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Archivos\PROYECTOS JALISCO 2019\Proyecto PTAR Pegueros\INFORME FINAL_Pegueros\1. Antecedentes y Rec. de Datos Basicos\Poblacion Actual y Proyecto\"/>
    </mc:Choice>
  </mc:AlternateContent>
  <bookViews>
    <workbookView xWindow="0" yWindow="0" windowWidth="28800" windowHeight="11835" tabRatio="903" firstSheet="2" activeTab="12"/>
  </bookViews>
  <sheets>
    <sheet name="INEGI" sheetId="20" r:id="rId1"/>
    <sheet name="Población de Proyecto" sheetId="1" r:id="rId2"/>
    <sheet name="M. Aritmético" sheetId="22" r:id="rId3"/>
    <sheet name="M. Geométrico" sheetId="23" r:id="rId4"/>
    <sheet name="M. Interes C" sheetId="24" r:id="rId5"/>
    <sheet name="Conapo" sheetId="21" r:id="rId6"/>
    <sheet name="ProyCONAPO" sheetId="27" r:id="rId7"/>
    <sheet name="M. Mínimos C. (Lineal)" sheetId="12" r:id="rId8"/>
    <sheet name="M.Mínimos C. (Logarítmico)" sheetId="13" r:id="rId9"/>
    <sheet name="M.Mínimos C. (Exponencial)" sheetId="14" r:id="rId10"/>
    <sheet name="Resumen Población" sheetId="15" r:id="rId11"/>
    <sheet name="Gastos Proy Drenaje" sheetId="29" r:id="rId12"/>
    <sheet name="Proyec Gastos" sheetId="3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6" hidden="1">ProyCONAPO!$A$3:$Y$7424</definedName>
    <definedName name="AD" localSheetId="12">[1]M.O.!#REF!</definedName>
    <definedName name="AD">[1]M.O.!#REF!</definedName>
    <definedName name="admo" localSheetId="12">[2]M.O.!#REF!</definedName>
    <definedName name="admo">[2]M.O.!#REF!</definedName>
    <definedName name="AL" localSheetId="12">[1]M.O.!#REF!</definedName>
    <definedName name="AL">[1]M.O.!#REF!</definedName>
    <definedName name="alum" localSheetId="12">[2]M.O.!#REF!</definedName>
    <definedName name="alum">[2]M.O.!#REF!</definedName>
    <definedName name="area" localSheetId="12">#REF!</definedName>
    <definedName name="area">#REF!</definedName>
    <definedName name="_xlnm.Print_Area" localSheetId="5">Conapo!$A$1:$H$51</definedName>
    <definedName name="_xlnm.Print_Area" localSheetId="11">'Gastos Proy Drenaje'!$A$1:$H$191</definedName>
    <definedName name="_xlnm.Print_Area" localSheetId="0">INEGI!$A$1:$E$47</definedName>
    <definedName name="_xlnm.Print_Area" localSheetId="2">'M. Aritmético'!$A$1:$G$57</definedName>
    <definedName name="_xlnm.Print_Area" localSheetId="3">'M. Geométrico'!$A$1:$G$53</definedName>
    <definedName name="_xlnm.Print_Area" localSheetId="4">'M. Interes C'!$A$1:$G$53</definedName>
    <definedName name="_xlnm.Print_Area" localSheetId="7">'M. Mínimos C. (Lineal)'!$A$1:$G$76</definedName>
    <definedName name="_xlnm.Print_Area" localSheetId="9">'M.Mínimos C. (Exponencial)'!$A$1:$G$77</definedName>
    <definedName name="_xlnm.Print_Area" localSheetId="8">'M.Mínimos C. (Logarítmico)'!$A$1:$G$74</definedName>
    <definedName name="_xlnm.Print_Area" localSheetId="1">'Población de Proyecto'!$A$1:$G$51</definedName>
    <definedName name="_xlnm.Print_Area" localSheetId="12">'Proyec Gastos'!$A$1:$H$56</definedName>
    <definedName name="_xlnm.Print_Area" localSheetId="10">'Resumen Población'!$A$1:$I$60</definedName>
    <definedName name="AUXIL" localSheetId="12">[2]M.O.!#REF!</definedName>
    <definedName name="AUXIL">[2]M.O.!#REF!</definedName>
    <definedName name="BASE" localSheetId="12">#REF!</definedName>
    <definedName name="BASE">#REF!</definedName>
    <definedName name="_xlnm.Database" localSheetId="12">#REF!</definedName>
    <definedName name="_xlnm.Database">#REF!</definedName>
    <definedName name="basefin">ProyCONAPO!$A$3:$Y$7424</definedName>
    <definedName name="BB" localSheetId="12">#REF!</definedName>
    <definedName name="BB">#REF!</definedName>
    <definedName name="BD" localSheetId="12">#REF!</definedName>
    <definedName name="BD">#REF!</definedName>
    <definedName name="BDCATALOGO">[3]BD!$A$17:$F$1656</definedName>
    <definedName name="BOND" localSheetId="12">[4]chorario!#REF!</definedName>
    <definedName name="BOND">[4]chorario!#REF!</definedName>
    <definedName name="CADE" localSheetId="12">[2]M.O.!#REF!</definedName>
    <definedName name="CADE">[2]M.O.!#REF!</definedName>
    <definedName name="CADEM" localSheetId="12">[5]M.O.!#REF!</definedName>
    <definedName name="CADEM">[5]M.O.!#REF!</definedName>
    <definedName name="CAM" localSheetId="12">#REF!</definedName>
    <definedName name="CAM">#REF!</definedName>
    <definedName name="camion" localSheetId="12">#REF!</definedName>
    <definedName name="camion">#REF!</definedName>
    <definedName name="cargo" localSheetId="12">#REF!</definedName>
    <definedName name="cargo">#REF!</definedName>
    <definedName name="cargocontacto" localSheetId="12">#REF!</definedName>
    <definedName name="cargocontacto">#REF!</definedName>
    <definedName name="cargoresponsabledelaobra" localSheetId="12">#REF!</definedName>
    <definedName name="cargoresponsabledelaobra">#REF!</definedName>
    <definedName name="cargovendedor" localSheetId="12">#REF!</definedName>
    <definedName name="cargovendedor">#REF!</definedName>
    <definedName name="CATALOGO" localSheetId="12">#REF!</definedName>
    <definedName name="CATALOGO">#REF!</definedName>
    <definedName name="catalogoCNA">[6]CatalogoCNA!$A$4:$H$2293</definedName>
    <definedName name="CINTA" localSheetId="12">#REF!</definedName>
    <definedName name="CINTA">#REF!</definedName>
    <definedName name="ciudad" localSheetId="12">#REF!</definedName>
    <definedName name="ciudad">#REF!</definedName>
    <definedName name="ciudadcliente" localSheetId="12">#REF!</definedName>
    <definedName name="ciudadcliente">#REF!</definedName>
    <definedName name="ciudaddelaobra" localSheetId="12">#REF!</definedName>
    <definedName name="ciudaddelaobra">#REF!</definedName>
    <definedName name="cmic" localSheetId="12">#REF!</definedName>
    <definedName name="cmic">#REF!</definedName>
    <definedName name="codigodelaobra" localSheetId="12">#REF!</definedName>
    <definedName name="codigodelaobra">#REF!</definedName>
    <definedName name="codigopostalcliente" localSheetId="12">#REF!</definedName>
    <definedName name="codigopostalcliente">#REF!</definedName>
    <definedName name="codigopostaldelaobra" localSheetId="12">#REF!</definedName>
    <definedName name="codigopostaldelaobra">#REF!</definedName>
    <definedName name="codigovendedor" localSheetId="12">#REF!</definedName>
    <definedName name="codigovendedor">#REF!</definedName>
    <definedName name="colonia" localSheetId="12">#REF!</definedName>
    <definedName name="colonia">#REF!</definedName>
    <definedName name="coloniacliente" localSheetId="12">#REF!</definedName>
    <definedName name="coloniacliente">#REF!</definedName>
    <definedName name="coloniadelaobra" localSheetId="12">#REF!</definedName>
    <definedName name="coloniadelaobra">#REF!</definedName>
    <definedName name="COMP" localSheetId="12">#REF!</definedName>
    <definedName name="COMP">#REF!</definedName>
    <definedName name="COMPUTADORA" localSheetId="12">#REF!</definedName>
    <definedName name="COMPUTADORA">#REF!</definedName>
    <definedName name="COMPUTO" localSheetId="12">#REF!</definedName>
    <definedName name="COMPUTO">#REF!</definedName>
    <definedName name="CONAFLEX" localSheetId="12">#REF!</definedName>
    <definedName name="CONAFLEX">#REF!</definedName>
    <definedName name="cons" localSheetId="12">#REF!</definedName>
    <definedName name="cons">#REF!</definedName>
    <definedName name="contactocliente" localSheetId="12">#REF!</definedName>
    <definedName name="contactocliente">#REF!</definedName>
    <definedName name="CONTRATO" localSheetId="12">#REF!</definedName>
    <definedName name="CONTRATO">#REF!</definedName>
    <definedName name="COPIAS" localSheetId="12">#REF!</definedName>
    <definedName name="COPIAS">#REF!</definedName>
    <definedName name="COPIASB" localSheetId="12">#REF!</definedName>
    <definedName name="COPIASB">#REF!</definedName>
    <definedName name="COPIASX" localSheetId="12">#REF!</definedName>
    <definedName name="COPIASX">#REF!</definedName>
    <definedName name="COSTO" localSheetId="12">[4]chorario!#REF!</definedName>
    <definedName name="COSTO">[4]chorario!#REF!</definedName>
    <definedName name="COSTO_HORARIO" localSheetId="12">#REF!</definedName>
    <definedName name="COSTO_HORARIO">#REF!</definedName>
    <definedName name="CRONAFLEX" localSheetId="12">#REF!</definedName>
    <definedName name="CRONAFLEX">#REF!</definedName>
    <definedName name="DATOS" localSheetId="12">#REF!</definedName>
    <definedName name="DATOS">#REF!</definedName>
    <definedName name="decimalesredondeo" localSheetId="12">#REF!</definedName>
    <definedName name="decimalesredondeo">#REF!</definedName>
    <definedName name="departamento" localSheetId="12">#REF!</definedName>
    <definedName name="departamento">#REF!</definedName>
    <definedName name="DIB" localSheetId="12">#REF!</definedName>
    <definedName name="DIB">#REF!</definedName>
    <definedName name="direccioncliente" localSheetId="12">#REF!</definedName>
    <definedName name="direccioncliente">#REF!</definedName>
    <definedName name="direcciondeconcurso" localSheetId="12">#REF!</definedName>
    <definedName name="direcciondeconcurso">#REF!</definedName>
    <definedName name="direcciondelaobra" localSheetId="12">#REF!</definedName>
    <definedName name="direcciondelaobra">#REF!</definedName>
    <definedName name="DOCIM" localSheetId="12">[4]chorario!#REF!</definedName>
    <definedName name="DOCIM">[4]chorario!#REF!</definedName>
    <definedName name="domicilio" localSheetId="12">#REF!</definedName>
    <definedName name="domicilio">#REF!</definedName>
    <definedName name="dren" localSheetId="12">[2]M.O.!#REF!</definedName>
    <definedName name="dren">[2]M.O.!#REF!</definedName>
    <definedName name="EC" localSheetId="12">#REF!</definedName>
    <definedName name="EC">#REF!</definedName>
    <definedName name="eco" localSheetId="12">[2]M.O.!#REF!</definedName>
    <definedName name="eco">[2]M.O.!#REF!</definedName>
    <definedName name="ED" localSheetId="12">#REF!</definedName>
    <definedName name="ED">#REF!</definedName>
    <definedName name="email" localSheetId="12">#REF!</definedName>
    <definedName name="email">#REF!</definedName>
    <definedName name="emailcliente" localSheetId="12">#REF!</definedName>
    <definedName name="emailcliente">#REF!</definedName>
    <definedName name="emaildelaobra" localSheetId="12">#REF!</definedName>
    <definedName name="emaildelaobra">#REF!</definedName>
    <definedName name="EQLAMINA" localSheetId="12">#REF!</definedName>
    <definedName name="EQLAMINA">#REF!</definedName>
    <definedName name="ESTACION" localSheetId="12">[4]chorario!#REF!</definedName>
    <definedName name="ESTACION">[4]chorario!#REF!</definedName>
    <definedName name="ESTADAL" localSheetId="12">[4]chorario!#REF!</definedName>
    <definedName name="ESTADAL">[4]chorario!#REF!</definedName>
    <definedName name="estado" localSheetId="12">#REF!</definedName>
    <definedName name="estado">#REF!</definedName>
    <definedName name="estadodelaobra" localSheetId="12">#REF!</definedName>
    <definedName name="estadodelaobra">#REF!</definedName>
    <definedName name="ESTOT" localSheetId="12">[4]chorario!#REF!</definedName>
    <definedName name="ESTOT">[4]chorario!#REF!</definedName>
    <definedName name="estruc" localSheetId="12">[2]M.O.!#REF!</definedName>
    <definedName name="estruc">[2]M.O.!#REF!</definedName>
    <definedName name="fechaconvocatoria" localSheetId="12">#REF!</definedName>
    <definedName name="fechaconvocatoria">#REF!</definedName>
    <definedName name="fechadeconcurso" localSheetId="12">#REF!</definedName>
    <definedName name="fechadeconcurso">#REF!</definedName>
    <definedName name="fechainicio" localSheetId="12">#REF!</definedName>
    <definedName name="fechainicio">#REF!</definedName>
    <definedName name="fechaterminacion" localSheetId="12">#REF!</definedName>
    <definedName name="fechaterminacion">#REF!</definedName>
    <definedName name="FI" localSheetId="12">#REF!</definedName>
    <definedName name="FI">#REF!</definedName>
    <definedName name="FLUJO" localSheetId="12">[4]chorario!#REF!</definedName>
    <definedName name="FLUJO">[4]chorario!#REF!</definedName>
    <definedName name="FOFIA" localSheetId="12">#REF!</definedName>
    <definedName name="FOFIA">#REF!</definedName>
    <definedName name="FOTO" localSheetId="12">#REF!</definedName>
    <definedName name="FOTO">#REF!</definedName>
    <definedName name="FT" localSheetId="12">#REF!</definedName>
    <definedName name="FT">#REF!</definedName>
    <definedName name="ge" localSheetId="12">#REF!</definedName>
    <definedName name="ge">#REF!</definedName>
    <definedName name="GP" localSheetId="12">#REF!</definedName>
    <definedName name="GP">#REF!</definedName>
    <definedName name="gr" localSheetId="12">#REF!</definedName>
    <definedName name="gr">#REF!</definedName>
    <definedName name="IE" localSheetId="12">#REF!</definedName>
    <definedName name="IE">#REF!</definedName>
    <definedName name="impacto" localSheetId="12">[2]M.O.!#REF!</definedName>
    <definedName name="impacto">[2]M.O.!#REF!</definedName>
    <definedName name="imss" localSheetId="12">#REF!</definedName>
    <definedName name="imss">#REF!</definedName>
    <definedName name="infonavit" localSheetId="12">#REF!</definedName>
    <definedName name="infonavit">#REF!</definedName>
    <definedName name="LABO" localSheetId="12">[2]M.O.!#REF!</definedName>
    <definedName name="LABO">[2]M.O.!#REF!</definedName>
    <definedName name="mailcontacto" localSheetId="12">#REF!</definedName>
    <definedName name="mailcontacto">#REF!</definedName>
    <definedName name="mailvendedor" localSheetId="12">#REF!</definedName>
    <definedName name="mailvendedor">#REF!</definedName>
    <definedName name="MANOM" localSheetId="12">[4]chorario!#REF!</definedName>
    <definedName name="MANOM">[4]chorario!#REF!</definedName>
    <definedName name="MANOMETRO" localSheetId="12">[4]chorario!#REF!</definedName>
    <definedName name="MANOMETRO">[4]chorario!#REF!</definedName>
    <definedName name="METALES" localSheetId="12">[4]chorario!#REF!</definedName>
    <definedName name="METALES">[4]chorario!#REF!</definedName>
    <definedName name="MONUMENTO" localSheetId="12">[4]chorario!#REF!</definedName>
    <definedName name="MONUMENTO">[4]chorario!#REF!</definedName>
    <definedName name="MONUMENTOS" localSheetId="12">[4]chorario!#REF!</definedName>
    <definedName name="MONUMENTOS">[4]chorario!#REF!</definedName>
    <definedName name="NIVEL" localSheetId="12">#REF!</definedName>
    <definedName name="NIVEL">#REF!</definedName>
    <definedName name="nombrecliente" localSheetId="12">#REF!</definedName>
    <definedName name="nombrecliente">#REF!</definedName>
    <definedName name="nombredelaobra" localSheetId="12">#REF!</definedName>
    <definedName name="nombredelaobra">#REF!</definedName>
    <definedName name="nombrevendedor" localSheetId="12">#REF!</definedName>
    <definedName name="nombrevendedor">#REF!</definedName>
    <definedName name="numconvocatoria" localSheetId="12">#REF!</definedName>
    <definedName name="numconvocatoria">#REF!</definedName>
    <definedName name="numerodeconcurso" localSheetId="12">#REF!</definedName>
    <definedName name="numerodeconcurso">#REF!</definedName>
    <definedName name="P" localSheetId="12">#REF!</definedName>
    <definedName name="P">#REF!</definedName>
    <definedName name="P_16" localSheetId="12">#REF!</definedName>
    <definedName name="P_16">#REF!</definedName>
    <definedName name="P_17" localSheetId="12">#REF!</definedName>
    <definedName name="P_17">#REF!</definedName>
    <definedName name="P_44" localSheetId="12">#REF!</definedName>
    <definedName name="P_44">#REF!</definedName>
    <definedName name="PA" localSheetId="12">#REF!</definedName>
    <definedName name="PA">#REF!</definedName>
    <definedName name="PAP" localSheetId="12">#REF!</definedName>
    <definedName name="PAP">#REF!</definedName>
    <definedName name="PAPEL" localSheetId="12">#REF!</definedName>
    <definedName name="PAPEL">#REF!</definedName>
    <definedName name="PAPELB" localSheetId="12">#REF!</definedName>
    <definedName name="PAPELB">#REF!</definedName>
    <definedName name="PAPELC" localSheetId="12">#REF!</definedName>
    <definedName name="PAPELC">#REF!</definedName>
    <definedName name="PAPLAMINA" localSheetId="12">#REF!</definedName>
    <definedName name="PAPLAMINA">#REF!</definedName>
    <definedName name="PARA1" localSheetId="12">#REF!</definedName>
    <definedName name="PARA1">#REF!</definedName>
    <definedName name="PARA2" localSheetId="12">#REF!</definedName>
    <definedName name="PARA2">#REF!</definedName>
    <definedName name="PARA3" localSheetId="12">#REF!</definedName>
    <definedName name="PARA3">#REF!</definedName>
    <definedName name="PARA4" localSheetId="12">#REF!</definedName>
    <definedName name="PARA4">#REF!</definedName>
    <definedName name="PARA5" localSheetId="12">#REF!</definedName>
    <definedName name="PARA5">#REF!</definedName>
    <definedName name="PERFIL">[7]BD!$A$1:$B$250</definedName>
    <definedName name="PERIODO" localSheetId="12">#REF!</definedName>
    <definedName name="PERIODO">#REF!</definedName>
    <definedName name="periodos" localSheetId="12">#REF!</definedName>
    <definedName name="periodos">#REF!</definedName>
    <definedName name="PINTURA" localSheetId="12">[4]chorario!#REF!</definedName>
    <definedName name="PINTURA">[4]chorario!#REF!</definedName>
    <definedName name="PITOT" localSheetId="12">[4]chorario!#REF!</definedName>
    <definedName name="PITOT">[4]chorario!#REF!</definedName>
    <definedName name="plazocalculado" localSheetId="12">#REF!</definedName>
    <definedName name="plazocalculado">#REF!</definedName>
    <definedName name="plazoreal" localSheetId="12">#REF!</definedName>
    <definedName name="plazoreal">#REF!</definedName>
    <definedName name="PLOT" localSheetId="12">#REF!</definedName>
    <definedName name="PLOT">#REF!</definedName>
    <definedName name="PLOTER" localSheetId="12">#REF!</definedName>
    <definedName name="PLOTER">#REF!</definedName>
    <definedName name="PLOTTER" localSheetId="12">#REF!</definedName>
    <definedName name="PLOTTER">#REF!</definedName>
    <definedName name="poblacion" localSheetId="12">#REF!</definedName>
    <definedName name="poblacion">#REF!</definedName>
    <definedName name="porcentajeivapresupuesto" localSheetId="12">#REF!</definedName>
    <definedName name="porcentajeivapresupuesto">#REF!</definedName>
    <definedName name="primeramoneda" localSheetId="12">#REF!</definedName>
    <definedName name="primeramoneda">#REF!</definedName>
    <definedName name="PROFA" localSheetId="12">[2]M.O.!#REF!</definedName>
    <definedName name="PROFA">[2]M.O.!#REF!</definedName>
    <definedName name="RAZON" localSheetId="12">#REF!</definedName>
    <definedName name="RAZON">#REF!</definedName>
    <definedName name="razonsocial" localSheetId="12">#REF!</definedName>
    <definedName name="razonsocial">#REF!</definedName>
    <definedName name="remateprimeramoneda" localSheetId="12">#REF!</definedName>
    <definedName name="remateprimeramoneda">#REF!</definedName>
    <definedName name="rematesegundamoneda" localSheetId="12">#REF!</definedName>
    <definedName name="rematesegundamoneda">#REF!</definedName>
    <definedName name="responsable" localSheetId="12">#REF!</definedName>
    <definedName name="responsable">#REF!</definedName>
    <definedName name="responsabledelaobra" localSheetId="12">#REF!</definedName>
    <definedName name="responsabledelaobra">#REF!</definedName>
    <definedName name="rfc" localSheetId="12">#REF!</definedName>
    <definedName name="rfc">#REF!</definedName>
    <definedName name="RL" localSheetId="12">#REF!</definedName>
    <definedName name="RL">#REF!</definedName>
    <definedName name="SEC" localSheetId="12">#REF!</definedName>
    <definedName name="SEC">#REF!</definedName>
    <definedName name="segundamoneda" localSheetId="12">#REF!</definedName>
    <definedName name="segundamoneda">#REF!</definedName>
    <definedName name="SUB" localSheetId="12">[2]M.O.!#REF!</definedName>
    <definedName name="SUB">[2]M.O.!#REF!</definedName>
    <definedName name="TECA" localSheetId="12">[5]M.O.!#REF!</definedName>
    <definedName name="TECA">[5]M.O.!#REF!</definedName>
    <definedName name="telefono" localSheetId="12">#REF!</definedName>
    <definedName name="telefono">#REF!</definedName>
    <definedName name="telefonocliente" localSheetId="12">#REF!</definedName>
    <definedName name="telefonocliente">#REF!</definedName>
    <definedName name="telefonocontacto" localSheetId="12">#REF!</definedName>
    <definedName name="telefonocontacto">#REF!</definedName>
    <definedName name="telefonodelaobra" localSheetId="12">#REF!</definedName>
    <definedName name="telefonodelaobra">#REF!</definedName>
    <definedName name="telefonovendedor" localSheetId="12">#REF!</definedName>
    <definedName name="telefonovendedor">#REF!</definedName>
    <definedName name="TEODO" localSheetId="12">#REF!</definedName>
    <definedName name="TEODO">#REF!</definedName>
    <definedName name="tipodelicitacion" localSheetId="12">#REF!</definedName>
    <definedName name="tipodelicitacion">#REF!</definedName>
    <definedName name="TIRMIN" localSheetId="12">#REF!</definedName>
    <definedName name="TIRMIN">#REF!</definedName>
    <definedName name="_xlnm.Print_Titles" localSheetId="5">Conapo!$1:$7</definedName>
    <definedName name="_xlnm.Print_Titles" localSheetId="11">'Gastos Proy Drenaje'!$1:$6</definedName>
    <definedName name="_xlnm.Print_Titles" localSheetId="2">'M. Aritmético'!$1:$6</definedName>
    <definedName name="_xlnm.Print_Titles" localSheetId="3">'M. Geométrico'!$1:$6</definedName>
    <definedName name="_xlnm.Print_Titles" localSheetId="4">'M. Interes C'!$1:$6</definedName>
    <definedName name="_xlnm.Print_Titles" localSheetId="7">'M. Mínimos C. (Lineal)'!$1:$6</definedName>
    <definedName name="_xlnm.Print_Titles" localSheetId="9">'M.Mínimos C. (Exponencial)'!$1:$6</definedName>
    <definedName name="_xlnm.Print_Titles" localSheetId="8">'M.Mínimos C. (Logarítmico)'!$1:$6</definedName>
    <definedName name="_xlnm.Print_Titles" localSheetId="1">'Población de Proyecto'!$1:$6</definedName>
    <definedName name="_xlnm.Print_Titles" localSheetId="12">'Proyec Gastos'!$1:$7</definedName>
    <definedName name="_xlnm.Print_Titles" localSheetId="10">'Resumen Población'!$1:$7</definedName>
    <definedName name="topesp" localSheetId="12">[2]M.O.!#REF!</definedName>
    <definedName name="topesp">[2]M.O.!#REF!</definedName>
    <definedName name="TOPOA" localSheetId="12">[2]M.O.!#REF!</definedName>
    <definedName name="TOPOA">[2]M.O.!#REF!</definedName>
    <definedName name="TOPOB" localSheetId="12">[2]M.O.!#REF!</definedName>
    <definedName name="TOPOB">[2]M.O.!#REF!</definedName>
    <definedName name="topoc" localSheetId="12">[2]M.O.!#REF!</definedName>
    <definedName name="topoc">[2]M.O.!#REF!</definedName>
    <definedName name="TOPOESP" localSheetId="12">[2]M.O.!#REF!</definedName>
    <definedName name="TOPOESP">[2]M.O.!#REF!</definedName>
    <definedName name="totalpresupuestoprimeramoneda" localSheetId="12">#REF!</definedName>
    <definedName name="totalpresupuestoprimeramoneda">#REF!</definedName>
    <definedName name="totalpresupuestosegundamoneda" localSheetId="12">#REF!</definedName>
    <definedName name="totalpresupuestosegundamoneda">#REF!</definedName>
    <definedName name="trans" localSheetId="12">[2]M.O.!#REF!</definedName>
    <definedName name="trans">[2]M.O.!#REF!</definedName>
    <definedName name="TRANSITO" localSheetId="12">[4]chorario!#REF!</definedName>
    <definedName name="TRANSITO">[4]chorario!#REF!</definedName>
    <definedName name="VELMAX" localSheetId="12">#REF!</definedName>
    <definedName name="VELMAX">#REF!</definedName>
    <definedName name="VELMIN" localSheetId="12">#REF!</definedName>
    <definedName name="VELMIN">#REF!</definedName>
    <definedName name="VW" localSheetId="12">#REF!</definedName>
    <definedName name="VW">#REF!</definedName>
    <definedName name="Xo" localSheetId="12">#REF!</definedName>
    <definedName name="Xo">#REF!</definedName>
    <definedName name="XX">[8]RESUMEN!$B$15:$B$18</definedName>
    <definedName name="Yo" localSheetId="12">#REF!</definedName>
    <definedName name="Yo">#REF!</definedName>
    <definedName name="ZANJA" localSheetId="12">#REF!</definedName>
    <definedName name="ZANJA">#REF!</definedName>
    <definedName name="ZANJOTA" localSheetId="12">#REF!</definedName>
    <definedName name="ZANJOTA">#REF!</definedName>
  </definedNames>
  <calcPr calcId="152511" iterate="1"/>
</workbook>
</file>

<file path=xl/calcChain.xml><?xml version="1.0" encoding="utf-8"?>
<calcChain xmlns="http://schemas.openxmlformats.org/spreadsheetml/2006/main">
  <c r="A16" i="30" l="1"/>
  <c r="J58" i="29" l="1"/>
  <c r="K55" i="29"/>
  <c r="K50" i="29"/>
  <c r="D8" i="30" l="1"/>
  <c r="D9" i="30"/>
  <c r="C15" i="30"/>
  <c r="D15" i="30" s="1"/>
  <c r="E15" i="30" s="1"/>
  <c r="F15" i="30" s="1"/>
  <c r="D10" i="30" l="1"/>
  <c r="C16" i="30"/>
  <c r="D16" i="30" l="1"/>
  <c r="C17" i="30"/>
  <c r="C18" i="30" l="1"/>
  <c r="D17" i="30"/>
  <c r="C19" i="30" l="1"/>
  <c r="D18" i="30"/>
  <c r="C20" i="30" l="1"/>
  <c r="D19" i="30"/>
  <c r="C21" i="30" l="1"/>
  <c r="D20" i="30"/>
  <c r="C22" i="30" l="1"/>
  <c r="D21" i="30"/>
  <c r="C23" i="30" l="1"/>
  <c r="D22" i="30"/>
  <c r="C24" i="30" l="1"/>
  <c r="D23" i="30"/>
  <c r="C25" i="30" l="1"/>
  <c r="D24" i="30"/>
  <c r="C26" i="30" l="1"/>
  <c r="D25" i="30"/>
  <c r="C27" i="30" l="1"/>
  <c r="D26" i="30"/>
  <c r="C28" i="30" l="1"/>
  <c r="D27" i="30"/>
  <c r="C29" i="30" l="1"/>
  <c r="D28" i="30"/>
  <c r="C30" i="30" l="1"/>
  <c r="D29" i="30"/>
  <c r="C31" i="30" l="1"/>
  <c r="D30" i="30"/>
  <c r="C32" i="30" l="1"/>
  <c r="D31" i="30"/>
  <c r="C33" i="30" l="1"/>
  <c r="D32" i="30"/>
  <c r="C34" i="30" l="1"/>
  <c r="D33" i="30"/>
  <c r="C35" i="30" l="1"/>
  <c r="D35" i="30" s="1"/>
  <c r="E35" i="30" s="1"/>
  <c r="F35" i="30" s="1"/>
  <c r="D34" i="30"/>
  <c r="A17" i="30" l="1"/>
  <c r="A18" i="30" s="1"/>
  <c r="A19" i="30" s="1"/>
  <c r="A20" i="30" s="1"/>
  <c r="A21" i="30" s="1"/>
  <c r="A22" i="30" s="1"/>
  <c r="A23" i="30" s="1"/>
  <c r="A24" i="30" s="1"/>
  <c r="A25" i="30" s="1"/>
  <c r="A26" i="30" s="1"/>
  <c r="A27" i="30" s="1"/>
  <c r="A28" i="30" s="1"/>
  <c r="A29" i="30" s="1"/>
  <c r="A30" i="30" s="1"/>
  <c r="A31" i="30" s="1"/>
  <c r="A32" i="30" s="1"/>
  <c r="A33" i="30" s="1"/>
  <c r="A34" i="30" s="1"/>
  <c r="A35" i="30" s="1"/>
  <c r="C5" i="30"/>
  <c r="C4" i="30"/>
  <c r="C3" i="30"/>
  <c r="D53" i="29" l="1"/>
  <c r="D48" i="29" l="1"/>
  <c r="C5" i="29" l="1"/>
  <c r="C4" i="29"/>
  <c r="C3" i="29"/>
  <c r="C2" i="29"/>
  <c r="F45" i="12" l="1"/>
  <c r="D45" i="12"/>
  <c r="G19" i="15"/>
  <c r="G22" i="21"/>
  <c r="G23" i="21" s="1"/>
  <c r="G24" i="21" s="1"/>
  <c r="F25" i="21"/>
  <c r="F24" i="21"/>
  <c r="G25" i="21" l="1"/>
  <c r="F41" i="15" s="1"/>
  <c r="F23" i="21"/>
  <c r="G17" i="21"/>
  <c r="E24" i="21"/>
  <c r="E23" i="21"/>
  <c r="E22" i="21"/>
  <c r="D22" i="21"/>
  <c r="D18" i="21"/>
  <c r="D19" i="21"/>
  <c r="D20" i="21"/>
  <c r="D21" i="21"/>
  <c r="D17" i="21"/>
  <c r="E9" i="21" l="1"/>
  <c r="E8" i="21"/>
  <c r="C5" i="21"/>
  <c r="C4" i="21"/>
  <c r="C3" i="21"/>
  <c r="C2" i="21"/>
  <c r="D54" i="14"/>
  <c r="C49" i="14"/>
  <c r="E49" i="14"/>
  <c r="F49" i="14"/>
  <c r="D49" i="14"/>
  <c r="E42" i="14"/>
  <c r="D42" i="14"/>
  <c r="F42" i="14" s="1"/>
  <c r="C43" i="14"/>
  <c r="C44" i="14"/>
  <c r="C45" i="14"/>
  <c r="C46" i="14"/>
  <c r="C47" i="14"/>
  <c r="C42" i="14"/>
  <c r="B47" i="14"/>
  <c r="B43" i="14"/>
  <c r="B44" i="14"/>
  <c r="B45" i="14"/>
  <c r="B46" i="14"/>
  <c r="B42" i="14"/>
  <c r="B45" i="13"/>
  <c r="D50" i="13"/>
  <c r="E45" i="13"/>
  <c r="F45" i="13"/>
  <c r="G45" i="13"/>
  <c r="D45" i="13"/>
  <c r="C45" i="13"/>
  <c r="G38" i="13"/>
  <c r="F38" i="13"/>
  <c r="E38" i="13"/>
  <c r="D39" i="13"/>
  <c r="D40" i="13"/>
  <c r="D41" i="13"/>
  <c r="D42" i="13"/>
  <c r="D43" i="13"/>
  <c r="D38" i="13"/>
  <c r="C39" i="13"/>
  <c r="C40" i="13"/>
  <c r="C41" i="13"/>
  <c r="C42" i="13"/>
  <c r="C43" i="13"/>
  <c r="C38" i="13"/>
  <c r="B39" i="13"/>
  <c r="B40" i="13"/>
  <c r="B41" i="13"/>
  <c r="B42" i="13"/>
  <c r="B43" i="13"/>
  <c r="B38" i="13"/>
  <c r="C2" i="15"/>
  <c r="C3" i="15"/>
  <c r="C3" i="14"/>
  <c r="C3" i="13"/>
  <c r="C3" i="12"/>
  <c r="C2" i="14"/>
  <c r="C2" i="13"/>
  <c r="C2" i="12"/>
  <c r="C2" i="24"/>
  <c r="C2" i="23"/>
  <c r="C2" i="22"/>
  <c r="E32" i="24"/>
  <c r="F38" i="12"/>
  <c r="E38" i="12"/>
  <c r="D38" i="12"/>
  <c r="D39" i="12"/>
  <c r="D40" i="12"/>
  <c r="D41" i="12"/>
  <c r="D42" i="12"/>
  <c r="D43" i="12"/>
  <c r="C39" i="12"/>
  <c r="C40" i="12"/>
  <c r="C41" i="12"/>
  <c r="C42" i="12"/>
  <c r="C43" i="12"/>
  <c r="C38" i="12"/>
  <c r="C45" i="12" s="1"/>
  <c r="F26" i="24"/>
  <c r="F27" i="24"/>
  <c r="F28" i="24"/>
  <c r="F29" i="24"/>
  <c r="F25" i="24"/>
  <c r="E26" i="24"/>
  <c r="E27" i="24"/>
  <c r="E28" i="24"/>
  <c r="E29" i="24"/>
  <c r="E25" i="24"/>
  <c r="D25" i="24"/>
  <c r="D26" i="24"/>
  <c r="D27" i="24"/>
  <c r="D28" i="24"/>
  <c r="D29" i="24"/>
  <c r="D24" i="24"/>
  <c r="D9" i="24"/>
  <c r="D8" i="24"/>
  <c r="C5" i="24"/>
  <c r="C4" i="24"/>
  <c r="C3" i="24"/>
  <c r="C25" i="24"/>
  <c r="C26" i="24"/>
  <c r="C27" i="24"/>
  <c r="C28" i="24"/>
  <c r="C29" i="24"/>
  <c r="C24" i="24"/>
  <c r="E34" i="23"/>
  <c r="E38" i="22"/>
  <c r="E28" i="23"/>
  <c r="E29" i="23"/>
  <c r="E30" i="23"/>
  <c r="E31" i="23"/>
  <c r="E27" i="23"/>
  <c r="D27" i="23"/>
  <c r="D28" i="23"/>
  <c r="D29" i="23"/>
  <c r="D30" i="23"/>
  <c r="D31" i="23"/>
  <c r="D26" i="23"/>
  <c r="C27" i="23"/>
  <c r="C28" i="23"/>
  <c r="C29" i="23"/>
  <c r="C30" i="23"/>
  <c r="C31" i="23"/>
  <c r="C26" i="23"/>
  <c r="D9" i="23"/>
  <c r="D8" i="23"/>
  <c r="C5" i="23"/>
  <c r="C4" i="23"/>
  <c r="C3" i="23"/>
  <c r="D31" i="22" l="1"/>
  <c r="D32" i="22"/>
  <c r="D33" i="22"/>
  <c r="D34" i="22"/>
  <c r="D35" i="22"/>
  <c r="D30" i="22"/>
  <c r="E31" i="22" s="1"/>
  <c r="E37" i="22"/>
  <c r="C31" i="22"/>
  <c r="C32" i="22"/>
  <c r="C33" i="22"/>
  <c r="C34" i="22"/>
  <c r="C35" i="22"/>
  <c r="C30" i="22"/>
  <c r="D9" i="22"/>
  <c r="D8" i="22"/>
  <c r="D10" i="22" s="1"/>
  <c r="C36" i="22" s="1"/>
  <c r="E39" i="22" s="1"/>
  <c r="G16" i="15" s="1"/>
  <c r="C41" i="15" s="1"/>
  <c r="C3" i="22"/>
  <c r="C5" i="22"/>
  <c r="C4" i="22"/>
  <c r="E31" i="24"/>
  <c r="E34" i="22" l="1"/>
  <c r="E33" i="22"/>
  <c r="E32" i="22"/>
  <c r="E35" i="22"/>
  <c r="D36" i="22" l="1"/>
  <c r="F51" i="21" l="1"/>
  <c r="C22" i="21"/>
  <c r="G21" i="21"/>
  <c r="C21" i="21"/>
  <c r="G20" i="21"/>
  <c r="C20" i="21"/>
  <c r="G19" i="21"/>
  <c r="C19" i="21"/>
  <c r="C18" i="21"/>
  <c r="C17" i="21"/>
  <c r="G18" i="21" l="1"/>
  <c r="B23" i="1" l="1"/>
  <c r="C23" i="1"/>
  <c r="D23" i="1"/>
  <c r="E23" i="1"/>
  <c r="F23" i="1"/>
  <c r="B24" i="1"/>
  <c r="C24" i="1"/>
  <c r="D24" i="1"/>
  <c r="E24" i="1"/>
  <c r="F24" i="1"/>
  <c r="B25" i="1"/>
  <c r="D32" i="12" s="1"/>
  <c r="C25" i="1"/>
  <c r="D25" i="1"/>
  <c r="E25" i="1"/>
  <c r="F25" i="1"/>
  <c r="C32" i="12" s="1"/>
  <c r="B26" i="1"/>
  <c r="D33" i="12" s="1"/>
  <c r="C26" i="1"/>
  <c r="D26" i="1"/>
  <c r="E26" i="1"/>
  <c r="F26" i="1"/>
  <c r="C33" i="12" s="1"/>
  <c r="B27" i="1"/>
  <c r="D34" i="12" s="1"/>
  <c r="E34" i="12" s="1"/>
  <c r="C27" i="1"/>
  <c r="D27" i="1"/>
  <c r="E27" i="1"/>
  <c r="F27" i="1"/>
  <c r="C34" i="12" s="1"/>
  <c r="B28" i="1"/>
  <c r="D35" i="12" s="1"/>
  <c r="C28" i="1"/>
  <c r="D28" i="1"/>
  <c r="E28" i="1"/>
  <c r="F28" i="1"/>
  <c r="C35" i="12" s="1"/>
  <c r="B29" i="1"/>
  <c r="D36" i="12" s="1"/>
  <c r="C29" i="1"/>
  <c r="D29" i="1"/>
  <c r="E29" i="1"/>
  <c r="F29" i="1"/>
  <c r="C36" i="12" s="1"/>
  <c r="B30" i="1"/>
  <c r="D37" i="12" s="1"/>
  <c r="C30" i="1"/>
  <c r="D30" i="1"/>
  <c r="E30" i="1"/>
  <c r="F30" i="1"/>
  <c r="C37" i="12" s="1"/>
  <c r="B31" i="1"/>
  <c r="C31" i="1"/>
  <c r="D31" i="1"/>
  <c r="E31" i="1"/>
  <c r="F31" i="1"/>
  <c r="B32" i="1"/>
  <c r="C32" i="1"/>
  <c r="D32" i="1"/>
  <c r="E32" i="1"/>
  <c r="F32" i="1"/>
  <c r="B33" i="1"/>
  <c r="C33" i="1"/>
  <c r="D33" i="1"/>
  <c r="E33" i="1"/>
  <c r="F33" i="1"/>
  <c r="B34" i="1"/>
  <c r="C34" i="1"/>
  <c r="D34" i="1"/>
  <c r="E34" i="1"/>
  <c r="F34" i="1"/>
  <c r="F22" i="1"/>
  <c r="E22" i="1"/>
  <c r="D22" i="1"/>
  <c r="C22" i="1"/>
  <c r="B22" i="1"/>
  <c r="F35" i="12" l="1"/>
  <c r="F37" i="12"/>
  <c r="E37" i="12"/>
  <c r="F33" i="12"/>
  <c r="E33" i="12"/>
  <c r="F36" i="12"/>
  <c r="E36" i="12"/>
  <c r="F32" i="12"/>
  <c r="E32" i="12"/>
  <c r="E35" i="12"/>
  <c r="F34" i="12"/>
  <c r="A37" i="14"/>
  <c r="A38" i="14" s="1"/>
  <c r="A39" i="14" s="1"/>
  <c r="A40" i="14" s="1"/>
  <c r="A41" i="14" s="1"/>
  <c r="A44" i="14" s="1"/>
  <c r="A33" i="13"/>
  <c r="A34" i="13" s="1"/>
  <c r="A35" i="13" s="1"/>
  <c r="A36" i="13" s="1"/>
  <c r="A37" i="13" s="1"/>
  <c r="B33" i="12"/>
  <c r="A45" i="14" l="1"/>
  <c r="A46" i="14" s="1"/>
  <c r="A47" i="14" s="1"/>
  <c r="B34" i="12"/>
  <c r="B35" i="12" s="1"/>
  <c r="B36" i="12" s="1"/>
  <c r="B37" i="12" s="1"/>
  <c r="C33" i="13"/>
  <c r="D33" i="13" s="1"/>
  <c r="C37" i="14"/>
  <c r="E37" i="14" s="1"/>
  <c r="B35" i="13"/>
  <c r="G35" i="13" s="1"/>
  <c r="B39" i="14"/>
  <c r="D39" i="14" s="1"/>
  <c r="C38" i="14"/>
  <c r="E38" i="14" s="1"/>
  <c r="C34" i="13"/>
  <c r="D34" i="13" s="1"/>
  <c r="C36" i="13"/>
  <c r="D36" i="13" s="1"/>
  <c r="C40" i="14"/>
  <c r="E40" i="14" s="1"/>
  <c r="B38" i="14"/>
  <c r="D38" i="14" s="1"/>
  <c r="B34" i="13"/>
  <c r="G34" i="13" s="1"/>
  <c r="C32" i="13"/>
  <c r="C36" i="14"/>
  <c r="B32" i="13"/>
  <c r="B36" i="14"/>
  <c r="B36" i="13"/>
  <c r="G36" i="13" s="1"/>
  <c r="B40" i="14"/>
  <c r="D40" i="14" s="1"/>
  <c r="C39" i="14"/>
  <c r="E39" i="14" s="1"/>
  <c r="C35" i="13"/>
  <c r="D35" i="13" s="1"/>
  <c r="B33" i="13"/>
  <c r="G33" i="13" s="1"/>
  <c r="B37" i="14"/>
  <c r="D37" i="14" s="1"/>
  <c r="J33" i="15"/>
  <c r="J34" i="15" s="1"/>
  <c r="F37" i="14" l="1"/>
  <c r="A41" i="13"/>
  <c r="A42" i="13" s="1"/>
  <c r="A43" i="13" s="1"/>
  <c r="B41" i="12"/>
  <c r="F38" i="14"/>
  <c r="E34" i="13"/>
  <c r="F34" i="13"/>
  <c r="F40" i="14"/>
  <c r="E36" i="14"/>
  <c r="F33" i="13"/>
  <c r="E33" i="13"/>
  <c r="G32" i="13"/>
  <c r="D32" i="13"/>
  <c r="F36" i="13"/>
  <c r="E36" i="13"/>
  <c r="F39" i="14"/>
  <c r="F35" i="13"/>
  <c r="E35" i="13"/>
  <c r="D36" i="14"/>
  <c r="B35" i="15"/>
  <c r="B34" i="15"/>
  <c r="D34" i="15" s="1"/>
  <c r="A34" i="15"/>
  <c r="A35" i="15"/>
  <c r="A36" i="15"/>
  <c r="A37" i="15"/>
  <c r="A38" i="15"/>
  <c r="A39" i="15"/>
  <c r="A40" i="15"/>
  <c r="A33" i="15"/>
  <c r="E9" i="15"/>
  <c r="E9" i="14"/>
  <c r="E9" i="13"/>
  <c r="E9" i="12"/>
  <c r="E47" i="14"/>
  <c r="E43" i="13"/>
  <c r="E43" i="12"/>
  <c r="E8" i="15"/>
  <c r="E8" i="14"/>
  <c r="E8" i="13"/>
  <c r="E8" i="12"/>
  <c r="C37" i="13"/>
  <c r="D37" i="13" s="1"/>
  <c r="E40" i="13"/>
  <c r="E42" i="13"/>
  <c r="E40" i="12"/>
  <c r="E41" i="12"/>
  <c r="E42" i="12"/>
  <c r="G42" i="13"/>
  <c r="B37" i="13"/>
  <c r="G37" i="13" s="1"/>
  <c r="G41" i="13"/>
  <c r="C5" i="15"/>
  <c r="C4" i="15"/>
  <c r="C5" i="14"/>
  <c r="C4" i="14"/>
  <c r="C5" i="13"/>
  <c r="C4" i="13"/>
  <c r="C5" i="12"/>
  <c r="C4" i="12"/>
  <c r="B33" i="15"/>
  <c r="E33" i="15" s="1"/>
  <c r="E46" i="14"/>
  <c r="E45" i="14"/>
  <c r="E44" i="14"/>
  <c r="C41" i="14"/>
  <c r="E41" i="14" s="1"/>
  <c r="E10" i="1"/>
  <c r="B36" i="15"/>
  <c r="E36" i="15" s="1"/>
  <c r="B39" i="15"/>
  <c r="B40" i="15"/>
  <c r="D46" i="14"/>
  <c r="B41" i="14"/>
  <c r="D41" i="14" s="1"/>
  <c r="D45" i="14"/>
  <c r="E10" i="21" l="1"/>
  <c r="D10" i="24"/>
  <c r="C30" i="24" s="1"/>
  <c r="E33" i="24" s="1"/>
  <c r="D10" i="23"/>
  <c r="C32" i="23" s="1"/>
  <c r="E33" i="23" s="1"/>
  <c r="E35" i="23" s="1"/>
  <c r="B42" i="12"/>
  <c r="B43" i="12" s="1"/>
  <c r="D49" i="12"/>
  <c r="G40" i="15"/>
  <c r="H40" i="15"/>
  <c r="G39" i="15"/>
  <c r="H39" i="15"/>
  <c r="I33" i="15"/>
  <c r="E43" i="14"/>
  <c r="F52" i="14" s="1"/>
  <c r="F53" i="14"/>
  <c r="C33" i="15"/>
  <c r="E39" i="12"/>
  <c r="F47" i="12"/>
  <c r="F49" i="12" s="1"/>
  <c r="D33" i="15"/>
  <c r="E39" i="15"/>
  <c r="H33" i="15"/>
  <c r="F36" i="14"/>
  <c r="H36" i="15"/>
  <c r="F32" i="13"/>
  <c r="E32" i="13"/>
  <c r="E10" i="14"/>
  <c r="D57" i="14" s="1"/>
  <c r="C48" i="14" s="1"/>
  <c r="E10" i="12"/>
  <c r="C39" i="15"/>
  <c r="G33" i="15"/>
  <c r="D39" i="15"/>
  <c r="F42" i="12"/>
  <c r="F45" i="14"/>
  <c r="F41" i="14"/>
  <c r="E10" i="13"/>
  <c r="D54" i="13" s="1"/>
  <c r="C44" i="13" s="1"/>
  <c r="F41" i="12"/>
  <c r="E10" i="15"/>
  <c r="A41" i="15" s="1"/>
  <c r="B37" i="15"/>
  <c r="D47" i="14"/>
  <c r="F47" i="14" s="1"/>
  <c r="G34" i="15"/>
  <c r="C34" i="15"/>
  <c r="I34" i="15"/>
  <c r="E34" i="15"/>
  <c r="H34" i="15"/>
  <c r="G43" i="13"/>
  <c r="F43" i="12"/>
  <c r="C40" i="15"/>
  <c r="F41" i="13"/>
  <c r="E41" i="13"/>
  <c r="E37" i="13"/>
  <c r="F46" i="14"/>
  <c r="G36" i="15"/>
  <c r="D35" i="15"/>
  <c r="C35" i="15"/>
  <c r="H35" i="15"/>
  <c r="E35" i="15"/>
  <c r="G35" i="15"/>
  <c r="C36" i="15"/>
  <c r="F37" i="13"/>
  <c r="D36" i="15"/>
  <c r="D40" i="15"/>
  <c r="B38" i="15"/>
  <c r="E40" i="15"/>
  <c r="F42" i="13"/>
  <c r="D32" i="23" l="1"/>
  <c r="G17" i="15"/>
  <c r="D41" i="15" s="1"/>
  <c r="D30" i="24"/>
  <c r="G18" i="15"/>
  <c r="E41" i="15" s="1"/>
  <c r="I40" i="15"/>
  <c r="F40" i="15"/>
  <c r="I36" i="15"/>
  <c r="F36" i="15"/>
  <c r="I39" i="15"/>
  <c r="F39" i="15"/>
  <c r="I35" i="15"/>
  <c r="F35" i="15"/>
  <c r="E45" i="12"/>
  <c r="F48" i="12" s="1"/>
  <c r="D53" i="12"/>
  <c r="D44" i="12"/>
  <c r="G37" i="15"/>
  <c r="H37" i="15"/>
  <c r="H38" i="15"/>
  <c r="G38" i="15"/>
  <c r="E39" i="13"/>
  <c r="D49" i="13" s="1"/>
  <c r="D47" i="13"/>
  <c r="F48" i="13" s="1"/>
  <c r="D48" i="13"/>
  <c r="D47" i="12"/>
  <c r="D43" i="14"/>
  <c r="B49" i="14"/>
  <c r="F39" i="12"/>
  <c r="D51" i="14"/>
  <c r="D53" i="14"/>
  <c r="F43" i="13"/>
  <c r="C37" i="15"/>
  <c r="D37" i="15"/>
  <c r="E37" i="15"/>
  <c r="G39" i="13"/>
  <c r="F39" i="13"/>
  <c r="G40" i="13"/>
  <c r="F40" i="13"/>
  <c r="D44" i="14"/>
  <c r="C38" i="15"/>
  <c r="D38" i="15"/>
  <c r="E38" i="15"/>
  <c r="F40" i="12"/>
  <c r="I38" i="15" l="1"/>
  <c r="F38" i="15"/>
  <c r="I37" i="15"/>
  <c r="F37" i="15"/>
  <c r="D52" i="12"/>
  <c r="F47" i="13"/>
  <c r="D52" i="13" s="1"/>
  <c r="D53" i="13" s="1"/>
  <c r="D56" i="13" s="1"/>
  <c r="F43" i="14"/>
  <c r="F44" i="14"/>
  <c r="G21" i="15" l="1"/>
  <c r="B44" i="13"/>
  <c r="D52" i="14"/>
  <c r="D48" i="12"/>
  <c r="D51" i="12" s="1"/>
  <c r="D55" i="12" s="1"/>
  <c r="F51" i="14"/>
  <c r="H41" i="15" l="1"/>
  <c r="G20" i="15"/>
  <c r="C44" i="12"/>
  <c r="D56" i="14"/>
  <c r="D55" i="14" s="1"/>
  <c r="D59" i="14" s="1"/>
  <c r="G41" i="15" l="1"/>
  <c r="G22" i="15"/>
  <c r="F60" i="15" s="1"/>
  <c r="B48" i="14"/>
  <c r="D130" i="29" l="1"/>
  <c r="D92" i="29"/>
  <c r="I41" i="15"/>
  <c r="G24" i="15"/>
  <c r="D171" i="29" l="1"/>
  <c r="D111" i="29"/>
  <c r="F132" i="29"/>
  <c r="D132" i="29"/>
  <c r="E28" i="15"/>
  <c r="E27" i="15"/>
  <c r="J15" i="30"/>
  <c r="B16" i="30" l="1"/>
  <c r="B17" i="30" s="1"/>
  <c r="G15" i="30"/>
  <c r="H15" i="30" s="1"/>
  <c r="G35" i="30"/>
  <c r="H35" i="30" s="1"/>
  <c r="D144" i="29"/>
  <c r="D172" i="29"/>
  <c r="D112" i="29"/>
  <c r="E16" i="30" l="1"/>
  <c r="F16" i="30" s="1"/>
  <c r="G16" i="30"/>
  <c r="H16" i="30" s="1"/>
  <c r="D173" i="29"/>
  <c r="D165" i="29"/>
  <c r="D174" i="29" s="1"/>
  <c r="B18" i="30"/>
  <c r="E17" i="30"/>
  <c r="F17" i="30" l="1"/>
  <c r="G17" i="30"/>
  <c r="H17" i="30" s="1"/>
  <c r="B19" i="30"/>
  <c r="E18" i="30"/>
  <c r="F18" i="30" l="1"/>
  <c r="G18" i="30"/>
  <c r="H18" i="30" s="1"/>
  <c r="B20" i="30"/>
  <c r="E19" i="30"/>
  <c r="F19" i="30" l="1"/>
  <c r="G19" i="30"/>
  <c r="H19" i="30" s="1"/>
  <c r="B21" i="30"/>
  <c r="E20" i="30"/>
  <c r="F20" i="30" l="1"/>
  <c r="G20" i="30"/>
  <c r="H20" i="30" s="1"/>
  <c r="B22" i="30"/>
  <c r="E21" i="30"/>
  <c r="F21" i="30" l="1"/>
  <c r="G21" i="30"/>
  <c r="H21" i="30" s="1"/>
  <c r="B23" i="30"/>
  <c r="E22" i="30"/>
  <c r="F22" i="30" l="1"/>
  <c r="G22" i="30"/>
  <c r="H22" i="30" s="1"/>
  <c r="B24" i="30"/>
  <c r="E23" i="30"/>
  <c r="F23" i="30" l="1"/>
  <c r="G23" i="30"/>
  <c r="H23" i="30" s="1"/>
  <c r="B25" i="30"/>
  <c r="E24" i="30"/>
  <c r="F24" i="30" l="1"/>
  <c r="G24" i="30"/>
  <c r="H24" i="30" s="1"/>
  <c r="B26" i="30"/>
  <c r="E25" i="30"/>
  <c r="F25" i="30" l="1"/>
  <c r="G25" i="30"/>
  <c r="H25" i="30" s="1"/>
  <c r="B27" i="30"/>
  <c r="E26" i="30"/>
  <c r="F26" i="30" l="1"/>
  <c r="G26" i="30"/>
  <c r="H26" i="30" s="1"/>
  <c r="B28" i="30"/>
  <c r="E27" i="30"/>
  <c r="F27" i="30" l="1"/>
  <c r="G27" i="30"/>
  <c r="H27" i="30" s="1"/>
  <c r="B29" i="30"/>
  <c r="E28" i="30"/>
  <c r="F28" i="30" l="1"/>
  <c r="G28" i="30"/>
  <c r="H28" i="30" s="1"/>
  <c r="B30" i="30"/>
  <c r="E29" i="30"/>
  <c r="F29" i="30" l="1"/>
  <c r="G29" i="30"/>
  <c r="H29" i="30" s="1"/>
  <c r="B31" i="30"/>
  <c r="E30" i="30"/>
  <c r="F30" i="30" l="1"/>
  <c r="G30" i="30"/>
  <c r="H30" i="30" s="1"/>
  <c r="B32" i="30"/>
  <c r="E31" i="30"/>
  <c r="F31" i="30" l="1"/>
  <c r="G31" i="30"/>
  <c r="H31" i="30" s="1"/>
  <c r="B33" i="30"/>
  <c r="E32" i="30"/>
  <c r="F32" i="30" l="1"/>
  <c r="G32" i="30"/>
  <c r="H32" i="30" s="1"/>
  <c r="B34" i="30"/>
  <c r="E34" i="30" s="1"/>
  <c r="E33" i="30"/>
  <c r="F34" i="30" l="1"/>
  <c r="G34" i="30"/>
  <c r="H34" i="30" s="1"/>
  <c r="F33" i="30"/>
  <c r="G33" i="30"/>
  <c r="H33" i="30" s="1"/>
</calcChain>
</file>

<file path=xl/sharedStrings.xml><?xml version="1.0" encoding="utf-8"?>
<sst xmlns="http://schemas.openxmlformats.org/spreadsheetml/2006/main" count="30173" uniqueCount="5906">
  <si>
    <t xml:space="preserve">Año </t>
  </si>
  <si>
    <t xml:space="preserve">Periodo de diseño= </t>
  </si>
  <si>
    <t>Método</t>
  </si>
  <si>
    <t>habitantes</t>
  </si>
  <si>
    <t>l/hab/dia</t>
  </si>
  <si>
    <t>l.p.s.</t>
  </si>
  <si>
    <t>Resumen gastos</t>
  </si>
  <si>
    <t>n</t>
  </si>
  <si>
    <t>Habitantes</t>
  </si>
  <si>
    <t>LOCALIDAD:</t>
  </si>
  <si>
    <t>MUNICIPIO:</t>
  </si>
  <si>
    <t>PROYECTO:</t>
  </si>
  <si>
    <t>Total</t>
  </si>
  <si>
    <t>DOCUMENTO:</t>
  </si>
  <si>
    <t>2.  DATOS BÁSICOS DE PROYECTO</t>
  </si>
  <si>
    <t>años</t>
  </si>
  <si>
    <t>Donde:</t>
  </si>
  <si>
    <t>Ka =</t>
  </si>
  <si>
    <t>Se considera para los datos iniciales</t>
  </si>
  <si>
    <t xml:space="preserve">P = </t>
  </si>
  <si>
    <t>Población</t>
  </si>
  <si>
    <t xml:space="preserve">T = </t>
  </si>
  <si>
    <t>P2 =</t>
  </si>
  <si>
    <t>Población inicial en el tiempo t2</t>
  </si>
  <si>
    <t>Constante del incremento de población en la unidad de tiempo (año, decenio, etc)</t>
  </si>
  <si>
    <t>Ka</t>
  </si>
  <si>
    <t>Indice "2" =</t>
  </si>
  <si>
    <t>Ka  =</t>
  </si>
  <si>
    <t>Año</t>
  </si>
  <si>
    <t xml:space="preserve">Fuente </t>
  </si>
  <si>
    <t>Censo</t>
  </si>
  <si>
    <t>Hombres</t>
  </si>
  <si>
    <t>Mujeres</t>
  </si>
  <si>
    <t>-</t>
  </si>
  <si>
    <t>El modelo aritmético tiene como característica un incremento de población constante para incrementos de tiempo iguales y, en consecuencia la velocidad de crecimiento, o sea la relación del incremento de habitantes con respecto al periodo de tiempo es una constante (Valdez, 1994).</t>
  </si>
  <si>
    <t>Este método corresponde al modelo geométrico de crecimiento, aunque comunmente se ha aceptado el referirse como método de interes compuesto.</t>
  </si>
  <si>
    <t xml:space="preserve">Po = </t>
  </si>
  <si>
    <t>Población cuando t = 0</t>
  </si>
  <si>
    <t xml:space="preserve">t = </t>
  </si>
  <si>
    <t>Tiempo a proyectar</t>
  </si>
  <si>
    <t xml:space="preserve">i = </t>
  </si>
  <si>
    <t>t</t>
  </si>
  <si>
    <t>i</t>
  </si>
  <si>
    <t xml:space="preserve">Pf = </t>
  </si>
  <si>
    <t>Población futura</t>
  </si>
  <si>
    <t>Pf =</t>
  </si>
  <si>
    <t>Método Geométrico</t>
  </si>
  <si>
    <t>La dotación es la cantidad de agua asignada a cada habitante, considerando todos los consumos de los servicios y las pérdidas físicas en el sistema, en un día medio anual; sus unidades están dadas en l/hab/día.</t>
  </si>
  <si>
    <t>86,400 = segundos/día</t>
  </si>
  <si>
    <r>
      <rPr>
        <i/>
        <sz val="10"/>
        <color theme="1"/>
        <rFont val="Calibri"/>
        <family val="2"/>
        <scheme val="minor"/>
      </rPr>
      <t>P</t>
    </r>
    <r>
      <rPr>
        <sz val="10"/>
        <color theme="1"/>
        <rFont val="Calibri"/>
        <family val="2"/>
        <scheme val="minor"/>
      </rPr>
      <t xml:space="preserve"> = Número de habitantes.</t>
    </r>
  </si>
  <si>
    <t>Clima</t>
  </si>
  <si>
    <t>Aritmético</t>
  </si>
  <si>
    <t>Geométrico</t>
  </si>
  <si>
    <t>I. Compuesto</t>
  </si>
  <si>
    <r>
      <t>Σy</t>
    </r>
    <r>
      <rPr>
        <i/>
        <vertAlign val="subscript"/>
        <sz val="11"/>
        <color theme="1"/>
        <rFont val="Times New Roman"/>
        <family val="1"/>
      </rPr>
      <t xml:space="preserve">i </t>
    </r>
    <r>
      <rPr>
        <i/>
        <sz val="11"/>
        <color theme="1"/>
        <rFont val="Times New Roman"/>
        <family val="1"/>
      </rPr>
      <t>=</t>
    </r>
  </si>
  <si>
    <r>
      <t>Σx</t>
    </r>
    <r>
      <rPr>
        <i/>
        <vertAlign val="subscript"/>
        <sz val="11"/>
        <color theme="1"/>
        <rFont val="Times New Roman"/>
        <family val="1"/>
      </rPr>
      <t xml:space="preserve">i </t>
    </r>
    <r>
      <rPr>
        <i/>
        <sz val="11"/>
        <color theme="1"/>
        <rFont val="Times New Roman"/>
        <family val="1"/>
      </rPr>
      <t>=</t>
    </r>
  </si>
  <si>
    <r>
      <t>Σx</t>
    </r>
    <r>
      <rPr>
        <i/>
        <vertAlign val="subscript"/>
        <sz val="11"/>
        <color theme="1"/>
        <rFont val="Times New Roman"/>
        <family val="1"/>
      </rPr>
      <t xml:space="preserve">i </t>
    </r>
    <r>
      <rPr>
        <i/>
        <sz val="11"/>
        <color theme="1"/>
        <rFont val="Times New Roman"/>
        <family val="1"/>
      </rPr>
      <t>y</t>
    </r>
    <r>
      <rPr>
        <i/>
        <vertAlign val="subscript"/>
        <sz val="11"/>
        <color theme="1"/>
        <rFont val="Times New Roman"/>
        <family val="1"/>
      </rPr>
      <t xml:space="preserve">i </t>
    </r>
    <r>
      <rPr>
        <i/>
        <sz val="11"/>
        <color theme="1"/>
        <rFont val="Times New Roman"/>
        <family val="1"/>
      </rPr>
      <t>=</t>
    </r>
  </si>
  <si>
    <r>
      <t>Σx</t>
    </r>
    <r>
      <rPr>
        <i/>
        <vertAlign val="subscript"/>
        <sz val="11"/>
        <color theme="1"/>
        <rFont val="Times New Roman"/>
        <family val="1"/>
      </rPr>
      <t>i</t>
    </r>
    <r>
      <rPr>
        <i/>
        <vertAlign val="superscript"/>
        <sz val="11"/>
        <color theme="1"/>
        <rFont val="Times New Roman"/>
        <family val="1"/>
      </rPr>
      <t>2</t>
    </r>
    <r>
      <rPr>
        <i/>
        <vertAlign val="subscript"/>
        <sz val="11"/>
        <color theme="1"/>
        <rFont val="Times New Roman"/>
        <family val="1"/>
      </rPr>
      <t xml:space="preserve"> </t>
    </r>
    <r>
      <rPr>
        <i/>
        <sz val="11"/>
        <color theme="1"/>
        <rFont val="Times New Roman"/>
        <family val="1"/>
      </rPr>
      <t>=</t>
    </r>
  </si>
  <si>
    <t xml:space="preserve">n = </t>
  </si>
  <si>
    <r>
      <t>(Σx</t>
    </r>
    <r>
      <rPr>
        <i/>
        <vertAlign val="subscript"/>
        <sz val="11"/>
        <color theme="1"/>
        <rFont val="Times New Roman"/>
        <family val="1"/>
      </rPr>
      <t>i</t>
    </r>
    <r>
      <rPr>
        <i/>
        <sz val="11"/>
        <color theme="1"/>
        <rFont val="Times New Roman"/>
        <family val="1"/>
      </rPr>
      <t>)</t>
    </r>
    <r>
      <rPr>
        <i/>
        <vertAlign val="superscript"/>
        <sz val="11"/>
        <color theme="1"/>
        <rFont val="Times New Roman"/>
        <family val="1"/>
      </rPr>
      <t>2</t>
    </r>
    <r>
      <rPr>
        <i/>
        <sz val="11"/>
        <color theme="1"/>
        <rFont val="Times New Roman"/>
        <family val="1"/>
      </rPr>
      <t>=</t>
    </r>
  </si>
  <si>
    <t>α =</t>
  </si>
  <si>
    <t>β =</t>
  </si>
  <si>
    <t>x =</t>
  </si>
  <si>
    <t>Método Aritmético</t>
  </si>
  <si>
    <t>Lineal</t>
  </si>
  <si>
    <t>2.3.- Gastos de proyecto</t>
  </si>
  <si>
    <t>2.3.1.- Dotación</t>
  </si>
  <si>
    <t>2.2.1.- Método Aritmético</t>
  </si>
  <si>
    <t>AÑO DE PROYECTO:</t>
  </si>
  <si>
    <t>PERIODO DE DISEÑO (AÑOS):</t>
  </si>
  <si>
    <t>HORIZONTE DE PROYECTO:</t>
  </si>
  <si>
    <t>Población Censal</t>
  </si>
  <si>
    <t>El método de los mínimos cuadrados queda representada mediante una línea recta cuya ecuación general es:</t>
  </si>
  <si>
    <r>
      <t xml:space="preserve">El método de los mínimos cuadrados consiste en determinar los valores numéricos de las constantes </t>
    </r>
    <r>
      <rPr>
        <sz val="11"/>
        <color theme="1"/>
        <rFont val="Calibri"/>
        <family val="2"/>
        <scheme val="minor"/>
      </rPr>
      <t>α y β en la ecuación. El método utiliza el conjunto de observaciones que en este caso son años y numero de habitantes (Valdez, 1994).</t>
    </r>
  </si>
  <si>
    <t>Σ =</t>
  </si>
  <si>
    <r>
      <t>Σln(x</t>
    </r>
    <r>
      <rPr>
        <i/>
        <vertAlign val="subscript"/>
        <sz val="11"/>
        <color theme="1"/>
        <rFont val="Times New Roman"/>
        <family val="1"/>
      </rPr>
      <t xml:space="preserve">i </t>
    </r>
    <r>
      <rPr>
        <i/>
        <sz val="11"/>
        <color theme="1"/>
        <rFont val="Times New Roman"/>
        <family val="1"/>
      </rPr>
      <t>)=</t>
    </r>
  </si>
  <si>
    <t>ŷ =</t>
  </si>
  <si>
    <r>
      <t>Σ</t>
    </r>
    <r>
      <rPr>
        <sz val="11"/>
        <color theme="1"/>
        <rFont val="Times New Roman"/>
        <family val="1"/>
      </rPr>
      <t>[</t>
    </r>
    <r>
      <rPr>
        <i/>
        <sz val="11"/>
        <color theme="1"/>
        <rFont val="Times New Roman"/>
        <family val="1"/>
      </rPr>
      <t>ln(x</t>
    </r>
    <r>
      <rPr>
        <i/>
        <vertAlign val="subscript"/>
        <sz val="11"/>
        <color theme="1"/>
        <rFont val="Times New Roman"/>
        <family val="1"/>
      </rPr>
      <t xml:space="preserve">i </t>
    </r>
    <r>
      <rPr>
        <i/>
        <sz val="11"/>
        <color theme="1"/>
        <rFont val="Times New Roman"/>
        <family val="1"/>
      </rPr>
      <t>)</t>
    </r>
    <r>
      <rPr>
        <sz val="11"/>
        <color theme="1"/>
        <rFont val="Times New Roman"/>
        <family val="1"/>
      </rPr>
      <t>]</t>
    </r>
    <r>
      <rPr>
        <i/>
        <vertAlign val="superscript"/>
        <sz val="11"/>
        <color theme="1"/>
        <rFont val="Times New Roman"/>
        <family val="1"/>
      </rPr>
      <t>2</t>
    </r>
    <r>
      <rPr>
        <i/>
        <sz val="11"/>
        <color theme="1"/>
        <rFont val="Times New Roman"/>
        <family val="1"/>
      </rPr>
      <t>=</t>
    </r>
  </si>
  <si>
    <r>
      <t>Σln(x</t>
    </r>
    <r>
      <rPr>
        <i/>
        <vertAlign val="subscript"/>
        <sz val="11"/>
        <color theme="1"/>
        <rFont val="Times New Roman"/>
        <family val="1"/>
      </rPr>
      <t>i</t>
    </r>
    <r>
      <rPr>
        <i/>
        <sz val="11"/>
        <color theme="1"/>
        <rFont val="Times New Roman"/>
        <family val="1"/>
      </rPr>
      <t>)*y</t>
    </r>
    <r>
      <rPr>
        <i/>
        <vertAlign val="subscript"/>
        <sz val="11"/>
        <color theme="1"/>
        <rFont val="Times New Roman"/>
        <family val="1"/>
      </rPr>
      <t xml:space="preserve">i </t>
    </r>
    <r>
      <rPr>
        <i/>
        <sz val="11"/>
        <color theme="1"/>
        <rFont val="Times New Roman"/>
        <family val="1"/>
      </rPr>
      <t>=</t>
    </r>
  </si>
  <si>
    <r>
      <t>Σln(x</t>
    </r>
    <r>
      <rPr>
        <i/>
        <vertAlign val="subscript"/>
        <sz val="11"/>
        <color theme="1"/>
        <rFont val="Times New Roman"/>
        <family val="1"/>
      </rPr>
      <t>i</t>
    </r>
    <r>
      <rPr>
        <i/>
        <sz val="11"/>
        <color theme="1"/>
        <rFont val="Times New Roman"/>
        <family val="1"/>
      </rPr>
      <t>)/n =</t>
    </r>
  </si>
  <si>
    <t>Tomando logaritmos en ambos miembros:</t>
  </si>
  <si>
    <r>
      <t>Σx</t>
    </r>
    <r>
      <rPr>
        <i/>
        <vertAlign val="subscript"/>
        <sz val="11"/>
        <color theme="1"/>
        <rFont val="Times New Roman"/>
        <family val="1"/>
      </rPr>
      <t>i</t>
    </r>
    <r>
      <rPr>
        <i/>
        <sz val="11"/>
        <color theme="1"/>
        <rFont val="Times New Roman"/>
        <family val="1"/>
      </rPr>
      <t>=</t>
    </r>
  </si>
  <si>
    <r>
      <t>Σln(y</t>
    </r>
    <r>
      <rPr>
        <i/>
        <vertAlign val="subscript"/>
        <sz val="11"/>
        <color theme="1"/>
        <rFont val="Times New Roman"/>
        <family val="1"/>
      </rPr>
      <t>i</t>
    </r>
    <r>
      <rPr>
        <i/>
        <sz val="11"/>
        <color theme="1"/>
        <rFont val="Times New Roman"/>
        <family val="1"/>
      </rPr>
      <t>)</t>
    </r>
    <r>
      <rPr>
        <i/>
        <sz val="11"/>
        <color theme="1"/>
        <rFont val="Times New Roman"/>
        <family val="1"/>
      </rPr>
      <t>=</t>
    </r>
  </si>
  <si>
    <r>
      <t>Σx</t>
    </r>
    <r>
      <rPr>
        <i/>
        <vertAlign val="subscript"/>
        <sz val="11"/>
        <color theme="1"/>
        <rFont val="Times New Roman"/>
        <family val="1"/>
      </rPr>
      <t>i</t>
    </r>
    <r>
      <rPr>
        <i/>
        <sz val="11"/>
        <color theme="1"/>
        <rFont val="Times New Roman"/>
        <family val="1"/>
      </rPr>
      <t>ln(y</t>
    </r>
    <r>
      <rPr>
        <i/>
        <vertAlign val="subscript"/>
        <sz val="11"/>
        <color theme="1"/>
        <rFont val="Times New Roman"/>
        <family val="1"/>
      </rPr>
      <t>i</t>
    </r>
    <r>
      <rPr>
        <i/>
        <sz val="11"/>
        <color theme="1"/>
        <rFont val="Times New Roman"/>
        <family val="1"/>
      </rPr>
      <t>)=</t>
    </r>
  </si>
  <si>
    <r>
      <t>Σ(x</t>
    </r>
    <r>
      <rPr>
        <i/>
        <vertAlign val="subscript"/>
        <sz val="11"/>
        <color theme="1"/>
        <rFont val="Times New Roman"/>
        <family val="1"/>
      </rPr>
      <t>i</t>
    </r>
    <r>
      <rPr>
        <i/>
        <sz val="11"/>
        <color theme="1"/>
        <rFont val="Times New Roman"/>
        <family val="1"/>
      </rPr>
      <t>)</t>
    </r>
    <r>
      <rPr>
        <i/>
        <vertAlign val="superscript"/>
        <sz val="11"/>
        <color theme="1"/>
        <rFont val="Times New Roman"/>
        <family val="1"/>
      </rPr>
      <t>2</t>
    </r>
    <r>
      <rPr>
        <i/>
        <sz val="11"/>
        <color theme="1"/>
        <rFont val="Times New Roman"/>
        <family val="1"/>
      </rPr>
      <t>=</t>
    </r>
  </si>
  <si>
    <r>
      <rPr>
        <sz val="11"/>
        <color theme="1"/>
        <rFont val="Arial Narrow"/>
        <family val="2"/>
      </rPr>
      <t>Σ</t>
    </r>
    <r>
      <rPr>
        <i/>
        <sz val="11"/>
        <color theme="1"/>
        <rFont val="Times New Roman"/>
        <family val="1"/>
      </rPr>
      <t>(x</t>
    </r>
    <r>
      <rPr>
        <i/>
        <vertAlign val="subscript"/>
        <sz val="11"/>
        <color theme="1"/>
        <rFont val="Times New Roman"/>
        <family val="1"/>
      </rPr>
      <t xml:space="preserve">i </t>
    </r>
    <r>
      <rPr>
        <i/>
        <sz val="11"/>
        <color theme="1"/>
        <rFont val="Times New Roman"/>
        <family val="1"/>
      </rPr>
      <t>)/n=</t>
    </r>
  </si>
  <si>
    <r>
      <rPr>
        <sz val="11"/>
        <color theme="1"/>
        <rFont val="Times New Roman"/>
        <family val="1"/>
      </rPr>
      <t>[</t>
    </r>
    <r>
      <rPr>
        <i/>
        <sz val="11"/>
        <color theme="1"/>
        <rFont val="Times New Roman"/>
        <family val="1"/>
      </rPr>
      <t>Σ(xi)</t>
    </r>
    <r>
      <rPr>
        <sz val="11"/>
        <color theme="1"/>
        <rFont val="Times New Roman"/>
        <family val="1"/>
      </rPr>
      <t>]</t>
    </r>
    <r>
      <rPr>
        <i/>
        <vertAlign val="superscript"/>
        <sz val="11"/>
        <color theme="1"/>
        <rFont val="Times New Roman"/>
        <family val="1"/>
      </rPr>
      <t>2</t>
    </r>
    <r>
      <rPr>
        <i/>
        <sz val="11"/>
        <color theme="1"/>
        <rFont val="Times New Roman"/>
        <family val="1"/>
      </rPr>
      <t>=</t>
    </r>
  </si>
  <si>
    <t>Datos Censales</t>
  </si>
  <si>
    <t>Métodos de Proyección de Población</t>
  </si>
  <si>
    <t>Interés Compuesto</t>
  </si>
  <si>
    <t>Mínimos Cuadrados</t>
  </si>
  <si>
    <t>Logarítmico</t>
  </si>
  <si>
    <t>Exponencial</t>
  </si>
  <si>
    <t>Ajuste</t>
  </si>
  <si>
    <t>Como en el caso del ajuste mediante una línea recta, la línea de tendencía se puede llevar acabo de la misma manera mediante una curva de tipo logarítmica que aplicada a los datos censales se puede conocer el valor de la población a proyectar y al mismo tiempo verificar el coeficiente de ajuste o correlación que existe.</t>
  </si>
  <si>
    <t>Como en el caso del ajuste mediante una línea recta, la línea de tendencía se puede llevar acabo de la misma manera mediante una curva de tipo exponencial que aplicada a los datos censales se puede conocer el valor de la población a proyectar y al mismo tiempo verificar el coeficiente de ajuste o correlación que existe.</t>
  </si>
  <si>
    <r>
      <t>y</t>
    </r>
    <r>
      <rPr>
        <b/>
        <i/>
        <vertAlign val="subscript"/>
        <sz val="12"/>
        <color theme="0" tint="-4.9989318521683403E-2"/>
        <rFont val="Times New Roman"/>
        <family val="1"/>
      </rPr>
      <t>i</t>
    </r>
  </si>
  <si>
    <r>
      <t>x</t>
    </r>
    <r>
      <rPr>
        <b/>
        <i/>
        <vertAlign val="subscript"/>
        <sz val="12"/>
        <color theme="0" tint="-4.9989318521683403E-2"/>
        <rFont val="Times New Roman"/>
        <family val="1"/>
      </rPr>
      <t>i</t>
    </r>
  </si>
  <si>
    <r>
      <t>ln(y</t>
    </r>
    <r>
      <rPr>
        <b/>
        <i/>
        <vertAlign val="subscript"/>
        <sz val="12"/>
        <color theme="0" tint="-4.9989318521683403E-2"/>
        <rFont val="Times New Roman"/>
        <family val="1"/>
      </rPr>
      <t>i</t>
    </r>
    <r>
      <rPr>
        <b/>
        <i/>
        <sz val="12"/>
        <color theme="0" tint="-4.9989318521683403E-2"/>
        <rFont val="Times New Roman"/>
        <family val="1"/>
      </rPr>
      <t>)</t>
    </r>
  </si>
  <si>
    <r>
      <t>x</t>
    </r>
    <r>
      <rPr>
        <b/>
        <i/>
        <vertAlign val="subscript"/>
        <sz val="12"/>
        <color theme="0" tint="-4.9989318521683403E-2"/>
        <rFont val="Times New Roman"/>
        <family val="1"/>
      </rPr>
      <t>i</t>
    </r>
    <r>
      <rPr>
        <b/>
        <i/>
        <vertAlign val="superscript"/>
        <sz val="12"/>
        <color theme="0" tint="-4.9989318521683403E-2"/>
        <rFont val="Times New Roman"/>
        <family val="1"/>
      </rPr>
      <t>2</t>
    </r>
  </si>
  <si>
    <r>
      <t>x</t>
    </r>
    <r>
      <rPr>
        <b/>
        <i/>
        <vertAlign val="subscript"/>
        <sz val="12"/>
        <color theme="0" tint="-4.9989318521683403E-2"/>
        <rFont val="Times New Roman"/>
        <family val="1"/>
      </rPr>
      <t>i</t>
    </r>
    <r>
      <rPr>
        <b/>
        <i/>
        <sz val="12"/>
        <color theme="0" tint="-4.9989318521683403E-2"/>
        <rFont val="Times New Roman"/>
        <family val="1"/>
      </rPr>
      <t>*ln(y</t>
    </r>
    <r>
      <rPr>
        <b/>
        <i/>
        <vertAlign val="subscript"/>
        <sz val="12"/>
        <color theme="0" tint="-4.9989318521683403E-2"/>
        <rFont val="Times New Roman"/>
        <family val="1"/>
      </rPr>
      <t>i</t>
    </r>
    <r>
      <rPr>
        <b/>
        <i/>
        <sz val="12"/>
        <color theme="0" tint="-4.9989318521683403E-2"/>
        <rFont val="Times New Roman"/>
        <family val="1"/>
      </rPr>
      <t>)</t>
    </r>
  </si>
  <si>
    <r>
      <t>ln(x</t>
    </r>
    <r>
      <rPr>
        <b/>
        <i/>
        <vertAlign val="subscript"/>
        <sz val="12"/>
        <color theme="0" tint="-4.9989318521683403E-2"/>
        <rFont val="Times New Roman"/>
        <family val="1"/>
      </rPr>
      <t>i</t>
    </r>
    <r>
      <rPr>
        <b/>
        <i/>
        <sz val="12"/>
        <color theme="0" tint="-4.9989318521683403E-2"/>
        <rFont val="Times New Roman"/>
        <family val="1"/>
      </rPr>
      <t>)</t>
    </r>
  </si>
  <si>
    <r>
      <t>ln</t>
    </r>
    <r>
      <rPr>
        <b/>
        <i/>
        <vertAlign val="superscript"/>
        <sz val="12"/>
        <color theme="0" tint="-4.9989318521683403E-2"/>
        <rFont val="Times New Roman"/>
        <family val="1"/>
      </rPr>
      <t>2</t>
    </r>
    <r>
      <rPr>
        <b/>
        <i/>
        <sz val="12"/>
        <color theme="0" tint="-4.9989318521683403E-2"/>
        <rFont val="Times New Roman"/>
        <family val="1"/>
      </rPr>
      <t>(x</t>
    </r>
    <r>
      <rPr>
        <b/>
        <i/>
        <vertAlign val="subscript"/>
        <sz val="12"/>
        <color theme="0" tint="-4.9989318521683403E-2"/>
        <rFont val="Times New Roman"/>
        <family val="1"/>
      </rPr>
      <t>i</t>
    </r>
    <r>
      <rPr>
        <b/>
        <i/>
        <sz val="12"/>
        <color theme="0" tint="-4.9989318521683403E-2"/>
        <rFont val="Times New Roman"/>
        <family val="1"/>
      </rPr>
      <t>)</t>
    </r>
  </si>
  <si>
    <r>
      <t>ln x</t>
    </r>
    <r>
      <rPr>
        <b/>
        <i/>
        <vertAlign val="subscript"/>
        <sz val="12"/>
        <color theme="0" tint="-4.9989318521683403E-2"/>
        <rFont val="Times New Roman"/>
        <family val="1"/>
      </rPr>
      <t>i</t>
    </r>
    <r>
      <rPr>
        <b/>
        <i/>
        <sz val="12"/>
        <color theme="0" tint="-4.9989318521683403E-2"/>
        <rFont val="Times New Roman"/>
        <family val="1"/>
      </rPr>
      <t>*y</t>
    </r>
    <r>
      <rPr>
        <b/>
        <i/>
        <vertAlign val="subscript"/>
        <sz val="12"/>
        <color theme="0" tint="-4.9989318521683403E-2"/>
        <rFont val="Times New Roman"/>
        <family val="1"/>
      </rPr>
      <t>i</t>
    </r>
  </si>
  <si>
    <r>
      <t>y</t>
    </r>
    <r>
      <rPr>
        <b/>
        <i/>
        <vertAlign val="subscript"/>
        <sz val="12"/>
        <color theme="0" tint="-4.9989318521683403E-2"/>
        <rFont val="Times New Roman"/>
        <family val="1"/>
      </rPr>
      <t>i</t>
    </r>
    <r>
      <rPr>
        <b/>
        <i/>
        <vertAlign val="superscript"/>
        <sz val="12"/>
        <color theme="0" tint="-4.9989318521683403E-2"/>
        <rFont val="Times New Roman"/>
        <family val="1"/>
      </rPr>
      <t>2</t>
    </r>
  </si>
  <si>
    <r>
      <t>y</t>
    </r>
    <r>
      <rPr>
        <b/>
        <i/>
        <vertAlign val="subscript"/>
        <sz val="11"/>
        <color theme="0" tint="-4.9989318521683403E-2"/>
        <rFont val="Times New Roman"/>
        <family val="1"/>
      </rPr>
      <t>i</t>
    </r>
  </si>
  <si>
    <r>
      <t>x</t>
    </r>
    <r>
      <rPr>
        <b/>
        <i/>
        <vertAlign val="subscript"/>
        <sz val="11"/>
        <color theme="0" tint="-4.9989318521683403E-2"/>
        <rFont val="Times New Roman"/>
        <family val="1"/>
      </rPr>
      <t>i</t>
    </r>
  </si>
  <si>
    <r>
      <t>x</t>
    </r>
    <r>
      <rPr>
        <b/>
        <i/>
        <vertAlign val="subscript"/>
        <sz val="11"/>
        <color theme="0" tint="-4.9989318521683403E-2"/>
        <rFont val="Times New Roman"/>
        <family val="1"/>
      </rPr>
      <t>i</t>
    </r>
    <r>
      <rPr>
        <b/>
        <i/>
        <vertAlign val="superscript"/>
        <sz val="11"/>
        <color theme="0" tint="-4.9989318521683403E-2"/>
        <rFont val="Times New Roman"/>
        <family val="1"/>
      </rPr>
      <t>2</t>
    </r>
  </si>
  <si>
    <r>
      <t>x</t>
    </r>
    <r>
      <rPr>
        <b/>
        <i/>
        <vertAlign val="subscript"/>
        <sz val="11"/>
        <color theme="0" tint="-4.9989318521683403E-2"/>
        <rFont val="Times New Roman"/>
        <family val="1"/>
      </rPr>
      <t>i</t>
    </r>
    <r>
      <rPr>
        <b/>
        <i/>
        <sz val="11"/>
        <color theme="0" tint="-4.9989318521683403E-2"/>
        <rFont val="Times New Roman"/>
        <family val="1"/>
      </rPr>
      <t>y</t>
    </r>
    <r>
      <rPr>
        <b/>
        <i/>
        <vertAlign val="subscript"/>
        <sz val="11"/>
        <color theme="0" tint="-4.9989318521683403E-2"/>
        <rFont val="Times New Roman"/>
        <family val="1"/>
      </rPr>
      <t>i</t>
    </r>
  </si>
  <si>
    <r>
      <rPr>
        <sz val="11"/>
        <color theme="1"/>
        <rFont val="Arial Narrow"/>
        <family val="2"/>
      </rPr>
      <t>Σ</t>
    </r>
    <r>
      <rPr>
        <sz val="11"/>
        <color theme="1"/>
        <rFont val="Calibri"/>
        <family val="2"/>
      </rPr>
      <t>=</t>
    </r>
  </si>
  <si>
    <t>Población de proyecto =</t>
  </si>
  <si>
    <t>Conteo</t>
  </si>
  <si>
    <t>PROYECCCIÓN DE LA POBLACIÓN FUTURA</t>
  </si>
  <si>
    <t>Censo de 1950.</t>
  </si>
  <si>
    <t>Conteo de 1995.</t>
  </si>
  <si>
    <t>Conteo de 2005.</t>
  </si>
  <si>
    <t>Censo de 2010.</t>
  </si>
  <si>
    <t>Fuente</t>
  </si>
  <si>
    <t>2.1.  Población histórica</t>
  </si>
  <si>
    <t xml:space="preserve">Datos Censales </t>
  </si>
  <si>
    <t>Censo de 2000.</t>
  </si>
  <si>
    <t>Pueblo</t>
  </si>
  <si>
    <t>Censo de 1900.</t>
  </si>
  <si>
    <t>Censo de 1910.</t>
  </si>
  <si>
    <t>Censo de 1960.</t>
  </si>
  <si>
    <t>Descripción del tipo de vivienda</t>
  </si>
  <si>
    <t>Vecindades y casas habitadas por una o varias familias, que cuentan con jardín de 2 a 8 m2, con un baño o compartiéndolo.</t>
  </si>
  <si>
    <r>
      <t xml:space="preserve">La población histórica para la comunidad contempla censos y conteos a partir del año 1900 y hasta 2010 de acuerdo a datos del INEGI. </t>
    </r>
    <r>
      <rPr>
        <sz val="11"/>
        <color rgb="FFFF0000"/>
        <rFont val="Calibri"/>
        <family val="2"/>
        <scheme val="minor"/>
      </rPr>
      <t/>
    </r>
  </si>
  <si>
    <t>Total de habitantes</t>
  </si>
  <si>
    <t>Evento censal</t>
  </si>
  <si>
    <t>Santa María Magdalena Cahuacán</t>
  </si>
  <si>
    <t>Indefinida</t>
  </si>
  <si>
    <t>Santa María Magdalena</t>
  </si>
  <si>
    <t>Origen de modificación</t>
  </si>
  <si>
    <t>Categoría política</t>
  </si>
  <si>
    <t>Área Geoestadística Municipal</t>
  </si>
  <si>
    <t>Nombre de localidad geoestadística</t>
  </si>
  <si>
    <t>Histórico de movimientos</t>
  </si>
  <si>
    <t>Urbana</t>
  </si>
  <si>
    <t>Tipo:</t>
  </si>
  <si>
    <t>Carta topográfica:</t>
  </si>
  <si>
    <t>Altitud:</t>
  </si>
  <si>
    <t>Longitud:</t>
  </si>
  <si>
    <t>Latitud:</t>
  </si>
  <si>
    <t>Área Geoestadística Municipal: </t>
  </si>
  <si>
    <t>Área Geoestadística Estatal: </t>
  </si>
  <si>
    <t>Clave geoestadística: </t>
  </si>
  <si>
    <t>Mínimos Cuadrados (Lineal)</t>
  </si>
  <si>
    <t>Mínimos Cuadrados (Logarítmico)</t>
  </si>
  <si>
    <t>Mínimos Cuadrados (Exponencial)</t>
  </si>
  <si>
    <t>Al obtener las poblaciones proyectadas para los tres métodos y al observar que según la CONAPO la proyección de Población de esta localidad para 2030 será de 10,072 habitantes, se optó por utilizar el método que más se asemeje a esta cifra, por lo tanto se utilizará el de mejor ajuste que en este caso es el exponencial.</t>
  </si>
  <si>
    <t>Consumo doméstico per cápita</t>
  </si>
  <si>
    <t>Consumo por clase socioeconómica (l/hab/día)</t>
  </si>
  <si>
    <t>Bajo</t>
  </si>
  <si>
    <t>Alto</t>
  </si>
  <si>
    <t>Medio</t>
  </si>
  <si>
    <t>Cálido Húmedo</t>
  </si>
  <si>
    <t>Cálido Subhúmedo</t>
  </si>
  <si>
    <t>Seco o Muy Seco</t>
  </si>
  <si>
    <t>Templado o Frío</t>
  </si>
  <si>
    <t>Clasificación de climas por Grupo</t>
  </si>
  <si>
    <t>Grupo Climático</t>
  </si>
  <si>
    <t>Clasificación</t>
  </si>
  <si>
    <t>A</t>
  </si>
  <si>
    <t>C</t>
  </si>
  <si>
    <t>B</t>
  </si>
  <si>
    <t>E</t>
  </si>
  <si>
    <t>Tipos de usuarios domésticos</t>
  </si>
  <si>
    <t>Clase socioeconómica</t>
  </si>
  <si>
    <t>Casas y departamentos, que cuentan con uno o dos baños, jardín de 15 a 35 m2 y tinaco.</t>
  </si>
  <si>
    <t>El consumo doméstico per cápita en localidades urbanas se encuentra en función de tipo de clima de la zona de estudio y la clase socioeconómica como puede observarse en la siguiente tabla.</t>
  </si>
  <si>
    <t>Subtotal por Clima</t>
  </si>
  <si>
    <t>Consumo =</t>
  </si>
  <si>
    <t>Jalisco</t>
  </si>
  <si>
    <t>Tepatitlán de Morelos</t>
  </si>
  <si>
    <t>20°57'12'' N</t>
  </si>
  <si>
    <t>102°40'7'' W</t>
  </si>
  <si>
    <t>F13D57</t>
  </si>
  <si>
    <t>Categoría administrativa</t>
  </si>
  <si>
    <t>Pegueros</t>
  </si>
  <si>
    <t>Tepatitlán</t>
  </si>
  <si>
    <t>Censo de 1921. Cambio de nombre del municipio.</t>
  </si>
  <si>
    <t>Censo de 1930.</t>
  </si>
  <si>
    <t>Censo de 1940.</t>
  </si>
  <si>
    <t>Censo de 1970.</t>
  </si>
  <si>
    <t>Censo de 1980.</t>
  </si>
  <si>
    <t>Censo de 1990.</t>
  </si>
  <si>
    <t>PEGUEROS</t>
  </si>
  <si>
    <t>Datos Censales INEGI</t>
  </si>
  <si>
    <t>Proyección CONAPO</t>
  </si>
  <si>
    <t>Crecimieto</t>
  </si>
  <si>
    <t>Proyecto</t>
  </si>
  <si>
    <t>2.2.2.- Método Geométrico por Porcentajes</t>
  </si>
  <si>
    <t>El modelo geométrico por porcentaje consiste en determinar el porcentaje anual de aumento por medio de los porcentajes de aumento en años anteriores. Se calculan los cinco decenales de incremento y se calculara el porcentaje anual promedio .</t>
  </si>
  <si>
    <r>
      <t>P</t>
    </r>
    <r>
      <rPr>
        <i/>
        <sz val="8"/>
        <color theme="1"/>
        <rFont val="Calibri"/>
        <family val="2"/>
        <scheme val="minor"/>
      </rPr>
      <t>0</t>
    </r>
    <r>
      <rPr>
        <i/>
        <sz val="10"/>
        <color theme="1"/>
        <rFont val="Calibri"/>
        <family val="2"/>
        <scheme val="minor"/>
      </rPr>
      <t xml:space="preserve"> = </t>
    </r>
  </si>
  <si>
    <t>Población actual del último censo</t>
  </si>
  <si>
    <t>N =</t>
  </si>
  <si>
    <t>Periodo de Diseño</t>
  </si>
  <si>
    <t>%Pr =</t>
  </si>
  <si>
    <t>Porcentaje anual promedio de incremento</t>
  </si>
  <si>
    <t>n=</t>
  </si>
  <si>
    <t>Número de años entre el primer y último censo</t>
  </si>
  <si>
    <t>Ʃ%</t>
  </si>
  <si>
    <t xml:space="preserve">Periodo de diseño (N) = </t>
  </si>
  <si>
    <t>2.2.3.- Método de INEGI (Interés Compuesto)</t>
  </si>
  <si>
    <t>Tasa de interés de crecimiento</t>
  </si>
  <si>
    <t>2.2.  Métodos de Proyección de Población</t>
  </si>
  <si>
    <t>PLANTA DE TRATAMIENTO DE AGUAS RESIDUALES</t>
  </si>
  <si>
    <t>TEPATITLÁN DE MORELOS, JALISCO</t>
  </si>
  <si>
    <r>
      <t xml:space="preserve">i </t>
    </r>
    <r>
      <rPr>
        <vertAlign val="subscript"/>
        <sz val="10"/>
        <rFont val="Calibri"/>
        <family val="2"/>
        <scheme val="minor"/>
      </rPr>
      <t>prom</t>
    </r>
    <r>
      <rPr>
        <sz val="10"/>
        <rFont val="Calibri"/>
        <family val="2"/>
        <scheme val="minor"/>
      </rPr>
      <t xml:space="preserve"> anual</t>
    </r>
  </si>
  <si>
    <t>2.2.4.- Proyecciones CONAPO</t>
  </si>
  <si>
    <t>Estados Unidos Mexicanos: Proyecciones de población de localidades seleccionadas, 2010-2030</t>
  </si>
  <si>
    <t>Clave entidad</t>
  </si>
  <si>
    <t>Clave municipio</t>
  </si>
  <si>
    <t>Clave localidad</t>
  </si>
  <si>
    <t>Nombre de la localidad</t>
  </si>
  <si>
    <t>01</t>
  </si>
  <si>
    <t>001</t>
  </si>
  <si>
    <t>0001</t>
  </si>
  <si>
    <t>Aguascalientes</t>
  </si>
  <si>
    <t>0237</t>
  </si>
  <si>
    <t>Jaltomate</t>
  </si>
  <si>
    <t>0239</t>
  </si>
  <si>
    <t>General José María Morelos y Pavón (Cañada Honda)</t>
  </si>
  <si>
    <t>0293</t>
  </si>
  <si>
    <t>Norias de Ojocaliente</t>
  </si>
  <si>
    <t>0357</t>
  </si>
  <si>
    <t>Norias del Paso Hondo</t>
  </si>
  <si>
    <t>0367</t>
  </si>
  <si>
    <t>San Antonio de Peñuelas</t>
  </si>
  <si>
    <t>0379</t>
  </si>
  <si>
    <t>San Ignacio</t>
  </si>
  <si>
    <t>0479</t>
  </si>
  <si>
    <t>Villa Licenciado Jesús Terán (Calvillito)</t>
  </si>
  <si>
    <t>1025</t>
  </si>
  <si>
    <t>Pocitos</t>
  </si>
  <si>
    <t>2050</t>
  </si>
  <si>
    <t>Cumbres III</t>
  </si>
  <si>
    <t>2371</t>
  </si>
  <si>
    <t>Fraccionamiento Cartagena</t>
  </si>
  <si>
    <t>9999</t>
  </si>
  <si>
    <t>Resto</t>
  </si>
  <si>
    <t>002</t>
  </si>
  <si>
    <t>Asientos</t>
  </si>
  <si>
    <t>0011</t>
  </si>
  <si>
    <t>Ciénega Grande</t>
  </si>
  <si>
    <t>0025</t>
  </si>
  <si>
    <t>Guadalupe de Atlas</t>
  </si>
  <si>
    <t>0059</t>
  </si>
  <si>
    <t>Villa Juárez</t>
  </si>
  <si>
    <t>003</t>
  </si>
  <si>
    <t>Calvillo</t>
  </si>
  <si>
    <t>0021</t>
  </si>
  <si>
    <t>El Cuervero (Cuerveros)</t>
  </si>
  <si>
    <t>0055</t>
  </si>
  <si>
    <t>Ojocaliente</t>
  </si>
  <si>
    <t>004</t>
  </si>
  <si>
    <t>Cosío</t>
  </si>
  <si>
    <t>0026</t>
  </si>
  <si>
    <t>La Punta</t>
  </si>
  <si>
    <t>005</t>
  </si>
  <si>
    <t>Jesús María</t>
  </si>
  <si>
    <t>0023</t>
  </si>
  <si>
    <t>Corral de Barrancos</t>
  </si>
  <si>
    <t>0033</t>
  </si>
  <si>
    <t>General Ignacio Zaragoza (Venadero)</t>
  </si>
  <si>
    <t>0041</t>
  </si>
  <si>
    <t>Jesús Gómez Portugal (Margaritas)</t>
  </si>
  <si>
    <t>0245</t>
  </si>
  <si>
    <t>El Llano</t>
  </si>
  <si>
    <t>0427</t>
  </si>
  <si>
    <t>Paseos de Aguascalientes</t>
  </si>
  <si>
    <t>0468</t>
  </si>
  <si>
    <t>Fraccionamiento Arboledas Paso Blanco</t>
  </si>
  <si>
    <t>006</t>
  </si>
  <si>
    <t>Pabellón de Arteaga</t>
  </si>
  <si>
    <t>0007</t>
  </si>
  <si>
    <t>Emiliano Zapata</t>
  </si>
  <si>
    <t>007</t>
  </si>
  <si>
    <t>Rincón de Romos</t>
  </si>
  <si>
    <t>0018</t>
  </si>
  <si>
    <t>Escaleras</t>
  </si>
  <si>
    <t>0030</t>
  </si>
  <si>
    <t>Pabellón de Hidalgo</t>
  </si>
  <si>
    <t>0040</t>
  </si>
  <si>
    <t>San Jacinto</t>
  </si>
  <si>
    <t>008</t>
  </si>
  <si>
    <t>San José de Gracia</t>
  </si>
  <si>
    <t>009</t>
  </si>
  <si>
    <t>Tepezalá</t>
  </si>
  <si>
    <t>San Antonio</t>
  </si>
  <si>
    <t>010</t>
  </si>
  <si>
    <t>Palo Alto</t>
  </si>
  <si>
    <t>011</t>
  </si>
  <si>
    <t>San Francisco de los Romo</t>
  </si>
  <si>
    <t>0128</t>
  </si>
  <si>
    <t>Ex-Viñedos Guadalupe</t>
  </si>
  <si>
    <t>02</t>
  </si>
  <si>
    <t>Ensenada</t>
  </si>
  <si>
    <t>0060</t>
  </si>
  <si>
    <t>Camalú</t>
  </si>
  <si>
    <t>0095</t>
  </si>
  <si>
    <t>Ejido Eréndira</t>
  </si>
  <si>
    <t>0114</t>
  </si>
  <si>
    <t>Francisco Zarco (Valle de Guadalupe)</t>
  </si>
  <si>
    <t>0118</t>
  </si>
  <si>
    <t>Licenciado Gustavo Díaz Ordaz</t>
  </si>
  <si>
    <t>0133</t>
  </si>
  <si>
    <t>Lázaro Cárdenas</t>
  </si>
  <si>
    <t>0139</t>
  </si>
  <si>
    <t>Rodolfo Sánchez Taboada (Maneadero)</t>
  </si>
  <si>
    <t>0186</t>
  </si>
  <si>
    <t>Ejido México (Punta Colonet)</t>
  </si>
  <si>
    <t>0190</t>
  </si>
  <si>
    <t>Real del Castillo Nuevo (Ojos Negros)</t>
  </si>
  <si>
    <t>0243</t>
  </si>
  <si>
    <t>San Vicente</t>
  </si>
  <si>
    <t>0247</t>
  </si>
  <si>
    <t>El Sauzal de Rodríguez</t>
  </si>
  <si>
    <t>0268</t>
  </si>
  <si>
    <t>Vicente Guerrero</t>
  </si>
  <si>
    <t>0783</t>
  </si>
  <si>
    <t>Santa Fe</t>
  </si>
  <si>
    <t>0857</t>
  </si>
  <si>
    <t>San Quintín</t>
  </si>
  <si>
    <t>0935</t>
  </si>
  <si>
    <t>Lázaro Cárdenas (Valle de la Trinidad)</t>
  </si>
  <si>
    <t>Poblado Héroes de Chapultepec</t>
  </si>
  <si>
    <t>1065</t>
  </si>
  <si>
    <t>La Providencia</t>
  </si>
  <si>
    <t>1107</t>
  </si>
  <si>
    <t>1561</t>
  </si>
  <si>
    <t>Ejido Papalote</t>
  </si>
  <si>
    <t>1699</t>
  </si>
  <si>
    <t>Rancho Verde</t>
  </si>
  <si>
    <t>2183</t>
  </si>
  <si>
    <t>Benito García (El Zorrillo)</t>
  </si>
  <si>
    <t>2378</t>
  </si>
  <si>
    <t>Colonia Nueva Era</t>
  </si>
  <si>
    <t>3161</t>
  </si>
  <si>
    <t>Colonia Gómez Morín</t>
  </si>
  <si>
    <t>3261</t>
  </si>
  <si>
    <t>Ejido Profesor Graciano Sánchez</t>
  </si>
  <si>
    <t>3370</t>
  </si>
  <si>
    <t>Colonia Lomas de San Ramón (Triquis)</t>
  </si>
  <si>
    <t>4503</t>
  </si>
  <si>
    <t>Luis Rodríguez (El Vergel)</t>
  </si>
  <si>
    <t>4860</t>
  </si>
  <si>
    <t>Santa María (Los Pinos)</t>
  </si>
  <si>
    <t>Mexicali</t>
  </si>
  <si>
    <t>0110</t>
  </si>
  <si>
    <t>Colonia Venustiano Carranza (La Carranza)</t>
  </si>
  <si>
    <t>0111</t>
  </si>
  <si>
    <t>Vicente Guerrero (Algodones)</t>
  </si>
  <si>
    <t>0159</t>
  </si>
  <si>
    <t>Delta (Estación Delta)</t>
  </si>
  <si>
    <t>0185</t>
  </si>
  <si>
    <t>Ciudad Guadalupe Victoria (Kilómetro Cuarenta y Tres)</t>
  </si>
  <si>
    <t>0192</t>
  </si>
  <si>
    <t>Ejido Hermosillo</t>
  </si>
  <si>
    <t>0211</t>
  </si>
  <si>
    <t>Ejido Lázaro Cárdenas (La Mosca)</t>
  </si>
  <si>
    <t>0212</t>
  </si>
  <si>
    <t>Poblado Lázaro Cárdenas (La Veintiocho)</t>
  </si>
  <si>
    <t>0225</t>
  </si>
  <si>
    <t>Michoacán de Ocampo</t>
  </si>
  <si>
    <t>0227</t>
  </si>
  <si>
    <t>Ejido Sinaloa (Estación Kasey)</t>
  </si>
  <si>
    <t>0231</t>
  </si>
  <si>
    <t>Ciudad Morelos (Cuervos)</t>
  </si>
  <si>
    <t>Nuevo León</t>
  </si>
  <si>
    <t>0260</t>
  </si>
  <si>
    <t>Progreso</t>
  </si>
  <si>
    <t>0262</t>
  </si>
  <si>
    <t>Puebla</t>
  </si>
  <si>
    <t>Ejido Hechicera</t>
  </si>
  <si>
    <t>0284</t>
  </si>
  <si>
    <t>San Felipe</t>
  </si>
  <si>
    <t>0289</t>
  </si>
  <si>
    <t>Santa Isabel</t>
  </si>
  <si>
    <t>0456</t>
  </si>
  <si>
    <t>Benito Juárez (Ejido Tecolotes)</t>
  </si>
  <si>
    <t>0459</t>
  </si>
  <si>
    <t>Poblado Paredones</t>
  </si>
  <si>
    <t>0461</t>
  </si>
  <si>
    <t>Ciudad Coahuila (Kilómetro Cincuenta y Siete)</t>
  </si>
  <si>
    <t>4705</t>
  </si>
  <si>
    <t>Viñas del Sol</t>
  </si>
  <si>
    <t>Tecate</t>
  </si>
  <si>
    <t>0155</t>
  </si>
  <si>
    <t>Luis Echeverría Álvarez (El Hongo)</t>
  </si>
  <si>
    <t>0340</t>
  </si>
  <si>
    <t>Nueva Colonia Hindú</t>
  </si>
  <si>
    <t>0992</t>
  </si>
  <si>
    <t>Maclovio Herrera (Colonia Aviación)</t>
  </si>
  <si>
    <t>1013</t>
  </si>
  <si>
    <t>Alfonso Garzón [Granjas Familiares]</t>
  </si>
  <si>
    <t>1569</t>
  </si>
  <si>
    <t>Cereso del Hongo</t>
  </si>
  <si>
    <t>1570</t>
  </si>
  <si>
    <t>El Mirador</t>
  </si>
  <si>
    <t>1573</t>
  </si>
  <si>
    <t>Lomas de Santa Anita</t>
  </si>
  <si>
    <t>1603</t>
  </si>
  <si>
    <t>Hacienda Tecate</t>
  </si>
  <si>
    <t>Tijuana</t>
  </si>
  <si>
    <t>0187</t>
  </si>
  <si>
    <t>La Joya</t>
  </si>
  <si>
    <t>0283</t>
  </si>
  <si>
    <t>San Luis</t>
  </si>
  <si>
    <t>0381</t>
  </si>
  <si>
    <t>Las Delicias</t>
  </si>
  <si>
    <t>0723</t>
  </si>
  <si>
    <t>Maclovio Rojas</t>
  </si>
  <si>
    <t>0725</t>
  </si>
  <si>
    <t>Buenos Aires</t>
  </si>
  <si>
    <t>0742</t>
  </si>
  <si>
    <t>Hacienda los Venados</t>
  </si>
  <si>
    <t>1053</t>
  </si>
  <si>
    <t>Terrazas del Valle</t>
  </si>
  <si>
    <t>1351</t>
  </si>
  <si>
    <t>1421</t>
  </si>
  <si>
    <t>Parajes del Valle</t>
  </si>
  <si>
    <t>1599</t>
  </si>
  <si>
    <t>Pórticos de San Antonio</t>
  </si>
  <si>
    <t>1614</t>
  </si>
  <si>
    <t>Ejido Javier Rojo Gómez</t>
  </si>
  <si>
    <t>1615</t>
  </si>
  <si>
    <t>El Niño</t>
  </si>
  <si>
    <t>1616</t>
  </si>
  <si>
    <t>Lomas del Valle</t>
  </si>
  <si>
    <t>1622</t>
  </si>
  <si>
    <t>Colinas del Sol</t>
  </si>
  <si>
    <t>1624</t>
  </si>
  <si>
    <t>El Refugio</t>
  </si>
  <si>
    <t>1781</t>
  </si>
  <si>
    <t>Villa del Prado 2da Sección</t>
  </si>
  <si>
    <t>1856</t>
  </si>
  <si>
    <t>Quinta del Cedro</t>
  </si>
  <si>
    <t>1881</t>
  </si>
  <si>
    <t>Los Valles</t>
  </si>
  <si>
    <t>1883</t>
  </si>
  <si>
    <t>Villa del Campo</t>
  </si>
  <si>
    <t>1903</t>
  </si>
  <si>
    <t>Villa del Prado</t>
  </si>
  <si>
    <t>Playas de Rosarito</t>
  </si>
  <si>
    <t>Santa Anita</t>
  </si>
  <si>
    <t>0037</t>
  </si>
  <si>
    <t>Ciudad Morelos</t>
  </si>
  <si>
    <t>0088</t>
  </si>
  <si>
    <t>Ampliación Ejido Plan Libertador</t>
  </si>
  <si>
    <t>0089</t>
  </si>
  <si>
    <t>Primo Tapia</t>
  </si>
  <si>
    <t>0213</t>
  </si>
  <si>
    <t>03</t>
  </si>
  <si>
    <t>Ciudad Constitución</t>
  </si>
  <si>
    <t>Ciudad Insurgentes</t>
  </si>
  <si>
    <t>0280</t>
  </si>
  <si>
    <t>Puerto San Carlos</t>
  </si>
  <si>
    <t>0387</t>
  </si>
  <si>
    <t>Villa Ignacio Zaragoza</t>
  </si>
  <si>
    <t>Santa Rosalía</t>
  </si>
  <si>
    <t>0014</t>
  </si>
  <si>
    <t>Bahía Asunción</t>
  </si>
  <si>
    <t>0015</t>
  </si>
  <si>
    <t>Bahía Tortugas</t>
  </si>
  <si>
    <t>0066</t>
  </si>
  <si>
    <t>Guerrero Negro</t>
  </si>
  <si>
    <t>0097</t>
  </si>
  <si>
    <t>Heroica Mulegé</t>
  </si>
  <si>
    <t>0482</t>
  </si>
  <si>
    <t>Villa Alberto Andrés Alvarado Arámburo</t>
  </si>
  <si>
    <t>1435</t>
  </si>
  <si>
    <t>San Francisco</t>
  </si>
  <si>
    <t>La Paz</t>
  </si>
  <si>
    <t>0003</t>
  </si>
  <si>
    <t>Todos Santos</t>
  </si>
  <si>
    <t>0092</t>
  </si>
  <si>
    <t>El Centenario</t>
  </si>
  <si>
    <t>0108</t>
  </si>
  <si>
    <t>Chametla</t>
  </si>
  <si>
    <t>0684</t>
  </si>
  <si>
    <t>El Pescadero</t>
  </si>
  <si>
    <t>0944</t>
  </si>
  <si>
    <t>Melitón Albáñez Domínguez</t>
  </si>
  <si>
    <t>2278</t>
  </si>
  <si>
    <t>Colonia Calafia</t>
  </si>
  <si>
    <t>San José del Cabo</t>
  </si>
  <si>
    <t>0054</t>
  </si>
  <si>
    <t>Cabo San Lucas</t>
  </si>
  <si>
    <t>0217</t>
  </si>
  <si>
    <t>La Ribera</t>
  </si>
  <si>
    <t>San José Viejo</t>
  </si>
  <si>
    <t>0304</t>
  </si>
  <si>
    <t>Las Veredas</t>
  </si>
  <si>
    <t>0753</t>
  </si>
  <si>
    <t>Colonia del Sol</t>
  </si>
  <si>
    <t>0952</t>
  </si>
  <si>
    <t>Las Palmas</t>
  </si>
  <si>
    <t>Loreto</t>
  </si>
  <si>
    <t>04</t>
  </si>
  <si>
    <t>Calkiní</t>
  </si>
  <si>
    <t>Bacabchén</t>
  </si>
  <si>
    <t>0004</t>
  </si>
  <si>
    <t>Bécal</t>
  </si>
  <si>
    <t>Dzitbalché</t>
  </si>
  <si>
    <t>0008</t>
  </si>
  <si>
    <t>Nunkiní</t>
  </si>
  <si>
    <t>0010</t>
  </si>
  <si>
    <t>San Antonio Sahcabchén</t>
  </si>
  <si>
    <t>0012</t>
  </si>
  <si>
    <t>Santa Cruz Ex-Hacienda</t>
  </si>
  <si>
    <t>0013</t>
  </si>
  <si>
    <t>Santa Cruz Pueblo</t>
  </si>
  <si>
    <t>Tepakán</t>
  </si>
  <si>
    <t>San Francisco de Campeche</t>
  </si>
  <si>
    <t>0077</t>
  </si>
  <si>
    <t>Chiná</t>
  </si>
  <si>
    <t>0086</t>
  </si>
  <si>
    <t>Imí</t>
  </si>
  <si>
    <t>0087</t>
  </si>
  <si>
    <t>Lerma</t>
  </si>
  <si>
    <t>0104</t>
  </si>
  <si>
    <t>Tikinmul</t>
  </si>
  <si>
    <t>Alfredo V. Bonfil</t>
  </si>
  <si>
    <t>0465</t>
  </si>
  <si>
    <t>Los Laureles</t>
  </si>
  <si>
    <t>Ciudad del Carmen</t>
  </si>
  <si>
    <t>0005</t>
  </si>
  <si>
    <t>Nuevo Progreso</t>
  </si>
  <si>
    <t>0006</t>
  </si>
  <si>
    <t>Atasta</t>
  </si>
  <si>
    <t>0101</t>
  </si>
  <si>
    <t>San Antonio Cárdenas</t>
  </si>
  <si>
    <t>0199</t>
  </si>
  <si>
    <t>Isla Aguada</t>
  </si>
  <si>
    <t>0611</t>
  </si>
  <si>
    <t>Checubul</t>
  </si>
  <si>
    <t>0614</t>
  </si>
  <si>
    <t>Sabancuy</t>
  </si>
  <si>
    <t>Champotón</t>
  </si>
  <si>
    <t>0035</t>
  </si>
  <si>
    <t>Seybaplaya</t>
  </si>
  <si>
    <t>0036</t>
  </si>
  <si>
    <t>Sihochac</t>
  </si>
  <si>
    <t>0045</t>
  </si>
  <si>
    <t>Villa Madero</t>
  </si>
  <si>
    <t>0432</t>
  </si>
  <si>
    <t>Carrillo Puerto</t>
  </si>
  <si>
    <t>0564</t>
  </si>
  <si>
    <t>Santo Domingo Kesté</t>
  </si>
  <si>
    <t>Hecelchakán</t>
  </si>
  <si>
    <t>Pomuch</t>
  </si>
  <si>
    <t>Hopelchén</t>
  </si>
  <si>
    <t>Bolonchén de Rejón</t>
  </si>
  <si>
    <t>0048</t>
  </si>
  <si>
    <t>Ukum</t>
  </si>
  <si>
    <t>Palizada</t>
  </si>
  <si>
    <t>Tenabo</t>
  </si>
  <si>
    <t>Escárcega</t>
  </si>
  <si>
    <t>0002</t>
  </si>
  <si>
    <t>División del Norte</t>
  </si>
  <si>
    <t>Xpujil</t>
  </si>
  <si>
    <t>Candelaria</t>
  </si>
  <si>
    <t>05</t>
  </si>
  <si>
    <t>0000</t>
  </si>
  <si>
    <t>Total del municipio</t>
  </si>
  <si>
    <t>Ciudad Acuña</t>
  </si>
  <si>
    <t>Allende</t>
  </si>
  <si>
    <t>Arteaga</t>
  </si>
  <si>
    <t>Castaños</t>
  </si>
  <si>
    <t>Cuatro Ciénegas de Carranza</t>
  </si>
  <si>
    <t>Francisco I. Madero (Chávez)</t>
  </si>
  <si>
    <t>Hidalgo</t>
  </si>
  <si>
    <t>0053</t>
  </si>
  <si>
    <t>Seis de Octubre (Santo Niño)</t>
  </si>
  <si>
    <t>Frontera</t>
  </si>
  <si>
    <t>0176</t>
  </si>
  <si>
    <t>Colonia Diana Laura Riojas de Colosio</t>
  </si>
  <si>
    <t>General Cepeda</t>
  </si>
  <si>
    <t>012</t>
  </si>
  <si>
    <t>013</t>
  </si>
  <si>
    <t>014</t>
  </si>
  <si>
    <t>0020</t>
  </si>
  <si>
    <t>San Carlos</t>
  </si>
  <si>
    <t>015</t>
  </si>
  <si>
    <t>016</t>
  </si>
  <si>
    <t>017</t>
  </si>
  <si>
    <t>Matamoros</t>
  </si>
  <si>
    <t>San Antonio del Coyote</t>
  </si>
  <si>
    <t>0027</t>
  </si>
  <si>
    <t>La Luz</t>
  </si>
  <si>
    <t>0122</t>
  </si>
  <si>
    <t>El Cambio</t>
  </si>
  <si>
    <t>018</t>
  </si>
  <si>
    <t>Monclova</t>
  </si>
  <si>
    <t>019</t>
  </si>
  <si>
    <t>Morelos</t>
  </si>
  <si>
    <t>020</t>
  </si>
  <si>
    <t>Ciudad Melchor Múzquiz</t>
  </si>
  <si>
    <t>0043</t>
  </si>
  <si>
    <t>Las Esperanzas</t>
  </si>
  <si>
    <t>0070</t>
  </si>
  <si>
    <t>Minas de Barroterán</t>
  </si>
  <si>
    <t>0093</t>
  </si>
  <si>
    <t>Palaú</t>
  </si>
  <si>
    <t>021</t>
  </si>
  <si>
    <t>Nadadores</t>
  </si>
  <si>
    <t>022</t>
  </si>
  <si>
    <t>Nava</t>
  </si>
  <si>
    <t>0051</t>
  </si>
  <si>
    <t>Colonia Venustiano Carranza</t>
  </si>
  <si>
    <t>023</t>
  </si>
  <si>
    <t>Ocampo</t>
  </si>
  <si>
    <t>0410</t>
  </si>
  <si>
    <t>Chula Vista</t>
  </si>
  <si>
    <t>0453</t>
  </si>
  <si>
    <t>Laguna del Rey (Químicas del Rey)</t>
  </si>
  <si>
    <t>024</t>
  </si>
  <si>
    <t>Parras de la Fuente</t>
  </si>
  <si>
    <t>025</t>
  </si>
  <si>
    <t>Piedras Negras</t>
  </si>
  <si>
    <t>026</t>
  </si>
  <si>
    <t>027</t>
  </si>
  <si>
    <t>Ramos Arizpe</t>
  </si>
  <si>
    <t>028</t>
  </si>
  <si>
    <t>Sabinas</t>
  </si>
  <si>
    <t>Cloete</t>
  </si>
  <si>
    <t>029</t>
  </si>
  <si>
    <t>Sacramento</t>
  </si>
  <si>
    <t>030</t>
  </si>
  <si>
    <t>Saltillo</t>
  </si>
  <si>
    <t>031</t>
  </si>
  <si>
    <t>San Buenaventura</t>
  </si>
  <si>
    <t>032</t>
  </si>
  <si>
    <t>Nueva Rosita</t>
  </si>
  <si>
    <t>033</t>
  </si>
  <si>
    <t>San Pedro</t>
  </si>
  <si>
    <t>0022</t>
  </si>
  <si>
    <t>Concordia (La Rosita)</t>
  </si>
  <si>
    <t>Luchana</t>
  </si>
  <si>
    <t>034</t>
  </si>
  <si>
    <t>Hércules</t>
  </si>
  <si>
    <t>035</t>
  </si>
  <si>
    <t>Torreón</t>
  </si>
  <si>
    <t>0152</t>
  </si>
  <si>
    <t>La Concha</t>
  </si>
  <si>
    <t>0178</t>
  </si>
  <si>
    <t>La Partida</t>
  </si>
  <si>
    <t>0180</t>
  </si>
  <si>
    <t>0428</t>
  </si>
  <si>
    <t>Fraccionamiento Ex-Hacienda la Joya</t>
  </si>
  <si>
    <t>036</t>
  </si>
  <si>
    <t>Viesca</t>
  </si>
  <si>
    <t>037</t>
  </si>
  <si>
    <t>Villa Unión</t>
  </si>
  <si>
    <t>038</t>
  </si>
  <si>
    <t>Zaragoza</t>
  </si>
  <si>
    <t>06</t>
  </si>
  <si>
    <t>Ciudad de Armería</t>
  </si>
  <si>
    <t>Cofradía de Juárez</t>
  </si>
  <si>
    <t>Rincón de López</t>
  </si>
  <si>
    <t>Colima</t>
  </si>
  <si>
    <t>Comala</t>
  </si>
  <si>
    <t>Suchitlán</t>
  </si>
  <si>
    <t>Zacualpan</t>
  </si>
  <si>
    <t>Coquimatlán</t>
  </si>
  <si>
    <t>Pueblo Juárez (La Magdalena)</t>
  </si>
  <si>
    <t>Cuauhtémoc</t>
  </si>
  <si>
    <t>Quesería</t>
  </si>
  <si>
    <t>El Trapiche</t>
  </si>
  <si>
    <t>Ixtlahuacán</t>
  </si>
  <si>
    <t>Manzanillo</t>
  </si>
  <si>
    <t>El Colomo</t>
  </si>
  <si>
    <t>0044</t>
  </si>
  <si>
    <t>Jalipa</t>
  </si>
  <si>
    <t>0094</t>
  </si>
  <si>
    <t>Venustiano Carranza (Cualata)</t>
  </si>
  <si>
    <t>Minatitlán</t>
  </si>
  <si>
    <t>Tecomán</t>
  </si>
  <si>
    <t>Colonia Bayardo</t>
  </si>
  <si>
    <t>Cerro de Ortega</t>
  </si>
  <si>
    <t>0028</t>
  </si>
  <si>
    <t>Cofradía de Morelos</t>
  </si>
  <si>
    <t>0080</t>
  </si>
  <si>
    <t>Madrid</t>
  </si>
  <si>
    <t>Ciudad de Villa de Álvarez</t>
  </si>
  <si>
    <t>07</t>
  </si>
  <si>
    <t>Acacoyagua</t>
  </si>
  <si>
    <t>Acala</t>
  </si>
  <si>
    <t>Unión Buenavista</t>
  </si>
  <si>
    <t>0071</t>
  </si>
  <si>
    <t>20 de Noviembre</t>
  </si>
  <si>
    <t>Acapetahua</t>
  </si>
  <si>
    <t>0046</t>
  </si>
  <si>
    <t>Soconusco</t>
  </si>
  <si>
    <t>Altamirano</t>
  </si>
  <si>
    <t>Amatán</t>
  </si>
  <si>
    <t>0038</t>
  </si>
  <si>
    <t>El Pacayal</t>
  </si>
  <si>
    <t>Potrerillo</t>
  </si>
  <si>
    <t>Amatenango del Valle</t>
  </si>
  <si>
    <t>Jaltenango de la Paz (Ángel Albino Corzo)</t>
  </si>
  <si>
    <t>0016</t>
  </si>
  <si>
    <t>Nueva Palestina</t>
  </si>
  <si>
    <t>Arriaga</t>
  </si>
  <si>
    <t>Azteca (La Punta)</t>
  </si>
  <si>
    <t>La Gloria</t>
  </si>
  <si>
    <t>Berriozábal</t>
  </si>
  <si>
    <t>Bochil</t>
  </si>
  <si>
    <t>El Bosque</t>
  </si>
  <si>
    <t>San Cayetano</t>
  </si>
  <si>
    <t>Cacahoatán</t>
  </si>
  <si>
    <t>Faja de Oro</t>
  </si>
  <si>
    <t>Salvador Urbina</t>
  </si>
  <si>
    <t>Catazajá</t>
  </si>
  <si>
    <t>Cintalapa de Figueroa</t>
  </si>
  <si>
    <t>0081</t>
  </si>
  <si>
    <t>Nueva Tenochtitlán (Rizo de Oro)</t>
  </si>
  <si>
    <t>Coapilla</t>
  </si>
  <si>
    <t>Comitán de Domínguez</t>
  </si>
  <si>
    <t>0158</t>
  </si>
  <si>
    <t>Villahermosa Yalumá</t>
  </si>
  <si>
    <t>La Concordia</t>
  </si>
  <si>
    <t>Benito Juárez</t>
  </si>
  <si>
    <t>Diamante de Echeverría</t>
  </si>
  <si>
    <t>0145</t>
  </si>
  <si>
    <t>El Ámbar (El Ámbar de Echeverría)</t>
  </si>
  <si>
    <t>Copainalá</t>
  </si>
  <si>
    <t>Ángel Albino Corzo (Guadalupe)</t>
  </si>
  <si>
    <t>Chiquinshulum</t>
  </si>
  <si>
    <t>Chamula</t>
  </si>
  <si>
    <t>Cruztón</t>
  </si>
  <si>
    <t>0019</t>
  </si>
  <si>
    <t>Cuchulumtic</t>
  </si>
  <si>
    <t>Saclamantón</t>
  </si>
  <si>
    <t>0126</t>
  </si>
  <si>
    <t>Arvenza Uno</t>
  </si>
  <si>
    <t>Chanal</t>
  </si>
  <si>
    <t>Chapultenango</t>
  </si>
  <si>
    <t>Chenalhó</t>
  </si>
  <si>
    <t>0029</t>
  </si>
  <si>
    <t>Miguel Utrilla (Los Chorros)</t>
  </si>
  <si>
    <t>Tzeltal</t>
  </si>
  <si>
    <t>Chiapa de Corzo</t>
  </si>
  <si>
    <t>Julián Grajales</t>
  </si>
  <si>
    <t>0622</t>
  </si>
  <si>
    <t>Jardínes del Grijalva</t>
  </si>
  <si>
    <t>Chiapilla</t>
  </si>
  <si>
    <t>Chicoasén</t>
  </si>
  <si>
    <t>Chicomuselo</t>
  </si>
  <si>
    <t>Nueva América</t>
  </si>
  <si>
    <t>0042</t>
  </si>
  <si>
    <t>Pablo L. Sidar</t>
  </si>
  <si>
    <t>Chilón</t>
  </si>
  <si>
    <t>0009</t>
  </si>
  <si>
    <t>Bachajón</t>
  </si>
  <si>
    <t>0084</t>
  </si>
  <si>
    <t>Guaquitepec</t>
  </si>
  <si>
    <t>0439</t>
  </si>
  <si>
    <t>Tzajalá</t>
  </si>
  <si>
    <t>0575</t>
  </si>
  <si>
    <t>San Antonio Bulujib</t>
  </si>
  <si>
    <t>Escuintla</t>
  </si>
  <si>
    <t>El Triunfo</t>
  </si>
  <si>
    <t>Frontera Comalapa</t>
  </si>
  <si>
    <t>Ciudad Cuauhtémoc</t>
  </si>
  <si>
    <t>Paso Hondo</t>
  </si>
  <si>
    <t>Verapaz</t>
  </si>
  <si>
    <t>0125</t>
  </si>
  <si>
    <t>Agua Zarca</t>
  </si>
  <si>
    <t>Frontera Hidalgo</t>
  </si>
  <si>
    <t>0099</t>
  </si>
  <si>
    <t>Ignacio Zaragoza</t>
  </si>
  <si>
    <t>Huehuetán</t>
  </si>
  <si>
    <t>Huehuetán Estación FFCC</t>
  </si>
  <si>
    <t>Los Pozos</t>
  </si>
  <si>
    <t>039</t>
  </si>
  <si>
    <t>Huitiupán</t>
  </si>
  <si>
    <t>040</t>
  </si>
  <si>
    <t>Huixtla</t>
  </si>
  <si>
    <t>Francisco I. Madero</t>
  </si>
  <si>
    <t>Cantón Rancho Nuevo</t>
  </si>
  <si>
    <t>041</t>
  </si>
  <si>
    <t>La Independencia</t>
  </si>
  <si>
    <t>La Patria</t>
  </si>
  <si>
    <t>0083</t>
  </si>
  <si>
    <t>Venustiano Carranza</t>
  </si>
  <si>
    <t>0441</t>
  </si>
  <si>
    <t>San Antonio Buenavista</t>
  </si>
  <si>
    <t>042</t>
  </si>
  <si>
    <t>Ixhuatán</t>
  </si>
  <si>
    <t>043</t>
  </si>
  <si>
    <t>Ixtacomitán</t>
  </si>
  <si>
    <t>044</t>
  </si>
  <si>
    <t>Ixtapa</t>
  </si>
  <si>
    <t>Aztlán (Rancho Nuevo)</t>
  </si>
  <si>
    <t>0024</t>
  </si>
  <si>
    <t>El Nopal</t>
  </si>
  <si>
    <t>045</t>
  </si>
  <si>
    <t>046</t>
  </si>
  <si>
    <t>Jiquipilas</t>
  </si>
  <si>
    <t>0103</t>
  </si>
  <si>
    <t>Tierra y Libertad</t>
  </si>
  <si>
    <t>047</t>
  </si>
  <si>
    <t>Jitotol</t>
  </si>
  <si>
    <t>Carmen Zacatal</t>
  </si>
  <si>
    <t>Las Maravillas</t>
  </si>
  <si>
    <t>048</t>
  </si>
  <si>
    <t>Juárez</t>
  </si>
  <si>
    <t>049</t>
  </si>
  <si>
    <t>050</t>
  </si>
  <si>
    <t>051</t>
  </si>
  <si>
    <t>Mapastepec</t>
  </si>
  <si>
    <t>052</t>
  </si>
  <si>
    <t>Las Margaritas</t>
  </si>
  <si>
    <t>0078</t>
  </si>
  <si>
    <t>Nuevo San Juan Chamula (El Pacayal)</t>
  </si>
  <si>
    <t>0091</t>
  </si>
  <si>
    <t>Plan de Ayala</t>
  </si>
  <si>
    <t>Veinte de Noviembre</t>
  </si>
  <si>
    <t>053</t>
  </si>
  <si>
    <t>054</t>
  </si>
  <si>
    <t>Mazatán</t>
  </si>
  <si>
    <t>055</t>
  </si>
  <si>
    <t>Metapa de Domínguez</t>
  </si>
  <si>
    <t>056</t>
  </si>
  <si>
    <t>057</t>
  </si>
  <si>
    <t>Motozintla de Mendoza</t>
  </si>
  <si>
    <t>058</t>
  </si>
  <si>
    <t>Nicolás Ruíz</t>
  </si>
  <si>
    <t>059</t>
  </si>
  <si>
    <t>Ocosingo</t>
  </si>
  <si>
    <t>Abasolo</t>
  </si>
  <si>
    <t>Perla de Acapulco</t>
  </si>
  <si>
    <t>Arroyo Granizo</t>
  </si>
  <si>
    <t>0068</t>
  </si>
  <si>
    <t>Damasco</t>
  </si>
  <si>
    <t>0204</t>
  </si>
  <si>
    <t>0208</t>
  </si>
  <si>
    <t>Santa Elena</t>
  </si>
  <si>
    <t>0229</t>
  </si>
  <si>
    <t>El Sibal</t>
  </si>
  <si>
    <t>Tenango</t>
  </si>
  <si>
    <t>0341</t>
  </si>
  <si>
    <t>Patria Nueva (San José el Contento)</t>
  </si>
  <si>
    <t>0374</t>
  </si>
  <si>
    <t>Taniperla</t>
  </si>
  <si>
    <t>0418</t>
  </si>
  <si>
    <t>0431</t>
  </si>
  <si>
    <t>Frontera Corozal</t>
  </si>
  <si>
    <t>1799</t>
  </si>
  <si>
    <t>Cristóbal Colón</t>
  </si>
  <si>
    <t>060</t>
  </si>
  <si>
    <t>Ocotepec</t>
  </si>
  <si>
    <t>061</t>
  </si>
  <si>
    <t>Ocozocoautla de Espinosa</t>
  </si>
  <si>
    <t>0113</t>
  </si>
  <si>
    <t>Ocuilapa de Juárez</t>
  </si>
  <si>
    <t>Vicente Guerrero (Matamoros)</t>
  </si>
  <si>
    <t>062</t>
  </si>
  <si>
    <t>Ostuacán</t>
  </si>
  <si>
    <t>063</t>
  </si>
  <si>
    <t>Osumacinta</t>
  </si>
  <si>
    <t>064</t>
  </si>
  <si>
    <t>Oxchuc</t>
  </si>
  <si>
    <t>Mesbilja</t>
  </si>
  <si>
    <t>0034</t>
  </si>
  <si>
    <t>Tzopilja</t>
  </si>
  <si>
    <t>Yoshib</t>
  </si>
  <si>
    <t>065</t>
  </si>
  <si>
    <t>Palenque</t>
  </si>
  <si>
    <t>0105</t>
  </si>
  <si>
    <t>Río Chancalá</t>
  </si>
  <si>
    <t>066</t>
  </si>
  <si>
    <t>Pantelhó</t>
  </si>
  <si>
    <t>067</t>
  </si>
  <si>
    <t>Pantepec</t>
  </si>
  <si>
    <t>068</t>
  </si>
  <si>
    <t>Pichucalco</t>
  </si>
  <si>
    <t>Nuevo Nicapa</t>
  </si>
  <si>
    <t>069</t>
  </si>
  <si>
    <t>Pijijiapan</t>
  </si>
  <si>
    <t>070</t>
  </si>
  <si>
    <t>071</t>
  </si>
  <si>
    <t>Villa Comaltitlán</t>
  </si>
  <si>
    <t>072</t>
  </si>
  <si>
    <t>Pueblo Nuevo Solistahuacán</t>
  </si>
  <si>
    <t>Rincón Chamula</t>
  </si>
  <si>
    <t>0061</t>
  </si>
  <si>
    <t>San José Chapayal</t>
  </si>
  <si>
    <t>073</t>
  </si>
  <si>
    <t>Rayón</t>
  </si>
  <si>
    <t>074</t>
  </si>
  <si>
    <t>Reforma</t>
  </si>
  <si>
    <t>El Carmen (El Limón)</t>
  </si>
  <si>
    <t>075</t>
  </si>
  <si>
    <t>Las Rosas</t>
  </si>
  <si>
    <t>076</t>
  </si>
  <si>
    <t>Sabanilla</t>
  </si>
  <si>
    <t>Los Naranjos</t>
  </si>
  <si>
    <t>077</t>
  </si>
  <si>
    <t>Salto de Agua</t>
  </si>
  <si>
    <t>Belisario Domínguez</t>
  </si>
  <si>
    <t>078</t>
  </si>
  <si>
    <t>San Cristóbal de las Casas</t>
  </si>
  <si>
    <t>San Antonio del Monte</t>
  </si>
  <si>
    <t>079</t>
  </si>
  <si>
    <t>San Fernando</t>
  </si>
  <si>
    <t>El Copalar</t>
  </si>
  <si>
    <t>El Progreso</t>
  </si>
  <si>
    <t>080</t>
  </si>
  <si>
    <t>Siltepec</t>
  </si>
  <si>
    <t>081</t>
  </si>
  <si>
    <t>Simojovel de Allende</t>
  </si>
  <si>
    <t>0121</t>
  </si>
  <si>
    <t>La Pimienta</t>
  </si>
  <si>
    <t>082</t>
  </si>
  <si>
    <t>083</t>
  </si>
  <si>
    <t>Socoltenango</t>
  </si>
  <si>
    <t>084</t>
  </si>
  <si>
    <t>085</t>
  </si>
  <si>
    <t>Soyaló</t>
  </si>
  <si>
    <t>Francisco Sarabia</t>
  </si>
  <si>
    <t>086</t>
  </si>
  <si>
    <t>Suchiapa</t>
  </si>
  <si>
    <t>Pacú</t>
  </si>
  <si>
    <t>087</t>
  </si>
  <si>
    <t>Ciudad Hidalgo</t>
  </si>
  <si>
    <t>La Libertad</t>
  </si>
  <si>
    <t>088</t>
  </si>
  <si>
    <t>089</t>
  </si>
  <si>
    <t>Tapachula de Córdova y Ordóñez</t>
  </si>
  <si>
    <t>Álvaro Obregón</t>
  </si>
  <si>
    <t>0057</t>
  </si>
  <si>
    <t>Llano de la Lima</t>
  </si>
  <si>
    <t>0137</t>
  </si>
  <si>
    <t>Pavencul</t>
  </si>
  <si>
    <t>0148</t>
  </si>
  <si>
    <t>Puerto Madero (San Benito)</t>
  </si>
  <si>
    <t>0150</t>
  </si>
  <si>
    <t>Raymundo Enríquez</t>
  </si>
  <si>
    <t>0513</t>
  </si>
  <si>
    <t>El Encanto</t>
  </si>
  <si>
    <t>0749</t>
  </si>
  <si>
    <t>0991</t>
  </si>
  <si>
    <t>Vida Mejor I</t>
  </si>
  <si>
    <t>Los Cafetales</t>
  </si>
  <si>
    <t>090</t>
  </si>
  <si>
    <t>091</t>
  </si>
  <si>
    <t>Tapilula</t>
  </si>
  <si>
    <t>092</t>
  </si>
  <si>
    <t>Tecpatán</t>
  </si>
  <si>
    <t>0031</t>
  </si>
  <si>
    <t>Raudales Malpaso</t>
  </si>
  <si>
    <t>093</t>
  </si>
  <si>
    <t>Kotolte</t>
  </si>
  <si>
    <t>Yashanal</t>
  </si>
  <si>
    <t>094</t>
  </si>
  <si>
    <t>Teopisca</t>
  </si>
  <si>
    <t>096</t>
  </si>
  <si>
    <t>Tila</t>
  </si>
  <si>
    <t>Chulum Juárez</t>
  </si>
  <si>
    <t>Joljá</t>
  </si>
  <si>
    <t>El Limar</t>
  </si>
  <si>
    <t>Nueva Esperanza</t>
  </si>
  <si>
    <t>Petalcingo</t>
  </si>
  <si>
    <t>0065</t>
  </si>
  <si>
    <t>Shoctic</t>
  </si>
  <si>
    <t>097</t>
  </si>
  <si>
    <t>Tonalá</t>
  </si>
  <si>
    <t>Cabeza de Toro</t>
  </si>
  <si>
    <t>0017</t>
  </si>
  <si>
    <t>Tres Picos</t>
  </si>
  <si>
    <t>Huizachal</t>
  </si>
  <si>
    <t>Paredón</t>
  </si>
  <si>
    <t>098</t>
  </si>
  <si>
    <t>Totolapa</t>
  </si>
  <si>
    <t>099</t>
  </si>
  <si>
    <t>La Trinitaria</t>
  </si>
  <si>
    <t>0073</t>
  </si>
  <si>
    <t>La Esperanza</t>
  </si>
  <si>
    <t>Miguel Hidalgo</t>
  </si>
  <si>
    <t>0136</t>
  </si>
  <si>
    <t>José María Morelos</t>
  </si>
  <si>
    <t>0172</t>
  </si>
  <si>
    <t>El Porvenir Agrarista</t>
  </si>
  <si>
    <t>100</t>
  </si>
  <si>
    <t>Tumbalá</t>
  </si>
  <si>
    <t>Hidalgo Joshil</t>
  </si>
  <si>
    <t>Joshil</t>
  </si>
  <si>
    <t>101</t>
  </si>
  <si>
    <t>Tuxtla Gutiérrez</t>
  </si>
  <si>
    <t>Copoya</t>
  </si>
  <si>
    <t>El Jobo</t>
  </si>
  <si>
    <t>102</t>
  </si>
  <si>
    <t>Tuxtla Chico</t>
  </si>
  <si>
    <t>1ra. Sección de Medio Monte</t>
  </si>
  <si>
    <t>2da. Sección de Medio Monte</t>
  </si>
  <si>
    <t>2da. Sección de Guillén</t>
  </si>
  <si>
    <t>103</t>
  </si>
  <si>
    <t>Tuzantán</t>
  </si>
  <si>
    <t>Estación Tuzantán</t>
  </si>
  <si>
    <t>Xochiltepec</t>
  </si>
  <si>
    <t>104</t>
  </si>
  <si>
    <t>Tzimol</t>
  </si>
  <si>
    <t>San Vicente la Mesilla</t>
  </si>
  <si>
    <t>105</t>
  </si>
  <si>
    <t>Unión Juárez</t>
  </si>
  <si>
    <t>Santo Domingo</t>
  </si>
  <si>
    <t>106</t>
  </si>
  <si>
    <t>Aguacatenango</t>
  </si>
  <si>
    <t>Ricardo Flores Magón</t>
  </si>
  <si>
    <t>0049</t>
  </si>
  <si>
    <t>Guadalupe Victoria</t>
  </si>
  <si>
    <t>0109</t>
  </si>
  <si>
    <t>San Francisco Pujiltic</t>
  </si>
  <si>
    <t>0151</t>
  </si>
  <si>
    <t>Soyatitán</t>
  </si>
  <si>
    <t>0170</t>
  </si>
  <si>
    <t>Presidente Echeverría (Laja Tendida)</t>
  </si>
  <si>
    <t>0175</t>
  </si>
  <si>
    <t>San Francisco (El Calvito)</t>
  </si>
  <si>
    <t>107</t>
  </si>
  <si>
    <t>Villa Corzo</t>
  </si>
  <si>
    <t>San Pedro Buenavista</t>
  </si>
  <si>
    <t>0107</t>
  </si>
  <si>
    <t>Jericó (Porvenir)</t>
  </si>
  <si>
    <t>0166</t>
  </si>
  <si>
    <t>El Parral</t>
  </si>
  <si>
    <t>0200</t>
  </si>
  <si>
    <t>Revolución Mexicana</t>
  </si>
  <si>
    <t>0298</t>
  </si>
  <si>
    <t>Valle Morelos</t>
  </si>
  <si>
    <t>0303</t>
  </si>
  <si>
    <t>Nuevo Vicente Guerrero</t>
  </si>
  <si>
    <t>108</t>
  </si>
  <si>
    <t>Villaflores</t>
  </si>
  <si>
    <t>Cristóbal Obregón</t>
  </si>
  <si>
    <t>Doctor Domingo Chanona</t>
  </si>
  <si>
    <t>Guadalupe Victoria (Lázaro Cárdenas)</t>
  </si>
  <si>
    <t>0120</t>
  </si>
  <si>
    <t>Jesús María Garza</t>
  </si>
  <si>
    <t>Libertad Melchor Ocampo</t>
  </si>
  <si>
    <t>Nuevo México</t>
  </si>
  <si>
    <t>0334</t>
  </si>
  <si>
    <t>Villa Hidalgo</t>
  </si>
  <si>
    <t>109</t>
  </si>
  <si>
    <t>Yajalón</t>
  </si>
  <si>
    <t>110</t>
  </si>
  <si>
    <t>San Lucas</t>
  </si>
  <si>
    <t>111</t>
  </si>
  <si>
    <t>Zinacantán</t>
  </si>
  <si>
    <t>Nachig</t>
  </si>
  <si>
    <t>Navenchauc</t>
  </si>
  <si>
    <t>Pasté</t>
  </si>
  <si>
    <t>112</t>
  </si>
  <si>
    <t>San Juan Cancuc</t>
  </si>
  <si>
    <t>Chiloljá</t>
  </si>
  <si>
    <t>Nichteel San Antonio</t>
  </si>
  <si>
    <t>El Pozo</t>
  </si>
  <si>
    <t>113</t>
  </si>
  <si>
    <t>Aldama</t>
  </si>
  <si>
    <t>114</t>
  </si>
  <si>
    <t>Benemérito de las Américas</t>
  </si>
  <si>
    <t>Flor de Cacao</t>
  </si>
  <si>
    <t>115</t>
  </si>
  <si>
    <t>Maravilla Tenejapa</t>
  </si>
  <si>
    <t>116</t>
  </si>
  <si>
    <t>117</t>
  </si>
  <si>
    <t>Montecristo de Guerrero</t>
  </si>
  <si>
    <t>118</t>
  </si>
  <si>
    <t>San Andrés Duraznal</t>
  </si>
  <si>
    <t>119</t>
  </si>
  <si>
    <t>Santiago el Pinar</t>
  </si>
  <si>
    <t>08</t>
  </si>
  <si>
    <t>Miguel Ahumada</t>
  </si>
  <si>
    <t>Juan Aldama</t>
  </si>
  <si>
    <t>Valle de Ignacio Allende</t>
  </si>
  <si>
    <t>Santa Eulalia</t>
  </si>
  <si>
    <t>0132</t>
  </si>
  <si>
    <t>Ninguno [CERESO]</t>
  </si>
  <si>
    <t>Ascensión</t>
  </si>
  <si>
    <t>Puerto Palomas de Villa</t>
  </si>
  <si>
    <t>Creel</t>
  </si>
  <si>
    <t>0169</t>
  </si>
  <si>
    <t>San Juanito</t>
  </si>
  <si>
    <t>Ejido Benito Juárez</t>
  </si>
  <si>
    <t>Flores Magón</t>
  </si>
  <si>
    <t>0082</t>
  </si>
  <si>
    <t>Constitución</t>
  </si>
  <si>
    <t>Santa Rosalía de Camargo</t>
  </si>
  <si>
    <t>Casas Grandes</t>
  </si>
  <si>
    <t>La Cruz</t>
  </si>
  <si>
    <t>Colonia Anáhuac</t>
  </si>
  <si>
    <t>Chihuahua</t>
  </si>
  <si>
    <t>Delicias</t>
  </si>
  <si>
    <t>Colonia Nicolás Bravo (Kilómetro Noventa y Dos)</t>
  </si>
  <si>
    <t>0609</t>
  </si>
  <si>
    <t>Colonia Campesina</t>
  </si>
  <si>
    <t>0858</t>
  </si>
  <si>
    <t>Colonia Revolución</t>
  </si>
  <si>
    <t>Colonia Le Barón</t>
  </si>
  <si>
    <t>Abdenago C. García (Lagunitas)</t>
  </si>
  <si>
    <t>Valentín Gómez Farías</t>
  </si>
  <si>
    <t>Guachochi</t>
  </si>
  <si>
    <t>Guadalupe</t>
  </si>
  <si>
    <t>Guadalupe y Calvo</t>
  </si>
  <si>
    <t>Baborigame</t>
  </si>
  <si>
    <t>Témoris</t>
  </si>
  <si>
    <t>La Junta</t>
  </si>
  <si>
    <t>Tomochi</t>
  </si>
  <si>
    <t>Hidalgo del Parral</t>
  </si>
  <si>
    <t>Janos</t>
  </si>
  <si>
    <t>José Mariano Jiménez</t>
  </si>
  <si>
    <t>0613</t>
  </si>
  <si>
    <t>Loma Blanca</t>
  </si>
  <si>
    <t>0633</t>
  </si>
  <si>
    <t>Samalayuca</t>
  </si>
  <si>
    <t>0635</t>
  </si>
  <si>
    <t>San Isidro (Río Grande)</t>
  </si>
  <si>
    <t>Madera</t>
  </si>
  <si>
    <t>El Largo</t>
  </si>
  <si>
    <t>Mariano Matamoros</t>
  </si>
  <si>
    <t>Pedro Meoqui</t>
  </si>
  <si>
    <t>Moris</t>
  </si>
  <si>
    <t>El Terrero</t>
  </si>
  <si>
    <t>0064</t>
  </si>
  <si>
    <t>Santa Ana (Oscar Soto Máynez)</t>
  </si>
  <si>
    <t>Nuevo Casas Grandes</t>
  </si>
  <si>
    <t>Manuel Ojinaga</t>
  </si>
  <si>
    <t>Santa Cruz de Rosales</t>
  </si>
  <si>
    <t>El Molino</t>
  </si>
  <si>
    <t>Congregación Ortíz</t>
  </si>
  <si>
    <t>San Francisco del Oro</t>
  </si>
  <si>
    <t>Santa Bárbara</t>
  </si>
  <si>
    <t>Saucillo</t>
  </si>
  <si>
    <t>Naica</t>
  </si>
  <si>
    <t>Cerocahui</t>
  </si>
  <si>
    <t>Uruachi</t>
  </si>
  <si>
    <t>Valle de Zaragoza</t>
  </si>
  <si>
    <t>09</t>
  </si>
  <si>
    <t>Azcapotzalco</t>
  </si>
  <si>
    <t>San Lorenzo Acopilco</t>
  </si>
  <si>
    <t>Gustavo A. Madero</t>
  </si>
  <si>
    <t>Villa Milpa Alta</t>
  </si>
  <si>
    <t>San Antonio Tecómitl</t>
  </si>
  <si>
    <t>San Bartolomé Xicomulco</t>
  </si>
  <si>
    <t>San Francisco Tecoxpa</t>
  </si>
  <si>
    <t>San Pablo Oztotepec</t>
  </si>
  <si>
    <t>San Pedro Atocpan</t>
  </si>
  <si>
    <t>San Salvador Cuauhtenco</t>
  </si>
  <si>
    <t>Santa Ana Tlacotenco</t>
  </si>
  <si>
    <t>San Lorenzo Tlacoyucan</t>
  </si>
  <si>
    <t>0300</t>
  </si>
  <si>
    <t>San Nicolás Tetelco</t>
  </si>
  <si>
    <t>Tláhuac</t>
  </si>
  <si>
    <t>San Andrés Mixquic</t>
  </si>
  <si>
    <t>San Juan Ixtayopan</t>
  </si>
  <si>
    <t>Santa Catarina Yecahuitzotl</t>
  </si>
  <si>
    <t>Tlalpan</t>
  </si>
  <si>
    <t>Parres (El Guarda)</t>
  </si>
  <si>
    <t>San Miguel Ajusco</t>
  </si>
  <si>
    <t>San Miguel Topilejo</t>
  </si>
  <si>
    <t>0135</t>
  </si>
  <si>
    <t>Lomas de Tepemecatl</t>
  </si>
  <si>
    <t>Xochimilco</t>
  </si>
  <si>
    <t>10</t>
  </si>
  <si>
    <t>Cuencamé de Ceniceros</t>
  </si>
  <si>
    <t>0074</t>
  </si>
  <si>
    <t>Velardeña</t>
  </si>
  <si>
    <t>Victoria de Durango</t>
  </si>
  <si>
    <t>0219</t>
  </si>
  <si>
    <t>El Nayar</t>
  </si>
  <si>
    <t>0297</t>
  </si>
  <si>
    <t>José María Pino Suárez</t>
  </si>
  <si>
    <t>Gómez Palacio</t>
  </si>
  <si>
    <t>Esmeralda</t>
  </si>
  <si>
    <t>0069</t>
  </si>
  <si>
    <t>La Flor</t>
  </si>
  <si>
    <t>0115</t>
  </si>
  <si>
    <t>Pastor Rouaix</t>
  </si>
  <si>
    <t>La Popular</t>
  </si>
  <si>
    <t>Seis de Octubre</t>
  </si>
  <si>
    <t>0154</t>
  </si>
  <si>
    <t>Transporte</t>
  </si>
  <si>
    <t>0160</t>
  </si>
  <si>
    <t>El Vergel</t>
  </si>
  <si>
    <t>Antonio Amaro (Saucillo)</t>
  </si>
  <si>
    <t>General Calixto Contreras (Colorada)</t>
  </si>
  <si>
    <t>Ignacio Allende</t>
  </si>
  <si>
    <t>Ignacio Ramírez</t>
  </si>
  <si>
    <t>Guanaceví</t>
  </si>
  <si>
    <t>Lerdo</t>
  </si>
  <si>
    <t>Carlos Real (San Carlos)</t>
  </si>
  <si>
    <t>El Huarache (El Guarache)</t>
  </si>
  <si>
    <t>León Guzmán</t>
  </si>
  <si>
    <t>Juan E. García</t>
  </si>
  <si>
    <t>La Loma</t>
  </si>
  <si>
    <t>Nazareno</t>
  </si>
  <si>
    <t>Ciudad Juárez</t>
  </si>
  <si>
    <t>Mapimí</t>
  </si>
  <si>
    <t>Bermejillo</t>
  </si>
  <si>
    <t>Ceballos</t>
  </si>
  <si>
    <t>Nazas</t>
  </si>
  <si>
    <t>Nombre de Dios</t>
  </si>
  <si>
    <t>0052</t>
  </si>
  <si>
    <t>San José de la Parrilla (La Parrilla)</t>
  </si>
  <si>
    <t>Villa las Nieves</t>
  </si>
  <si>
    <t>Santa María del Oro</t>
  </si>
  <si>
    <t>Peñón Blanco</t>
  </si>
  <si>
    <t>El Salto</t>
  </si>
  <si>
    <t>La Ciudad</t>
  </si>
  <si>
    <t>Rodeo</t>
  </si>
  <si>
    <t>Tayoltita</t>
  </si>
  <si>
    <t>San Juan del Río del Centauro del Norte</t>
  </si>
  <si>
    <t>Santa Clara</t>
  </si>
  <si>
    <t>Santiago Papasquiaro</t>
  </si>
  <si>
    <t>0728</t>
  </si>
  <si>
    <t>Ciénega de Nuestra Señora de Guadalupe</t>
  </si>
  <si>
    <t>Súchil</t>
  </si>
  <si>
    <t>Tamazula de Victoria</t>
  </si>
  <si>
    <t>Santa Catarina de Tepehuanes</t>
  </si>
  <si>
    <t>Tlahualilo de Zaragoza</t>
  </si>
  <si>
    <t>El Lucero (Arcinas)</t>
  </si>
  <si>
    <t>Topia</t>
  </si>
  <si>
    <t>Nuevo Ideal</t>
  </si>
  <si>
    <t>11</t>
  </si>
  <si>
    <t>0117</t>
  </si>
  <si>
    <t>Rancho Nuevo de la Cruz</t>
  </si>
  <si>
    <t>Acámbaro</t>
  </si>
  <si>
    <t>Chupícuaro (Nuevo Chupícuaro)</t>
  </si>
  <si>
    <t>Irámuco</t>
  </si>
  <si>
    <t>0047</t>
  </si>
  <si>
    <t>Parácuaro</t>
  </si>
  <si>
    <t>San Miguel de Allende</t>
  </si>
  <si>
    <t>0067</t>
  </si>
  <si>
    <t>La Cieneguita</t>
  </si>
  <si>
    <t>Palo Colorado</t>
  </si>
  <si>
    <t>0236</t>
  </si>
  <si>
    <t>Rancho Viejo</t>
  </si>
  <si>
    <t>0244</t>
  </si>
  <si>
    <t>Los Rodríguez</t>
  </si>
  <si>
    <t>0306</t>
  </si>
  <si>
    <t>Santa Teresita de Don Diego</t>
  </si>
  <si>
    <t>0591</t>
  </si>
  <si>
    <t>Colonia San Luis Rey</t>
  </si>
  <si>
    <t>Apaseo el Alto</t>
  </si>
  <si>
    <t>San Bartolomé Aguas Calientes</t>
  </si>
  <si>
    <t>San Juan del Llanito</t>
  </si>
  <si>
    <t>Apaseo el Grande</t>
  </si>
  <si>
    <t>Amexhe</t>
  </si>
  <si>
    <t>El Castillo</t>
  </si>
  <si>
    <t>El Jocoque</t>
  </si>
  <si>
    <t>La Norita</t>
  </si>
  <si>
    <t>Obrajuelo</t>
  </si>
  <si>
    <t>La Palma</t>
  </si>
  <si>
    <t>San José Agua Azul</t>
  </si>
  <si>
    <t>San Pedro Tenango</t>
  </si>
  <si>
    <t>San Pedro Tenango el Nuevo</t>
  </si>
  <si>
    <t>Fuentes de Balvanera</t>
  </si>
  <si>
    <t>Celaya</t>
  </si>
  <si>
    <t>Juan Martín</t>
  </si>
  <si>
    <t>Los Mancera</t>
  </si>
  <si>
    <t>0130</t>
  </si>
  <si>
    <t>La Palmita (La Palmita de San Gabriel)</t>
  </si>
  <si>
    <t>Plancarte</t>
  </si>
  <si>
    <t>Presa Blanca</t>
  </si>
  <si>
    <t>0143</t>
  </si>
  <si>
    <t>Rincón de Tamayo</t>
  </si>
  <si>
    <t>0146</t>
  </si>
  <si>
    <t>Roque</t>
  </si>
  <si>
    <t>0153</t>
  </si>
  <si>
    <t>San Elías</t>
  </si>
  <si>
    <t>San Isidro Crespo</t>
  </si>
  <si>
    <t>0156</t>
  </si>
  <si>
    <t>San Isidro de la Concepción</t>
  </si>
  <si>
    <t>San José de Guanajuato</t>
  </si>
  <si>
    <t>0161</t>
  </si>
  <si>
    <t>San Juan de la Vega</t>
  </si>
  <si>
    <t>0165</t>
  </si>
  <si>
    <t>San Miguel Octopan</t>
  </si>
  <si>
    <t>0174</t>
  </si>
  <si>
    <t>Santa María del Refugio</t>
  </si>
  <si>
    <t>El Becerro (Santos Degollado)</t>
  </si>
  <si>
    <t>Tenería del Santuario</t>
  </si>
  <si>
    <t>La Trinidad</t>
  </si>
  <si>
    <t>0250</t>
  </si>
  <si>
    <t>La Aurora</t>
  </si>
  <si>
    <t>0256</t>
  </si>
  <si>
    <t>Primera Fracción de Crespo (El Molino)</t>
  </si>
  <si>
    <t>0258</t>
  </si>
  <si>
    <t>San Antonio Gallardo</t>
  </si>
  <si>
    <t>0414</t>
  </si>
  <si>
    <t>Colonia Patria Nueva</t>
  </si>
  <si>
    <t>0415</t>
  </si>
  <si>
    <t>Colonia Pedro María Anaya</t>
  </si>
  <si>
    <t>Ciudad Manuel Doblado</t>
  </si>
  <si>
    <t>Comonfort</t>
  </si>
  <si>
    <t>Empalme Escobedo</t>
  </si>
  <si>
    <t>Landín</t>
  </si>
  <si>
    <t>Neutla</t>
  </si>
  <si>
    <t>Picacho</t>
  </si>
  <si>
    <t>Las Trojas</t>
  </si>
  <si>
    <t>Coroneo</t>
  </si>
  <si>
    <t>Cortazar</t>
  </si>
  <si>
    <t>La Gavia</t>
  </si>
  <si>
    <t>El Huizache</t>
  </si>
  <si>
    <t>Tierra Fría</t>
  </si>
  <si>
    <t>Cuerámaro</t>
  </si>
  <si>
    <t>Doctor Mora</t>
  </si>
  <si>
    <t>Dolores Hidalgo Cuna de la Independencia Nacional</t>
  </si>
  <si>
    <t>Ejido Jesús María</t>
  </si>
  <si>
    <t>0255</t>
  </si>
  <si>
    <t>Río Laja</t>
  </si>
  <si>
    <t>Colonia Padre Hidalgo</t>
  </si>
  <si>
    <t>Guanajuato</t>
  </si>
  <si>
    <t>Cañada de Bustos</t>
  </si>
  <si>
    <t>Capulín de Bustos</t>
  </si>
  <si>
    <t>0039</t>
  </si>
  <si>
    <t>San José de Cervera</t>
  </si>
  <si>
    <t>Marfil</t>
  </si>
  <si>
    <t>Puentecillas</t>
  </si>
  <si>
    <t>0102</t>
  </si>
  <si>
    <t>San José de Llanos</t>
  </si>
  <si>
    <t>Santa Teresa</t>
  </si>
  <si>
    <t>La Sauceda (Santa Fe de Guadalupe)</t>
  </si>
  <si>
    <t>Yerbabuena</t>
  </si>
  <si>
    <t>Huanímaro</t>
  </si>
  <si>
    <t>Irapuato</t>
  </si>
  <si>
    <t>Arandas</t>
  </si>
  <si>
    <t>0062</t>
  </si>
  <si>
    <t>La Calera</t>
  </si>
  <si>
    <t>El Carmen</t>
  </si>
  <si>
    <t>El Carrizal Grande</t>
  </si>
  <si>
    <t>El Carrizalito</t>
  </si>
  <si>
    <t>El Copalillo</t>
  </si>
  <si>
    <t>Cuarta Brigada</t>
  </si>
  <si>
    <t>Cuchicuato</t>
  </si>
  <si>
    <t>Lo de Juárez</t>
  </si>
  <si>
    <t>Ejido de Malvas (La Argolla)</t>
  </si>
  <si>
    <t>Hacienda de Márquez</t>
  </si>
  <si>
    <t>Peñuelas</t>
  </si>
  <si>
    <t>0138</t>
  </si>
  <si>
    <t>San Cristóbal</t>
  </si>
  <si>
    <t>San José de Bernalejo (El Guayabo)</t>
  </si>
  <si>
    <t>San Roque</t>
  </si>
  <si>
    <t>0163</t>
  </si>
  <si>
    <t>Santa Elena de la Cruz</t>
  </si>
  <si>
    <t>Tomelópez</t>
  </si>
  <si>
    <t>0177</t>
  </si>
  <si>
    <t>Tomelopitos</t>
  </si>
  <si>
    <t>0181</t>
  </si>
  <si>
    <t>Valencianita</t>
  </si>
  <si>
    <t>0359</t>
  </si>
  <si>
    <t>Villas de Irapuato</t>
  </si>
  <si>
    <t>Jaral del Progreso</t>
  </si>
  <si>
    <t>San José del Cerrito de Camargo</t>
  </si>
  <si>
    <t>Santiago Capitiro</t>
  </si>
  <si>
    <t>Victoria de Cortazar</t>
  </si>
  <si>
    <t>Jerécuaro</t>
  </si>
  <si>
    <t>Estanzuela de Romero</t>
  </si>
  <si>
    <t>Puruagua</t>
  </si>
  <si>
    <t>León de los Aldama</t>
  </si>
  <si>
    <t>0263</t>
  </si>
  <si>
    <t>Alfaro</t>
  </si>
  <si>
    <t>0267</t>
  </si>
  <si>
    <t>Los Arcos</t>
  </si>
  <si>
    <t>0277</t>
  </si>
  <si>
    <t>Barretos</t>
  </si>
  <si>
    <t>0317</t>
  </si>
  <si>
    <t>Duarte</t>
  </si>
  <si>
    <t>0335</t>
  </si>
  <si>
    <t>Hacienda Arriba (San José de la Concepción)</t>
  </si>
  <si>
    <t>Ibarrilla</t>
  </si>
  <si>
    <t>0345</t>
  </si>
  <si>
    <t>Ejido la Joya</t>
  </si>
  <si>
    <t>0347</t>
  </si>
  <si>
    <t>La Laborcita</t>
  </si>
  <si>
    <t>0358</t>
  </si>
  <si>
    <t>Loza de los Padres</t>
  </si>
  <si>
    <t>0401</t>
  </si>
  <si>
    <t>Plan de Ayala (Santa Rosa)</t>
  </si>
  <si>
    <t>0413</t>
  </si>
  <si>
    <t>Los Ramírez</t>
  </si>
  <si>
    <t>0429</t>
  </si>
  <si>
    <t>San Francisco de Durán (San Agustín del Mirasol)</t>
  </si>
  <si>
    <t>0435</t>
  </si>
  <si>
    <t>Plan Guanajuato (La Sandía)</t>
  </si>
  <si>
    <t>San Isidro de los Sauces</t>
  </si>
  <si>
    <t>0445</t>
  </si>
  <si>
    <t>Rancho San José de los Sapos</t>
  </si>
  <si>
    <t>0451</t>
  </si>
  <si>
    <t>San Juan de Abajo</t>
  </si>
  <si>
    <t>0452</t>
  </si>
  <si>
    <t>San Juan de Otates</t>
  </si>
  <si>
    <t>0458</t>
  </si>
  <si>
    <t>San Nicolás de los González</t>
  </si>
  <si>
    <t>0464</t>
  </si>
  <si>
    <t>Álvaro Obregón (Santa Ana del Conde)</t>
  </si>
  <si>
    <t>0703</t>
  </si>
  <si>
    <t>Medina</t>
  </si>
  <si>
    <t>0785</t>
  </si>
  <si>
    <t>Centro Familiar la Soledad</t>
  </si>
  <si>
    <t>0786</t>
  </si>
  <si>
    <t>Rizos de la Joya (Rizos del Saucillo)</t>
  </si>
  <si>
    <t>0869</t>
  </si>
  <si>
    <t>Fraccionamiento Paraíso Real</t>
  </si>
  <si>
    <t>0885</t>
  </si>
  <si>
    <t>La Esperanza de Alfaro</t>
  </si>
  <si>
    <t>0975</t>
  </si>
  <si>
    <t>La Ermita</t>
  </si>
  <si>
    <t>1269</t>
  </si>
  <si>
    <t>Santa Ana</t>
  </si>
  <si>
    <t>1294</t>
  </si>
  <si>
    <t>La Barranca</t>
  </si>
  <si>
    <t>Moroleón</t>
  </si>
  <si>
    <t>0085</t>
  </si>
  <si>
    <t>San José del Torreón</t>
  </si>
  <si>
    <t>Pénjamo</t>
  </si>
  <si>
    <t>Churipitzeo</t>
  </si>
  <si>
    <t>La Estrella</t>
  </si>
  <si>
    <t>Laguna Larga de Cortés</t>
  </si>
  <si>
    <t>Mezquite de Luna</t>
  </si>
  <si>
    <t>Los Ocotes</t>
  </si>
  <si>
    <t>0210</t>
  </si>
  <si>
    <t>Estación Pénjamo</t>
  </si>
  <si>
    <t>0288</t>
  </si>
  <si>
    <t>Santa Ana Pacueco</t>
  </si>
  <si>
    <t>Pueblo Nuevo</t>
  </si>
  <si>
    <t>Purísima de Bustos</t>
  </si>
  <si>
    <t>San Bernardo</t>
  </si>
  <si>
    <t>Monte Grande</t>
  </si>
  <si>
    <t>Romita</t>
  </si>
  <si>
    <t>El Jagüey</t>
  </si>
  <si>
    <t>Salamanca</t>
  </si>
  <si>
    <t>Cárdenas</t>
  </si>
  <si>
    <t>Cerro Gordo (San Rafael)</t>
  </si>
  <si>
    <t>El Divisador</t>
  </si>
  <si>
    <t>Loma Pelada</t>
  </si>
  <si>
    <t>Los Prietos (El Cajón)</t>
  </si>
  <si>
    <t>El Recuerdo de Ancón (Xoconoxtle de Arriba)</t>
  </si>
  <si>
    <t>0124</t>
  </si>
  <si>
    <t>San José de Mendoza</t>
  </si>
  <si>
    <t>San José Temascatío</t>
  </si>
  <si>
    <t>Valtierrilla</t>
  </si>
  <si>
    <t>Salvatierra</t>
  </si>
  <si>
    <t>Maravatío del Encinal</t>
  </si>
  <si>
    <t>El Sabino</t>
  </si>
  <si>
    <t>0058</t>
  </si>
  <si>
    <t>San Nicolás de los Agustinos</t>
  </si>
  <si>
    <t>San Pedro de los Naranjos</t>
  </si>
  <si>
    <t>Urireo</t>
  </si>
  <si>
    <t>San Diego de la Unión</t>
  </si>
  <si>
    <t>San Juan Pan de Arriba</t>
  </si>
  <si>
    <t>El Carretón</t>
  </si>
  <si>
    <t>Chirimoya (Estación Chirimoya)</t>
  </si>
  <si>
    <t>Jaral de Berrios</t>
  </si>
  <si>
    <t>Laguna de Guadalupe</t>
  </si>
  <si>
    <t>San Bartolo de Berrios</t>
  </si>
  <si>
    <t>0251</t>
  </si>
  <si>
    <t>Santa Rosa</t>
  </si>
  <si>
    <t>0265</t>
  </si>
  <si>
    <t>El Tejocote (El Domingo)</t>
  </si>
  <si>
    <t>San Francisco del Rincón</t>
  </si>
  <si>
    <t>0032</t>
  </si>
  <si>
    <t>El Maguey</t>
  </si>
  <si>
    <t>San Cristóbal (El Cerrito)</t>
  </si>
  <si>
    <t>San Roque de Montes</t>
  </si>
  <si>
    <t>San José Iturbide</t>
  </si>
  <si>
    <t>El Capulín</t>
  </si>
  <si>
    <t>San Sebastián del Salitre</t>
  </si>
  <si>
    <t>San Luis de la Paz</t>
  </si>
  <si>
    <t>Misión de Chichimecas</t>
  </si>
  <si>
    <t>0149</t>
  </si>
  <si>
    <t>San Pedro de los Pozos (Mineral de Pozos)</t>
  </si>
  <si>
    <t>0203</t>
  </si>
  <si>
    <t>San Nicolás del Carmen</t>
  </si>
  <si>
    <t>Ejido Santa Ana y Lobos (Fracción de Lourdes)</t>
  </si>
  <si>
    <t>0778</t>
  </si>
  <si>
    <t>Juventino Rosas</t>
  </si>
  <si>
    <t>Pozos</t>
  </si>
  <si>
    <t>0050</t>
  </si>
  <si>
    <t>Los Dulces Nombres</t>
  </si>
  <si>
    <t>Rincón de Centeno</t>
  </si>
  <si>
    <t>0075</t>
  </si>
  <si>
    <t>Santiago de Cuenda</t>
  </si>
  <si>
    <t>Santiago Maravatío</t>
  </si>
  <si>
    <t>Silao</t>
  </si>
  <si>
    <t>La Aldea</t>
  </si>
  <si>
    <t>Bajío de Bonillas</t>
  </si>
  <si>
    <t>Coecillo</t>
  </si>
  <si>
    <t>Colonias Nuevo México</t>
  </si>
  <si>
    <t>Comanjilla</t>
  </si>
  <si>
    <t>Chichimequillas</t>
  </si>
  <si>
    <t>Mezquite de Sotelo (Plan de Sotelo)</t>
  </si>
  <si>
    <t>Nápoles</t>
  </si>
  <si>
    <t>Providencia de Nápoles</t>
  </si>
  <si>
    <t>0191</t>
  </si>
  <si>
    <t>Franco</t>
  </si>
  <si>
    <t>Tarandacuao</t>
  </si>
  <si>
    <t>Tarimoro</t>
  </si>
  <si>
    <t>La Moncada</t>
  </si>
  <si>
    <t>Panales Jamaica (Cañones)</t>
  </si>
  <si>
    <t>Tierra Blanca</t>
  </si>
  <si>
    <t>Uriangato</t>
  </si>
  <si>
    <t>Valle de Santiago</t>
  </si>
  <si>
    <t>Rincón de Parangueo</t>
  </si>
  <si>
    <t>Victoria</t>
  </si>
  <si>
    <t>Villagrán</t>
  </si>
  <si>
    <t>Colonia 18 de Marzo</t>
  </si>
  <si>
    <t>Mexicanos</t>
  </si>
  <si>
    <t>Sarabia</t>
  </si>
  <si>
    <t>Xichú</t>
  </si>
  <si>
    <t>Yuriria</t>
  </si>
  <si>
    <t>Cerano (San Juan Cerano)</t>
  </si>
  <si>
    <t>Parangarico</t>
  </si>
  <si>
    <t>San Pablo Casacuarán</t>
  </si>
  <si>
    <t>0076</t>
  </si>
  <si>
    <t>Santa Mónica Ozumbilla</t>
  </si>
  <si>
    <t>12</t>
  </si>
  <si>
    <t>Acapulco de Juárez</t>
  </si>
  <si>
    <t>Amatillo</t>
  </si>
  <si>
    <t>Barrio Nuevo de los Muertos</t>
  </si>
  <si>
    <t>El Bejuco</t>
  </si>
  <si>
    <t>Ejido Nuevo</t>
  </si>
  <si>
    <t>Huamuchitos</t>
  </si>
  <si>
    <t>Kilómetro 30</t>
  </si>
  <si>
    <t>Los Órganos de Juan R. Escudero</t>
  </si>
  <si>
    <t>San Isidro Gallinero (El Gallinero)</t>
  </si>
  <si>
    <t>Lomas de San Juan</t>
  </si>
  <si>
    <t>San Pedro las Playas</t>
  </si>
  <si>
    <t>0164</t>
  </si>
  <si>
    <t>Texca</t>
  </si>
  <si>
    <t>Tres Palos</t>
  </si>
  <si>
    <t>0167</t>
  </si>
  <si>
    <t>Tuncingo</t>
  </si>
  <si>
    <t>0173</t>
  </si>
  <si>
    <t>Xaltianguis</t>
  </si>
  <si>
    <t>0478</t>
  </si>
  <si>
    <t>Nueva Frontera</t>
  </si>
  <si>
    <t>Ahuacuotzingo</t>
  </si>
  <si>
    <t>Ajuchitlán del Progreso</t>
  </si>
  <si>
    <t>Corral Falso</t>
  </si>
  <si>
    <t>Changata</t>
  </si>
  <si>
    <t>Villa Nicolás Bravo</t>
  </si>
  <si>
    <t>Alcozauca de Guerrero</t>
  </si>
  <si>
    <t>Cuyuxtlahuac</t>
  </si>
  <si>
    <t>Alpoyeca</t>
  </si>
  <si>
    <t>Ciudad Apaxtla de Castrejón</t>
  </si>
  <si>
    <t>Arcelia</t>
  </si>
  <si>
    <t>Atenango del Río</t>
  </si>
  <si>
    <t>Atlixtac</t>
  </si>
  <si>
    <t>Tlatlauquitepec</t>
  </si>
  <si>
    <t>Atoyac de Álvarez</t>
  </si>
  <si>
    <t>El Paraíso</t>
  </si>
  <si>
    <t>El Ticui</t>
  </si>
  <si>
    <t>Ayutla de los Libres</t>
  </si>
  <si>
    <t>Colotepec</t>
  </si>
  <si>
    <t>Azoyú</t>
  </si>
  <si>
    <t>San Jerónimo de Juárez</t>
  </si>
  <si>
    <t>Buenavista de Cuéllar</t>
  </si>
  <si>
    <t>Cocula</t>
  </si>
  <si>
    <t>Nuevo Balsas</t>
  </si>
  <si>
    <t>Copala</t>
  </si>
  <si>
    <t>Ojo de Agua (Las Salinas)</t>
  </si>
  <si>
    <t>Copalillo</t>
  </si>
  <si>
    <t>Copanatoyac</t>
  </si>
  <si>
    <t>Coyuca de Benítez</t>
  </si>
  <si>
    <t>Bajos del Ejido</t>
  </si>
  <si>
    <t>Los Mogotes</t>
  </si>
  <si>
    <t>Tepetixtla</t>
  </si>
  <si>
    <t>Tixtlancingo</t>
  </si>
  <si>
    <t>0123</t>
  </si>
  <si>
    <t>Colonia Luces en el Mar</t>
  </si>
  <si>
    <t>Coyuca de Catalán</t>
  </si>
  <si>
    <t>Amuco de la Reforma</t>
  </si>
  <si>
    <t>Cuajinicuilapa</t>
  </si>
  <si>
    <t>San Nicolás</t>
  </si>
  <si>
    <t>Cuautepec</t>
  </si>
  <si>
    <t>Cutzamala de Pinzón</t>
  </si>
  <si>
    <t>0098</t>
  </si>
  <si>
    <t>Zacapuato (Tepetates)</t>
  </si>
  <si>
    <t>Chilapa de Álvarez</t>
  </si>
  <si>
    <t>Acatlán</t>
  </si>
  <si>
    <t>Ayahualulco</t>
  </si>
  <si>
    <t>Nejapa</t>
  </si>
  <si>
    <t>Tlacoaxtla</t>
  </si>
  <si>
    <t>Tlamixtlahuacan</t>
  </si>
  <si>
    <t>Tlaxinga (Clatzinga)</t>
  </si>
  <si>
    <t>Chilpancingo de los Bravo</t>
  </si>
  <si>
    <t>Buena Vista de la Salud</t>
  </si>
  <si>
    <t>Jaleaca de Catalán</t>
  </si>
  <si>
    <t>Mazatlán</t>
  </si>
  <si>
    <t>Ocotito</t>
  </si>
  <si>
    <t>Palo Blanco</t>
  </si>
  <si>
    <t>Petaquillas</t>
  </si>
  <si>
    <t>Cruz Grande</t>
  </si>
  <si>
    <t>Tlacotepec</t>
  </si>
  <si>
    <t>Huamuxtitlán</t>
  </si>
  <si>
    <t>Ciudad de Huitzuco</t>
  </si>
  <si>
    <t>Tuliman</t>
  </si>
  <si>
    <t>Iguala de la Independencia</t>
  </si>
  <si>
    <t>Coacoyula de Álvarez</t>
  </si>
  <si>
    <t>Tuxpan</t>
  </si>
  <si>
    <t>Fermín Rabadán Cervantes</t>
  </si>
  <si>
    <t>Igualapa</t>
  </si>
  <si>
    <t>Ixcateopan de Cuauhtémoc</t>
  </si>
  <si>
    <t>Zihuatanejo</t>
  </si>
  <si>
    <t>Barrio Nuevo</t>
  </si>
  <si>
    <t>San José Ixtapa (Barrio Viejo)</t>
  </si>
  <si>
    <t>El Coacoyul</t>
  </si>
  <si>
    <t>Pantla</t>
  </si>
  <si>
    <t>Vallecitos de Zaragoza</t>
  </si>
  <si>
    <t>Ixtapa Zihuatanejo</t>
  </si>
  <si>
    <t>0206</t>
  </si>
  <si>
    <t>Colonia Aeropuerto</t>
  </si>
  <si>
    <t>0207</t>
  </si>
  <si>
    <t>Villa Hermosa (Las Pozas)</t>
  </si>
  <si>
    <t>Tierra Colorada</t>
  </si>
  <si>
    <t>Chichihualco</t>
  </si>
  <si>
    <t>Yextla</t>
  </si>
  <si>
    <t>Cuatzoquitengo</t>
  </si>
  <si>
    <t>El Potrerillo (Potrerillo del Rincón)</t>
  </si>
  <si>
    <t>El Rincón (Santa Cruz del Rincón)</t>
  </si>
  <si>
    <t>Apango</t>
  </si>
  <si>
    <t>San Juan Totolcintla</t>
  </si>
  <si>
    <t>Metlatónoc</t>
  </si>
  <si>
    <t>Mochitlán</t>
  </si>
  <si>
    <t>Olinalá</t>
  </si>
  <si>
    <t>Temalacatzingo</t>
  </si>
  <si>
    <t>Ometepec</t>
  </si>
  <si>
    <t>Acatepec</t>
  </si>
  <si>
    <t>Cochoapa</t>
  </si>
  <si>
    <t>Huajintepec</t>
  </si>
  <si>
    <t>Huixtepec</t>
  </si>
  <si>
    <t>Zacoalpan</t>
  </si>
  <si>
    <t>Petatlán</t>
  </si>
  <si>
    <t>San Jeronimito (San Jerónimo)</t>
  </si>
  <si>
    <t>Pilcaya</t>
  </si>
  <si>
    <t>Ciudad Altamirano</t>
  </si>
  <si>
    <t>Tanganhuato</t>
  </si>
  <si>
    <t>Quechultenango</t>
  </si>
  <si>
    <t>Colotlipa</t>
  </si>
  <si>
    <t>Xochitepec</t>
  </si>
  <si>
    <t>San Luis Acatlán</t>
  </si>
  <si>
    <t>Buena Vista</t>
  </si>
  <si>
    <t>Cuanacaxtitlán</t>
  </si>
  <si>
    <t>Pueblo Hidalgo</t>
  </si>
  <si>
    <t>Yoloxóchitl</t>
  </si>
  <si>
    <t>San Marcos</t>
  </si>
  <si>
    <t>Las Mesas</t>
  </si>
  <si>
    <t>Las Vigas</t>
  </si>
  <si>
    <t>San Miguel Totolapan</t>
  </si>
  <si>
    <t>Taxco de Alarcón</t>
  </si>
  <si>
    <t>Acamixtla</t>
  </si>
  <si>
    <t>San Juan de Dios (Naranjas de Dios)</t>
  </si>
  <si>
    <t>Acuitlapán</t>
  </si>
  <si>
    <t>Tlamacazapa</t>
  </si>
  <si>
    <t>Taxco el Viejo</t>
  </si>
  <si>
    <t>Tehuilotepec</t>
  </si>
  <si>
    <t>Cacalotenango</t>
  </si>
  <si>
    <t>Tecoanapa</t>
  </si>
  <si>
    <t>Huamuchapa</t>
  </si>
  <si>
    <t>Xalpatláhuac</t>
  </si>
  <si>
    <t>Técpan de Galeana</t>
  </si>
  <si>
    <t>Papanoa</t>
  </si>
  <si>
    <t>0079</t>
  </si>
  <si>
    <t>San Luis de la Loma</t>
  </si>
  <si>
    <t>San Luis San Pedro</t>
  </si>
  <si>
    <t>El Súchil</t>
  </si>
  <si>
    <t>Teloloapan</t>
  </si>
  <si>
    <t>0294</t>
  </si>
  <si>
    <t>Colonia el Pedregal</t>
  </si>
  <si>
    <t>Tepecoacuilco de Trujano</t>
  </si>
  <si>
    <t>Mayanalán</t>
  </si>
  <si>
    <t>Tixtla de Guerrero</t>
  </si>
  <si>
    <t>Atliaca</t>
  </si>
  <si>
    <t>Tlacoachistlahuaca</t>
  </si>
  <si>
    <t>Tlalchapa</t>
  </si>
  <si>
    <t>Tlapa de Comonfort</t>
  </si>
  <si>
    <t>Ayotzinapa</t>
  </si>
  <si>
    <t>Chiepetepec</t>
  </si>
  <si>
    <t>Tototepec (Yozononi)</t>
  </si>
  <si>
    <t>Tlapehuala</t>
  </si>
  <si>
    <t>San José Poliutla</t>
  </si>
  <si>
    <t>La Unión</t>
  </si>
  <si>
    <t>0063</t>
  </si>
  <si>
    <t>Petacalco</t>
  </si>
  <si>
    <t>Xochihuehuetlán</t>
  </si>
  <si>
    <t>Xochistlahuaca</t>
  </si>
  <si>
    <t>La Soledad</t>
  </si>
  <si>
    <t>Zapotitlán Tablas</t>
  </si>
  <si>
    <t>Zirándaro de los Chávez</t>
  </si>
  <si>
    <t>Zitlala</t>
  </si>
  <si>
    <t>Pochahuizco</t>
  </si>
  <si>
    <t>Tlaltempanapa</t>
  </si>
  <si>
    <t>Topiltepec</t>
  </si>
  <si>
    <t>Zumpango del Río</t>
  </si>
  <si>
    <t>Carrizalillo</t>
  </si>
  <si>
    <t>Huitziltepec</t>
  </si>
  <si>
    <t>Mezcala</t>
  </si>
  <si>
    <t>Xochipala</t>
  </si>
  <si>
    <t>Marquelia</t>
  </si>
  <si>
    <t>Cochoapa el Grande</t>
  </si>
  <si>
    <t>Juchitán</t>
  </si>
  <si>
    <t>13</t>
  </si>
  <si>
    <t>Colonia 28 de Mayo (Santa Rosa)</t>
  </si>
  <si>
    <t>Acaxochitlán</t>
  </si>
  <si>
    <t>Los Reyes</t>
  </si>
  <si>
    <t>San Francisco Atotonilco</t>
  </si>
  <si>
    <t>San Mateo</t>
  </si>
  <si>
    <t>Santa Ana Tzacuala</t>
  </si>
  <si>
    <t>Tepepa (Santiago Tepepa)</t>
  </si>
  <si>
    <t>Chimalapa</t>
  </si>
  <si>
    <t>Actopan</t>
  </si>
  <si>
    <t>El Boxtha</t>
  </si>
  <si>
    <t>Chicavasco</t>
  </si>
  <si>
    <t>Dajiedhi</t>
  </si>
  <si>
    <t>El Daxtha</t>
  </si>
  <si>
    <t>El Huaxtho</t>
  </si>
  <si>
    <t>Agua Blanca Iturbide</t>
  </si>
  <si>
    <t>Ajacuba</t>
  </si>
  <si>
    <t>Santiago Tezontlale</t>
  </si>
  <si>
    <t>Zozea</t>
  </si>
  <si>
    <t>Almoloya</t>
  </si>
  <si>
    <t>Apan</t>
  </si>
  <si>
    <t>Chimalpa Tlalayote</t>
  </si>
  <si>
    <t>La Laguna</t>
  </si>
  <si>
    <t>El Arenal</t>
  </si>
  <si>
    <t>El Jiadi</t>
  </si>
  <si>
    <t>Atitalaquia</t>
  </si>
  <si>
    <t>Cardonal</t>
  </si>
  <si>
    <t>Tezoquipa</t>
  </si>
  <si>
    <t>Tlalminulpa</t>
  </si>
  <si>
    <t>Tlamaco (San Gerónimo Tlamaco)</t>
  </si>
  <si>
    <t>Atlapexco</t>
  </si>
  <si>
    <t>Pahactla</t>
  </si>
  <si>
    <t>Atotonilco el Grande</t>
  </si>
  <si>
    <t>La Estancia</t>
  </si>
  <si>
    <t>Santa María Amajac</t>
  </si>
  <si>
    <t>Tiltepec</t>
  </si>
  <si>
    <t>Atotonilco de Tula</t>
  </si>
  <si>
    <t>Conejos</t>
  </si>
  <si>
    <t>Vito</t>
  </si>
  <si>
    <t>Calnali</t>
  </si>
  <si>
    <t>Papatlatla</t>
  </si>
  <si>
    <t>El Bingú</t>
  </si>
  <si>
    <t>Cuautepec de Hinojosa</t>
  </si>
  <si>
    <t>Santa Elena Paliseca</t>
  </si>
  <si>
    <t>San Lorenzo Sayula</t>
  </si>
  <si>
    <t>Santa María Nativitas</t>
  </si>
  <si>
    <t>El Tepeyac</t>
  </si>
  <si>
    <t>Texcaltepec</t>
  </si>
  <si>
    <t>Chapulhuacán</t>
  </si>
  <si>
    <t>Epazoyucan</t>
  </si>
  <si>
    <t>Tepatepec</t>
  </si>
  <si>
    <t>El Rosario</t>
  </si>
  <si>
    <t>San Juan Tepa</t>
  </si>
  <si>
    <t>Río Seco Puente de Doria</t>
  </si>
  <si>
    <t>Huautla</t>
  </si>
  <si>
    <t>Chiatipán</t>
  </si>
  <si>
    <t>Huehuetla</t>
  </si>
  <si>
    <t>Huejutla de Reyes</t>
  </si>
  <si>
    <t>Coacuilco</t>
  </si>
  <si>
    <t>Chililico</t>
  </si>
  <si>
    <t>Ixcatlán</t>
  </si>
  <si>
    <t>Tehuetlán</t>
  </si>
  <si>
    <t>0228</t>
  </si>
  <si>
    <t>Parque de Poblamiento Solidaridad</t>
  </si>
  <si>
    <t>Huichapan</t>
  </si>
  <si>
    <t>Llano Largo</t>
  </si>
  <si>
    <t>La Sabinita</t>
  </si>
  <si>
    <t>San José Atlán</t>
  </si>
  <si>
    <t>Tlaxcalilla</t>
  </si>
  <si>
    <t>Ixmiquilpan</t>
  </si>
  <si>
    <t>Dios Padre</t>
  </si>
  <si>
    <t>Julián Villagrán</t>
  </si>
  <si>
    <t>Panales</t>
  </si>
  <si>
    <t>El Tephe</t>
  </si>
  <si>
    <t>Cantinela</t>
  </si>
  <si>
    <t>La Loma Julián Villagrán</t>
  </si>
  <si>
    <t>Jacala</t>
  </si>
  <si>
    <t>Jaltocán</t>
  </si>
  <si>
    <t>Metztitlán</t>
  </si>
  <si>
    <t>Carboneras</t>
  </si>
  <si>
    <t>La Estanzuela</t>
  </si>
  <si>
    <t>Mineral del Monte</t>
  </si>
  <si>
    <t>Mixquiahuala</t>
  </si>
  <si>
    <t>Jagüey Blanco</t>
  </si>
  <si>
    <t>Colonia Palmillas</t>
  </si>
  <si>
    <t>Colonia Teñhe</t>
  </si>
  <si>
    <t>Tepeitic</t>
  </si>
  <si>
    <t>Molango</t>
  </si>
  <si>
    <t>San Antonio el Paso</t>
  </si>
  <si>
    <t>Orizatlán</t>
  </si>
  <si>
    <t>Ahuatitla</t>
  </si>
  <si>
    <t>Huitzitzilingo</t>
  </si>
  <si>
    <t>Pachuca de Soto</t>
  </si>
  <si>
    <t>El Huixmí</t>
  </si>
  <si>
    <t>Santiago Tlapacoya</t>
  </si>
  <si>
    <t>Pisaflores</t>
  </si>
  <si>
    <t>El Moreno (San Miguel Moreno)</t>
  </si>
  <si>
    <t>Pachuquilla</t>
  </si>
  <si>
    <t>Azoyatla de Ocampo</t>
  </si>
  <si>
    <t>Santa María la Calera</t>
  </si>
  <si>
    <t>Dos Carlos Pueblo Nuevo</t>
  </si>
  <si>
    <t>El Saucillo</t>
  </si>
  <si>
    <t>El Venado</t>
  </si>
  <si>
    <t>Colonia Militar</t>
  </si>
  <si>
    <t>La Providencia Siglo XXI</t>
  </si>
  <si>
    <t>Santiago Jaltepec</t>
  </si>
  <si>
    <t>Nuevo Centro de Población Agrícola el Chacón</t>
  </si>
  <si>
    <t>PRI Chacón</t>
  </si>
  <si>
    <t>Colinas de Plata</t>
  </si>
  <si>
    <t>Los Tuzos</t>
  </si>
  <si>
    <t>Rinconada de los Ángeles</t>
  </si>
  <si>
    <t>San Fernando (Fraccionamiento)</t>
  </si>
  <si>
    <t>Campestre Villas del Álamo</t>
  </si>
  <si>
    <t>Cipreses</t>
  </si>
  <si>
    <t>0096</t>
  </si>
  <si>
    <t>La Colonia</t>
  </si>
  <si>
    <t>Forjadores de Pachuca</t>
  </si>
  <si>
    <t>Guadalupe Minerva</t>
  </si>
  <si>
    <t>0106</t>
  </si>
  <si>
    <t>Magisterio Digno</t>
  </si>
  <si>
    <t>Manuel Ávila Camacho</t>
  </si>
  <si>
    <t>El Saucillo (Fraccionamiento)</t>
  </si>
  <si>
    <t>0141</t>
  </si>
  <si>
    <t>Tulipanes</t>
  </si>
  <si>
    <t>Villas del Álamo</t>
  </si>
  <si>
    <t>0147</t>
  </si>
  <si>
    <t>Unidad Minera 11 de Julio</t>
  </si>
  <si>
    <t>San Agustín Tlaxiaca</t>
  </si>
  <si>
    <t>San Juan Tilcuautla</t>
  </si>
  <si>
    <t>San Bartolo Tutotepec</t>
  </si>
  <si>
    <t>San Antonio Zaragoza</t>
  </si>
  <si>
    <t>Caxuxi</t>
  </si>
  <si>
    <t>Santiago de Anaya</t>
  </si>
  <si>
    <t>Yolotepec</t>
  </si>
  <si>
    <t>Santiago Tulantepec</t>
  </si>
  <si>
    <t>Los Romeros</t>
  </si>
  <si>
    <t>El Pedregal de San José</t>
  </si>
  <si>
    <t>Paxtepec</t>
  </si>
  <si>
    <t>Colonia Felipe Ángeles</t>
  </si>
  <si>
    <t>Unidades Habitacionales</t>
  </si>
  <si>
    <t>Singuilucan</t>
  </si>
  <si>
    <t>Tasquillo</t>
  </si>
  <si>
    <t>Caltimacán</t>
  </si>
  <si>
    <t>Tecozautla</t>
  </si>
  <si>
    <t>Bomanxotha</t>
  </si>
  <si>
    <t>Gandho</t>
  </si>
  <si>
    <t>Pañhé</t>
  </si>
  <si>
    <t>Tenango de Doria</t>
  </si>
  <si>
    <t>Tepeapulco</t>
  </si>
  <si>
    <t>Fray Bernardino de Sahagún (Ciudad Sahagún)</t>
  </si>
  <si>
    <t>Irolo</t>
  </si>
  <si>
    <t>Tepeji de Ocampo</t>
  </si>
  <si>
    <t>Cantera de Villagrán</t>
  </si>
  <si>
    <t>Cañada de Madero</t>
  </si>
  <si>
    <t>Melchor Ocampo (El Salto)</t>
  </si>
  <si>
    <t>San Ildefonso</t>
  </si>
  <si>
    <t>Santa María Quelites</t>
  </si>
  <si>
    <t>Santiago Tlapanaloya</t>
  </si>
  <si>
    <t>Tianguistengo (La Romera)</t>
  </si>
  <si>
    <t>Tinajas</t>
  </si>
  <si>
    <t>Santiago Tlaltepoxco</t>
  </si>
  <si>
    <t>Tetepango</t>
  </si>
  <si>
    <t>Tezontepec</t>
  </si>
  <si>
    <t>Tezontepec de Aldama</t>
  </si>
  <si>
    <t>Atengo</t>
  </si>
  <si>
    <t>Huitel</t>
  </si>
  <si>
    <t>Mangas</t>
  </si>
  <si>
    <t>Panuaya</t>
  </si>
  <si>
    <t>Presas</t>
  </si>
  <si>
    <t>San Gabriel</t>
  </si>
  <si>
    <t>Tianguistengo</t>
  </si>
  <si>
    <t>Tizayuca</t>
  </si>
  <si>
    <t>Huitzila</t>
  </si>
  <si>
    <t>El Cid</t>
  </si>
  <si>
    <t>Tepojaco</t>
  </si>
  <si>
    <t>Don Antonio</t>
  </si>
  <si>
    <t>Haciendas de Tizayuca</t>
  </si>
  <si>
    <t>Tlahuelilpan</t>
  </si>
  <si>
    <t>Munitepec de Madero</t>
  </si>
  <si>
    <t>Colonia Cuauhtémoc</t>
  </si>
  <si>
    <t>Colonia Cerro de la Cruz</t>
  </si>
  <si>
    <t>Tlanalapa</t>
  </si>
  <si>
    <t>Tlanchinol</t>
  </si>
  <si>
    <t>Acahuasco</t>
  </si>
  <si>
    <t>Santa María Catzotipan (Santa María Tepetzintla)</t>
  </si>
  <si>
    <t>Tlaxcoapan</t>
  </si>
  <si>
    <t>Doxey</t>
  </si>
  <si>
    <t>Teltipán de Juárez</t>
  </si>
  <si>
    <t>Tolcayuca</t>
  </si>
  <si>
    <t>General Felipe Ángeles (Los Ángeles)</t>
  </si>
  <si>
    <t>Tula de Allende</t>
  </si>
  <si>
    <t>Xiteje de Zapata</t>
  </si>
  <si>
    <t>Bomintzha</t>
  </si>
  <si>
    <t>San Miguel de las Piedras Primera Sección</t>
  </si>
  <si>
    <t>San Miguel Vindho</t>
  </si>
  <si>
    <t>Santa Ana Ahuehuepan</t>
  </si>
  <si>
    <t>Santa María Ilucan</t>
  </si>
  <si>
    <t>Santa María Macua</t>
  </si>
  <si>
    <t>La Amistad</t>
  </si>
  <si>
    <t>Residencial Arboledas</t>
  </si>
  <si>
    <t>Tulancingo</t>
  </si>
  <si>
    <t>Ahuehuetitla</t>
  </si>
  <si>
    <t>Jaltepec</t>
  </si>
  <si>
    <t>La Lagunilla</t>
  </si>
  <si>
    <t>Santa Ana Hueytlalpan</t>
  </si>
  <si>
    <t>Santa María Asunción</t>
  </si>
  <si>
    <t>Javier Rojo Gómez</t>
  </si>
  <si>
    <t>Parque Urbano Napateco</t>
  </si>
  <si>
    <t>Fraccionamiento Carlos Salinas de Gortari</t>
  </si>
  <si>
    <t>Rincones de la Hacienda</t>
  </si>
  <si>
    <t>Ohuatipa</t>
  </si>
  <si>
    <t>Zacualtipán</t>
  </si>
  <si>
    <t>Zapotlán de Juárez</t>
  </si>
  <si>
    <t>Acayuca</t>
  </si>
  <si>
    <t>San Pedro Huaquilpan</t>
  </si>
  <si>
    <t>Zempoala</t>
  </si>
  <si>
    <t>Acelotla de Ocampo</t>
  </si>
  <si>
    <t>Jagüey de Téllez (Estación Téllez)</t>
  </si>
  <si>
    <t>Santiago Tepeyahualco</t>
  </si>
  <si>
    <t>San Pedro Tlaquilpan</t>
  </si>
  <si>
    <t>Lindavista</t>
  </si>
  <si>
    <t>Privadas Santa Matilde</t>
  </si>
  <si>
    <t>Zimapán</t>
  </si>
  <si>
    <t>14</t>
  </si>
  <si>
    <t>Acatic</t>
  </si>
  <si>
    <t>El Refugio (Paredones)</t>
  </si>
  <si>
    <t>Tierras Coloradas</t>
  </si>
  <si>
    <t>Acatlán de Juárez</t>
  </si>
  <si>
    <t>Bellavista</t>
  </si>
  <si>
    <t>El Plan (El Cerrito)</t>
  </si>
  <si>
    <t>Ahualulco de Mercado</t>
  </si>
  <si>
    <t>Portes Gil (San Ignacio)</t>
  </si>
  <si>
    <t>Amacueca</t>
  </si>
  <si>
    <t>Amatitán</t>
  </si>
  <si>
    <t>Ameca</t>
  </si>
  <si>
    <t>El Cabezón (El Limón)</t>
  </si>
  <si>
    <t>San Antonio Matute</t>
  </si>
  <si>
    <t>San Juanito de Escobedo</t>
  </si>
  <si>
    <t>Santa María del Valle</t>
  </si>
  <si>
    <t>Huaxtla</t>
  </si>
  <si>
    <t>Santa Cruz del Astillero</t>
  </si>
  <si>
    <t>Atemajac de Brizuela</t>
  </si>
  <si>
    <t>Soyatlán del Oro</t>
  </si>
  <si>
    <t>Atotonilco el Alto</t>
  </si>
  <si>
    <t>San Francisco de Asís</t>
  </si>
  <si>
    <t>Fraccionamiento Vistas del Maguey</t>
  </si>
  <si>
    <t>Atoyac</t>
  </si>
  <si>
    <t>Autlán de Navarro</t>
  </si>
  <si>
    <t>El Mentidero</t>
  </si>
  <si>
    <t>Ayotlán</t>
  </si>
  <si>
    <t>Betania</t>
  </si>
  <si>
    <t>0072</t>
  </si>
  <si>
    <t>Santa Rita</t>
  </si>
  <si>
    <t>Ayutla</t>
  </si>
  <si>
    <t>La Barca</t>
  </si>
  <si>
    <t>Portezuelo</t>
  </si>
  <si>
    <t>San Antonio de Rivas</t>
  </si>
  <si>
    <t>Zalamea</t>
  </si>
  <si>
    <t>Villa de García Márquez (El Tarengo Nuevo)</t>
  </si>
  <si>
    <t>El Tuito</t>
  </si>
  <si>
    <t>La Resolana</t>
  </si>
  <si>
    <t>Lo Arado</t>
  </si>
  <si>
    <t>Cihuatlán</t>
  </si>
  <si>
    <t>Barra de Navidad</t>
  </si>
  <si>
    <t>Emiliano Zapata (El Ranchito)</t>
  </si>
  <si>
    <t>Jaluco</t>
  </si>
  <si>
    <t>San Patricio (Melaque)</t>
  </si>
  <si>
    <t>Ciudad Guzmán</t>
  </si>
  <si>
    <t>Ciudad Guzmán [CERESO]</t>
  </si>
  <si>
    <t>La Cofradía de la Luz</t>
  </si>
  <si>
    <t>Colotlán</t>
  </si>
  <si>
    <t>Concepción de Buenos Aires</t>
  </si>
  <si>
    <t>Cuautitlán de García Barragán</t>
  </si>
  <si>
    <t>Tequesquitlán</t>
  </si>
  <si>
    <t>Cuquío</t>
  </si>
  <si>
    <t>Chapala</t>
  </si>
  <si>
    <t>Ajijic</t>
  </si>
  <si>
    <t>Atotonilquillo</t>
  </si>
  <si>
    <t>San Antonio Tlayacapan</t>
  </si>
  <si>
    <t>Chiquilistlán</t>
  </si>
  <si>
    <t>Degollado</t>
  </si>
  <si>
    <t>Encarnación de Díaz</t>
  </si>
  <si>
    <t>Bajío de San José</t>
  </si>
  <si>
    <t>Mesón de los Sauces</t>
  </si>
  <si>
    <t>El Tecuán</t>
  </si>
  <si>
    <t>Etzatlán</t>
  </si>
  <si>
    <t>Oconahua</t>
  </si>
  <si>
    <t>El Grullo</t>
  </si>
  <si>
    <t>Guadalajara</t>
  </si>
  <si>
    <t>Hostotipaquillo</t>
  </si>
  <si>
    <t>Huejúcar</t>
  </si>
  <si>
    <t>Huejuquilla el Alto</t>
  </si>
  <si>
    <t>La Huerta</t>
  </si>
  <si>
    <t>Ixtlahuacán de los Membrillos</t>
  </si>
  <si>
    <t>Atequiza</t>
  </si>
  <si>
    <t>Buenavista</t>
  </si>
  <si>
    <t>La Capilla del Refugio</t>
  </si>
  <si>
    <t>Los Cedros</t>
  </si>
  <si>
    <t>Los Olivos</t>
  </si>
  <si>
    <t>Santa Rosa (La Hacienda de Santa Rosa)</t>
  </si>
  <si>
    <t>Las Aguilillas</t>
  </si>
  <si>
    <t>Fraccionamiento Rinconada la Loma</t>
  </si>
  <si>
    <t>Ixtlahuacán del Río</t>
  </si>
  <si>
    <t>Jalostotitlán</t>
  </si>
  <si>
    <t>Jamay</t>
  </si>
  <si>
    <t>San Miguel de la Paz</t>
  </si>
  <si>
    <t>Jocotepec</t>
  </si>
  <si>
    <t>Chantepec (El Chante)</t>
  </si>
  <si>
    <t>San Cristóbal Zapotitlán</t>
  </si>
  <si>
    <t>San Juan Cosalá</t>
  </si>
  <si>
    <t>Zapotitán de Hidalgo</t>
  </si>
  <si>
    <t>Juanacatlán</t>
  </si>
  <si>
    <t>Juchitlán</t>
  </si>
  <si>
    <t>Lagos de Moreno</t>
  </si>
  <si>
    <t>Los Azulitos</t>
  </si>
  <si>
    <t>Betulia</t>
  </si>
  <si>
    <t>Paso de Cuarenta (San Miguel de Cuarenta)</t>
  </si>
  <si>
    <t>0344</t>
  </si>
  <si>
    <t>Granadillas (La Colonia)</t>
  </si>
  <si>
    <t>0927</t>
  </si>
  <si>
    <t>Fraccionamiento Cristeros</t>
  </si>
  <si>
    <t>El Limón</t>
  </si>
  <si>
    <t>Magdalena</t>
  </si>
  <si>
    <t>La Manzanilla de la Paz</t>
  </si>
  <si>
    <t>Mascota</t>
  </si>
  <si>
    <t>Mazamitla</t>
  </si>
  <si>
    <t>Mexticacán</t>
  </si>
  <si>
    <t>San Andrés Cohamiata</t>
  </si>
  <si>
    <t>Ocotlán</t>
  </si>
  <si>
    <t>San Martín de Zula</t>
  </si>
  <si>
    <t>Ojuelos de Jalisco</t>
  </si>
  <si>
    <t>Matancillas (San Isidro Matancillas)</t>
  </si>
  <si>
    <t>Pihuamo</t>
  </si>
  <si>
    <t>Poncitlán</t>
  </si>
  <si>
    <t>Cuitzeo (La Estancia)</t>
  </si>
  <si>
    <t>San Pedro Itzicán</t>
  </si>
  <si>
    <t>Santa Cruz el Grande</t>
  </si>
  <si>
    <t>El Romereño (INFONAVIT)</t>
  </si>
  <si>
    <t>Puerto Vallarta</t>
  </si>
  <si>
    <t>Las Juntas</t>
  </si>
  <si>
    <t>Las Palmas de Arriba</t>
  </si>
  <si>
    <t>El Ranchito (El Colesio)</t>
  </si>
  <si>
    <t>Villa Purificación</t>
  </si>
  <si>
    <t>Hacienda Vieja del Castillo (Castillo Viejo)</t>
  </si>
  <si>
    <t>El Muey</t>
  </si>
  <si>
    <t>Las Pintas</t>
  </si>
  <si>
    <t>Las Pintitas</t>
  </si>
  <si>
    <t>San José del Castillo</t>
  </si>
  <si>
    <t>San José el Verde (El Verde)</t>
  </si>
  <si>
    <t>El Quince (San José el Quince)</t>
  </si>
  <si>
    <t>Fraccionamiento la Alameda</t>
  </si>
  <si>
    <t>Galaxia Bonito Jalisco</t>
  </si>
  <si>
    <t>San Diego de Alejandría</t>
  </si>
  <si>
    <t>San Juan de los Lagos</t>
  </si>
  <si>
    <t>0221</t>
  </si>
  <si>
    <t>Colonia Santa Cecilia (La Sauceda)</t>
  </si>
  <si>
    <t>0296</t>
  </si>
  <si>
    <t>Mezquitic de la Magdalena</t>
  </si>
  <si>
    <t>San Julián</t>
  </si>
  <si>
    <t>Colonia Veintitrés de Mayo</t>
  </si>
  <si>
    <t>San Martín de Bolaños</t>
  </si>
  <si>
    <t>San Martín Hidalgo</t>
  </si>
  <si>
    <t>El Crucero de Santa María</t>
  </si>
  <si>
    <t>El Salitre</t>
  </si>
  <si>
    <t>San Miguel el Alto</t>
  </si>
  <si>
    <t>San Sebastián del Sur</t>
  </si>
  <si>
    <t>San Andrés Ixtlán</t>
  </si>
  <si>
    <t>Sayula</t>
  </si>
  <si>
    <t>Usmajac</t>
  </si>
  <si>
    <t>Tala</t>
  </si>
  <si>
    <t>Cuisillos</t>
  </si>
  <si>
    <t>Castro Urdiales (Pacana)</t>
  </si>
  <si>
    <t>San Isidro Mazatepec</t>
  </si>
  <si>
    <t>0220</t>
  </si>
  <si>
    <t>Los Ruiseñores</t>
  </si>
  <si>
    <t>Talpa de Allende</t>
  </si>
  <si>
    <t>Tamazula de Gordiano</t>
  </si>
  <si>
    <t>Villa de Contla (Contla)</t>
  </si>
  <si>
    <t>Vista Hermosa (Santa Cruz del Cortijo)</t>
  </si>
  <si>
    <t>Tapalpa</t>
  </si>
  <si>
    <t>Tecalitlán</t>
  </si>
  <si>
    <t>Tecolotlán</t>
  </si>
  <si>
    <t>Techaluta de Montenegro</t>
  </si>
  <si>
    <t>Tenamaxtlán</t>
  </si>
  <si>
    <t>Teocaltiche</t>
  </si>
  <si>
    <t>Mechoacanejo</t>
  </si>
  <si>
    <t>Teocuitatlán de Corona</t>
  </si>
  <si>
    <t>Capilla de Guadalupe</t>
  </si>
  <si>
    <t>0188</t>
  </si>
  <si>
    <t>Capilla de Milpillas (Milpillas)</t>
  </si>
  <si>
    <t>0223</t>
  </si>
  <si>
    <t>0291</t>
  </si>
  <si>
    <t>Tequila</t>
  </si>
  <si>
    <t>El Salvador</t>
  </si>
  <si>
    <t>095</t>
  </si>
  <si>
    <t>Teuchitlán</t>
  </si>
  <si>
    <t>Tizapán el Alto</t>
  </si>
  <si>
    <t>Villa Emiliano Zapata (Ejido Modelo)</t>
  </si>
  <si>
    <t>Tlajomulco de Zúñiga</t>
  </si>
  <si>
    <t>San Juan Evangelista (San Juan)</t>
  </si>
  <si>
    <t>Cajititlán</t>
  </si>
  <si>
    <t>San Miguel Cuyutlán</t>
  </si>
  <si>
    <t>Los Gavilanes</t>
  </si>
  <si>
    <t>Lomas de Tejeda</t>
  </si>
  <si>
    <t>San Agustín</t>
  </si>
  <si>
    <t>San Lucas Evangelista</t>
  </si>
  <si>
    <t>San Sebastián el Grande</t>
  </si>
  <si>
    <t>Santa Cruz de las Flores</t>
  </si>
  <si>
    <t>Santa Cruz del Valle</t>
  </si>
  <si>
    <t>La Unión del Cuatro (San José del Valle)</t>
  </si>
  <si>
    <t>Zapote del Valle (Zapote de Santa Cruz)</t>
  </si>
  <si>
    <t>Santa Anita [Club de Golf]</t>
  </si>
  <si>
    <t>La Alameda</t>
  </si>
  <si>
    <t>Palomar</t>
  </si>
  <si>
    <t>0424</t>
  </si>
  <si>
    <t>La Tijera</t>
  </si>
  <si>
    <t>0560</t>
  </si>
  <si>
    <t>Jardines de San Sebastián</t>
  </si>
  <si>
    <t>0666</t>
  </si>
  <si>
    <t>La Roca</t>
  </si>
  <si>
    <t>0777</t>
  </si>
  <si>
    <t>Fraccionamiento Rancho Alegre</t>
  </si>
  <si>
    <t>0822</t>
  </si>
  <si>
    <t>Hacienda Santa Fe</t>
  </si>
  <si>
    <t>0823</t>
  </si>
  <si>
    <t>Cima del Sol (Fraccionamiento Cima del Sol)</t>
  </si>
  <si>
    <t>0831</t>
  </si>
  <si>
    <t>Fraccionamiento Real del Valle (El Paraíso)</t>
  </si>
  <si>
    <t>0833</t>
  </si>
  <si>
    <t>Fraccionamiento Villas de la Hacienda</t>
  </si>
  <si>
    <t>0835</t>
  </si>
  <si>
    <t>Galaxia la Noria</t>
  </si>
  <si>
    <t>0836</t>
  </si>
  <si>
    <t>Hacienda los Fresnos</t>
  </si>
  <si>
    <t>0843</t>
  </si>
  <si>
    <t>Lomas del Sur</t>
  </si>
  <si>
    <t>0844</t>
  </si>
  <si>
    <t>Lomas de San Agustín</t>
  </si>
  <si>
    <t>0853</t>
  </si>
  <si>
    <t>Valle Dorado Inn</t>
  </si>
  <si>
    <t>0862</t>
  </si>
  <si>
    <t>Colinas del Roble</t>
  </si>
  <si>
    <t>Tlaquepaque</t>
  </si>
  <si>
    <t>Paseo del Prado</t>
  </si>
  <si>
    <t>Cópala</t>
  </si>
  <si>
    <t>Tomatlán</t>
  </si>
  <si>
    <t>Campo Acosta</t>
  </si>
  <si>
    <t>0189</t>
  </si>
  <si>
    <t>José María Pino Suárez (Nuevo Nahuapa)</t>
  </si>
  <si>
    <t>Coyula</t>
  </si>
  <si>
    <t>Mismaloya (Fraccionamiento Pedregal de Santa Martha)</t>
  </si>
  <si>
    <t>Puente Grande</t>
  </si>
  <si>
    <t>San Francisco de la Soledad (San Francisco)</t>
  </si>
  <si>
    <t>Centro de Readaptación Social</t>
  </si>
  <si>
    <t>Colonia Guadalupana</t>
  </si>
  <si>
    <t>Paseo Puente Viejo</t>
  </si>
  <si>
    <t>Tonaya</t>
  </si>
  <si>
    <t>Tonila</t>
  </si>
  <si>
    <t>Tototlán</t>
  </si>
  <si>
    <t>San Luis Soyatlán</t>
  </si>
  <si>
    <t>Unión de San Antonio</t>
  </si>
  <si>
    <t>Unión de Tula</t>
  </si>
  <si>
    <t>Valle de Guadalupe</t>
  </si>
  <si>
    <t>Valle de Juárez</t>
  </si>
  <si>
    <t>Villa Corona</t>
  </si>
  <si>
    <t>Atotonilco el Bajo</t>
  </si>
  <si>
    <t>Estipac</t>
  </si>
  <si>
    <t>Juan Gil Preciado (La Loma)</t>
  </si>
  <si>
    <t>Villa Guerrero</t>
  </si>
  <si>
    <t>Cañadas de Obregón</t>
  </si>
  <si>
    <t>Yahualica de González Gallo</t>
  </si>
  <si>
    <t>Zacoalco de Torres</t>
  </si>
  <si>
    <t>120</t>
  </si>
  <si>
    <t>Zapopan</t>
  </si>
  <si>
    <t>La Primavera</t>
  </si>
  <si>
    <t>San Francisco de Ixcatán</t>
  </si>
  <si>
    <t>Nextipac</t>
  </si>
  <si>
    <t>San Esteban (San Miguel Tateposco)</t>
  </si>
  <si>
    <t>San Isidro</t>
  </si>
  <si>
    <t>Tesistán (San Francisco Tesistán)</t>
  </si>
  <si>
    <t>La Venta del Astillero</t>
  </si>
  <si>
    <t>0356</t>
  </si>
  <si>
    <t>Ejido Copalita</t>
  </si>
  <si>
    <t>0430</t>
  </si>
  <si>
    <t>Fraccionamiento Campestre las Palomas</t>
  </si>
  <si>
    <t>121</t>
  </si>
  <si>
    <t>Zapotiltic</t>
  </si>
  <si>
    <t>El Rincón</t>
  </si>
  <si>
    <t>122</t>
  </si>
  <si>
    <t>Zapotitlán de Vadillo</t>
  </si>
  <si>
    <t>123</t>
  </si>
  <si>
    <t>Zapotlán del Rey</t>
  </si>
  <si>
    <t>Ahuatlán</t>
  </si>
  <si>
    <t>Santiago Totolimixpan (Colonia la Guadalupana)</t>
  </si>
  <si>
    <t>124</t>
  </si>
  <si>
    <t>Zapotlanejo</t>
  </si>
  <si>
    <t>La Laja</t>
  </si>
  <si>
    <t>Matatlán</t>
  </si>
  <si>
    <t>125</t>
  </si>
  <si>
    <t>San Ignacio Cerro Gordo</t>
  </si>
  <si>
    <t>15</t>
  </si>
  <si>
    <t>Acambay</t>
  </si>
  <si>
    <t>La Caridad</t>
  </si>
  <si>
    <t>Detiña (San Antonio Detiña)</t>
  </si>
  <si>
    <t>Ganzda</t>
  </si>
  <si>
    <t>San Francisco Shaxni</t>
  </si>
  <si>
    <t>San Pedro de los Metates</t>
  </si>
  <si>
    <t>Doxteje Centro</t>
  </si>
  <si>
    <t>Acolman de Nezahualcóyotl</t>
  </si>
  <si>
    <t>San Bartolo</t>
  </si>
  <si>
    <t>San Marcos Nepantla</t>
  </si>
  <si>
    <t>San Pedro Tepetitlán</t>
  </si>
  <si>
    <t>Santa Catarina</t>
  </si>
  <si>
    <t>Tepexpan</t>
  </si>
  <si>
    <t>San Miguel Xometla</t>
  </si>
  <si>
    <t>Prados de San Juan</t>
  </si>
  <si>
    <t>San Jerónimo Barrio</t>
  </si>
  <si>
    <t>San Lucas Totolmaloya</t>
  </si>
  <si>
    <t>Santa Ana Matlavat</t>
  </si>
  <si>
    <t>Gunyo Poniente (San José Gunyo)</t>
  </si>
  <si>
    <t>Almoloya de Alquisiras</t>
  </si>
  <si>
    <t>San Andrés Tepetitlán</t>
  </si>
  <si>
    <t>Villa de Almoloya de Juárez</t>
  </si>
  <si>
    <t>La Cabecera</t>
  </si>
  <si>
    <t>Cieneguillas de Guadalupe</t>
  </si>
  <si>
    <t>San Agustín Citlali</t>
  </si>
  <si>
    <t>Mayorazgo de León (Estación Río México)</t>
  </si>
  <si>
    <t>Mextepec (Ex-Hacienda Mextepec)</t>
  </si>
  <si>
    <t>Mina México</t>
  </si>
  <si>
    <t>Salitre de Mañones</t>
  </si>
  <si>
    <t>Poteje Sur</t>
  </si>
  <si>
    <t>San Francisco Tlalcilalcalpan</t>
  </si>
  <si>
    <t>San Mateo Tlalchichilpan</t>
  </si>
  <si>
    <t>San Miguel Almoloyán</t>
  </si>
  <si>
    <t>Barrio San Pedro (La Concepción San Pedro)</t>
  </si>
  <si>
    <t>Ejido de San Pedro</t>
  </si>
  <si>
    <t>San Pedro de la Hortaliza (Ejido Almoloyán)</t>
  </si>
  <si>
    <t>Santa Juana Primera Sección</t>
  </si>
  <si>
    <t>Santiaguito Tlalcilalcalli</t>
  </si>
  <si>
    <t>San Isidro (El Reservado)</t>
  </si>
  <si>
    <t>0100</t>
  </si>
  <si>
    <t>Barrio de la Cabecera Tercera Sección</t>
  </si>
  <si>
    <t>La Hortaliza</t>
  </si>
  <si>
    <t>Santa Juana Centro (La Palma)</t>
  </si>
  <si>
    <t>Laguna de Tabernillas (El Resbaloso)</t>
  </si>
  <si>
    <t>Conjunto Habitacional Ecológico SUTEYM</t>
  </si>
  <si>
    <t>Loma de San Miguel</t>
  </si>
  <si>
    <t>Fraccionamiento Colinas del Sol</t>
  </si>
  <si>
    <t>Almoloya del Río</t>
  </si>
  <si>
    <t>Amanalco de Becerra</t>
  </si>
  <si>
    <t>San Jerónimo</t>
  </si>
  <si>
    <t>San Juan</t>
  </si>
  <si>
    <t>Polvillos (San Bartolo Quinta Sección)</t>
  </si>
  <si>
    <t>Amatepec</t>
  </si>
  <si>
    <t>Palmar Chico</t>
  </si>
  <si>
    <t>Amecameca de Juárez</t>
  </si>
  <si>
    <t>San Antonio Zoyatzingo</t>
  </si>
  <si>
    <t>San Diego Huehuecalco</t>
  </si>
  <si>
    <t>San Pedro Nexapa</t>
  </si>
  <si>
    <t>Santiago Cuauhtenco</t>
  </si>
  <si>
    <t>Apaxco de Ocampo</t>
  </si>
  <si>
    <t>Coyotillos</t>
  </si>
  <si>
    <t>Pérez de Galeana</t>
  </si>
  <si>
    <t>Santa María Apaxco</t>
  </si>
  <si>
    <t>Colonia Juárez</t>
  </si>
  <si>
    <t>San Salvador Atenco</t>
  </si>
  <si>
    <t>San Cristóbal Nexquipayac</t>
  </si>
  <si>
    <t>Santa Isabel Ixtapan</t>
  </si>
  <si>
    <t>Zapotlán</t>
  </si>
  <si>
    <t>Nueva Santa Rosa</t>
  </si>
  <si>
    <t>La Pastoría</t>
  </si>
  <si>
    <t>Granjas Ampliación Santa Rosa</t>
  </si>
  <si>
    <t>Colonia el Salado</t>
  </si>
  <si>
    <t>Ejido la Magdalena Panoaya</t>
  </si>
  <si>
    <t>Santa Cruz Atizapán</t>
  </si>
  <si>
    <t>Ciudad López Mateos</t>
  </si>
  <si>
    <t>Atlacomulco de Fabela</t>
  </si>
  <si>
    <t>San Pablo Atotonilco (Atotonilco)</t>
  </si>
  <si>
    <t>Bobashi de Guadalupe</t>
  </si>
  <si>
    <t>Cuendo</t>
  </si>
  <si>
    <t>Chosto de los Jarros</t>
  </si>
  <si>
    <t>La Mesa de Chosto</t>
  </si>
  <si>
    <t>El Rincón de la Candelaria</t>
  </si>
  <si>
    <t>San Antonio Enchisi</t>
  </si>
  <si>
    <t>San Francisco Chalchihuapan</t>
  </si>
  <si>
    <t>San Jerónimo de los Jarros</t>
  </si>
  <si>
    <t>San José Toxi</t>
  </si>
  <si>
    <t>San Juan de los Jarros</t>
  </si>
  <si>
    <t>San Lorenzo Tlacotepec</t>
  </si>
  <si>
    <t>San Luis Boro</t>
  </si>
  <si>
    <t>San Pedro del Rosal</t>
  </si>
  <si>
    <t>Santa Cruz Bombatevi</t>
  </si>
  <si>
    <t>Santiago Acutzilapan</t>
  </si>
  <si>
    <t>Tecoac (Santa María Nativitas)</t>
  </si>
  <si>
    <t>Bombatevi Ejido (Ejido Santa Cruz Bombatevi)</t>
  </si>
  <si>
    <t>Atlautla de Victoria</t>
  </si>
  <si>
    <t>San Andrés Tlalamac</t>
  </si>
  <si>
    <t>San Juan Tehuixtitlán</t>
  </si>
  <si>
    <t>San Juan Tepecoculco</t>
  </si>
  <si>
    <t>Axapusco</t>
  </si>
  <si>
    <t>Santa María Aticpac</t>
  </si>
  <si>
    <t>Santo Domingo Aztacameca</t>
  </si>
  <si>
    <t>Ayapango de Gabriel Ramos M.</t>
  </si>
  <si>
    <t>Calimaya de Díaz González</t>
  </si>
  <si>
    <t>San Andrés Ocotlán</t>
  </si>
  <si>
    <t>San Bartolito Tlaltelolco</t>
  </si>
  <si>
    <t>San Diego la Huerta</t>
  </si>
  <si>
    <t>San Lorenzo Cuauhtenco</t>
  </si>
  <si>
    <t>Zaragoza de Guadalupe</t>
  </si>
  <si>
    <t>Colonia Arboledas (San Andrés)</t>
  </si>
  <si>
    <t>Capulhuac de Mirafuentes</t>
  </si>
  <si>
    <t>San Miguel Almaya</t>
  </si>
  <si>
    <t>San Nicolás Tlazala</t>
  </si>
  <si>
    <t>San Francisco Coacalco</t>
  </si>
  <si>
    <t>Coatepec Harinas</t>
  </si>
  <si>
    <t>Cocotitlán</t>
  </si>
  <si>
    <t>Coyotepec</t>
  </si>
  <si>
    <t>La Planada</t>
  </si>
  <si>
    <t>Cuautitlán</t>
  </si>
  <si>
    <t>Fracción San Roque (El Prieto)</t>
  </si>
  <si>
    <t>Santa María Huecatitla</t>
  </si>
  <si>
    <t>San Mateo Ixtacalco</t>
  </si>
  <si>
    <t>Galaxia Cuautitlán</t>
  </si>
  <si>
    <t>0112</t>
  </si>
  <si>
    <t>Barrio Tlatenco</t>
  </si>
  <si>
    <t>Chalco de Díaz Covarrubias</t>
  </si>
  <si>
    <t>La Candelaria Tlapala</t>
  </si>
  <si>
    <t>San Gregorio Cuautzingo</t>
  </si>
  <si>
    <t>San Juan Tezompa</t>
  </si>
  <si>
    <t>San Lucas Amalinalco</t>
  </si>
  <si>
    <t>San Marcos Huixtoco</t>
  </si>
  <si>
    <t>San Martín Cuautlalpan</t>
  </si>
  <si>
    <t>San Mateo Huitzilzingo</t>
  </si>
  <si>
    <t>San Mateo Tezoquipan</t>
  </si>
  <si>
    <t>San Pablo Atlazalpan</t>
  </si>
  <si>
    <t>Santa Catarina Ayotzingo</t>
  </si>
  <si>
    <t>Santa María Huexoculco</t>
  </si>
  <si>
    <t>Caserío de Cortez</t>
  </si>
  <si>
    <t>Dongu</t>
  </si>
  <si>
    <t>San Felipe Coamango</t>
  </si>
  <si>
    <t>San Juan Tuxtepec</t>
  </si>
  <si>
    <t>Chapultepec</t>
  </si>
  <si>
    <t>Unidad Habitacional Santa Teresa</t>
  </si>
  <si>
    <t>Chiautla</t>
  </si>
  <si>
    <t>Ocopulco</t>
  </si>
  <si>
    <t>San Lucas Huitzilhuacán</t>
  </si>
  <si>
    <t>Santiago Chimalpa (Chimalpa)</t>
  </si>
  <si>
    <t>Tepetitlán</t>
  </si>
  <si>
    <t>Tlaltecahuacán</t>
  </si>
  <si>
    <t>Chicoloapan de Juárez</t>
  </si>
  <si>
    <t>Chiconcuac de Juárez</t>
  </si>
  <si>
    <t>Chimalhuacán</t>
  </si>
  <si>
    <t>Xochiaca Parte Alta</t>
  </si>
  <si>
    <t>San Agustín de las Palmas (San Agustín)</t>
  </si>
  <si>
    <t>San Juan Xoconusco</t>
  </si>
  <si>
    <t>San Simón de la Laguna</t>
  </si>
  <si>
    <t>Cabecera de Indígenas Primer Cuartel</t>
  </si>
  <si>
    <t>Ecatepec de Morelos</t>
  </si>
  <si>
    <t>Ecatzingo de Hidalgo</t>
  </si>
  <si>
    <t>San Juan Tlacotompa (Tlacotompa)</t>
  </si>
  <si>
    <t>Huehuetoca</t>
  </si>
  <si>
    <t>El Dorado Huehuetoca</t>
  </si>
  <si>
    <t>Salitrillo</t>
  </si>
  <si>
    <t>San Miguel Jagüeyes</t>
  </si>
  <si>
    <t>San Pedro Xalpa</t>
  </si>
  <si>
    <t>Santa María</t>
  </si>
  <si>
    <t>Jorobas</t>
  </si>
  <si>
    <t>Ex-Hacienda de Jalpa</t>
  </si>
  <si>
    <t>Colonia Santa Teresa</t>
  </si>
  <si>
    <t>Unidad San Miguel Jagüeyes</t>
  </si>
  <si>
    <t>Villa URBI del Rey</t>
  </si>
  <si>
    <t>Hueypoxtla</t>
  </si>
  <si>
    <t>Emiliano Zapata (San José Bata)</t>
  </si>
  <si>
    <t>Jilotzingo</t>
  </si>
  <si>
    <t>Nopala (Guadalupe Nopala)</t>
  </si>
  <si>
    <t>San Francisco Zacacalco</t>
  </si>
  <si>
    <t>Santa María Ajoloapan</t>
  </si>
  <si>
    <t>Huixquilucan de Degollado</t>
  </si>
  <si>
    <t>El Cerrito</t>
  </si>
  <si>
    <t>Dos Ríos</t>
  </si>
  <si>
    <t>Jesús del Monte</t>
  </si>
  <si>
    <t>Magdalena Chichicaspa</t>
  </si>
  <si>
    <t>San Bartolomé Coatepec</t>
  </si>
  <si>
    <t>San Cristóbal Texcalucan</t>
  </si>
  <si>
    <t>San Francisco Ayotuzco</t>
  </si>
  <si>
    <t>San Juan Yautepec</t>
  </si>
  <si>
    <t>Santa Cruz Ayotuzco</t>
  </si>
  <si>
    <t>Santiago Yancuitlalpan</t>
  </si>
  <si>
    <t>Zacamulpa</t>
  </si>
  <si>
    <t>Naucalpan de Juárez</t>
  </si>
  <si>
    <t>Paraje la Pera</t>
  </si>
  <si>
    <t>Paraje el Mirador</t>
  </si>
  <si>
    <t>El Hielo</t>
  </si>
  <si>
    <t>Ixtapaluca</t>
  </si>
  <si>
    <t>Coatepec</t>
  </si>
  <si>
    <t>General Manuel Ávila Camacho</t>
  </si>
  <si>
    <t>Río Frío de Juárez</t>
  </si>
  <si>
    <t>San Francisco Acuautla</t>
  </si>
  <si>
    <t>Zoquiapan</t>
  </si>
  <si>
    <t>Jorge Jiménez Cantú</t>
  </si>
  <si>
    <t>San Jerónimo Cuatro Vientos (San Jerónimo)</t>
  </si>
  <si>
    <t>Ixtapan de la Sal</t>
  </si>
  <si>
    <t>San Alejo</t>
  </si>
  <si>
    <t>Tecomatepec (San Pedro Tecomatepec)</t>
  </si>
  <si>
    <t>Ixtlahuaca de Rayón</t>
  </si>
  <si>
    <t>La Concepción los Baños</t>
  </si>
  <si>
    <t>La Concepción Enyege</t>
  </si>
  <si>
    <t>Guadalupe Cachi</t>
  </si>
  <si>
    <t>Barrio San Joaquín el Junco</t>
  </si>
  <si>
    <t>Jalpa de los Baños</t>
  </si>
  <si>
    <t>El Rincón de los Perales</t>
  </si>
  <si>
    <t>San Andrés del Pedregal</t>
  </si>
  <si>
    <t>San Antonio Bonixi</t>
  </si>
  <si>
    <t>San Bartolo del Llano</t>
  </si>
  <si>
    <t>San Cristóbal los Baños</t>
  </si>
  <si>
    <t>San Isidro Boxipe</t>
  </si>
  <si>
    <t>San Jerónimo Ixtapantongo</t>
  </si>
  <si>
    <t>Barrio San Joaquín la Cabecera</t>
  </si>
  <si>
    <t>San Juan de las Manzanas</t>
  </si>
  <si>
    <t>San Lorenzo Toxico</t>
  </si>
  <si>
    <t>San Mateo Ixtlahuaca</t>
  </si>
  <si>
    <t>San Miguel Enyege</t>
  </si>
  <si>
    <t>San Pablo de los Remedios</t>
  </si>
  <si>
    <t>Barrio de San Pedro la Cabecera</t>
  </si>
  <si>
    <t>San Pedro los Baños</t>
  </si>
  <si>
    <t>Santa Ana Ixtlahuaca (Santa Ana Ixtlahuacingo)</t>
  </si>
  <si>
    <t>Santa Ana la Ladera</t>
  </si>
  <si>
    <t>Santa María del Llano</t>
  </si>
  <si>
    <t>Emiliano Zapata (Santo Domingo)</t>
  </si>
  <si>
    <t>Santo Domingo de Guzmán</t>
  </si>
  <si>
    <t>Colonia San Francisco de Asís</t>
  </si>
  <si>
    <t>Ejido San Lorenzo Toxico Manzana Octava</t>
  </si>
  <si>
    <t>Ejido San Lorenzo Toxico Manzana Séptima</t>
  </si>
  <si>
    <t>Xalatlaco</t>
  </si>
  <si>
    <t>El Águila (La Mesa)</t>
  </si>
  <si>
    <t>Jaltenco</t>
  </si>
  <si>
    <t>Alborada Jaltenco</t>
  </si>
  <si>
    <t>Jilotepec de Molina Enríquez</t>
  </si>
  <si>
    <t>San Juan Acazuchitlán (San Juanico)</t>
  </si>
  <si>
    <t>Agua Escondida</t>
  </si>
  <si>
    <t>Canalejas</t>
  </si>
  <si>
    <t>La Comunidad</t>
  </si>
  <si>
    <t>Las Huertas</t>
  </si>
  <si>
    <t>Las Manzanas</t>
  </si>
  <si>
    <t>San Lorenzo Nenamicoyan</t>
  </si>
  <si>
    <t>San Martín Tuchicuitlapilco</t>
  </si>
  <si>
    <t>San Miguel de la Victoria</t>
  </si>
  <si>
    <t>San Pablo Huantepec</t>
  </si>
  <si>
    <t>Xhixhata</t>
  </si>
  <si>
    <t>Xhimójay</t>
  </si>
  <si>
    <t>Ejido de San Lorenzo Octeyuco</t>
  </si>
  <si>
    <t>Denjhi</t>
  </si>
  <si>
    <t>Ejido de Coscomate del Progreso</t>
  </si>
  <si>
    <t>San Luis Ayucan</t>
  </si>
  <si>
    <t>San Miguel Tecpan</t>
  </si>
  <si>
    <t>Santa María Mazatla</t>
  </si>
  <si>
    <t>Rancho Alegre</t>
  </si>
  <si>
    <t>Loma de Endotzi (Manzana Sexta)</t>
  </si>
  <si>
    <t>Ejido Loma de Malacota (Loma de Malacota)</t>
  </si>
  <si>
    <t>San Antonio Nixini</t>
  </si>
  <si>
    <t>San Bartolo Oxtotitlán</t>
  </si>
  <si>
    <t>San Felipe Santiago</t>
  </si>
  <si>
    <t>Manzana Quinta (La Cañada)</t>
  </si>
  <si>
    <t>Manzana Cuarta de Santa Cruz Tepexpan</t>
  </si>
  <si>
    <t>Manzana Tercera de Santa Cruz Tepexpan</t>
  </si>
  <si>
    <t>Manzana Sexta Parte Centro</t>
  </si>
  <si>
    <t>Manzana Segunda de Santa Cruz Tepexpan</t>
  </si>
  <si>
    <t>Jocotitlán</t>
  </si>
  <si>
    <t>San Juan Coajomulco</t>
  </si>
  <si>
    <t>San Miguel Tenochtitlán</t>
  </si>
  <si>
    <t>Santa María Citendeje</t>
  </si>
  <si>
    <t>Santiago Casandeje</t>
  </si>
  <si>
    <t>Barrio la Tenería</t>
  </si>
  <si>
    <t>Joquicingo de León Guzmán</t>
  </si>
  <si>
    <t>Techuchulco de Allende</t>
  </si>
  <si>
    <t>Juchitepec de Mariano Rivapalacio</t>
  </si>
  <si>
    <t>San Matías Cuijingo</t>
  </si>
  <si>
    <t>Lerma de Villada</t>
  </si>
  <si>
    <t>Colonia Álvaro Obregón</t>
  </si>
  <si>
    <t>La Concepción Xochicuautla</t>
  </si>
  <si>
    <t>Metate Viejo Tlalmimilolpan</t>
  </si>
  <si>
    <t>Zacamulpa Huitzizilapan (San Isidro)</t>
  </si>
  <si>
    <t>Zacamulpa Tlalmimilolpan</t>
  </si>
  <si>
    <t>Salazar</t>
  </si>
  <si>
    <t>San Francisco Xochicuautla</t>
  </si>
  <si>
    <t>San José el Llanito</t>
  </si>
  <si>
    <t>San Mateo Atarasquillo</t>
  </si>
  <si>
    <t>San Miguel Ameyalco</t>
  </si>
  <si>
    <t>San Nicolás Peralta</t>
  </si>
  <si>
    <t>San Pedro Huitzizilapan</t>
  </si>
  <si>
    <t>San Pedro Tultepec</t>
  </si>
  <si>
    <t>Santa María Atarasquillo</t>
  </si>
  <si>
    <t>Santa María Tlalmimilolpan</t>
  </si>
  <si>
    <t>Santiago Analco</t>
  </si>
  <si>
    <t>Colonia Guadalupe Victoria (La Capilla)</t>
  </si>
  <si>
    <t>Colonia Reforma Tlalmimilolpan</t>
  </si>
  <si>
    <t>Santa Cruz Huitzizilapan</t>
  </si>
  <si>
    <t>Colonia Isidro Fabela</t>
  </si>
  <si>
    <t>Colonia los Cedros</t>
  </si>
  <si>
    <t>Colonia Emiliano Zapata</t>
  </si>
  <si>
    <t>Malinalco</t>
  </si>
  <si>
    <t>San Simón el Alto</t>
  </si>
  <si>
    <t>Melchor Ocampo</t>
  </si>
  <si>
    <t>San Francisco Tenopalco</t>
  </si>
  <si>
    <t>Lomas de Tenopalco</t>
  </si>
  <si>
    <t>Colonia 2 de Septiembre</t>
  </si>
  <si>
    <t>Metepec</t>
  </si>
  <si>
    <t>Colonia Agrícola Álvaro Obregón</t>
  </si>
  <si>
    <t>San Bartolomé Tlaltelulco</t>
  </si>
  <si>
    <t>San Francisco Coaxusco</t>
  </si>
  <si>
    <t>San Gaspar Tlahuelilpan</t>
  </si>
  <si>
    <t>San Jerónimo Chicahualco</t>
  </si>
  <si>
    <t>San Jorge Pueblo Nuevo</t>
  </si>
  <si>
    <t>San Lorenzo Coacalco (San Lorenzo)</t>
  </si>
  <si>
    <t>San Lucas Tunco (San Lucas)</t>
  </si>
  <si>
    <t>San Miguel Totocuitlapilco</t>
  </si>
  <si>
    <t>San Salvador Tizatlalli</t>
  </si>
  <si>
    <t>Santa María Magdalena Ocotitlán</t>
  </si>
  <si>
    <t>San Mateo Mexicaltzingo</t>
  </si>
  <si>
    <t>San Lorenzo Malacota</t>
  </si>
  <si>
    <t>San Marcos Tlazalpan</t>
  </si>
  <si>
    <t>San Sebastián Buenos Aires (San Sebastián)</t>
  </si>
  <si>
    <t>Santa Clara de Juárez</t>
  </si>
  <si>
    <t>Barrio Cuarto (La Loma)</t>
  </si>
  <si>
    <t>San Francisco Chimalpa</t>
  </si>
  <si>
    <t>Santiago Tepatlaxco</t>
  </si>
  <si>
    <t>San José Tejamanil</t>
  </si>
  <si>
    <t>Llano de las Flores (Barrio del Hueso)</t>
  </si>
  <si>
    <t>0264</t>
  </si>
  <si>
    <t>Rincón Verde</t>
  </si>
  <si>
    <t>Ejido de San Francisco Chimalpa</t>
  </si>
  <si>
    <t>Ejido del Tejocote</t>
  </si>
  <si>
    <t>0270</t>
  </si>
  <si>
    <t>La Rosa</t>
  </si>
  <si>
    <t>0276</t>
  </si>
  <si>
    <t>Chimalpa Viejo</t>
  </si>
  <si>
    <t>Barrio San Miguel Dorami</t>
  </si>
  <si>
    <t>Ciudad Nezahualcóyotl</t>
  </si>
  <si>
    <t>Colonia Gustavo Baz Prada</t>
  </si>
  <si>
    <t>Polígonos</t>
  </si>
  <si>
    <t>Santa Ana Nextlalpan</t>
  </si>
  <si>
    <t>Colonia los Aguiluchos</t>
  </si>
  <si>
    <t>San Mateo Acuitlapilco</t>
  </si>
  <si>
    <t>San Miguel Jaltocan</t>
  </si>
  <si>
    <t>Prados San Francisco</t>
  </si>
  <si>
    <t>Ex-Hacienda Santa Inés</t>
  </si>
  <si>
    <t>Villa Nicolás Romero</t>
  </si>
  <si>
    <t>Quinto Barrio (Ejido Cahuacán)</t>
  </si>
  <si>
    <t>Caja de Agua</t>
  </si>
  <si>
    <t>Colonia Morelos</t>
  </si>
  <si>
    <t>Progreso Industrial</t>
  </si>
  <si>
    <t>Puerto Magú</t>
  </si>
  <si>
    <t>San Francisco Magú</t>
  </si>
  <si>
    <t>San José el Vidrio</t>
  </si>
  <si>
    <t>San Miguel Hila</t>
  </si>
  <si>
    <t>Transfiguración</t>
  </si>
  <si>
    <t>Loma Larga</t>
  </si>
  <si>
    <t>El Esclavo</t>
  </si>
  <si>
    <t>Veintidós de Febrero</t>
  </si>
  <si>
    <t>Loma de San José</t>
  </si>
  <si>
    <t>Nopaltepec</t>
  </si>
  <si>
    <t>San Felipe Teotitlán</t>
  </si>
  <si>
    <t>Ocoyoacac</t>
  </si>
  <si>
    <t>El Pedregal de Guadalupe Hidalgo</t>
  </si>
  <si>
    <t>San Jerónimo Acazulco</t>
  </si>
  <si>
    <t>San Pedro Atlapulco</t>
  </si>
  <si>
    <t>San Pedro Cholula</t>
  </si>
  <si>
    <t>Santa Mónica</t>
  </si>
  <si>
    <t>El Oro de Hidalgo</t>
  </si>
  <si>
    <t>Adolfo López Mateos</t>
  </si>
  <si>
    <t>La Concepción (La Concepción Segunda)</t>
  </si>
  <si>
    <t>San Nicolás el Oro (San Nicolás)</t>
  </si>
  <si>
    <t>Otumba de Gómez Farías</t>
  </si>
  <si>
    <t>Belém</t>
  </si>
  <si>
    <t>Cuautlacingo</t>
  </si>
  <si>
    <t>Oxtotipac</t>
  </si>
  <si>
    <t>San Francisco Tlaltica</t>
  </si>
  <si>
    <t>San Marcos (San Marcos Tlaxuchilco)</t>
  </si>
  <si>
    <t>Santiago Tolman</t>
  </si>
  <si>
    <t>Otzoloapan</t>
  </si>
  <si>
    <t>Villa Cuauhtémoc</t>
  </si>
  <si>
    <t>La Concepción de Hidalgo</t>
  </si>
  <si>
    <t>Colonia Guadalupe Victoria</t>
  </si>
  <si>
    <t>Santa Ana Mayorazgo</t>
  </si>
  <si>
    <t>San Agustín Mimbres</t>
  </si>
  <si>
    <t>Barrio de San Juan</t>
  </si>
  <si>
    <t>San Mateo Capulhuac</t>
  </si>
  <si>
    <t>San Mateo Mozoquilpan</t>
  </si>
  <si>
    <t>Santa Ana Jilotzingo</t>
  </si>
  <si>
    <t>Santa María Tetitla</t>
  </si>
  <si>
    <t>Villa Seca (La Providencia Villa Seca)</t>
  </si>
  <si>
    <t>Ejido de Mozoquilpan</t>
  </si>
  <si>
    <t>Barrio de la Barranca</t>
  </si>
  <si>
    <t>Ejido de Santa María Tetitla</t>
  </si>
  <si>
    <t>Zona Número Cuatro San Mateo Capulhuac</t>
  </si>
  <si>
    <t>Ejido de la Y Sección Siete A Revolución</t>
  </si>
  <si>
    <t>Ozumba de Alzate</t>
  </si>
  <si>
    <t>San Vicente Chimalhuacán</t>
  </si>
  <si>
    <t>San Mateo Tecalco</t>
  </si>
  <si>
    <t>Santiago Mamalhuazuca</t>
  </si>
  <si>
    <t>San José Tlacotitlán</t>
  </si>
  <si>
    <t>Papalotla</t>
  </si>
  <si>
    <t>Los Reyes Acaquilpan</t>
  </si>
  <si>
    <t>La Magdalena Atlicpac</t>
  </si>
  <si>
    <t>San Sebastián Chimalpa</t>
  </si>
  <si>
    <t>Tecamachalco</t>
  </si>
  <si>
    <t>Profesor Carlos Hank González</t>
  </si>
  <si>
    <t>El Pino</t>
  </si>
  <si>
    <t>Arenal</t>
  </si>
  <si>
    <t>Bosques de la Magdalena</t>
  </si>
  <si>
    <t>Lomas de San Sebastián</t>
  </si>
  <si>
    <t>Lomas de Altavista</t>
  </si>
  <si>
    <t>San José las Palmas</t>
  </si>
  <si>
    <t>Techachaltitla</t>
  </si>
  <si>
    <t>Unidad Acaquilpan</t>
  </si>
  <si>
    <t>Polotitlán de la Ilustración</t>
  </si>
  <si>
    <t>Santa María Rayón</t>
  </si>
  <si>
    <t>San Antonio la Isla</t>
  </si>
  <si>
    <t>Ex-Rancho San Dimas</t>
  </si>
  <si>
    <t>San Felipe del Progreso</t>
  </si>
  <si>
    <t>La Cabecera Concepción</t>
  </si>
  <si>
    <t>Calvario Buenavista</t>
  </si>
  <si>
    <t>Calvario del Carmen</t>
  </si>
  <si>
    <t>Choteje</t>
  </si>
  <si>
    <t>Dolores Hidalgo</t>
  </si>
  <si>
    <t>Emilio Portes Gil</t>
  </si>
  <si>
    <t>Fresno Nichi</t>
  </si>
  <si>
    <t>San Antonio de las Huertas</t>
  </si>
  <si>
    <t>Purísima Concepción Mayorazgo (Mayorazgo)</t>
  </si>
  <si>
    <t>San Agustín Mextepec</t>
  </si>
  <si>
    <t>San Jerónimo Bonchete</t>
  </si>
  <si>
    <t>San Juan Jalpa Centro</t>
  </si>
  <si>
    <t>San Lucas Ocotepec</t>
  </si>
  <si>
    <t>San Miguel la Labor</t>
  </si>
  <si>
    <t>San Nicolás Guadalupe</t>
  </si>
  <si>
    <t>San Pablo Tlalchichilpa</t>
  </si>
  <si>
    <t>San Pedro el Alto</t>
  </si>
  <si>
    <t>Santa Ana Nichi</t>
  </si>
  <si>
    <t>El Tunal</t>
  </si>
  <si>
    <t>Ejido del Tunal Nenaxi</t>
  </si>
  <si>
    <t>Barrio San Francisco San Nicolás Guadalupe</t>
  </si>
  <si>
    <t>San Martín de las Pirámides</t>
  </si>
  <si>
    <t>San Pablo Ixquitlán</t>
  </si>
  <si>
    <t>Santiago Tepetitlán</t>
  </si>
  <si>
    <t>San Mateo Atenco</t>
  </si>
  <si>
    <t>Santa María la Asunción</t>
  </si>
  <si>
    <t>Loma Bonita</t>
  </si>
  <si>
    <t>San Francisco Soyaniquilpan</t>
  </si>
  <si>
    <t>Sultepec de Pedro Ascencio de Alquisiras</t>
  </si>
  <si>
    <t>Santa Cruz (Santa Cruz Texcalapa)</t>
  </si>
  <si>
    <t>Tecámac de Felipe Villanueva</t>
  </si>
  <si>
    <t>Los Reyes Acozac</t>
  </si>
  <si>
    <t>San Juan Pueblo Nuevo</t>
  </si>
  <si>
    <t>San Pablo Tecalco</t>
  </si>
  <si>
    <t>Ojo de Agua</t>
  </si>
  <si>
    <t>San Martín Azcatepec</t>
  </si>
  <si>
    <t>Fraccionamiento Santa Cruz Tecámac</t>
  </si>
  <si>
    <t>Fraccionamiento Social Progresivo Santo Tomás Chiconautla</t>
  </si>
  <si>
    <t>Tejupilco de Hidalgo</t>
  </si>
  <si>
    <t>Bejucos</t>
  </si>
  <si>
    <t>Zacatepec</t>
  </si>
  <si>
    <t>0544</t>
  </si>
  <si>
    <t>Temamatla</t>
  </si>
  <si>
    <t>Santiago Zula</t>
  </si>
  <si>
    <t>Temascalapa</t>
  </si>
  <si>
    <t>Ixtlahuaca de Cuauhtémoc</t>
  </si>
  <si>
    <t>San Bartolomé Actopan</t>
  </si>
  <si>
    <t>San Juan Teacalco</t>
  </si>
  <si>
    <t>San Luis Tecuahutitlán</t>
  </si>
  <si>
    <t>Santa Ana Tlachihualpa</t>
  </si>
  <si>
    <t>Temascalcingo de José María Velasco</t>
  </si>
  <si>
    <t>La Magdalena</t>
  </si>
  <si>
    <t>San Antonio Solís</t>
  </si>
  <si>
    <t>San Francisco Tepeolulco</t>
  </si>
  <si>
    <t>Santiago Coachochitlán</t>
  </si>
  <si>
    <t>Temascaltepec de González</t>
  </si>
  <si>
    <t>Potrero de San José (La Rinconada)</t>
  </si>
  <si>
    <t>San Miguel Oxtotilpan</t>
  </si>
  <si>
    <t>Temoaya</t>
  </si>
  <si>
    <t>Ejido de Allende</t>
  </si>
  <si>
    <t>Ejido de Dolores</t>
  </si>
  <si>
    <t>Enthavi</t>
  </si>
  <si>
    <t>Jiquipilco el Viejo</t>
  </si>
  <si>
    <t>La Magdalena Tenexpan</t>
  </si>
  <si>
    <t>Molino Abajo</t>
  </si>
  <si>
    <t>Pothé</t>
  </si>
  <si>
    <t>San Diego Alcalá</t>
  </si>
  <si>
    <t>San José Buenavista el Grande</t>
  </si>
  <si>
    <t>San José Pathé</t>
  </si>
  <si>
    <t>San Lorenzo Oyamel</t>
  </si>
  <si>
    <t>San Pedro Abajo</t>
  </si>
  <si>
    <t>San Pedro Arriba</t>
  </si>
  <si>
    <t>Ejido de Taborda</t>
  </si>
  <si>
    <t>Llano de la Y</t>
  </si>
  <si>
    <t>0056</t>
  </si>
  <si>
    <t>San Pedro Arriba 3ra. Sección</t>
  </si>
  <si>
    <t>Solalpan 1ra. Sección</t>
  </si>
  <si>
    <t>Fraccionamiento Rinconada del Valle</t>
  </si>
  <si>
    <t>Tenancingo de Degollado</t>
  </si>
  <si>
    <t>San José Tenería (Tenería)</t>
  </si>
  <si>
    <t>San Martín Coapaxtongo</t>
  </si>
  <si>
    <t>San Simonito</t>
  </si>
  <si>
    <t>Santa Ana Ixtlahuatzingo (Santa Ana)</t>
  </si>
  <si>
    <t>San Miguel Tecomatlán</t>
  </si>
  <si>
    <t>Tepalcatepec</t>
  </si>
  <si>
    <t>Tepetzingo</t>
  </si>
  <si>
    <t>Tepoxtepec</t>
  </si>
  <si>
    <t>San Juan Xochiaca</t>
  </si>
  <si>
    <t>Colonia Emiliano Zapata Ejido de Tenancingo</t>
  </si>
  <si>
    <t>Colonia San Ramón</t>
  </si>
  <si>
    <t>La Ciénega</t>
  </si>
  <si>
    <t>San José el Cuartel</t>
  </si>
  <si>
    <t>Tenango del Aire</t>
  </si>
  <si>
    <t>Santiago Tepopula</t>
  </si>
  <si>
    <t>Tenango de Arista</t>
  </si>
  <si>
    <t>San Bartolomé Atlatlahuca</t>
  </si>
  <si>
    <t>Santa Cruz Pueblo Nuevo (Pueblo Nuevo)</t>
  </si>
  <si>
    <t>San Francisco Putla</t>
  </si>
  <si>
    <t>San Francisco Tepexoxuca</t>
  </si>
  <si>
    <t>San Francisco Tetetla</t>
  </si>
  <si>
    <t>San Miguel Balderas</t>
  </si>
  <si>
    <t>San Pedro Tlanixco</t>
  </si>
  <si>
    <t>San Pedro Zictepec</t>
  </si>
  <si>
    <t>Santa María Jajalpa</t>
  </si>
  <si>
    <t>Santiaguito Cuaxustenco</t>
  </si>
  <si>
    <t>Colonia Azteca</t>
  </si>
  <si>
    <t>Teoloyucan</t>
  </si>
  <si>
    <t>Colonia Santo Tomás</t>
  </si>
  <si>
    <t>Teotihuacán de Arista</t>
  </si>
  <si>
    <t>Atlatongo</t>
  </si>
  <si>
    <t>San Francisco Mazapa</t>
  </si>
  <si>
    <t>San Lorenzo Tlalmimilolpan</t>
  </si>
  <si>
    <t>San Sebastián Xolalpa</t>
  </si>
  <si>
    <t>Santiago Zacualuca</t>
  </si>
  <si>
    <t>Palomar Atlatongo</t>
  </si>
  <si>
    <t>Tepetlaoxtoc de Hidalgo</t>
  </si>
  <si>
    <t>Concepción Jolalpan</t>
  </si>
  <si>
    <t>San Bernardo Tlalmimilolpan</t>
  </si>
  <si>
    <t>San Pedro Chiautzingo</t>
  </si>
  <si>
    <t>Santo Tomás Apipilhuasco (Santo Tomás)</t>
  </si>
  <si>
    <t>Colonia Tulteca Teopan</t>
  </si>
  <si>
    <t>Tepetlixpa</t>
  </si>
  <si>
    <t>Nepantla de Sor Juana Inés de la Cruz</t>
  </si>
  <si>
    <t>Tepotzotlán</t>
  </si>
  <si>
    <t>Cañada de Cisneros</t>
  </si>
  <si>
    <t>San Mateo Xoloc</t>
  </si>
  <si>
    <t>Santiago Cuautlalpan</t>
  </si>
  <si>
    <t>Colonia Guadalupe</t>
  </si>
  <si>
    <t>Santa Cruz del Monte</t>
  </si>
  <si>
    <t>Ejido de Coyotepec</t>
  </si>
  <si>
    <t>Tequixquiac</t>
  </si>
  <si>
    <t>San Miguel</t>
  </si>
  <si>
    <t>Tlapanaloya</t>
  </si>
  <si>
    <t>Colonia Wenceslao Labra</t>
  </si>
  <si>
    <t>Texcaltitlán</t>
  </si>
  <si>
    <t>San Mateo Texcalyacac</t>
  </si>
  <si>
    <t>Texcoco de Mora</t>
  </si>
  <si>
    <t>Montecillo</t>
  </si>
  <si>
    <t>La Purificación Tepetitla</t>
  </si>
  <si>
    <t>San Bernardino</t>
  </si>
  <si>
    <t>San Dieguito Xochimanca</t>
  </si>
  <si>
    <t>San Jerónimo Amanalco</t>
  </si>
  <si>
    <t>San Joaquín Coapango</t>
  </si>
  <si>
    <t>San Miguel Coatlinchán</t>
  </si>
  <si>
    <t>San Miguel Tlaixpán</t>
  </si>
  <si>
    <t>San Pablo Ixayoc</t>
  </si>
  <si>
    <t>Santa Catarina del Monte</t>
  </si>
  <si>
    <t>Santa María Tecuanulco</t>
  </si>
  <si>
    <t>Tequexquináhuac</t>
  </si>
  <si>
    <t>Santa María Tulantongo</t>
  </si>
  <si>
    <t>Xocotlán</t>
  </si>
  <si>
    <t>Colonia Guadalupe Victoria (Palo Gacho)</t>
  </si>
  <si>
    <t>Santa Martha</t>
  </si>
  <si>
    <t>Colonia Lázaro Cárdenas</t>
  </si>
  <si>
    <t>Tezoyuca</t>
  </si>
  <si>
    <t>Tequisistlán</t>
  </si>
  <si>
    <t>Ejido de Tequisistlán Primero</t>
  </si>
  <si>
    <t>Santiago Tianguistenco de Galeana</t>
  </si>
  <si>
    <t>San Nicolás Coatepec de las Bateas</t>
  </si>
  <si>
    <t>Guadalupe Yancuictlalpan (Gualupita)</t>
  </si>
  <si>
    <t>San Lorenzo Huehuetitlán</t>
  </si>
  <si>
    <t>San Pedro Tlaltizapan</t>
  </si>
  <si>
    <t>Santiago Tilapa</t>
  </si>
  <si>
    <t>Tlacomulco</t>
  </si>
  <si>
    <t>Tlacuitlapa</t>
  </si>
  <si>
    <t>San José Mezapa Sección I</t>
  </si>
  <si>
    <t>Santiaguito Maxdá</t>
  </si>
  <si>
    <t>Tercera Manzana de Zaragoza</t>
  </si>
  <si>
    <t>Tlalmanalco de Velázquez</t>
  </si>
  <si>
    <t>San Antonio Tlaltecahuacán</t>
  </si>
  <si>
    <t>San Rafael</t>
  </si>
  <si>
    <t>Santo Tomás Atzingo</t>
  </si>
  <si>
    <t>Tlalnepantla</t>
  </si>
  <si>
    <t>Puerto Escondido (Tepeolulco Puerto Escondido)</t>
  </si>
  <si>
    <t>San Pedro Limón</t>
  </si>
  <si>
    <t>Toluca de Lerdo</t>
  </si>
  <si>
    <t>Cacalomacán</t>
  </si>
  <si>
    <t>Calixtlahuaca</t>
  </si>
  <si>
    <t>Colonia Arroyo Vista Hermosa</t>
  </si>
  <si>
    <t>El Cerrillo Vista Hermosa</t>
  </si>
  <si>
    <t>La Constitución Toltepec</t>
  </si>
  <si>
    <t>Jicaltepec Cuexcontitlán</t>
  </si>
  <si>
    <t>Palmillas</t>
  </si>
  <si>
    <t>San Andrés Cuexcontitlán</t>
  </si>
  <si>
    <t>San Cayetano Morelos</t>
  </si>
  <si>
    <t>San Diego de los Padres Cuexcontitlán</t>
  </si>
  <si>
    <t>San Diego Linares</t>
  </si>
  <si>
    <t>San Felipe Tlalmimilolpan</t>
  </si>
  <si>
    <t>San José Guadalupe Otzacatipan</t>
  </si>
  <si>
    <t>San Juan Tilapa</t>
  </si>
  <si>
    <t>San Marcos Yachihuacaltepec</t>
  </si>
  <si>
    <t>San Martín Toltepec</t>
  </si>
  <si>
    <t>San Mateo Otzacatipan</t>
  </si>
  <si>
    <t>San Nicolás Tolentino</t>
  </si>
  <si>
    <t>San Pablo Autopan</t>
  </si>
  <si>
    <t>San Pedro Totoltepec</t>
  </si>
  <si>
    <t>Santa Cruz Otzacatipan</t>
  </si>
  <si>
    <t>Tecaxic</t>
  </si>
  <si>
    <t>Santiago Tlacotepec</t>
  </si>
  <si>
    <t>Tlachaloya Primera Sección</t>
  </si>
  <si>
    <t>Tlachaloya Segunda Sección</t>
  </si>
  <si>
    <t>Barrio del Cajón</t>
  </si>
  <si>
    <t>La Palma Toltepec</t>
  </si>
  <si>
    <t>San Miguel Totoltepec</t>
  </si>
  <si>
    <t>Colonia el Refugio</t>
  </si>
  <si>
    <t>El Cerrillo Piedras Blancas</t>
  </si>
  <si>
    <t>0127</t>
  </si>
  <si>
    <t>Jicaltepec Autopan</t>
  </si>
  <si>
    <t>Barrio Bordo Nuevo</t>
  </si>
  <si>
    <t>Barrio de Jesús Fracción Primera</t>
  </si>
  <si>
    <t>San Diego los Padres Cuexcontitlán Sección 5 B</t>
  </si>
  <si>
    <t>La Planada (El Arenal)</t>
  </si>
  <si>
    <t>0194</t>
  </si>
  <si>
    <t>Barrio Santa Cruz</t>
  </si>
  <si>
    <t>Fraccionamiento Real de San Pablo</t>
  </si>
  <si>
    <t>Tonatico</t>
  </si>
  <si>
    <t>Tultepec</t>
  </si>
  <si>
    <t>Santiago Teyahualco</t>
  </si>
  <si>
    <t>Fraccionamiento Paseos de Tultepec II</t>
  </si>
  <si>
    <t>Tultitlán de Mariano Escobedo</t>
  </si>
  <si>
    <t>Sierra de Guadalupe</t>
  </si>
  <si>
    <t>San Pablo de las Salinas</t>
  </si>
  <si>
    <t>Fuentes del Valle</t>
  </si>
  <si>
    <t>Ampliación San Mateo (Colonia Solidaridad)</t>
  </si>
  <si>
    <t>Colonia Lázaro Cárdenas (Los Hornos)</t>
  </si>
  <si>
    <t>Valle de Bravo</t>
  </si>
  <si>
    <t>Colorines</t>
  </si>
  <si>
    <t>Cuadrilla de Dolores</t>
  </si>
  <si>
    <t>Santa María Pipioltepec (Pipioltepec)</t>
  </si>
  <si>
    <t>San Gabriel Ixtla</t>
  </si>
  <si>
    <t>Los Saucos</t>
  </si>
  <si>
    <t>El Arco</t>
  </si>
  <si>
    <t>El Jacal</t>
  </si>
  <si>
    <t>San Jerónimo Totoltepec</t>
  </si>
  <si>
    <t>Vare Chiquichuca</t>
  </si>
  <si>
    <t>Barrio Chiquichuca</t>
  </si>
  <si>
    <t>Barrio la Joya</t>
  </si>
  <si>
    <t>Villa del Carbón</t>
  </si>
  <si>
    <t>Loma Alta</t>
  </si>
  <si>
    <t>Loma Alta Taxhimay</t>
  </si>
  <si>
    <t>San Luis Taxhimay</t>
  </si>
  <si>
    <t>San Martín Cachihuapan</t>
  </si>
  <si>
    <t>La Finca</t>
  </si>
  <si>
    <t>San Bartolomé (San Bartolo)</t>
  </si>
  <si>
    <t>San José</t>
  </si>
  <si>
    <t>San Mateo Coapexco</t>
  </si>
  <si>
    <t>Santa María Aranzazú (Santa María)</t>
  </si>
  <si>
    <t>Santiago Oxtotitlán</t>
  </si>
  <si>
    <t>Zacango</t>
  </si>
  <si>
    <t>Ejido de San Mateo Coapexco</t>
  </si>
  <si>
    <t>Villa Victoria</t>
  </si>
  <si>
    <t>El Espinal</t>
  </si>
  <si>
    <t>La Puerta del Pilar</t>
  </si>
  <si>
    <t>San Diego del Cerrito</t>
  </si>
  <si>
    <t>San Joaquín del Monte</t>
  </si>
  <si>
    <t>San Marcos de la Loma</t>
  </si>
  <si>
    <t>Santa Isabel del Monte</t>
  </si>
  <si>
    <t>Sitio Ejido</t>
  </si>
  <si>
    <t>La Campanilla</t>
  </si>
  <si>
    <t>Loma de Lienzo</t>
  </si>
  <si>
    <t>Barrio de Centro del Cerrillo</t>
  </si>
  <si>
    <t>Centro del Cerrillo</t>
  </si>
  <si>
    <t>Xonacatlán</t>
  </si>
  <si>
    <t>San Miguel Mimiapan</t>
  </si>
  <si>
    <t>Santa María Zolotepec</t>
  </si>
  <si>
    <t>Zacazonapan</t>
  </si>
  <si>
    <t>San Miguel Zinacantepec</t>
  </si>
  <si>
    <t>Colonia la Deportiva Rancho Viejo</t>
  </si>
  <si>
    <t>Contadero de Matamoros (San José)</t>
  </si>
  <si>
    <t>El Cóporo</t>
  </si>
  <si>
    <t>El Curtidor</t>
  </si>
  <si>
    <t>Colonia Morelos (Ejido San Juan de las Huertas)</t>
  </si>
  <si>
    <t>San Antonio Acahualco</t>
  </si>
  <si>
    <t>San Juan de las Huertas</t>
  </si>
  <si>
    <t>Ejido San Lorenzo Cuauhtenco</t>
  </si>
  <si>
    <t>Santa Cruz Cuauhtenco</t>
  </si>
  <si>
    <t>Santa María del Monte</t>
  </si>
  <si>
    <t>Tejalpa</t>
  </si>
  <si>
    <t>Colonia Ricardo Flores Magón</t>
  </si>
  <si>
    <t>San Bartolo del Llano (San Isidro)</t>
  </si>
  <si>
    <t>San Bartolo el Viejo</t>
  </si>
  <si>
    <t>Barrio de México</t>
  </si>
  <si>
    <t>Colonia San Matías Transfiguración</t>
  </si>
  <si>
    <t>0134</t>
  </si>
  <si>
    <t>Conjunto Urbano la Loma I</t>
  </si>
  <si>
    <t>Zumpahuacán</t>
  </si>
  <si>
    <t>San Gaspar</t>
  </si>
  <si>
    <t>Zumpango de Ocampo</t>
  </si>
  <si>
    <t>Santa María Cuevas (Cuevas)</t>
  </si>
  <si>
    <t>Arbolada los Sauces</t>
  </si>
  <si>
    <t>Colonia Lázaro Cárdenas del Río</t>
  </si>
  <si>
    <t>San Bartolo Cuautlalpan</t>
  </si>
  <si>
    <t>San José de la Loma</t>
  </si>
  <si>
    <t>San Juan Zitlaltepec</t>
  </si>
  <si>
    <t>San Sebastián</t>
  </si>
  <si>
    <t>Santa Lucía</t>
  </si>
  <si>
    <t>Colonia Santa Lucía</t>
  </si>
  <si>
    <t>Santa María de Guadalupe</t>
  </si>
  <si>
    <t>Barrio de España</t>
  </si>
  <si>
    <t>Loma Larga (Barrio de Loma Larga)</t>
  </si>
  <si>
    <t>El Llano Santa María</t>
  </si>
  <si>
    <t>Fraccionamiento la Trinidad</t>
  </si>
  <si>
    <t>0198</t>
  </si>
  <si>
    <t>Paseos de San Juan</t>
  </si>
  <si>
    <t>Villas de la Laguna</t>
  </si>
  <si>
    <t>Cuautitlán Izcalli</t>
  </si>
  <si>
    <t>Axotlán</t>
  </si>
  <si>
    <t>Huilango</t>
  </si>
  <si>
    <t>San Pablo de los Gallos</t>
  </si>
  <si>
    <t>Ejido de Guadalupe</t>
  </si>
  <si>
    <t>Xico</t>
  </si>
  <si>
    <t>Villa Luvianos</t>
  </si>
  <si>
    <t>San José del Rincón Ejido</t>
  </si>
  <si>
    <t>Guarda la Lagunita (Las Canoas)</t>
  </si>
  <si>
    <t>La Mesa</t>
  </si>
  <si>
    <t>San Joaquín Lamillas Centro</t>
  </si>
  <si>
    <t>San Miguel Agua Bendita</t>
  </si>
  <si>
    <t>Santa María Tonanitla</t>
  </si>
  <si>
    <t>Colonia la Asunción</t>
  </si>
  <si>
    <t>16</t>
  </si>
  <si>
    <t>Acuitzio del Canje</t>
  </si>
  <si>
    <t>Aguililla</t>
  </si>
  <si>
    <t>Tzintzimeo</t>
  </si>
  <si>
    <t>Angamacutiro de la Unión</t>
  </si>
  <si>
    <t>El Maluco</t>
  </si>
  <si>
    <t>Mineral de Angangueo</t>
  </si>
  <si>
    <t>Apatzingán de la Constitución</t>
  </si>
  <si>
    <t>Cenobio Moreno (Las Colonias)</t>
  </si>
  <si>
    <t>Loma de los Hoyos</t>
  </si>
  <si>
    <t>Ario de Rosales</t>
  </si>
  <si>
    <t>Briseñas de Matamoros</t>
  </si>
  <si>
    <t>Paso de Hidalgo (Paso de Álamos)</t>
  </si>
  <si>
    <t>Buenavista Tomatlán</t>
  </si>
  <si>
    <t>Catalinas (Francisco Villa)</t>
  </si>
  <si>
    <t>Felipe Carrillo Puerto (La Ruana)</t>
  </si>
  <si>
    <t>Santa Ana Amatlán</t>
  </si>
  <si>
    <t>Carácuaro de Morelos</t>
  </si>
  <si>
    <t>Coahuayana de Hidalgo</t>
  </si>
  <si>
    <t>Coahuayana Viejo</t>
  </si>
  <si>
    <t>Coalcomán de Vázquez Pallares</t>
  </si>
  <si>
    <t>Coeneo de la Libertad</t>
  </si>
  <si>
    <t>Zipiajo</t>
  </si>
  <si>
    <t>Contepec</t>
  </si>
  <si>
    <t>Copándaro de Galeana</t>
  </si>
  <si>
    <t>San Agustín del Maíz</t>
  </si>
  <si>
    <t>Cotija de la Paz</t>
  </si>
  <si>
    <t>Cuitzeo del Porvenir</t>
  </si>
  <si>
    <t>San Juan Benito Juárez (San Juan Tararameo)</t>
  </si>
  <si>
    <t>Cuaracurio</t>
  </si>
  <si>
    <t>Mariano Escobedo (San Lorenzo)</t>
  </si>
  <si>
    <t>San Agustín del Pulque</t>
  </si>
  <si>
    <t>Charapan</t>
  </si>
  <si>
    <t>Cocucho</t>
  </si>
  <si>
    <t>Ocumicho</t>
  </si>
  <si>
    <t>Charo</t>
  </si>
  <si>
    <t>Jaripeo</t>
  </si>
  <si>
    <t>Zurumbeneo</t>
  </si>
  <si>
    <t>Chavinda</t>
  </si>
  <si>
    <t>Cherán</t>
  </si>
  <si>
    <t>Tanaco</t>
  </si>
  <si>
    <t>Chilchota</t>
  </si>
  <si>
    <t>Acachuén</t>
  </si>
  <si>
    <t>Carapan</t>
  </si>
  <si>
    <t>Huáncito</t>
  </si>
  <si>
    <t>Ichán</t>
  </si>
  <si>
    <t>Tacuro (Santa María Tacuro)</t>
  </si>
  <si>
    <t>Zopoco</t>
  </si>
  <si>
    <t>Churintzio</t>
  </si>
  <si>
    <t>Churumuco de Morelos</t>
  </si>
  <si>
    <t>Ecuandureo</t>
  </si>
  <si>
    <t>Erongarícuaro</t>
  </si>
  <si>
    <t>Jarácuaro</t>
  </si>
  <si>
    <t>Lombardía</t>
  </si>
  <si>
    <t>Capire de Lombardía (El Capiri)</t>
  </si>
  <si>
    <t>Agostitlán</t>
  </si>
  <si>
    <t>San Bartolo Cuitareo</t>
  </si>
  <si>
    <t>Huajúmbaro</t>
  </si>
  <si>
    <t>San Antonio Villalongín</t>
  </si>
  <si>
    <t>San Matías Grande</t>
  </si>
  <si>
    <t>0477</t>
  </si>
  <si>
    <t>Colonia Antorcha Campesina (Santa Rosa)</t>
  </si>
  <si>
    <t>0523</t>
  </si>
  <si>
    <t>Colonia Aquiles Córdoba Morán</t>
  </si>
  <si>
    <t>La Huacana</t>
  </si>
  <si>
    <t>El Cháuz</t>
  </si>
  <si>
    <t>Zicuirán</t>
  </si>
  <si>
    <t>Huandacareo</t>
  </si>
  <si>
    <t>Huaniqueo de Morales</t>
  </si>
  <si>
    <t>Huetamo de Núñez</t>
  </si>
  <si>
    <t>Purechucho (El Brasil)</t>
  </si>
  <si>
    <t>Huiramba</t>
  </si>
  <si>
    <t>Indaparapeo</t>
  </si>
  <si>
    <t>Colonia de Guadalupe</t>
  </si>
  <si>
    <t>San Lucas Pío</t>
  </si>
  <si>
    <t>Irimbo</t>
  </si>
  <si>
    <t>San Lorenzo Queréndaro</t>
  </si>
  <si>
    <t>Tzintzingareo</t>
  </si>
  <si>
    <t>Ixtlán de los Hervores</t>
  </si>
  <si>
    <t>Jacona de Plancarte</t>
  </si>
  <si>
    <t>El Platanal (La Planta)</t>
  </si>
  <si>
    <t>Villa Jiménez</t>
  </si>
  <si>
    <t>Jiquilpan de Juárez</t>
  </si>
  <si>
    <t>Francisco Sarabia (Cerrito Pelón)</t>
  </si>
  <si>
    <t>Los Remedios</t>
  </si>
  <si>
    <t>Jungapeo de Juárez</t>
  </si>
  <si>
    <t>Lagunillas</t>
  </si>
  <si>
    <t>Maravatío de Ocampo</t>
  </si>
  <si>
    <t>Santiago Puriatzícuaro</t>
  </si>
  <si>
    <t>Tungareo</t>
  </si>
  <si>
    <t>Ciudad Lázaro Cárdenas</t>
  </si>
  <si>
    <t>Acalpican de Morelos</t>
  </si>
  <si>
    <t>Bahía Bufadero (Caleta de Campos)</t>
  </si>
  <si>
    <t>Las Guacamayas</t>
  </si>
  <si>
    <t>La Mira</t>
  </si>
  <si>
    <t>La Orilla</t>
  </si>
  <si>
    <t>Playa Azul</t>
  </si>
  <si>
    <t>Morelia</t>
  </si>
  <si>
    <t>Capula</t>
  </si>
  <si>
    <t>El Durazno</t>
  </si>
  <si>
    <t>Jesús del Monte (La Capilla)</t>
  </si>
  <si>
    <t>Puerto de Buenavista (Lázaro Cárdenas)</t>
  </si>
  <si>
    <t>San Juanito Itzícuaro</t>
  </si>
  <si>
    <t>San Nicolás Obispo</t>
  </si>
  <si>
    <t>0253</t>
  </si>
  <si>
    <t>Lomas de la Maestranza</t>
  </si>
  <si>
    <t>0425</t>
  </si>
  <si>
    <t>Villa Magna</t>
  </si>
  <si>
    <t>0437</t>
  </si>
  <si>
    <t>Villas de la Loma</t>
  </si>
  <si>
    <t>0438</t>
  </si>
  <si>
    <t>0443</t>
  </si>
  <si>
    <t>Fraccionamiento Misión del Valle</t>
  </si>
  <si>
    <t>0474</t>
  </si>
  <si>
    <t>Conjunto Habitacional Villas del Pedregal</t>
  </si>
  <si>
    <t>Villa Morelos</t>
  </si>
  <si>
    <t>Nueva Italia de Ruiz</t>
  </si>
  <si>
    <t>Gámbara</t>
  </si>
  <si>
    <t>Nahuatzen</t>
  </si>
  <si>
    <t>Arantepacua</t>
  </si>
  <si>
    <t>Comachuén</t>
  </si>
  <si>
    <t>Sevina</t>
  </si>
  <si>
    <t>Turícuaro</t>
  </si>
  <si>
    <t>Nocupétaro de Morelos</t>
  </si>
  <si>
    <t>Nuevo San Juan Parangaricutiro</t>
  </si>
  <si>
    <t>Numarán</t>
  </si>
  <si>
    <t>Manzana de San Luis</t>
  </si>
  <si>
    <t>Pajacuarán</t>
  </si>
  <si>
    <t>San Gregorio</t>
  </si>
  <si>
    <t>Panindícuaro</t>
  </si>
  <si>
    <t>Antúnez (Morelos)</t>
  </si>
  <si>
    <t>Paracho de Verduzco</t>
  </si>
  <si>
    <t>Nurio</t>
  </si>
  <si>
    <t>Quinceo</t>
  </si>
  <si>
    <t>Pátzcuaro</t>
  </si>
  <si>
    <t>Cuanajo</t>
  </si>
  <si>
    <t>Santa María Huiramangaro (San Juan Tumbio)</t>
  </si>
  <si>
    <t>Janitzio (Isla Janitzio)</t>
  </si>
  <si>
    <t>Santa Juana</t>
  </si>
  <si>
    <t>Colonia Vista Bella (Lomas del Peaje)</t>
  </si>
  <si>
    <t>Penjamillo de Degollado</t>
  </si>
  <si>
    <t>Peribán de Ramos</t>
  </si>
  <si>
    <t>San Francisco Peribán</t>
  </si>
  <si>
    <t>La Piedad de Cabadas</t>
  </si>
  <si>
    <t>El Fuerte (San Juan del Fuerte)</t>
  </si>
  <si>
    <t>0140</t>
  </si>
  <si>
    <t>Las Cañadas</t>
  </si>
  <si>
    <t>Purépero de Echáiz</t>
  </si>
  <si>
    <t>Puruándiro</t>
  </si>
  <si>
    <t>Galeana</t>
  </si>
  <si>
    <t>Isaac Arriaga (Santa Ana Mancera)</t>
  </si>
  <si>
    <t>Janamuato</t>
  </si>
  <si>
    <t>Manuel Villalongín</t>
  </si>
  <si>
    <t>Villachuato</t>
  </si>
  <si>
    <t>Queréndaro</t>
  </si>
  <si>
    <t>Quiroga</t>
  </si>
  <si>
    <t>Santa Fe de la Laguna</t>
  </si>
  <si>
    <t>Cojumatlán de Régules</t>
  </si>
  <si>
    <t>Los Reyes de Salgado</t>
  </si>
  <si>
    <t>Atapan</t>
  </si>
  <si>
    <t>J. Jesús Díaz Tzirio</t>
  </si>
  <si>
    <t>Los Limones</t>
  </si>
  <si>
    <t>Pamatácuaro</t>
  </si>
  <si>
    <t>Sahuayo de Morelos</t>
  </si>
  <si>
    <t>Fraccionamiento San Miguel</t>
  </si>
  <si>
    <t>Salguero</t>
  </si>
  <si>
    <t>Vicente Riva Palacio</t>
  </si>
  <si>
    <t>Santa Ana Maya</t>
  </si>
  <si>
    <t>Santa Clara del Cobre</t>
  </si>
  <si>
    <t>Opopeo</t>
  </si>
  <si>
    <t>Zirahuén</t>
  </si>
  <si>
    <t>Senguio</t>
  </si>
  <si>
    <t>Tacámbaro de Codallos</t>
  </si>
  <si>
    <t>Pedernales</t>
  </si>
  <si>
    <t>Tecario</t>
  </si>
  <si>
    <t>Tancítaro</t>
  </si>
  <si>
    <t>Condémbaro</t>
  </si>
  <si>
    <t>Santiago Tangamandapio</t>
  </si>
  <si>
    <t>La Cantera</t>
  </si>
  <si>
    <t>Tarecuato</t>
  </si>
  <si>
    <t>Tangancícuaro de Arista</t>
  </si>
  <si>
    <t>Patamban (Patambam)</t>
  </si>
  <si>
    <t>Adolfo Ruiz Cortinez (Capricho)</t>
  </si>
  <si>
    <t>Colonia las Malvinas (Colonia Antorcha)</t>
  </si>
  <si>
    <t>Tanhuato de Guerrero</t>
  </si>
  <si>
    <t>Taretan</t>
  </si>
  <si>
    <t>Tarímbaro</t>
  </si>
  <si>
    <t>Cuto del Porvenir</t>
  </si>
  <si>
    <t>San Pedro de los Sauces</t>
  </si>
  <si>
    <t>Téjaro de los Izquierdo</t>
  </si>
  <si>
    <t>Uruétaro</t>
  </si>
  <si>
    <t>Conjunto Habitacional el Trébol</t>
  </si>
  <si>
    <t>Real Hacienda (Metrópolis)</t>
  </si>
  <si>
    <t>Fraccionamiento Galaxia Tarímbaro</t>
  </si>
  <si>
    <t>Fraccionamiento Puerta del Sol</t>
  </si>
  <si>
    <t>Campestre Tarímbaro</t>
  </si>
  <si>
    <t>Fraccionamiento Metrópolis II</t>
  </si>
  <si>
    <t>Tingambato</t>
  </si>
  <si>
    <t>San Francisco Pichátaro</t>
  </si>
  <si>
    <t>Tingüindín</t>
  </si>
  <si>
    <t>Tiquicheo</t>
  </si>
  <si>
    <t>Tlalpujahua de Rayón</t>
  </si>
  <si>
    <t>Santa María de los Ángeles</t>
  </si>
  <si>
    <t>Tlazazalca</t>
  </si>
  <si>
    <t>Santa Clara de Valladares</t>
  </si>
  <si>
    <t>Tumbiscatío de Ruiz</t>
  </si>
  <si>
    <t>Turicato</t>
  </si>
  <si>
    <t>La Ermita (Nueva Jerusalén)</t>
  </si>
  <si>
    <t>Puruarán</t>
  </si>
  <si>
    <t>Tuzantla</t>
  </si>
  <si>
    <t>Tzintzuntzan</t>
  </si>
  <si>
    <t>Ihuatzio</t>
  </si>
  <si>
    <t>Uruapan</t>
  </si>
  <si>
    <t>Angahuan</t>
  </si>
  <si>
    <t>Caltzontzin</t>
  </si>
  <si>
    <t>Capácuaro</t>
  </si>
  <si>
    <t>Corupo</t>
  </si>
  <si>
    <t>0090</t>
  </si>
  <si>
    <t>Nuevo Zirosto</t>
  </si>
  <si>
    <t>San Lorenzo</t>
  </si>
  <si>
    <t>Santa Rosa (Santa Bárbara)</t>
  </si>
  <si>
    <t>0119</t>
  </si>
  <si>
    <t>Toreo Bajo (El Toreo Bajo)</t>
  </si>
  <si>
    <t>Santa Ana Zirosto</t>
  </si>
  <si>
    <t>Cumuatillo</t>
  </si>
  <si>
    <t>La Palma (La Palma de Jesús)</t>
  </si>
  <si>
    <t>Villamar</t>
  </si>
  <si>
    <t>Vista Hermosa de Negrete</t>
  </si>
  <si>
    <t>Yurécuaro</t>
  </si>
  <si>
    <t>Zacapu</t>
  </si>
  <si>
    <t>Naranja de Tapia</t>
  </si>
  <si>
    <t>Tiríndaro</t>
  </si>
  <si>
    <t>Zamora de Hidalgo</t>
  </si>
  <si>
    <t>Ario de Rayón (Ario Santa Mónica)</t>
  </si>
  <si>
    <t>Atecucario de la Constitución (Atecuario)</t>
  </si>
  <si>
    <t>Chaparaco</t>
  </si>
  <si>
    <t>La Rinconada</t>
  </si>
  <si>
    <t>Romero de Torres</t>
  </si>
  <si>
    <t>La Sauceda</t>
  </si>
  <si>
    <t>Fraccionamiento Ex-Hacienda el Refugio</t>
  </si>
  <si>
    <t>Zinapécuaro de Figueroa</t>
  </si>
  <si>
    <t>Queréndaro [Estación]</t>
  </si>
  <si>
    <t>José María Morelos (La Yegüería)</t>
  </si>
  <si>
    <t>Valle de Juárez (Jeráhuaro)</t>
  </si>
  <si>
    <t>Ziracuaretiro</t>
  </si>
  <si>
    <t>Patuán</t>
  </si>
  <si>
    <t>San Ángel Zurumucapio</t>
  </si>
  <si>
    <t>Heróica Zitácuaro</t>
  </si>
  <si>
    <t>San Francisco Curungueo</t>
  </si>
  <si>
    <t>Colonia Emiliano Zapata (San Juan Zitácuaro)</t>
  </si>
  <si>
    <t>Macutzio</t>
  </si>
  <si>
    <t>Macho de Agua (Quinta Manzana de Crescencio Morales)</t>
  </si>
  <si>
    <t>Rincón de Curungueo (Segunada Manzana de Curungueo)</t>
  </si>
  <si>
    <t>El Rincón de San Felipe (Tercera Manzana San Felipe)</t>
  </si>
  <si>
    <t>San Felipe los Alzati (Colonia Nueva)</t>
  </si>
  <si>
    <t>Rincón de Nicolás Romero (Cedros Tercera Manzana)</t>
  </si>
  <si>
    <t>La Mesa (La Mesa de Cedano)</t>
  </si>
  <si>
    <t>Pastor Ortiz</t>
  </si>
  <si>
    <t>San José Huipana</t>
  </si>
  <si>
    <t>Tres Mezquites</t>
  </si>
  <si>
    <t>17</t>
  </si>
  <si>
    <t>Amacuzac</t>
  </si>
  <si>
    <t>San Gabriel las Palmas</t>
  </si>
  <si>
    <t>Atlatlahucan</t>
  </si>
  <si>
    <t>Fraccionamiento Lomas de Cocoyoc</t>
  </si>
  <si>
    <t>Axochiapan</t>
  </si>
  <si>
    <t>Atlacahualoya</t>
  </si>
  <si>
    <t>Quebrantadero</t>
  </si>
  <si>
    <t>Telixtac</t>
  </si>
  <si>
    <t>Ciudad Ayala</t>
  </si>
  <si>
    <t>Anenecuilco</t>
  </si>
  <si>
    <t>San Pedro Apatlaco</t>
  </si>
  <si>
    <t>Chinameca</t>
  </si>
  <si>
    <t>Huitzililla</t>
  </si>
  <si>
    <t>Jaloxtoc</t>
  </si>
  <si>
    <t>Moyotepec</t>
  </si>
  <si>
    <t>Olintepec</t>
  </si>
  <si>
    <t>Tenextepango</t>
  </si>
  <si>
    <t>Tlayecac</t>
  </si>
  <si>
    <t>Constancio Farfán (La Pascuala)</t>
  </si>
  <si>
    <t>Unidad Habitacional Mariano Matamoros</t>
  </si>
  <si>
    <t>Colonia las Arboledas</t>
  </si>
  <si>
    <t>Cuautla</t>
  </si>
  <si>
    <t>Ex-Hacienda el Hospital</t>
  </si>
  <si>
    <t>Puxtla</t>
  </si>
  <si>
    <t>Peña Flores (Palo Verde)</t>
  </si>
  <si>
    <t>Narciso Mendoza</t>
  </si>
  <si>
    <t>Cuernavaca</t>
  </si>
  <si>
    <t>Villa Santiago</t>
  </si>
  <si>
    <t>Fraccionamiento Universo</t>
  </si>
  <si>
    <t>Colonia los Cerritos</t>
  </si>
  <si>
    <t>Fraccionamiento Lomas de Ahuatlán</t>
  </si>
  <si>
    <t>Tetecalita</t>
  </si>
  <si>
    <t>Tres de Mayo</t>
  </si>
  <si>
    <t>Crucero Tezoyuca</t>
  </si>
  <si>
    <t>Huitzilac</t>
  </si>
  <si>
    <t>Coajomulco</t>
  </si>
  <si>
    <t>Tres Marías</t>
  </si>
  <si>
    <t>Jantetelco</t>
  </si>
  <si>
    <t>Amayuca</t>
  </si>
  <si>
    <t>Chalcatzingo</t>
  </si>
  <si>
    <t>Jiutepec</t>
  </si>
  <si>
    <t>Calera Chica</t>
  </si>
  <si>
    <t>Cliserio Alanís (San Gaspar)</t>
  </si>
  <si>
    <t>Independencia</t>
  </si>
  <si>
    <t>Jojutla</t>
  </si>
  <si>
    <t>Higuerón</t>
  </si>
  <si>
    <t>Pedro Amaro</t>
  </si>
  <si>
    <t>Tehuixtla</t>
  </si>
  <si>
    <t>Tequesquitengo</t>
  </si>
  <si>
    <t>Tlatenchi</t>
  </si>
  <si>
    <t>Unidad Habitacional José María Morelos y Pavón</t>
  </si>
  <si>
    <t>Jonacatepec</t>
  </si>
  <si>
    <t>Amacuitlapilco</t>
  </si>
  <si>
    <t>Tetelilla</t>
  </si>
  <si>
    <t>Mazatepec</t>
  </si>
  <si>
    <t>Cuauchichinola</t>
  </si>
  <si>
    <t>Miacatlán</t>
  </si>
  <si>
    <t>Xochicalco (Cirenio Longares)</t>
  </si>
  <si>
    <t>Coatetelco</t>
  </si>
  <si>
    <t>El Rodeo</t>
  </si>
  <si>
    <t>Ocuituco</t>
  </si>
  <si>
    <t>Huecahuasco</t>
  </si>
  <si>
    <t>Jumiltepec</t>
  </si>
  <si>
    <t>Puente de Ixtla</t>
  </si>
  <si>
    <t>Tilzapotla</t>
  </si>
  <si>
    <t>San José Vista Hermosa</t>
  </si>
  <si>
    <t>Xoxocotla</t>
  </si>
  <si>
    <t>Temixco</t>
  </si>
  <si>
    <t>Cuentepec</t>
  </si>
  <si>
    <t>Tepalcingo</t>
  </si>
  <si>
    <t>Atotonilco</t>
  </si>
  <si>
    <t>Ixtlilco el Grande</t>
  </si>
  <si>
    <t>Tepoztlán</t>
  </si>
  <si>
    <t>Colonia Ángel Bocanegra (Adolfo López Mateos)</t>
  </si>
  <si>
    <t>Tetecolala</t>
  </si>
  <si>
    <t>Unidad Habitacional Rinconada Acolapa</t>
  </si>
  <si>
    <t>Tetecala</t>
  </si>
  <si>
    <t>Tetela del Volcán</t>
  </si>
  <si>
    <t>Hueyapan (San Andrés Hueyapan)</t>
  </si>
  <si>
    <t>Tlaltizapán</t>
  </si>
  <si>
    <t>Bonifacio García (Colonia Alejandra)</t>
  </si>
  <si>
    <t>Huatecalco</t>
  </si>
  <si>
    <t>Ticumán</t>
  </si>
  <si>
    <t>Santa Rosa Treinta</t>
  </si>
  <si>
    <t>San Rafael Zaragoza</t>
  </si>
  <si>
    <t>Tlaquiltenango</t>
  </si>
  <si>
    <t>Tlayacapan</t>
  </si>
  <si>
    <t>Totolapan</t>
  </si>
  <si>
    <t>Nepopualco</t>
  </si>
  <si>
    <t>Alpuyeca</t>
  </si>
  <si>
    <t>Atlacholoaya</t>
  </si>
  <si>
    <t>Chiconcuac</t>
  </si>
  <si>
    <t>Villas de Xochitepec</t>
  </si>
  <si>
    <t>Ninguno [Centro de Readaptación Social de Atlacholoaya]</t>
  </si>
  <si>
    <t>Yautepec de Zaragoza</t>
  </si>
  <si>
    <t>Cocoyoc</t>
  </si>
  <si>
    <t>Itzamatitlán</t>
  </si>
  <si>
    <t>Oacalco</t>
  </si>
  <si>
    <t>Oaxtepec</t>
  </si>
  <si>
    <t>Lázaro Cárdenas (El Empalme)</t>
  </si>
  <si>
    <t>Yecapixtla</t>
  </si>
  <si>
    <t>Achichipico</t>
  </si>
  <si>
    <t>Juan Morales</t>
  </si>
  <si>
    <t>Xochitlán</t>
  </si>
  <si>
    <t>Mixtlalcingo</t>
  </si>
  <si>
    <t>Zacatepec de Hidalgo</t>
  </si>
  <si>
    <t>San Nicolás Galeana</t>
  </si>
  <si>
    <t>San Antonio Chiverías</t>
  </si>
  <si>
    <t>Zacualpan de Amilpas</t>
  </si>
  <si>
    <t>Temoac</t>
  </si>
  <si>
    <t>Amilcingo</t>
  </si>
  <si>
    <t>Huazulco</t>
  </si>
  <si>
    <t>18</t>
  </si>
  <si>
    <t>Acaponeta</t>
  </si>
  <si>
    <t>Sayulilla</t>
  </si>
  <si>
    <t>Ahuacatlán</t>
  </si>
  <si>
    <t>Amatlán de Cañas</t>
  </si>
  <si>
    <t>Compostela</t>
  </si>
  <si>
    <t>La Peñita de Jaltemba</t>
  </si>
  <si>
    <t>Las Varas</t>
  </si>
  <si>
    <t>0322</t>
  </si>
  <si>
    <t>Colonia Paraíso Escondido</t>
  </si>
  <si>
    <t>Huajicori</t>
  </si>
  <si>
    <t>Ixtlán del Río</t>
  </si>
  <si>
    <t>Jala</t>
  </si>
  <si>
    <t>Jomulco</t>
  </si>
  <si>
    <t>Rosa Blanca</t>
  </si>
  <si>
    <t>Xalisco</t>
  </si>
  <si>
    <t>Pantanal</t>
  </si>
  <si>
    <t>Mesa del Nayar</t>
  </si>
  <si>
    <t>Rosamorada</t>
  </si>
  <si>
    <t>Pericos</t>
  </si>
  <si>
    <t>San Juan Bautista</t>
  </si>
  <si>
    <t>Ruiz</t>
  </si>
  <si>
    <t>San Blas</t>
  </si>
  <si>
    <t>Jalcocotán</t>
  </si>
  <si>
    <t>Mecatán</t>
  </si>
  <si>
    <t>San Pedro Lagunillas</t>
  </si>
  <si>
    <t>Colonia el Ahualamo</t>
  </si>
  <si>
    <t>La Labor</t>
  </si>
  <si>
    <t>Santiago Ixcuintla</t>
  </si>
  <si>
    <t>Pozo de Ibarra</t>
  </si>
  <si>
    <t>La Presa</t>
  </si>
  <si>
    <t>Sauta</t>
  </si>
  <si>
    <t>Sentispac</t>
  </si>
  <si>
    <t>Yago</t>
  </si>
  <si>
    <t>Tecuala</t>
  </si>
  <si>
    <t>Camalotita</t>
  </si>
  <si>
    <t>Quimichis</t>
  </si>
  <si>
    <t>San Felipe Aztatán</t>
  </si>
  <si>
    <t>Tepic</t>
  </si>
  <si>
    <t>Francisco I. Madero (Puga)</t>
  </si>
  <si>
    <t>El Jicote</t>
  </si>
  <si>
    <t>La Corregidora</t>
  </si>
  <si>
    <t>Coamiles</t>
  </si>
  <si>
    <t>Palma Grande</t>
  </si>
  <si>
    <t>Peñas</t>
  </si>
  <si>
    <t>Huajimic</t>
  </si>
  <si>
    <t>Valle de Banderas</t>
  </si>
  <si>
    <t>Bucerías</t>
  </si>
  <si>
    <t>Cruz de Huanacaxtle</t>
  </si>
  <si>
    <t>Higuera Blanca</t>
  </si>
  <si>
    <t>Las Jarretaderas</t>
  </si>
  <si>
    <t>Mezcales</t>
  </si>
  <si>
    <t>Nuevo Vallarta</t>
  </si>
  <si>
    <t>El Porvenir</t>
  </si>
  <si>
    <t>San José del Valle</t>
  </si>
  <si>
    <t>19</t>
  </si>
  <si>
    <t>Ciudad de Allende</t>
  </si>
  <si>
    <t>Anáhuac</t>
  </si>
  <si>
    <t>Ciudad Apodaca</t>
  </si>
  <si>
    <t>Loma la Paz</t>
  </si>
  <si>
    <t>Entronque Laredo-Salinas Victoria</t>
  </si>
  <si>
    <t>0329</t>
  </si>
  <si>
    <t>Artemio Treviño</t>
  </si>
  <si>
    <t>Prados de Santa Rosa</t>
  </si>
  <si>
    <t>0385</t>
  </si>
  <si>
    <t>Fraccionamiento Cosmópolis Octavo Sector</t>
  </si>
  <si>
    <t>0388</t>
  </si>
  <si>
    <t>Ex-Hacienda Santa Rosa</t>
  </si>
  <si>
    <t>0389</t>
  </si>
  <si>
    <t>Fraccionamiento Misión de San Javier</t>
  </si>
  <si>
    <t>0392</t>
  </si>
  <si>
    <t>Misión San Pablo</t>
  </si>
  <si>
    <t>Aramberri</t>
  </si>
  <si>
    <t>La Ascención</t>
  </si>
  <si>
    <t>Bustamante</t>
  </si>
  <si>
    <t>Cadereyta Jiménez</t>
  </si>
  <si>
    <t>Carmen</t>
  </si>
  <si>
    <t>0131</t>
  </si>
  <si>
    <t>Alianza Real</t>
  </si>
  <si>
    <t>Ciudad Cerralvo</t>
  </si>
  <si>
    <t>Ciénega de Flores</t>
  </si>
  <si>
    <t>Portal de las Salinas</t>
  </si>
  <si>
    <t>Real del Sol</t>
  </si>
  <si>
    <t>China</t>
  </si>
  <si>
    <t>Doctor Arroyo</t>
  </si>
  <si>
    <t>0142</t>
  </si>
  <si>
    <t>San José de Raíces</t>
  </si>
  <si>
    <t>García</t>
  </si>
  <si>
    <t>Valle de Lincoln</t>
  </si>
  <si>
    <t>Parque Industrial Ciudad Mitras</t>
  </si>
  <si>
    <t>Villas del Poniente</t>
  </si>
  <si>
    <t>San Pedro Garza García</t>
  </si>
  <si>
    <t>General Bravo</t>
  </si>
  <si>
    <t>Ciudad General Escobedo</t>
  </si>
  <si>
    <t>Ciudad General Terán</t>
  </si>
  <si>
    <t>General Zaragoza</t>
  </si>
  <si>
    <t>General Zuazua</t>
  </si>
  <si>
    <t>Fraccionamiento Real Palmas</t>
  </si>
  <si>
    <t>Villas de Alcalá</t>
  </si>
  <si>
    <t>Hacienda San Pedro</t>
  </si>
  <si>
    <t>Las Escobas</t>
  </si>
  <si>
    <t>Hualahuises</t>
  </si>
  <si>
    <t>Ciudad Benito Juárez</t>
  </si>
  <si>
    <t>Jardines de la Silla (Jardines)</t>
  </si>
  <si>
    <t>0224</t>
  </si>
  <si>
    <t>Héctor Caballero</t>
  </si>
  <si>
    <t>0311</t>
  </si>
  <si>
    <t>Monte Kristal</t>
  </si>
  <si>
    <t>0313</t>
  </si>
  <si>
    <t>Arboledas de San Roque</t>
  </si>
  <si>
    <t>0348</t>
  </si>
  <si>
    <t>Valle de Vaquerías</t>
  </si>
  <si>
    <t>Lampazos de Naranjo</t>
  </si>
  <si>
    <t>Linares</t>
  </si>
  <si>
    <t>Río Verde (Lampazos)</t>
  </si>
  <si>
    <t>Marín</t>
  </si>
  <si>
    <t>Mina</t>
  </si>
  <si>
    <t>Montemorelos</t>
  </si>
  <si>
    <t>Monterrey</t>
  </si>
  <si>
    <t>Pesquería</t>
  </si>
  <si>
    <t>Ladrillera (Entronque Pesquería)</t>
  </si>
  <si>
    <t>0337</t>
  </si>
  <si>
    <t>Colinas del Aeropuerto</t>
  </si>
  <si>
    <t>Ciudad Sabinas Hidalgo</t>
  </si>
  <si>
    <t>Salinas Victoria</t>
  </si>
  <si>
    <t>0241</t>
  </si>
  <si>
    <t>Ciudad Satélite del Norte</t>
  </si>
  <si>
    <t>0405</t>
  </si>
  <si>
    <t>Simeprodeso (Colectivo Nuevo)</t>
  </si>
  <si>
    <t>Las Torres</t>
  </si>
  <si>
    <t>San Nicolás de los Garza</t>
  </si>
  <si>
    <t>Ciudad Santa Catarina</t>
  </si>
  <si>
    <t>Santiago</t>
  </si>
  <si>
    <t>Ciudad de Villaldama</t>
  </si>
  <si>
    <t>20</t>
  </si>
  <si>
    <t>Acatlán de Pérez Figueroa</t>
  </si>
  <si>
    <t>Cerro Mojarra</t>
  </si>
  <si>
    <t>Tetela</t>
  </si>
  <si>
    <t>Vicente Camalote</t>
  </si>
  <si>
    <t>Asunción Ixtaltepec</t>
  </si>
  <si>
    <t>Asunción Nochixtlán</t>
  </si>
  <si>
    <t>Asunción Ocotlán</t>
  </si>
  <si>
    <t>Ayotzintepec</t>
  </si>
  <si>
    <t>Colonia Progreso</t>
  </si>
  <si>
    <t>Ciénega de Zimatlán</t>
  </si>
  <si>
    <t>Ciudad Ixtepec</t>
  </si>
  <si>
    <t>Coatecas Altas</t>
  </si>
  <si>
    <t>Cosolapa</t>
  </si>
  <si>
    <t>Cuilápam de Guerrero</t>
  </si>
  <si>
    <t>Chahuites</t>
  </si>
  <si>
    <t>Chalcatongo de Hidalgo</t>
  </si>
  <si>
    <t>Heroica Ciudad de Ejutla de Crespo</t>
  </si>
  <si>
    <t>Tamazulápam del Espíritu Santo</t>
  </si>
  <si>
    <t>Heroica Ciudad de Huajuapan de León</t>
  </si>
  <si>
    <t>Huautepec</t>
  </si>
  <si>
    <t>Huautla de Jiménez</t>
  </si>
  <si>
    <t>Ixtlán de Juárez</t>
  </si>
  <si>
    <t>Heroica Ciudad de Juchitán de Zaragoza</t>
  </si>
  <si>
    <t>Chicapa de Castro</t>
  </si>
  <si>
    <t>La Venta</t>
  </si>
  <si>
    <t>La Ventosa</t>
  </si>
  <si>
    <t>Magdalena Apasco</t>
  </si>
  <si>
    <t>Fraccionamiento Ex-Hacienda Catano</t>
  </si>
  <si>
    <t>Magdalena Teitipac</t>
  </si>
  <si>
    <t>Magdalena Tequisistlán</t>
  </si>
  <si>
    <t>Matías Romero Avendaño</t>
  </si>
  <si>
    <t>Palomares</t>
  </si>
  <si>
    <t>Donají</t>
  </si>
  <si>
    <t>Miahuatlán de Porfirio Díaz</t>
  </si>
  <si>
    <t>Nazareno Etla</t>
  </si>
  <si>
    <t>Santiago Niltepec</t>
  </si>
  <si>
    <t>Oaxaca de Juárez</t>
  </si>
  <si>
    <t>Viguera</t>
  </si>
  <si>
    <t>Ocotlán de Morelos</t>
  </si>
  <si>
    <t>La Pe</t>
  </si>
  <si>
    <t>Pinotepa de Don Luis</t>
  </si>
  <si>
    <t>San José del Progreso</t>
  </si>
  <si>
    <t>Putla Villa de Guerrero</t>
  </si>
  <si>
    <t>Reforma de Pineda</t>
  </si>
  <si>
    <t>Salina Cruz</t>
  </si>
  <si>
    <t>San Agustín de las Juntas</t>
  </si>
  <si>
    <t>San Agustín Etla</t>
  </si>
  <si>
    <t>San Agustín Loxicha</t>
  </si>
  <si>
    <t>San Agustín Yatareni</t>
  </si>
  <si>
    <t>San Andrés Huaxpaltepec</t>
  </si>
  <si>
    <t>San Andrés Huayápam</t>
  </si>
  <si>
    <t>San Antonino Castillo Velasco</t>
  </si>
  <si>
    <t>San Miguel Monteverde</t>
  </si>
  <si>
    <t>San Antonio de la Cal</t>
  </si>
  <si>
    <t>San Antonio Tepetlapa</t>
  </si>
  <si>
    <t>San Bartolo Coyotepec</t>
  </si>
  <si>
    <t>Reyes Mantecón</t>
  </si>
  <si>
    <t>San Bartolomé Ayautla</t>
  </si>
  <si>
    <t>San Bartolomé Quialana</t>
  </si>
  <si>
    <t>San Blas Atempa</t>
  </si>
  <si>
    <t>Santiago Quiavicuzas</t>
  </si>
  <si>
    <t>126</t>
  </si>
  <si>
    <t>San Cristóbal Amatlán</t>
  </si>
  <si>
    <t>127</t>
  </si>
  <si>
    <t>128</t>
  </si>
  <si>
    <t>129</t>
  </si>
  <si>
    <t>130</t>
  </si>
  <si>
    <t>San Dionisio del Mar</t>
  </si>
  <si>
    <t>131</t>
  </si>
  <si>
    <t>San Dionisio Ocotepec</t>
  </si>
  <si>
    <t>San Baltazar Guelavila</t>
  </si>
  <si>
    <t>132</t>
  </si>
  <si>
    <t>133</t>
  </si>
  <si>
    <t>134</t>
  </si>
  <si>
    <t>San Felipe Jalapa de Díaz</t>
  </si>
  <si>
    <t>135</t>
  </si>
  <si>
    <t>136</t>
  </si>
  <si>
    <t>San Felipe Usila</t>
  </si>
  <si>
    <t>137</t>
  </si>
  <si>
    <t>138</t>
  </si>
  <si>
    <t>139</t>
  </si>
  <si>
    <t>140</t>
  </si>
  <si>
    <t>141</t>
  </si>
  <si>
    <t>San Francisco del Mar</t>
  </si>
  <si>
    <t>142</t>
  </si>
  <si>
    <t>143</t>
  </si>
  <si>
    <t>San Francisco Ixhuatán</t>
  </si>
  <si>
    <t>144</t>
  </si>
  <si>
    <t>145</t>
  </si>
  <si>
    <t>San Francisco Lachigoló</t>
  </si>
  <si>
    <t>146</t>
  </si>
  <si>
    <t>147</t>
  </si>
  <si>
    <t>148</t>
  </si>
  <si>
    <t>149</t>
  </si>
  <si>
    <t>150</t>
  </si>
  <si>
    <t>San Francisco Telixtlahuaca</t>
  </si>
  <si>
    <t>151</t>
  </si>
  <si>
    <t>152</t>
  </si>
  <si>
    <t>153</t>
  </si>
  <si>
    <t>San Gabriel Mixtepec</t>
  </si>
  <si>
    <t>154</t>
  </si>
  <si>
    <t>155</t>
  </si>
  <si>
    <t>156</t>
  </si>
  <si>
    <t>157</t>
  </si>
  <si>
    <t>San Jacinto Amilpas</t>
  </si>
  <si>
    <t>158</t>
  </si>
  <si>
    <t>159</t>
  </si>
  <si>
    <t>160</t>
  </si>
  <si>
    <t>161</t>
  </si>
  <si>
    <t>162</t>
  </si>
  <si>
    <t>163</t>
  </si>
  <si>
    <t>164</t>
  </si>
  <si>
    <t>165</t>
  </si>
  <si>
    <t>166</t>
  </si>
  <si>
    <t>San José Chiltepec</t>
  </si>
  <si>
    <t>167</t>
  </si>
  <si>
    <t>168</t>
  </si>
  <si>
    <t>169</t>
  </si>
  <si>
    <t>170</t>
  </si>
  <si>
    <t>171</t>
  </si>
  <si>
    <t>172</t>
  </si>
  <si>
    <t>173</t>
  </si>
  <si>
    <t>174</t>
  </si>
  <si>
    <t>Ánimas Trujano</t>
  </si>
  <si>
    <t>175</t>
  </si>
  <si>
    <t>176</t>
  </si>
  <si>
    <t>177</t>
  </si>
  <si>
    <t>San Juan Bautista Cuicatlán</t>
  </si>
  <si>
    <t>178</t>
  </si>
  <si>
    <t>179</t>
  </si>
  <si>
    <t>180</t>
  </si>
  <si>
    <t>181</t>
  </si>
  <si>
    <t>182</t>
  </si>
  <si>
    <t>183</t>
  </si>
  <si>
    <t>184</t>
  </si>
  <si>
    <t>San Juan Bautista Tuxtepec</t>
  </si>
  <si>
    <t>Pueblo Nuevo Papaloapan</t>
  </si>
  <si>
    <t>Benemérito Juárez</t>
  </si>
  <si>
    <t>185</t>
  </si>
  <si>
    <t>San Juan Cacahuatepec</t>
  </si>
  <si>
    <t>186</t>
  </si>
  <si>
    <t>187</t>
  </si>
  <si>
    <t>188</t>
  </si>
  <si>
    <t>San Juan Colorado</t>
  </si>
  <si>
    <t>189</t>
  </si>
  <si>
    <t>190</t>
  </si>
  <si>
    <t>San Juan Cotzocón</t>
  </si>
  <si>
    <t>María Lombardo de Caso</t>
  </si>
  <si>
    <t>191</t>
  </si>
  <si>
    <t>192</t>
  </si>
  <si>
    <t>193</t>
  </si>
  <si>
    <t>San Juan del Estado</t>
  </si>
  <si>
    <t>194</t>
  </si>
  <si>
    <t>195</t>
  </si>
  <si>
    <t>196</t>
  </si>
  <si>
    <t>197</t>
  </si>
  <si>
    <t>San Juan Guelavía</t>
  </si>
  <si>
    <t>198</t>
  </si>
  <si>
    <t>San Juan Guichicovi</t>
  </si>
  <si>
    <t>199</t>
  </si>
  <si>
    <t>200</t>
  </si>
  <si>
    <t>201</t>
  </si>
  <si>
    <t>202</t>
  </si>
  <si>
    <t>203</t>
  </si>
  <si>
    <t>204</t>
  </si>
  <si>
    <t>205</t>
  </si>
  <si>
    <t>206</t>
  </si>
  <si>
    <t>207</t>
  </si>
  <si>
    <t>San Juan Mazatlán</t>
  </si>
  <si>
    <t>208</t>
  </si>
  <si>
    <t>209</t>
  </si>
  <si>
    <t>210</t>
  </si>
  <si>
    <t>211</t>
  </si>
  <si>
    <t>212</t>
  </si>
  <si>
    <t>213</t>
  </si>
  <si>
    <t>214</t>
  </si>
  <si>
    <t>215</t>
  </si>
  <si>
    <t>216</t>
  </si>
  <si>
    <t>217</t>
  </si>
  <si>
    <t>218</t>
  </si>
  <si>
    <t>219</t>
  </si>
  <si>
    <t>San Juan Teitipac</t>
  </si>
  <si>
    <t>220</t>
  </si>
  <si>
    <t>221</t>
  </si>
  <si>
    <t>222</t>
  </si>
  <si>
    <t>223</t>
  </si>
  <si>
    <t>224</t>
  </si>
  <si>
    <t>225</t>
  </si>
  <si>
    <t>226</t>
  </si>
  <si>
    <t>227</t>
  </si>
  <si>
    <t>San Lorenzo Cacaotepec</t>
  </si>
  <si>
    <t>Santiago Etla</t>
  </si>
  <si>
    <t>228</t>
  </si>
  <si>
    <t>229</t>
  </si>
  <si>
    <t>230</t>
  </si>
  <si>
    <t>231</t>
  </si>
  <si>
    <t>San Lucas Camotlán</t>
  </si>
  <si>
    <t>232</t>
  </si>
  <si>
    <t>San Lucas Ojitlán</t>
  </si>
  <si>
    <t>233</t>
  </si>
  <si>
    <t>234</t>
  </si>
  <si>
    <t>235</t>
  </si>
  <si>
    <t>236</t>
  </si>
  <si>
    <t>237</t>
  </si>
  <si>
    <t>238</t>
  </si>
  <si>
    <t>239</t>
  </si>
  <si>
    <t>240</t>
  </si>
  <si>
    <t>241</t>
  </si>
  <si>
    <t>242</t>
  </si>
  <si>
    <t>San Martín Peras</t>
  </si>
  <si>
    <t>243</t>
  </si>
  <si>
    <t>244</t>
  </si>
  <si>
    <t>San Martín Toxpalan</t>
  </si>
  <si>
    <t>245</t>
  </si>
  <si>
    <t>246</t>
  </si>
  <si>
    <t>247</t>
  </si>
  <si>
    <t>248</t>
  </si>
  <si>
    <t>San Mateo del Mar</t>
  </si>
  <si>
    <t>249</t>
  </si>
  <si>
    <t>San Mateo Yoloxochitlán</t>
  </si>
  <si>
    <t>250</t>
  </si>
  <si>
    <t>251</t>
  </si>
  <si>
    <t>252</t>
  </si>
  <si>
    <t>253</t>
  </si>
  <si>
    <t>254</t>
  </si>
  <si>
    <t>255</t>
  </si>
  <si>
    <t>256</t>
  </si>
  <si>
    <t>257</t>
  </si>
  <si>
    <t>258</t>
  </si>
  <si>
    <t>259</t>
  </si>
  <si>
    <t>260</t>
  </si>
  <si>
    <t>261</t>
  </si>
  <si>
    <t>262</t>
  </si>
  <si>
    <t>263</t>
  </si>
  <si>
    <t>San Miguel Coatlán</t>
  </si>
  <si>
    <t>264</t>
  </si>
  <si>
    <t>265</t>
  </si>
  <si>
    <t>266</t>
  </si>
  <si>
    <t>Barra Copalita</t>
  </si>
  <si>
    <t>267</t>
  </si>
  <si>
    <t>268</t>
  </si>
  <si>
    <t>269</t>
  </si>
  <si>
    <t>270</t>
  </si>
  <si>
    <t>271</t>
  </si>
  <si>
    <t>272</t>
  </si>
  <si>
    <t>San Miguel Panixtlahuaca</t>
  </si>
  <si>
    <t>273</t>
  </si>
  <si>
    <t>274</t>
  </si>
  <si>
    <t>275</t>
  </si>
  <si>
    <t>San Miguel Quetzaltepec</t>
  </si>
  <si>
    <t>276</t>
  </si>
  <si>
    <t>277</t>
  </si>
  <si>
    <t>278</t>
  </si>
  <si>
    <t>Temascal</t>
  </si>
  <si>
    <t>Nuevo Paso Nazareno (Chichicazapa)</t>
  </si>
  <si>
    <t>Piedra de Amolar</t>
  </si>
  <si>
    <t>La Reforma</t>
  </si>
  <si>
    <t>279</t>
  </si>
  <si>
    <t>280</t>
  </si>
  <si>
    <t>281</t>
  </si>
  <si>
    <t>282</t>
  </si>
  <si>
    <t>283</t>
  </si>
  <si>
    <t>284</t>
  </si>
  <si>
    <t>San Miguel Tilquiápam</t>
  </si>
  <si>
    <t>285</t>
  </si>
  <si>
    <t>San Miguel Tlacamama</t>
  </si>
  <si>
    <t>286</t>
  </si>
  <si>
    <t>287</t>
  </si>
  <si>
    <t>288</t>
  </si>
  <si>
    <t>289</t>
  </si>
  <si>
    <t>290</t>
  </si>
  <si>
    <t>291</t>
  </si>
  <si>
    <t>292</t>
  </si>
  <si>
    <t>293</t>
  </si>
  <si>
    <t>San Pablo Etla</t>
  </si>
  <si>
    <t>Hacienda Blanca</t>
  </si>
  <si>
    <t>294</t>
  </si>
  <si>
    <t>San Pablo Huitzo</t>
  </si>
  <si>
    <t>295</t>
  </si>
  <si>
    <t>San Pablo Huixtepec</t>
  </si>
  <si>
    <t>296</t>
  </si>
  <si>
    <t>297</t>
  </si>
  <si>
    <t>298</t>
  </si>
  <si>
    <t>San Pablo Villa de Mitla</t>
  </si>
  <si>
    <t>299</t>
  </si>
  <si>
    <t>300</t>
  </si>
  <si>
    <t>San Pedro Amuzgos</t>
  </si>
  <si>
    <t>301</t>
  </si>
  <si>
    <t>302</t>
  </si>
  <si>
    <t>San Pedro Atoyac</t>
  </si>
  <si>
    <t>303</t>
  </si>
  <si>
    <t>304</t>
  </si>
  <si>
    <t>305</t>
  </si>
  <si>
    <t>San Pedro Comitancillo</t>
  </si>
  <si>
    <t>306</t>
  </si>
  <si>
    <t>307</t>
  </si>
  <si>
    <t>308</t>
  </si>
  <si>
    <t>San Pedro Huilotepec</t>
  </si>
  <si>
    <t>309</t>
  </si>
  <si>
    <t>San Pedro Ixcatlán</t>
  </si>
  <si>
    <t>310</t>
  </si>
  <si>
    <t>San Pedro Ixtlahuaca</t>
  </si>
  <si>
    <t>311</t>
  </si>
  <si>
    <t>312</t>
  </si>
  <si>
    <t>San Pedro Jicayán</t>
  </si>
  <si>
    <t>San Juan Jicayán</t>
  </si>
  <si>
    <t>313</t>
  </si>
  <si>
    <t>314</t>
  </si>
  <si>
    <t>315</t>
  </si>
  <si>
    <t>316</t>
  </si>
  <si>
    <t>317</t>
  </si>
  <si>
    <t>318</t>
  </si>
  <si>
    <t>San Pedro Mixtepec Distrito 22</t>
  </si>
  <si>
    <t>Bajos de Chila</t>
  </si>
  <si>
    <t>Puerto Escondido</t>
  </si>
  <si>
    <t>319</t>
  </si>
  <si>
    <t>320</t>
  </si>
  <si>
    <t>321</t>
  </si>
  <si>
    <t>322</t>
  </si>
  <si>
    <t>323</t>
  </si>
  <si>
    <t>324</t>
  </si>
  <si>
    <t>San Pedro Pochutla</t>
  </si>
  <si>
    <t>San José Chacalapa</t>
  </si>
  <si>
    <t>Puerto Ángel</t>
  </si>
  <si>
    <t>325</t>
  </si>
  <si>
    <t>San Pedro Quiatoni</t>
  </si>
  <si>
    <t>La Soledad Salinas</t>
  </si>
  <si>
    <t>326</t>
  </si>
  <si>
    <t>327</t>
  </si>
  <si>
    <t>San Pedro Tapanatepec</t>
  </si>
  <si>
    <t>328</t>
  </si>
  <si>
    <t>329</t>
  </si>
  <si>
    <t>330</t>
  </si>
  <si>
    <t>331</t>
  </si>
  <si>
    <t>332</t>
  </si>
  <si>
    <t>333</t>
  </si>
  <si>
    <t>334</t>
  </si>
  <si>
    <t>Río Grande o Piedra Parada</t>
  </si>
  <si>
    <t>Santa Rosa de Lima</t>
  </si>
  <si>
    <t>335</t>
  </si>
  <si>
    <t>336</t>
  </si>
  <si>
    <t>337</t>
  </si>
  <si>
    <t>San Pedro y San Pablo Ayutla</t>
  </si>
  <si>
    <t>338</t>
  </si>
  <si>
    <t>Villa de Etla</t>
  </si>
  <si>
    <t>339</t>
  </si>
  <si>
    <t>San Pedro y San Pablo Teposcolula</t>
  </si>
  <si>
    <t>340</t>
  </si>
  <si>
    <t>341</t>
  </si>
  <si>
    <t>342</t>
  </si>
  <si>
    <t>343</t>
  </si>
  <si>
    <t>344</t>
  </si>
  <si>
    <t>345</t>
  </si>
  <si>
    <t>346</t>
  </si>
  <si>
    <t>347</t>
  </si>
  <si>
    <t>348</t>
  </si>
  <si>
    <t>San Sebastián Tecomaxtlahuaca</t>
  </si>
  <si>
    <t>349</t>
  </si>
  <si>
    <t>350</t>
  </si>
  <si>
    <t>San Sebastián Tutla</t>
  </si>
  <si>
    <t>351</t>
  </si>
  <si>
    <t>352</t>
  </si>
  <si>
    <t>353</t>
  </si>
  <si>
    <t>354</t>
  </si>
  <si>
    <t>355</t>
  </si>
  <si>
    <t>356</t>
  </si>
  <si>
    <t>357</t>
  </si>
  <si>
    <t>358</t>
  </si>
  <si>
    <t>359</t>
  </si>
  <si>
    <t>360</t>
  </si>
  <si>
    <t>Santa Ana Zegache</t>
  </si>
  <si>
    <t>361</t>
  </si>
  <si>
    <t>362</t>
  </si>
  <si>
    <t>363</t>
  </si>
  <si>
    <t>364</t>
  </si>
  <si>
    <t>Santa Catarina Juquila</t>
  </si>
  <si>
    <t>365</t>
  </si>
  <si>
    <t>366</t>
  </si>
  <si>
    <t>Santa Catarina Loxicha</t>
  </si>
  <si>
    <t>367</t>
  </si>
  <si>
    <t>Santa Catarina Mechoacán</t>
  </si>
  <si>
    <t>368</t>
  </si>
  <si>
    <t>369</t>
  </si>
  <si>
    <t>370</t>
  </si>
  <si>
    <t>371</t>
  </si>
  <si>
    <t>372</t>
  </si>
  <si>
    <t>373</t>
  </si>
  <si>
    <t>374</t>
  </si>
  <si>
    <t>375</t>
  </si>
  <si>
    <t>Santa Cruz Amilpas</t>
  </si>
  <si>
    <t>376</t>
  </si>
  <si>
    <t>377</t>
  </si>
  <si>
    <t>378</t>
  </si>
  <si>
    <t>379</t>
  </si>
  <si>
    <t>380</t>
  </si>
  <si>
    <t>381</t>
  </si>
  <si>
    <t>382</t>
  </si>
  <si>
    <t>383</t>
  </si>
  <si>
    <t>384</t>
  </si>
  <si>
    <t>Santa Cruz Xitla</t>
  </si>
  <si>
    <t>385</t>
  </si>
  <si>
    <t>Santa Cruz Xoxocotlán</t>
  </si>
  <si>
    <t>San Isidro Monjas</t>
  </si>
  <si>
    <t>San Juan Bautista la Raya</t>
  </si>
  <si>
    <t>386</t>
  </si>
  <si>
    <t>387</t>
  </si>
  <si>
    <t>388</t>
  </si>
  <si>
    <t>389</t>
  </si>
  <si>
    <t>390</t>
  </si>
  <si>
    <t>Santa Lucía del Camino</t>
  </si>
  <si>
    <t>San Francisco Tutla</t>
  </si>
  <si>
    <t>391</t>
  </si>
  <si>
    <t>392</t>
  </si>
  <si>
    <t>393</t>
  </si>
  <si>
    <t>Santa Lucía Ocotlán</t>
  </si>
  <si>
    <t>394</t>
  </si>
  <si>
    <t>395</t>
  </si>
  <si>
    <t>396</t>
  </si>
  <si>
    <t>397</t>
  </si>
  <si>
    <t>Heroica Ciudad de Tlaxiaco</t>
  </si>
  <si>
    <t>398</t>
  </si>
  <si>
    <t>Ayoquezco de Aldama</t>
  </si>
  <si>
    <t>399</t>
  </si>
  <si>
    <t>Santa María Atzompa</t>
  </si>
  <si>
    <t>San Jerónimo Yahuiche</t>
  </si>
  <si>
    <t>400</t>
  </si>
  <si>
    <t>401</t>
  </si>
  <si>
    <t>La Barra de Colotepec</t>
  </si>
  <si>
    <t>Brisas de Zicatela</t>
  </si>
  <si>
    <t>402</t>
  </si>
  <si>
    <t>403</t>
  </si>
  <si>
    <t>Santa María Coyotepec</t>
  </si>
  <si>
    <t>404</t>
  </si>
  <si>
    <t>405</t>
  </si>
  <si>
    <t>406</t>
  </si>
  <si>
    <t>407</t>
  </si>
  <si>
    <t>Santa María Chimalapa</t>
  </si>
  <si>
    <t>408</t>
  </si>
  <si>
    <t>409</t>
  </si>
  <si>
    <t>Santa María del Tule</t>
  </si>
  <si>
    <t>410</t>
  </si>
  <si>
    <t>411</t>
  </si>
  <si>
    <t>412</t>
  </si>
  <si>
    <t>413</t>
  </si>
  <si>
    <t>Santa María Huatulco</t>
  </si>
  <si>
    <t>Crucecita</t>
  </si>
  <si>
    <t>Sector H Tres</t>
  </si>
  <si>
    <t>414</t>
  </si>
  <si>
    <t>Santa María Huazolotitlán</t>
  </si>
  <si>
    <t>415</t>
  </si>
  <si>
    <t>416</t>
  </si>
  <si>
    <t>417</t>
  </si>
  <si>
    <t>418</t>
  </si>
  <si>
    <t>Santa María Jalapa del Marqués</t>
  </si>
  <si>
    <t>419</t>
  </si>
  <si>
    <t>420</t>
  </si>
  <si>
    <t>421</t>
  </si>
  <si>
    <t>Santa María Mixtequilla</t>
  </si>
  <si>
    <t>422</t>
  </si>
  <si>
    <t>423</t>
  </si>
  <si>
    <t>424</t>
  </si>
  <si>
    <t>425</t>
  </si>
  <si>
    <t>426</t>
  </si>
  <si>
    <t>427</t>
  </si>
  <si>
    <t>Llano Suchiapa</t>
  </si>
  <si>
    <t>428</t>
  </si>
  <si>
    <t>429</t>
  </si>
  <si>
    <t>430</t>
  </si>
  <si>
    <t>431</t>
  </si>
  <si>
    <t>432</t>
  </si>
  <si>
    <t>433</t>
  </si>
  <si>
    <t>434</t>
  </si>
  <si>
    <t>435</t>
  </si>
  <si>
    <t>436</t>
  </si>
  <si>
    <t>437</t>
  </si>
  <si>
    <t>Santa María Tlahuitoltepec</t>
  </si>
  <si>
    <t>438</t>
  </si>
  <si>
    <t>439</t>
  </si>
  <si>
    <t>440</t>
  </si>
  <si>
    <t>441</t>
  </si>
  <si>
    <t>Santa María Xadani</t>
  </si>
  <si>
    <t>442</t>
  </si>
  <si>
    <t>443</t>
  </si>
  <si>
    <t>444</t>
  </si>
  <si>
    <t>445</t>
  </si>
  <si>
    <t>446</t>
  </si>
  <si>
    <t>447</t>
  </si>
  <si>
    <t>Santa María Zacatepec</t>
  </si>
  <si>
    <t>San Juan Cabeza del Río</t>
  </si>
  <si>
    <t>448</t>
  </si>
  <si>
    <t>449</t>
  </si>
  <si>
    <t>450</t>
  </si>
  <si>
    <t>451</t>
  </si>
  <si>
    <t>452</t>
  </si>
  <si>
    <t>Santiago Apóstol</t>
  </si>
  <si>
    <t>453</t>
  </si>
  <si>
    <t>454</t>
  </si>
  <si>
    <t>455</t>
  </si>
  <si>
    <t>456</t>
  </si>
  <si>
    <t>457</t>
  </si>
  <si>
    <t>458</t>
  </si>
  <si>
    <t>459</t>
  </si>
  <si>
    <t>460</t>
  </si>
  <si>
    <t>San Juan del Río</t>
  </si>
  <si>
    <t>461</t>
  </si>
  <si>
    <t>462</t>
  </si>
  <si>
    <t>Santiago Huajolotitlán</t>
  </si>
  <si>
    <t>463</t>
  </si>
  <si>
    <t>464</t>
  </si>
  <si>
    <t>465</t>
  </si>
  <si>
    <t>466</t>
  </si>
  <si>
    <t>La Humedad</t>
  </si>
  <si>
    <t>467</t>
  </si>
  <si>
    <t>Santiago Jamiltepec</t>
  </si>
  <si>
    <t>468</t>
  </si>
  <si>
    <t>San Miguel Lachixola</t>
  </si>
  <si>
    <t>469</t>
  </si>
  <si>
    <t>Santiago Juxtlahuaca</t>
  </si>
  <si>
    <t>470</t>
  </si>
  <si>
    <t>471</t>
  </si>
  <si>
    <t>472</t>
  </si>
  <si>
    <t>Santiago Laollaga</t>
  </si>
  <si>
    <t>473</t>
  </si>
  <si>
    <t>474</t>
  </si>
  <si>
    <t>475</t>
  </si>
  <si>
    <t>Santiago Matatlán</t>
  </si>
  <si>
    <t>San Pablo Guilá</t>
  </si>
  <si>
    <t>476</t>
  </si>
  <si>
    <t>477</t>
  </si>
  <si>
    <t>478</t>
  </si>
  <si>
    <t>479</t>
  </si>
  <si>
    <t>480</t>
  </si>
  <si>
    <t>481</t>
  </si>
  <si>
    <t>482</t>
  </si>
  <si>
    <t>Santiago Pinotepa Nacional</t>
  </si>
  <si>
    <t>Corralero</t>
  </si>
  <si>
    <t>Santa María Jicaltepec</t>
  </si>
  <si>
    <t>483</t>
  </si>
  <si>
    <t>Santiago Suchilquitongo</t>
  </si>
  <si>
    <t>484</t>
  </si>
  <si>
    <t>485</t>
  </si>
  <si>
    <t>486</t>
  </si>
  <si>
    <t>487</t>
  </si>
  <si>
    <t>488</t>
  </si>
  <si>
    <t>489</t>
  </si>
  <si>
    <t>490</t>
  </si>
  <si>
    <t>491</t>
  </si>
  <si>
    <t>492</t>
  </si>
  <si>
    <t>493</t>
  </si>
  <si>
    <t>494</t>
  </si>
  <si>
    <t>495</t>
  </si>
  <si>
    <t>496</t>
  </si>
  <si>
    <t>497</t>
  </si>
  <si>
    <t>Santiago Yaitepec</t>
  </si>
  <si>
    <t>498</t>
  </si>
  <si>
    <t>499</t>
  </si>
  <si>
    <t>500</t>
  </si>
  <si>
    <t>501</t>
  </si>
  <si>
    <t>502</t>
  </si>
  <si>
    <t>La Candelaria</t>
  </si>
  <si>
    <t>503</t>
  </si>
  <si>
    <t>504</t>
  </si>
  <si>
    <t>505</t>
  </si>
  <si>
    <t>Santo Domingo Ingenio</t>
  </si>
  <si>
    <t>506</t>
  </si>
  <si>
    <t>507</t>
  </si>
  <si>
    <t>Santo Domingo Armenta</t>
  </si>
  <si>
    <t>508</t>
  </si>
  <si>
    <t>509</t>
  </si>
  <si>
    <t>510</t>
  </si>
  <si>
    <t>511</t>
  </si>
  <si>
    <t>512</t>
  </si>
  <si>
    <t>513</t>
  </si>
  <si>
    <t>Santo Domingo Petapa</t>
  </si>
  <si>
    <t>514</t>
  </si>
  <si>
    <t>515</t>
  </si>
  <si>
    <t>Santo Domingo Tehuantepec</t>
  </si>
  <si>
    <t>Morro de Mazatán</t>
  </si>
  <si>
    <t>516</t>
  </si>
  <si>
    <t>517</t>
  </si>
  <si>
    <t>518</t>
  </si>
  <si>
    <t>519</t>
  </si>
  <si>
    <t>Santo Domingo Tomaltepec</t>
  </si>
  <si>
    <t>520</t>
  </si>
  <si>
    <t>Santo Domingo Tonalá</t>
  </si>
  <si>
    <t>521</t>
  </si>
  <si>
    <t>522</t>
  </si>
  <si>
    <t>523</t>
  </si>
  <si>
    <t>524</t>
  </si>
  <si>
    <t>525</t>
  </si>
  <si>
    <t>Santo Domingo Zanatepec</t>
  </si>
  <si>
    <t>526</t>
  </si>
  <si>
    <t>Santos Reyes Nopala</t>
  </si>
  <si>
    <t>527</t>
  </si>
  <si>
    <t>528</t>
  </si>
  <si>
    <t>529</t>
  </si>
  <si>
    <t>530</t>
  </si>
  <si>
    <t>531</t>
  </si>
  <si>
    <t>Santo Tomás Mazaltepec</t>
  </si>
  <si>
    <t>532</t>
  </si>
  <si>
    <t>533</t>
  </si>
  <si>
    <t>534</t>
  </si>
  <si>
    <t>San Vicente Coatlán</t>
  </si>
  <si>
    <t>535</t>
  </si>
  <si>
    <t>536</t>
  </si>
  <si>
    <t>537</t>
  </si>
  <si>
    <t>538</t>
  </si>
  <si>
    <t>539</t>
  </si>
  <si>
    <t>Soledad Etla</t>
  </si>
  <si>
    <t>540</t>
  </si>
  <si>
    <t>Villa de Tamazulápam del Progreso</t>
  </si>
  <si>
    <t>541</t>
  </si>
  <si>
    <t>542</t>
  </si>
  <si>
    <t>543</t>
  </si>
  <si>
    <t>Santa Cruz Tepenixtlahuaca</t>
  </si>
  <si>
    <t>544</t>
  </si>
  <si>
    <t>545</t>
  </si>
  <si>
    <t>Teotitlán de Flores Magón</t>
  </si>
  <si>
    <t>546</t>
  </si>
  <si>
    <t>Teotitlán del Valle</t>
  </si>
  <si>
    <t>547</t>
  </si>
  <si>
    <t>548</t>
  </si>
  <si>
    <t>549</t>
  </si>
  <si>
    <t>Yucuquimi de Ocampo</t>
  </si>
  <si>
    <t>550</t>
  </si>
  <si>
    <t>Macuilxóchitl de Artigas Carranza</t>
  </si>
  <si>
    <t>551</t>
  </si>
  <si>
    <t>Tlacolula de Matamoros</t>
  </si>
  <si>
    <t>Fraccionamiento Ciudad Yagul</t>
  </si>
  <si>
    <t>552</t>
  </si>
  <si>
    <t>553</t>
  </si>
  <si>
    <t>Tlalixtac de Cabrera</t>
  </si>
  <si>
    <t>554</t>
  </si>
  <si>
    <t>555</t>
  </si>
  <si>
    <t>556</t>
  </si>
  <si>
    <t>557</t>
  </si>
  <si>
    <t>Unión Hidalgo</t>
  </si>
  <si>
    <t>558</t>
  </si>
  <si>
    <t>559</t>
  </si>
  <si>
    <t>San Juan Bautista Valle Nacional</t>
  </si>
  <si>
    <t>560</t>
  </si>
  <si>
    <t>Villa Díaz Ordaz</t>
  </si>
  <si>
    <t>San Miguel del Valle</t>
  </si>
  <si>
    <t>561</t>
  </si>
  <si>
    <t>Yaxe</t>
  </si>
  <si>
    <t>562</t>
  </si>
  <si>
    <t>563</t>
  </si>
  <si>
    <t>564</t>
  </si>
  <si>
    <t>565</t>
  </si>
  <si>
    <t>Villa de Zaachila</t>
  </si>
  <si>
    <t>566</t>
  </si>
  <si>
    <t>567</t>
  </si>
  <si>
    <t>568</t>
  </si>
  <si>
    <t>569</t>
  </si>
  <si>
    <t>570</t>
  </si>
  <si>
    <t>Zimatlán de Álvarez</t>
  </si>
  <si>
    <t>21</t>
  </si>
  <si>
    <t>Acajete</t>
  </si>
  <si>
    <t>La Magdalena Tetela Morelos</t>
  </si>
  <si>
    <t>San Agustín Tlaxco</t>
  </si>
  <si>
    <t>San Jerónimo Ocotitlán</t>
  </si>
  <si>
    <t>Santa María Nenetzintla</t>
  </si>
  <si>
    <t>San Juan Tepulco</t>
  </si>
  <si>
    <t>Apango de Zaragoza</t>
  </si>
  <si>
    <t>Tlacamilco</t>
  </si>
  <si>
    <t>San José Acateno</t>
  </si>
  <si>
    <t>Acatlán de Osorio</t>
  </si>
  <si>
    <t>Amatitlán de Azueta</t>
  </si>
  <si>
    <t>Las Nieves</t>
  </si>
  <si>
    <t>San Vicente Boquerón</t>
  </si>
  <si>
    <t>Acatzingo de Hidalgo</t>
  </si>
  <si>
    <t>Actipan de Morelos (Santa María Actipan)</t>
  </si>
  <si>
    <t>Nicolás Bravo</t>
  </si>
  <si>
    <t>Progreso de Juárez</t>
  </si>
  <si>
    <t>San Sebastián Teteles</t>
  </si>
  <si>
    <t>San Sebastián Villanueva</t>
  </si>
  <si>
    <t>Tlacotepec (San Mateo)</t>
  </si>
  <si>
    <t>Pochálcatl</t>
  </si>
  <si>
    <t>Ahuazotepec</t>
  </si>
  <si>
    <t>Beristáin</t>
  </si>
  <si>
    <t>Ciudad de Ajalpan</t>
  </si>
  <si>
    <t>Aljojuca</t>
  </si>
  <si>
    <t>Altepexi</t>
  </si>
  <si>
    <t>Amixtlán</t>
  </si>
  <si>
    <t>Amozoc de Mota</t>
  </si>
  <si>
    <t>Concepción Capulac (La Ex-Hacienda)</t>
  </si>
  <si>
    <t>Casa Blanca</t>
  </si>
  <si>
    <t>Atempan</t>
  </si>
  <si>
    <t>Atzalán</t>
  </si>
  <si>
    <t>Cala Sur</t>
  </si>
  <si>
    <t>Tacopan</t>
  </si>
  <si>
    <t>Atlixco</t>
  </si>
  <si>
    <t>San Isidro Huilotepec</t>
  </si>
  <si>
    <t>San Jerónimo Coyula</t>
  </si>
  <si>
    <t>San Pedro Benito Juárez</t>
  </si>
  <si>
    <t>Santa Cruz Tehuixpango</t>
  </si>
  <si>
    <t>El Encanto del Cerril</t>
  </si>
  <si>
    <t>Atoyatempan</t>
  </si>
  <si>
    <t>San Juan Amecac</t>
  </si>
  <si>
    <t>San Juan Tejupa</t>
  </si>
  <si>
    <t>Atzitzintla</t>
  </si>
  <si>
    <t>Ayotoxco de Guerrero</t>
  </si>
  <si>
    <t>San Andrés Calpan</t>
  </si>
  <si>
    <t>San Lucas Atzala</t>
  </si>
  <si>
    <t>San Mateo Ozolco</t>
  </si>
  <si>
    <t>Caxhuacan</t>
  </si>
  <si>
    <t>Santa María Coronango</t>
  </si>
  <si>
    <t>San Antonio Mihuacán</t>
  </si>
  <si>
    <t>San Francisco Ocotlán (Ocotlán)</t>
  </si>
  <si>
    <t>Coxcatlán</t>
  </si>
  <si>
    <t>Calipan</t>
  </si>
  <si>
    <t>Cuapiaxtla de Madero</t>
  </si>
  <si>
    <t>Cuautinchán</t>
  </si>
  <si>
    <t>Almoloya (San Jerónimo Almoloya)</t>
  </si>
  <si>
    <t>San Juan Cuautlancingo</t>
  </si>
  <si>
    <t>La Trinidad Chautenco</t>
  </si>
  <si>
    <t>Sanctorum</t>
  </si>
  <si>
    <t>San Lorenzo Almecatla</t>
  </si>
  <si>
    <t>Barrio de Nuevo León</t>
  </si>
  <si>
    <t>Ciudad de Cuetzalan</t>
  </si>
  <si>
    <t>Tzinacapan</t>
  </si>
  <si>
    <t>San Andrés Payuca</t>
  </si>
  <si>
    <t>Temextla</t>
  </si>
  <si>
    <t>Ciudad Serdán</t>
  </si>
  <si>
    <t>San Francisco Cuautlancingo (El Barrio)</t>
  </si>
  <si>
    <t>Chapulco</t>
  </si>
  <si>
    <t>Ciudad de Chiautla de Tapia</t>
  </si>
  <si>
    <t>Tlancualpican</t>
  </si>
  <si>
    <t>San Lorenzo Chiautzingo</t>
  </si>
  <si>
    <t>San Agustín Atzompa</t>
  </si>
  <si>
    <t>San Juan Tetla</t>
  </si>
  <si>
    <t>San Nicolás Zecalacoayan</t>
  </si>
  <si>
    <t>San Antonio Tlatenco</t>
  </si>
  <si>
    <t>Chiconcuautla</t>
  </si>
  <si>
    <t>Tlalhuapan</t>
  </si>
  <si>
    <t>Tlaxco (Santiago Tlaxco)</t>
  </si>
  <si>
    <t>Chichiquila</t>
  </si>
  <si>
    <t>Chietla</t>
  </si>
  <si>
    <t>Atencingo</t>
  </si>
  <si>
    <t>Escape de Lagunillas</t>
  </si>
  <si>
    <t>Ciudad de Chignahuapan</t>
  </si>
  <si>
    <t>El Paredón</t>
  </si>
  <si>
    <t>Ixtlahuaca Barrio</t>
  </si>
  <si>
    <t>Chignautla</t>
  </si>
  <si>
    <t>Coahuixco</t>
  </si>
  <si>
    <t>Sosa</t>
  </si>
  <si>
    <t>Tonalixco</t>
  </si>
  <si>
    <t>Rafael J. García</t>
  </si>
  <si>
    <t>Domingo Arenas</t>
  </si>
  <si>
    <t>Esperanza</t>
  </si>
  <si>
    <t>Metlaltoyuca</t>
  </si>
  <si>
    <t>San Pablo de las Tunas</t>
  </si>
  <si>
    <t>San Antonio Portezuelo</t>
  </si>
  <si>
    <t>Santa Úrsula Chiconquiac</t>
  </si>
  <si>
    <t>Santiago Tenango</t>
  </si>
  <si>
    <t>Huaquechula</t>
  </si>
  <si>
    <t>Cacaloxúchitl</t>
  </si>
  <si>
    <t>Huauchinango</t>
  </si>
  <si>
    <t>Las Colonias de Hidalgo</t>
  </si>
  <si>
    <t>Cuacuila</t>
  </si>
  <si>
    <t>Tenango de las Flores</t>
  </si>
  <si>
    <t>Xaltepec</t>
  </si>
  <si>
    <t>Cinco de Mayo</t>
  </si>
  <si>
    <t>Xonalpu</t>
  </si>
  <si>
    <t>Huehuetlán el Chico</t>
  </si>
  <si>
    <t>Tzicatlán</t>
  </si>
  <si>
    <t>Huejotzingo</t>
  </si>
  <si>
    <t>Santa María Atexcac</t>
  </si>
  <si>
    <t>Santa María Nepopualco</t>
  </si>
  <si>
    <t>San Miguel Tianguizolco</t>
  </si>
  <si>
    <t>Santa Ana Xalmimilulco</t>
  </si>
  <si>
    <t>Hueyapan</t>
  </si>
  <si>
    <t>Hueytamalco</t>
  </si>
  <si>
    <t>Huitzilan</t>
  </si>
  <si>
    <t>San Miguel del Progreso</t>
  </si>
  <si>
    <t>Santa Clara Huitziltepec</t>
  </si>
  <si>
    <t>San Juan Ixcaquixtla</t>
  </si>
  <si>
    <t>Ixtepec</t>
  </si>
  <si>
    <t>Izúcar de Matamoros</t>
  </si>
  <si>
    <t>Ayutla (San Felipe Ayutla)</t>
  </si>
  <si>
    <t>San Lucas Colucan</t>
  </si>
  <si>
    <t>La Galarza</t>
  </si>
  <si>
    <t>Matzaco</t>
  </si>
  <si>
    <t>San Juan Raboso</t>
  </si>
  <si>
    <t>Jolalpan</t>
  </si>
  <si>
    <t>Chicontla</t>
  </si>
  <si>
    <t>Cuanalá</t>
  </si>
  <si>
    <t>Nuevo Necaxa</t>
  </si>
  <si>
    <t>Ciudad de Libres</t>
  </si>
  <si>
    <t>Morelos Cañada</t>
  </si>
  <si>
    <t>San Antonio Soledad</t>
  </si>
  <si>
    <t>San José Ixtapa</t>
  </si>
  <si>
    <t>San Buenaventura Nealtican</t>
  </si>
  <si>
    <t>Azumbilla</t>
  </si>
  <si>
    <t>Nopalucan de la Granja</t>
  </si>
  <si>
    <t>El Rincón Citlaltépetl</t>
  </si>
  <si>
    <t>Santa María Ixtiyucan</t>
  </si>
  <si>
    <t>Santa Clara Ocoyucan</t>
  </si>
  <si>
    <t>San Bernardino Chalchihuapan</t>
  </si>
  <si>
    <t>Santa María Malacatepec</t>
  </si>
  <si>
    <t>San Bernabé Temoxtitla</t>
  </si>
  <si>
    <t>Oriental</t>
  </si>
  <si>
    <t>San José Zacatepec</t>
  </si>
  <si>
    <t>Ciudad de Pahuatlán de Valle</t>
  </si>
  <si>
    <t>Atla</t>
  </si>
  <si>
    <t>San Pablito</t>
  </si>
  <si>
    <t>Xolotla</t>
  </si>
  <si>
    <t>Palmar de Bravo</t>
  </si>
  <si>
    <t>Bellavista de Victoria (San José Bellavista)</t>
  </si>
  <si>
    <t>Cuacnopalan</t>
  </si>
  <si>
    <t>Cuesta Blanca</t>
  </si>
  <si>
    <t>Jesús Nazareno</t>
  </si>
  <si>
    <t>La Purísima</t>
  </si>
  <si>
    <t>San Miguel Xaltepec</t>
  </si>
  <si>
    <t>Mecapalapa</t>
  </si>
  <si>
    <t>Petlalcingo</t>
  </si>
  <si>
    <t>Heróica Puebla de Zaragoza</t>
  </si>
  <si>
    <t>0129</t>
  </si>
  <si>
    <t>Los Ángeles Tetela</t>
  </si>
  <si>
    <t>San Andrés Azumiatla</t>
  </si>
  <si>
    <t>Buenavista Tetela</t>
  </si>
  <si>
    <t>La Resurrección</t>
  </si>
  <si>
    <t>San Sebastián de Aparicio</t>
  </si>
  <si>
    <t>0196</t>
  </si>
  <si>
    <t>San Baltazar Tetela</t>
  </si>
  <si>
    <t>San Miguel Canoa</t>
  </si>
  <si>
    <t>0218</t>
  </si>
  <si>
    <t>Santa María Xonacatepec</t>
  </si>
  <si>
    <t>Santo Tomás Chautla</t>
  </si>
  <si>
    <t>0232</t>
  </si>
  <si>
    <t>San Pedro Zacachimalpa</t>
  </si>
  <si>
    <t>0326</t>
  </si>
  <si>
    <t>San Miguel Espejo</t>
  </si>
  <si>
    <t>0480</t>
  </si>
  <si>
    <t>0488</t>
  </si>
  <si>
    <t>Galaxia la Calera</t>
  </si>
  <si>
    <t>Quecholac</t>
  </si>
  <si>
    <t>La Compañía</t>
  </si>
  <si>
    <t>Palmarito Tochapan</t>
  </si>
  <si>
    <t>San Simón de Bravo</t>
  </si>
  <si>
    <t>San José Tuzuapan</t>
  </si>
  <si>
    <t>Ciudad de Rafael Lara Grajales</t>
  </si>
  <si>
    <t>Máximo Serdán</t>
  </si>
  <si>
    <t>Los Reyes de Juárez</t>
  </si>
  <si>
    <t>Buenavista de Juárez</t>
  </si>
  <si>
    <t>Santiago Acozac</t>
  </si>
  <si>
    <t>San Andrés Cholula</t>
  </si>
  <si>
    <t>San Luis Tehuiloyocan</t>
  </si>
  <si>
    <t>San Bernardino Tlaxcalancingo</t>
  </si>
  <si>
    <t>San Esteban Necoxcalco</t>
  </si>
  <si>
    <t>San Felipe Teotlalcingo</t>
  </si>
  <si>
    <t>San Matías Atzala</t>
  </si>
  <si>
    <t>San Gabriel Chilac</t>
  </si>
  <si>
    <t>San Gregorio Atzompa</t>
  </si>
  <si>
    <t>Chipilo de Francisco Javier Mina (Chipilo)</t>
  </si>
  <si>
    <t>Los Reyes Tlanechicolpan</t>
  </si>
  <si>
    <t>San José Chiapa</t>
  </si>
  <si>
    <t>San José Miahuatlán</t>
  </si>
  <si>
    <t>San Pedro Tetitlán</t>
  </si>
  <si>
    <t>San Martín Texmelucan de Labastida</t>
  </si>
  <si>
    <t>San Buenaventura Tecaltzingo</t>
  </si>
  <si>
    <t>San Francisco Tepeyecac</t>
  </si>
  <si>
    <t>San Jerónimo Tianguismanalco</t>
  </si>
  <si>
    <t>San Juan Tuxco</t>
  </si>
  <si>
    <t>San Rafael Tlanalapan</t>
  </si>
  <si>
    <t>Santa María Moyotzingo</t>
  </si>
  <si>
    <t>San Matías Tlalancaleca</t>
  </si>
  <si>
    <t>Juárez Coronaco</t>
  </si>
  <si>
    <t>San Miguel Xoxtla</t>
  </si>
  <si>
    <t>San Nicolás Buenos Aires</t>
  </si>
  <si>
    <t>San Nicolás de los Ranchos</t>
  </si>
  <si>
    <t>Santiago Xalitzintla</t>
  </si>
  <si>
    <t>San Pedro Yancuitlalpan</t>
  </si>
  <si>
    <t>Cholula de Rivadavia</t>
  </si>
  <si>
    <t>San Francisco Coapa</t>
  </si>
  <si>
    <t>Santiago Momoxpan</t>
  </si>
  <si>
    <t>Santa María Acuexcomac</t>
  </si>
  <si>
    <t>San Gregorio Zacapechpan</t>
  </si>
  <si>
    <t>San Salvador el Seco</t>
  </si>
  <si>
    <t>Santa María Coatepec</t>
  </si>
  <si>
    <t>San Salvador el Verde</t>
  </si>
  <si>
    <t>Analco de Ponciano Arriaga (Santa Cruz Analco)</t>
  </si>
  <si>
    <t>San Andrés Hueyacatitla</t>
  </si>
  <si>
    <t>San Gregorio Aztotoacan</t>
  </si>
  <si>
    <t>San Lucas el Grande</t>
  </si>
  <si>
    <t>San Simón Atzitzintla</t>
  </si>
  <si>
    <t>San Salvador Huixcolotla</t>
  </si>
  <si>
    <t>Santa Inés Ahuatempan</t>
  </si>
  <si>
    <t>Santa Isabel Cholula</t>
  </si>
  <si>
    <t>Santiago Miahuatlán</t>
  </si>
  <si>
    <t>San José Monte Chiquito</t>
  </si>
  <si>
    <t>San Isidro Vista Hermosa</t>
  </si>
  <si>
    <t>Santo Domingo Huehuetlán</t>
  </si>
  <si>
    <t>Santo Tomás Hueyotlipan</t>
  </si>
  <si>
    <t>San Miguel Zacaola</t>
  </si>
  <si>
    <t>Soltepec</t>
  </si>
  <si>
    <t>Tecali de Herrera</t>
  </si>
  <si>
    <t>Ahuatepec</t>
  </si>
  <si>
    <t>San Luis Ajajalpan</t>
  </si>
  <si>
    <t>La Purísima de Hidalgo (La Purísima)</t>
  </si>
  <si>
    <t>San Antonio Tecolco</t>
  </si>
  <si>
    <t>San Mateo Tlaixpan</t>
  </si>
  <si>
    <t>Santiago Alseseca</t>
  </si>
  <si>
    <t>Tecomatlán</t>
  </si>
  <si>
    <t>Tehuacán</t>
  </si>
  <si>
    <t>Magdalena Cuayucatepec</t>
  </si>
  <si>
    <t>San Marcos Necoxtla</t>
  </si>
  <si>
    <t>San Cristóbal Tepeteopan</t>
  </si>
  <si>
    <t>Santa Ana Teloxtoc</t>
  </si>
  <si>
    <t>Tehuitzingo</t>
  </si>
  <si>
    <t>Teopantlán</t>
  </si>
  <si>
    <t>Tepanco de López</t>
  </si>
  <si>
    <t>San Andrés Cacaloapan</t>
  </si>
  <si>
    <t>San Bartolo Teontepec</t>
  </si>
  <si>
    <t>Tepango de Rodríguez</t>
  </si>
  <si>
    <t>Tepatlaxco de Hidalgo</t>
  </si>
  <si>
    <t>Tepeaca</t>
  </si>
  <si>
    <t>San Hipólito Xochiltenango</t>
  </si>
  <si>
    <t>San José Carpinteros</t>
  </si>
  <si>
    <t>San Mateo Parra</t>
  </si>
  <si>
    <t>San Nicolás Zoyapetlayoca</t>
  </si>
  <si>
    <t>San Pablo Actipan</t>
  </si>
  <si>
    <t>Santiago Acatlán</t>
  </si>
  <si>
    <t>Tepeojuma</t>
  </si>
  <si>
    <t>Calmeca (San Juan Calmeca)</t>
  </si>
  <si>
    <t>Tepexi de Rodríguez</t>
  </si>
  <si>
    <t>El Fuerte de la Unión</t>
  </si>
  <si>
    <t>San José Alchichica</t>
  </si>
  <si>
    <t>Tepeyahualco de Cuauhtémoc</t>
  </si>
  <si>
    <t>Ciudad de Tetela de Ocampo</t>
  </si>
  <si>
    <t>Tételes de Ávila Castillo</t>
  </si>
  <si>
    <t>Teziutlán</t>
  </si>
  <si>
    <t>Atoluca</t>
  </si>
  <si>
    <t>Mexcalcuautla</t>
  </si>
  <si>
    <t>San Diego</t>
  </si>
  <si>
    <t>San Juan Acateno</t>
  </si>
  <si>
    <t>Xoloateno</t>
  </si>
  <si>
    <t>Cuaxoxpan</t>
  </si>
  <si>
    <t>Tianguismanalco</t>
  </si>
  <si>
    <t>Tilapa</t>
  </si>
  <si>
    <t>Tlacotepec de Benito Juárez</t>
  </si>
  <si>
    <t>San José Buenavista</t>
  </si>
  <si>
    <t>San Marcos Tlacoyalco</t>
  </si>
  <si>
    <t>Santa María la Alta</t>
  </si>
  <si>
    <t>Santo Nombre</t>
  </si>
  <si>
    <t>Tlachichuca</t>
  </si>
  <si>
    <t>San Francisco Independencia (Santa María Aserradero)</t>
  </si>
  <si>
    <t>Santa Rita Tlahuapan</t>
  </si>
  <si>
    <t>Guadalupe Zaragoza</t>
  </si>
  <si>
    <t>San Miguel Tianguistenco</t>
  </si>
  <si>
    <t>San Rafael Ixtapalucan</t>
  </si>
  <si>
    <t>Santa María Texmelucan</t>
  </si>
  <si>
    <t>Santiago Coltzingo</t>
  </si>
  <si>
    <t>Tlaltenango</t>
  </si>
  <si>
    <t>Tlanepantla</t>
  </si>
  <si>
    <t>Tlaola</t>
  </si>
  <si>
    <t>Chicahuaxtla</t>
  </si>
  <si>
    <t>Xaltepuxtla</t>
  </si>
  <si>
    <t>Tlapanalá</t>
  </si>
  <si>
    <t>Ciudad de Tlatlauquitepec</t>
  </si>
  <si>
    <t>Ocotlán de Betancourt</t>
  </si>
  <si>
    <t>Oyameles</t>
  </si>
  <si>
    <t>Tatauzoquico</t>
  </si>
  <si>
    <t>Xonocuautla</t>
  </si>
  <si>
    <t>Gómez Poniente</t>
  </si>
  <si>
    <t>Tochimilco</t>
  </si>
  <si>
    <t>San Antonio Alpanocan</t>
  </si>
  <si>
    <t>Santa Cruz Cuautomatitla</t>
  </si>
  <si>
    <t>Tochtepec</t>
  </si>
  <si>
    <t>San Bartolomé Tepetlacaltechco</t>
  </si>
  <si>
    <t>San Lorenzo Ometepec</t>
  </si>
  <si>
    <t>San Martín Caltenco</t>
  </si>
  <si>
    <t>Tulcingo de Valle</t>
  </si>
  <si>
    <t>Villa Lázaro Cárdenas (La Uno)</t>
  </si>
  <si>
    <t>Telpatlán</t>
  </si>
  <si>
    <t>Tepetzitzintla</t>
  </si>
  <si>
    <t>Xicotepec de Juárez</t>
  </si>
  <si>
    <t>Villa Ávila Camacho (La Ceiba)</t>
  </si>
  <si>
    <t>San Juan Xiutetelco</t>
  </si>
  <si>
    <t>San Andrés</t>
  </si>
  <si>
    <t>San Salvador (Naranjillo)</t>
  </si>
  <si>
    <t>Xaltipan</t>
  </si>
  <si>
    <t>San Martín</t>
  </si>
  <si>
    <t>Xochitlán de Vicente Suárez</t>
  </si>
  <si>
    <t>Huahuaxtla</t>
  </si>
  <si>
    <t>Zoatecpan</t>
  </si>
  <si>
    <t>Yaonáhuac</t>
  </si>
  <si>
    <t>Yehualtepec</t>
  </si>
  <si>
    <t>San Gabriel Tetzoyocan</t>
  </si>
  <si>
    <t>San Miguel Zozutla</t>
  </si>
  <si>
    <t>Zacapoaxtla</t>
  </si>
  <si>
    <t>Comaltepec</t>
  </si>
  <si>
    <t>Las Lomas</t>
  </si>
  <si>
    <t>San Juan Tahitic</t>
  </si>
  <si>
    <t>Tatoxcac</t>
  </si>
  <si>
    <t>Xalacapan</t>
  </si>
  <si>
    <t>Xalticpac</t>
  </si>
  <si>
    <t>San Francisco Zacapexpan</t>
  </si>
  <si>
    <t>Los Cristales (Talican)</t>
  </si>
  <si>
    <t>Zacatlán</t>
  </si>
  <si>
    <t>Atzingo (La Cumbre)</t>
  </si>
  <si>
    <t>Jicolapa</t>
  </si>
  <si>
    <t>San Pedro Atmatla</t>
  </si>
  <si>
    <t>Tlatempa</t>
  </si>
  <si>
    <t>Zapotitlán Salinas</t>
  </si>
  <si>
    <t>San Antonio Texcala</t>
  </si>
  <si>
    <t>Tuxtla</t>
  </si>
  <si>
    <t>San Miguel Tenextatiloyan</t>
  </si>
  <si>
    <t>San Sebastián Zinacatepec</t>
  </si>
  <si>
    <t>Zongozotla</t>
  </si>
  <si>
    <t>Zoquitlán</t>
  </si>
  <si>
    <t>Acatepec (San Antonio)</t>
  </si>
  <si>
    <t>Xitlama</t>
  </si>
  <si>
    <t>22</t>
  </si>
  <si>
    <t>Amealco de Bonfil</t>
  </si>
  <si>
    <t>San Ildefonso Tultepec (Centro)</t>
  </si>
  <si>
    <t>El Bothé</t>
  </si>
  <si>
    <t>Yosphí</t>
  </si>
  <si>
    <t>Pinal de Amoles</t>
  </si>
  <si>
    <t>Purísima de Arista</t>
  </si>
  <si>
    <t>Cadereyta de Montes</t>
  </si>
  <si>
    <t>El Palmar (Santa María del Palmar)</t>
  </si>
  <si>
    <t>Puerto de Chiquihuite</t>
  </si>
  <si>
    <t>Vizarrón de Montes</t>
  </si>
  <si>
    <t>Colón</t>
  </si>
  <si>
    <t>Ajuchitlán</t>
  </si>
  <si>
    <t>El Blanco</t>
  </si>
  <si>
    <t>El Pueblito</t>
  </si>
  <si>
    <t>Colonia los Ángeles</t>
  </si>
  <si>
    <t>La Cueva</t>
  </si>
  <si>
    <t>La Negreta</t>
  </si>
  <si>
    <t>Los Olvera</t>
  </si>
  <si>
    <t>San José de los Olvera</t>
  </si>
  <si>
    <t>Venceremos</t>
  </si>
  <si>
    <t>Ezequiel Montes</t>
  </si>
  <si>
    <t>Bernal</t>
  </si>
  <si>
    <t>Villa Progreso</t>
  </si>
  <si>
    <t>San José del Jagüey</t>
  </si>
  <si>
    <t>Los Cues</t>
  </si>
  <si>
    <t>El Milagro</t>
  </si>
  <si>
    <t>La Noria</t>
  </si>
  <si>
    <t>Las Taponas</t>
  </si>
  <si>
    <t>El Vegil</t>
  </si>
  <si>
    <t>Jalpan de Serra</t>
  </si>
  <si>
    <t>Landa de Matamoros</t>
  </si>
  <si>
    <t>La Cañada</t>
  </si>
  <si>
    <t>Agua Azul</t>
  </si>
  <si>
    <t>Alfajayucan</t>
  </si>
  <si>
    <t>Amazcala</t>
  </si>
  <si>
    <t>Atongo</t>
  </si>
  <si>
    <t>General Lázaro Cárdenas (El Colorado)</t>
  </si>
  <si>
    <t>La Griega</t>
  </si>
  <si>
    <t>San José Navajas</t>
  </si>
  <si>
    <t>La Piedad (San Miguel Colorado)</t>
  </si>
  <si>
    <t>Los Pocitos</t>
  </si>
  <si>
    <t>Saldarriaga</t>
  </si>
  <si>
    <t>Santa Cruz</t>
  </si>
  <si>
    <t>Santa María Begoña</t>
  </si>
  <si>
    <t>San Vicente Ferrer</t>
  </si>
  <si>
    <t>0380</t>
  </si>
  <si>
    <t>San Isidro Miranda</t>
  </si>
  <si>
    <t>La Pradera</t>
  </si>
  <si>
    <t>Fraccionamiento Hacienda la Cruz</t>
  </si>
  <si>
    <t>Pedro Escobedo</t>
  </si>
  <si>
    <t>Epigmenio González (El Ahorcado)</t>
  </si>
  <si>
    <t>Ajuchitlancito</t>
  </si>
  <si>
    <t>La D</t>
  </si>
  <si>
    <t>Escolásticas</t>
  </si>
  <si>
    <t>Guadalupe Septién</t>
  </si>
  <si>
    <t>La Lira</t>
  </si>
  <si>
    <t>Noria Nueva</t>
  </si>
  <si>
    <t>San Clemente</t>
  </si>
  <si>
    <t>San Fandila</t>
  </si>
  <si>
    <t>El Sauz (Sauz Alto, Sauz Bajo)</t>
  </si>
  <si>
    <t>La Venta de Ajuchitlancito</t>
  </si>
  <si>
    <t>Santiago de Querétaro</t>
  </si>
  <si>
    <t>La Estacada</t>
  </si>
  <si>
    <t>San Francisco de la Palma</t>
  </si>
  <si>
    <t>La Gotera</t>
  </si>
  <si>
    <t>Juriquilla</t>
  </si>
  <si>
    <t>Mompaní</t>
  </si>
  <si>
    <t>Montenegro</t>
  </si>
  <si>
    <t>El Nabo</t>
  </si>
  <si>
    <t>Pie de Gallo</t>
  </si>
  <si>
    <t>Pinto</t>
  </si>
  <si>
    <t>Puerto de Aguirre</t>
  </si>
  <si>
    <t>San Isidro Buenavista</t>
  </si>
  <si>
    <t>San José el Alto</t>
  </si>
  <si>
    <t>San Miguelito</t>
  </si>
  <si>
    <t>San Pedro Mártir</t>
  </si>
  <si>
    <t>Santa Rosa Jáuregui</t>
  </si>
  <si>
    <t>La Solana</t>
  </si>
  <si>
    <t>Tlacote el Bajo</t>
  </si>
  <si>
    <t>La Versolilla</t>
  </si>
  <si>
    <t>Paseos del Pedregal</t>
  </si>
  <si>
    <t>0222</t>
  </si>
  <si>
    <t>Colinas de Santa Cruz Primera Sección</t>
  </si>
  <si>
    <t>Colinas de Santa Cruz Segunda Sección</t>
  </si>
  <si>
    <t>0308</t>
  </si>
  <si>
    <t>Patria Nueva</t>
  </si>
  <si>
    <t>0323</t>
  </si>
  <si>
    <t>Colonia Sergio Villaseñor</t>
  </si>
  <si>
    <t>Arcila</t>
  </si>
  <si>
    <t>El Cazadero</t>
  </si>
  <si>
    <t>El Coto</t>
  </si>
  <si>
    <t>Galindo (San José Galindo)</t>
  </si>
  <si>
    <t>La Llave</t>
  </si>
  <si>
    <t>El Organal</t>
  </si>
  <si>
    <t>Paso de Mata</t>
  </si>
  <si>
    <t>Puerta de Palmillas</t>
  </si>
  <si>
    <t>San Miguel Galindo</t>
  </si>
  <si>
    <t>San Sebastián de las Barrancas Norte</t>
  </si>
  <si>
    <t>Santa Bárbara de la Cueva</t>
  </si>
  <si>
    <t>Santa Rosa Xajay</t>
  </si>
  <si>
    <t>La Valla</t>
  </si>
  <si>
    <t>Visthá</t>
  </si>
  <si>
    <t>San Sebastián de las Barrancas Sur</t>
  </si>
  <si>
    <t>Vista Hermosa (Cuasinada)</t>
  </si>
  <si>
    <t>Tequisquiapan</t>
  </si>
  <si>
    <t>Bordo Blanco</t>
  </si>
  <si>
    <t>Los Cerritos</t>
  </si>
  <si>
    <t>La Fuente</t>
  </si>
  <si>
    <t>Fuentezuelas</t>
  </si>
  <si>
    <t>San José de la Laja</t>
  </si>
  <si>
    <t>El Tejocote</t>
  </si>
  <si>
    <t>La Tortuga</t>
  </si>
  <si>
    <t>Tolimán</t>
  </si>
  <si>
    <t>San Pablo Tolimán</t>
  </si>
  <si>
    <t>23</t>
  </si>
  <si>
    <t>Cozumel</t>
  </si>
  <si>
    <t>Felipe Carrillo Puerto</t>
  </si>
  <si>
    <t>Chunhuhub</t>
  </si>
  <si>
    <t>Noh-Bec</t>
  </si>
  <si>
    <t>Polyuc</t>
  </si>
  <si>
    <t>Señor</t>
  </si>
  <si>
    <t>0248</t>
  </si>
  <si>
    <t>Tepich</t>
  </si>
  <si>
    <t>Tihosuco</t>
  </si>
  <si>
    <t>Isla Mujeres</t>
  </si>
  <si>
    <t>0286</t>
  </si>
  <si>
    <t>Zona Urbana Ejido Isla Mujeres</t>
  </si>
  <si>
    <t>Chetumal</t>
  </si>
  <si>
    <t>Cacao</t>
  </si>
  <si>
    <t>Calderitas</t>
  </si>
  <si>
    <t>Juan Sarabia</t>
  </si>
  <si>
    <t>Xul-Ha</t>
  </si>
  <si>
    <t>0201</t>
  </si>
  <si>
    <t>Sergio Butrón Casas</t>
  </si>
  <si>
    <t>Morocoy</t>
  </si>
  <si>
    <t>Cancún</t>
  </si>
  <si>
    <t>Leona Vicario</t>
  </si>
  <si>
    <t>Puerto Morelos</t>
  </si>
  <si>
    <t>Sabán</t>
  </si>
  <si>
    <t>Dziuché</t>
  </si>
  <si>
    <t>Huay Max</t>
  </si>
  <si>
    <t>La Presumida</t>
  </si>
  <si>
    <t>Kantunilkín</t>
  </si>
  <si>
    <t>Holbox</t>
  </si>
  <si>
    <t>El Tintal</t>
  </si>
  <si>
    <t>Playa del Carmen</t>
  </si>
  <si>
    <t>Puerto Aventuras</t>
  </si>
  <si>
    <t>Tulum</t>
  </si>
  <si>
    <t>Akumal</t>
  </si>
  <si>
    <t>Ciudad Chemuyil</t>
  </si>
  <si>
    <t>Cobá</t>
  </si>
  <si>
    <t>Bacalar</t>
  </si>
  <si>
    <t>Limones</t>
  </si>
  <si>
    <t>24</t>
  </si>
  <si>
    <t>Ahualulco del Sonido 13</t>
  </si>
  <si>
    <t>Paso Bonito</t>
  </si>
  <si>
    <t>Aquismón</t>
  </si>
  <si>
    <t>Tampate</t>
  </si>
  <si>
    <t>Tampemoche</t>
  </si>
  <si>
    <t>Tamcuime</t>
  </si>
  <si>
    <t>Real de Catorce</t>
  </si>
  <si>
    <t>Cedral</t>
  </si>
  <si>
    <t>Cerritos</t>
  </si>
  <si>
    <t>Ciudad del Maíz</t>
  </si>
  <si>
    <t>Palomas</t>
  </si>
  <si>
    <t>Ciudad Fernández</t>
  </si>
  <si>
    <t>Tancanhuitz</t>
  </si>
  <si>
    <t>Ciudad Valles</t>
  </si>
  <si>
    <t>Laguna del Mante</t>
  </si>
  <si>
    <t>0562</t>
  </si>
  <si>
    <t>Ampliación la Hincada</t>
  </si>
  <si>
    <t>Charcas</t>
  </si>
  <si>
    <t>Ébano</t>
  </si>
  <si>
    <t>Pujal Coy</t>
  </si>
  <si>
    <t>Aurelio Manrique</t>
  </si>
  <si>
    <t>Ponciano Arriaga</t>
  </si>
  <si>
    <t>El Milagro de Guadalupe</t>
  </si>
  <si>
    <t>Matehuala</t>
  </si>
  <si>
    <t>Mexquitic de Carmona</t>
  </si>
  <si>
    <t>San Marcos (San Marcos Carmona)</t>
  </si>
  <si>
    <t>Suspiro Picacho</t>
  </si>
  <si>
    <t>Moctezuma</t>
  </si>
  <si>
    <t>Rioverde</t>
  </si>
  <si>
    <t>Salinas de Hidalgo</t>
  </si>
  <si>
    <t>San Ciro de Acosta</t>
  </si>
  <si>
    <t>San Luis Potosí</t>
  </si>
  <si>
    <t>San Nicolás de los Jassos</t>
  </si>
  <si>
    <t>Laguna de Santa Rita</t>
  </si>
  <si>
    <t>0252</t>
  </si>
  <si>
    <t>Escalerillas</t>
  </si>
  <si>
    <t>Fracción Milpillas</t>
  </si>
  <si>
    <t>La Pila</t>
  </si>
  <si>
    <t>0393</t>
  </si>
  <si>
    <t>Mesa de los Conejos</t>
  </si>
  <si>
    <t>San Martín Chalchicuautla</t>
  </si>
  <si>
    <t>Santa María del Río</t>
  </si>
  <si>
    <t>0299</t>
  </si>
  <si>
    <t>La Yerbabuena</t>
  </si>
  <si>
    <t>San Vicente Tancuayalab</t>
  </si>
  <si>
    <t>Soledad de Graciano Sánchez</t>
  </si>
  <si>
    <t>Enrique Estrada (La Concha)</t>
  </si>
  <si>
    <t>Rancho Nuevo</t>
  </si>
  <si>
    <t>Tamasopo</t>
  </si>
  <si>
    <t>Agua Buena</t>
  </si>
  <si>
    <t>Damián Carmona</t>
  </si>
  <si>
    <t>Tambaca</t>
  </si>
  <si>
    <t>Tamazunchale</t>
  </si>
  <si>
    <t>Aguazarca</t>
  </si>
  <si>
    <t>Chapulhuacanito</t>
  </si>
  <si>
    <t>Tezapotla</t>
  </si>
  <si>
    <t>Tampacán</t>
  </si>
  <si>
    <t>Tampamolón Corona</t>
  </si>
  <si>
    <t>Tamuín</t>
  </si>
  <si>
    <t>0157</t>
  </si>
  <si>
    <t>Nuevo Tampaón</t>
  </si>
  <si>
    <t>Tanquián de Escobedo</t>
  </si>
  <si>
    <t>Tierra Nueva</t>
  </si>
  <si>
    <t>Vanegas</t>
  </si>
  <si>
    <t>Venado</t>
  </si>
  <si>
    <t>Villa de Arriaga</t>
  </si>
  <si>
    <t>Villa de la Paz</t>
  </si>
  <si>
    <t>Villa de Ramos</t>
  </si>
  <si>
    <t>El Barril</t>
  </si>
  <si>
    <t>Dulce Grande</t>
  </si>
  <si>
    <t>Hernández</t>
  </si>
  <si>
    <t>Salitral de Carrera</t>
  </si>
  <si>
    <t>El Zacatón</t>
  </si>
  <si>
    <t>Villa de Reyes</t>
  </si>
  <si>
    <t>Ejido Gogorrón (Ex-Hacienda de Gogorrón)</t>
  </si>
  <si>
    <t>Laguna de San Vicente</t>
  </si>
  <si>
    <t>Socavón (El Carmen)</t>
  </si>
  <si>
    <t>Axtla de Terrazas</t>
  </si>
  <si>
    <t>Jalpilla</t>
  </si>
  <si>
    <t>Xilitla</t>
  </si>
  <si>
    <t>Villa de Zaragoza</t>
  </si>
  <si>
    <t>Cerro Gordo</t>
  </si>
  <si>
    <t>Villa de Arista</t>
  </si>
  <si>
    <t>Matlapa</t>
  </si>
  <si>
    <t>Ahuehueyo Primero Centro</t>
  </si>
  <si>
    <t>Chalchocoyo</t>
  </si>
  <si>
    <t>El Naranjo</t>
  </si>
  <si>
    <t>25</t>
  </si>
  <si>
    <t>Los Mochis</t>
  </si>
  <si>
    <t>Ahome</t>
  </si>
  <si>
    <t>Bagojo Colectivo</t>
  </si>
  <si>
    <t>Cerrillos (Campo 35)</t>
  </si>
  <si>
    <t>Cohuibampo</t>
  </si>
  <si>
    <t>El Colorado</t>
  </si>
  <si>
    <t>Compuertas</t>
  </si>
  <si>
    <t>Chihuahuita</t>
  </si>
  <si>
    <t>El Estero (Juan José Ríos)</t>
  </si>
  <si>
    <t>Guillermo Chávez Talamantes</t>
  </si>
  <si>
    <t>Goros Número Dos</t>
  </si>
  <si>
    <t>Las Grullas Margen Izquierda</t>
  </si>
  <si>
    <t>Gustavo Díaz Ordaz (El Carrizo)</t>
  </si>
  <si>
    <t>Higuera de Zaragoza</t>
  </si>
  <si>
    <t>0183</t>
  </si>
  <si>
    <t>Mochis (Ejido Mochis)</t>
  </si>
  <si>
    <t>0205</t>
  </si>
  <si>
    <t>Primero de Mayo</t>
  </si>
  <si>
    <t>San Miguel Zapotitlán</t>
  </si>
  <si>
    <t>0240</t>
  </si>
  <si>
    <t>Topolobampo</t>
  </si>
  <si>
    <t>Zapotillo Uno (Zapotillo Viejo)</t>
  </si>
  <si>
    <t>Poblado Número Cinco</t>
  </si>
  <si>
    <t>0396</t>
  </si>
  <si>
    <t>Alfonso G. Calderón (Poblado Siete)</t>
  </si>
  <si>
    <t>0818</t>
  </si>
  <si>
    <t>Nuevo San Miguel</t>
  </si>
  <si>
    <t>Angostura</t>
  </si>
  <si>
    <t>Alhuey</t>
  </si>
  <si>
    <t>Colonia Independencia (Chinitos)</t>
  </si>
  <si>
    <t>Colonia Agrícola México (Palmitas)</t>
  </si>
  <si>
    <t>Leopoldo Sánchez Celis (El Gato de Lara)</t>
  </si>
  <si>
    <t>Badiraguato</t>
  </si>
  <si>
    <t>Concordia</t>
  </si>
  <si>
    <t>Cosalá</t>
  </si>
  <si>
    <t>Culiacán Rosales</t>
  </si>
  <si>
    <t>0312</t>
  </si>
  <si>
    <t>Costa Rica</t>
  </si>
  <si>
    <t>0321</t>
  </si>
  <si>
    <t>Culiacancito</t>
  </si>
  <si>
    <t>Eldorado</t>
  </si>
  <si>
    <t>0421</t>
  </si>
  <si>
    <t>Leopoldo Sánchez Celis</t>
  </si>
  <si>
    <t>El Limón de los Ramos</t>
  </si>
  <si>
    <t>Quilá</t>
  </si>
  <si>
    <t>0746</t>
  </si>
  <si>
    <t>Adolfo López Mateos (El Tamarindo)</t>
  </si>
  <si>
    <t>1346</t>
  </si>
  <si>
    <t>El Diez</t>
  </si>
  <si>
    <t>1384</t>
  </si>
  <si>
    <t>Guadalupe Victoria (El Atorón)</t>
  </si>
  <si>
    <t>Choix</t>
  </si>
  <si>
    <t>Ceuta</t>
  </si>
  <si>
    <t>El Saladito</t>
  </si>
  <si>
    <t>Escuinapa de Hidalgo</t>
  </si>
  <si>
    <t>Isla del Bosque</t>
  </si>
  <si>
    <t>Ojo de Agua de Palmillas</t>
  </si>
  <si>
    <t>Teacapán</t>
  </si>
  <si>
    <t>El Fuerte</t>
  </si>
  <si>
    <t>Lázaro Cárdenas (La Esperanza)</t>
  </si>
  <si>
    <t>Constancia</t>
  </si>
  <si>
    <t>Charay</t>
  </si>
  <si>
    <t>Dos de Abril</t>
  </si>
  <si>
    <t>Adolfo López Mateos (Jahuara Segundo)</t>
  </si>
  <si>
    <t>Mochicahui</t>
  </si>
  <si>
    <t>0179</t>
  </si>
  <si>
    <t>0193</t>
  </si>
  <si>
    <t>Los Tastes</t>
  </si>
  <si>
    <t>Benito Juárez (Vinatería)</t>
  </si>
  <si>
    <t>Guasave</t>
  </si>
  <si>
    <t>Adolfo Ruiz Cortines</t>
  </si>
  <si>
    <t>Bachoco</t>
  </si>
  <si>
    <t>Estación Bamoa (Campo Wilson)</t>
  </si>
  <si>
    <t>Bamoa</t>
  </si>
  <si>
    <t>El Burrión</t>
  </si>
  <si>
    <t>El Cerro Cabezón</t>
  </si>
  <si>
    <t>Callejones de Guasavito</t>
  </si>
  <si>
    <t>Corerepe (El Gallo)</t>
  </si>
  <si>
    <t>El Cubilete (El Cubilete Número Uno)</t>
  </si>
  <si>
    <t>Gabriel Leyva Solano (Benito Juárez)</t>
  </si>
  <si>
    <t>Juan José Ríos</t>
  </si>
  <si>
    <t>León Fonseca (Estación Verdura)</t>
  </si>
  <si>
    <t>Las Moras</t>
  </si>
  <si>
    <t>Nío</t>
  </si>
  <si>
    <t>Pueblo Viejo</t>
  </si>
  <si>
    <t>0269</t>
  </si>
  <si>
    <t>Tamazula</t>
  </si>
  <si>
    <t>0282</t>
  </si>
  <si>
    <t>Los Ángeles</t>
  </si>
  <si>
    <t>Ladrilleras de Ocoro</t>
  </si>
  <si>
    <t>0364</t>
  </si>
  <si>
    <t>El Varal (San Sebastián Número Uno)</t>
  </si>
  <si>
    <t>El Roble</t>
  </si>
  <si>
    <t>0761</t>
  </si>
  <si>
    <t>El Walamo</t>
  </si>
  <si>
    <t>1257</t>
  </si>
  <si>
    <t>Fraccionamiento los Ángeles</t>
  </si>
  <si>
    <t>Mocorito</t>
  </si>
  <si>
    <t>Caimanero</t>
  </si>
  <si>
    <t>0235</t>
  </si>
  <si>
    <t>Ejido Cajón Ojo de Agua Número Dos</t>
  </si>
  <si>
    <t>Agua Verde</t>
  </si>
  <si>
    <t>Guamúchil</t>
  </si>
  <si>
    <t>Dimas (Estación Dimas)</t>
  </si>
  <si>
    <t>Sinaloa de Leyva</t>
  </si>
  <si>
    <t>Ruiz Cortines Número Tres</t>
  </si>
  <si>
    <t>Alfonso G. Calderón Velarde</t>
  </si>
  <si>
    <t>0495</t>
  </si>
  <si>
    <t>Estación Naranjo</t>
  </si>
  <si>
    <t>0588</t>
  </si>
  <si>
    <t>Genaro Estrada</t>
  </si>
  <si>
    <t>0595</t>
  </si>
  <si>
    <t>Gabriel Leyva Velázquez</t>
  </si>
  <si>
    <t>Navolato</t>
  </si>
  <si>
    <t>Altata</t>
  </si>
  <si>
    <t>Juan Aldama (El Tigre)</t>
  </si>
  <si>
    <t>General Ángel Flores (La Palma)</t>
  </si>
  <si>
    <t>Campo Nogalitos</t>
  </si>
  <si>
    <t>0355</t>
  </si>
  <si>
    <t>Licenciado Benito Juárez (Campo Gobierno)</t>
  </si>
  <si>
    <t>26</t>
  </si>
  <si>
    <t>Agua Prieta</t>
  </si>
  <si>
    <t>Álamos</t>
  </si>
  <si>
    <t>Altar</t>
  </si>
  <si>
    <t>Bácum</t>
  </si>
  <si>
    <t>Francisco Javier Mina (Campo 60)</t>
  </si>
  <si>
    <t>San José de Bácum</t>
  </si>
  <si>
    <t>Benjamín Hill</t>
  </si>
  <si>
    <t>Heroica Caborca</t>
  </si>
  <si>
    <t>0246</t>
  </si>
  <si>
    <t>Plutarco Elías Calles (La Y Griega)</t>
  </si>
  <si>
    <t>Ciudad Obregón</t>
  </si>
  <si>
    <t>Antonio Rosales</t>
  </si>
  <si>
    <t>Cuauhtémoc (Campo Cinco)</t>
  </si>
  <si>
    <t>Cócorit</t>
  </si>
  <si>
    <t>Estación Corral</t>
  </si>
  <si>
    <t>Marte R. Gómez (Tobarito)</t>
  </si>
  <si>
    <t>Providencia</t>
  </si>
  <si>
    <t>0365</t>
  </si>
  <si>
    <t>Quetchehueca</t>
  </si>
  <si>
    <t>0403</t>
  </si>
  <si>
    <t>Pueblo Yaqui</t>
  </si>
  <si>
    <t>Heroica Ciudad de Cananea</t>
  </si>
  <si>
    <t>Carbó</t>
  </si>
  <si>
    <t>Cumpas</t>
  </si>
  <si>
    <t>Empalme</t>
  </si>
  <si>
    <t>Mi Patria es Primero</t>
  </si>
  <si>
    <t>José María Morelos y Pavón (La Atravezada)</t>
  </si>
  <si>
    <t>Santa María de Guaymas</t>
  </si>
  <si>
    <t>Etchojoa</t>
  </si>
  <si>
    <t>Bacame Nuevo</t>
  </si>
  <si>
    <t>Bacobampo</t>
  </si>
  <si>
    <t>Basconcobe</t>
  </si>
  <si>
    <t>Buaysiacobe</t>
  </si>
  <si>
    <t>Sahuaral</t>
  </si>
  <si>
    <t>Esqueda</t>
  </si>
  <si>
    <t>Heroica Guaymas</t>
  </si>
  <si>
    <t>San Carlos (San Carlos Nuevo Guaymas)</t>
  </si>
  <si>
    <t>0202</t>
  </si>
  <si>
    <t>Pótam</t>
  </si>
  <si>
    <t>0271</t>
  </si>
  <si>
    <t>0325</t>
  </si>
  <si>
    <t>Vícam (Switch)</t>
  </si>
  <si>
    <t>Hermosillo</t>
  </si>
  <si>
    <t>Bahía de Kino</t>
  </si>
  <si>
    <t>0343</t>
  </si>
  <si>
    <t>Miguel Alemán (La Doce)</t>
  </si>
  <si>
    <t>0535</t>
  </si>
  <si>
    <t>San Pedro o el Saucito (San Pedro el Saucito)</t>
  </si>
  <si>
    <t>Huatabampo</t>
  </si>
  <si>
    <t>Agiabampo Uno</t>
  </si>
  <si>
    <t>Yavaros (Isla las Viejas)</t>
  </si>
  <si>
    <t>Imuris</t>
  </si>
  <si>
    <t>Magdalena de Kino</t>
  </si>
  <si>
    <t>Naco</t>
  </si>
  <si>
    <t>Nacozari de García</t>
  </si>
  <si>
    <t>Navojoa</t>
  </si>
  <si>
    <t>0531</t>
  </si>
  <si>
    <t>Pueblo Mayo</t>
  </si>
  <si>
    <t>Heroica Nogales</t>
  </si>
  <si>
    <t>0320</t>
  </si>
  <si>
    <t>Centro de Readaptación Social Nuevo</t>
  </si>
  <si>
    <t>Pitiquito</t>
  </si>
  <si>
    <t>Puerto Libertad</t>
  </si>
  <si>
    <t>Puerto Peñasco</t>
  </si>
  <si>
    <t>Rosario</t>
  </si>
  <si>
    <t>Sahuaripa</t>
  </si>
  <si>
    <t>San Luis Río Colorado</t>
  </si>
  <si>
    <t>Golfo de Santa Clara</t>
  </si>
  <si>
    <t>Ingeniero Luis B. Sánchez</t>
  </si>
  <si>
    <t>Nuevo Michoacán (Estación Riíto)</t>
  </si>
  <si>
    <t>Pesqueira</t>
  </si>
  <si>
    <t>Heroica Ciudad de Ures</t>
  </si>
  <si>
    <t>Yécora</t>
  </si>
  <si>
    <t>Sonoita</t>
  </si>
  <si>
    <t>Paredón Colorado (Paredón Viejo)</t>
  </si>
  <si>
    <t>San Ignacio Río Muerto</t>
  </si>
  <si>
    <t>Bahía de Lobos</t>
  </si>
  <si>
    <t>27</t>
  </si>
  <si>
    <t>Balancán</t>
  </si>
  <si>
    <t>Poblado C-11 José María Morelos y Pavón</t>
  </si>
  <si>
    <t>Poblado C-15 Adolfo López Mateos</t>
  </si>
  <si>
    <t>Poblado C-21 Licenciado Benito Juárez García</t>
  </si>
  <si>
    <t>Arroyo Hondo Abejonal</t>
  </si>
  <si>
    <t>Arroyo Hondo 1ra. Sección (Santa Teresa A)</t>
  </si>
  <si>
    <t>Azucena 2da. Sección</t>
  </si>
  <si>
    <t>El Bajío 2da. Sección</t>
  </si>
  <si>
    <t>El Bajío 1ra. Sección</t>
  </si>
  <si>
    <t>Calzada 2da. Sección</t>
  </si>
  <si>
    <t>Coronel Andrés Sánchez Magallanes</t>
  </si>
  <si>
    <t>Poblado C-28 Coronel Gregorio Méndez Magaña</t>
  </si>
  <si>
    <t>Poblado C-16 General Emiliano Zapata</t>
  </si>
  <si>
    <t>Benito Juárez (Campo Magallanes)</t>
  </si>
  <si>
    <t>Poblado C-09 Licenciado Francisco I. Madero</t>
  </si>
  <si>
    <t>Poblado C-10 General Lázaro Cárdenas del Río</t>
  </si>
  <si>
    <t>Miguel Hidalgo 1ra. Sección</t>
  </si>
  <si>
    <t>Miguel Hidalgo 2da. Sección B (La Natividad)</t>
  </si>
  <si>
    <t>Poblado C-23 General Venustiano Carranza</t>
  </si>
  <si>
    <t>Poblado C-27 Ingeniero Eduardo Chávez Ramírez</t>
  </si>
  <si>
    <t>Santana 1ra. Sección A</t>
  </si>
  <si>
    <t>Santa Rosalía (Miguel Hidalgo 2da. Sección)</t>
  </si>
  <si>
    <t>Poblado C-33 20 de Noviembre</t>
  </si>
  <si>
    <t>Poblado C-29 General Vicente Guerrero</t>
  </si>
  <si>
    <t>Zapotal 2da. Sección</t>
  </si>
  <si>
    <t>Poblado C-20 Miguel Hidalgo y Costilla</t>
  </si>
  <si>
    <t>Ingenio Presidente Benito Juárez</t>
  </si>
  <si>
    <t>Zapotal 3ra. Sección</t>
  </si>
  <si>
    <t>Poblado C-22 Licenciado José María Pino Suárez</t>
  </si>
  <si>
    <t>PobladoC-17 Independencia</t>
  </si>
  <si>
    <t>La Península</t>
  </si>
  <si>
    <t>Simón Sarlat</t>
  </si>
  <si>
    <t>Villahermosa</t>
  </si>
  <si>
    <t>Acachapan y Colmena 1ra. Sección</t>
  </si>
  <si>
    <t>Anacleto Canabal 1ra. Sección</t>
  </si>
  <si>
    <t>Anacleto Canabal 2da. Sección</t>
  </si>
  <si>
    <t>Anacleto Canabal 3ra. Sección</t>
  </si>
  <si>
    <t>Boquerón 1ra. Sección (San Pedro)</t>
  </si>
  <si>
    <t>Boquerón 4ta. Sección (Laguna Nueva)</t>
  </si>
  <si>
    <t>Buena Vista 1ra. Sección</t>
  </si>
  <si>
    <t>Buena Vista Río Nuevo 1ra. Sección</t>
  </si>
  <si>
    <t>Buena Vista Río Nuevo 2da. Sección</t>
  </si>
  <si>
    <t>Buena Vista Río Nuevo 3ra. Sección</t>
  </si>
  <si>
    <t>Corregidora Ortiz 1ra. Sección</t>
  </si>
  <si>
    <t>Corregidora Ortiz 3ra. Sección (San Pedrito)</t>
  </si>
  <si>
    <t>Corregidora Ortiz 5ta. Sección</t>
  </si>
  <si>
    <t>Dos Montes</t>
  </si>
  <si>
    <t>González 1ra. Sección</t>
  </si>
  <si>
    <t>González 2da. Sección</t>
  </si>
  <si>
    <t>González 3ra. Sección</t>
  </si>
  <si>
    <t>González 4ta. Sección</t>
  </si>
  <si>
    <t>La Huasteca 2da. Sección (Alvarado la Raya)</t>
  </si>
  <si>
    <t>Ixtacomitán 1ra. Sección</t>
  </si>
  <si>
    <t>Ixtacomitán 2da. Sección</t>
  </si>
  <si>
    <t>Lagartera 1ra. Sección</t>
  </si>
  <si>
    <t>Lázaro Cárdenas 1ra. Sección</t>
  </si>
  <si>
    <t>Lázaro Cárdenas 2da. Sección</t>
  </si>
  <si>
    <t>Luis Gil Pérez</t>
  </si>
  <si>
    <t>Medellín y Madero 2da. Sección</t>
  </si>
  <si>
    <t>Medellín y Pigua 2da. Sección</t>
  </si>
  <si>
    <t>Medellín y Pigua 3ra. Sección</t>
  </si>
  <si>
    <t>Parrilla</t>
  </si>
  <si>
    <t>Guapinol</t>
  </si>
  <si>
    <t>Plátano y Cacao 4ta. Sección</t>
  </si>
  <si>
    <t>Plátano y Cacao 1ra. Sección</t>
  </si>
  <si>
    <t>Plátano y Cacao 2da. Sección (La Isla)</t>
  </si>
  <si>
    <t>Río Viejo 1ra. Sección</t>
  </si>
  <si>
    <t>Playas del Rosario (Subteniente García)</t>
  </si>
  <si>
    <t>Tumbulushal</t>
  </si>
  <si>
    <t>Macultepec</t>
  </si>
  <si>
    <t>Tamulté de las Sabanas</t>
  </si>
  <si>
    <t>Gaviotas Sur (El Cedral)</t>
  </si>
  <si>
    <t>Buena Vista Río Nuevo 4ta. Sección</t>
  </si>
  <si>
    <t>La Ceiba</t>
  </si>
  <si>
    <t>El Bajío</t>
  </si>
  <si>
    <t>La Lima</t>
  </si>
  <si>
    <t>0214</t>
  </si>
  <si>
    <t>Ocuiltzapotlán</t>
  </si>
  <si>
    <t>Fraccionamiento Ocuiltzapotlán Dos</t>
  </si>
  <si>
    <t>Parrilla II</t>
  </si>
  <si>
    <t>Anacleto Canabal 3ra. Sección (Constitución)</t>
  </si>
  <si>
    <t>Comalcalco</t>
  </si>
  <si>
    <t>Arena 1ra. Sección</t>
  </si>
  <si>
    <t>Arena 2da. Sección</t>
  </si>
  <si>
    <t>Carlos Greene</t>
  </si>
  <si>
    <t>Cocohital</t>
  </si>
  <si>
    <t>Cupilco</t>
  </si>
  <si>
    <t>Cuxcuxapa</t>
  </si>
  <si>
    <t>Chichicapa</t>
  </si>
  <si>
    <t>Gregorio Méndez 1ra. Sección</t>
  </si>
  <si>
    <t>Independencia 1ra. Sección</t>
  </si>
  <si>
    <t>Independencia 2da. Sección</t>
  </si>
  <si>
    <t>Lagartera</t>
  </si>
  <si>
    <t>León Zárate 1ra. Sección</t>
  </si>
  <si>
    <t>Norte 2da. Sección</t>
  </si>
  <si>
    <t>Paso de Cupilco</t>
  </si>
  <si>
    <t>Reyes Hernández 1ra. Sección</t>
  </si>
  <si>
    <t>Reyes Hernández 2da. Sección</t>
  </si>
  <si>
    <t>Sargento López 1ra. Sección</t>
  </si>
  <si>
    <t>Sur 4ta. Sección</t>
  </si>
  <si>
    <t>Tecolutilla</t>
  </si>
  <si>
    <t>Oriente 1ra. Sección (Santo Domingo)</t>
  </si>
  <si>
    <t>Cunduacán</t>
  </si>
  <si>
    <t>Carlos Rovirosa (Tulipán)</t>
  </si>
  <si>
    <t>Cucuyulapa</t>
  </si>
  <si>
    <t>Cumuapa 1ra. Sección</t>
  </si>
  <si>
    <t>Gregorio Méndez</t>
  </si>
  <si>
    <t>Huapacal 1ra. Sección</t>
  </si>
  <si>
    <t>Huimango</t>
  </si>
  <si>
    <t>Libertad</t>
  </si>
  <si>
    <t>Morelos Piedra 3ra. Sección</t>
  </si>
  <si>
    <t>Once de Febrero 1ra. Sección</t>
  </si>
  <si>
    <t>José María Morelos y Pavón (Morelitos)</t>
  </si>
  <si>
    <t>Chablé</t>
  </si>
  <si>
    <t>Huimanguillo</t>
  </si>
  <si>
    <t>Chontalpa (Estación Chontalpa)</t>
  </si>
  <si>
    <t>Ocuapan</t>
  </si>
  <si>
    <t>Pico de Oro 1ra. Sección</t>
  </si>
  <si>
    <t>Río Seco y Montaña 2da. Sección</t>
  </si>
  <si>
    <t>Tecominoacán</t>
  </si>
  <si>
    <t>Tierra Nueva 3ra. Sección</t>
  </si>
  <si>
    <t>C-31 (General Francisco Villa)</t>
  </si>
  <si>
    <t>C-32 (Licenciado Francisco Trujillo Gurría)</t>
  </si>
  <si>
    <t>C-34 (Licenciado Benito Juárez García)</t>
  </si>
  <si>
    <t>C-40 (Ernesto Aguirre Colorado)</t>
  </si>
  <si>
    <t>C-41 (Licenciado Carlos A. Madrazo)</t>
  </si>
  <si>
    <t>C-25 (Isidro Cortés Rueda)</t>
  </si>
  <si>
    <t>C-26 (General Pedro C. Colorado)</t>
  </si>
  <si>
    <t>0510</t>
  </si>
  <si>
    <t>Pejelagartero 2da. Sección</t>
  </si>
  <si>
    <t>Jalapa</t>
  </si>
  <si>
    <t>Jalpa de Méndez</t>
  </si>
  <si>
    <t>Ayapa</t>
  </si>
  <si>
    <t>Iquinuapa</t>
  </si>
  <si>
    <t>Jalupa</t>
  </si>
  <si>
    <t>Mecoacán</t>
  </si>
  <si>
    <t>El Río</t>
  </si>
  <si>
    <t>Soyataco</t>
  </si>
  <si>
    <t>Vicente Guerrero 1ra. Sección</t>
  </si>
  <si>
    <t>Jonuta</t>
  </si>
  <si>
    <t>Macuspana</t>
  </si>
  <si>
    <t>Aquiles Serdán (San Fernando)</t>
  </si>
  <si>
    <t>Belén</t>
  </si>
  <si>
    <t>Benito Juárez (San Carlos)</t>
  </si>
  <si>
    <t>El Congo</t>
  </si>
  <si>
    <t>La Curva</t>
  </si>
  <si>
    <t>Monte Adentro</t>
  </si>
  <si>
    <t>Monte Largo 1ra. Sección</t>
  </si>
  <si>
    <t>Nueva División del Bayo (Guatemala)</t>
  </si>
  <si>
    <t>Pemex (Ciudad Pemex)</t>
  </si>
  <si>
    <t>La Escalera</t>
  </si>
  <si>
    <t>0216</t>
  </si>
  <si>
    <t>Buena Vista (Puxcatán)</t>
  </si>
  <si>
    <t>Nacajuca</t>
  </si>
  <si>
    <t>Arroyo</t>
  </si>
  <si>
    <t>El Cedro</t>
  </si>
  <si>
    <t>Guatacalca</t>
  </si>
  <si>
    <t>Guaytalpa</t>
  </si>
  <si>
    <t>Lomitas</t>
  </si>
  <si>
    <t>Mazateupa</t>
  </si>
  <si>
    <t>Oxiacaque</t>
  </si>
  <si>
    <t>Saloya 1ra. Sección</t>
  </si>
  <si>
    <t>Saloya 2da. Sección</t>
  </si>
  <si>
    <t>Samarkanda</t>
  </si>
  <si>
    <t>Sandial</t>
  </si>
  <si>
    <t>Taxco</t>
  </si>
  <si>
    <t>El Tigre</t>
  </si>
  <si>
    <t>Vainilla</t>
  </si>
  <si>
    <t>Bosque de Saloya</t>
  </si>
  <si>
    <t>Tapotzingo</t>
  </si>
  <si>
    <t>La Selva</t>
  </si>
  <si>
    <t>Brisas del Carrizal</t>
  </si>
  <si>
    <t>Pomoca</t>
  </si>
  <si>
    <t>Paraíso</t>
  </si>
  <si>
    <t>Puerto Ceiba (Carrizal)</t>
  </si>
  <si>
    <t>Puerto Ceiba</t>
  </si>
  <si>
    <t>Las Flores 1ra. Sección</t>
  </si>
  <si>
    <t>Libertad 1ra. Sección (El Chivero)</t>
  </si>
  <si>
    <t>Francisco I. Madero (Madero)</t>
  </si>
  <si>
    <t>Moctezuma 1ra. Sección</t>
  </si>
  <si>
    <t>Moctezuma 2da. Sección</t>
  </si>
  <si>
    <t>Quintín Arauz</t>
  </si>
  <si>
    <t>Nicolás Bravo 5ta. Sección (Punta Brava)</t>
  </si>
  <si>
    <t>Chiltepec (Sección Banco)</t>
  </si>
  <si>
    <t>Tacotalpa</t>
  </si>
  <si>
    <t>Tapijulapa</t>
  </si>
  <si>
    <t>Teapa</t>
  </si>
  <si>
    <t>Eureka y Belén</t>
  </si>
  <si>
    <t>Tenosique de Pino Suárez</t>
  </si>
  <si>
    <t>28</t>
  </si>
  <si>
    <t>Altamira</t>
  </si>
  <si>
    <t>Miramar</t>
  </si>
  <si>
    <t>Antiguo Morelos</t>
  </si>
  <si>
    <t>Fortines y Emiliano Zapata (Fortines)</t>
  </si>
  <si>
    <t>Ciudad Camargo</t>
  </si>
  <si>
    <t>Comales</t>
  </si>
  <si>
    <t>Ciudad Madero</t>
  </si>
  <si>
    <t>Loma Alta (Loma Alta de Gómez Farías)</t>
  </si>
  <si>
    <t>González</t>
  </si>
  <si>
    <t>Graciano Sánchez</t>
  </si>
  <si>
    <t>Estación Manuel (Úrsulo Galván)</t>
  </si>
  <si>
    <t>López Rayón</t>
  </si>
  <si>
    <t>1017</t>
  </si>
  <si>
    <t>Francisco I. Madero Dos</t>
  </si>
  <si>
    <t>Nueva Ciudad Guerrero</t>
  </si>
  <si>
    <t>Ciudad Gustavo Díaz Ordaz</t>
  </si>
  <si>
    <t>Estación Santa Engracia</t>
  </si>
  <si>
    <t>Jaumave</t>
  </si>
  <si>
    <t>Santander Jiménez</t>
  </si>
  <si>
    <t>Llera de Canales</t>
  </si>
  <si>
    <t>Ciudad Mante</t>
  </si>
  <si>
    <t>El Abra</t>
  </si>
  <si>
    <t>Los Aztecas</t>
  </si>
  <si>
    <t>Nueva Apolonia</t>
  </si>
  <si>
    <t>Heroica Matamoros</t>
  </si>
  <si>
    <t>El Control</t>
  </si>
  <si>
    <t>Ramírez</t>
  </si>
  <si>
    <t>0603</t>
  </si>
  <si>
    <t>Las Higuerillas</t>
  </si>
  <si>
    <t>1890</t>
  </si>
  <si>
    <t>CEFERESO Número 3</t>
  </si>
  <si>
    <t>Mier</t>
  </si>
  <si>
    <t>Los Guerra</t>
  </si>
  <si>
    <t>Nuevo Laredo</t>
  </si>
  <si>
    <t>0162</t>
  </si>
  <si>
    <t>El Campanario y Oradel</t>
  </si>
  <si>
    <t>0440</t>
  </si>
  <si>
    <t>Bruno Álvarez Valdez</t>
  </si>
  <si>
    <t>Nueva Villa de Padilla</t>
  </si>
  <si>
    <t>Barretal</t>
  </si>
  <si>
    <t>Reynosa</t>
  </si>
  <si>
    <t>Los Cavazos</t>
  </si>
  <si>
    <t>0774</t>
  </si>
  <si>
    <t>Vamos Tamaulipas</t>
  </si>
  <si>
    <t>Ciudad Río Bravo</t>
  </si>
  <si>
    <t>General Francisco Villa</t>
  </si>
  <si>
    <t>El Barrancón del Tío Blas (El Barrancón)</t>
  </si>
  <si>
    <t>0542</t>
  </si>
  <si>
    <t>Carboneras (La Carbonera)</t>
  </si>
  <si>
    <t>Soto la Marina</t>
  </si>
  <si>
    <t>Tampico</t>
  </si>
  <si>
    <t>Ciudad Tula</t>
  </si>
  <si>
    <t>Valle Hermoso</t>
  </si>
  <si>
    <t>El Realito</t>
  </si>
  <si>
    <t>Ciudad Victoria</t>
  </si>
  <si>
    <t>Xicoténcatl</t>
  </si>
  <si>
    <t>29</t>
  </si>
  <si>
    <t>Amaxac de Guerrero</t>
  </si>
  <si>
    <t>Apetatitlán</t>
  </si>
  <si>
    <t>Belén Atzitzimititlán</t>
  </si>
  <si>
    <t>San Matías Tepetomatitlán</t>
  </si>
  <si>
    <t>Tlatempan</t>
  </si>
  <si>
    <t>Atlzayanca</t>
  </si>
  <si>
    <t>Ciudad de Apizaco</t>
  </si>
  <si>
    <t>Colonia San Isidro</t>
  </si>
  <si>
    <t>San Luis Apizaquito</t>
  </si>
  <si>
    <t>Santa Anita Huiloac</t>
  </si>
  <si>
    <t>Santa María Texcalac</t>
  </si>
  <si>
    <t>Calpulalpan</t>
  </si>
  <si>
    <t>San Marcos Guaquilpan</t>
  </si>
  <si>
    <t>Santiago Cuaula</t>
  </si>
  <si>
    <t>Villa de El Carmen Tequexquitla</t>
  </si>
  <si>
    <t>Cuapiaxtla</t>
  </si>
  <si>
    <t>Cuaxomulco</t>
  </si>
  <si>
    <t>Santa Ana Chiautempan</t>
  </si>
  <si>
    <t>San Pedro Muñoztla</t>
  </si>
  <si>
    <t>San Bartolomé Cuahuixmatlac</t>
  </si>
  <si>
    <t>Santa Cruz Tetela</t>
  </si>
  <si>
    <t>San Pedro Tlalcuapan de Nicolás Bravo</t>
  </si>
  <si>
    <t>San Pedro Xochiteotla</t>
  </si>
  <si>
    <t>Muñoz</t>
  </si>
  <si>
    <t>Españita</t>
  </si>
  <si>
    <t>Huamantla</t>
  </si>
  <si>
    <t>Colonia Chapultepec</t>
  </si>
  <si>
    <t>San José Xicohténcatl</t>
  </si>
  <si>
    <t>Hueyotlipan</t>
  </si>
  <si>
    <t>San Simeón Xipetzinco</t>
  </si>
  <si>
    <t>Villa Mariano Matamoros</t>
  </si>
  <si>
    <t>San Antonio Atotonilco</t>
  </si>
  <si>
    <t>San Diego Xocoyucan</t>
  </si>
  <si>
    <t>Santa Inés Tecuexcomac</t>
  </si>
  <si>
    <t>Santa Justina Ecatepec</t>
  </si>
  <si>
    <t>La Trinidad Tenexyecac</t>
  </si>
  <si>
    <t>Ixtenco</t>
  </si>
  <si>
    <t>Mazatecochco</t>
  </si>
  <si>
    <t>Contla</t>
  </si>
  <si>
    <t>San José Aztatla</t>
  </si>
  <si>
    <t>Tepetitla</t>
  </si>
  <si>
    <t>San Mateo Ayecac</t>
  </si>
  <si>
    <t>Villa Alta</t>
  </si>
  <si>
    <t>Sanctórum</t>
  </si>
  <si>
    <t>Francisco Villa</t>
  </si>
  <si>
    <t>Ciudad de Nanacamilpa</t>
  </si>
  <si>
    <t>Acuamanala</t>
  </si>
  <si>
    <t>Santo Tomás la Concordia</t>
  </si>
  <si>
    <t>San Rafael Tenanyecac</t>
  </si>
  <si>
    <t>Santiago Michac</t>
  </si>
  <si>
    <t>Panotla</t>
  </si>
  <si>
    <t>San Jorge Tezoquipan</t>
  </si>
  <si>
    <t>Santa Cruz Techachalco</t>
  </si>
  <si>
    <t>San Tadeo Huiloapan</t>
  </si>
  <si>
    <t>Villa Vicente Guerrero</t>
  </si>
  <si>
    <t>San Isidro Buen Suceso</t>
  </si>
  <si>
    <t>Santa Cruz Tlaxcala</t>
  </si>
  <si>
    <t>Guadalupe Tlachco</t>
  </si>
  <si>
    <t>San Miguel Contla</t>
  </si>
  <si>
    <t>Tenancingo</t>
  </si>
  <si>
    <t>Teolocholco</t>
  </si>
  <si>
    <t>El Carmen Aztama</t>
  </si>
  <si>
    <t>Tepeyanco</t>
  </si>
  <si>
    <t>San Cosme Atlamaxac</t>
  </si>
  <si>
    <t>San Pedro Xalcaltzinco</t>
  </si>
  <si>
    <t>Terrenate</t>
  </si>
  <si>
    <t>Toluca de Guadalupe</t>
  </si>
  <si>
    <t>Tetla</t>
  </si>
  <si>
    <t>San Bartolomé Matlalohcan</t>
  </si>
  <si>
    <t>San Francisco Atexcatzinco</t>
  </si>
  <si>
    <t>Tetlatlahuca</t>
  </si>
  <si>
    <t>San Bartolomé Tenango</t>
  </si>
  <si>
    <t>Santa Cruz Aquiahuac</t>
  </si>
  <si>
    <t>Tlaxcala de Xicohténcatl</t>
  </si>
  <si>
    <t>San Diego Metepec</t>
  </si>
  <si>
    <t>San Esteban Tizatlán</t>
  </si>
  <si>
    <t>San Gabriel Cuauhtla</t>
  </si>
  <si>
    <t>San Hipólito Chimalpa</t>
  </si>
  <si>
    <t>San Lucas Cuauhtelulpan</t>
  </si>
  <si>
    <t>San Sebastián Atlahapa</t>
  </si>
  <si>
    <t>Santa María Acuitlapilco</t>
  </si>
  <si>
    <t>Santa María Ixtulco</t>
  </si>
  <si>
    <t>La Trinidad Tepehitec</t>
  </si>
  <si>
    <t>Tlaxco</t>
  </si>
  <si>
    <t>Acopinalco del Peñón</t>
  </si>
  <si>
    <t>San José Atotonilco</t>
  </si>
  <si>
    <t>Unión Ejidal Tierra y Libertad</t>
  </si>
  <si>
    <t>Tocatlán</t>
  </si>
  <si>
    <t>San Juan Totolac</t>
  </si>
  <si>
    <t>Los Reyes Quiahuixtlán</t>
  </si>
  <si>
    <t>San Francisco Ocotelulco</t>
  </si>
  <si>
    <t>Zitlaltepec</t>
  </si>
  <si>
    <t>San Andrés Ahuashuatepec</t>
  </si>
  <si>
    <t>Xaloztoc</t>
  </si>
  <si>
    <t>San Pedro Tlacotepec</t>
  </si>
  <si>
    <t>Guadalupe Texmolac</t>
  </si>
  <si>
    <t>San Simón Tlatlahuquitepec</t>
  </si>
  <si>
    <t>San Marcos Contla</t>
  </si>
  <si>
    <t>Xicohtzinco</t>
  </si>
  <si>
    <t>San Benito Xaltocan</t>
  </si>
  <si>
    <t>Santa María Atlihuetzian</t>
  </si>
  <si>
    <t>Santa Úrsula Zimatepec</t>
  </si>
  <si>
    <t>San José Tetel</t>
  </si>
  <si>
    <t>Hualcaltzinco</t>
  </si>
  <si>
    <t>Zacatelco</t>
  </si>
  <si>
    <t>La Magdalena Tlaltelulco</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</si>
  <si>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</si>
  <si>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</si>
  <si>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</si>
  <si>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</si>
  <si>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</si>
  <si>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</si>
  <si>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</si>
  <si>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</si>
  <si>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</si>
  <si>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Ayometitla</t>
  </si>
  <si>
    <t>Santa Isabel Xiloxoxtla</t>
  </si>
  <si>
    <t>30</t>
  </si>
  <si>
    <t>Acayucan</t>
  </si>
  <si>
    <t>Corral Nuevo</t>
  </si>
  <si>
    <t>Dehesa</t>
  </si>
  <si>
    <t>Quiamoloapan</t>
  </si>
  <si>
    <t>Coyolillo</t>
  </si>
  <si>
    <t>Mozomboa</t>
  </si>
  <si>
    <t>Tinajitas</t>
  </si>
  <si>
    <t>Acula</t>
  </si>
  <si>
    <t>Acultzingo</t>
  </si>
  <si>
    <t>Tecamalucan</t>
  </si>
  <si>
    <t>Camarón de Tejeda</t>
  </si>
  <si>
    <t>Alto Lucero</t>
  </si>
  <si>
    <t>Mesa de Guadalupe</t>
  </si>
  <si>
    <t>Palma Sola</t>
  </si>
  <si>
    <t>Altotonga</t>
  </si>
  <si>
    <t>Ahueyahualco</t>
  </si>
  <si>
    <t>Juan Marcos (San José Buenavista)</t>
  </si>
  <si>
    <t>San Miguel Tlalpoalan</t>
  </si>
  <si>
    <t>Alvarado</t>
  </si>
  <si>
    <t>Antón Lizardo</t>
  </si>
  <si>
    <t>Naranjos</t>
  </si>
  <si>
    <t>Amatlán de los Reyes</t>
  </si>
  <si>
    <t>Guadalupe (La Patrona)</t>
  </si>
  <si>
    <t>Manuel León (San José de Gracia)</t>
  </si>
  <si>
    <t>Paraje Nuevo</t>
  </si>
  <si>
    <t>Peñuela</t>
  </si>
  <si>
    <t>Ángel R. Cabada</t>
  </si>
  <si>
    <t>Tecolapan</t>
  </si>
  <si>
    <t>José Cardel</t>
  </si>
  <si>
    <t>General Miguel Alemán (Potrero Nuevo)</t>
  </si>
  <si>
    <t>Atzacan</t>
  </si>
  <si>
    <t>Dos Ríos (Tocuila)</t>
  </si>
  <si>
    <t>Atzalan</t>
  </si>
  <si>
    <t>Plan de Arroyos</t>
  </si>
  <si>
    <t>Colonias Pedernales</t>
  </si>
  <si>
    <t>Tlaltetela</t>
  </si>
  <si>
    <t>Los Altos</t>
  </si>
  <si>
    <t>Xololoyan</t>
  </si>
  <si>
    <t>Banderilla</t>
  </si>
  <si>
    <t>Boca del Río</t>
  </si>
  <si>
    <t>Veracruz</t>
  </si>
  <si>
    <t>Ciudad Mendoza</t>
  </si>
  <si>
    <t>La Cuesta</t>
  </si>
  <si>
    <t>Necoxtla</t>
  </si>
  <si>
    <t>Catemaco</t>
  </si>
  <si>
    <t>Cazones de Herrera</t>
  </si>
  <si>
    <t>Cerro Azul</t>
  </si>
  <si>
    <t>Citlaltépec</t>
  </si>
  <si>
    <t>Coacoatzintla</t>
  </si>
  <si>
    <t>Progreso de Zaragoza</t>
  </si>
  <si>
    <t>Coahuitlán</t>
  </si>
  <si>
    <t>Mahuixtlán</t>
  </si>
  <si>
    <t>Pacho Viejo</t>
  </si>
  <si>
    <t>Tuzamapan</t>
  </si>
  <si>
    <t>Coatzacoalcos</t>
  </si>
  <si>
    <t>Guillermo Prieto (Santa Rosa)</t>
  </si>
  <si>
    <t>Mundo Nuevo</t>
  </si>
  <si>
    <t>Lomas de Barrillas</t>
  </si>
  <si>
    <t>Fraccionamiento Ciudad Olmeca</t>
  </si>
  <si>
    <t>Puerto Esmeralda</t>
  </si>
  <si>
    <t>Coatzintla</t>
  </si>
  <si>
    <t>Manuel María Contreras</t>
  </si>
  <si>
    <t>Colipa</t>
  </si>
  <si>
    <t>Boca del Monte</t>
  </si>
  <si>
    <t>Córdoba</t>
  </si>
  <si>
    <t>La Luz Francisco I. Madero (San Román)</t>
  </si>
  <si>
    <t>San Rafael Calería</t>
  </si>
  <si>
    <t>La Luz y Trinidad Palotal</t>
  </si>
  <si>
    <t>El Pueblito (Crucero Nacional)</t>
  </si>
  <si>
    <t>Fredepo</t>
  </si>
  <si>
    <t>Cosamaloapan</t>
  </si>
  <si>
    <t>Gabino Barreda</t>
  </si>
  <si>
    <t>Paraíso Novillero</t>
  </si>
  <si>
    <t>Poblado Dos (Ampliación Piedras Negras)</t>
  </si>
  <si>
    <t>Cosautlán de Carvajal</t>
  </si>
  <si>
    <t>Coscomatepec de Bravo</t>
  </si>
  <si>
    <t>Cuiyachapa</t>
  </si>
  <si>
    <t>Tetelzingo</t>
  </si>
  <si>
    <t>Xocotla</t>
  </si>
  <si>
    <t>Cosoleacaque</t>
  </si>
  <si>
    <t>Barrancas (Buenos Aires)</t>
  </si>
  <si>
    <t>Coacotla</t>
  </si>
  <si>
    <t>Estero del Pantano</t>
  </si>
  <si>
    <t>José F. Gutiérrez</t>
  </si>
  <si>
    <t>El Naranjito</t>
  </si>
  <si>
    <t>Fraccionamiento los Limones</t>
  </si>
  <si>
    <t>0275</t>
  </si>
  <si>
    <t>Fraccionamiento las Arboledas</t>
  </si>
  <si>
    <t>Fraccionamiento los Prados</t>
  </si>
  <si>
    <t>Coxquihui</t>
  </si>
  <si>
    <t>Coyutla</t>
  </si>
  <si>
    <t>La Chaca</t>
  </si>
  <si>
    <t>Cuichapa</t>
  </si>
  <si>
    <t>Cuitláhuac</t>
  </si>
  <si>
    <t>Chacaltianguis</t>
  </si>
  <si>
    <t>Chalma</t>
  </si>
  <si>
    <t>Chiconquiaco</t>
  </si>
  <si>
    <t>Chicontepec de Tejeda</t>
  </si>
  <si>
    <t>Chacalapa</t>
  </si>
  <si>
    <t>Chinampa de Gorostiza</t>
  </si>
  <si>
    <t>Colonia las Flores</t>
  </si>
  <si>
    <t>Kilómetro Veintidós</t>
  </si>
  <si>
    <t>Las Choapas</t>
  </si>
  <si>
    <t>Chocamán</t>
  </si>
  <si>
    <t>Chontla</t>
  </si>
  <si>
    <t>El Chico</t>
  </si>
  <si>
    <t>Villa Emiliano Zapata (El Carrizal)</t>
  </si>
  <si>
    <t>Pacho Nuevo</t>
  </si>
  <si>
    <t>Rinconada</t>
  </si>
  <si>
    <t>Jacarandas</t>
  </si>
  <si>
    <t>Espinal</t>
  </si>
  <si>
    <t>Entabladero</t>
  </si>
  <si>
    <t>Filomeno Mata</t>
  </si>
  <si>
    <t>Fortín de las Flores</t>
  </si>
  <si>
    <t>Monte Blanco</t>
  </si>
  <si>
    <t>San Marcial</t>
  </si>
  <si>
    <t>Córdoba (Santa Leticia)</t>
  </si>
  <si>
    <t>Gutiérrez Zamora</t>
  </si>
  <si>
    <t>Hidalgotitlán</t>
  </si>
  <si>
    <t>Huatusco de Chicuellar</t>
  </si>
  <si>
    <t>Elotepec</t>
  </si>
  <si>
    <t>Tlamatoca</t>
  </si>
  <si>
    <t>Huayacocotla</t>
  </si>
  <si>
    <t>Hueyapan de Ocampo</t>
  </si>
  <si>
    <t>Juan Díaz Covarrubias</t>
  </si>
  <si>
    <t>Los Mangos</t>
  </si>
  <si>
    <t>Huiloapan de Cuauhtémoc</t>
  </si>
  <si>
    <t>Ignacio de la Llave</t>
  </si>
  <si>
    <t>Isla</t>
  </si>
  <si>
    <t>Ixcatepec</t>
  </si>
  <si>
    <t>Ixhuacán de los Reyes</t>
  </si>
  <si>
    <t>Ixhuatlán del Café</t>
  </si>
  <si>
    <t>Ocotitlán</t>
  </si>
  <si>
    <t>Tlamatoca Potrerillo</t>
  </si>
  <si>
    <t>Presidio</t>
  </si>
  <si>
    <t>Ixhuatlancillo</t>
  </si>
  <si>
    <t>Unión y Progreso</t>
  </si>
  <si>
    <t>Fraccionamiento Valle Dorado</t>
  </si>
  <si>
    <t>Ixhuatlán del Sureste</t>
  </si>
  <si>
    <t>Llano Enmedio</t>
  </si>
  <si>
    <t>Ixtaczoquitlán</t>
  </si>
  <si>
    <t>Campo Grande</t>
  </si>
  <si>
    <t>Capoluca</t>
  </si>
  <si>
    <t>Cuautlapan</t>
  </si>
  <si>
    <t>Moyoapan</t>
  </si>
  <si>
    <t>Sumidero</t>
  </si>
  <si>
    <t>Tuxpanguillo</t>
  </si>
  <si>
    <t>Zapoapan</t>
  </si>
  <si>
    <t>Jalacingo</t>
  </si>
  <si>
    <t>Mixquiapan</t>
  </si>
  <si>
    <t>Orilla del Monte</t>
  </si>
  <si>
    <t>Xalapa-Enríquez</t>
  </si>
  <si>
    <t>Chiltoyac</t>
  </si>
  <si>
    <t>Colonia Santa Bárbara</t>
  </si>
  <si>
    <t>Lomas Verdes</t>
  </si>
  <si>
    <t>Fraccionamiento las Fuentes</t>
  </si>
  <si>
    <t>Jalcomulco</t>
  </si>
  <si>
    <t>Jáltipan de Morelos</t>
  </si>
  <si>
    <t>Jamapa</t>
  </si>
  <si>
    <t>Jesús Carranza</t>
  </si>
  <si>
    <t>Colonia Nuevo Morelos</t>
  </si>
  <si>
    <t>Suchilapan del Río</t>
  </si>
  <si>
    <t>San Marcos de León (San Marcos)</t>
  </si>
  <si>
    <t>Jilotepec</t>
  </si>
  <si>
    <t>La Concepción</t>
  </si>
  <si>
    <t>Juan Rodríguez Clara</t>
  </si>
  <si>
    <t>Los Tigres (San Marcos)</t>
  </si>
  <si>
    <t>Juchique de Ferrer</t>
  </si>
  <si>
    <t>Plan de las Hayas</t>
  </si>
  <si>
    <t>Lerdo de Tejada</t>
  </si>
  <si>
    <t>Maltrata</t>
  </si>
  <si>
    <t>San José Súchil</t>
  </si>
  <si>
    <t>Manlio Fabio Altamirano</t>
  </si>
  <si>
    <t>Tenenexpan</t>
  </si>
  <si>
    <t>Mariano Escobedo</t>
  </si>
  <si>
    <t>San Isidro el Berro</t>
  </si>
  <si>
    <t>Chicola</t>
  </si>
  <si>
    <t>Palmira</t>
  </si>
  <si>
    <t>Martínez de la Torre</t>
  </si>
  <si>
    <t>Mecatlán</t>
  </si>
  <si>
    <t>Mecayapan</t>
  </si>
  <si>
    <t>Huazuntlán</t>
  </si>
  <si>
    <t>Ixhuapan</t>
  </si>
  <si>
    <t>Medellín</t>
  </si>
  <si>
    <t>Paso del Toro</t>
  </si>
  <si>
    <t>Rancho del Padre</t>
  </si>
  <si>
    <t>Los Robles</t>
  </si>
  <si>
    <t>El Tejar</t>
  </si>
  <si>
    <t>Fraccionamiento Arboledas San Ramón</t>
  </si>
  <si>
    <t>0273</t>
  </si>
  <si>
    <t>Fraccionamiento Puente Moreno</t>
  </si>
  <si>
    <t>Miahuatlán</t>
  </si>
  <si>
    <t>Capoacan</t>
  </si>
  <si>
    <t>Mapachapa</t>
  </si>
  <si>
    <t>Misantla</t>
  </si>
  <si>
    <t>Arroyo Hondo</t>
  </si>
  <si>
    <t>Moloacán</t>
  </si>
  <si>
    <t>Naolinco de Victoria</t>
  </si>
  <si>
    <t>Naranjal</t>
  </si>
  <si>
    <t>Nautla</t>
  </si>
  <si>
    <t>Nogales</t>
  </si>
  <si>
    <t>Agrícola Lázaro Cárdenas</t>
  </si>
  <si>
    <t>Oluta</t>
  </si>
  <si>
    <t>Omealca</t>
  </si>
  <si>
    <t>Orizaba</t>
  </si>
  <si>
    <t>Otatitlán</t>
  </si>
  <si>
    <t>Oteapan</t>
  </si>
  <si>
    <t>Ozuluama de Mascareñas</t>
  </si>
  <si>
    <t>Pajapan</t>
  </si>
  <si>
    <t>Pánuco</t>
  </si>
  <si>
    <t>Tamos</t>
  </si>
  <si>
    <t>Moralillo</t>
  </si>
  <si>
    <t>0904</t>
  </si>
  <si>
    <t>Guayalejo</t>
  </si>
  <si>
    <t>Papantla de Olarte</t>
  </si>
  <si>
    <t>Agua Dulce</t>
  </si>
  <si>
    <t>El Chote</t>
  </si>
  <si>
    <t>La Guásima</t>
  </si>
  <si>
    <t>Paso del Macho</t>
  </si>
  <si>
    <t>Paso de Ovejas</t>
  </si>
  <si>
    <t>Tolome</t>
  </si>
  <si>
    <t>La Perla</t>
  </si>
  <si>
    <t>Perote</t>
  </si>
  <si>
    <t>San Antonio Limón (Totalco)</t>
  </si>
  <si>
    <t>Los Molinos (San José)</t>
  </si>
  <si>
    <t>Sierra de Agua</t>
  </si>
  <si>
    <t>San Antonio Tenextepec</t>
  </si>
  <si>
    <t>Platón Sánchez</t>
  </si>
  <si>
    <t>Playa Vicente</t>
  </si>
  <si>
    <t>Abasolo del Valle</t>
  </si>
  <si>
    <t>El Nigromante</t>
  </si>
  <si>
    <t>Nuevo Ixcatlán</t>
  </si>
  <si>
    <t>Poza Rica de Hidalgo</t>
  </si>
  <si>
    <t>Villa de las Flores</t>
  </si>
  <si>
    <t>Arroyo del Maíz Uno</t>
  </si>
  <si>
    <t>Las Vigas de Ramírez</t>
  </si>
  <si>
    <t>Barrio de San Miguel</t>
  </si>
  <si>
    <t>Cd. Cuauhtémoc</t>
  </si>
  <si>
    <t>Primero de Mayo (Los Mangos)</t>
  </si>
  <si>
    <t>Cabezas</t>
  </si>
  <si>
    <t>Chichicaxtle</t>
  </si>
  <si>
    <t>Rafael Delgado</t>
  </si>
  <si>
    <t>Jalapilla</t>
  </si>
  <si>
    <t>Rafael Lucio</t>
  </si>
  <si>
    <t>Río Blanco</t>
  </si>
  <si>
    <t>Saltabarranca</t>
  </si>
  <si>
    <t>San Andrés Tuxtla</t>
  </si>
  <si>
    <t>Calería</t>
  </si>
  <si>
    <t>Comoapan</t>
  </si>
  <si>
    <t>Laguneta</t>
  </si>
  <si>
    <t>Salto de Eyipantla</t>
  </si>
  <si>
    <t>Sihuapan</t>
  </si>
  <si>
    <t>Texalpan de Abajo</t>
  </si>
  <si>
    <t>Xoteapan</t>
  </si>
  <si>
    <t>Texalpan de Arriba</t>
  </si>
  <si>
    <t>San Juan Evangelista</t>
  </si>
  <si>
    <t>La Cerquilla</t>
  </si>
  <si>
    <t>Estación Juanita</t>
  </si>
  <si>
    <t>Santiago Tuxtla</t>
  </si>
  <si>
    <t>Tapalapan</t>
  </si>
  <si>
    <t>Tlapacoyan</t>
  </si>
  <si>
    <t>Tres Zapotes</t>
  </si>
  <si>
    <t>Sayula de Alemán</t>
  </si>
  <si>
    <t>Aguilera</t>
  </si>
  <si>
    <t>Cruz del Milagro</t>
  </si>
  <si>
    <t>Colonia Lealtad</t>
  </si>
  <si>
    <t>Fraccionamiento Santa Cruz</t>
  </si>
  <si>
    <t>Atzompa</t>
  </si>
  <si>
    <t>Soledad de Doblado</t>
  </si>
  <si>
    <t>Soteapan</t>
  </si>
  <si>
    <t>Colonia Benito Juárez</t>
  </si>
  <si>
    <t>Ocozotepec</t>
  </si>
  <si>
    <t>Tamalín</t>
  </si>
  <si>
    <t>Tamiahua</t>
  </si>
  <si>
    <t>Tampico Alto</t>
  </si>
  <si>
    <t>Tantoyuca</t>
  </si>
  <si>
    <t>Castillo de Teayo</t>
  </si>
  <si>
    <t>Tecolutla</t>
  </si>
  <si>
    <t>Casitas</t>
  </si>
  <si>
    <t>Hueytepec</t>
  </si>
  <si>
    <t>Álamo</t>
  </si>
  <si>
    <t>Chapopote Núñez</t>
  </si>
  <si>
    <t>Estero del Ídolo</t>
  </si>
  <si>
    <t>Potrero del Llano</t>
  </si>
  <si>
    <t>Tempoal de Sánchez</t>
  </si>
  <si>
    <t>Corozal</t>
  </si>
  <si>
    <t>Teocelo</t>
  </si>
  <si>
    <t>San José Tenejapa</t>
  </si>
  <si>
    <t>Tepetlán</t>
  </si>
  <si>
    <t>Tepetzintla</t>
  </si>
  <si>
    <t>Villa Azueta</t>
  </si>
  <si>
    <t>Linda Vista</t>
  </si>
  <si>
    <t>Ayotuxtla</t>
  </si>
  <si>
    <t>Texhuacán</t>
  </si>
  <si>
    <t>Texistepec</t>
  </si>
  <si>
    <t>Tezonapa</t>
  </si>
  <si>
    <t>Ixtacapa el Chico</t>
  </si>
  <si>
    <t>Motzorongo</t>
  </si>
  <si>
    <t>Paraíso la Reforma</t>
  </si>
  <si>
    <t>Joachín</t>
  </si>
  <si>
    <t>Tihuatlán</t>
  </si>
  <si>
    <t>Zacate Colorado</t>
  </si>
  <si>
    <t>General Lázaro Cárdenas del Río</t>
  </si>
  <si>
    <t>Nuevo Progreso (Kilómetro 12)</t>
  </si>
  <si>
    <t>San Miguel Mecatepec (Manantial)</t>
  </si>
  <si>
    <t>Tlacojalpan</t>
  </si>
  <si>
    <t>Tlacotalpan</t>
  </si>
  <si>
    <t>Tlacotepec de Mejía</t>
  </si>
  <si>
    <t>Tlalixcoyan</t>
  </si>
  <si>
    <t>La Palmilla</t>
  </si>
  <si>
    <t>Tlilapan</t>
  </si>
  <si>
    <t>Totutla</t>
  </si>
  <si>
    <t>Túxpam de Rodríguez Cano</t>
  </si>
  <si>
    <t>Santiago de la Peña</t>
  </si>
  <si>
    <t>La Victoria (La Peñita)</t>
  </si>
  <si>
    <t>Úrsulo Galván</t>
  </si>
  <si>
    <t>Vega de Alatorre</t>
  </si>
  <si>
    <t>Emilio Carranza</t>
  </si>
  <si>
    <t>Las Amapolas</t>
  </si>
  <si>
    <t>Las Bajadas</t>
  </si>
  <si>
    <t>Delfino Victoria (Santa Fe)</t>
  </si>
  <si>
    <t>Valente Díaz</t>
  </si>
  <si>
    <t>Vargas</t>
  </si>
  <si>
    <t>Colonia el Renacimiento</t>
  </si>
  <si>
    <t>Colonia Chalchihuecan</t>
  </si>
  <si>
    <t>Río Medio [Granja]</t>
  </si>
  <si>
    <t>Las Amapolas Dos</t>
  </si>
  <si>
    <t>Ampliación las Bajadas</t>
  </si>
  <si>
    <t>Fraccionamiento Geovillas los Pinos</t>
  </si>
  <si>
    <t>Fraccionamiento Costa Dorada</t>
  </si>
  <si>
    <t>Fraccionamiento el Campanario</t>
  </si>
  <si>
    <t>Colinas de Santa Fe</t>
  </si>
  <si>
    <t>0230</t>
  </si>
  <si>
    <t>Lomas de Río Medio Cuatro</t>
  </si>
  <si>
    <t>Los Torrentes</t>
  </si>
  <si>
    <t>Oasis</t>
  </si>
  <si>
    <t>Villa Aldama</t>
  </si>
  <si>
    <t>Cruz Blanca</t>
  </si>
  <si>
    <t>Colonia Libertad</t>
  </si>
  <si>
    <t>Yanga</t>
  </si>
  <si>
    <t>Yecuatla</t>
  </si>
  <si>
    <t>Zongolica</t>
  </si>
  <si>
    <t>Zozocolco de Hidalgo</t>
  </si>
  <si>
    <t>El Muelle (Gavilán Norte)</t>
  </si>
  <si>
    <t>El Higo</t>
  </si>
  <si>
    <t>Nanchital de Lázaro Cárdenas del Río</t>
  </si>
  <si>
    <t>Tres Valles</t>
  </si>
  <si>
    <t>Novara</t>
  </si>
  <si>
    <t>Poblado Tres</t>
  </si>
  <si>
    <t>Carlos A. Carrillo</t>
  </si>
  <si>
    <t>Tatahuicapan</t>
  </si>
  <si>
    <t>Poblado 10</t>
  </si>
  <si>
    <t>Puntilla Aldama</t>
  </si>
  <si>
    <t>Xochiapa</t>
  </si>
  <si>
    <t>31</t>
  </si>
  <si>
    <t>Uayalceh</t>
  </si>
  <si>
    <t>Acanceh</t>
  </si>
  <si>
    <t>Akil</t>
  </si>
  <si>
    <t>Baca</t>
  </si>
  <si>
    <t>Buctzotz</t>
  </si>
  <si>
    <t>Cacalchén</t>
  </si>
  <si>
    <t>Calotmul</t>
  </si>
  <si>
    <t>Cansahcab</t>
  </si>
  <si>
    <t>Celestún</t>
  </si>
  <si>
    <t>Cenotillo</t>
  </si>
  <si>
    <t>Conkal</t>
  </si>
  <si>
    <t>Cuzamá</t>
  </si>
  <si>
    <t>Chacsinkín</t>
  </si>
  <si>
    <t>Chapab</t>
  </si>
  <si>
    <t>Chemax</t>
  </si>
  <si>
    <t>X-Catzín (Catzín)</t>
  </si>
  <si>
    <t>Xalaú (X-Alau)</t>
  </si>
  <si>
    <t>X-Can</t>
  </si>
  <si>
    <t>Chicxulub Pueblo</t>
  </si>
  <si>
    <t>Chichimilá</t>
  </si>
  <si>
    <t>Chikindzonot</t>
  </si>
  <si>
    <t>Chocholá</t>
  </si>
  <si>
    <t>Chumayel</t>
  </si>
  <si>
    <t>Dzán</t>
  </si>
  <si>
    <t>Dzemul</t>
  </si>
  <si>
    <t>Dzidzantún</t>
  </si>
  <si>
    <t>Dzilam de Bravo</t>
  </si>
  <si>
    <t>Dzilam González</t>
  </si>
  <si>
    <t>Dzitás</t>
  </si>
  <si>
    <t>Dzoncauich</t>
  </si>
  <si>
    <t>Espita</t>
  </si>
  <si>
    <t>Halachó</t>
  </si>
  <si>
    <t>Cepeda</t>
  </si>
  <si>
    <t>Sihó</t>
  </si>
  <si>
    <t>Hocabá</t>
  </si>
  <si>
    <t>Hoctún</t>
  </si>
  <si>
    <t>Homún</t>
  </si>
  <si>
    <t>Huhí</t>
  </si>
  <si>
    <t>Hunucmá</t>
  </si>
  <si>
    <t>Texán de Palomeque</t>
  </si>
  <si>
    <t>Ixil</t>
  </si>
  <si>
    <t>Izamal</t>
  </si>
  <si>
    <t>Citilcum</t>
  </si>
  <si>
    <t>Kimbilá</t>
  </si>
  <si>
    <t>Kanasín</t>
  </si>
  <si>
    <t>Kantunil</t>
  </si>
  <si>
    <t>Holcá</t>
  </si>
  <si>
    <t>Kaua</t>
  </si>
  <si>
    <t>Kinchil</t>
  </si>
  <si>
    <t>Kopomá</t>
  </si>
  <si>
    <t>Mama</t>
  </si>
  <si>
    <t>Maní</t>
  </si>
  <si>
    <t>Maxcanú</t>
  </si>
  <si>
    <t>Mayapán</t>
  </si>
  <si>
    <t>Mérida</t>
  </si>
  <si>
    <t>Caucel</t>
  </si>
  <si>
    <t>Chablekal</t>
  </si>
  <si>
    <t>Cholul</t>
  </si>
  <si>
    <t>Dzununcán</t>
  </si>
  <si>
    <t>Komchén</t>
  </si>
  <si>
    <t>Molas</t>
  </si>
  <si>
    <t>San José Tzal</t>
  </si>
  <si>
    <t>0116</t>
  </si>
  <si>
    <t>San Pedro Chimay</t>
  </si>
  <si>
    <t>0408</t>
  </si>
  <si>
    <t>Motul de Carrillo Puerto</t>
  </si>
  <si>
    <t>Muna</t>
  </si>
  <si>
    <t>Muxupip</t>
  </si>
  <si>
    <t>Opichén</t>
  </si>
  <si>
    <t>Oxkutzcab</t>
  </si>
  <si>
    <t>Panabá</t>
  </si>
  <si>
    <t>Peto</t>
  </si>
  <si>
    <t>Chelem</t>
  </si>
  <si>
    <t>Chicxulub (Chicxulub Puerto)</t>
  </si>
  <si>
    <t>Chuburná</t>
  </si>
  <si>
    <t>Campestre Flamboyanes</t>
  </si>
  <si>
    <t>Río Lagartos</t>
  </si>
  <si>
    <t>Sacalum</t>
  </si>
  <si>
    <t>Samahil</t>
  </si>
  <si>
    <t>Seyé</t>
  </si>
  <si>
    <t>Sinanché</t>
  </si>
  <si>
    <t>Sotuta</t>
  </si>
  <si>
    <t>Sucilá</t>
  </si>
  <si>
    <t>Tahdziú</t>
  </si>
  <si>
    <t>Tahmek</t>
  </si>
  <si>
    <t>Teabo</t>
  </si>
  <si>
    <t>Tecoh</t>
  </si>
  <si>
    <t>Tekal de Venegas</t>
  </si>
  <si>
    <t>Tekantó</t>
  </si>
  <si>
    <t>Tekax de Álvaro Obregón</t>
  </si>
  <si>
    <t>Kancab</t>
  </si>
  <si>
    <t>Tekit</t>
  </si>
  <si>
    <t>Tekom</t>
  </si>
  <si>
    <t>Telchac</t>
  </si>
  <si>
    <t>Temax</t>
  </si>
  <si>
    <t>Temozón</t>
  </si>
  <si>
    <t>Hunukú</t>
  </si>
  <si>
    <t>Tetiz</t>
  </si>
  <si>
    <t>Ticul</t>
  </si>
  <si>
    <t>Pustunich</t>
  </si>
  <si>
    <t>Yotholín</t>
  </si>
  <si>
    <t>Timucuy</t>
  </si>
  <si>
    <t>Pisté</t>
  </si>
  <si>
    <t>Tixcacalcupul</t>
  </si>
  <si>
    <t>Tixkokob</t>
  </si>
  <si>
    <t>Ekmul</t>
  </si>
  <si>
    <t>Tixmehuac</t>
  </si>
  <si>
    <t>Tixpéhual</t>
  </si>
  <si>
    <t>Tizimín</t>
  </si>
  <si>
    <t>Popolnáh</t>
  </si>
  <si>
    <t>Tixcancal</t>
  </si>
  <si>
    <t>Tunkás</t>
  </si>
  <si>
    <t>Tzucacab</t>
  </si>
  <si>
    <t>Uayma</t>
  </si>
  <si>
    <t>Ucú</t>
  </si>
  <si>
    <t>Umán</t>
  </si>
  <si>
    <t>Valladolid</t>
  </si>
  <si>
    <t>Kanxoc</t>
  </si>
  <si>
    <t>Popolá</t>
  </si>
  <si>
    <t>Tesoco</t>
  </si>
  <si>
    <t>Xocén</t>
  </si>
  <si>
    <t>Yalcobá</t>
  </si>
  <si>
    <t>Xocchel</t>
  </si>
  <si>
    <t>Yaxcabá</t>
  </si>
  <si>
    <t>Tixcacaltuyub</t>
  </si>
  <si>
    <t>Yaxkukul</t>
  </si>
  <si>
    <t>32</t>
  </si>
  <si>
    <t>Apozol</t>
  </si>
  <si>
    <t>Florencia</t>
  </si>
  <si>
    <t>Víctor Rosales</t>
  </si>
  <si>
    <t>Ramón López Velarde (Toribio)</t>
  </si>
  <si>
    <t>Cañitas de Felipe Pescador</t>
  </si>
  <si>
    <t>Concepción del Oro</t>
  </si>
  <si>
    <t>San Pedro Piedra Gorda</t>
  </si>
  <si>
    <t>Chalchihuites</t>
  </si>
  <si>
    <t>Fresnillo</t>
  </si>
  <si>
    <t>Estación San José</t>
  </si>
  <si>
    <t>Miguel Hidalgo (Hidalgo)</t>
  </si>
  <si>
    <t>El Pardillo Tercero</t>
  </si>
  <si>
    <t>Plateros</t>
  </si>
  <si>
    <t>Lázaro Cárdenas (Rancho Grande)</t>
  </si>
  <si>
    <t>Río Florido</t>
  </si>
  <si>
    <t>San José de Lourdes</t>
  </si>
  <si>
    <t>Seis de Enero</t>
  </si>
  <si>
    <t>Tapias de Santa Cruz (Pedro Ruiz González)</t>
  </si>
  <si>
    <t>Trinidad García de la Cadena</t>
  </si>
  <si>
    <t>General Enrique Estrada</t>
  </si>
  <si>
    <t>Nieves</t>
  </si>
  <si>
    <t>General Pánfilo Natera</t>
  </si>
  <si>
    <t>San José el Saladillo (El Saladillo)</t>
  </si>
  <si>
    <t>El Saucito (El Horno)</t>
  </si>
  <si>
    <t>Cieneguitas</t>
  </si>
  <si>
    <t>Tacoaleche</t>
  </si>
  <si>
    <t>La Zacatecana</t>
  </si>
  <si>
    <t>Zóquite</t>
  </si>
  <si>
    <t>Jalpa</t>
  </si>
  <si>
    <t>Jerez de García Salinas</t>
  </si>
  <si>
    <t>Juchipila</t>
  </si>
  <si>
    <t>Luis Moya</t>
  </si>
  <si>
    <t>Miguel Auza</t>
  </si>
  <si>
    <t>Monte Escobedo</t>
  </si>
  <si>
    <t>Hacienda Nueva</t>
  </si>
  <si>
    <t>Nochistlán de Mejía</t>
  </si>
  <si>
    <t>Colonia San Francisco (San Francisco)</t>
  </si>
  <si>
    <t>Pozo de Gamboa</t>
  </si>
  <si>
    <t>San Antonio del Ciprés</t>
  </si>
  <si>
    <t>Pinos</t>
  </si>
  <si>
    <t>Pedregoso</t>
  </si>
  <si>
    <t>La Victoria</t>
  </si>
  <si>
    <t>Río Grande</t>
  </si>
  <si>
    <t>Sain Alto</t>
  </si>
  <si>
    <t>Emiliano Zapata (San José)</t>
  </si>
  <si>
    <t>Río de Medina</t>
  </si>
  <si>
    <t>Sombrerete</t>
  </si>
  <si>
    <t>Colonia González Ortega</t>
  </si>
  <si>
    <t>Charco Blanco</t>
  </si>
  <si>
    <t>Tabasco</t>
  </si>
  <si>
    <t>Santiago el Chique (El Chique)</t>
  </si>
  <si>
    <t>Tepechitlán</t>
  </si>
  <si>
    <t>Teul de González Ortega</t>
  </si>
  <si>
    <t>Tlaltenango de Sánchez Román</t>
  </si>
  <si>
    <t>Valparaíso</t>
  </si>
  <si>
    <t>Sauceda de la Borda</t>
  </si>
  <si>
    <t>Villa de Cos</t>
  </si>
  <si>
    <t>González Ortega (Bañón)</t>
  </si>
  <si>
    <t>Chupaderos</t>
  </si>
  <si>
    <t>Chaparrosa</t>
  </si>
  <si>
    <t>Villa García</t>
  </si>
  <si>
    <t>Villa González Ortega</t>
  </si>
  <si>
    <t>Estancia de Ánimas</t>
  </si>
  <si>
    <t>Villanueva</t>
  </si>
  <si>
    <t>Malpaso</t>
  </si>
  <si>
    <t>Zacatecas</t>
  </si>
  <si>
    <t>Trancoso</t>
  </si>
  <si>
    <t>Nota: Se seleccionaron las localidades para las que se estima que en cualquier año del periodo de prospectiva alcancen los 2500 habitantes. Las proyecciones de población para el resto de las localidades se presentan agrupadas por municipio.</t>
  </si>
  <si>
    <t>Fuente: Estimaciones del Consejo Nacional de Población. Dirección General de Estudios Sociodemográficos y Prospectiva.</t>
  </si>
  <si>
    <t>CONAPO</t>
  </si>
  <si>
    <t>2.2.5.- Método de los mínimos cuadrados (Lineal)</t>
  </si>
  <si>
    <t>2.2.6.- Método de los mínimos cuadrados (Logarítmico)</t>
  </si>
  <si>
    <t>2.2.7.- Método de los mínimos cuadrados (Exponencial)</t>
  </si>
  <si>
    <t>Población Mínima</t>
  </si>
  <si>
    <t>Población Máxima</t>
  </si>
  <si>
    <t>De acuerdo a la tendencia de crecimiento de CONAPO, la población futuro queda como sigue:</t>
  </si>
  <si>
    <t>Método de Interés Compuesto (INEGI)</t>
  </si>
  <si>
    <t>Dotación =</t>
  </si>
  <si>
    <t>2.3.2.-Aportación</t>
  </si>
  <si>
    <t xml:space="preserve">La aportación es el volumen de agua residual entregado a la red de alcantarillado, la cual es un porcentaje del valor de la dotación de agua potable. </t>
  </si>
  <si>
    <t>Zona</t>
  </si>
  <si>
    <t>Aportación en porcentaje de la dotación</t>
  </si>
  <si>
    <t>Habitacional</t>
  </si>
  <si>
    <t>Comercial</t>
  </si>
  <si>
    <t>Industrial</t>
  </si>
  <si>
    <t xml:space="preserve">Pública: Escuelas </t>
  </si>
  <si>
    <t>Áreas Verdes</t>
  </si>
  <si>
    <t>Para el caso de la zona de estudio, el 100% de las tomas de agua potable y las descargas de alcantarillado son de tipo doméstico. Por tal motivo, para la determinación de los gastos de proyecto se consideró que las descargas son de tipo habitacional.</t>
  </si>
  <si>
    <t>Aportación =</t>
  </si>
  <si>
    <r>
      <t>2.3.3.-Gasto medio diario (Q</t>
    </r>
    <r>
      <rPr>
        <i/>
        <vertAlign val="subscript"/>
        <sz val="11"/>
        <color theme="1"/>
        <rFont val="Calibri"/>
        <family val="2"/>
        <scheme val="minor"/>
      </rPr>
      <t>med</t>
    </r>
    <r>
      <rPr>
        <i/>
        <sz val="11"/>
        <color theme="1"/>
        <rFont val="Calibri"/>
        <family val="2"/>
        <scheme val="minor"/>
      </rPr>
      <t>)</t>
    </r>
  </si>
  <si>
    <t>El gasto medio es la cantidad de agua requerida para satisfacer las necesidades de una población en un día de consumo promedio</t>
  </si>
  <si>
    <r>
      <t xml:space="preserve">En función de la población de proyecto </t>
    </r>
    <r>
      <rPr>
        <b/>
        <i/>
        <sz val="11"/>
        <color theme="1"/>
        <rFont val="Calibri"/>
        <family val="2"/>
        <scheme val="minor"/>
      </rPr>
      <t>P</t>
    </r>
    <r>
      <rPr>
        <sz val="11"/>
        <color theme="1"/>
        <rFont val="Calibri"/>
        <family val="2"/>
        <scheme val="minor"/>
      </rPr>
      <t xml:space="preserve"> (1,462 habitantes) y de la aportación, el gasto medio diario, se calcula con:</t>
    </r>
  </si>
  <si>
    <r>
      <rPr>
        <i/>
        <sz val="10"/>
        <color theme="1"/>
        <rFont val="Calibri"/>
        <family val="2"/>
        <scheme val="minor"/>
      </rPr>
      <t>Q</t>
    </r>
    <r>
      <rPr>
        <i/>
        <vertAlign val="subscript"/>
        <sz val="10"/>
        <color theme="1"/>
        <rFont val="Calibri"/>
        <family val="2"/>
        <scheme val="minor"/>
      </rPr>
      <t>MED</t>
    </r>
    <r>
      <rPr>
        <sz val="10"/>
        <color theme="1"/>
        <rFont val="Calibri"/>
        <family val="2"/>
        <scheme val="minor"/>
      </rPr>
      <t>= Gasto medio de aguas negras, en l/s.</t>
    </r>
  </si>
  <si>
    <r>
      <rPr>
        <i/>
        <sz val="10"/>
        <color theme="1"/>
        <rFont val="Calibri"/>
        <family val="2"/>
        <scheme val="minor"/>
      </rPr>
      <t>A</t>
    </r>
    <r>
      <rPr>
        <i/>
        <vertAlign val="subscript"/>
        <sz val="10"/>
        <color theme="1"/>
        <rFont val="Calibri"/>
        <family val="2"/>
        <scheme val="minor"/>
      </rPr>
      <t>P</t>
    </r>
    <r>
      <rPr>
        <i/>
        <sz val="10"/>
        <color theme="1"/>
        <rFont val="Calibri"/>
        <family val="2"/>
        <scheme val="minor"/>
      </rPr>
      <t xml:space="preserve"> </t>
    </r>
    <r>
      <rPr>
        <sz val="10"/>
        <color theme="1"/>
        <rFont val="Calibri"/>
        <family val="2"/>
        <scheme val="minor"/>
      </rPr>
      <t>= Aportación de aguas negras, en I/hab/día.</t>
    </r>
  </si>
  <si>
    <r>
      <t>Q</t>
    </r>
    <r>
      <rPr>
        <b/>
        <i/>
        <vertAlign val="subscript"/>
        <sz val="11"/>
        <color theme="1"/>
        <rFont val="Calibri"/>
        <family val="2"/>
        <scheme val="minor"/>
      </rPr>
      <t>MED</t>
    </r>
    <r>
      <rPr>
        <b/>
        <i/>
        <sz val="11"/>
        <color theme="1"/>
        <rFont val="Calibri"/>
        <family val="2"/>
        <scheme val="minor"/>
      </rPr>
      <t>=</t>
    </r>
  </si>
  <si>
    <r>
      <t>2.3.4.-Gasto mínimo (Q</t>
    </r>
    <r>
      <rPr>
        <i/>
        <vertAlign val="subscript"/>
        <sz val="11"/>
        <color theme="1"/>
        <rFont val="Calibri"/>
        <family val="2"/>
        <scheme val="minor"/>
      </rPr>
      <t>min</t>
    </r>
    <r>
      <rPr>
        <i/>
        <sz val="11"/>
        <color theme="1"/>
        <rFont val="Calibri"/>
        <family val="2"/>
        <scheme val="minor"/>
      </rPr>
      <t>)</t>
    </r>
  </si>
  <si>
    <t>El gasto mínimo, es el menor de los valores de escurrimiento que normalmente se presenta en un conducto. Se acepta que este valor se igual a la mitad del gasto medio.</t>
  </si>
  <si>
    <r>
      <rPr>
        <i/>
        <sz val="10"/>
        <color theme="1"/>
        <rFont val="Calibri"/>
        <family val="2"/>
        <scheme val="minor"/>
      </rPr>
      <t>Q</t>
    </r>
    <r>
      <rPr>
        <i/>
        <vertAlign val="subscript"/>
        <sz val="10"/>
        <color theme="1"/>
        <rFont val="Calibri"/>
        <family val="2"/>
        <scheme val="minor"/>
      </rPr>
      <t>min</t>
    </r>
    <r>
      <rPr>
        <vertAlign val="subscript"/>
        <sz val="10"/>
        <color theme="1"/>
        <rFont val="Calibri"/>
        <family val="2"/>
        <scheme val="minor"/>
      </rPr>
      <t xml:space="preserve"> </t>
    </r>
    <r>
      <rPr>
        <sz val="10"/>
        <color theme="1"/>
        <rFont val="Calibri"/>
        <family val="2"/>
        <scheme val="minor"/>
      </rPr>
      <t>= Gasto máximo diario, en l/s.</t>
    </r>
  </si>
  <si>
    <r>
      <rPr>
        <i/>
        <sz val="10"/>
        <color theme="1"/>
        <rFont val="Calibri"/>
        <family val="2"/>
        <scheme val="minor"/>
      </rPr>
      <t>Q</t>
    </r>
    <r>
      <rPr>
        <i/>
        <vertAlign val="subscript"/>
        <sz val="10"/>
        <color theme="1"/>
        <rFont val="Calibri"/>
        <family val="2"/>
        <scheme val="minor"/>
      </rPr>
      <t>MED</t>
    </r>
    <r>
      <rPr>
        <sz val="10"/>
        <color theme="1"/>
        <rFont val="Calibri"/>
        <family val="2"/>
        <scheme val="minor"/>
      </rPr>
      <t xml:space="preserve"> = Gasto medio diario, en l/s.</t>
    </r>
  </si>
  <si>
    <t>Para el caso del gasto mínimo, éste se encuentra en función del volumen de descarga que puede generar el tanque de un excusado; comunmente el excusado tradicional descarga a la red de atarjeas 16 litros o lo que es igual a aproximadamente 1.50 l/s, por lo que límite inferior es de 1.5 l/s, lo que significa que en los tramos iniciales de las redes de alcantarillado, cuando resulten valores de gasto mínimo menores a 1.5 l/s, se debe usar este valor en el diseño.</t>
  </si>
  <si>
    <r>
      <t>Q</t>
    </r>
    <r>
      <rPr>
        <i/>
        <vertAlign val="subscript"/>
        <sz val="11"/>
        <color theme="1"/>
        <rFont val="Calibri"/>
        <family val="2"/>
        <scheme val="minor"/>
      </rPr>
      <t>min</t>
    </r>
    <r>
      <rPr>
        <i/>
        <sz val="11"/>
        <color theme="1"/>
        <rFont val="Calibri"/>
        <family val="2"/>
        <scheme val="minor"/>
      </rPr>
      <t xml:space="preserve"> =</t>
    </r>
  </si>
  <si>
    <r>
      <t>Q</t>
    </r>
    <r>
      <rPr>
        <b/>
        <i/>
        <vertAlign val="subscript"/>
        <sz val="11"/>
        <color theme="1"/>
        <rFont val="Calibri"/>
        <family val="2"/>
        <scheme val="minor"/>
      </rPr>
      <t>min</t>
    </r>
    <r>
      <rPr>
        <b/>
        <i/>
        <sz val="11"/>
        <color theme="1"/>
        <rFont val="Calibri"/>
        <family val="2"/>
        <scheme val="minor"/>
      </rPr>
      <t xml:space="preserve"> =</t>
    </r>
  </si>
  <si>
    <r>
      <t>2.3.5.-Gasto máximo instantaneo (Q</t>
    </r>
    <r>
      <rPr>
        <i/>
        <vertAlign val="subscript"/>
        <sz val="11"/>
        <color theme="1"/>
        <rFont val="Calibri"/>
        <family val="2"/>
        <scheme val="minor"/>
      </rPr>
      <t>max.inst</t>
    </r>
    <r>
      <rPr>
        <i/>
        <sz val="11"/>
        <color theme="1"/>
        <rFont val="Calibri"/>
        <family val="2"/>
        <scheme val="minor"/>
      </rPr>
      <t>)</t>
    </r>
  </si>
  <si>
    <t>El gasto máximo instantaneo es el valor máximo de escurrimiento que se puede presentar en un instante dado. Para evaluar este gasto se consideran criterios ajenos a las condiciones socioeconómicas de cada lugar.</t>
  </si>
  <si>
    <t>El gasto máximo instantáneo se obtiene a partir del coeficiente de Harmon (M):</t>
  </si>
  <si>
    <t>P = Población servida acumulada hasta el punto final (aguas abajo) del tramo de tubería considerada en miles de habitantes.</t>
  </si>
  <si>
    <t>Si P &lt; 1000 habitantes; M = 3.8</t>
  </si>
  <si>
    <t>Si 1000 &lt; P &lt; 63454 habitantes; se aplica la fórmula.</t>
  </si>
  <si>
    <t>Si P &gt; 63454 habitantes M = 2.17</t>
  </si>
  <si>
    <t>P =</t>
  </si>
  <si>
    <t>Fórmula</t>
  </si>
  <si>
    <t>M =</t>
  </si>
  <si>
    <t>Asi, la expresión para el cálculo del gasto máximo instantáneo es:</t>
  </si>
  <si>
    <r>
      <rPr>
        <i/>
        <sz val="10"/>
        <color theme="1"/>
        <rFont val="Calibri"/>
        <family val="2"/>
        <scheme val="minor"/>
      </rPr>
      <t>Q</t>
    </r>
    <r>
      <rPr>
        <i/>
        <vertAlign val="subscript"/>
        <sz val="10"/>
        <color theme="1"/>
        <rFont val="Calibri"/>
        <family val="2"/>
        <scheme val="minor"/>
      </rPr>
      <t>max</t>
    </r>
    <r>
      <rPr>
        <i/>
        <sz val="10"/>
        <color theme="1"/>
        <rFont val="Calibri"/>
        <family val="2"/>
        <scheme val="minor"/>
      </rPr>
      <t>.</t>
    </r>
    <r>
      <rPr>
        <i/>
        <vertAlign val="subscript"/>
        <sz val="10"/>
        <color theme="1"/>
        <rFont val="Calibri"/>
        <family val="2"/>
        <scheme val="minor"/>
      </rPr>
      <t>inst</t>
    </r>
    <r>
      <rPr>
        <vertAlign val="subscript"/>
        <sz val="10"/>
        <color theme="1"/>
        <rFont val="Calibri"/>
        <family val="2"/>
        <scheme val="minor"/>
      </rPr>
      <t xml:space="preserve"> </t>
    </r>
    <r>
      <rPr>
        <sz val="10"/>
        <color theme="1"/>
        <rFont val="Calibri"/>
        <family val="2"/>
        <scheme val="minor"/>
      </rPr>
      <t>= Gasto máximo instantáneo, en l/s.</t>
    </r>
  </si>
  <si>
    <t>M = Coeficiente de Harmon o de variación máxima intantánea.</t>
  </si>
  <si>
    <r>
      <t>Nota: Si el gasto medio (</t>
    </r>
    <r>
      <rPr>
        <b/>
        <i/>
        <sz val="10"/>
        <color theme="1"/>
        <rFont val="Calibri"/>
        <family val="2"/>
        <scheme val="minor"/>
      </rPr>
      <t>Q</t>
    </r>
    <r>
      <rPr>
        <b/>
        <i/>
        <vertAlign val="subscript"/>
        <sz val="10"/>
        <color theme="1"/>
        <rFont val="Calibri"/>
        <family val="2"/>
        <scheme val="minor"/>
      </rPr>
      <t>MED</t>
    </r>
    <r>
      <rPr>
        <b/>
        <sz val="10"/>
        <color theme="1"/>
        <rFont val="Calibri"/>
        <family val="2"/>
        <scheme val="minor"/>
      </rPr>
      <t>) en el tramo es menor a 1.5 l/s se deberá adopta el valor correspondiente de 1.5 l/s como limite inferior.</t>
    </r>
  </si>
  <si>
    <r>
      <t>Q</t>
    </r>
    <r>
      <rPr>
        <b/>
        <i/>
        <vertAlign val="subscript"/>
        <sz val="11"/>
        <color theme="1"/>
        <rFont val="Calibri"/>
        <family val="2"/>
        <scheme val="minor"/>
      </rPr>
      <t>max.inst</t>
    </r>
    <r>
      <rPr>
        <b/>
        <i/>
        <sz val="11"/>
        <color theme="1"/>
        <rFont val="Calibri"/>
        <family val="2"/>
        <scheme val="minor"/>
      </rPr>
      <t xml:space="preserve"> =</t>
    </r>
  </si>
  <si>
    <r>
      <t xml:space="preserve">2.3.6. Gasto máximo extraordinario (Q </t>
    </r>
    <r>
      <rPr>
        <i/>
        <sz val="8"/>
        <color theme="1"/>
        <rFont val="Calibri"/>
        <family val="2"/>
        <scheme val="minor"/>
      </rPr>
      <t>max.ext</t>
    </r>
    <r>
      <rPr>
        <i/>
        <sz val="11"/>
        <color theme="1"/>
        <rFont val="Calibri"/>
        <family val="2"/>
        <scheme val="minor"/>
      </rPr>
      <t>.)</t>
    </r>
  </si>
  <si>
    <t>El gasto máximo extraordinario es el caudal de aguas residuales que considera aportaciones de agua que no forman parte de las descargas normales, como bajadas de aguas pluviales de azoteas, patios, o las provocadas por un crecimiento demográfico explosivo no considerado.</t>
  </si>
  <si>
    <t>Para el cálculo del gasto máximo extraordinario se tiene:</t>
  </si>
  <si>
    <t>C.s. = Coeficiente de seguridad adoptado.</t>
  </si>
  <si>
    <t>Para el caso de la comunidad en estudio, durante la temporada de lluvias y huracanes suele presentarse fenómenos instensos, por tal motivo será necesario adoptar como C.s. = 1.50</t>
  </si>
  <si>
    <r>
      <t>Q</t>
    </r>
    <r>
      <rPr>
        <b/>
        <i/>
        <vertAlign val="subscript"/>
        <sz val="11"/>
        <color theme="1"/>
        <rFont val="Calibri"/>
        <family val="2"/>
        <scheme val="minor"/>
      </rPr>
      <t>max.ext.</t>
    </r>
    <r>
      <rPr>
        <b/>
        <i/>
        <sz val="11"/>
        <color theme="1"/>
        <rFont val="Calibri"/>
        <family val="2"/>
        <scheme val="minor"/>
      </rPr>
      <t xml:space="preserve"> =</t>
    </r>
  </si>
  <si>
    <t>Tipo</t>
  </si>
  <si>
    <t>l/s</t>
  </si>
  <si>
    <r>
      <t xml:space="preserve">Q </t>
    </r>
    <r>
      <rPr>
        <b/>
        <i/>
        <vertAlign val="subscript"/>
        <sz val="11"/>
        <color theme="1"/>
        <rFont val="Calibri"/>
        <family val="2"/>
        <scheme val="minor"/>
      </rPr>
      <t>min</t>
    </r>
    <r>
      <rPr>
        <b/>
        <i/>
        <sz val="11"/>
        <color theme="1"/>
        <rFont val="Calibri"/>
        <family val="2"/>
        <scheme val="minor"/>
      </rPr>
      <t xml:space="preserve"> =</t>
    </r>
  </si>
  <si>
    <r>
      <t xml:space="preserve">Q </t>
    </r>
    <r>
      <rPr>
        <b/>
        <i/>
        <vertAlign val="subscript"/>
        <sz val="11"/>
        <color theme="1"/>
        <rFont val="Calibri"/>
        <family val="2"/>
        <scheme val="minor"/>
      </rPr>
      <t>max.inst</t>
    </r>
    <r>
      <rPr>
        <b/>
        <i/>
        <sz val="11"/>
        <color theme="1"/>
        <rFont val="Calibri"/>
        <family val="2"/>
        <scheme val="minor"/>
      </rPr>
      <t xml:space="preserve"> =</t>
    </r>
  </si>
  <si>
    <r>
      <t xml:space="preserve">Q </t>
    </r>
    <r>
      <rPr>
        <b/>
        <i/>
        <vertAlign val="subscript"/>
        <sz val="11"/>
        <color theme="1"/>
        <rFont val="Calibri"/>
        <family val="2"/>
        <scheme val="minor"/>
      </rPr>
      <t>max.ext</t>
    </r>
    <r>
      <rPr>
        <b/>
        <i/>
        <sz val="11"/>
        <color theme="1"/>
        <rFont val="Calibri"/>
        <family val="2"/>
        <scheme val="minor"/>
      </rPr>
      <t xml:space="preserve"> =</t>
    </r>
  </si>
  <si>
    <r>
      <t>Casas solas o departamentos de lujo, que cuentan con dos o más baños, jardín de 50 m</t>
    </r>
    <r>
      <rPr>
        <vertAlign val="superscript"/>
        <sz val="11"/>
        <color theme="1"/>
        <rFont val="Calibri"/>
        <family val="2"/>
        <scheme val="minor"/>
      </rPr>
      <t>2</t>
    </r>
    <r>
      <rPr>
        <sz val="11"/>
        <color theme="1"/>
        <rFont val="Calibri"/>
        <family val="2"/>
        <scheme val="minor"/>
      </rPr>
      <t xml:space="preserve"> o más, cisterna, lavadora.</t>
    </r>
  </si>
  <si>
    <t>Aportación por tipo de usuario</t>
  </si>
  <si>
    <r>
      <t>Q</t>
    </r>
    <r>
      <rPr>
        <b/>
        <i/>
        <vertAlign val="subscript"/>
        <sz val="11"/>
        <color theme="1"/>
        <rFont val="Calibri"/>
        <family val="2"/>
        <scheme val="minor"/>
      </rPr>
      <t xml:space="preserve">med </t>
    </r>
    <r>
      <rPr>
        <b/>
        <i/>
        <sz val="11"/>
        <color theme="1"/>
        <rFont val="Calibri"/>
        <family val="2"/>
        <scheme val="minor"/>
      </rPr>
      <t>=</t>
    </r>
  </si>
  <si>
    <t>Gastos Calculados</t>
  </si>
  <si>
    <r>
      <rPr>
        <i/>
        <sz val="11"/>
        <color theme="1"/>
        <rFont val="Calibri"/>
        <family val="2"/>
        <scheme val="minor"/>
      </rPr>
      <t>Q</t>
    </r>
    <r>
      <rPr>
        <i/>
        <vertAlign val="subscript"/>
        <sz val="11"/>
        <color theme="1"/>
        <rFont val="Calibri"/>
        <family val="2"/>
        <scheme val="minor"/>
      </rPr>
      <t>max</t>
    </r>
    <r>
      <rPr>
        <i/>
        <sz val="11"/>
        <color theme="1"/>
        <rFont val="Calibri"/>
        <family val="2"/>
        <scheme val="minor"/>
      </rPr>
      <t>.</t>
    </r>
    <r>
      <rPr>
        <i/>
        <vertAlign val="subscript"/>
        <sz val="11"/>
        <color theme="1"/>
        <rFont val="Calibri"/>
        <family val="2"/>
        <scheme val="minor"/>
      </rPr>
      <t>ext</t>
    </r>
    <r>
      <rPr>
        <vertAlign val="subscript"/>
        <sz val="11"/>
        <color theme="1"/>
        <rFont val="Calibri"/>
        <family val="2"/>
        <scheme val="minor"/>
      </rPr>
      <t xml:space="preserve"> </t>
    </r>
    <r>
      <rPr>
        <sz val="11"/>
        <color theme="1"/>
        <rFont val="Calibri"/>
        <family val="2"/>
        <scheme val="minor"/>
      </rPr>
      <t>= Gasto máximo extraordinario, en l/s.</t>
    </r>
  </si>
  <si>
    <t>Condiciones normales Cs =</t>
  </si>
  <si>
    <t>Condiciones diferentes Cs =</t>
  </si>
  <si>
    <t>Método de Mínimos Cuadrados elegido :</t>
  </si>
  <si>
    <t>Métodos eliminados:</t>
  </si>
  <si>
    <t xml:space="preserve">Con los resultados obtenidos, de los métodos de mínimos cuadrados se elige el de mejor ajuste, y del resto, se elimina el menor y mayor de ellos, obteniendo el promedio de los restantes (en color rojo) determinando así una población de proyecto de: </t>
  </si>
  <si>
    <t xml:space="preserve">La localidad de Pegueros localizada en el municipio de Tepatitlán de Morelos presenta un clima tipo E, que de acuerdo al tipo de clase socioeconómica le corresponde un consumo medio: </t>
  </si>
  <si>
    <t xml:space="preserve">2.2.8.- Resumen de Métodos </t>
  </si>
  <si>
    <t>PROYECCCIÓN DE GASTOS DE DISEÑO</t>
  </si>
  <si>
    <t>Gasto Medio</t>
  </si>
  <si>
    <t>Hab.</t>
  </si>
  <si>
    <t>Tasa de Crecimiento</t>
  </si>
  <si>
    <t>Gasto Minimo</t>
  </si>
  <si>
    <t>Gasto Max. Inst.</t>
  </si>
  <si>
    <t>Gasto Max. Ext.</t>
  </si>
  <si>
    <t>Dotación</t>
  </si>
  <si>
    <t>Aportación</t>
  </si>
  <si>
    <t>l/hab/día</t>
  </si>
  <si>
    <t>Ahora bien si se considera pérdidas del 35.5%, se determina una dotación igual 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</si>
</sst>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0"/>
    <numFmt numFmtId="165" formatCode="0.000"/>
    <numFmt numFmtId="166" formatCode="0.0"/>
    <numFmt numFmtId="167" formatCode="_(* #,##0.00_);\(* #,##0.00\);_(* &quot;-&quot;??_);_(@_)"/>
    <numFmt numFmtId="168" formatCode="0.00000000000%"/>
  </numFmts>
  <fonts count="80"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2"/>
      <color theme="1"/>
      <name val="Palatino Linotype"/>
      <family val="1"/>
    </font>
    <font>
      <b/>
      <sz val="12"/>
      <color theme="1"/>
      <name val="Calibri"/>
      <family val="2"/>
      <scheme val="minor"/>
    </font>
    <font>
      <b/>
      <i/>
      <sz val="12"/>
      <color theme="1"/>
      <name val="Arial"/>
      <family val="2"/>
    </font>
    <font>
      <sz val="12"/>
      <color theme="1"/>
      <name val="Calibri"/>
      <family val="2"/>
      <scheme val="minor"/>
    </font>
    <font>
      <i/>
      <sz val="11"/>
      <color theme="1"/>
      <name val="Calibri"/>
      <family val="2"/>
      <scheme val="minor"/>
    </font>
    <font>
      <b/>
      <i/>
      <sz val="11"/>
      <color theme="1"/>
      <name val="Calibri"/>
      <family val="2"/>
      <scheme val="minor"/>
    </font>
    <font>
      <i/>
      <vertAlign val="subscript"/>
      <sz val="11"/>
      <color theme="1"/>
      <name val="Calibri"/>
      <family val="2"/>
      <scheme val="minor"/>
    </font>
    <font>
      <b/>
      <i/>
      <vertAlign val="subscript"/>
      <sz val="11"/>
      <color theme="1"/>
      <name val="Calibri"/>
      <family val="2"/>
      <scheme val="minor"/>
    </font>
    <font>
      <sz val="10"/>
      <name val="Arial"/>
      <family val="2"/>
    </font>
    <font>
      <b/>
      <sz val="10"/>
      <name val="Arial"/>
      <family val="2"/>
    </font>
    <font>
      <sz val="11"/>
      <color theme="1"/>
      <name val="Calibri"/>
      <family val="2"/>
    </font>
    <font>
      <sz val="10"/>
      <name val="MS Sans Serif"/>
      <family val="2"/>
    </font>
    <font>
      <sz val="11"/>
      <color indexed="8"/>
      <name val="Calibri"/>
      <family val="2"/>
    </font>
    <font>
      <sz val="9"/>
      <color theme="1"/>
      <name val="Calibri"/>
      <family val="2"/>
      <scheme val="minor"/>
    </font>
    <font>
      <sz val="10"/>
      <name val="Arial"/>
      <family val="2"/>
    </font>
    <font>
      <sz val="10"/>
      <color theme="1"/>
      <name val="Calibri"/>
      <family val="2"/>
      <scheme val="minor"/>
    </font>
    <font>
      <i/>
      <sz val="10"/>
      <color theme="1"/>
      <name val="Calibri"/>
      <family val="2"/>
      <scheme val="minor"/>
    </font>
    <font>
      <i/>
      <vertAlign val="subscript"/>
      <sz val="10"/>
      <color theme="1"/>
      <name val="Calibri"/>
      <family val="2"/>
      <scheme val="minor"/>
    </font>
    <font>
      <b/>
      <sz val="9"/>
      <color theme="1"/>
      <name val="Calibri"/>
      <family val="2"/>
      <scheme val="minor"/>
    </font>
    <font>
      <sz val="11"/>
      <name val="Calibri"/>
      <family val="2"/>
      <scheme val="minor"/>
    </font>
    <font>
      <b/>
      <sz val="10"/>
      <color theme="1"/>
      <name val="Calibri"/>
      <family val="2"/>
      <scheme val="minor"/>
    </font>
    <font>
      <vertAlign val="subscript"/>
      <sz val="10"/>
      <color theme="1"/>
      <name val="Calibri"/>
      <family val="2"/>
      <scheme val="minor"/>
    </font>
    <font>
      <vertAlign val="subscript"/>
      <sz val="11"/>
      <color theme="1"/>
      <name val="Calibri"/>
      <family val="2"/>
      <scheme val="minor"/>
    </font>
    <font>
      <b/>
      <i/>
      <sz val="11"/>
      <color theme="1"/>
      <name val="Times New Roman"/>
      <family val="1"/>
    </font>
    <font>
      <i/>
      <sz val="11"/>
      <color theme="1"/>
      <name val="Times New Roman"/>
      <family val="1"/>
    </font>
    <font>
      <i/>
      <vertAlign val="subscript"/>
      <sz val="11"/>
      <color theme="1"/>
      <name val="Times New Roman"/>
      <family val="1"/>
    </font>
    <font>
      <i/>
      <vertAlign val="superscript"/>
      <sz val="11"/>
      <color theme="1"/>
      <name val="Times New Roman"/>
      <family val="1"/>
    </font>
    <font>
      <b/>
      <i/>
      <sz val="11"/>
      <name val="Calibri"/>
      <family val="2"/>
      <scheme val="minor"/>
    </font>
    <font>
      <b/>
      <sz val="10"/>
      <color rgb="FFFF0000"/>
      <name val="Calibri"/>
      <family val="2"/>
      <scheme val="minor"/>
    </font>
    <font>
      <sz val="11"/>
      <color theme="1"/>
      <name val="Arial Narrow"/>
      <family val="2"/>
    </font>
    <font>
      <b/>
      <i/>
      <sz val="11"/>
      <color theme="1"/>
      <name val="Arial Narrow"/>
      <family val="2"/>
    </font>
    <font>
      <sz val="11"/>
      <color theme="1"/>
      <name val="Times New Roman"/>
      <family val="1"/>
    </font>
    <font>
      <b/>
      <sz val="9"/>
      <color theme="0" tint="-4.9989318521683403E-2"/>
      <name val="Calibri"/>
      <family val="2"/>
      <scheme val="minor"/>
    </font>
    <font>
      <b/>
      <sz val="11"/>
      <color theme="0" tint="-4.9989318521683403E-2"/>
      <name val="Calibri"/>
      <family val="2"/>
      <scheme val="minor"/>
    </font>
    <font>
      <sz val="12"/>
      <color theme="0" tint="-4.9989318521683403E-2"/>
      <name val="Calibri"/>
      <family val="2"/>
      <scheme val="minor"/>
    </font>
    <font>
      <b/>
      <i/>
      <sz val="12"/>
      <color theme="0" tint="-4.9989318521683403E-2"/>
      <name val="Times New Roman"/>
      <family val="1"/>
    </font>
    <font>
      <b/>
      <i/>
      <vertAlign val="subscript"/>
      <sz val="12"/>
      <color theme="0" tint="-4.9989318521683403E-2"/>
      <name val="Times New Roman"/>
      <family val="1"/>
    </font>
    <font>
      <b/>
      <i/>
      <vertAlign val="superscript"/>
      <sz val="12"/>
      <color theme="0" tint="-4.9989318521683403E-2"/>
      <name val="Times New Roman"/>
      <family val="1"/>
    </font>
    <font>
      <b/>
      <i/>
      <sz val="11"/>
      <color theme="0" tint="-4.9989318521683403E-2"/>
      <name val="Times New Roman"/>
      <family val="1"/>
    </font>
    <font>
      <b/>
      <i/>
      <vertAlign val="subscript"/>
      <sz val="11"/>
      <color theme="0" tint="-4.9989318521683403E-2"/>
      <name val="Times New Roman"/>
      <family val="1"/>
    </font>
    <font>
      <b/>
      <i/>
      <vertAlign val="superscript"/>
      <sz val="11"/>
      <color theme="0" tint="-4.9989318521683403E-2"/>
      <name val="Times New Roman"/>
      <family val="1"/>
    </font>
    <font>
      <b/>
      <sz val="10"/>
      <color theme="0" tint="-4.9989318521683403E-2"/>
      <name val="Calibri"/>
      <family val="2"/>
      <scheme val="minor"/>
    </font>
    <font>
      <sz val="9"/>
      <color theme="0" tint="-4.9989318521683403E-2"/>
      <name val="Calibri"/>
      <family val="2"/>
      <scheme val="minor"/>
    </font>
    <font>
      <b/>
      <sz val="10"/>
      <name val="Calibri"/>
      <family val="2"/>
      <scheme val="minor"/>
    </font>
    <font>
      <sz val="10"/>
      <name val="Calibri"/>
      <family val="2"/>
      <scheme val="minor"/>
    </font>
    <font>
      <b/>
      <i/>
      <sz val="14"/>
      <color theme="1"/>
      <name val="Calibri"/>
      <family val="2"/>
      <scheme val="minor"/>
    </font>
    <font>
      <sz val="7.5"/>
      <color rgb="FF000000"/>
      <name val="Verdana"/>
      <family val="2"/>
    </font>
    <font>
      <sz val="11"/>
      <color rgb="FFFF0000"/>
      <name val="Calibri"/>
      <family val="2"/>
      <scheme val="minor"/>
    </font>
    <font>
      <sz val="11"/>
      <color rgb="FF333333"/>
      <name val="Arial"/>
      <family val="2"/>
    </font>
    <font>
      <b/>
      <sz val="11"/>
      <color rgb="FF000000"/>
      <name val="Arial"/>
      <family val="2"/>
    </font>
    <font>
      <b/>
      <sz val="11"/>
      <color rgb="FF333333"/>
      <name val="Arial"/>
      <family val="2"/>
    </font>
    <font>
      <u/>
      <sz val="11"/>
      <color theme="10"/>
      <name val="Calibri"/>
      <family val="2"/>
      <scheme val="minor"/>
    </font>
    <font>
      <b/>
      <sz val="12"/>
      <color rgb="FFFF0000"/>
      <name val="Calibri"/>
      <family val="2"/>
      <scheme val="minor"/>
    </font>
    <font>
      <b/>
      <i/>
      <sz val="12"/>
      <color rgb="FFFF0000"/>
      <name val="Arial"/>
      <family val="2"/>
    </font>
    <font>
      <sz val="10"/>
      <color rgb="FFFF0000"/>
      <name val="Calibri"/>
      <family val="2"/>
      <scheme val="minor"/>
    </font>
    <font>
      <sz val="10.5"/>
      <color theme="1"/>
      <name val="Calibri"/>
      <family val="2"/>
      <scheme val="minor"/>
    </font>
    <font>
      <sz val="10.5"/>
      <color rgb="FFFF0000"/>
      <name val="Calibri"/>
      <family val="2"/>
      <scheme val="minor"/>
    </font>
    <font>
      <b/>
      <sz val="9"/>
      <color theme="0"/>
      <name val="Calibri"/>
      <family val="2"/>
      <scheme val="minor"/>
    </font>
    <font>
      <b/>
      <sz val="11"/>
      <color theme="0"/>
      <name val="Calibri"/>
      <family val="2"/>
      <scheme val="minor"/>
    </font>
    <font>
      <b/>
      <sz val="10"/>
      <color theme="0"/>
      <name val="Calibri"/>
      <family val="2"/>
      <scheme val="minor"/>
    </font>
    <font>
      <sz val="9"/>
      <name val="Calibri"/>
      <family val="2"/>
      <scheme val="minor"/>
    </font>
    <font>
      <b/>
      <sz val="9"/>
      <name val="Calibri"/>
      <family val="2"/>
      <scheme val="minor"/>
    </font>
    <font>
      <sz val="10"/>
      <color rgb="FF000000"/>
      <name val="Calibri"/>
      <family val="2"/>
      <scheme val="minor"/>
    </font>
    <font>
      <i/>
      <sz val="8"/>
      <color theme="1"/>
      <name val="Calibri"/>
      <family val="2"/>
      <scheme val="minor"/>
    </font>
    <font>
      <b/>
      <i/>
      <sz val="10"/>
      <color theme="0"/>
      <name val="Calibri"/>
      <family val="2"/>
      <scheme val="minor"/>
    </font>
    <font>
      <b/>
      <sz val="10"/>
      <color theme="0"/>
      <name val="Arial"/>
      <family val="2"/>
    </font>
    <font>
      <vertAlign val="subscript"/>
      <sz val="10"/>
      <name val="Calibri"/>
      <family val="2"/>
      <scheme val="minor"/>
    </font>
    <font>
      <b/>
      <i/>
      <sz val="10"/>
      <color theme="0"/>
      <name val="Times New Roman"/>
      <family val="1"/>
    </font>
    <font>
      <b/>
      <sz val="12"/>
      <color theme="1"/>
      <name val="Times New Roman"/>
      <family val="1"/>
    </font>
    <font>
      <sz val="12"/>
      <color theme="1"/>
      <name val="Times New Roman"/>
      <family val="1"/>
    </font>
    <font>
      <b/>
      <sz val="12"/>
      <color rgb="FFFF0000"/>
      <name val="Times New Roman"/>
      <family val="1"/>
    </font>
    <font>
      <b/>
      <i/>
      <sz val="12"/>
      <color theme="1"/>
      <name val="Calibri"/>
      <family val="2"/>
      <scheme val="minor"/>
    </font>
    <font>
      <b/>
      <i/>
      <sz val="10"/>
      <color theme="1"/>
      <name val="Calibri"/>
      <family val="2"/>
      <scheme val="minor"/>
    </font>
    <font>
      <b/>
      <i/>
      <vertAlign val="subscript"/>
      <sz val="10"/>
      <color theme="1"/>
      <name val="Calibri"/>
      <family val="2"/>
      <scheme val="minor"/>
    </font>
    <font>
      <vertAlign val="superscript"/>
      <sz val="11"/>
      <color theme="1"/>
      <name val="Calibri"/>
      <family val="2"/>
      <scheme val="minor"/>
    </font>
    <font>
      <b/>
      <sz val="11"/>
      <name val="Calibri"/>
      <family val="2"/>
      <scheme val="minor"/>
    </font>
  </fonts>
  <fills count="18">
    <fill>
      <patternFill patternType="none"/>
    </fill>
    <fill>
      <patternFill patternType="gray125"/>
    </fill>
    <fill>
      <patternFill patternType="solid">
        <fgColor theme="4"/>
      </patternFill>
    </fill>
    <fill>
      <patternFill patternType="solid">
        <fgColor theme="8" tint="0.79998168889431442"/>
        <bgColor indexed="65"/>
      </patternFill>
    </fill>
    <fill>
      <patternFill patternType="solid">
        <fgColor theme="8" tint="0.59999389629810485"/>
        <bgColor indexed="65"/>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EEEEEE"/>
        <bgColor indexed="64"/>
      </patternFill>
    </fill>
    <fill>
      <patternFill patternType="solid">
        <fgColor rgb="FFFFFFFF"/>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9F9F9"/>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FFFF00"/>
        <bgColor indexed="64"/>
      </patternFill>
    </fill>
  </fills>
  <borders count="58">
    <border>
      <left/>
      <right/>
      <top/>
      <bottom/>
      <diagonal/>
    </border>
    <border>
      <left/>
      <right/>
      <top style="thin">
        <color theme="4"/>
      </top>
      <bottom style="double">
        <color theme="4"/>
      </bottom>
      <diagonal/>
    </border>
    <border>
      <left/>
      <right/>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theme="4"/>
      </left>
      <right style="thin">
        <color theme="4"/>
      </right>
      <top style="thin">
        <color theme="4"/>
      </top>
      <bottom style="thin">
        <color theme="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style="thin">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medium">
        <color rgb="FFDDDDDD"/>
      </left>
      <right style="medium">
        <color rgb="FFDDDDDD"/>
      </right>
      <top style="medium">
        <color rgb="FFDDDDDD"/>
      </top>
      <bottom style="medium">
        <color rgb="FFDDDDDD"/>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style="thin">
        <color theme="0"/>
      </left>
      <right/>
      <top/>
      <bottom/>
      <diagonal/>
    </border>
    <border>
      <left style="thin">
        <color theme="0"/>
      </left>
      <right/>
      <top style="thin">
        <color theme="0"/>
      </top>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
      <left/>
      <right style="thin">
        <color theme="4"/>
      </right>
      <top/>
      <bottom style="thin">
        <color theme="4"/>
      </bottom>
      <diagonal/>
    </border>
    <border>
      <left style="thin">
        <color theme="0" tint="-4.9989318521683403E-2"/>
      </left>
      <right style="thin">
        <color theme="0" tint="-4.9989318521683403E-2"/>
      </right>
      <top/>
      <bottom style="thin">
        <color theme="0" tint="-0.14996795556505021"/>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style="thin">
        <color indexed="64"/>
      </left>
      <right/>
      <top style="thin">
        <color indexed="64"/>
      </top>
      <bottom style="thin">
        <color indexed="64"/>
      </bottom>
      <diagonal/>
    </border>
    <border>
      <left/>
      <right style="thin">
        <color theme="0" tint="-4.9989318521683403E-2"/>
      </right>
      <top style="thin">
        <color indexed="64"/>
      </top>
      <bottom style="thin">
        <color indexed="64"/>
      </bottom>
      <diagonal/>
    </border>
    <border>
      <left style="thin">
        <color theme="0" tint="-4.9989318521683403E-2"/>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theme="0"/>
      </right>
      <top/>
      <bottom/>
      <diagonal/>
    </border>
    <border>
      <left style="medium">
        <color auto="1"/>
      </left>
      <right style="thin">
        <color theme="0"/>
      </right>
      <top style="medium">
        <color auto="1"/>
      </top>
      <bottom style="thin">
        <color auto="1"/>
      </bottom>
      <diagonal/>
    </border>
    <border>
      <left style="medium">
        <color auto="1"/>
      </left>
      <right style="thin">
        <color theme="0"/>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theme="0"/>
      </left>
      <right/>
      <top style="medium">
        <color auto="1"/>
      </top>
      <bottom/>
      <diagonal/>
    </border>
    <border>
      <left/>
      <right style="medium">
        <color auto="1"/>
      </right>
      <top style="medium">
        <color auto="1"/>
      </top>
      <bottom/>
      <diagonal/>
    </border>
    <border>
      <left style="thin">
        <color theme="0"/>
      </left>
      <right/>
      <top style="thin">
        <color theme="0"/>
      </top>
      <bottom style="thin">
        <color auto="1"/>
      </bottom>
      <diagonal/>
    </border>
    <border>
      <left/>
      <right style="medium">
        <color auto="1"/>
      </right>
      <top style="thin">
        <color theme="0"/>
      </top>
      <bottom style="thin">
        <color auto="1"/>
      </bottom>
      <diagonal/>
    </border>
  </borders>
  <cellStyleXfs count="17">
    <xf numFmtId="0" fontId="0" fillId="0" borderId="0"/>
    <xf numFmtId="0" fontId="2" fillId="0" borderId="1" applyNumberFormat="0" applyFill="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6" fillId="0" borderId="0"/>
    <xf numFmtId="0" fontId="12" fillId="0" borderId="0"/>
    <xf numFmtId="0" fontId="18" fillId="0" borderId="0"/>
    <xf numFmtId="9" fontId="13" fillId="0" borderId="0" applyFont="0" applyFill="0" applyBorder="0" applyAlignment="0" applyProtection="0"/>
    <xf numFmtId="167" fontId="13" fillId="0" borderId="0" applyFont="0" applyFill="0" applyBorder="0" applyAlignment="0" applyProtection="0"/>
    <xf numFmtId="0" fontId="55" fillId="0" borderId="0" applyNumberFormat="0" applyFill="0" applyBorder="0" applyAlignment="0" applyProtection="0"/>
    <xf numFmtId="9" fontId="1" fillId="0" borderId="0" applyFont="0" applyFill="0" applyBorder="0" applyAlignment="0" applyProtection="0"/>
  </cellStyleXfs>
  <cellXfs count="371">
    <xf numFmtId="0" fontId="0" fillId="0" borderId="0" xfId="0"/>
    <xf numFmtId="0" fontId="9" fillId="6" borderId="0" xfId="0" applyFont="1" applyFill="1"/>
    <xf numFmtId="0" fontId="0" fillId="5" borderId="0" xfId="0" applyFill="1"/>
    <xf numFmtId="0" fontId="12" fillId="0" borderId="0" xfId="11"/>
    <xf numFmtId="0" fontId="12" fillId="0" borderId="0" xfId="11" applyAlignment="1">
      <alignment horizontal="center"/>
    </xf>
    <xf numFmtId="0" fontId="0" fillId="5" borderId="0" xfId="0" applyFill="1" applyBorder="1"/>
    <xf numFmtId="0" fontId="0" fillId="5" borderId="3" xfId="0" applyFill="1" applyBorder="1"/>
    <xf numFmtId="0" fontId="9" fillId="6" borderId="0" xfId="0" applyFont="1" applyFill="1" applyAlignment="1">
      <alignment horizontal="right"/>
    </xf>
    <xf numFmtId="0" fontId="5" fillId="5" borderId="0" xfId="0" applyFont="1" applyFill="1" applyAlignment="1">
      <alignment horizontal="left"/>
    </xf>
    <xf numFmtId="0" fontId="4" fillId="5" borderId="0" xfId="0" applyFont="1" applyFill="1" applyAlignment="1">
      <alignment horizontal="left"/>
    </xf>
    <xf numFmtId="0" fontId="2" fillId="5" borderId="0" xfId="0" applyFont="1" applyFill="1" applyAlignment="1">
      <alignment horizontal="left" vertical="center"/>
    </xf>
    <xf numFmtId="0" fontId="2" fillId="5" borderId="0" xfId="0" applyFont="1" applyFill="1" applyAlignment="1">
      <alignment horizontal="left"/>
    </xf>
    <xf numFmtId="0" fontId="8" fillId="5" borderId="0" xfId="0" applyFont="1" applyFill="1" applyAlignment="1">
      <alignment horizontal="left"/>
    </xf>
    <xf numFmtId="0" fontId="0" fillId="5" borderId="0" xfId="0" applyFont="1" applyFill="1" applyAlignment="1">
      <alignment horizontal="left" vertical="top" wrapText="1"/>
    </xf>
    <xf numFmtId="0" fontId="20" fillId="5" borderId="0" xfId="0" applyFont="1" applyFill="1" applyAlignment="1">
      <alignment horizontal="right"/>
    </xf>
    <xf numFmtId="0" fontId="20" fillId="5" borderId="0" xfId="0" applyFont="1" applyFill="1"/>
    <xf numFmtId="0" fontId="20" fillId="5" borderId="0" xfId="0" applyFont="1" applyFill="1" applyAlignment="1">
      <alignment horizontal="right" vertical="top" wrapText="1"/>
    </xf>
    <xf numFmtId="0" fontId="7" fillId="5" borderId="0" xfId="0" applyFont="1" applyFill="1" applyAlignment="1">
      <alignment horizontal="left"/>
    </xf>
    <xf numFmtId="0" fontId="0" fillId="5" borderId="0" xfId="0" applyFill="1" applyAlignment="1">
      <alignment horizontal="center"/>
    </xf>
    <xf numFmtId="0" fontId="0" fillId="5" borderId="0" xfId="0" applyFill="1" applyAlignment="1">
      <alignment horizontal="right"/>
    </xf>
    <xf numFmtId="0" fontId="28" fillId="5" borderId="0" xfId="0" applyFont="1" applyFill="1" applyAlignment="1">
      <alignment horizontal="right"/>
    </xf>
    <xf numFmtId="0" fontId="0" fillId="5" borderId="0" xfId="0" applyFill="1" applyAlignment="1">
      <alignment horizontal="left"/>
    </xf>
    <xf numFmtId="0" fontId="6" fillId="5" borderId="0" xfId="0" applyFont="1" applyFill="1" applyAlignment="1"/>
    <xf numFmtId="0" fontId="19" fillId="5" borderId="0" xfId="0" applyFont="1" applyFill="1"/>
    <xf numFmtId="0" fontId="0" fillId="5" borderId="4" xfId="0" applyFill="1" applyBorder="1"/>
    <xf numFmtId="0" fontId="0" fillId="5" borderId="5" xfId="0" applyFill="1" applyBorder="1"/>
    <xf numFmtId="0" fontId="0" fillId="5" borderId="6" xfId="0" applyFill="1" applyBorder="1"/>
    <xf numFmtId="0" fontId="0" fillId="5" borderId="7" xfId="0" applyFill="1" applyBorder="1"/>
    <xf numFmtId="0" fontId="0" fillId="5" borderId="8" xfId="0" applyFill="1" applyBorder="1"/>
    <xf numFmtId="0" fontId="0" fillId="5" borderId="9" xfId="0" applyFill="1" applyBorder="1"/>
    <xf numFmtId="0" fontId="0" fillId="5" borderId="10" xfId="0" applyFill="1" applyBorder="1"/>
    <xf numFmtId="0" fontId="32" fillId="5" borderId="0" xfId="0" applyFont="1" applyFill="1" applyAlignment="1">
      <alignment horizontal="center"/>
    </xf>
    <xf numFmtId="164" fontId="0" fillId="5" borderId="0" xfId="0" applyNumberFormat="1" applyFill="1" applyAlignment="1">
      <alignment horizontal="left"/>
    </xf>
    <xf numFmtId="0" fontId="0" fillId="5" borderId="0" xfId="0" applyFont="1" applyFill="1" applyAlignment="1">
      <alignment horizontal="left" vertical="top" wrapText="1"/>
    </xf>
    <xf numFmtId="0" fontId="9" fillId="6" borderId="0" xfId="0" applyFont="1" applyFill="1" applyAlignment="1">
      <alignment horizontal="right"/>
    </xf>
    <xf numFmtId="0" fontId="27" fillId="5" borderId="0" xfId="0" applyFont="1" applyFill="1" applyAlignment="1">
      <alignment horizontal="right"/>
    </xf>
    <xf numFmtId="0" fontId="22" fillId="7" borderId="20" xfId="0" applyFont="1" applyFill="1" applyBorder="1" applyAlignment="1">
      <alignment horizontal="center"/>
    </xf>
    <xf numFmtId="0" fontId="19" fillId="5" borderId="20" xfId="0" applyFont="1" applyFill="1" applyBorder="1" applyAlignment="1">
      <alignment horizontal="center"/>
    </xf>
    <xf numFmtId="0" fontId="38" fillId="12" borderId="22" xfId="0" applyFont="1" applyFill="1" applyBorder="1" applyAlignment="1">
      <alignment horizontal="center" vertical="center"/>
    </xf>
    <xf numFmtId="0" fontId="39" fillId="12" borderId="22" xfId="0" applyFont="1" applyFill="1" applyBorder="1" applyAlignment="1">
      <alignment horizontal="center" vertical="center"/>
    </xf>
    <xf numFmtId="0" fontId="0" fillId="7" borderId="23" xfId="0" applyFill="1" applyBorder="1" applyAlignment="1">
      <alignment horizontal="center"/>
    </xf>
    <xf numFmtId="0" fontId="19" fillId="5" borderId="23" xfId="0" applyFont="1" applyFill="1" applyBorder="1" applyAlignment="1">
      <alignment horizontal="center"/>
    </xf>
    <xf numFmtId="164" fontId="0" fillId="0" borderId="23" xfId="0" applyNumberFormat="1" applyBorder="1"/>
    <xf numFmtId="0" fontId="34" fillId="11" borderId="24" xfId="0" applyFont="1" applyFill="1" applyBorder="1" applyAlignment="1">
      <alignment horizontal="right"/>
    </xf>
    <xf numFmtId="0" fontId="32" fillId="11" borderId="24" xfId="0" applyFont="1" applyFill="1" applyBorder="1" applyAlignment="1">
      <alignment horizontal="center"/>
    </xf>
    <xf numFmtId="0" fontId="0" fillId="0" borderId="23" xfId="0" applyBorder="1"/>
    <xf numFmtId="0" fontId="37" fillId="12" borderId="22" xfId="0" applyFont="1" applyFill="1" applyBorder="1" applyAlignment="1">
      <alignment horizontal="center" vertical="center"/>
    </xf>
    <xf numFmtId="0" fontId="42" fillId="12" borderId="22" xfId="0" applyFont="1" applyFill="1" applyBorder="1" applyAlignment="1">
      <alignment horizontal="center" vertical="center"/>
    </xf>
    <xf numFmtId="0" fontId="14" fillId="11" borderId="24" xfId="0" applyFont="1" applyFill="1" applyBorder="1" applyAlignment="1">
      <alignment horizontal="right"/>
    </xf>
    <xf numFmtId="0" fontId="23" fillId="5" borderId="0" xfId="0" applyFont="1" applyFill="1"/>
    <xf numFmtId="166" fontId="0" fillId="0" borderId="0" xfId="0" applyNumberFormat="1"/>
    <xf numFmtId="0" fontId="0" fillId="5" borderId="0" xfId="0" applyFont="1" applyFill="1" applyAlignment="1">
      <alignment horizontal="left" vertical="top" wrapText="1"/>
    </xf>
    <xf numFmtId="0" fontId="0" fillId="5" borderId="4" xfId="0" applyFont="1" applyFill="1" applyBorder="1"/>
    <xf numFmtId="0" fontId="0" fillId="5" borderId="3" xfId="0" applyFont="1" applyFill="1" applyBorder="1"/>
    <xf numFmtId="0" fontId="0" fillId="5" borderId="5" xfId="0" applyFont="1" applyFill="1" applyBorder="1"/>
    <xf numFmtId="0" fontId="0" fillId="5" borderId="6" xfId="0" applyFont="1" applyFill="1" applyBorder="1"/>
    <xf numFmtId="0" fontId="0" fillId="5" borderId="0" xfId="0" applyFont="1" applyFill="1" applyBorder="1"/>
    <xf numFmtId="0" fontId="0" fillId="5" borderId="7" xfId="0" applyFont="1" applyFill="1" applyBorder="1"/>
    <xf numFmtId="0" fontId="0" fillId="5" borderId="8" xfId="0" applyFont="1" applyFill="1" applyBorder="1"/>
    <xf numFmtId="0" fontId="0" fillId="5" borderId="9" xfId="0" applyFont="1" applyFill="1" applyBorder="1"/>
    <xf numFmtId="0" fontId="0" fillId="5" borderId="10" xfId="0" applyFont="1" applyFill="1" applyBorder="1"/>
    <xf numFmtId="0" fontId="0" fillId="5" borderId="0" xfId="0" applyFont="1" applyFill="1"/>
    <xf numFmtId="0" fontId="47" fillId="5" borderId="0" xfId="5" applyFont="1" applyFill="1" applyBorder="1" applyAlignment="1">
      <alignment horizontal="right" vertical="center"/>
    </xf>
    <xf numFmtId="0" fontId="48" fillId="5" borderId="0" xfId="5" applyFont="1" applyFill="1" applyBorder="1" applyAlignment="1">
      <alignment horizontal="left" vertical="center"/>
    </xf>
    <xf numFmtId="0" fontId="47" fillId="5" borderId="0" xfId="5" quotePrefix="1" applyFont="1" applyFill="1" applyBorder="1" applyAlignment="1">
      <alignment horizontal="right" vertical="center"/>
    </xf>
    <xf numFmtId="0" fontId="5" fillId="5" borderId="0" xfId="0" applyFont="1" applyFill="1" applyAlignment="1"/>
    <xf numFmtId="0" fontId="49" fillId="5" borderId="0" xfId="0" applyFont="1" applyFill="1" applyAlignment="1">
      <alignment horizontal="left"/>
    </xf>
    <xf numFmtId="0" fontId="0" fillId="5" borderId="0" xfId="0" applyFont="1" applyFill="1" applyAlignment="1">
      <alignment horizontal="center"/>
    </xf>
    <xf numFmtId="0" fontId="0" fillId="0" borderId="0" xfId="0" applyFont="1" applyAlignment="1">
      <alignment horizontal="center"/>
    </xf>
    <xf numFmtId="0" fontId="0" fillId="0" borderId="0" xfId="0" applyFont="1"/>
    <xf numFmtId="0" fontId="50" fillId="8" borderId="0" xfId="0" applyFont="1" applyFill="1" applyAlignment="1">
      <alignment horizontal="center" vertical="center" wrapText="1"/>
    </xf>
    <xf numFmtId="0" fontId="0" fillId="5" borderId="0" xfId="0" applyFont="1" applyFill="1" applyAlignment="1">
      <alignment vertical="top" wrapText="1"/>
    </xf>
    <xf numFmtId="0" fontId="5" fillId="5" borderId="0" xfId="0" applyFont="1" applyFill="1" applyAlignment="1">
      <alignment horizontal="left"/>
    </xf>
    <xf numFmtId="1" fontId="0" fillId="5" borderId="0" xfId="0" applyNumberFormat="1" applyFill="1"/>
    <xf numFmtId="0" fontId="50" fillId="0" borderId="0" xfId="0" applyFont="1" applyFill="1" applyAlignment="1">
      <alignment horizontal="center" vertical="center" wrapText="1"/>
    </xf>
    <xf numFmtId="0" fontId="5" fillId="5" borderId="0" xfId="0" applyFont="1" applyFill="1" applyAlignment="1">
      <alignment horizontal="left"/>
    </xf>
    <xf numFmtId="0" fontId="52" fillId="13" borderId="25" xfId="11" applyFont="1" applyFill="1" applyBorder="1" applyAlignment="1">
      <alignment horizontal="center" vertical="top" wrapText="1"/>
    </xf>
    <xf numFmtId="0" fontId="55" fillId="0" borderId="0" xfId="15"/>
    <xf numFmtId="0" fontId="51" fillId="5" borderId="3" xfId="0" applyFont="1" applyFill="1" applyBorder="1"/>
    <xf numFmtId="0" fontId="51" fillId="5" borderId="0" xfId="0" applyFont="1" applyFill="1" applyBorder="1"/>
    <xf numFmtId="0" fontId="51" fillId="5" borderId="9" xfId="0" applyFont="1" applyFill="1" applyBorder="1"/>
    <xf numFmtId="0" fontId="51" fillId="5" borderId="0" xfId="0" applyFont="1" applyFill="1"/>
    <xf numFmtId="0" fontId="56" fillId="5" borderId="0" xfId="0" applyFont="1" applyFill="1" applyAlignment="1">
      <alignment horizontal="left"/>
    </xf>
    <xf numFmtId="0" fontId="57" fillId="5" borderId="0" xfId="0" applyFont="1" applyFill="1" applyAlignment="1"/>
    <xf numFmtId="0" fontId="51" fillId="0" borderId="0" xfId="0" applyFont="1"/>
    <xf numFmtId="0" fontId="23" fillId="5" borderId="0" xfId="0" applyFont="1" applyFill="1" applyBorder="1"/>
    <xf numFmtId="0" fontId="23" fillId="5" borderId="9" xfId="0" applyFont="1" applyFill="1" applyBorder="1"/>
    <xf numFmtId="0" fontId="59" fillId="5" borderId="0" xfId="0" applyFont="1" applyFill="1" applyBorder="1"/>
    <xf numFmtId="0" fontId="60" fillId="5" borderId="0" xfId="0" applyFont="1" applyFill="1" applyBorder="1"/>
    <xf numFmtId="0" fontId="58" fillId="5" borderId="0" xfId="0" applyFont="1" applyFill="1" applyBorder="1"/>
    <xf numFmtId="0" fontId="19" fillId="5" borderId="0" xfId="0" applyFont="1" applyFill="1" applyAlignment="1">
      <alignment horizontal="right"/>
    </xf>
    <xf numFmtId="3" fontId="19" fillId="5" borderId="20" xfId="0" applyNumberFormat="1" applyFont="1" applyFill="1" applyBorder="1" applyAlignment="1">
      <alignment horizontal="center"/>
    </xf>
    <xf numFmtId="3" fontId="19" fillId="11" borderId="20" xfId="0" applyNumberFormat="1" applyFont="1" applyFill="1" applyBorder="1" applyAlignment="1">
      <alignment horizontal="center"/>
    </xf>
    <xf numFmtId="3" fontId="48" fillId="11" borderId="20" xfId="0" applyNumberFormat="1" applyFont="1" applyFill="1" applyBorder="1" applyAlignment="1">
      <alignment horizontal="center"/>
    </xf>
    <xf numFmtId="3" fontId="9" fillId="6" borderId="0" xfId="0" applyNumberFormat="1" applyFont="1" applyFill="1" applyAlignment="1">
      <alignment horizontal="center"/>
    </xf>
    <xf numFmtId="0" fontId="2" fillId="15" borderId="0" xfId="0" applyFont="1" applyFill="1" applyAlignment="1">
      <alignment horizontal="center"/>
    </xf>
    <xf numFmtId="3" fontId="2" fillId="15" borderId="0" xfId="0" applyNumberFormat="1" applyFont="1" applyFill="1" applyAlignment="1">
      <alignment horizontal="center"/>
    </xf>
    <xf numFmtId="3" fontId="0" fillId="5" borderId="0" xfId="0" applyNumberFormat="1" applyFill="1"/>
    <xf numFmtId="1" fontId="36" fillId="12" borderId="21" xfId="0" applyNumberFormat="1" applyFont="1" applyFill="1" applyBorder="1" applyAlignment="1">
      <alignment horizontal="center" vertical="center"/>
    </xf>
    <xf numFmtId="2" fontId="0" fillId="5" borderId="0" xfId="0" applyNumberFormat="1" applyFont="1" applyFill="1" applyAlignment="1">
      <alignment vertical="top" wrapText="1"/>
    </xf>
    <xf numFmtId="3" fontId="19" fillId="5" borderId="23" xfId="0" applyNumberFormat="1" applyFont="1" applyFill="1" applyBorder="1" applyAlignment="1">
      <alignment horizontal="center"/>
    </xf>
    <xf numFmtId="0" fontId="36" fillId="12" borderId="12" xfId="0" applyFont="1" applyFill="1" applyBorder="1" applyAlignment="1">
      <alignment horizontal="center" vertical="center" wrapText="1"/>
    </xf>
    <xf numFmtId="0" fontId="5" fillId="5" borderId="0" xfId="0" applyFont="1" applyFill="1" applyAlignment="1">
      <alignment horizontal="left"/>
    </xf>
    <xf numFmtId="0" fontId="19" fillId="5" borderId="0" xfId="0" applyFont="1" applyFill="1" applyAlignment="1">
      <alignment horizontal="left" vertical="top" wrapText="1"/>
    </xf>
    <xf numFmtId="0" fontId="0" fillId="5" borderId="0" xfId="0" applyFont="1" applyFill="1" applyAlignment="1">
      <alignment horizontal="left" vertical="top" wrapText="1"/>
    </xf>
    <xf numFmtId="0" fontId="54" fillId="9" borderId="0" xfId="0" applyFont="1" applyFill="1" applyAlignment="1">
      <alignment vertical="center" wrapText="1"/>
    </xf>
    <xf numFmtId="0" fontId="52" fillId="9" borderId="0" xfId="0" applyFont="1" applyFill="1" applyAlignment="1">
      <alignment vertical="center" wrapText="1"/>
    </xf>
    <xf numFmtId="0" fontId="54" fillId="9" borderId="0" xfId="0" applyFont="1" applyFill="1" applyAlignment="1">
      <alignment horizontal="left" vertical="center" wrapText="1"/>
    </xf>
    <xf numFmtId="0" fontId="53" fillId="14" borderId="25" xfId="0" applyFont="1" applyFill="1" applyBorder="1" applyAlignment="1">
      <alignment horizontal="left" vertical="center" wrapText="1" indent="1"/>
    </xf>
    <xf numFmtId="0" fontId="52" fillId="9" borderId="25" xfId="0" applyFont="1" applyFill="1" applyBorder="1" applyAlignment="1">
      <alignment horizontal="left" vertical="top" wrapText="1"/>
    </xf>
    <xf numFmtId="0" fontId="52" fillId="13" borderId="25" xfId="0" applyFont="1" applyFill="1" applyBorder="1" applyAlignment="1">
      <alignment horizontal="left" vertical="top" wrapText="1"/>
    </xf>
    <xf numFmtId="0" fontId="52" fillId="9" borderId="0" xfId="0" applyFont="1" applyFill="1" applyAlignment="1">
      <alignment horizontal="left" vertical="center" wrapText="1"/>
    </xf>
    <xf numFmtId="0" fontId="52" fillId="9" borderId="25" xfId="0" applyFont="1" applyFill="1" applyBorder="1" applyAlignment="1">
      <alignment horizontal="center" vertical="top" wrapText="1"/>
    </xf>
    <xf numFmtId="0" fontId="52" fillId="13" borderId="25" xfId="0" applyFont="1" applyFill="1" applyBorder="1" applyAlignment="1">
      <alignment horizontal="center" vertical="top" wrapText="1"/>
    </xf>
    <xf numFmtId="0" fontId="53" fillId="14" borderId="25" xfId="0" applyFont="1" applyFill="1" applyBorder="1" applyAlignment="1">
      <alignment horizontal="center" vertical="center" wrapText="1"/>
    </xf>
    <xf numFmtId="0" fontId="0" fillId="0" borderId="0" xfId="0" applyFill="1"/>
    <xf numFmtId="0" fontId="37" fillId="5" borderId="15" xfId="0" applyFont="1" applyFill="1" applyBorder="1" applyAlignment="1"/>
    <xf numFmtId="0" fontId="36" fillId="5" borderId="15" xfId="0" applyFont="1" applyFill="1" applyBorder="1" applyAlignment="1">
      <alignment horizontal="center"/>
    </xf>
    <xf numFmtId="1" fontId="36" fillId="5" borderId="21" xfId="0" applyNumberFormat="1" applyFont="1" applyFill="1" applyBorder="1" applyAlignment="1">
      <alignment horizontal="center"/>
    </xf>
    <xf numFmtId="3" fontId="17" fillId="5" borderId="0" xfId="0" applyNumberFormat="1" applyFont="1" applyFill="1" applyBorder="1" applyAlignment="1">
      <alignment horizontal="center"/>
    </xf>
    <xf numFmtId="3" fontId="32" fillId="5" borderId="0" xfId="0" applyNumberFormat="1" applyFont="1" applyFill="1" applyBorder="1" applyAlignment="1">
      <alignment horizontal="center"/>
    </xf>
    <xf numFmtId="3" fontId="2" fillId="6" borderId="0" xfId="0" applyNumberFormat="1" applyFont="1" applyFill="1" applyAlignment="1">
      <alignment horizontal="center"/>
    </xf>
    <xf numFmtId="0" fontId="2" fillId="6" borderId="0" xfId="0" applyFont="1" applyFill="1" applyAlignment="1">
      <alignment horizontal="center"/>
    </xf>
    <xf numFmtId="0" fontId="19" fillId="5" borderId="9" xfId="0" applyFont="1" applyFill="1" applyBorder="1" applyAlignment="1">
      <alignment horizontal="right"/>
    </xf>
    <xf numFmtId="0" fontId="24" fillId="5" borderId="9" xfId="0" applyFont="1" applyFill="1" applyBorder="1"/>
    <xf numFmtId="0" fontId="0" fillId="5" borderId="0" xfId="0" applyFont="1" applyFill="1" applyAlignment="1">
      <alignment vertical="center"/>
    </xf>
    <xf numFmtId="0" fontId="0" fillId="5" borderId="0" xfId="0" applyFont="1" applyFill="1" applyBorder="1" applyAlignment="1">
      <alignment vertical="center"/>
    </xf>
    <xf numFmtId="0" fontId="19" fillId="5" borderId="0" xfId="0" applyFont="1" applyFill="1" applyAlignment="1">
      <alignment vertical="top" wrapText="1"/>
    </xf>
    <xf numFmtId="0" fontId="31" fillId="5" borderId="0" xfId="2" applyFont="1" applyFill="1"/>
    <xf numFmtId="0" fontId="31" fillId="5" borderId="0" xfId="2" applyFont="1" applyFill="1" applyAlignment="1">
      <alignment horizontal="right"/>
    </xf>
    <xf numFmtId="1" fontId="31" fillId="5" borderId="0" xfId="2" applyNumberFormat="1" applyFont="1" applyFill="1" applyAlignment="1">
      <alignment horizontal="center"/>
    </xf>
    <xf numFmtId="0" fontId="31" fillId="5" borderId="0" xfId="2" applyFont="1" applyFill="1" applyAlignment="1">
      <alignment horizontal="left"/>
    </xf>
    <xf numFmtId="0" fontId="45" fillId="12" borderId="0" xfId="1" applyFont="1" applyFill="1" applyBorder="1" applyAlignment="1">
      <alignment horizontal="center" vertical="center"/>
    </xf>
    <xf numFmtId="0" fontId="24" fillId="5" borderId="0" xfId="0" applyFont="1" applyFill="1" applyAlignment="1">
      <alignment horizontal="left"/>
    </xf>
    <xf numFmtId="0" fontId="66" fillId="0" borderId="0" xfId="0" applyFont="1" applyFill="1" applyAlignment="1">
      <alignment horizontal="center" vertical="center" wrapText="1"/>
    </xf>
    <xf numFmtId="2" fontId="66" fillId="0" borderId="0" xfId="0" applyNumberFormat="1" applyFont="1" applyFill="1" applyAlignment="1">
      <alignment horizontal="center" vertical="center" wrapText="1"/>
    </xf>
    <xf numFmtId="0" fontId="19" fillId="0" borderId="0" xfId="3" applyFont="1" applyFill="1" applyAlignment="1">
      <alignment horizontal="center"/>
    </xf>
    <xf numFmtId="2" fontId="19" fillId="0" borderId="0" xfId="3" applyNumberFormat="1" applyFont="1" applyFill="1" applyAlignment="1">
      <alignment horizontal="center"/>
    </xf>
    <xf numFmtId="0" fontId="24" fillId="0" borderId="0" xfId="0" applyFont="1" applyFill="1" applyAlignment="1">
      <alignment horizontal="left"/>
    </xf>
    <xf numFmtId="0" fontId="68" fillId="12" borderId="0" xfId="2" applyFont="1" applyFill="1"/>
    <xf numFmtId="0" fontId="68" fillId="12" borderId="0" xfId="2" applyFont="1" applyFill="1" applyAlignment="1">
      <alignment horizontal="right"/>
    </xf>
    <xf numFmtId="0" fontId="68" fillId="12" borderId="0" xfId="2" applyFont="1" applyFill="1" applyAlignment="1">
      <alignment horizontal="left"/>
    </xf>
    <xf numFmtId="165" fontId="19" fillId="0" borderId="0" xfId="3" applyNumberFormat="1" applyFont="1" applyFill="1" applyAlignment="1">
      <alignment horizontal="center"/>
    </xf>
    <xf numFmtId="0" fontId="19" fillId="0" borderId="0" xfId="0" applyFont="1" applyFill="1"/>
    <xf numFmtId="0" fontId="48" fillId="6" borderId="0" xfId="2" applyFont="1" applyFill="1" applyAlignment="1">
      <alignment horizontal="right"/>
    </xf>
    <xf numFmtId="1" fontId="48" fillId="6" borderId="0" xfId="2" applyNumberFormat="1" applyFont="1" applyFill="1" applyAlignment="1">
      <alignment horizontal="center"/>
    </xf>
    <xf numFmtId="165" fontId="48" fillId="6" borderId="0" xfId="2" applyNumberFormat="1" applyFont="1" applyFill="1" applyAlignment="1">
      <alignment horizontal="center"/>
    </xf>
    <xf numFmtId="2" fontId="48" fillId="6" borderId="0" xfId="2" applyNumberFormat="1" applyFont="1" applyFill="1" applyAlignment="1">
      <alignment horizontal="center"/>
    </xf>
    <xf numFmtId="0" fontId="48" fillId="6" borderId="0" xfId="2" applyFont="1" applyFill="1" applyAlignment="1">
      <alignment horizontal="center"/>
    </xf>
    <xf numFmtId="0" fontId="48" fillId="6" borderId="0" xfId="2" applyFont="1" applyFill="1" applyAlignment="1">
      <alignment horizontal="left"/>
    </xf>
    <xf numFmtId="0" fontId="68" fillId="12" borderId="0" xfId="2" applyFont="1" applyFill="1" applyAlignment="1">
      <alignment horizontal="right" vertical="center"/>
    </xf>
    <xf numFmtId="0" fontId="68" fillId="12" borderId="0" xfId="2" applyFont="1" applyFill="1" applyAlignment="1">
      <alignment horizontal="center" vertical="center"/>
    </xf>
    <xf numFmtId="0" fontId="63" fillId="12" borderId="0" xfId="1" applyFont="1" applyFill="1" applyBorder="1" applyAlignment="1">
      <alignment horizontal="center" vertical="center"/>
    </xf>
    <xf numFmtId="0" fontId="69" fillId="12" borderId="0" xfId="1" applyFont="1" applyFill="1" applyBorder="1" applyAlignment="1">
      <alignment horizontal="center" vertical="center"/>
    </xf>
    <xf numFmtId="0" fontId="68" fillId="12" borderId="0" xfId="1" applyFont="1" applyFill="1" applyBorder="1" applyAlignment="1">
      <alignment horizontal="center" vertical="center"/>
    </xf>
    <xf numFmtId="0" fontId="71" fillId="12" borderId="0" xfId="1" applyFont="1" applyFill="1" applyBorder="1" applyAlignment="1">
      <alignment horizontal="center" vertical="center"/>
    </xf>
    <xf numFmtId="0" fontId="48" fillId="0" borderId="0" xfId="1" applyFont="1" applyFill="1" applyBorder="1" applyAlignment="1">
      <alignment horizontal="center"/>
    </xf>
    <xf numFmtId="2" fontId="48" fillId="0" borderId="0" xfId="3" applyNumberFormat="1" applyFont="1" applyFill="1" applyAlignment="1">
      <alignment horizontal="center"/>
    </xf>
    <xf numFmtId="165" fontId="48" fillId="0" borderId="0" xfId="3" applyNumberFormat="1" applyFont="1" applyFill="1" applyAlignment="1">
      <alignment horizontal="center"/>
    </xf>
    <xf numFmtId="3" fontId="48" fillId="0" borderId="0" xfId="1" applyNumberFormat="1" applyFont="1" applyFill="1" applyBorder="1" applyAlignment="1">
      <alignment horizontal="center" wrapText="1"/>
    </xf>
    <xf numFmtId="3" fontId="47" fillId="0" borderId="0" xfId="3" applyNumberFormat="1" applyFont="1" applyFill="1" applyAlignment="1">
      <alignment horizontal="center" wrapText="1"/>
    </xf>
    <xf numFmtId="3" fontId="66" fillId="0" borderId="0" xfId="0" applyNumberFormat="1" applyFont="1" applyFill="1" applyAlignment="1">
      <alignment horizontal="center" vertical="center" wrapText="1"/>
    </xf>
    <xf numFmtId="3" fontId="47" fillId="0" borderId="0" xfId="3" applyNumberFormat="1" applyFont="1" applyFill="1" applyAlignment="1">
      <alignment horizontal="center"/>
    </xf>
    <xf numFmtId="3" fontId="19" fillId="0" borderId="0" xfId="3" applyNumberFormat="1" applyFont="1" applyFill="1" applyAlignment="1">
      <alignment horizontal="center"/>
    </xf>
    <xf numFmtId="3" fontId="68" fillId="12" borderId="0" xfId="2" applyNumberFormat="1" applyFont="1" applyFill="1" applyAlignment="1">
      <alignment horizontal="center"/>
    </xf>
    <xf numFmtId="3" fontId="68" fillId="12" borderId="0" xfId="2" applyNumberFormat="1" applyFont="1" applyFill="1" applyAlignment="1">
      <alignment horizontal="center" vertical="center"/>
    </xf>
    <xf numFmtId="0" fontId="48" fillId="5" borderId="20" xfId="0" applyFont="1" applyFill="1" applyBorder="1" applyAlignment="1">
      <alignment horizontal="center"/>
    </xf>
    <xf numFmtId="3" fontId="48" fillId="5" borderId="20" xfId="0" applyNumberFormat="1" applyFont="1" applyFill="1" applyBorder="1" applyAlignment="1">
      <alignment horizontal="center"/>
    </xf>
    <xf numFmtId="0" fontId="0" fillId="7" borderId="23" xfId="0" applyFill="1" applyBorder="1" applyAlignment="1">
      <alignment horizontal="center" vertical="center"/>
    </xf>
    <xf numFmtId="3" fontId="19" fillId="5" borderId="23" xfId="0" applyNumberFormat="1" applyFont="1" applyFill="1" applyBorder="1" applyAlignment="1">
      <alignment horizontal="center" vertical="center"/>
    </xf>
    <xf numFmtId="0" fontId="19" fillId="5" borderId="23" xfId="0" applyFont="1" applyFill="1" applyBorder="1" applyAlignment="1">
      <alignment horizontal="center" vertical="center"/>
    </xf>
    <xf numFmtId="164" fontId="0" fillId="0" borderId="23" xfId="0" applyNumberFormat="1" applyBorder="1" applyAlignment="1">
      <alignment horizontal="center" vertical="center"/>
    </xf>
    <xf numFmtId="0" fontId="0" fillId="0" borderId="23" xfId="0" applyBorder="1" applyAlignment="1">
      <alignment horizontal="center" vertical="center"/>
    </xf>
    <xf numFmtId="0" fontId="34" fillId="11" borderId="24" xfId="0" applyFont="1" applyFill="1" applyBorder="1" applyAlignment="1">
      <alignment horizontal="right" vertical="center"/>
    </xf>
    <xf numFmtId="3" fontId="32" fillId="11" borderId="24" xfId="0" applyNumberFormat="1" applyFont="1" applyFill="1" applyBorder="1" applyAlignment="1">
      <alignment horizontal="center" vertical="center"/>
    </xf>
    <xf numFmtId="0" fontId="32" fillId="11" borderId="24" xfId="0" applyFont="1" applyFill="1" applyBorder="1" applyAlignment="1">
      <alignment horizontal="center" vertical="center"/>
    </xf>
    <xf numFmtId="165" fontId="32" fillId="11" borderId="24" xfId="0" applyNumberFormat="1" applyFont="1" applyFill="1" applyBorder="1" applyAlignment="1">
      <alignment horizontal="center" vertical="center"/>
    </xf>
    <xf numFmtId="0" fontId="72" fillId="0" borderId="0" xfId="0" applyFont="1"/>
    <xf numFmtId="0" fontId="73" fillId="0" borderId="0" xfId="0" applyFont="1"/>
    <xf numFmtId="0" fontId="73" fillId="0" borderId="0" xfId="0" applyFont="1" applyFill="1"/>
    <xf numFmtId="0" fontId="72" fillId="0" borderId="0" xfId="0" applyFont="1" applyFill="1"/>
    <xf numFmtId="3" fontId="73" fillId="0" borderId="0" xfId="0" applyNumberFormat="1" applyFont="1"/>
    <xf numFmtId="3" fontId="73" fillId="0" borderId="0" xfId="0" applyNumberFormat="1" applyFont="1" applyFill="1"/>
    <xf numFmtId="0" fontId="73" fillId="17" borderId="0" xfId="0" applyFont="1" applyFill="1"/>
    <xf numFmtId="3" fontId="73" fillId="17" borderId="0" xfId="0" applyNumberFormat="1" applyFont="1" applyFill="1"/>
    <xf numFmtId="0" fontId="73" fillId="10" borderId="0" xfId="0" applyFont="1" applyFill="1"/>
    <xf numFmtId="3" fontId="73" fillId="10" borderId="0" xfId="0" applyNumberFormat="1" applyFont="1" applyFill="1"/>
    <xf numFmtId="10" fontId="73" fillId="17" borderId="0" xfId="0" applyNumberFormat="1" applyFont="1" applyFill="1"/>
    <xf numFmtId="168" fontId="73" fillId="0" borderId="0" xfId="0" applyNumberFormat="1" applyFont="1" applyFill="1"/>
    <xf numFmtId="10" fontId="73" fillId="0" borderId="0" xfId="0" applyNumberFormat="1" applyFont="1" applyFill="1"/>
    <xf numFmtId="0" fontId="22" fillId="0" borderId="0" xfId="0" applyFont="1" applyFill="1" applyBorder="1" applyAlignment="1">
      <alignment horizontal="center"/>
    </xf>
    <xf numFmtId="3" fontId="17" fillId="0" borderId="0" xfId="0" applyNumberFormat="1" applyFont="1" applyFill="1" applyBorder="1" applyAlignment="1">
      <alignment horizontal="center"/>
    </xf>
    <xf numFmtId="3" fontId="32" fillId="0" borderId="0" xfId="0" applyNumberFormat="1" applyFont="1" applyFill="1" applyBorder="1" applyAlignment="1">
      <alignment horizontal="center"/>
    </xf>
    <xf numFmtId="3" fontId="64" fillId="0" borderId="0" xfId="0" applyNumberFormat="1" applyFont="1" applyFill="1" applyBorder="1" applyAlignment="1">
      <alignment horizontal="center"/>
    </xf>
    <xf numFmtId="9" fontId="64" fillId="0" borderId="0" xfId="16" applyFont="1" applyFill="1" applyBorder="1" applyAlignment="1">
      <alignment horizontal="center"/>
    </xf>
    <xf numFmtId="3" fontId="65" fillId="0" borderId="0" xfId="0" applyNumberFormat="1" applyFont="1" applyFill="1" applyBorder="1" applyAlignment="1">
      <alignment horizontal="center"/>
    </xf>
    <xf numFmtId="0" fontId="74" fillId="0" borderId="0" xfId="0" applyFont="1" applyFill="1"/>
    <xf numFmtId="3" fontId="74" fillId="0" borderId="0" xfId="0" applyNumberFormat="1" applyFont="1" applyFill="1"/>
    <xf numFmtId="0" fontId="0" fillId="0" borderId="0" xfId="0" applyFont="1" applyAlignment="1">
      <alignment vertical="center"/>
    </xf>
    <xf numFmtId="0" fontId="0" fillId="5" borderId="0" xfId="0" applyFont="1" applyFill="1" applyBorder="1" applyAlignment="1">
      <alignment horizontal="right"/>
    </xf>
    <xf numFmtId="0" fontId="2" fillId="5" borderId="0" xfId="0" applyFont="1" applyFill="1" applyBorder="1"/>
    <xf numFmtId="3" fontId="17" fillId="7" borderId="11" xfId="4" applyNumberFormat="1" applyFont="1" applyFill="1" applyBorder="1" applyAlignment="1">
      <alignment horizontal="center" vertical="center"/>
    </xf>
    <xf numFmtId="0" fontId="24" fillId="5" borderId="0" xfId="0" applyFont="1" applyFill="1" applyAlignment="1">
      <alignment vertical="center"/>
    </xf>
    <xf numFmtId="0" fontId="19" fillId="5" borderId="0" xfId="0" applyFont="1" applyFill="1" applyAlignment="1">
      <alignment vertical="center"/>
    </xf>
    <xf numFmtId="0" fontId="48" fillId="0" borderId="0" xfId="4" applyFont="1" applyFill="1"/>
    <xf numFmtId="1" fontId="0" fillId="0" borderId="0" xfId="0" applyNumberFormat="1" applyAlignment="1">
      <alignment horizontal="center"/>
    </xf>
    <xf numFmtId="0" fontId="48" fillId="0" borderId="0" xfId="4" applyFont="1" applyFill="1" applyAlignment="1">
      <alignment horizontal="right"/>
    </xf>
    <xf numFmtId="3" fontId="19" fillId="0" borderId="0" xfId="0" applyNumberFormat="1" applyFont="1" applyFill="1" applyAlignment="1">
      <alignment horizontal="center"/>
    </xf>
    <xf numFmtId="3" fontId="58" fillId="7" borderId="19" xfId="4" applyNumberFormat="1" applyFont="1" applyFill="1" applyBorder="1" applyAlignment="1">
      <alignment horizontal="center" vertical="center"/>
    </xf>
    <xf numFmtId="10" fontId="19" fillId="7" borderId="11" xfId="0" applyNumberFormat="1" applyFont="1" applyFill="1" applyBorder="1" applyAlignment="1">
      <alignment horizontal="center" vertical="center"/>
    </xf>
    <xf numFmtId="3" fontId="19" fillId="5" borderId="11" xfId="4" applyNumberFormat="1" applyFont="1" applyFill="1" applyBorder="1" applyAlignment="1">
      <alignment horizontal="center" vertical="center"/>
    </xf>
    <xf numFmtId="10" fontId="19" fillId="0" borderId="11" xfId="0" applyNumberFormat="1" applyFont="1" applyBorder="1" applyAlignment="1">
      <alignment horizontal="center" vertical="center"/>
    </xf>
    <xf numFmtId="3" fontId="58" fillId="7" borderId="11" xfId="4" applyNumberFormat="1" applyFont="1" applyFill="1" applyBorder="1" applyAlignment="1">
      <alignment horizontal="center" vertical="center"/>
    </xf>
    <xf numFmtId="0" fontId="19" fillId="5" borderId="0" xfId="0" applyFont="1" applyFill="1" applyAlignment="1">
      <alignment horizontal="right" vertical="center"/>
    </xf>
    <xf numFmtId="0" fontId="51" fillId="0" borderId="0" xfId="0" applyFont="1" applyAlignment="1">
      <alignment vertical="center"/>
    </xf>
    <xf numFmtId="0" fontId="48" fillId="0" borderId="0" xfId="4" applyFont="1" applyFill="1" applyAlignment="1">
      <alignment vertical="center"/>
    </xf>
    <xf numFmtId="1" fontId="0" fillId="0" borderId="0" xfId="0" applyNumberFormat="1" applyAlignment="1">
      <alignment horizontal="center" vertical="center"/>
    </xf>
    <xf numFmtId="3" fontId="48" fillId="7" borderId="11" xfId="4" applyNumberFormat="1" applyFont="1" applyFill="1" applyBorder="1" applyAlignment="1">
      <alignment horizontal="center" vertical="center"/>
    </xf>
    <xf numFmtId="0" fontId="24" fillId="5" borderId="0" xfId="0" applyFont="1" applyFill="1" applyAlignment="1">
      <alignment horizontal="right" vertical="center"/>
    </xf>
    <xf numFmtId="0" fontId="19" fillId="5" borderId="0" xfId="0" applyFont="1" applyFill="1" applyAlignment="1">
      <alignment horizontal="center" vertical="center"/>
    </xf>
    <xf numFmtId="0" fontId="48" fillId="0" borderId="0" xfId="4" applyFont="1" applyFill="1" applyAlignment="1">
      <alignment horizontal="right" vertical="center"/>
    </xf>
    <xf numFmtId="3" fontId="19" fillId="0" borderId="0" xfId="0" applyNumberFormat="1" applyFont="1" applyFill="1" applyAlignment="1">
      <alignment horizontal="center" vertical="center"/>
    </xf>
    <xf numFmtId="0" fontId="75" fillId="5" borderId="0" xfId="0" applyFont="1" applyFill="1" applyAlignment="1">
      <alignment horizontal="left" vertical="center"/>
    </xf>
    <xf numFmtId="0" fontId="8" fillId="5" borderId="0" xfId="0" applyFont="1" applyFill="1" applyAlignment="1">
      <alignment horizontal="left" vertical="center"/>
    </xf>
    <xf numFmtId="0" fontId="9" fillId="5" borderId="0" xfId="0" applyFont="1" applyFill="1" applyAlignment="1">
      <alignment vertical="center"/>
    </xf>
    <xf numFmtId="0" fontId="0" fillId="5" borderId="0" xfId="0" applyFont="1" applyFill="1" applyAlignment="1">
      <alignment horizontal="left" vertical="center"/>
    </xf>
    <xf numFmtId="0" fontId="0" fillId="5" borderId="0" xfId="0" applyFont="1" applyFill="1" applyAlignment="1">
      <alignment horizontal="center" vertical="center"/>
    </xf>
    <xf numFmtId="0" fontId="8" fillId="5" borderId="0" xfId="0" applyFont="1" applyFill="1" applyAlignment="1">
      <alignment vertical="center"/>
    </xf>
    <xf numFmtId="0" fontId="0" fillId="5" borderId="0" xfId="0" applyFont="1" applyFill="1" applyAlignment="1">
      <alignment horizontal="left" vertical="center" wrapText="1"/>
    </xf>
    <xf numFmtId="2" fontId="0" fillId="5" borderId="0" xfId="0" applyNumberFormat="1" applyFont="1" applyFill="1" applyAlignment="1">
      <alignment horizontal="left" vertical="center" wrapText="1"/>
    </xf>
    <xf numFmtId="0" fontId="0" fillId="5" borderId="0" xfId="0" applyFont="1" applyFill="1" applyAlignment="1">
      <alignment horizontal="right" vertical="center"/>
    </xf>
    <xf numFmtId="0" fontId="0" fillId="5" borderId="0" xfId="0" applyFont="1" applyFill="1" applyAlignment="1">
      <alignment horizontal="left"/>
    </xf>
    <xf numFmtId="0" fontId="8" fillId="5" borderId="0" xfId="0" applyFont="1" applyFill="1" applyAlignment="1">
      <alignment horizontal="right" vertical="center"/>
    </xf>
    <xf numFmtId="2" fontId="0" fillId="5" borderId="0" xfId="0" applyNumberFormat="1" applyFont="1" applyFill="1" applyAlignment="1">
      <alignment horizontal="center" vertical="center"/>
    </xf>
    <xf numFmtId="0" fontId="19" fillId="5" borderId="0" xfId="0" applyFont="1" applyFill="1" applyAlignment="1">
      <alignment horizontal="left" vertical="center" wrapText="1"/>
    </xf>
    <xf numFmtId="0" fontId="0" fillId="0" borderId="0" xfId="0" applyFont="1" applyFill="1" applyBorder="1" applyAlignment="1">
      <alignment vertical="center"/>
    </xf>
    <xf numFmtId="2" fontId="76" fillId="0" borderId="0" xfId="0" applyNumberFormat="1" applyFont="1" applyFill="1" applyBorder="1" applyAlignment="1">
      <alignment horizontal="center" vertical="center" wrapText="1"/>
    </xf>
    <xf numFmtId="0" fontId="9" fillId="0" borderId="0" xfId="0" applyFont="1" applyFill="1" applyAlignment="1">
      <alignment horizontal="right" vertical="center"/>
    </xf>
    <xf numFmtId="2" fontId="2" fillId="0" borderId="0" xfId="0" applyNumberFormat="1" applyFont="1" applyFill="1" applyAlignment="1">
      <alignment horizontal="center" vertical="center"/>
    </xf>
    <xf numFmtId="0" fontId="2" fillId="0" borderId="0" xfId="0" applyFont="1" applyFill="1" applyAlignment="1">
      <alignment vertical="center"/>
    </xf>
    <xf numFmtId="0" fontId="9" fillId="6" borderId="0" xfId="0" applyFont="1" applyFill="1" applyAlignment="1">
      <alignment horizontal="right" vertical="center"/>
    </xf>
    <xf numFmtId="2" fontId="2" fillId="6" borderId="0" xfId="0" applyNumberFormat="1" applyFont="1" applyFill="1" applyAlignment="1">
      <alignment horizontal="center" vertical="center"/>
    </xf>
    <xf numFmtId="0" fontId="2" fillId="6" borderId="0" xfId="0" applyFont="1" applyFill="1" applyAlignment="1">
      <alignment vertical="center"/>
    </xf>
    <xf numFmtId="0" fontId="62" fillId="12" borderId="26" xfId="0" applyFont="1" applyFill="1" applyBorder="1" applyAlignment="1">
      <alignment horizontal="center" vertical="center"/>
    </xf>
    <xf numFmtId="0" fontId="62" fillId="12" borderId="30" xfId="0" applyFont="1" applyFill="1" applyBorder="1" applyAlignment="1">
      <alignment horizontal="center" vertical="center"/>
    </xf>
    <xf numFmtId="0" fontId="0" fillId="5" borderId="0" xfId="0" applyFont="1" applyFill="1" applyBorder="1" applyAlignment="1">
      <alignment horizontal="center"/>
    </xf>
    <xf numFmtId="0" fontId="9" fillId="5" borderId="0" xfId="0" applyFont="1" applyFill="1" applyAlignment="1">
      <alignment horizontal="left" vertical="center"/>
    </xf>
    <xf numFmtId="0" fontId="0" fillId="5" borderId="0" xfId="0" applyFont="1" applyFill="1" applyBorder="1" applyAlignment="1">
      <alignment horizontal="center" vertical="center"/>
    </xf>
    <xf numFmtId="0" fontId="0" fillId="5" borderId="0"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0" xfId="0" applyFont="1" applyFill="1" applyAlignment="1">
      <alignment horizontal="center" vertical="center"/>
    </xf>
    <xf numFmtId="0" fontId="2" fillId="6" borderId="0" xfId="0" applyFont="1" applyFill="1" applyAlignment="1">
      <alignment horizontal="center" vertical="center"/>
    </xf>
    <xf numFmtId="2" fontId="0" fillId="0" borderId="0" xfId="0" applyNumberFormat="1" applyFont="1" applyAlignment="1">
      <alignment vertical="center"/>
    </xf>
    <xf numFmtId="0" fontId="0" fillId="0" borderId="0" xfId="0" applyBorder="1"/>
    <xf numFmtId="0" fontId="23" fillId="5" borderId="7" xfId="0" applyFont="1" applyFill="1" applyBorder="1"/>
    <xf numFmtId="0" fontId="23" fillId="5" borderId="10" xfId="0" applyFont="1" applyFill="1" applyBorder="1"/>
    <xf numFmtId="0" fontId="63" fillId="16" borderId="0" xfId="0" applyFont="1" applyFill="1" applyBorder="1" applyAlignment="1">
      <alignment horizontal="center" vertical="center"/>
    </xf>
    <xf numFmtId="2" fontId="2" fillId="6" borderId="0" xfId="0" applyNumberFormat="1" applyFont="1" applyFill="1" applyBorder="1" applyAlignment="1">
      <alignment horizontal="center" vertical="center"/>
    </xf>
    <xf numFmtId="0" fontId="9" fillId="6" borderId="46" xfId="0" applyFont="1" applyFill="1" applyBorder="1" applyAlignment="1">
      <alignment horizontal="right" vertical="center"/>
    </xf>
    <xf numFmtId="0" fontId="9" fillId="6" borderId="47" xfId="0" applyFont="1" applyFill="1" applyBorder="1" applyAlignment="1">
      <alignment horizontal="right" vertical="center"/>
    </xf>
    <xf numFmtId="3" fontId="0" fillId="5" borderId="0" xfId="0" applyNumberFormat="1" applyFont="1" applyFill="1" applyAlignment="1">
      <alignment horizontal="center" vertical="center" wrapText="1"/>
    </xf>
    <xf numFmtId="2" fontId="9" fillId="6" borderId="0" xfId="0" applyNumberFormat="1" applyFont="1" applyFill="1" applyAlignment="1">
      <alignment horizontal="center" vertical="center" wrapText="1"/>
    </xf>
    <xf numFmtId="0" fontId="9" fillId="6" borderId="0" xfId="0" applyFont="1" applyFill="1" applyAlignment="1">
      <alignment horizontal="center" vertical="center" wrapText="1"/>
    </xf>
    <xf numFmtId="166" fontId="0" fillId="5" borderId="0" xfId="0" applyNumberFormat="1" applyFont="1" applyFill="1" applyAlignment="1">
      <alignment horizontal="center" vertical="center"/>
    </xf>
    <xf numFmtId="0" fontId="79" fillId="5" borderId="0" xfId="0" applyFont="1" applyFill="1" applyBorder="1"/>
    <xf numFmtId="3" fontId="19" fillId="0" borderId="11" xfId="4" applyNumberFormat="1" applyFont="1" applyFill="1" applyBorder="1" applyAlignment="1">
      <alignment horizontal="center" vertical="center"/>
    </xf>
    <xf numFmtId="10" fontId="19" fillId="0" borderId="11" xfId="0" applyNumberFormat="1" applyFont="1" applyFill="1" applyBorder="1" applyAlignment="1">
      <alignment horizontal="center" vertical="center"/>
    </xf>
    <xf numFmtId="3" fontId="48" fillId="0" borderId="11" xfId="4" applyNumberFormat="1" applyFont="1" applyFill="1" applyBorder="1" applyAlignment="1">
      <alignment horizontal="center" vertical="center"/>
    </xf>
    <xf numFmtId="0" fontId="2" fillId="6" borderId="0" xfId="0" applyFont="1" applyFill="1" applyBorder="1" applyAlignment="1">
      <alignment horizontal="center" vertical="center"/>
    </xf>
    <xf numFmtId="0" fontId="5" fillId="5" borderId="0" xfId="0" applyFont="1" applyFill="1" applyAlignment="1">
      <alignment horizontal="left"/>
    </xf>
    <xf numFmtId="2" fontId="0" fillId="6" borderId="0" xfId="0" applyNumberFormat="1" applyFont="1" applyFill="1" applyAlignment="1">
      <alignment horizontal="center" vertical="center"/>
    </xf>
    <xf numFmtId="4" fontId="48" fillId="5" borderId="20" xfId="0" applyNumberFormat="1" applyFont="1" applyFill="1" applyBorder="1" applyAlignment="1">
      <alignment horizontal="center"/>
    </xf>
    <xf numFmtId="3" fontId="51" fillId="5" borderId="0" xfId="0" applyNumberFormat="1" applyFont="1" applyFill="1"/>
    <xf numFmtId="0" fontId="45" fillId="12" borderId="21" xfId="0" applyFont="1" applyFill="1" applyBorder="1" applyAlignment="1">
      <alignment horizontal="center" vertical="center" wrapText="1"/>
    </xf>
    <xf numFmtId="0" fontId="45" fillId="12" borderId="33" xfId="0" applyFont="1" applyFill="1" applyBorder="1" applyAlignment="1">
      <alignment horizontal="center" vertical="center" wrapText="1"/>
    </xf>
    <xf numFmtId="0" fontId="63" fillId="12" borderId="21" xfId="0" applyFont="1" applyFill="1" applyBorder="1" applyAlignment="1">
      <alignment horizontal="center" vertical="center" wrapText="1"/>
    </xf>
    <xf numFmtId="0" fontId="24" fillId="7" borderId="20" xfId="0" applyFont="1" applyFill="1" applyBorder="1" applyAlignment="1">
      <alignment horizontal="center"/>
    </xf>
    <xf numFmtId="4" fontId="19" fillId="5" borderId="20" xfId="0" applyNumberFormat="1" applyFont="1" applyFill="1" applyBorder="1" applyAlignment="1">
      <alignment horizontal="center"/>
    </xf>
    <xf numFmtId="165" fontId="0" fillId="0" borderId="0" xfId="0" applyNumberFormat="1" applyFont="1" applyAlignment="1">
      <alignment vertical="center"/>
    </xf>
    <xf numFmtId="0" fontId="0" fillId="0" borderId="0" xfId="0" applyFont="1" applyFill="1" applyAlignment="1">
      <alignment horizontal="left" vertical="top" wrapText="1"/>
    </xf>
    <xf numFmtId="0" fontId="36" fillId="12" borderId="12" xfId="0" applyFont="1" applyFill="1" applyBorder="1" applyAlignment="1">
      <alignment horizontal="center" vertical="center" wrapText="1"/>
    </xf>
    <xf numFmtId="0" fontId="46" fillId="12" borderId="12" xfId="0" applyFont="1" applyFill="1" applyBorder="1" applyAlignment="1">
      <alignment horizontal="center" vertical="center" wrapText="1"/>
    </xf>
    <xf numFmtId="0" fontId="5" fillId="5" borderId="0" xfId="0" applyFont="1" applyFill="1" applyAlignment="1">
      <alignment horizontal="left"/>
    </xf>
    <xf numFmtId="0" fontId="0" fillId="5" borderId="0" xfId="0" applyFont="1" applyFill="1" applyAlignment="1">
      <alignment horizontal="justify" vertical="top" wrapText="1"/>
    </xf>
    <xf numFmtId="0" fontId="37" fillId="12" borderId="13" xfId="0" applyFont="1" applyFill="1" applyBorder="1" applyAlignment="1">
      <alignment horizontal="center" vertical="center" wrapText="1"/>
    </xf>
    <xf numFmtId="0" fontId="37" fillId="12" borderId="14" xfId="0" applyFont="1" applyFill="1" applyBorder="1" applyAlignment="1">
      <alignment horizontal="center" vertical="center" wrapText="1"/>
    </xf>
    <xf numFmtId="0" fontId="37" fillId="12" borderId="15" xfId="0" applyFont="1" applyFill="1" applyBorder="1" applyAlignment="1">
      <alignment horizontal="center" vertical="center" wrapText="1"/>
    </xf>
    <xf numFmtId="0" fontId="19" fillId="5" borderId="0" xfId="0" applyFont="1" applyFill="1" applyAlignment="1">
      <alignment horizontal="left" vertical="top" wrapText="1"/>
    </xf>
    <xf numFmtId="0" fontId="0" fillId="5" borderId="0" xfId="0" applyFont="1" applyFill="1" applyAlignment="1">
      <alignment horizontal="justify" vertical="justify" wrapText="1"/>
    </xf>
    <xf numFmtId="0" fontId="0" fillId="5" borderId="0" xfId="0" applyFont="1" applyFill="1" applyAlignment="1">
      <alignment horizontal="left" vertical="top" wrapText="1"/>
    </xf>
    <xf numFmtId="0" fontId="9" fillId="6" borderId="0" xfId="0" applyFont="1" applyFill="1" applyAlignment="1">
      <alignment horizontal="right"/>
    </xf>
    <xf numFmtId="0" fontId="19" fillId="5" borderId="0" xfId="0" applyFont="1" applyFill="1" applyAlignment="1">
      <alignment horizontal="justify" wrapText="1"/>
    </xf>
    <xf numFmtId="0" fontId="0" fillId="5" borderId="0" xfId="0" applyFill="1" applyAlignment="1">
      <alignment horizontal="center" wrapText="1"/>
    </xf>
    <xf numFmtId="0" fontId="36" fillId="12" borderId="21" xfId="0" applyFont="1" applyFill="1" applyBorder="1" applyAlignment="1">
      <alignment horizontal="center" vertical="center"/>
    </xf>
    <xf numFmtId="0" fontId="36" fillId="12" borderId="33" xfId="0" applyFont="1" applyFill="1" applyBorder="1" applyAlignment="1">
      <alignment horizontal="center" vertical="center"/>
    </xf>
    <xf numFmtId="0" fontId="36" fillId="12" borderId="21" xfId="0" applyFont="1" applyFill="1" applyBorder="1" applyAlignment="1">
      <alignment horizontal="center" vertical="center" wrapText="1"/>
    </xf>
    <xf numFmtId="0" fontId="36" fillId="12" borderId="33" xfId="0" applyFont="1" applyFill="1" applyBorder="1" applyAlignment="1">
      <alignment horizontal="center" vertical="center" wrapText="1"/>
    </xf>
    <xf numFmtId="0" fontId="36" fillId="12" borderId="31" xfId="0" applyFont="1" applyFill="1" applyBorder="1" applyAlignment="1">
      <alignment horizontal="center" vertical="center" wrapText="1"/>
    </xf>
    <xf numFmtId="0" fontId="36" fillId="12" borderId="34" xfId="0" applyFont="1" applyFill="1" applyBorder="1" applyAlignment="1">
      <alignment horizontal="center" vertical="center" wrapText="1"/>
    </xf>
    <xf numFmtId="0" fontId="36" fillId="12" borderId="32" xfId="0" applyFont="1" applyFill="1" applyBorder="1" applyAlignment="1">
      <alignment horizontal="center" vertical="center" wrapText="1"/>
    </xf>
    <xf numFmtId="0" fontId="36" fillId="12" borderId="0" xfId="0" applyFont="1" applyFill="1" applyBorder="1" applyAlignment="1">
      <alignment horizontal="center" vertical="center" wrapText="1"/>
    </xf>
    <xf numFmtId="0" fontId="73" fillId="0" borderId="0" xfId="0" applyFont="1"/>
    <xf numFmtId="0" fontId="73" fillId="17" borderId="0" xfId="0" applyFont="1" applyFill="1"/>
    <xf numFmtId="0" fontId="37" fillId="12" borderId="11" xfId="1" applyNumberFormat="1" applyFont="1" applyFill="1" applyBorder="1" applyAlignment="1">
      <alignment horizontal="center" vertical="center" wrapText="1"/>
    </xf>
    <xf numFmtId="0" fontId="36" fillId="12" borderId="12" xfId="0" applyFont="1" applyFill="1" applyBorder="1" applyAlignment="1">
      <alignment horizontal="center" vertical="center"/>
    </xf>
    <xf numFmtId="0" fontId="61" fillId="12" borderId="12" xfId="0" applyFont="1" applyFill="1" applyBorder="1" applyAlignment="1">
      <alignment horizontal="center" vertical="center" wrapText="1"/>
    </xf>
    <xf numFmtId="0" fontId="61" fillId="12" borderId="21" xfId="0" applyFont="1" applyFill="1" applyBorder="1" applyAlignment="1">
      <alignment horizontal="center" vertical="center" wrapText="1"/>
    </xf>
    <xf numFmtId="0" fontId="37" fillId="12" borderId="13" xfId="0" applyFont="1" applyFill="1" applyBorder="1" applyAlignment="1">
      <alignment horizontal="center" vertical="center"/>
    </xf>
    <xf numFmtId="0" fontId="37" fillId="12" borderId="14" xfId="0" applyFont="1" applyFill="1" applyBorder="1" applyAlignment="1">
      <alignment horizontal="center" vertical="center"/>
    </xf>
    <xf numFmtId="0" fontId="37" fillId="12" borderId="15" xfId="0" applyFont="1" applyFill="1" applyBorder="1" applyAlignment="1">
      <alignment horizontal="center" vertical="center"/>
    </xf>
    <xf numFmtId="0" fontId="37" fillId="12" borderId="37" xfId="1" applyFont="1" applyFill="1" applyBorder="1" applyAlignment="1">
      <alignment horizontal="center" vertical="center" wrapText="1"/>
    </xf>
    <xf numFmtId="0" fontId="37" fillId="12" borderId="38" xfId="1" applyFont="1" applyFill="1" applyBorder="1" applyAlignment="1">
      <alignment horizontal="center" vertical="center" wrapText="1"/>
    </xf>
    <xf numFmtId="0" fontId="37" fillId="12" borderId="39" xfId="1" applyFont="1" applyFill="1" applyBorder="1" applyAlignment="1">
      <alignment horizontal="center" vertical="center" wrapText="1"/>
    </xf>
    <xf numFmtId="0" fontId="37" fillId="12" borderId="40" xfId="1" applyFont="1" applyFill="1" applyBorder="1" applyAlignment="1">
      <alignment horizontal="center" vertical="center" wrapText="1"/>
    </xf>
    <xf numFmtId="0" fontId="37" fillId="12" borderId="41" xfId="1" applyFont="1" applyFill="1" applyBorder="1" applyAlignment="1">
      <alignment horizontal="center" vertical="center" wrapText="1"/>
    </xf>
    <xf numFmtId="0" fontId="37" fillId="12" borderId="35" xfId="1" applyFont="1" applyFill="1" applyBorder="1" applyAlignment="1">
      <alignment horizontal="center" vertical="center" wrapText="1"/>
    </xf>
    <xf numFmtId="0" fontId="19" fillId="7" borderId="16" xfId="4" applyFont="1" applyFill="1" applyBorder="1" applyAlignment="1">
      <alignment horizontal="left" vertical="center"/>
    </xf>
    <xf numFmtId="0" fontId="19" fillId="7" borderId="17" xfId="4" applyFont="1" applyFill="1" applyBorder="1" applyAlignment="1">
      <alignment horizontal="left" vertical="center"/>
    </xf>
    <xf numFmtId="0" fontId="19" fillId="7" borderId="18" xfId="4" applyFont="1" applyFill="1" applyBorder="1" applyAlignment="1">
      <alignment horizontal="left" vertical="center"/>
    </xf>
    <xf numFmtId="0" fontId="19" fillId="5" borderId="16" xfId="4" applyFont="1" applyFill="1" applyBorder="1" applyAlignment="1">
      <alignment horizontal="left" vertical="center"/>
    </xf>
    <xf numFmtId="0" fontId="19" fillId="5" borderId="17" xfId="4" applyFont="1" applyFill="1" applyBorder="1" applyAlignment="1">
      <alignment horizontal="left" vertical="center"/>
    </xf>
    <xf numFmtId="0" fontId="19" fillId="5" borderId="18" xfId="4" applyFont="1" applyFill="1" applyBorder="1" applyAlignment="1">
      <alignment horizontal="left" vertical="center"/>
    </xf>
    <xf numFmtId="0" fontId="0" fillId="0" borderId="0" xfId="0" applyFill="1" applyAlignment="1">
      <alignment horizontal="justify" vertical="top" wrapText="1"/>
    </xf>
    <xf numFmtId="0" fontId="23" fillId="0" borderId="0" xfId="0" applyFont="1" applyFill="1" applyAlignment="1">
      <alignment horizontal="justify" vertical="top" wrapText="1"/>
    </xf>
    <xf numFmtId="0" fontId="31" fillId="6" borderId="0" xfId="0" applyFont="1" applyFill="1" applyAlignment="1">
      <alignment horizontal="right"/>
    </xf>
    <xf numFmtId="0" fontId="61" fillId="12" borderId="36" xfId="0" applyFont="1" applyFill="1" applyBorder="1" applyAlignment="1">
      <alignment horizontal="center" vertical="center" wrapText="1"/>
    </xf>
    <xf numFmtId="0" fontId="19" fillId="0" borderId="16" xfId="4" applyFont="1" applyFill="1" applyBorder="1" applyAlignment="1">
      <alignment horizontal="left" vertical="center"/>
    </xf>
    <xf numFmtId="0" fontId="19" fillId="0" borderId="17" xfId="4" applyFont="1" applyFill="1" applyBorder="1" applyAlignment="1">
      <alignment horizontal="left" vertical="center"/>
    </xf>
    <xf numFmtId="0" fontId="19" fillId="0" borderId="18" xfId="4" applyFont="1" applyFill="1" applyBorder="1" applyAlignment="1">
      <alignment horizontal="left" vertical="center"/>
    </xf>
    <xf numFmtId="0" fontId="0" fillId="5" borderId="0" xfId="0" applyFont="1" applyFill="1" applyAlignment="1">
      <alignment horizontal="justify" vertical="top"/>
    </xf>
    <xf numFmtId="0" fontId="0" fillId="5" borderId="0" xfId="0" applyFont="1" applyFill="1" applyAlignment="1">
      <alignment horizontal="left" vertical="center" wrapText="1"/>
    </xf>
    <xf numFmtId="0" fontId="2" fillId="5" borderId="2" xfId="0" applyFont="1" applyFill="1" applyBorder="1" applyAlignment="1">
      <alignment horizontal="center" vertical="center"/>
    </xf>
    <xf numFmtId="1" fontId="62" fillId="16" borderId="42" xfId="0" applyNumberFormat="1" applyFont="1" applyFill="1" applyBorder="1" applyAlignment="1">
      <alignment horizontal="center" vertical="center"/>
    </xf>
    <xf numFmtId="1" fontId="62" fillId="16" borderId="43" xfId="0" applyNumberFormat="1" applyFont="1" applyFill="1" applyBorder="1" applyAlignment="1">
      <alignment horizontal="center" vertical="center"/>
    </xf>
    <xf numFmtId="1" fontId="62" fillId="16" borderId="44" xfId="0" applyNumberFormat="1" applyFont="1" applyFill="1" applyBorder="1" applyAlignment="1">
      <alignment horizontal="center" vertical="center" wrapText="1"/>
    </xf>
    <xf numFmtId="1" fontId="62" fillId="16" borderId="45" xfId="0" applyNumberFormat="1" applyFont="1" applyFill="1" applyBorder="1" applyAlignment="1">
      <alignment horizontal="center" vertical="center" wrapText="1"/>
    </xf>
    <xf numFmtId="2" fontId="0" fillId="5" borderId="0" xfId="0" applyNumberFormat="1" applyFont="1" applyFill="1" applyAlignment="1">
      <alignment horizontal="justify" vertical="top" wrapText="1"/>
    </xf>
    <xf numFmtId="0" fontId="62" fillId="12" borderId="27" xfId="0" applyFont="1" applyFill="1" applyBorder="1" applyAlignment="1">
      <alignment horizontal="center" vertical="center"/>
    </xf>
    <xf numFmtId="0" fontId="62" fillId="12" borderId="28" xfId="0" applyFont="1" applyFill="1" applyBorder="1" applyAlignment="1">
      <alignment horizontal="center" vertical="center"/>
    </xf>
    <xf numFmtId="0" fontId="62" fillId="12" borderId="29" xfId="0" applyFont="1" applyFill="1" applyBorder="1" applyAlignment="1">
      <alignment horizontal="center" vertical="center"/>
    </xf>
    <xf numFmtId="0" fontId="62" fillId="12" borderId="0" xfId="0" applyFont="1" applyFill="1" applyBorder="1" applyAlignment="1">
      <alignment horizontal="center" vertical="center"/>
    </xf>
    <xf numFmtId="0" fontId="0" fillId="5" borderId="0"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5" borderId="0" xfId="0" applyFont="1" applyFill="1" applyBorder="1" applyAlignment="1">
      <alignment horizontal="center"/>
    </xf>
    <xf numFmtId="0" fontId="62" fillId="12" borderId="48" xfId="0" applyFont="1" applyFill="1" applyBorder="1" applyAlignment="1">
      <alignment horizontal="center" vertical="center"/>
    </xf>
    <xf numFmtId="0" fontId="24" fillId="5" borderId="0" xfId="0" applyFont="1" applyFill="1" applyAlignment="1">
      <alignment horizontal="justify" vertical="center" wrapText="1"/>
    </xf>
    <xf numFmtId="0" fontId="0" fillId="0" borderId="0" xfId="0" applyFont="1" applyAlignment="1">
      <alignment horizontal="justify" vertical="center" wrapText="1"/>
    </xf>
    <xf numFmtId="0" fontId="0" fillId="5" borderId="0" xfId="0" applyFont="1" applyFill="1" applyAlignment="1">
      <alignment horizontal="justify" vertical="center" wrapText="1"/>
    </xf>
    <xf numFmtId="0" fontId="0" fillId="0" borderId="42" xfId="0" applyFont="1" applyBorder="1" applyAlignment="1">
      <alignment horizontal="center" vertical="center"/>
    </xf>
    <xf numFmtId="0" fontId="0" fillId="0" borderId="45" xfId="0" applyFont="1" applyBorder="1" applyAlignment="1">
      <alignment horizontal="center" vertical="center"/>
    </xf>
    <xf numFmtId="2" fontId="0" fillId="5" borderId="0" xfId="0" applyNumberFormat="1" applyFont="1" applyFill="1" applyAlignment="1">
      <alignment horizontal="justify" vertical="center" wrapText="1"/>
    </xf>
    <xf numFmtId="0" fontId="0" fillId="5" borderId="0" xfId="0" applyFont="1" applyFill="1" applyAlignment="1">
      <alignment horizontal="justify" vertical="center"/>
    </xf>
    <xf numFmtId="0" fontId="0" fillId="5" borderId="0" xfId="0" applyFont="1" applyFill="1" applyBorder="1" applyAlignment="1">
      <alignment horizontal="center" vertical="center"/>
    </xf>
    <xf numFmtId="0" fontId="0" fillId="6" borderId="0" xfId="0" applyFont="1" applyFill="1" applyBorder="1" applyAlignment="1">
      <alignment horizontal="center" vertical="center"/>
    </xf>
    <xf numFmtId="2" fontId="0" fillId="0" borderId="52" xfId="0" applyNumberFormat="1" applyFont="1" applyBorder="1" applyAlignment="1">
      <alignment horizontal="center" vertical="center"/>
    </xf>
    <xf numFmtId="2" fontId="0" fillId="0" borderId="53" xfId="0" applyNumberFormat="1" applyFont="1" applyBorder="1" applyAlignment="1">
      <alignment horizontal="center" vertical="center"/>
    </xf>
    <xf numFmtId="0" fontId="63" fillId="16" borderId="54" xfId="0" applyFont="1" applyFill="1" applyBorder="1" applyAlignment="1">
      <alignment horizontal="center" vertical="center"/>
    </xf>
    <xf numFmtId="0" fontId="63" fillId="16" borderId="55" xfId="0" applyFont="1" applyFill="1" applyBorder="1" applyAlignment="1">
      <alignment horizontal="center" vertical="center"/>
    </xf>
    <xf numFmtId="0" fontId="63" fillId="16" borderId="56" xfId="0" applyFont="1" applyFill="1" applyBorder="1" applyAlignment="1">
      <alignment horizontal="center" vertical="center"/>
    </xf>
    <xf numFmtId="0" fontId="63" fillId="16" borderId="57" xfId="0" applyFont="1" applyFill="1" applyBorder="1" applyAlignment="1">
      <alignment horizontal="center" vertical="center"/>
    </xf>
    <xf numFmtId="2" fontId="0" fillId="0" borderId="42" xfId="0" applyNumberFormat="1" applyFont="1" applyBorder="1" applyAlignment="1">
      <alignment horizontal="center" vertical="center"/>
    </xf>
    <xf numFmtId="2" fontId="0" fillId="0" borderId="51" xfId="0" applyNumberFormat="1" applyFont="1" applyBorder="1" applyAlignment="1">
      <alignment horizontal="center" vertical="center"/>
    </xf>
    <xf numFmtId="0" fontId="0" fillId="5" borderId="0" xfId="0" applyFont="1" applyFill="1" applyAlignment="1">
      <alignment horizontal="right" vertical="center"/>
    </xf>
    <xf numFmtId="0" fontId="63" fillId="16" borderId="49" xfId="0" applyFont="1" applyFill="1" applyBorder="1" applyAlignment="1">
      <alignment horizontal="center" vertical="center"/>
    </xf>
    <xf numFmtId="0" fontId="63" fillId="16" borderId="50" xfId="0" applyFont="1" applyFill="1" applyBorder="1" applyAlignment="1">
      <alignment horizontal="center" vertical="center"/>
    </xf>
    <xf numFmtId="0" fontId="2" fillId="5" borderId="0" xfId="0" applyFont="1" applyFill="1" applyBorder="1" applyAlignment="1">
      <alignment horizontal="center" vertical="center"/>
    </xf>
    <xf numFmtId="0" fontId="2" fillId="6" borderId="0" xfId="0" applyFont="1" applyFill="1" applyBorder="1" applyAlignment="1">
      <alignment horizontal="center" vertical="center"/>
    </xf>
    <xf numFmtId="10" fontId="48" fillId="0" borderId="0" xfId="0" applyNumberFormat="1" applyFont="1" applyFill="1" applyBorder="1" applyAlignment="1">
      <alignment horizontal="center"/>
    </xf>
    <xf numFmtId="0" fontId="0" fillId="0" borderId="0" xfId="0" applyFill="1" applyBorder="1" applyAlignment="1">
      <alignment horizontal="center"/>
    </xf>
    <xf numFmtId="0" fontId="45" fillId="12" borderId="21" xfId="0" applyFont="1" applyFill="1" applyBorder="1" applyAlignment="1">
      <alignment horizontal="center" vertical="center"/>
    </xf>
    <xf numFmtId="0" fontId="45" fillId="12" borderId="36" xfId="0" applyFont="1" applyFill="1" applyBorder="1" applyAlignment="1">
      <alignment horizontal="center" vertical="center"/>
    </xf>
  </cellXfs>
  <cellStyles count="17">
    <cellStyle name="20% - Énfasis5" xfId="3" builtinId="46"/>
    <cellStyle name="40% - Énfasis5" xfId="4" builtinId="47"/>
    <cellStyle name="Énfasis1" xfId="2" builtinId="29"/>
    <cellStyle name="Hipervínculo" xfId="15" builtinId="8"/>
    <cellStyle name="Millares 2" xfId="14"/>
    <cellStyle name="Normal" xfId="0" builtinId="0"/>
    <cellStyle name="Normal 2" xfId="5"/>
    <cellStyle name="Normal 3" xfId="10"/>
    <cellStyle name="Normal 4" xfId="6"/>
    <cellStyle name="Normal 5" xfId="7"/>
    <cellStyle name="Normal 6" xfId="11"/>
    <cellStyle name="Normal 7" xfId="8"/>
    <cellStyle name="Normal 8" xfId="9"/>
    <cellStyle name="Normal 9" xfId="12"/>
    <cellStyle name="Porcentaje" xfId="16" builtinId="5"/>
    <cellStyle name="Porcentual 2" xfId="13"/>
    <cellStyle name="Total" xfId="1" builtinId="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38100"/>
            <a:effectLst>
              <a:outerShdw blurRad="50800" dist="38100" dir="2700000" algn="tl" rotWithShape="0">
                <a:prstClr val="black">
                  <a:alpha val="40000"/>
                </a:prstClr>
              </a:outerShdw>
            </a:effectLst>
          </c:spPr>
          <c:marker>
            <c:symbol val="circle"/>
            <c:size val="7"/>
            <c:spPr>
              <a:solidFill>
                <a:srgbClr val="C00000"/>
              </a:solidFill>
              <a:ln w="25400">
                <a:solidFill>
                  <a:srgbClr val="FFFF00"/>
                </a:solidFill>
              </a:ln>
              <a:effectLst>
                <a:outerShdw blurRad="50800" dist="38100" dir="2700000" algn="tl" rotWithShape="0">
                  <a:prstClr val="black">
                    <a:alpha val="40000"/>
                  </a:prstClr>
                </a:outerShdw>
              </a:effectLst>
            </c:spPr>
          </c:marker>
          <c:dLbls>
            <c:dLbl>
              <c:idx val="9"/>
              <c:layout>
                <c:manualLayout>
                  <c:x val="-6.7635933806146575E-2"/>
                  <c:y val="-5.706542496141470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9.2198581560283684E-4"/>
                  <c:y val="4.038750970082228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'Población de Proyecto'!$B$22:$B$34</c:f>
              <c:numCache>
                <c:formatCode>General</c:formatCode>
                <c:ptCount val="13"/>
                <c:pt idx="0">
                  <c:v>1910</c:v>
                </c:pt>
                <c:pt idx="1">
                  <c:v>1921</c:v>
                </c:pt>
                <c:pt idx="2">
                  <c:v>1930</c:v>
                </c:pt>
                <c:pt idx="3">
                  <c:v>1940</c:v>
                </c:pt>
                <c:pt idx="4">
                  <c:v>1950</c:v>
                </c:pt>
                <c:pt idx="5">
                  <c:v>1960</c:v>
                </c:pt>
                <c:pt idx="6">
                  <c:v>1970</c:v>
                </c:pt>
                <c:pt idx="7">
                  <c:v>1980</c:v>
                </c:pt>
                <c:pt idx="8">
                  <c:v>1990</c:v>
                </c:pt>
                <c:pt idx="9">
                  <c:v>1995</c:v>
                </c:pt>
                <c:pt idx="10">
                  <c:v>2000</c:v>
                </c:pt>
                <c:pt idx="11">
                  <c:v>2005</c:v>
                </c:pt>
                <c:pt idx="12">
                  <c:v>2010</c:v>
                </c:pt>
              </c:numCache>
            </c:numRef>
          </c:xVal>
          <c:yVal>
            <c:numRef>
              <c:f>'Población de Proyecto'!$F$22:$F$34</c:f>
              <c:numCache>
                <c:formatCode>General</c:formatCode>
                <c:ptCount val="13"/>
                <c:pt idx="0">
                  <c:v>244</c:v>
                </c:pt>
                <c:pt idx="1">
                  <c:v>528</c:v>
                </c:pt>
                <c:pt idx="2">
                  <c:v>683</c:v>
                </c:pt>
                <c:pt idx="3">
                  <c:v>657</c:v>
                </c:pt>
                <c:pt idx="4">
                  <c:v>1038</c:v>
                </c:pt>
                <c:pt idx="5">
                  <c:v>1171</c:v>
                </c:pt>
                <c:pt idx="6">
                  <c:v>1789</c:v>
                </c:pt>
                <c:pt idx="7">
                  <c:v>2768</c:v>
                </c:pt>
                <c:pt idx="8">
                  <c:v>3010</c:v>
                </c:pt>
                <c:pt idx="9">
                  <c:v>3359</c:v>
                </c:pt>
                <c:pt idx="10">
                  <c:v>3552</c:v>
                </c:pt>
                <c:pt idx="11">
                  <c:v>3187</c:v>
                </c:pt>
                <c:pt idx="12">
                  <c:v>4063</c:v>
                </c:pt>
              </c:numCache>
            </c:numRef>
          </c:yVal>
          <c:smooth val="1"/>
        </c:ser>
        <c:dLbls>
          <c:showLegendKey val="0"/>
          <c:showVal val="0"/>
          <c:showCatName val="0"/>
          <c:showSerName val="0"/>
          <c:showPercent val="0"/>
          <c:showBubbleSize val="0"/>
        </c:dLbls>
        <c:axId val="1147865312"/>
        <c:axId val="1147863136"/>
      </c:scatterChart>
      <c:valAx>
        <c:axId val="1147865312"/>
        <c:scaling>
          <c:orientation val="minMax"/>
        </c:scaling>
        <c:delete val="0"/>
        <c:axPos val="b"/>
        <c:numFmt formatCode="General" sourceLinked="1"/>
        <c:majorTickMark val="out"/>
        <c:minorTickMark val="none"/>
        <c:tickLblPos val="nextTo"/>
        <c:crossAx val="1147863136"/>
        <c:crosses val="autoZero"/>
        <c:crossBetween val="midCat"/>
      </c:valAx>
      <c:valAx>
        <c:axId val="1147863136"/>
        <c:scaling>
          <c:orientation val="minMax"/>
        </c:scaling>
        <c:delete val="0"/>
        <c:axPos val="l"/>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1.6519174041297935E-2"/>
              <c:y val="0.29909605075910989"/>
            </c:manualLayout>
          </c:layout>
          <c:overlay val="0"/>
        </c:title>
        <c:numFmt formatCode="General" sourceLinked="1"/>
        <c:majorTickMark val="out"/>
        <c:minorTickMark val="none"/>
        <c:tickLblPos val="nextTo"/>
        <c:crossAx val="1147865312"/>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'Proyec Gastos'!$E$13</c:f>
              <c:strCache>
                <c:ptCount val="1"/>
                <c:pt idx="0">
                  <c:v>Gasto Medio</c:v>
                </c:pt>
              </c:strCache>
            </c:strRef>
          </c:tx>
          <c:spPr>
            <a:effectLst>
              <a:outerShdw blurRad="50800" dist="38100" dir="2700000" algn="tl" rotWithShape="0">
                <a:prstClr val="black">
                  <a:alpha val="40000"/>
                </a:prstClr>
              </a:outerShdw>
            </a:effectLst>
          </c:spPr>
          <c:marker>
            <c:symbol val="circle"/>
            <c:size val="6"/>
            <c:spPr>
              <a:solidFill>
                <a:srgbClr val="C00000"/>
              </a:solidFill>
              <a:effectLst>
                <a:outerShdw blurRad="50800" dist="38100" dir="2700000" algn="tl" rotWithShape="0">
                  <a:prstClr val="black">
                    <a:alpha val="40000"/>
                  </a:prstClr>
                </a:outerShdw>
              </a:effectLst>
            </c:spPr>
          </c:marker>
          <c:dLbls>
            <c:dLbl>
              <c:idx val="0"/>
              <c:layout>
                <c:manualLayout>
                  <c:x val="-8.0395052975361217E-2"/>
                  <c:y val="-3.9862521382946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955555342643929E-2"/>
                  <c:y val="-5.97937820744205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xVal>
            <c:numRef>
              <c:f>'Proyec Gastos'!$A$15:$A$35</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'Proyec Gastos'!$E$15:$E$35</c:f>
              <c:numCache>
                <c:formatCode>#,##0.00</c:formatCode>
                <c:ptCount val="21"/>
                <c:pt idx="0">
                  <c:v>12.029083225667527</c:v>
                </c:pt>
                <c:pt idx="1">
                  <c:v>12.162634825757314</c:v>
                </c:pt>
                <c:pt idx="2">
                  <c:v>12.297669168093702</c:v>
                </c:pt>
                <c:pt idx="3">
                  <c:v>12.434202714662677</c:v>
                </c:pt>
                <c:pt idx="4">
                  <c:v>12.572252110217658</c:v>
                </c:pt>
                <c:pt idx="5">
                  <c:v>12.711834184308644</c:v>
                </c:pt>
                <c:pt idx="6">
                  <c:v>12.852965953333898</c:v>
                </c:pt>
                <c:pt idx="7">
                  <c:v>12.995664622614411</c:v>
                </c:pt>
                <c:pt idx="8">
                  <c:v>13.139947588491395</c:v>
                </c:pt>
                <c:pt idx="9">
                  <c:v>13.285832440447066</c:v>
                </c:pt>
                <c:pt idx="10">
                  <c:v>13.433336963248975</c:v>
                </c:pt>
                <c:pt idx="11">
                  <c:v>13.582479139118128</c:v>
                </c:pt>
                <c:pt idx="12">
                  <c:v>13.733277149921209</c:v>
                </c:pt>
                <c:pt idx="13">
                  <c:v>13.88574937938712</c:v>
                </c:pt>
                <c:pt idx="14">
                  <c:v>14.03991441534812</c:v>
                </c:pt>
                <c:pt idx="15">
                  <c:v>14.195791052005886</c:v>
                </c:pt>
                <c:pt idx="16">
                  <c:v>14.353398292222684</c:v>
                </c:pt>
                <c:pt idx="17">
                  <c:v>14.51275534983802</c:v>
                </c:pt>
                <c:pt idx="18">
                  <c:v>14.673881652010971</c:v>
                </c:pt>
                <c:pt idx="19">
                  <c:v>14.83679684158856</c:v>
                </c:pt>
                <c:pt idx="20">
                  <c:v>15.00152077950043</c:v>
                </c:pt>
              </c:numCache>
            </c:numRef>
          </c:yVal>
          <c:smooth val="1"/>
        </c:ser>
        <c:ser>
          <c:idx val="1"/>
          <c:order val="1"/>
          <c:tx>
            <c:strRef>
              <c:f>'Proyec Gastos'!$F$13</c:f>
              <c:strCache>
                <c:ptCount val="1"/>
                <c:pt idx="0">
                  <c:v>Gasto Minimo</c:v>
                </c:pt>
              </c:strCache>
            </c:strRef>
          </c:tx>
          <c:marker>
            <c:symbol val="square"/>
            <c:size val="6"/>
          </c:marker>
          <c:dLbls>
            <c:dLbl>
              <c:idx val="0"/>
              <c:layout>
                <c:manualLayout>
                  <c:x val="-8.6913570784174277E-2"/>
                  <c:y val="1.195875641488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4.3456785392086339E-3"/>
                  <c:y val="-1.59450085531788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xVal>
            <c:numRef>
              <c:f>'Proyec Gastos'!$A$15:$A$35</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'Proyec Gastos'!$F$15:$F$35</c:f>
              <c:numCache>
                <c:formatCode>#,##0.00</c:formatCode>
                <c:ptCount val="21"/>
                <c:pt idx="0">
                  <c:v>6.0145416128337637</c:v>
                </c:pt>
                <c:pt idx="1">
                  <c:v>6.0813174128786569</c:v>
                </c:pt>
                <c:pt idx="2">
                  <c:v>6.1488345840468508</c:v>
                </c:pt>
                <c:pt idx="3">
                  <c:v>6.2171013573313383</c:v>
                </c:pt>
                <c:pt idx="4">
                  <c:v>6.2861260551088289</c:v>
                </c:pt>
                <c:pt idx="5">
                  <c:v>6.3559170921543222</c:v>
                </c:pt>
                <c:pt idx="6">
                  <c:v>6.4264829766669491</c:v>
                </c:pt>
                <c:pt idx="7">
                  <c:v>6.4978323113072056</c:v>
                </c:pt>
                <c:pt idx="8">
                  <c:v>6.5699737942456977</c:v>
                </c:pt>
                <c:pt idx="9">
                  <c:v>6.6429162202235332</c:v>
                </c:pt>
                <c:pt idx="10">
                  <c:v>6.7166684816244873</c:v>
                </c:pt>
                <c:pt idx="11">
                  <c:v>6.7912395695590639</c:v>
                </c:pt>
                <c:pt idx="12">
                  <c:v>6.8666385749606045</c:v>
                </c:pt>
                <c:pt idx="13">
                  <c:v>6.9428746896935598</c:v>
                </c:pt>
                <c:pt idx="14">
                  <c:v>7.01995720767406</c:v>
                </c:pt>
                <c:pt idx="15">
                  <c:v>7.0978955260029428</c:v>
                </c:pt>
                <c:pt idx="16">
                  <c:v>7.1766991461113419</c:v>
                </c:pt>
                <c:pt idx="17">
                  <c:v>7.2563776749190101</c:v>
                </c:pt>
                <c:pt idx="18">
                  <c:v>7.3369408260054856</c:v>
                </c:pt>
                <c:pt idx="19">
                  <c:v>7.4183984207942801</c:v>
                </c:pt>
                <c:pt idx="20">
                  <c:v>7.5007603897502149</c:v>
                </c:pt>
              </c:numCache>
            </c:numRef>
          </c:yVal>
          <c:smooth val="1"/>
        </c:ser>
        <c:ser>
          <c:idx val="2"/>
          <c:order val="2"/>
          <c:tx>
            <c:strRef>
              <c:f>'Proyec Gastos'!$G$13</c:f>
              <c:strCache>
                <c:ptCount val="1"/>
                <c:pt idx="0">
                  <c:v>Gasto Max. Inst.</c:v>
                </c:pt>
              </c:strCache>
            </c:strRef>
          </c:tx>
          <c:marker>
            <c:symbol val="triangle"/>
            <c:size val="6"/>
          </c:marker>
          <c:dLbls>
            <c:dLbl>
              <c:idx val="0"/>
              <c:layout>
                <c:manualLayout>
                  <c:x val="-7.387653516654813E-2"/>
                  <c:y val="-2.7903764968062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4.3456785392087935E-3"/>
                  <c:y val="-2.79037649680629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xVal>
            <c:numRef>
              <c:f>'Proyec Gastos'!$A$15:$A$35</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'Proyec Gastos'!$G$15:$G$35</c:f>
              <c:numCache>
                <c:formatCode>#,##0.00</c:formatCode>
                <c:ptCount val="21"/>
                <c:pt idx="0">
                  <c:v>38.577957802560476</c:v>
                </c:pt>
                <c:pt idx="1">
                  <c:v>39.006265421360105</c:v>
                </c:pt>
                <c:pt idx="2">
                  <c:v>39.439328279337012</c:v>
                </c:pt>
                <c:pt idx="3">
                  <c:v>39.877199171021658</c:v>
                </c:pt>
                <c:pt idx="4">
                  <c:v>40.319931477090108</c:v>
                </c:pt>
                <c:pt idx="5">
                  <c:v>40.76757917087162</c:v>
                </c:pt>
                <c:pt idx="6">
                  <c:v>41.220196824928529</c:v>
                </c:pt>
                <c:pt idx="7">
                  <c:v>41.677839617709161</c:v>
                </c:pt>
                <c:pt idx="8">
                  <c:v>42.140563340274618</c:v>
                </c:pt>
                <c:pt idx="9">
                  <c:v>42.608424403100237</c:v>
                </c:pt>
                <c:pt idx="10">
                  <c:v>43.081479842952604</c:v>
                </c:pt>
                <c:pt idx="11">
                  <c:v>43.559787329842813</c:v>
                </c:pt>
                <c:pt idx="12">
                  <c:v>44.043405174057078</c:v>
                </c:pt>
                <c:pt idx="13">
                  <c:v>44.532392333265285</c:v>
                </c:pt>
                <c:pt idx="14">
                  <c:v>45.026808419708452</c:v>
                </c:pt>
                <c:pt idx="15">
                  <c:v>45.526713707466129</c:v>
                </c:pt>
                <c:pt idx="16">
                  <c:v>46.032169139804303</c:v>
                </c:pt>
                <c:pt idx="17">
                  <c:v>46.543236336605034</c:v>
                </c:pt>
                <c:pt idx="18">
                  <c:v>47.059977601878458</c:v>
                </c:pt>
                <c:pt idx="19">
                  <c:v>47.582455931358268</c:v>
                </c:pt>
                <c:pt idx="20">
                  <c:v>48.1107350201816</c:v>
                </c:pt>
              </c:numCache>
            </c:numRef>
          </c:yVal>
          <c:smooth val="1"/>
        </c:ser>
        <c:ser>
          <c:idx val="3"/>
          <c:order val="3"/>
          <c:tx>
            <c:strRef>
              <c:f>'Proyec Gastos'!$H$13</c:f>
              <c:strCache>
                <c:ptCount val="1"/>
                <c:pt idx="0">
                  <c:v>Gasto Max. Ext.</c:v>
                </c:pt>
              </c:strCache>
            </c:strRef>
          </c:tx>
          <c:marker>
            <c:symbol val="x"/>
            <c:size val="6"/>
          </c:marker>
          <c:dLbls>
            <c:dLbl>
              <c:idx val="0"/>
              <c:layout>
                <c:manualLayout>
                  <c:x val="-8.691357078417429E-2"/>
                  <c:y val="-7.972504276589437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7.9669852865887614E-17"/>
                  <c:y val="-7.972504276589418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xVal>
            <c:numRef>
              <c:f>'Proyec Gastos'!$A$15:$A$35</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'Proyec Gastos'!$H$15:$H$35</c:f>
              <c:numCache>
                <c:formatCode>#,##0.00</c:formatCode>
                <c:ptCount val="21"/>
                <c:pt idx="0">
                  <c:v>57.866936703840715</c:v>
                </c:pt>
                <c:pt idx="1">
                  <c:v>58.509398132040161</c:v>
                </c:pt>
                <c:pt idx="2">
                  <c:v>59.158992419005514</c:v>
                </c:pt>
                <c:pt idx="3">
                  <c:v>59.815798756532487</c:v>
                </c:pt>
                <c:pt idx="4">
                  <c:v>60.479897215635162</c:v>
                </c:pt>
                <c:pt idx="5">
                  <c:v>61.151368756307434</c:v>
                </c:pt>
                <c:pt idx="6">
                  <c:v>61.830295237392789</c:v>
                </c:pt>
                <c:pt idx="7">
                  <c:v>62.516759426563738</c:v>
                </c:pt>
                <c:pt idx="8">
                  <c:v>63.21084501041193</c:v>
                </c:pt>
                <c:pt idx="9">
                  <c:v>63.912636604650359</c:v>
                </c:pt>
                <c:pt idx="10">
                  <c:v>64.622219764428905</c:v>
                </c:pt>
                <c:pt idx="11">
                  <c:v>65.339680994764223</c:v>
                </c:pt>
                <c:pt idx="12">
                  <c:v>66.065107761085613</c:v>
                </c:pt>
                <c:pt idx="13">
                  <c:v>66.798588499897932</c:v>
                </c:pt>
                <c:pt idx="14">
                  <c:v>67.540212629562674</c:v>
                </c:pt>
                <c:pt idx="15">
                  <c:v>68.290070561199201</c:v>
                </c:pt>
                <c:pt idx="16">
                  <c:v>69.048253709706458</c:v>
                </c:pt>
                <c:pt idx="17">
                  <c:v>69.814854504907544</c:v>
                </c:pt>
                <c:pt idx="18">
                  <c:v>70.58996640281768</c:v>
                </c:pt>
                <c:pt idx="19">
                  <c:v>71.373683897037409</c:v>
                </c:pt>
                <c:pt idx="20">
                  <c:v>72.166102530272397</c:v>
                </c:pt>
              </c:numCache>
            </c:numRef>
          </c:yVal>
          <c:smooth val="1"/>
        </c:ser>
        <c:dLbls>
          <c:showLegendKey val="0"/>
          <c:showVal val="0"/>
          <c:showCatName val="0"/>
          <c:showSerName val="0"/>
          <c:showPercent val="0"/>
          <c:showBubbleSize val="0"/>
        </c:dLbls>
        <c:axId val="1306972976"/>
        <c:axId val="1153862480"/>
      </c:scatterChart>
      <c:valAx>
        <c:axId val="1306972976"/>
        <c:scaling>
          <c:orientation val="minMax"/>
        </c:scaling>
        <c:delete val="0"/>
        <c:axPos val="b"/>
        <c:minorGridlines>
          <c:spPr>
            <a:ln>
              <a:solidFill>
                <a:schemeClr val="bg1">
                  <a:lumMod val="95000"/>
                </a:schemeClr>
              </a:solidFill>
            </a:ln>
          </c:spPr>
        </c:minorGridlines>
        <c:numFmt formatCode="General" sourceLinked="1"/>
        <c:majorTickMark val="out"/>
        <c:minorTickMark val="none"/>
        <c:tickLblPos val="nextTo"/>
        <c:crossAx val="1153862480"/>
        <c:crosses val="autoZero"/>
        <c:crossBetween val="midCat"/>
      </c:valAx>
      <c:valAx>
        <c:axId val="1153862480"/>
        <c:scaling>
          <c:orientation val="minMax"/>
          <c:max val="80"/>
          <c:min val="0"/>
        </c:scaling>
        <c:delete val="0"/>
        <c:axPos val="l"/>
        <c:minorGridlines>
          <c:spPr>
            <a:ln>
              <a:solidFill>
                <a:schemeClr val="bg1">
                  <a:lumMod val="95000"/>
                </a:schemeClr>
              </a:solidFill>
            </a:ln>
          </c:spPr>
        </c:minorGridlines>
        <c:title>
          <c:tx>
            <c:rich>
              <a:bodyPr rot="-5400000" vert="horz"/>
              <a:lstStyle/>
              <a:p>
                <a:pPr>
                  <a:defRPr/>
                </a:pPr>
                <a:r>
                  <a:rPr lang="es-MX"/>
                  <a:t>l.p.s.</a:t>
                </a:r>
              </a:p>
            </c:rich>
          </c:tx>
          <c:layout>
            <c:manualLayout>
              <c:xMode val="edge"/>
              <c:yMode val="edge"/>
              <c:x val="1.7014511425064719E-2"/>
              <c:y val="0.45037273026883662"/>
            </c:manualLayout>
          </c:layout>
          <c:overlay val="0"/>
        </c:title>
        <c:numFmt formatCode="#,##0.00" sourceLinked="1"/>
        <c:majorTickMark val="out"/>
        <c:minorTickMark val="none"/>
        <c:tickLblPos val="nextTo"/>
        <c:crossAx val="1306972976"/>
        <c:crosses val="autoZero"/>
        <c:crossBetween val="midCat"/>
      </c:valAx>
    </c:plotArea>
    <c:legend>
      <c:legendPos val="r"/>
      <c:layout>
        <c:manualLayout>
          <c:xMode val="edge"/>
          <c:yMode val="edge"/>
          <c:x val="0.73799455547991277"/>
          <c:y val="0.4176920541753637"/>
          <c:w val="0.1713894450946728"/>
          <c:h val="0.25924312992676762"/>
        </c:manualLayout>
      </c:layout>
      <c:overlay val="0"/>
      <c:txPr>
        <a:bodyPr/>
        <a:lstStyle/>
        <a:p>
          <a:pPr>
            <a:defRPr sz="800"/>
          </a:pPr>
          <a:endParaRPr lang="es-MX"/>
        </a:p>
      </c:txPr>
    </c:legend>
    <c:plotVisOnly val="1"/>
    <c:dispBlanksAs val="gap"/>
    <c:showDLblsOverMax val="0"/>
  </c:chart>
  <c:spPr>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0408318694952"/>
          <c:y val="4.3521266073194856E-2"/>
          <c:w val="0.79104303069760584"/>
          <c:h val="0.77675708934009358"/>
        </c:manualLayout>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8575">
                <a:solidFill>
                  <a:schemeClr val="accent3">
                    <a:lumMod val="50000"/>
                  </a:schemeClr>
                </a:solidFill>
              </a:ln>
            </c:spPr>
            <c:trendlineType val="linear"/>
            <c:dispRSqr val="1"/>
            <c:dispEq val="1"/>
            <c:trendlineLbl>
              <c:layout>
                <c:manualLayout>
                  <c:x val="-0.47275467244446795"/>
                  <c:y val="5.1434223541048464E-2"/>
                </c:manualLayout>
              </c:layout>
              <c:numFmt formatCode="General" sourceLinked="0"/>
              <c:spPr>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18900000" scaled="1"/>
                  <a:tileRect/>
                </a:gradFill>
              </c:spPr>
              <c:txPr>
                <a:bodyPr/>
                <a:lstStyle/>
                <a:p>
                  <a:pPr algn="ctr" rtl="0">
                    <a:defRPr lang="en-US" sz="1200" b="0" i="0" u="none" strike="noStrike" kern="1200" baseline="0">
                      <a:solidFill>
                        <a:sysClr val="windowText" lastClr="000000"/>
                      </a:solidFill>
                      <a:latin typeface="+mn-lt"/>
                      <a:ea typeface="+mn-ea"/>
                      <a:cs typeface="+mn-cs"/>
                    </a:defRPr>
                  </a:pPr>
                  <a:endParaRPr lang="es-MX"/>
                </a:p>
              </c:txPr>
            </c:trendlineLbl>
          </c:trendline>
          <c:xVal>
            <c:numRef>
              <c:f>'M. Aritmético'!$C$30:$C$36</c:f>
              <c:numCache>
                <c:formatCode>General</c:formatCode>
                <c:ptCount val="7"/>
                <c:pt idx="0">
                  <c:v>1980</c:v>
                </c:pt>
                <c:pt idx="1">
                  <c:v>1990</c:v>
                </c:pt>
                <c:pt idx="2">
                  <c:v>1995</c:v>
                </c:pt>
                <c:pt idx="3">
                  <c:v>2000</c:v>
                </c:pt>
                <c:pt idx="4">
                  <c:v>2005</c:v>
                </c:pt>
                <c:pt idx="5">
                  <c:v>2010</c:v>
                </c:pt>
                <c:pt idx="6">
                  <c:v>2039</c:v>
                </c:pt>
              </c:numCache>
            </c:numRef>
          </c:xVal>
          <c:yVal>
            <c:numRef>
              <c:f>'M. Aritmético'!$D$30:$D$36</c:f>
              <c:numCache>
                <c:formatCode>#,##0</c:formatCode>
                <c:ptCount val="7"/>
                <c:pt idx="0">
                  <c:v>2768</c:v>
                </c:pt>
                <c:pt idx="1">
                  <c:v>3010</c:v>
                </c:pt>
                <c:pt idx="2">
                  <c:v>3359</c:v>
                </c:pt>
                <c:pt idx="3">
                  <c:v>3552</c:v>
                </c:pt>
                <c:pt idx="4">
                  <c:v>3187</c:v>
                </c:pt>
                <c:pt idx="5">
                  <c:v>4063</c:v>
                </c:pt>
                <c:pt idx="6">
                  <c:v>5197.8666666666668</c:v>
                </c:pt>
              </c:numCache>
            </c:numRef>
          </c:yVal>
          <c:smooth val="1"/>
        </c:ser>
        <c:dLbls>
          <c:showLegendKey val="0"/>
          <c:showVal val="0"/>
          <c:showCatName val="0"/>
          <c:showSerName val="0"/>
          <c:showPercent val="0"/>
          <c:showBubbleSize val="0"/>
        </c:dLbls>
        <c:axId val="1147866400"/>
        <c:axId val="1147867488"/>
      </c:scatterChart>
      <c:valAx>
        <c:axId val="1147866400"/>
        <c:scaling>
          <c:orientation val="minMax"/>
          <c:max val="2040"/>
        </c:scaling>
        <c:delete val="0"/>
        <c:axPos val="b"/>
        <c:majorGridlines>
          <c:spPr>
            <a:ln>
              <a:solidFill>
                <a:schemeClr val="bg1">
                  <a:lumMod val="85000"/>
                </a:schemeClr>
              </a:solidFill>
            </a:ln>
          </c:spPr>
        </c:majorGridlines>
        <c:minorGridlines>
          <c:spPr>
            <a:ln>
              <a:solidFill>
                <a:schemeClr val="bg1">
                  <a:lumMod val="95000"/>
                </a:schemeClr>
              </a:solidFill>
            </a:ln>
          </c:spPr>
        </c:minorGridlines>
        <c:numFmt formatCode="General" sourceLinked="1"/>
        <c:majorTickMark val="out"/>
        <c:minorTickMark val="none"/>
        <c:tickLblPos val="nextTo"/>
        <c:txPr>
          <a:bodyPr/>
          <a:lstStyle/>
          <a:p>
            <a:pPr>
              <a:defRPr sz="800"/>
            </a:pPr>
            <a:endParaRPr lang="es-MX"/>
          </a:p>
        </c:txPr>
        <c:crossAx val="1147867488"/>
        <c:crosses val="autoZero"/>
        <c:crossBetween val="midCat"/>
        <c:majorUnit val="10"/>
        <c:minorUnit val="5"/>
      </c:valAx>
      <c:valAx>
        <c:axId val="1147867488"/>
        <c:scaling>
          <c:orientation val="minMax"/>
          <c:min val="2000"/>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s-MX"/>
                  <a:t>Habitantes</a:t>
                </a:r>
              </a:p>
            </c:rich>
          </c:tx>
          <c:overlay val="0"/>
        </c:title>
        <c:numFmt formatCode="#,##0" sourceLinked="1"/>
        <c:majorTickMark val="out"/>
        <c:minorTickMark val="none"/>
        <c:tickLblPos val="nextTo"/>
        <c:txPr>
          <a:bodyPr/>
          <a:lstStyle/>
          <a:p>
            <a:pPr>
              <a:defRPr sz="800"/>
            </a:pPr>
            <a:endParaRPr lang="es-MX"/>
          </a:p>
        </c:txPr>
        <c:crossAx val="1147866400"/>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207333854238"/>
          <c:y val="4.5690565307091618E-2"/>
          <c:w val="0.83850196357034323"/>
          <c:h val="0.76562964019252178"/>
        </c:manualLayout>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chemeClr val="accent3">
                    <a:lumMod val="50000"/>
                  </a:schemeClr>
                </a:solidFill>
              </a:ln>
            </c:spPr>
            <c:trendlineType val="linear"/>
            <c:dispRSqr val="1"/>
            <c:dispEq val="1"/>
            <c:trendlineLbl>
              <c:layout>
                <c:manualLayout>
                  <c:x val="-0.5056850788388294"/>
                  <c:y val="4.1536877551901476E-2"/>
                </c:manualLayout>
              </c:layout>
              <c:numFmt formatCode="General" sourceLinked="0"/>
              <c:spPr>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18900000" scaled="1"/>
                  <a:tileRect/>
                </a:gradFill>
                <a:ln>
                  <a:solidFill>
                    <a:schemeClr val="accent3">
                      <a:lumMod val="50000"/>
                    </a:schemeClr>
                  </a:solidFill>
                </a:ln>
              </c:spPr>
              <c:txPr>
                <a:bodyPr/>
                <a:lstStyle/>
                <a:p>
                  <a:pPr>
                    <a:defRPr sz="1200"/>
                  </a:pPr>
                  <a:endParaRPr lang="es-MX"/>
                </a:p>
              </c:txPr>
            </c:trendlineLbl>
          </c:trendline>
          <c:xVal>
            <c:numRef>
              <c:f>'M. Geométrico'!$C$26:$C$32</c:f>
              <c:numCache>
                <c:formatCode>General</c:formatCode>
                <c:ptCount val="7"/>
                <c:pt idx="0">
                  <c:v>1980</c:v>
                </c:pt>
                <c:pt idx="1">
                  <c:v>1990</c:v>
                </c:pt>
                <c:pt idx="2">
                  <c:v>1995</c:v>
                </c:pt>
                <c:pt idx="3">
                  <c:v>2000</c:v>
                </c:pt>
                <c:pt idx="4">
                  <c:v>2005</c:v>
                </c:pt>
                <c:pt idx="5">
                  <c:v>2010</c:v>
                </c:pt>
                <c:pt idx="6">
                  <c:v>2039</c:v>
                </c:pt>
              </c:numCache>
            </c:numRef>
          </c:xVal>
          <c:yVal>
            <c:numRef>
              <c:f>'M. Geométrico'!$D$26:$D$32</c:f>
              <c:numCache>
                <c:formatCode>#,##0</c:formatCode>
                <c:ptCount val="7"/>
                <c:pt idx="0">
                  <c:v>2768</c:v>
                </c:pt>
                <c:pt idx="1">
                  <c:v>3010</c:v>
                </c:pt>
                <c:pt idx="2">
                  <c:v>3359</c:v>
                </c:pt>
                <c:pt idx="3">
                  <c:v>3552</c:v>
                </c:pt>
                <c:pt idx="4">
                  <c:v>3187</c:v>
                </c:pt>
                <c:pt idx="5">
                  <c:v>4063</c:v>
                </c:pt>
                <c:pt idx="6">
                  <c:v>4129.7118193483593</c:v>
                </c:pt>
              </c:numCache>
            </c:numRef>
          </c:yVal>
          <c:smooth val="1"/>
        </c:ser>
        <c:dLbls>
          <c:showLegendKey val="0"/>
          <c:showVal val="0"/>
          <c:showCatName val="0"/>
          <c:showSerName val="0"/>
          <c:showPercent val="0"/>
          <c:showBubbleSize val="0"/>
        </c:dLbls>
        <c:axId val="1147864224"/>
        <c:axId val="1147868032"/>
      </c:scatterChart>
      <c:valAx>
        <c:axId val="1147864224"/>
        <c:scaling>
          <c:orientation val="minMax"/>
          <c:max val="2040"/>
        </c:scaling>
        <c:delete val="0"/>
        <c:axPos val="b"/>
        <c:majorGridlines>
          <c:spPr>
            <a:ln>
              <a:solidFill>
                <a:schemeClr val="bg1">
                  <a:lumMod val="85000"/>
                </a:schemeClr>
              </a:solidFill>
            </a:ln>
          </c:spPr>
        </c:majorGridlines>
        <c:minorGridlines>
          <c:spPr>
            <a:ln>
              <a:solidFill>
                <a:schemeClr val="bg1">
                  <a:lumMod val="95000"/>
                </a:schemeClr>
              </a:solidFill>
            </a:ln>
          </c:spPr>
        </c:minorGridlines>
        <c:numFmt formatCode="General" sourceLinked="1"/>
        <c:majorTickMark val="out"/>
        <c:minorTickMark val="none"/>
        <c:tickLblPos val="nextTo"/>
        <c:txPr>
          <a:bodyPr/>
          <a:lstStyle/>
          <a:p>
            <a:pPr>
              <a:defRPr sz="800"/>
            </a:pPr>
            <a:endParaRPr lang="es-MX"/>
          </a:p>
        </c:txPr>
        <c:crossAx val="1147868032"/>
        <c:crosses val="autoZero"/>
        <c:crossBetween val="midCat"/>
        <c:majorUnit val="10"/>
        <c:minorUnit val="5"/>
      </c:valAx>
      <c:valAx>
        <c:axId val="1147868032"/>
        <c:scaling>
          <c:orientation val="minMax"/>
          <c:min val="2000"/>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s-MX"/>
                  <a:t>Habitantes</a:t>
                </a:r>
              </a:p>
            </c:rich>
          </c:tx>
          <c:overlay val="0"/>
        </c:title>
        <c:numFmt formatCode="#,##0" sourceLinked="1"/>
        <c:majorTickMark val="out"/>
        <c:minorTickMark val="none"/>
        <c:tickLblPos val="nextTo"/>
        <c:txPr>
          <a:bodyPr/>
          <a:lstStyle/>
          <a:p>
            <a:pPr>
              <a:defRPr sz="800"/>
            </a:pPr>
            <a:endParaRPr lang="es-MX"/>
          </a:p>
        </c:txPr>
        <c:crossAx val="1147864224"/>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416295910503"/>
          <c:y val="4.3010752688172046E-2"/>
          <c:w val="0.83559785498324124"/>
          <c:h val="0.77937577450912476"/>
        </c:manualLayout>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chemeClr val="accent6"/>
                </a:solidFill>
              </a:ln>
            </c:spPr>
            <c:trendlineType val="power"/>
            <c:dispRSqr val="1"/>
            <c:dispEq val="1"/>
            <c:trendlineLbl>
              <c:layout>
                <c:manualLayout>
                  <c:x val="-0.54557469867626052"/>
                  <c:y val="7.9252151861981118E-2"/>
                </c:manualLayout>
              </c:layout>
              <c:numFmt formatCode="General" sourceLinked="0"/>
              <c:spPr>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18900000" scaled="1"/>
                  <a:tileRect/>
                </a:gradFill>
                <a:ln>
                  <a:solidFill>
                    <a:schemeClr val="accent3">
                      <a:lumMod val="50000"/>
                    </a:schemeClr>
                  </a:solidFill>
                </a:ln>
              </c:spPr>
              <c:txPr>
                <a:bodyPr/>
                <a:lstStyle/>
                <a:p>
                  <a:pPr>
                    <a:defRPr sz="1200"/>
                  </a:pPr>
                  <a:endParaRPr lang="es-MX"/>
                </a:p>
              </c:txPr>
            </c:trendlineLbl>
          </c:trendline>
          <c:xVal>
            <c:numRef>
              <c:f>'M. Interes C'!$C$24:$C$30</c:f>
              <c:numCache>
                <c:formatCode>General</c:formatCode>
                <c:ptCount val="7"/>
                <c:pt idx="0">
                  <c:v>1980</c:v>
                </c:pt>
                <c:pt idx="1">
                  <c:v>1990</c:v>
                </c:pt>
                <c:pt idx="2">
                  <c:v>1995</c:v>
                </c:pt>
                <c:pt idx="3">
                  <c:v>2000</c:v>
                </c:pt>
                <c:pt idx="4">
                  <c:v>2005</c:v>
                </c:pt>
                <c:pt idx="5">
                  <c:v>2010</c:v>
                </c:pt>
                <c:pt idx="6">
                  <c:v>2039</c:v>
                </c:pt>
              </c:numCache>
            </c:numRef>
          </c:xVal>
          <c:yVal>
            <c:numRef>
              <c:f>'M. Interes C'!$D$24:$D$30</c:f>
              <c:numCache>
                <c:formatCode>#,##0</c:formatCode>
                <c:ptCount val="7"/>
                <c:pt idx="0">
                  <c:v>2768</c:v>
                </c:pt>
                <c:pt idx="1">
                  <c:v>3010</c:v>
                </c:pt>
                <c:pt idx="2">
                  <c:v>3359</c:v>
                </c:pt>
                <c:pt idx="3">
                  <c:v>3552</c:v>
                </c:pt>
                <c:pt idx="4">
                  <c:v>3187</c:v>
                </c:pt>
                <c:pt idx="5">
                  <c:v>4063</c:v>
                </c:pt>
                <c:pt idx="6">
                  <c:v>6085.8476709863526</c:v>
                </c:pt>
              </c:numCache>
            </c:numRef>
          </c:yVal>
          <c:smooth val="1"/>
        </c:ser>
        <c:dLbls>
          <c:showLegendKey val="0"/>
          <c:showVal val="0"/>
          <c:showCatName val="0"/>
          <c:showSerName val="0"/>
          <c:showPercent val="0"/>
          <c:showBubbleSize val="0"/>
        </c:dLbls>
        <c:axId val="1147869120"/>
        <c:axId val="1147869664"/>
      </c:scatterChart>
      <c:valAx>
        <c:axId val="1147869120"/>
        <c:scaling>
          <c:orientation val="minMax"/>
          <c:max val="2040"/>
        </c:scaling>
        <c:delete val="0"/>
        <c:axPos val="b"/>
        <c:majorGridlines>
          <c:spPr>
            <a:ln>
              <a:solidFill>
                <a:schemeClr val="bg1">
                  <a:lumMod val="85000"/>
                </a:schemeClr>
              </a:solidFill>
            </a:ln>
          </c:spPr>
        </c:majorGridlines>
        <c:minorGridlines>
          <c:spPr>
            <a:ln>
              <a:solidFill>
                <a:schemeClr val="bg1">
                  <a:lumMod val="95000"/>
                </a:schemeClr>
              </a:solidFill>
            </a:ln>
          </c:spPr>
        </c:minorGridlines>
        <c:numFmt formatCode="General" sourceLinked="1"/>
        <c:majorTickMark val="out"/>
        <c:minorTickMark val="none"/>
        <c:tickLblPos val="nextTo"/>
        <c:spPr>
          <a:ln>
            <a:solidFill>
              <a:schemeClr val="tx1">
                <a:lumMod val="65000"/>
                <a:lumOff val="35000"/>
              </a:schemeClr>
            </a:solidFill>
          </a:ln>
        </c:spPr>
        <c:txPr>
          <a:bodyPr/>
          <a:lstStyle/>
          <a:p>
            <a:pPr>
              <a:defRPr sz="800"/>
            </a:pPr>
            <a:endParaRPr lang="es-MX"/>
          </a:p>
        </c:txPr>
        <c:crossAx val="1147869664"/>
        <c:crosses val="autoZero"/>
        <c:crossBetween val="midCat"/>
        <c:majorUnit val="10"/>
        <c:minorUnit val="5"/>
      </c:valAx>
      <c:valAx>
        <c:axId val="1147869664"/>
        <c:scaling>
          <c:orientation val="minMax"/>
          <c:min val="2000"/>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5.1694969324573483E-3"/>
              <c:y val="0.37349724925894234"/>
            </c:manualLayout>
          </c:layout>
          <c:overlay val="0"/>
        </c:title>
        <c:numFmt formatCode="#,##0" sourceLinked="1"/>
        <c:majorTickMark val="out"/>
        <c:minorTickMark val="none"/>
        <c:tickLblPos val="nextTo"/>
        <c:spPr>
          <a:ln>
            <a:solidFill>
              <a:schemeClr val="tx1">
                <a:lumMod val="65000"/>
                <a:lumOff val="35000"/>
              </a:schemeClr>
            </a:solidFill>
          </a:ln>
        </c:spPr>
        <c:txPr>
          <a:bodyPr/>
          <a:lstStyle/>
          <a:p>
            <a:pPr>
              <a:defRPr sz="800"/>
            </a:pPr>
            <a:endParaRPr lang="es-MX"/>
          </a:p>
        </c:txPr>
        <c:crossAx val="1147869120"/>
        <c:crosses val="autoZero"/>
        <c:crossBetween val="midCat"/>
      </c:valAx>
    </c:plotArea>
    <c:legend>
      <c:legendPos val="b"/>
      <c:layout>
        <c:manualLayout>
          <c:xMode val="edge"/>
          <c:yMode val="edge"/>
          <c:x val="0.30106725508419907"/>
          <c:y val="0.9104796732166941"/>
          <c:w val="0.480972801200587"/>
          <c:h val="6.7217295912632993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Población</c:v>
          </c:tx>
          <c:spPr>
            <a:effectLst>
              <a:outerShdw blurRad="50800" dist="38100" dir="2700000" algn="tl" rotWithShape="0">
                <a:prstClr val="black">
                  <a:alpha val="40000"/>
                </a:prstClr>
              </a:outerShdw>
            </a:effectLst>
          </c:spPr>
          <c:marker>
            <c:symbol val="circle"/>
            <c:size val="7"/>
            <c:spPr>
              <a:solidFill>
                <a:srgbClr val="C00000"/>
              </a:solidFill>
              <a:effectLst>
                <a:outerShdw blurRad="50800" dist="38100" dir="2700000" algn="tl" rotWithShape="0">
                  <a:prstClr val="black">
                    <a:alpha val="40000"/>
                  </a:prstClr>
                </a:outerShdw>
              </a:effectLst>
            </c:spPr>
          </c:marker>
          <c:dLbls>
            <c:dLbl>
              <c:idx val="0"/>
              <c:layout>
                <c:manualLayout>
                  <c:x val="-4.1531008093459686E-2"/>
                  <c:y val="4.4982024899498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458225819315451E-2"/>
                  <c:y val="4.8730526974457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998801659966588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2291129096576194E-3"/>
                  <c:y val="3.748502074958235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6145564548288514E-3"/>
                  <c:y val="2.24910124497493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6145564548289364E-3"/>
                  <c:y val="-4.498202489949883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84366936448664E-2"/>
                  <c:y val="4.873052697445706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4.0281262666185515E-2"/>
                  <c:y val="-5.4530964988400307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1.8458225819315405E-2"/>
                  <c:y val="5.997603319933173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1.3843669364486725E-2"/>
                  <c:y val="-5.9976033199331778E-2"/>
                </c:manualLayout>
              </c:layout>
              <c:spPr>
                <a:noFill/>
                <a:ln>
                  <a:noFill/>
                </a:ln>
                <a:effectLst/>
              </c:spPr>
              <c:txPr>
                <a:bodyPr/>
                <a:lstStyle/>
                <a:p>
                  <a:pPr>
                    <a:defRPr sz="800" b="1"/>
                  </a:pPr>
                  <a:endParaRPr lang="es-MX"/>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a:solidFill>
                  <a:schemeClr val="accent6"/>
                </a:solidFill>
              </a:ln>
            </c:spPr>
            <c:trendlineType val="linear"/>
            <c:dispRSqr val="1"/>
            <c:dispEq val="1"/>
            <c:trendlineLbl>
              <c:layout>
                <c:manualLayout>
                  <c:x val="-0.40900521608387302"/>
                  <c:y val="4.8346231722362916E-2"/>
                </c:manualLayout>
              </c:layout>
              <c:numFmt formatCode="General" sourceLinked="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a:lstStyle/>
                <a:p>
                  <a:pPr algn="ctr" rtl="0">
                    <a:defRPr>
                      <a:solidFill>
                        <a:schemeClr val="dk1"/>
                      </a:solidFill>
                      <a:latin typeface="+mn-lt"/>
                      <a:ea typeface="+mn-ea"/>
                      <a:cs typeface="+mn-cs"/>
                    </a:defRPr>
                  </a:pPr>
                  <a:endParaRPr lang="es-MX"/>
                </a:p>
              </c:txPr>
            </c:trendlineLbl>
          </c:trendline>
          <c:xVal>
            <c:numRef>
              <c:f>Conapo!$C$17:$C$25</c:f>
              <c:numCache>
                <c:formatCode>General</c:formatCode>
                <c:ptCount val="9"/>
                <c:pt idx="0">
                  <c:v>1980</c:v>
                </c:pt>
                <c:pt idx="1">
                  <c:v>1990</c:v>
                </c:pt>
                <c:pt idx="2">
                  <c:v>1995</c:v>
                </c:pt>
                <c:pt idx="3">
                  <c:v>2000</c:v>
                </c:pt>
                <c:pt idx="4">
                  <c:v>2005</c:v>
                </c:pt>
                <c:pt idx="5">
                  <c:v>2010</c:v>
                </c:pt>
                <c:pt idx="6">
                  <c:v>2019</c:v>
                </c:pt>
                <c:pt idx="7">
                  <c:v>2030</c:v>
                </c:pt>
                <c:pt idx="8">
                  <c:v>2039</c:v>
                </c:pt>
              </c:numCache>
            </c:numRef>
          </c:xVal>
          <c:yVal>
            <c:numRef>
              <c:f>Conapo!$G$17:$G$25</c:f>
              <c:numCache>
                <c:formatCode>#,##0</c:formatCode>
                <c:ptCount val="9"/>
                <c:pt idx="0">
                  <c:v>2768</c:v>
                </c:pt>
                <c:pt idx="1">
                  <c:v>3010</c:v>
                </c:pt>
                <c:pt idx="2">
                  <c:v>3359</c:v>
                </c:pt>
                <c:pt idx="3">
                  <c:v>3552</c:v>
                </c:pt>
                <c:pt idx="4">
                  <c:v>3187</c:v>
                </c:pt>
                <c:pt idx="5">
                  <c:v>4063</c:v>
                </c:pt>
                <c:pt idx="6">
                  <c:v>5870.0423723588647</c:v>
                </c:pt>
                <c:pt idx="7">
                  <c:v>8986.0885243561643</c:v>
                </c:pt>
                <c:pt idx="8">
                  <c:v>13369.477679998508</c:v>
                </c:pt>
              </c:numCache>
            </c:numRef>
          </c:yVal>
          <c:smooth val="1"/>
        </c:ser>
        <c:dLbls>
          <c:showLegendKey val="0"/>
          <c:showVal val="0"/>
          <c:showCatName val="0"/>
          <c:showSerName val="0"/>
          <c:showPercent val="0"/>
          <c:showBubbleSize val="0"/>
        </c:dLbls>
        <c:axId val="1151697632"/>
        <c:axId val="1151698176"/>
      </c:scatterChart>
      <c:valAx>
        <c:axId val="1151697632"/>
        <c:scaling>
          <c:orientation val="minMax"/>
        </c:scaling>
        <c:delete val="0"/>
        <c:axPos val="b"/>
        <c:minorGridlines>
          <c:spPr>
            <a:ln>
              <a:solidFill>
                <a:schemeClr val="bg1">
                  <a:lumMod val="95000"/>
                </a:schemeClr>
              </a:solidFill>
            </a:ln>
          </c:spPr>
        </c:minorGridlines>
        <c:numFmt formatCode="General" sourceLinked="1"/>
        <c:majorTickMark val="out"/>
        <c:minorTickMark val="none"/>
        <c:tickLblPos val="nextTo"/>
        <c:crossAx val="1151698176"/>
        <c:crosses val="autoZero"/>
        <c:crossBetween val="midCat"/>
        <c:majorUnit val="10"/>
        <c:minorUnit val="5"/>
      </c:valAx>
      <c:valAx>
        <c:axId val="1151698176"/>
        <c:scaling>
          <c:orientation val="minMax"/>
        </c:scaling>
        <c:delete val="0"/>
        <c:axPos val="l"/>
        <c:minorGridlines>
          <c:spPr>
            <a:ln>
              <a:solidFill>
                <a:schemeClr val="bg1">
                  <a:lumMod val="95000"/>
                </a:schemeClr>
              </a:solidFill>
            </a:ln>
          </c:spPr>
        </c:minorGridlines>
        <c:title>
          <c:tx>
            <c:rich>
              <a:bodyPr rot="-5400000" vert="horz"/>
              <a:lstStyle/>
              <a:p>
                <a:pPr>
                  <a:defRPr/>
                </a:pPr>
                <a:r>
                  <a:rPr lang="es-MX"/>
                  <a:t>Habitamtes</a:t>
                </a:r>
              </a:p>
            </c:rich>
          </c:tx>
          <c:overlay val="0"/>
        </c:title>
        <c:numFmt formatCode="#,##0" sourceLinked="1"/>
        <c:majorTickMark val="out"/>
        <c:minorTickMark val="none"/>
        <c:tickLblPos val="nextTo"/>
        <c:crossAx val="1151697632"/>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chemeClr val="accent6">
                    <a:lumMod val="75000"/>
                  </a:schemeClr>
                </a:solidFill>
              </a:ln>
              <a:effectLst>
                <a:outerShdw blurRad="50800" dist="38100" dir="2700000" algn="tl" rotWithShape="0">
                  <a:prstClr val="black">
                    <a:alpha val="40000"/>
                  </a:prstClr>
                </a:outerShdw>
              </a:effectLst>
            </c:spPr>
            <c:trendlineType val="linear"/>
            <c:dispRSqr val="1"/>
            <c:dispEq val="1"/>
            <c:trendlineLbl>
              <c:layout>
                <c:manualLayout>
                  <c:x val="-0.39154089921536611"/>
                  <c:y val="-0.21534495688038996"/>
                </c:manualLayout>
              </c:layout>
              <c:numFmt formatCode="General" sourceLinked="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a:lstStyle/>
                <a:p>
                  <a:pPr>
                    <a:defRPr sz="1200">
                      <a:solidFill>
                        <a:schemeClr val="dk1"/>
                      </a:solidFill>
                      <a:latin typeface="+mn-lt"/>
                      <a:ea typeface="+mn-ea"/>
                      <a:cs typeface="+mn-cs"/>
                    </a:defRPr>
                  </a:pPr>
                  <a:endParaRPr lang="es-MX"/>
                </a:p>
              </c:txPr>
            </c:trendlineLbl>
          </c:trendline>
          <c:xVal>
            <c:numRef>
              <c:f>'M. Mínimos C. (Lineal)'!$D$37:$D$44</c:f>
              <c:numCache>
                <c:formatCode>General</c:formatCode>
                <c:ptCount val="7"/>
                <c:pt idx="0">
                  <c:v>1980</c:v>
                </c:pt>
                <c:pt idx="1">
                  <c:v>1990</c:v>
                </c:pt>
                <c:pt idx="2">
                  <c:v>1995</c:v>
                </c:pt>
                <c:pt idx="3">
                  <c:v>2000</c:v>
                </c:pt>
                <c:pt idx="4">
                  <c:v>2005</c:v>
                </c:pt>
                <c:pt idx="5">
                  <c:v>2010</c:v>
                </c:pt>
                <c:pt idx="6">
                  <c:v>2039</c:v>
                </c:pt>
              </c:numCache>
            </c:numRef>
          </c:xVal>
          <c:yVal>
            <c:numRef>
              <c:f>'M. Mínimos C. (Lineal)'!$C$37:$C$44</c:f>
              <c:numCache>
                <c:formatCode>#,##0</c:formatCode>
                <c:ptCount val="7"/>
                <c:pt idx="0">
                  <c:v>2768</c:v>
                </c:pt>
                <c:pt idx="1">
                  <c:v>3010</c:v>
                </c:pt>
                <c:pt idx="2">
                  <c:v>3359</c:v>
                </c:pt>
                <c:pt idx="3">
                  <c:v>3552</c:v>
                </c:pt>
                <c:pt idx="4">
                  <c:v>3187</c:v>
                </c:pt>
                <c:pt idx="5">
                  <c:v>4063</c:v>
                </c:pt>
                <c:pt idx="6">
                  <c:v>4831</c:v>
                </c:pt>
              </c:numCache>
            </c:numRef>
          </c:yVal>
          <c:smooth val="1"/>
        </c:ser>
        <c:dLbls>
          <c:showLegendKey val="0"/>
          <c:showVal val="0"/>
          <c:showCatName val="0"/>
          <c:showSerName val="0"/>
          <c:showPercent val="0"/>
          <c:showBubbleSize val="0"/>
        </c:dLbls>
        <c:axId val="1151698720"/>
        <c:axId val="1151699264"/>
      </c:scatterChart>
      <c:valAx>
        <c:axId val="1151698720"/>
        <c:scaling>
          <c:orientation val="minMax"/>
        </c:scaling>
        <c:delete val="0"/>
        <c:axPos val="b"/>
        <c:numFmt formatCode="General" sourceLinked="1"/>
        <c:majorTickMark val="out"/>
        <c:minorTickMark val="none"/>
        <c:tickLblPos val="nextTo"/>
        <c:crossAx val="1151699264"/>
        <c:crosses val="autoZero"/>
        <c:crossBetween val="midCat"/>
      </c:valAx>
      <c:valAx>
        <c:axId val="1151699264"/>
        <c:scaling>
          <c:orientation val="minMax"/>
          <c:max val="8500"/>
          <c:min val="1000"/>
        </c:scaling>
        <c:delete val="0"/>
        <c:axPos val="l"/>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1.8746338605741066E-2"/>
              <c:y val="0.32531369062738125"/>
            </c:manualLayout>
          </c:layout>
          <c:overlay val="0"/>
        </c:title>
        <c:numFmt formatCode="#,##0" sourceLinked="1"/>
        <c:majorTickMark val="out"/>
        <c:minorTickMark val="none"/>
        <c:tickLblPos val="nextTo"/>
        <c:crossAx val="1151698720"/>
        <c:crosses val="autoZero"/>
        <c:crossBetween val="midCat"/>
        <c:minorUnit val="5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a:solidFill>
                  <a:schemeClr val="accent6">
                    <a:lumMod val="75000"/>
                  </a:schemeClr>
                </a:solidFill>
              </a:ln>
            </c:spPr>
            <c:trendlineType val="log"/>
            <c:dispRSqr val="1"/>
            <c:dispEq val="1"/>
            <c:trendlineLbl>
              <c:layout>
                <c:manualLayout>
                  <c:x val="-0.34819284034738029"/>
                  <c:y val="-0.13011664045705573"/>
                </c:manualLayout>
              </c:layout>
              <c:numFmt formatCode="General" sourceLinked="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a:lstStyle/>
                <a:p>
                  <a:pPr>
                    <a:defRPr sz="1100">
                      <a:solidFill>
                        <a:schemeClr val="dk1"/>
                      </a:solidFill>
                      <a:latin typeface="+mn-lt"/>
                      <a:ea typeface="+mn-ea"/>
                      <a:cs typeface="+mn-cs"/>
                    </a:defRPr>
                  </a:pPr>
                  <a:endParaRPr lang="es-MX"/>
                </a:p>
              </c:txPr>
            </c:trendlineLbl>
          </c:trendline>
          <c:xVal>
            <c:numRef>
              <c:f>'M.Mínimos C. (Logarítmico)'!$C$37:$C$44</c:f>
              <c:numCache>
                <c:formatCode>General</c:formatCode>
                <c:ptCount val="7"/>
                <c:pt idx="0">
                  <c:v>1980</c:v>
                </c:pt>
                <c:pt idx="1">
                  <c:v>1990</c:v>
                </c:pt>
                <c:pt idx="2">
                  <c:v>1995</c:v>
                </c:pt>
                <c:pt idx="3">
                  <c:v>2000</c:v>
                </c:pt>
                <c:pt idx="4">
                  <c:v>2005</c:v>
                </c:pt>
                <c:pt idx="5">
                  <c:v>2010</c:v>
                </c:pt>
                <c:pt idx="6">
                  <c:v>2039</c:v>
                </c:pt>
              </c:numCache>
            </c:numRef>
          </c:xVal>
          <c:yVal>
            <c:numRef>
              <c:f>'M.Mínimos C. (Logarítmico)'!$B$37:$B$44</c:f>
              <c:numCache>
                <c:formatCode>#,##0</c:formatCode>
                <c:ptCount val="7"/>
                <c:pt idx="0">
                  <c:v>2768</c:v>
                </c:pt>
                <c:pt idx="1">
                  <c:v>3010</c:v>
                </c:pt>
                <c:pt idx="2">
                  <c:v>3359</c:v>
                </c:pt>
                <c:pt idx="3">
                  <c:v>3552</c:v>
                </c:pt>
                <c:pt idx="4">
                  <c:v>3187</c:v>
                </c:pt>
                <c:pt idx="5">
                  <c:v>4063</c:v>
                </c:pt>
                <c:pt idx="6">
                  <c:v>4814.0852587294066</c:v>
                </c:pt>
              </c:numCache>
            </c:numRef>
          </c:yVal>
          <c:smooth val="1"/>
        </c:ser>
        <c:dLbls>
          <c:showLegendKey val="0"/>
          <c:showVal val="0"/>
          <c:showCatName val="0"/>
          <c:showSerName val="0"/>
          <c:showPercent val="0"/>
          <c:showBubbleSize val="0"/>
        </c:dLbls>
        <c:axId val="1151699808"/>
        <c:axId val="1151700352"/>
      </c:scatterChart>
      <c:valAx>
        <c:axId val="1151699808"/>
        <c:scaling>
          <c:orientation val="minMax"/>
        </c:scaling>
        <c:delete val="0"/>
        <c:axPos val="b"/>
        <c:minorGridlines>
          <c:spPr>
            <a:ln>
              <a:solidFill>
                <a:schemeClr val="bg1">
                  <a:lumMod val="85000"/>
                </a:schemeClr>
              </a:solidFill>
            </a:ln>
          </c:spPr>
        </c:minorGridlines>
        <c:numFmt formatCode="General" sourceLinked="1"/>
        <c:majorTickMark val="out"/>
        <c:minorTickMark val="none"/>
        <c:tickLblPos val="nextTo"/>
        <c:crossAx val="1151700352"/>
        <c:crosses val="autoZero"/>
        <c:crossBetween val="midCat"/>
        <c:majorUnit val="10"/>
        <c:minorUnit val="5"/>
      </c:valAx>
      <c:valAx>
        <c:axId val="1151700352"/>
        <c:scaling>
          <c:orientation val="minMax"/>
          <c:max val="8500"/>
          <c:min val="1000"/>
        </c:scaling>
        <c:delete val="0"/>
        <c:axPos val="l"/>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1.9150209455415918E-2"/>
              <c:y val="0.31949075622071305"/>
            </c:manualLayout>
          </c:layout>
          <c:overlay val="0"/>
        </c:title>
        <c:numFmt formatCode="#,##0" sourceLinked="1"/>
        <c:majorTickMark val="out"/>
        <c:minorTickMark val="none"/>
        <c:tickLblPos val="nextTo"/>
        <c:crossAx val="1151699808"/>
        <c:crosses val="autoZero"/>
        <c:crossBetween val="midCat"/>
        <c:minorUnit val="500"/>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Población</c:v>
          </c:tx>
          <c:spPr>
            <a:ln w="31750"/>
            <a:effectLst>
              <a:outerShdw blurRad="50800" dist="38100" dir="2700000" algn="tl" rotWithShape="0">
                <a:prstClr val="black">
                  <a:alpha val="40000"/>
                </a:prstClr>
              </a:outerShdw>
            </a:effectLst>
          </c:spPr>
          <c:marker>
            <c:symbol val="circle"/>
            <c:size val="7"/>
            <c:spPr>
              <a:solidFill>
                <a:srgbClr val="C00000"/>
              </a:solidFill>
              <a:ln w="15875">
                <a:solidFill>
                  <a:schemeClr val="accent1">
                    <a:shade val="95000"/>
                    <a:satMod val="105000"/>
                  </a:schemeClr>
                </a:solidFill>
              </a:ln>
              <a:effectLst>
                <a:outerShdw blurRad="50800" dist="38100" dir="2700000" algn="tl" rotWithShape="0">
                  <a:prstClr val="black">
                    <a:alpha val="40000"/>
                  </a:prstClr>
                </a:outerShdw>
              </a:effectLst>
            </c:spPr>
          </c:marker>
          <c:dLbls>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a:solidFill>
                  <a:schemeClr val="accent6">
                    <a:lumMod val="75000"/>
                  </a:schemeClr>
                </a:solidFill>
              </a:ln>
            </c:spPr>
            <c:trendlineType val="exp"/>
            <c:dispRSqr val="1"/>
            <c:dispEq val="1"/>
            <c:trendlineLbl>
              <c:layout>
                <c:manualLayout>
                  <c:x val="-0.37181277647851135"/>
                  <c:y val="8.847469608675608E-2"/>
                </c:manualLayout>
              </c:layout>
              <c:numFmt formatCode="General" sourceLinked="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a:lstStyle/>
                <a:p>
                  <a:pPr>
                    <a:defRPr sz="1100">
                      <a:solidFill>
                        <a:schemeClr val="dk1"/>
                      </a:solidFill>
                      <a:latin typeface="+mn-lt"/>
                      <a:ea typeface="+mn-ea"/>
                      <a:cs typeface="+mn-cs"/>
                    </a:defRPr>
                  </a:pPr>
                  <a:endParaRPr lang="es-MX"/>
                </a:p>
              </c:txPr>
            </c:trendlineLbl>
          </c:trendline>
          <c:xVal>
            <c:numRef>
              <c:f>'M.Mínimos C. (Exponencial)'!$C$41:$C$48</c:f>
              <c:numCache>
                <c:formatCode>General</c:formatCode>
                <c:ptCount val="7"/>
                <c:pt idx="0">
                  <c:v>1980</c:v>
                </c:pt>
                <c:pt idx="1">
                  <c:v>1990</c:v>
                </c:pt>
                <c:pt idx="2">
                  <c:v>1995</c:v>
                </c:pt>
                <c:pt idx="3">
                  <c:v>2000</c:v>
                </c:pt>
                <c:pt idx="4">
                  <c:v>2005</c:v>
                </c:pt>
                <c:pt idx="5">
                  <c:v>2010</c:v>
                </c:pt>
                <c:pt idx="6">
                  <c:v>2039</c:v>
                </c:pt>
              </c:numCache>
            </c:numRef>
          </c:xVal>
          <c:yVal>
            <c:numRef>
              <c:f>'M.Mínimos C. (Exponencial)'!$B$41:$B$48</c:f>
              <c:numCache>
                <c:formatCode>#,##0</c:formatCode>
                <c:ptCount val="7"/>
                <c:pt idx="0">
                  <c:v>2768</c:v>
                </c:pt>
                <c:pt idx="1">
                  <c:v>3010</c:v>
                </c:pt>
                <c:pt idx="2">
                  <c:v>3359</c:v>
                </c:pt>
                <c:pt idx="3">
                  <c:v>3552</c:v>
                </c:pt>
                <c:pt idx="4">
                  <c:v>3187</c:v>
                </c:pt>
                <c:pt idx="5">
                  <c:v>4063</c:v>
                </c:pt>
                <c:pt idx="6">
                  <c:v>5188.0289298393855</c:v>
                </c:pt>
              </c:numCache>
            </c:numRef>
          </c:yVal>
          <c:smooth val="1"/>
        </c:ser>
        <c:dLbls>
          <c:showLegendKey val="0"/>
          <c:showVal val="0"/>
          <c:showCatName val="0"/>
          <c:showSerName val="0"/>
          <c:showPercent val="0"/>
          <c:showBubbleSize val="0"/>
        </c:dLbls>
        <c:axId val="1306970800"/>
        <c:axId val="1306971888"/>
      </c:scatterChart>
      <c:valAx>
        <c:axId val="1306970800"/>
        <c:scaling>
          <c:orientation val="minMax"/>
        </c:scaling>
        <c:delete val="0"/>
        <c:axPos val="b"/>
        <c:majorGridlines>
          <c:spPr>
            <a:ln>
              <a:solidFill>
                <a:schemeClr val="bg1">
                  <a:lumMod val="95000"/>
                </a:schemeClr>
              </a:solidFill>
            </a:ln>
          </c:spPr>
        </c:majorGridlines>
        <c:minorGridlines>
          <c:spPr>
            <a:ln>
              <a:solidFill>
                <a:schemeClr val="bg1">
                  <a:lumMod val="95000"/>
                </a:schemeClr>
              </a:solidFill>
            </a:ln>
          </c:spPr>
        </c:minorGridlines>
        <c:numFmt formatCode="General" sourceLinked="1"/>
        <c:majorTickMark val="out"/>
        <c:minorTickMark val="none"/>
        <c:tickLblPos val="nextTo"/>
        <c:crossAx val="1306971888"/>
        <c:crosses val="autoZero"/>
        <c:crossBetween val="midCat"/>
        <c:majorUnit val="10"/>
        <c:minorUnit val="5"/>
      </c:valAx>
      <c:valAx>
        <c:axId val="1306971888"/>
        <c:scaling>
          <c:orientation val="minMax"/>
          <c:max val="6000"/>
          <c:min val="1000"/>
        </c:scaling>
        <c:delete val="0"/>
        <c:axPos val="l"/>
        <c:minorGridlines>
          <c:spPr>
            <a:ln>
              <a:solidFill>
                <a:schemeClr val="bg1">
                  <a:lumMod val="95000"/>
                </a:schemeClr>
              </a:solidFill>
            </a:ln>
          </c:spPr>
        </c:minorGridlines>
        <c:title>
          <c:tx>
            <c:rich>
              <a:bodyPr rot="-5400000" vert="horz"/>
              <a:lstStyle/>
              <a:p>
                <a:pPr>
                  <a:defRPr/>
                </a:pPr>
                <a:r>
                  <a:rPr lang="es-MX"/>
                  <a:t>Habitantes</a:t>
                </a:r>
              </a:p>
            </c:rich>
          </c:tx>
          <c:layout>
            <c:manualLayout>
              <c:xMode val="edge"/>
              <c:yMode val="edge"/>
              <c:x val="1.6403046280023433E-2"/>
              <c:y val="0.32531369062738125"/>
            </c:manualLayout>
          </c:layout>
          <c:overlay val="0"/>
        </c:title>
        <c:numFmt formatCode="#,##0" sourceLinked="1"/>
        <c:majorTickMark val="out"/>
        <c:minorTickMark val="none"/>
        <c:tickLblPos val="nextTo"/>
        <c:crossAx val="1306970800"/>
        <c:crosses val="autoZero"/>
        <c:crossBetween val="midCat"/>
        <c:minorUnit val="500"/>
      </c:valAx>
    </c:plotArea>
    <c:legend>
      <c:legendPos val="b"/>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M. Arimético</c:v>
          </c:tx>
          <c:spPr>
            <a:effectLst>
              <a:outerShdw blurRad="50800" dist="38100" dir="2700000" algn="tl" rotWithShape="0">
                <a:prstClr val="black">
                  <a:alpha val="40000"/>
                </a:prstClr>
              </a:outerShdw>
            </a:effectLst>
          </c:spPr>
          <c:marker>
            <c:symbol val="circle"/>
            <c:size val="7"/>
            <c:spPr>
              <a:solidFill>
                <a:srgbClr val="C00000"/>
              </a:solidFill>
              <a:effectLst>
                <a:outerShdw blurRad="50800" dist="38100" dir="2700000" algn="tl" rotWithShape="0">
                  <a:prstClr val="black">
                    <a:alpha val="40000"/>
                  </a:prstClr>
                </a:outerShdw>
              </a:effectLst>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'Resumen Población'!$A$33:$A$41</c:f>
              <c:numCache>
                <c:formatCode>General</c:formatCode>
                <c:ptCount val="7"/>
                <c:pt idx="0">
                  <c:v>1980</c:v>
                </c:pt>
                <c:pt idx="1">
                  <c:v>1990</c:v>
                </c:pt>
                <c:pt idx="2">
                  <c:v>1995</c:v>
                </c:pt>
                <c:pt idx="3">
                  <c:v>2000</c:v>
                </c:pt>
                <c:pt idx="4">
                  <c:v>2005</c:v>
                </c:pt>
                <c:pt idx="5">
                  <c:v>2010</c:v>
                </c:pt>
                <c:pt idx="6">
                  <c:v>2039</c:v>
                </c:pt>
              </c:numCache>
            </c:numRef>
          </c:xVal>
          <c:yVal>
            <c:numRef>
              <c:f>'Resumen Población'!$C$33:$C$41</c:f>
              <c:numCache>
                <c:formatCode>#,##0</c:formatCode>
                <c:ptCount val="7"/>
                <c:pt idx="0">
                  <c:v>2768</c:v>
                </c:pt>
                <c:pt idx="1">
                  <c:v>3010</c:v>
                </c:pt>
                <c:pt idx="2">
                  <c:v>3359</c:v>
                </c:pt>
                <c:pt idx="3">
                  <c:v>3552</c:v>
                </c:pt>
                <c:pt idx="4">
                  <c:v>3187</c:v>
                </c:pt>
                <c:pt idx="5">
                  <c:v>4063</c:v>
                </c:pt>
                <c:pt idx="6">
                  <c:v>5197.8666666666668</c:v>
                </c:pt>
              </c:numCache>
            </c:numRef>
          </c:yVal>
          <c:smooth val="1"/>
        </c:ser>
        <c:ser>
          <c:idx val="1"/>
          <c:order val="1"/>
          <c:tx>
            <c:v>M. Geométrico</c:v>
          </c:tx>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2415910040864554E-3"/>
                  <c:y val="7.86566507859653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'Resumen Población'!$A$33:$A$41</c:f>
              <c:numCache>
                <c:formatCode>General</c:formatCode>
                <c:ptCount val="7"/>
                <c:pt idx="0">
                  <c:v>1980</c:v>
                </c:pt>
                <c:pt idx="1">
                  <c:v>1990</c:v>
                </c:pt>
                <c:pt idx="2">
                  <c:v>1995</c:v>
                </c:pt>
                <c:pt idx="3">
                  <c:v>2000</c:v>
                </c:pt>
                <c:pt idx="4">
                  <c:v>2005</c:v>
                </c:pt>
                <c:pt idx="5">
                  <c:v>2010</c:v>
                </c:pt>
                <c:pt idx="6">
                  <c:v>2039</c:v>
                </c:pt>
              </c:numCache>
            </c:numRef>
          </c:xVal>
          <c:yVal>
            <c:numRef>
              <c:f>'Resumen Población'!$D$33:$D$41</c:f>
              <c:numCache>
                <c:formatCode>#,##0</c:formatCode>
                <c:ptCount val="7"/>
                <c:pt idx="0">
                  <c:v>2768</c:v>
                </c:pt>
                <c:pt idx="1">
                  <c:v>3010</c:v>
                </c:pt>
                <c:pt idx="2">
                  <c:v>3359</c:v>
                </c:pt>
                <c:pt idx="3">
                  <c:v>3552</c:v>
                </c:pt>
                <c:pt idx="4">
                  <c:v>3187</c:v>
                </c:pt>
                <c:pt idx="5">
                  <c:v>4063</c:v>
                </c:pt>
                <c:pt idx="6">
                  <c:v>4129.7118193483593</c:v>
                </c:pt>
              </c:numCache>
            </c:numRef>
          </c:yVal>
          <c:smooth val="1"/>
        </c:ser>
        <c:ser>
          <c:idx val="2"/>
          <c:order val="2"/>
          <c:tx>
            <c:v>M. Interés Compuesto</c:v>
          </c:tx>
          <c:spPr>
            <a:effectLst>
              <a:outerShdw blurRad="50800" dist="38100" dir="2700000" algn="tl" rotWithShape="0">
                <a:prstClr val="black">
                  <a:alpha val="40000"/>
                </a:prstClr>
              </a:outerShdw>
            </a:effectLst>
          </c:spPr>
          <c:marker>
            <c:symbol val="circle"/>
            <c:size val="7"/>
            <c:spPr>
              <a:solidFill>
                <a:schemeClr val="accent1"/>
              </a:solidFill>
              <a:effectLst>
                <a:outerShdw blurRad="50800" dist="38100" dir="2700000" algn="tl" rotWithShape="0">
                  <a:prstClr val="black">
                    <a:alpha val="40000"/>
                  </a:prstClr>
                </a:outerShdw>
              </a:effectLst>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633676496341777E-2"/>
                  <c:y val="-5.15613852913002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3"/>
              <c:layout>
                <c:manualLayout>
                  <c:x val="-1.9133333333333332E-2"/>
                  <c:y val="-5.1469816272965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4"/>
              <c:layout>
                <c:manualLayout>
                  <c:x val="-3.4710583762939846E-2"/>
                  <c:y val="-6.072907553222513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'Resumen Población'!$A$33:$A$41</c:f>
              <c:numCache>
                <c:formatCode>General</c:formatCode>
                <c:ptCount val="7"/>
                <c:pt idx="0">
                  <c:v>1980</c:v>
                </c:pt>
                <c:pt idx="1">
                  <c:v>1990</c:v>
                </c:pt>
                <c:pt idx="2">
                  <c:v>1995</c:v>
                </c:pt>
                <c:pt idx="3">
                  <c:v>2000</c:v>
                </c:pt>
                <c:pt idx="4">
                  <c:v>2005</c:v>
                </c:pt>
                <c:pt idx="5">
                  <c:v>2010</c:v>
                </c:pt>
                <c:pt idx="6">
                  <c:v>2039</c:v>
                </c:pt>
              </c:numCache>
            </c:numRef>
          </c:xVal>
          <c:yVal>
            <c:numRef>
              <c:f>'Resumen Población'!$E$33:$E$41</c:f>
              <c:numCache>
                <c:formatCode>#,##0</c:formatCode>
                <c:ptCount val="7"/>
                <c:pt idx="0">
                  <c:v>2768</c:v>
                </c:pt>
                <c:pt idx="1">
                  <c:v>3010</c:v>
                </c:pt>
                <c:pt idx="2">
                  <c:v>3359</c:v>
                </c:pt>
                <c:pt idx="3">
                  <c:v>3552</c:v>
                </c:pt>
                <c:pt idx="4">
                  <c:v>3187</c:v>
                </c:pt>
                <c:pt idx="5">
                  <c:v>4063</c:v>
                </c:pt>
                <c:pt idx="6">
                  <c:v>6085.8476709863526</c:v>
                </c:pt>
              </c:numCache>
            </c:numRef>
          </c:yVal>
          <c:smooth val="1"/>
        </c:ser>
        <c:ser>
          <c:idx val="3"/>
          <c:order val="3"/>
          <c:tx>
            <c:v>M. M. C. Lineal</c:v>
          </c:tx>
          <c:spPr>
            <a:ln>
              <a:solidFill>
                <a:srgbClr val="FF0000"/>
              </a:solidFill>
            </a:ln>
          </c:spPr>
          <c:marker>
            <c:symbol val="diamond"/>
            <c:size val="5"/>
            <c:spPr>
              <a:solidFill>
                <a:srgbClr val="00B0F0"/>
              </a:solidFill>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7.6348638073556199E-2"/>
                  <c:y val="-9.716409802972193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b="0">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'Resumen Población'!$A$33:$A$41</c:f>
              <c:numCache>
                <c:formatCode>General</c:formatCode>
                <c:ptCount val="7"/>
                <c:pt idx="0">
                  <c:v>1980</c:v>
                </c:pt>
                <c:pt idx="1">
                  <c:v>1990</c:v>
                </c:pt>
                <c:pt idx="2">
                  <c:v>1995</c:v>
                </c:pt>
                <c:pt idx="3">
                  <c:v>2000</c:v>
                </c:pt>
                <c:pt idx="4">
                  <c:v>2005</c:v>
                </c:pt>
                <c:pt idx="5">
                  <c:v>2010</c:v>
                </c:pt>
                <c:pt idx="6">
                  <c:v>2039</c:v>
                </c:pt>
              </c:numCache>
            </c:numRef>
          </c:xVal>
          <c:yVal>
            <c:numRef>
              <c:f>'Resumen Población'!$G$33:$G$41</c:f>
              <c:numCache>
                <c:formatCode>#,##0</c:formatCode>
                <c:ptCount val="7"/>
                <c:pt idx="0">
                  <c:v>2768</c:v>
                </c:pt>
                <c:pt idx="1">
                  <c:v>3010</c:v>
                </c:pt>
                <c:pt idx="2">
                  <c:v>3359</c:v>
                </c:pt>
                <c:pt idx="3">
                  <c:v>3552</c:v>
                </c:pt>
                <c:pt idx="4">
                  <c:v>3187</c:v>
                </c:pt>
                <c:pt idx="5">
                  <c:v>4063</c:v>
                </c:pt>
                <c:pt idx="6">
                  <c:v>4831</c:v>
                </c:pt>
              </c:numCache>
            </c:numRef>
          </c:yVal>
          <c:smooth val="1"/>
        </c:ser>
        <c:ser>
          <c:idx val="4"/>
          <c:order val="4"/>
          <c:tx>
            <c:v>M. M. C. Logarítmico</c:v>
          </c:tx>
          <c:spPr>
            <a:ln w="19050">
              <a:solidFill>
                <a:srgbClr val="00B0F0"/>
              </a:solidFill>
            </a:ln>
          </c:spPr>
          <c:marker>
            <c:symbol val="triangle"/>
            <c:size val="5"/>
            <c:spPr>
              <a:solidFill>
                <a:schemeClr val="accent6">
                  <a:lumMod val="75000"/>
                </a:schemeClr>
              </a:solidFill>
            </c:spPr>
          </c:marker>
          <c:dLbls>
            <c:dLbl>
              <c:idx val="0"/>
              <c:tx>
                <c:rich>
                  <a:bodyPr/>
                  <a:lstStyle/>
                  <a:p>
                    <a:fld id="{B07A636F-F5F7-43BA-BB02-6CBFC66B1433}" type="CELLRANGE">
                      <a:rPr lang="en-US"/>
                      <a:pPr/>
                      <a:t>[CELLRANGE]</a:t>
                    </a:fld>
                    <a:endParaRPr lang="es-MX"/>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D1836CE-0365-479D-953A-1B61BF83E7F5}" type="CELLRANGE">
                      <a:rPr lang="es-MX"/>
                      <a:pPr/>
                      <a:t>[CELLRANGE]</a:t>
                    </a:fld>
                    <a:endParaRPr lang="es-MX"/>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DC06B624-06A9-4E8F-8478-A571EFDCB1C3}" type="CELLRANGE">
                      <a:rPr lang="es-MX"/>
                      <a:pPr/>
                      <a:t>[CELLRANGE]</a:t>
                    </a:fld>
                    <a:endParaRPr lang="es-MX"/>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layout>
                <c:manualLayout>
                  <c:x val="-4.9433977830149398E-2"/>
                  <c:y val="-7.7469614514406634E-2"/>
                </c:manualLayout>
              </c:layout>
              <c:tx>
                <c:rich>
                  <a:bodyPr/>
                  <a:lstStyle/>
                  <a:p>
                    <a:fld id="{E0626F85-5002-442E-8180-42DB5CC8B420}" type="CELLRANGE">
                      <a:rPr lang="en-US"/>
                      <a:pPr/>
                      <a:t>[CELLRANGE]</a:t>
                    </a:fld>
                    <a:endParaRPr lang="es-MX"/>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4.3733565406174263E-2"/>
                  <c:y val="-7.0291509140514616E-2"/>
                </c:manualLayout>
              </c:layout>
              <c:tx>
                <c:rich>
                  <a:bodyPr/>
                  <a:lstStyle/>
                  <a:p>
                    <a:fld id="{22E0C696-41EC-4C0C-918E-161C4E52D8DE}" type="CELLRANGE">
                      <a:rPr lang="en-US"/>
                      <a:pPr/>
                      <a:t>[CELLRANGE]</a:t>
                    </a:fld>
                    <a:endParaRPr lang="es-MX"/>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tx>
                <c:rich>
                  <a:bodyPr/>
                  <a:lstStyle/>
                  <a:p>
                    <a:fld id="{CE30BA05-9E41-4770-A870-175B89D6955F}" type="CELLRANGE">
                      <a:rPr lang="es-MX"/>
                      <a:pPr/>
                      <a:t>[CELLRANGE]</a:t>
                    </a:fld>
                    <a:endParaRPr lang="es-MX"/>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layout>
                <c:manualLayout>
                  <c:x val="1.9924289270494697E-2"/>
                  <c:y val="4.8572941019170063E-2"/>
                </c:manualLayout>
              </c:layout>
              <c:tx>
                <c:rich>
                  <a:bodyPr/>
                  <a:lstStyle/>
                  <a:p>
                    <a:fld id="{54AE293A-1868-4991-AF9B-8871345C1C6E}" type="CELLRANGE">
                      <a:rPr lang="en-US"/>
                      <a:pPr/>
                      <a:t>[CELLRANGE]</a:t>
                    </a:fld>
                    <a:endParaRPr lang="es-MX"/>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7"/>
              <c:dLblPos val="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0">
                    <a:solidFill>
                      <a:sysClr val="windowText" lastClr="000000"/>
                    </a:solidFill>
                  </a:defRPr>
                </a:pPr>
                <a:endParaRPr lang="es-MX"/>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'Resumen Población'!$A$33:$A$41</c:f>
              <c:numCache>
                <c:formatCode>General</c:formatCode>
                <c:ptCount val="7"/>
                <c:pt idx="0">
                  <c:v>1980</c:v>
                </c:pt>
                <c:pt idx="1">
                  <c:v>1990</c:v>
                </c:pt>
                <c:pt idx="2">
                  <c:v>1995</c:v>
                </c:pt>
                <c:pt idx="3">
                  <c:v>2000</c:v>
                </c:pt>
                <c:pt idx="4">
                  <c:v>2005</c:v>
                </c:pt>
                <c:pt idx="5">
                  <c:v>2010</c:v>
                </c:pt>
                <c:pt idx="6">
                  <c:v>2039</c:v>
                </c:pt>
              </c:numCache>
            </c:numRef>
          </c:xVal>
          <c:yVal>
            <c:numRef>
              <c:f>'Resumen Población'!$H$33:$H$41</c:f>
              <c:numCache>
                <c:formatCode>#,##0</c:formatCode>
                <c:ptCount val="7"/>
                <c:pt idx="0">
                  <c:v>2768</c:v>
                </c:pt>
                <c:pt idx="1">
                  <c:v>3010</c:v>
                </c:pt>
                <c:pt idx="2">
                  <c:v>3359</c:v>
                </c:pt>
                <c:pt idx="3">
                  <c:v>3552</c:v>
                </c:pt>
                <c:pt idx="4">
                  <c:v>3187</c:v>
                </c:pt>
                <c:pt idx="5">
                  <c:v>4063</c:v>
                </c:pt>
                <c:pt idx="6">
                  <c:v>4814.0852587294066</c:v>
                </c:pt>
              </c:numCache>
            </c:numRef>
          </c:yVal>
          <c:smooth val="1"/>
          <c:extLst>
            <c:ext xmlns:c15="http://schemas.microsoft.com/office/drawing/2012/chart" uri="{02D57815-91ED-43cb-92C2-25804820EDAC}">
              <c15:datalabelsRange>
                <c15:f>'Resumen Población'!$H$33:$H$41</c15:f>
                <c15:dlblRangeCache>
                  <c:ptCount val="7"/>
                  <c:pt idx="0">
                    <c:v>2,768</c:v>
                  </c:pt>
                  <c:pt idx="1">
                    <c:v>3,010</c:v>
                  </c:pt>
                  <c:pt idx="2">
                    <c:v>3,359</c:v>
                  </c:pt>
                  <c:pt idx="3">
                    <c:v>3,552</c:v>
                  </c:pt>
                  <c:pt idx="4">
                    <c:v>3,187</c:v>
                  </c:pt>
                  <c:pt idx="5">
                    <c:v>4,063</c:v>
                  </c:pt>
                  <c:pt idx="6">
                    <c:v>4,814</c:v>
                  </c:pt>
                </c15:dlblRangeCache>
              </c15:datalabelsRange>
            </c:ext>
          </c:extLst>
        </c:ser>
        <c:ser>
          <c:idx val="5"/>
          <c:order val="5"/>
          <c:tx>
            <c:v>M. M. C. Exponencial</c:v>
          </c:tx>
          <c:spPr>
            <a:ln w="19050"/>
          </c:spPr>
          <c:marker>
            <c:symbol val="circle"/>
            <c:size val="5"/>
            <c:spPr>
              <a:solidFill>
                <a:srgbClr val="FF0000"/>
              </a:solidFill>
              <a:ln>
                <a:round/>
              </a:ln>
            </c:spPr>
          </c:marker>
          <c:dPt>
            <c:idx val="5"/>
            <c:bubble3D val="0"/>
            <c:spPr>
              <a:ln w="19050">
                <a:solidFill>
                  <a:schemeClr val="accent6">
                    <a:lumMod val="75000"/>
                  </a:schemeClr>
                </a:solidFill>
              </a:ln>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797816048209777E-2"/>
                  <c:y val="-6.337197673745044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nchorCtr="0">
                <a:spAutoFit/>
              </a:bodyPr>
              <a:lstStyle/>
              <a:p>
                <a:pPr algn="ctr" rtl="0">
                  <a:defRPr lang="es-MX" sz="800" b="0" i="0" u="none" strike="noStrike" kern="1200" baseline="0">
                    <a:solidFill>
                      <a:sysClr val="windowText" lastClr="000000"/>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trendlineType val="linear"/>
            <c:dispRSqr val="0"/>
            <c:dispEq val="0"/>
          </c:trendline>
          <c:trendline>
            <c:trendlineType val="linear"/>
            <c:dispRSqr val="0"/>
            <c:dispEq val="0"/>
          </c:trendline>
          <c:xVal>
            <c:numRef>
              <c:f>'Resumen Población'!$A$33:$A$41</c:f>
              <c:numCache>
                <c:formatCode>General</c:formatCode>
                <c:ptCount val="7"/>
                <c:pt idx="0">
                  <c:v>1980</c:v>
                </c:pt>
                <c:pt idx="1">
                  <c:v>1990</c:v>
                </c:pt>
                <c:pt idx="2">
                  <c:v>1995</c:v>
                </c:pt>
                <c:pt idx="3">
                  <c:v>2000</c:v>
                </c:pt>
                <c:pt idx="4">
                  <c:v>2005</c:v>
                </c:pt>
                <c:pt idx="5">
                  <c:v>2010</c:v>
                </c:pt>
                <c:pt idx="6">
                  <c:v>2039</c:v>
                </c:pt>
              </c:numCache>
            </c:numRef>
          </c:xVal>
          <c:yVal>
            <c:numRef>
              <c:f>'Resumen Población'!$I$33:$I$41</c:f>
              <c:numCache>
                <c:formatCode>#,##0</c:formatCode>
                <c:ptCount val="7"/>
                <c:pt idx="0">
                  <c:v>2768</c:v>
                </c:pt>
                <c:pt idx="1">
                  <c:v>3010</c:v>
                </c:pt>
                <c:pt idx="2">
                  <c:v>3359</c:v>
                </c:pt>
                <c:pt idx="3">
                  <c:v>3552</c:v>
                </c:pt>
                <c:pt idx="4">
                  <c:v>3187</c:v>
                </c:pt>
                <c:pt idx="5">
                  <c:v>4063</c:v>
                </c:pt>
                <c:pt idx="6">
                  <c:v>5188.0289298393855</c:v>
                </c:pt>
              </c:numCache>
            </c:numRef>
          </c:yVal>
          <c:smooth val="1"/>
        </c:ser>
        <c:ser>
          <c:idx val="6"/>
          <c:order val="6"/>
          <c:tx>
            <c:strRef>
              <c:f>'Resumen Población'!$F$31:$F$32</c:f>
              <c:strCache>
                <c:ptCount val="2"/>
                <c:pt idx="0">
                  <c:v>CONAPO</c:v>
                </c:pt>
              </c:strCache>
            </c:strRef>
          </c:tx>
          <c:spPr>
            <a:ln>
              <a:solidFill>
                <a:schemeClr val="accent4">
                  <a:lumMod val="75000"/>
                </a:schemeClr>
              </a:solidFill>
            </a:ln>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spPr>
                <a:noFill/>
                <a:ln>
                  <a:noFill/>
                </a:ln>
                <a:effectLst/>
              </c:spPr>
              <c:txPr>
                <a:bodyPr wrap="square" lIns="38100" tIns="19050" rIns="38100" bIns="19050" anchor="ctr">
                  <a:spAutoFit/>
                </a:bodyPr>
                <a:lstStyle/>
                <a:p>
                  <a:pPr>
                    <a:defRPr sz="800"/>
                  </a:pPr>
                  <a:endParaRPr lang="es-MX"/>
                </a:p>
              </c:txPr>
              <c:showLegendKey val="0"/>
              <c:showVal val="1"/>
              <c:showCatName val="0"/>
              <c:showSerName val="0"/>
              <c:showPercent val="0"/>
              <c:showBubbleSize val="0"/>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'Resumen Población'!$A$35:$A$41</c:f>
              <c:numCache>
                <c:formatCode>General</c:formatCode>
                <c:ptCount val="7"/>
                <c:pt idx="0">
                  <c:v>1980</c:v>
                </c:pt>
                <c:pt idx="1">
                  <c:v>1990</c:v>
                </c:pt>
                <c:pt idx="2">
                  <c:v>1995</c:v>
                </c:pt>
                <c:pt idx="3">
                  <c:v>2000</c:v>
                </c:pt>
                <c:pt idx="4">
                  <c:v>2005</c:v>
                </c:pt>
                <c:pt idx="5">
                  <c:v>2010</c:v>
                </c:pt>
                <c:pt idx="6">
                  <c:v>2039</c:v>
                </c:pt>
              </c:numCache>
            </c:numRef>
          </c:xVal>
          <c:yVal>
            <c:numRef>
              <c:f>'Resumen Población'!$F$35:$F$41</c:f>
              <c:numCache>
                <c:formatCode>#,##0</c:formatCode>
                <c:ptCount val="7"/>
                <c:pt idx="0">
                  <c:v>2768</c:v>
                </c:pt>
                <c:pt idx="1">
                  <c:v>3010</c:v>
                </c:pt>
                <c:pt idx="2">
                  <c:v>3359</c:v>
                </c:pt>
                <c:pt idx="3">
                  <c:v>3552</c:v>
                </c:pt>
                <c:pt idx="4">
                  <c:v>3187</c:v>
                </c:pt>
                <c:pt idx="5">
                  <c:v>4063</c:v>
                </c:pt>
                <c:pt idx="6">
                  <c:v>13369.477679998508</c:v>
                </c:pt>
              </c:numCache>
            </c:numRef>
          </c:yVal>
          <c:smooth val="1"/>
        </c:ser>
        <c:dLbls>
          <c:showLegendKey val="0"/>
          <c:showVal val="0"/>
          <c:showCatName val="0"/>
          <c:showSerName val="0"/>
          <c:showPercent val="0"/>
          <c:showBubbleSize val="0"/>
        </c:dLbls>
        <c:axId val="1306971344"/>
        <c:axId val="1306972432"/>
      </c:scatterChart>
      <c:valAx>
        <c:axId val="1306971344"/>
        <c:scaling>
          <c:orientation val="minMax"/>
        </c:scaling>
        <c:delete val="0"/>
        <c:axPos val="b"/>
        <c:minorGridlines>
          <c:spPr>
            <a:ln>
              <a:solidFill>
                <a:schemeClr val="bg1">
                  <a:lumMod val="95000"/>
                </a:schemeClr>
              </a:solidFill>
            </a:ln>
          </c:spPr>
        </c:minorGridlines>
        <c:numFmt formatCode="General" sourceLinked="1"/>
        <c:majorTickMark val="out"/>
        <c:minorTickMark val="none"/>
        <c:tickLblPos val="nextTo"/>
        <c:crossAx val="1306972432"/>
        <c:crosses val="autoZero"/>
        <c:crossBetween val="midCat"/>
      </c:valAx>
      <c:valAx>
        <c:axId val="1306972432"/>
        <c:scaling>
          <c:orientation val="minMax"/>
          <c:max val="15000"/>
          <c:min val="1000"/>
        </c:scaling>
        <c:delete val="0"/>
        <c:axPos val="l"/>
        <c:minorGridlines>
          <c:spPr>
            <a:ln>
              <a:solidFill>
                <a:schemeClr val="bg1">
                  <a:lumMod val="95000"/>
                </a:schemeClr>
              </a:solidFill>
            </a:ln>
          </c:spPr>
        </c:minorGridlines>
        <c:title>
          <c:tx>
            <c:rich>
              <a:bodyPr rot="-5400000" vert="horz"/>
              <a:lstStyle/>
              <a:p>
                <a:pPr>
                  <a:defRPr/>
                </a:pPr>
                <a:r>
                  <a:rPr lang="es-MX"/>
                  <a:t>Habitamtes</a:t>
                </a:r>
              </a:p>
            </c:rich>
          </c:tx>
          <c:layout>
            <c:manualLayout>
              <c:xMode val="edge"/>
              <c:yMode val="edge"/>
              <c:x val="1.7014500603354479E-2"/>
              <c:y val="0.32281275403565352"/>
            </c:manualLayout>
          </c:layout>
          <c:overlay val="0"/>
        </c:title>
        <c:numFmt formatCode="#,##0" sourceLinked="1"/>
        <c:majorTickMark val="out"/>
        <c:minorTickMark val="none"/>
        <c:tickLblPos val="nextTo"/>
        <c:crossAx val="1306971344"/>
        <c:crosses val="autoZero"/>
        <c:crossBetween val="midCat"/>
      </c:valAx>
    </c:plotArea>
    <c:legend>
      <c:legendPos val="r"/>
      <c:legendEntry>
        <c:idx val="7"/>
        <c:delete val="1"/>
      </c:legendEntry>
      <c:legendEntry>
        <c:idx val="8"/>
        <c:delete val="1"/>
      </c:legendEntry>
      <c:layout>
        <c:manualLayout>
          <c:xMode val="edge"/>
          <c:yMode val="edge"/>
          <c:x val="0.76990093054322806"/>
          <c:y val="0.2462831180385312"/>
          <c:w val="0.21738116688925777"/>
          <c:h val="0.55370238203232902"/>
        </c:manualLayout>
      </c:layout>
      <c:overlay val="0"/>
      <c:txPr>
        <a:bodyPr/>
        <a:lstStyle/>
        <a:p>
          <a:pPr>
            <a:defRPr sz="800"/>
          </a:pPr>
          <a:endParaRPr lang="es-MX"/>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123825</xdr:colOff>
      <xdr:row>35</xdr:row>
      <xdr:rowOff>123825</xdr:rowOff>
    </xdr:from>
    <xdr:to>
      <xdr:col>6</xdr:col>
      <xdr:colOff>695325</xdr:colOff>
      <xdr:row>50</xdr:row>
      <xdr:rowOff>133350</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762000</xdr:colOff>
      <xdr:row>1</xdr:row>
      <xdr:rowOff>19050</xdr:rowOff>
    </xdr:from>
    <xdr:to>
      <xdr:col>6</xdr:col>
      <xdr:colOff>481330</xdr:colOff>
      <xdr:row>4</xdr:row>
      <xdr:rowOff>161925</xdr:rowOff>
    </xdr:to>
    <xdr:pic>
      <xdr:nvPicPr>
        <xdr:cNvPr id="4"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0" y="123825"/>
          <a:ext cx="614680" cy="7143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66675</xdr:colOff>
      <xdr:row>119</xdr:row>
      <xdr:rowOff>128587</xdr:rowOff>
    </xdr:from>
    <xdr:ext cx="1457325" cy="385763"/>
    <mc:AlternateContent xmlns:mc="http://schemas.openxmlformats.org/markup-compatibility/2006" xmlns:a14="http://schemas.microsoft.com/office/drawing/2010/main">
      <mc:Choice Requires="a14">
        <xdr:sp macro="" textlink="">
          <xdr:nvSpPr>
            <xdr:cNvPr id="2" name="3 CuadroTexto"/>
            <xdr:cNvSpPr txBox="1"/>
          </xdr:nvSpPr>
          <xdr:spPr>
            <a:xfrm>
              <a:off x="2724150" y="23293387"/>
              <a:ext cx="1457325" cy="38576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100" b="0" i="0" baseline="0">
                  <a:latin typeface="+mn-lt"/>
                </a:rPr>
                <a:t> </a:t>
              </a:r>
              <a14:m>
                <m:oMath xmlns:m="http://schemas.openxmlformats.org/officeDocument/2006/math">
                  <m:r>
                    <a:rPr lang="es-MX" sz="1100" b="0" i="1" baseline="0">
                      <a:latin typeface="Cambria Math"/>
                    </a:rPr>
                    <m:t>𝑀</m:t>
                  </m:r>
                  <m:r>
                    <a:rPr lang="es-MX" sz="1100" b="0" i="1" baseline="0">
                      <a:latin typeface="Cambria Math"/>
                    </a:rPr>
                    <m:t>=1+</m:t>
                  </m:r>
                  <m:f>
                    <m:fPr>
                      <m:ctrlPr>
                        <a:rPr lang="es-MX" sz="1100" b="0" i="1" baseline="0">
                          <a:latin typeface="Cambria Math" panose="02040503050406030204" pitchFamily="18" charset="0"/>
                        </a:rPr>
                      </m:ctrlPr>
                    </m:fPr>
                    <m:num>
                      <m:r>
                        <a:rPr lang="es-MX" sz="1100" b="0" i="1" baseline="0">
                          <a:latin typeface="Cambria Math"/>
                        </a:rPr>
                        <m:t>14</m:t>
                      </m:r>
                    </m:num>
                    <m:den>
                      <m:r>
                        <a:rPr lang="es-MX" sz="1100" b="0" i="1" baseline="0">
                          <a:latin typeface="Cambria Math"/>
                        </a:rPr>
                        <m:t>4+</m:t>
                      </m:r>
                      <m:rad>
                        <m:radPr>
                          <m:degHide m:val="on"/>
                          <m:ctrlPr>
                            <a:rPr lang="es-MX" sz="1100" b="0" i="1" baseline="0">
                              <a:latin typeface="Cambria Math" panose="02040503050406030204" pitchFamily="18" charset="0"/>
                            </a:rPr>
                          </m:ctrlPr>
                        </m:radPr>
                        <m:deg/>
                        <m:e>
                          <m:r>
                            <a:rPr lang="es-MX" sz="1100" b="0" i="1" baseline="0">
                              <a:latin typeface="Cambria Math"/>
                            </a:rPr>
                            <m:t>𝑃</m:t>
                          </m:r>
                        </m:e>
                      </m:rad>
                    </m:den>
                  </m:f>
                </m:oMath>
              </a14:m>
              <a:endParaRPr lang="es-MX" sz="1100"/>
            </a:p>
          </xdr:txBody>
        </xdr:sp>
      </mc:Choice>
      <mc:Fallback xmlns="">
        <xdr:sp macro="" textlink="">
          <xdr:nvSpPr>
            <xdr:cNvPr id="2" name="3 CuadroTexto"/>
            <xdr:cNvSpPr txBox="1"/>
          </xdr:nvSpPr>
          <xdr:spPr>
            <a:xfrm>
              <a:off x="2724150" y="23293387"/>
              <a:ext cx="1457325" cy="38576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100" b="0" i="0" baseline="0">
                  <a:latin typeface="+mn-lt"/>
                </a:rPr>
                <a:t> </a:t>
              </a:r>
              <a:r>
                <a:rPr lang="es-MX" sz="1100" b="0" i="0" baseline="0">
                  <a:latin typeface="Cambria Math"/>
                </a:rPr>
                <a:t>𝑀=1+14</a:t>
              </a:r>
              <a:r>
                <a:rPr lang="es-MX" sz="1100" b="0" i="0" baseline="0">
                  <a:latin typeface="Cambria Math" panose="02040503050406030204" pitchFamily="18" charset="0"/>
                </a:rPr>
                <a:t>/(</a:t>
              </a:r>
              <a:r>
                <a:rPr lang="es-MX" sz="1100" b="0" i="0" baseline="0">
                  <a:latin typeface="Cambria Math"/>
                </a:rPr>
                <a:t>4+</a:t>
              </a:r>
              <a:r>
                <a:rPr lang="es-MX" sz="1100" b="0" i="0" baseline="0">
                  <a:latin typeface="Cambria Math" panose="02040503050406030204" pitchFamily="18" charset="0"/>
                </a:rPr>
                <a:t>√</a:t>
              </a:r>
              <a:r>
                <a:rPr lang="es-MX" sz="1100" b="0" i="0" baseline="0">
                  <a:latin typeface="Cambria Math"/>
                </a:rPr>
                <a:t>𝑃</a:t>
              </a:r>
              <a:r>
                <a:rPr lang="es-MX" sz="1100" b="0" i="0" baseline="0">
                  <a:latin typeface="Cambria Math" panose="02040503050406030204" pitchFamily="18" charset="0"/>
                </a:rPr>
                <a:t>)</a:t>
              </a:r>
              <a:endParaRPr lang="es-MX" sz="1100"/>
            </a:p>
          </xdr:txBody>
        </xdr:sp>
      </mc:Fallback>
    </mc:AlternateContent>
    <xdr:clientData/>
  </xdr:oneCellAnchor>
  <xdr:oneCellAnchor>
    <xdr:from>
      <xdr:col>2</xdr:col>
      <xdr:colOff>781049</xdr:colOff>
      <xdr:row>135</xdr:row>
      <xdr:rowOff>0</xdr:rowOff>
    </xdr:from>
    <xdr:ext cx="2428875" cy="264560"/>
    <mc:AlternateContent xmlns:mc="http://schemas.openxmlformats.org/markup-compatibility/2006" xmlns:a14="http://schemas.microsoft.com/office/drawing/2010/main">
      <mc:Choice Requires="a14">
        <xdr:sp macro="" textlink="">
          <xdr:nvSpPr>
            <xdr:cNvPr id="3" name="5 CuadroTexto"/>
            <xdr:cNvSpPr txBox="1"/>
          </xdr:nvSpPr>
          <xdr:spPr>
            <a:xfrm>
              <a:off x="2409824" y="18621375"/>
              <a:ext cx="242887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𝑚𝑎𝑥</m:t>
                        </m:r>
                        <m:r>
                          <a:rPr lang="es-MX" sz="1100" b="0" i="1">
                            <a:latin typeface="Cambria Math"/>
                          </a:rPr>
                          <m:t>.</m:t>
                        </m:r>
                        <m:r>
                          <a:rPr lang="es-MX" sz="1100" b="0" i="1">
                            <a:latin typeface="Cambria Math"/>
                          </a:rPr>
                          <m:t>𝑖𝑛𝑠𝑡</m:t>
                        </m:r>
                      </m:sub>
                    </m:sSub>
                    <m:r>
                      <a:rPr lang="es-MX" sz="1100" b="0" i="1">
                        <a:latin typeface="Cambria Math"/>
                      </a:rPr>
                      <m:t>=</m:t>
                    </m:r>
                    <m:r>
                      <a:rPr lang="es-MX" sz="1100" b="0" i="1">
                        <a:latin typeface="Cambria Math"/>
                      </a:rPr>
                      <m:t>𝑀</m:t>
                    </m:r>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𝑀𝐸𝐷</m:t>
                        </m:r>
                      </m:sub>
                    </m:sSub>
                  </m:oMath>
                </m:oMathPara>
              </a14:m>
              <a:endParaRPr lang="es-MX" sz="1100"/>
            </a:p>
          </xdr:txBody>
        </xdr:sp>
      </mc:Choice>
      <mc:Fallback xmlns="">
        <xdr:sp macro="" textlink="">
          <xdr:nvSpPr>
            <xdr:cNvPr id="3" name="5 CuadroTexto"/>
            <xdr:cNvSpPr txBox="1"/>
          </xdr:nvSpPr>
          <xdr:spPr>
            <a:xfrm>
              <a:off x="2409824" y="18621375"/>
              <a:ext cx="242887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𝑄</a:t>
              </a:r>
              <a:r>
                <a:rPr lang="es-MX" sz="1100" b="0" i="0">
                  <a:latin typeface="Cambria Math" panose="02040503050406030204" pitchFamily="18" charset="0"/>
                </a:rPr>
                <a:t>_(</a:t>
              </a:r>
              <a:r>
                <a:rPr lang="es-MX" sz="1100" b="0" i="0">
                  <a:latin typeface="Cambria Math"/>
                </a:rPr>
                <a:t>𝑚𝑎𝑥.𝑖𝑛𝑠𝑡</a:t>
              </a:r>
              <a:r>
                <a:rPr lang="es-MX" sz="1100" b="0" i="0">
                  <a:latin typeface="Cambria Math" panose="02040503050406030204" pitchFamily="18" charset="0"/>
                </a:rPr>
                <a:t>)</a:t>
              </a:r>
              <a:r>
                <a:rPr lang="es-MX" sz="1100" b="0" i="0">
                  <a:latin typeface="Cambria Math"/>
                </a:rPr>
                <a:t>=𝑀∗𝑄</a:t>
              </a:r>
              <a:r>
                <a:rPr lang="es-MX" sz="1100" b="0" i="0">
                  <a:latin typeface="Cambria Math" panose="02040503050406030204" pitchFamily="18" charset="0"/>
                </a:rPr>
                <a:t>_</a:t>
              </a:r>
              <a:r>
                <a:rPr lang="es-MX" sz="1100" b="0" i="0">
                  <a:latin typeface="Cambria Math"/>
                </a:rPr>
                <a:t>𝑀𝐸𝐷</a:t>
              </a:r>
              <a:endParaRPr lang="es-MX" sz="1100"/>
            </a:p>
          </xdr:txBody>
        </xdr:sp>
      </mc:Fallback>
    </mc:AlternateContent>
    <xdr:clientData/>
  </xdr:oneCellAnchor>
  <xdr:oneCellAnchor>
    <xdr:from>
      <xdr:col>2</xdr:col>
      <xdr:colOff>847725</xdr:colOff>
      <xdr:row>152</xdr:row>
      <xdr:rowOff>19050</xdr:rowOff>
    </xdr:from>
    <xdr:ext cx="2428875" cy="264560"/>
    <mc:AlternateContent xmlns:mc="http://schemas.openxmlformats.org/markup-compatibility/2006" xmlns:a14="http://schemas.microsoft.com/office/drawing/2010/main">
      <mc:Choice Requires="a14">
        <xdr:sp macro="" textlink="">
          <xdr:nvSpPr>
            <xdr:cNvPr id="4" name="6 CuadroTexto"/>
            <xdr:cNvSpPr txBox="1"/>
          </xdr:nvSpPr>
          <xdr:spPr>
            <a:xfrm>
              <a:off x="2476500" y="22945725"/>
              <a:ext cx="242887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𝑚𝑎𝑥</m:t>
                        </m:r>
                        <m:r>
                          <a:rPr lang="es-MX" sz="1100" b="0" i="1">
                            <a:latin typeface="Cambria Math"/>
                          </a:rPr>
                          <m:t>.</m:t>
                        </m:r>
                        <m:r>
                          <a:rPr lang="es-MX" sz="1100" b="0" i="1">
                            <a:latin typeface="Cambria Math"/>
                          </a:rPr>
                          <m:t>𝑒𝑥𝑡</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𝐶</m:t>
                        </m:r>
                      </m:e>
                      <m:sub>
                        <m:r>
                          <a:rPr lang="es-MX" sz="1100" b="0" i="1">
                            <a:latin typeface="Cambria Math"/>
                          </a:rPr>
                          <m:t>𝑆</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𝑚𝑎𝑥</m:t>
                        </m:r>
                        <m:r>
                          <a:rPr lang="es-MX" sz="1100" b="0" i="1">
                            <a:latin typeface="Cambria Math"/>
                          </a:rPr>
                          <m:t>.</m:t>
                        </m:r>
                        <m:r>
                          <a:rPr lang="es-MX" sz="1100" b="0" i="1">
                            <a:latin typeface="Cambria Math"/>
                          </a:rPr>
                          <m:t>𝑖𝑛𝑠𝑡</m:t>
                        </m:r>
                      </m:sub>
                    </m:sSub>
                  </m:oMath>
                </m:oMathPara>
              </a14:m>
              <a:endParaRPr lang="es-MX" sz="1100"/>
            </a:p>
          </xdr:txBody>
        </xdr:sp>
      </mc:Choice>
      <mc:Fallback xmlns="">
        <xdr:sp macro="" textlink="">
          <xdr:nvSpPr>
            <xdr:cNvPr id="4" name="6 CuadroTexto"/>
            <xdr:cNvSpPr txBox="1"/>
          </xdr:nvSpPr>
          <xdr:spPr>
            <a:xfrm>
              <a:off x="2476500" y="22945725"/>
              <a:ext cx="242887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𝑄</a:t>
              </a:r>
              <a:r>
                <a:rPr lang="es-MX" sz="1100" b="0" i="0">
                  <a:latin typeface="Cambria Math" panose="02040503050406030204" pitchFamily="18" charset="0"/>
                </a:rPr>
                <a:t>_(</a:t>
              </a:r>
              <a:r>
                <a:rPr lang="es-MX" sz="1100" b="0" i="0">
                  <a:latin typeface="Cambria Math"/>
                </a:rPr>
                <a:t>𝑚𝑎𝑥.𝑒𝑥𝑡</a:t>
              </a:r>
              <a:r>
                <a:rPr lang="es-MX" sz="1100" b="0" i="0">
                  <a:latin typeface="Cambria Math" panose="02040503050406030204" pitchFamily="18" charset="0"/>
                </a:rPr>
                <a:t>)</a:t>
              </a:r>
              <a:r>
                <a:rPr lang="es-MX" sz="1100" b="0" i="0">
                  <a:latin typeface="Cambria Math"/>
                </a:rPr>
                <a:t>=𝐶</a:t>
              </a:r>
              <a:r>
                <a:rPr lang="es-MX" sz="1100" b="0" i="0">
                  <a:latin typeface="Cambria Math" panose="02040503050406030204" pitchFamily="18" charset="0"/>
                </a:rPr>
                <a:t>_</a:t>
              </a:r>
              <a:r>
                <a:rPr lang="es-MX" sz="1100" b="0" i="0">
                  <a:latin typeface="Cambria Math"/>
                </a:rPr>
                <a:t>𝑆∗𝑄</a:t>
              </a:r>
              <a:r>
                <a:rPr lang="es-MX" sz="1100" b="0" i="0">
                  <a:latin typeface="Cambria Math" panose="02040503050406030204" pitchFamily="18" charset="0"/>
                </a:rPr>
                <a:t>_(</a:t>
              </a:r>
              <a:r>
                <a:rPr lang="es-MX" sz="1100" b="0" i="0">
                  <a:latin typeface="Cambria Math"/>
                </a:rPr>
                <a:t>𝑚𝑎𝑥.𝑖𝑛𝑠𝑡</a:t>
              </a:r>
              <a:r>
                <a:rPr lang="es-MX" sz="1100" b="0" i="0">
                  <a:latin typeface="Cambria Math" panose="02040503050406030204" pitchFamily="18" charset="0"/>
                </a:rPr>
                <a:t>)</a:t>
              </a:r>
              <a:endParaRPr lang="es-MX" sz="1100"/>
            </a:p>
          </xdr:txBody>
        </xdr:sp>
      </mc:Fallback>
    </mc:AlternateContent>
    <xdr:clientData/>
  </xdr:oneCellAnchor>
  <xdr:oneCellAnchor>
    <xdr:from>
      <xdr:col>2</xdr:col>
      <xdr:colOff>885825</xdr:colOff>
      <xdr:row>73</xdr:row>
      <xdr:rowOff>190500</xdr:rowOff>
    </xdr:from>
    <xdr:ext cx="1724025" cy="264560"/>
    <mc:AlternateContent xmlns:mc="http://schemas.openxmlformats.org/markup-compatibility/2006" xmlns:a14="http://schemas.microsoft.com/office/drawing/2010/main">
      <mc:Choice Requires="a14">
        <xdr:sp macro="" textlink="">
          <xdr:nvSpPr>
            <xdr:cNvPr id="7" name="4 CuadroTexto"/>
            <xdr:cNvSpPr txBox="1"/>
          </xdr:nvSpPr>
          <xdr:spPr>
            <a:xfrm>
              <a:off x="2514600" y="14716125"/>
              <a:ext cx="172402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i="1">
                            <a:latin typeface="Cambria Math" panose="02040503050406030204" pitchFamily="18" charset="0"/>
                          </a:rPr>
                        </m:ctrlPr>
                      </m:sSubPr>
                      <m:e>
                        <m:r>
                          <a:rPr lang="es-MX" sz="1100" b="0" i="1">
                            <a:latin typeface="Cambria Math"/>
                          </a:rPr>
                          <m:t>𝐴</m:t>
                        </m:r>
                      </m:e>
                      <m:sub>
                        <m:r>
                          <a:rPr lang="es-MX" sz="1100" b="0" i="1">
                            <a:latin typeface="Cambria Math"/>
                          </a:rPr>
                          <m:t>𝑃</m:t>
                        </m:r>
                      </m:sub>
                    </m:sSub>
                    <m:r>
                      <a:rPr lang="es-MX" sz="1100" b="0" i="1">
                        <a:latin typeface="Cambria Math"/>
                      </a:rPr>
                      <m:t>=</m:t>
                    </m:r>
                    <m:r>
                      <a:rPr lang="es-MX" sz="1100" b="0" i="1">
                        <a:latin typeface="Cambria Math"/>
                      </a:rPr>
                      <m:t>𝐷</m:t>
                    </m:r>
                    <m:r>
                      <a:rPr lang="es-MX" sz="1100" b="0" i="1">
                        <a:latin typeface="Cambria Math"/>
                      </a:rPr>
                      <m:t>(% </m:t>
                    </m:r>
                    <m:r>
                      <a:rPr lang="es-MX" sz="1100" b="0" i="1">
                        <a:latin typeface="Cambria Math"/>
                      </a:rPr>
                      <m:t>𝐴𝑝𝑜𝑟𝑡𝑎𝑐𝑖</m:t>
                    </m:r>
                    <m:r>
                      <a:rPr lang="es-MX" sz="1100" b="0" i="1">
                        <a:latin typeface="Cambria Math"/>
                      </a:rPr>
                      <m:t>ó</m:t>
                    </m:r>
                    <m:r>
                      <a:rPr lang="es-MX" sz="1100" b="0" i="1">
                        <a:latin typeface="Cambria Math"/>
                      </a:rPr>
                      <m:t>𝑛</m:t>
                    </m:r>
                    <m:r>
                      <a:rPr lang="es-MX" sz="1100" b="0" i="1">
                        <a:latin typeface="Cambria Math"/>
                      </a:rPr>
                      <m:t>)</m:t>
                    </m:r>
                  </m:oMath>
                </m:oMathPara>
              </a14:m>
              <a:endParaRPr lang="es-MX" sz="1100"/>
            </a:p>
          </xdr:txBody>
        </xdr:sp>
      </mc:Choice>
      <mc:Fallback xmlns="">
        <xdr:sp macro="" textlink="">
          <xdr:nvSpPr>
            <xdr:cNvPr id="7" name="4 CuadroTexto"/>
            <xdr:cNvSpPr txBox="1"/>
          </xdr:nvSpPr>
          <xdr:spPr>
            <a:xfrm>
              <a:off x="2514600" y="14716125"/>
              <a:ext cx="172402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𝐴</a:t>
              </a:r>
              <a:r>
                <a:rPr lang="es-MX" sz="1100" b="0" i="0">
                  <a:latin typeface="Cambria Math" panose="02040503050406030204" pitchFamily="18" charset="0"/>
                </a:rPr>
                <a:t>_</a:t>
              </a:r>
              <a:r>
                <a:rPr lang="es-MX" sz="1100" b="0" i="0">
                  <a:latin typeface="Cambria Math"/>
                </a:rPr>
                <a:t>𝑃=𝐷(% 𝐴𝑝𝑜𝑟𝑡𝑎𝑐𝑖ó𝑛)</a:t>
              </a:r>
              <a:endParaRPr lang="es-MX" sz="1100"/>
            </a:p>
          </xdr:txBody>
        </xdr:sp>
      </mc:Fallback>
    </mc:AlternateContent>
    <xdr:clientData/>
  </xdr:oneCellAnchor>
  <xdr:oneCellAnchor>
    <xdr:from>
      <xdr:col>2</xdr:col>
      <xdr:colOff>1009650</xdr:colOff>
      <xdr:row>82</xdr:row>
      <xdr:rowOff>0</xdr:rowOff>
    </xdr:from>
    <xdr:ext cx="1724025" cy="424988"/>
    <mc:AlternateContent xmlns:mc="http://schemas.openxmlformats.org/markup-compatibility/2006" xmlns:a14="http://schemas.microsoft.com/office/drawing/2010/main">
      <mc:Choice Requires="a14">
        <xdr:sp macro="" textlink="">
          <xdr:nvSpPr>
            <xdr:cNvPr id="8" name="1 CuadroTexto"/>
            <xdr:cNvSpPr txBox="1"/>
          </xdr:nvSpPr>
          <xdr:spPr>
            <a:xfrm>
              <a:off x="2638425" y="8143875"/>
              <a:ext cx="1724025" cy="424988"/>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i="1">
                            <a:latin typeface="Cambria Math" panose="02040503050406030204" pitchFamily="18" charset="0"/>
                          </a:rPr>
                        </m:ctrlPr>
                      </m:sSubPr>
                      <m:e>
                        <m:r>
                          <a:rPr lang="es-MX" sz="1100" b="0" i="1">
                            <a:latin typeface="Cambria Math"/>
                          </a:rPr>
                          <m:t>𝑄</m:t>
                        </m:r>
                      </m:e>
                      <m:sub>
                        <m:r>
                          <a:rPr lang="es-MX" sz="1100" b="0" i="1">
                            <a:latin typeface="Cambria Math" panose="02040503050406030204" pitchFamily="18" charset="0"/>
                          </a:rPr>
                          <m:t>𝑚𝑒𝑑</m:t>
                        </m:r>
                      </m:sub>
                    </m:sSub>
                    <m:r>
                      <a:rPr lang="es-MX" sz="1100" b="0" i="1">
                        <a:latin typeface="Cambria Math"/>
                      </a:rPr>
                      <m:t>=</m:t>
                    </m:r>
                    <m:f>
                      <m:fPr>
                        <m:ctrlPr>
                          <a:rPr lang="es-MX" sz="1100" b="0" i="1">
                            <a:latin typeface="Cambria Math" panose="02040503050406030204" pitchFamily="18" charset="0"/>
                          </a:rPr>
                        </m:ctrlPr>
                      </m:fPr>
                      <m:num>
                        <m:sSub>
                          <m:sSubPr>
                            <m:ctrlPr>
                              <a:rPr lang="es-MX" sz="1100" b="0" i="1">
                                <a:latin typeface="Cambria Math" panose="02040503050406030204" pitchFamily="18" charset="0"/>
                              </a:rPr>
                            </m:ctrlPr>
                          </m:sSubPr>
                          <m:e>
                            <m:r>
                              <a:rPr lang="es-MX" sz="1100" b="0" i="1">
                                <a:latin typeface="Cambria Math"/>
                              </a:rPr>
                              <m:t>𝐴</m:t>
                            </m:r>
                          </m:e>
                          <m:sub>
                            <m:r>
                              <a:rPr lang="es-MX" sz="1100" b="0" i="1">
                                <a:latin typeface="Cambria Math"/>
                              </a:rPr>
                              <m:t>𝑃</m:t>
                            </m:r>
                          </m:sub>
                        </m:sSub>
                        <m:r>
                          <a:rPr lang="es-MX" sz="1100" b="0" i="1">
                            <a:latin typeface="Cambria Math"/>
                          </a:rPr>
                          <m:t>∗</m:t>
                        </m:r>
                        <m:r>
                          <a:rPr lang="es-MX" sz="1100" b="0" i="1">
                            <a:latin typeface="Cambria Math" panose="02040503050406030204" pitchFamily="18" charset="0"/>
                          </a:rPr>
                          <m:t>𝐷</m:t>
                        </m:r>
                      </m:num>
                      <m:den>
                        <m:r>
                          <a:rPr lang="es-MX" sz="1100" b="0" i="1">
                            <a:latin typeface="Cambria Math"/>
                          </a:rPr>
                          <m:t>86</m:t>
                        </m:r>
                        <m:r>
                          <a:rPr lang="es-MX" sz="1100" b="0" i="1">
                            <a:latin typeface="Cambria Math" panose="02040503050406030204" pitchFamily="18" charset="0"/>
                          </a:rPr>
                          <m:t>,</m:t>
                        </m:r>
                        <m:r>
                          <a:rPr lang="es-MX" sz="1100" b="0" i="1">
                            <a:latin typeface="Cambria Math"/>
                          </a:rPr>
                          <m:t>400</m:t>
                        </m:r>
                      </m:den>
                    </m:f>
                  </m:oMath>
                </m:oMathPara>
              </a14:m>
              <a:endParaRPr lang="es-MX" sz="1100"/>
            </a:p>
          </xdr:txBody>
        </xdr:sp>
      </mc:Choice>
      <mc:Fallback xmlns="">
        <xdr:sp macro="" textlink="">
          <xdr:nvSpPr>
            <xdr:cNvPr id="8" name="1 CuadroTexto"/>
            <xdr:cNvSpPr txBox="1"/>
          </xdr:nvSpPr>
          <xdr:spPr>
            <a:xfrm>
              <a:off x="2638425" y="8143875"/>
              <a:ext cx="1724025" cy="424988"/>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𝑄</a:t>
              </a:r>
              <a:r>
                <a:rPr lang="es-MX" sz="1100" b="0" i="0">
                  <a:latin typeface="Cambria Math" panose="02040503050406030204" pitchFamily="18" charset="0"/>
                </a:rPr>
                <a:t>_𝑚𝑒𝑑</a:t>
              </a:r>
              <a:r>
                <a:rPr lang="es-MX" sz="1100" b="0" i="0">
                  <a:latin typeface="Cambria Math"/>
                </a:rPr>
                <a:t>=</a:t>
              </a:r>
              <a:r>
                <a:rPr lang="es-MX" sz="1100" b="0" i="0">
                  <a:latin typeface="Cambria Math" panose="02040503050406030204" pitchFamily="18" charset="0"/>
                </a:rPr>
                <a:t>(</a:t>
              </a:r>
              <a:r>
                <a:rPr lang="es-MX" sz="1100" b="0" i="0">
                  <a:latin typeface="Cambria Math"/>
                </a:rPr>
                <a:t>𝐴</a:t>
              </a:r>
              <a:r>
                <a:rPr lang="es-MX" sz="1100" b="0" i="0">
                  <a:latin typeface="Cambria Math" panose="02040503050406030204" pitchFamily="18" charset="0"/>
                </a:rPr>
                <a:t>_</a:t>
              </a:r>
              <a:r>
                <a:rPr lang="es-MX" sz="1100" b="0" i="0">
                  <a:latin typeface="Cambria Math"/>
                </a:rPr>
                <a:t>𝑃∗</a:t>
              </a:r>
              <a:r>
                <a:rPr lang="es-MX" sz="1100" b="0" i="0">
                  <a:latin typeface="Cambria Math" panose="02040503050406030204" pitchFamily="18" charset="0"/>
                </a:rPr>
                <a:t>𝐷)/</a:t>
              </a:r>
              <a:r>
                <a:rPr lang="es-MX" sz="1100" b="0" i="0">
                  <a:latin typeface="Cambria Math"/>
                </a:rPr>
                <a:t>86</a:t>
              </a:r>
              <a:r>
                <a:rPr lang="es-MX" sz="1100" b="0" i="0">
                  <a:latin typeface="Cambria Math" panose="02040503050406030204" pitchFamily="18" charset="0"/>
                </a:rPr>
                <a:t>,</a:t>
              </a:r>
              <a:r>
                <a:rPr lang="es-MX" sz="1100" b="0" i="0">
                  <a:latin typeface="Cambria Math"/>
                </a:rPr>
                <a:t>400</a:t>
              </a:r>
              <a:endParaRPr lang="es-MX" sz="1100"/>
            </a:p>
          </xdr:txBody>
        </xdr:sp>
      </mc:Fallback>
    </mc:AlternateContent>
    <xdr:clientData/>
  </xdr:oneCellAnchor>
  <xdr:oneCellAnchor>
    <xdr:from>
      <xdr:col>2</xdr:col>
      <xdr:colOff>828675</xdr:colOff>
      <xdr:row>97</xdr:row>
      <xdr:rowOff>180975</xdr:rowOff>
    </xdr:from>
    <xdr:ext cx="2286000" cy="264560"/>
    <mc:AlternateContent xmlns:mc="http://schemas.openxmlformats.org/markup-compatibility/2006" xmlns:a14="http://schemas.microsoft.com/office/drawing/2010/main">
      <mc:Choice Requires="a14">
        <xdr:sp macro="" textlink="">
          <xdr:nvSpPr>
            <xdr:cNvPr id="9" name="2 CuadroTexto"/>
            <xdr:cNvSpPr txBox="1"/>
          </xdr:nvSpPr>
          <xdr:spPr>
            <a:xfrm>
              <a:off x="2457450" y="19126200"/>
              <a:ext cx="2286000"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i="1">
                            <a:latin typeface="Cambria Math" panose="02040503050406030204" pitchFamily="18" charset="0"/>
                          </a:rPr>
                        </m:ctrlPr>
                      </m:sSubPr>
                      <m:e>
                        <m:r>
                          <a:rPr lang="es-MX" sz="1100" b="0" i="1">
                            <a:latin typeface="Cambria Math"/>
                          </a:rPr>
                          <m:t>𝑄</m:t>
                        </m:r>
                      </m:e>
                      <m:sub>
                        <m:r>
                          <a:rPr lang="es-MX" sz="1100" b="0" i="1">
                            <a:latin typeface="Cambria Math"/>
                          </a:rPr>
                          <m:t>𝑚𝑖𝑛</m:t>
                        </m:r>
                      </m:sub>
                    </m:sSub>
                    <m:r>
                      <a:rPr lang="es-MX" sz="1100" b="0" i="1">
                        <a:latin typeface="Cambria Math"/>
                      </a:rPr>
                      <m:t>=0.5∗</m:t>
                    </m:r>
                    <m:sSub>
                      <m:sSubPr>
                        <m:ctrlPr>
                          <a:rPr lang="es-MX" sz="1100" b="0" i="1">
                            <a:latin typeface="Cambria Math" panose="02040503050406030204" pitchFamily="18" charset="0"/>
                          </a:rPr>
                        </m:ctrlPr>
                      </m:sSubPr>
                      <m:e>
                        <m:r>
                          <a:rPr lang="es-MX" sz="1100" b="0" i="1">
                            <a:latin typeface="Cambria Math"/>
                          </a:rPr>
                          <m:t>𝑄</m:t>
                        </m:r>
                      </m:e>
                      <m:sub>
                        <m:r>
                          <a:rPr lang="es-MX" sz="1100" b="0" i="1">
                            <a:latin typeface="Cambria Math"/>
                          </a:rPr>
                          <m:t>𝑀𝐸𝐷</m:t>
                        </m:r>
                      </m:sub>
                    </m:sSub>
                  </m:oMath>
                </m:oMathPara>
              </a14:m>
              <a:endParaRPr lang="es-MX" sz="1100"/>
            </a:p>
          </xdr:txBody>
        </xdr:sp>
      </mc:Choice>
      <mc:Fallback xmlns="">
        <xdr:sp macro="" textlink="">
          <xdr:nvSpPr>
            <xdr:cNvPr id="9" name="2 CuadroTexto"/>
            <xdr:cNvSpPr txBox="1"/>
          </xdr:nvSpPr>
          <xdr:spPr>
            <a:xfrm>
              <a:off x="2457450" y="19126200"/>
              <a:ext cx="2286000"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𝑄</a:t>
              </a:r>
              <a:r>
                <a:rPr lang="es-MX" sz="1100" b="0" i="0">
                  <a:latin typeface="Cambria Math" panose="02040503050406030204" pitchFamily="18" charset="0"/>
                </a:rPr>
                <a:t>_</a:t>
              </a:r>
              <a:r>
                <a:rPr lang="es-MX" sz="1100" b="0" i="0">
                  <a:latin typeface="Cambria Math"/>
                </a:rPr>
                <a:t>𝑚𝑖𝑛=0.5∗𝑄</a:t>
              </a:r>
              <a:r>
                <a:rPr lang="es-MX" sz="1100" b="0" i="0">
                  <a:latin typeface="Cambria Math" panose="02040503050406030204" pitchFamily="18" charset="0"/>
                </a:rPr>
                <a:t>_</a:t>
              </a:r>
              <a:r>
                <a:rPr lang="es-MX" sz="1100" b="0" i="0">
                  <a:latin typeface="Cambria Math"/>
                </a:rPr>
                <a:t>𝑀𝐸𝐷</a:t>
              </a:r>
              <a:endParaRPr lang="es-MX" sz="1100"/>
            </a:p>
          </xdr:txBody>
        </xdr:sp>
      </mc:Fallback>
    </mc:AlternateContent>
    <xdr:clientData/>
  </xdr:oneCellAnchor>
  <xdr:twoCellAnchor editAs="oneCell">
    <xdr:from>
      <xdr:col>6</xdr:col>
      <xdr:colOff>371475</xdr:colOff>
      <xdr:row>0</xdr:row>
      <xdr:rowOff>135321</xdr:rowOff>
    </xdr:from>
    <xdr:to>
      <xdr:col>6</xdr:col>
      <xdr:colOff>1120490</xdr:colOff>
      <xdr:row>5</xdr:row>
      <xdr:rowOff>9525</xdr:rowOff>
    </xdr:to>
    <xdr:pic>
      <xdr:nvPicPr>
        <xdr:cNvPr id="10"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5" y="135321"/>
          <a:ext cx="749015" cy="7790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242454</xdr:colOff>
      <xdr:row>35</xdr:row>
      <xdr:rowOff>181841</xdr:rowOff>
    </xdr:from>
    <xdr:to>
      <xdr:col>7</xdr:col>
      <xdr:colOff>398318</xdr:colOff>
      <xdr:row>52</xdr:row>
      <xdr:rowOff>129291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360516</xdr:colOff>
      <xdr:row>0</xdr:row>
      <xdr:rowOff>93758</xdr:rowOff>
    </xdr:from>
    <xdr:to>
      <xdr:col>7</xdr:col>
      <xdr:colOff>372339</xdr:colOff>
      <xdr:row>4</xdr:row>
      <xdr:rowOff>164524</xdr:rowOff>
    </xdr:to>
    <xdr:pic>
      <xdr:nvPicPr>
        <xdr:cNvPr id="3"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6811" y="93758"/>
          <a:ext cx="704551" cy="74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28575</xdr:colOff>
      <xdr:row>20</xdr:row>
      <xdr:rowOff>28575</xdr:rowOff>
    </xdr:from>
    <xdr:ext cx="1485900" cy="436914"/>
    <mc:AlternateContent xmlns:mc="http://schemas.openxmlformats.org/markup-compatibility/2006" xmlns:a14="http://schemas.microsoft.com/office/drawing/2010/main">
      <mc:Choice Requires="a14">
        <xdr:sp macro="" textlink="">
          <xdr:nvSpPr>
            <xdr:cNvPr id="2" name="1 CuadroTexto"/>
            <xdr:cNvSpPr txBox="1"/>
          </xdr:nvSpPr>
          <xdr:spPr>
            <a:xfrm>
              <a:off x="752475" y="4105275"/>
              <a:ext cx="14859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i="1">
                            <a:latin typeface="Cambria Math" panose="02040503050406030204" pitchFamily="18" charset="0"/>
                          </a:rPr>
                        </m:ctrlPr>
                      </m:sSubPr>
                      <m:e>
                        <m:r>
                          <a:rPr lang="es-MX" sz="1100" b="0" i="1">
                            <a:latin typeface="Cambria Math"/>
                          </a:rPr>
                          <m:t>𝐾</m:t>
                        </m:r>
                      </m:e>
                      <m:sub>
                        <m:r>
                          <a:rPr lang="es-MX" sz="1100" b="0" i="1">
                            <a:latin typeface="Cambria Math"/>
                          </a:rPr>
                          <m:t>𝑎</m:t>
                        </m:r>
                      </m:sub>
                    </m:sSub>
                    <m:r>
                      <a:rPr lang="es-MX" sz="1100" b="0" i="1">
                        <a:latin typeface="Cambria Math"/>
                      </a:rPr>
                      <m:t>=</m:t>
                    </m:r>
                    <m:f>
                      <m:fPr>
                        <m:ctrlPr>
                          <a:rPr lang="es-MX" sz="1100" b="0" i="1">
                            <a:latin typeface="Cambria Math" panose="02040503050406030204" pitchFamily="18" charset="0"/>
                          </a:rPr>
                        </m:ctrlPr>
                      </m:fPr>
                      <m:num>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2</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1</m:t>
                            </m:r>
                          </m:sub>
                        </m:sSub>
                      </m:num>
                      <m:den>
                        <m:sSub>
                          <m:sSubPr>
                            <m:ctrlPr>
                              <a:rPr lang="es-MX" sz="1100" b="0" i="1">
                                <a:latin typeface="Cambria Math" panose="02040503050406030204" pitchFamily="18" charset="0"/>
                              </a:rPr>
                            </m:ctrlPr>
                          </m:sSubPr>
                          <m:e>
                            <m:r>
                              <a:rPr lang="es-MX" sz="1100" b="0" i="1">
                                <a:latin typeface="Cambria Math"/>
                              </a:rPr>
                              <m:t>𝑡</m:t>
                            </m:r>
                          </m:e>
                          <m:sub>
                            <m:r>
                              <a:rPr lang="es-MX" sz="1100" b="0" i="1">
                                <a:latin typeface="Cambria Math"/>
                              </a:rPr>
                              <m:t>2</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𝑡</m:t>
                            </m:r>
                          </m:e>
                          <m:sub>
                            <m:r>
                              <a:rPr lang="es-MX" sz="1100" b="0" i="1">
                                <a:latin typeface="Cambria Math"/>
                              </a:rPr>
                              <m:t>1</m:t>
                            </m:r>
                          </m:sub>
                        </m:sSub>
                      </m:den>
                    </m:f>
                  </m:oMath>
                </m:oMathPara>
              </a14:m>
              <a:endParaRPr lang="es-MX" sz="1100"/>
            </a:p>
          </xdr:txBody>
        </xdr:sp>
      </mc:Choice>
      <mc:Fallback xmlns="">
        <xdr:sp macro="" textlink="">
          <xdr:nvSpPr>
            <xdr:cNvPr id="2" name="1 CuadroTexto"/>
            <xdr:cNvSpPr txBox="1"/>
          </xdr:nvSpPr>
          <xdr:spPr>
            <a:xfrm>
              <a:off x="752475" y="4105275"/>
              <a:ext cx="14859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𝐾</a:t>
              </a:r>
              <a:r>
                <a:rPr lang="es-MX" sz="1100" b="0" i="0">
                  <a:latin typeface="Cambria Math" panose="02040503050406030204" pitchFamily="18" charset="0"/>
                </a:rPr>
                <a:t>_</a:t>
              </a:r>
              <a:r>
                <a:rPr lang="es-MX" sz="1100" b="0" i="0">
                  <a:latin typeface="Cambria Math"/>
                </a:rPr>
                <a:t>𝑎=</a:t>
              </a:r>
              <a:r>
                <a:rPr lang="es-MX" sz="1100" b="0" i="0">
                  <a:latin typeface="Cambria Math" panose="02040503050406030204" pitchFamily="18" charset="0"/>
                </a:rPr>
                <a:t>(</a:t>
              </a:r>
              <a:r>
                <a:rPr lang="es-MX" sz="1100" b="0" i="0">
                  <a:latin typeface="Cambria Math"/>
                </a:rPr>
                <a:t>𝑃</a:t>
              </a:r>
              <a:r>
                <a:rPr lang="es-MX" sz="1100" b="0" i="0">
                  <a:latin typeface="Cambria Math" panose="02040503050406030204" pitchFamily="18" charset="0"/>
                </a:rPr>
                <a:t>_</a:t>
              </a:r>
              <a:r>
                <a:rPr lang="es-MX" sz="1100" b="0" i="0">
                  <a:latin typeface="Cambria Math"/>
                </a:rPr>
                <a:t>2−𝑃</a:t>
              </a:r>
              <a:r>
                <a:rPr lang="es-MX" sz="1100" b="0" i="0">
                  <a:latin typeface="Cambria Math" panose="02040503050406030204" pitchFamily="18" charset="0"/>
                </a:rPr>
                <a:t>_</a:t>
              </a:r>
              <a:r>
                <a:rPr lang="es-MX" sz="1100" b="0" i="0">
                  <a:latin typeface="Cambria Math"/>
                </a:rPr>
                <a:t>1</a:t>
              </a:r>
              <a:r>
                <a:rPr lang="es-MX" sz="1100" b="0" i="0">
                  <a:latin typeface="Cambria Math" panose="02040503050406030204" pitchFamily="18" charset="0"/>
                </a:rPr>
                <a:t>)/(</a:t>
              </a:r>
              <a:r>
                <a:rPr lang="es-MX" sz="1100" b="0" i="0">
                  <a:latin typeface="Cambria Math"/>
                </a:rPr>
                <a:t>𝑡</a:t>
              </a:r>
              <a:r>
                <a:rPr lang="es-MX" sz="1100" b="0" i="0">
                  <a:latin typeface="Cambria Math" panose="02040503050406030204" pitchFamily="18" charset="0"/>
                </a:rPr>
                <a:t>_</a:t>
              </a:r>
              <a:r>
                <a:rPr lang="es-MX" sz="1100" b="0" i="0">
                  <a:latin typeface="Cambria Math"/>
                </a:rPr>
                <a:t>2−𝑡</a:t>
              </a:r>
              <a:r>
                <a:rPr lang="es-MX" sz="1100" b="0" i="0">
                  <a:latin typeface="Cambria Math" panose="02040503050406030204" pitchFamily="18" charset="0"/>
                </a:rPr>
                <a:t>_</a:t>
              </a:r>
              <a:r>
                <a:rPr lang="es-MX" sz="1100" b="0" i="0">
                  <a:latin typeface="Cambria Math"/>
                </a:rPr>
                <a:t>1</a:t>
              </a:r>
              <a:r>
                <a:rPr lang="es-MX" sz="1100" b="0" i="0">
                  <a:latin typeface="Cambria Math" panose="02040503050406030204" pitchFamily="18" charset="0"/>
                </a:rPr>
                <a:t> )</a:t>
              </a:r>
              <a:endParaRPr lang="es-MX" sz="1100"/>
            </a:p>
          </xdr:txBody>
        </xdr:sp>
      </mc:Fallback>
    </mc:AlternateContent>
    <xdr:clientData/>
  </xdr:oneCellAnchor>
  <xdr:oneCellAnchor>
    <xdr:from>
      <xdr:col>1</xdr:col>
      <xdr:colOff>119061</xdr:colOff>
      <xdr:row>23</xdr:row>
      <xdr:rowOff>166687</xdr:rowOff>
    </xdr:from>
    <xdr:ext cx="1500189" cy="264560"/>
    <mc:AlternateContent xmlns:mc="http://schemas.openxmlformats.org/markup-compatibility/2006" xmlns:a14="http://schemas.microsoft.com/office/drawing/2010/main">
      <mc:Choice Requires="a14">
        <xdr:sp macro="" textlink="">
          <xdr:nvSpPr>
            <xdr:cNvPr id="3" name="2 CuadroTexto"/>
            <xdr:cNvSpPr txBox="1"/>
          </xdr:nvSpPr>
          <xdr:spPr>
            <a:xfrm>
              <a:off x="842961" y="4814887"/>
              <a:ext cx="1500189"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𝑃𝑓</m:t>
                    </m:r>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2</m:t>
                        </m:r>
                      </m:sub>
                    </m:sSub>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𝐾</m:t>
                        </m:r>
                      </m:e>
                      <m:sub>
                        <m:r>
                          <a:rPr lang="es-MX" sz="1100" b="0" i="1">
                            <a:latin typeface="Cambria Math"/>
                          </a:rPr>
                          <m:t>𝑎</m:t>
                        </m:r>
                      </m:sub>
                    </m:sSub>
                    <m:d>
                      <m:dPr>
                        <m:ctrlPr>
                          <a:rPr lang="es-MX" sz="1100" b="0" i="1">
                            <a:latin typeface="Cambria Math" panose="02040503050406030204" pitchFamily="18" charset="0"/>
                          </a:rPr>
                        </m:ctrlPr>
                      </m:dPr>
                      <m:e>
                        <m:r>
                          <a:rPr lang="es-MX" sz="1100" b="0" i="1">
                            <a:latin typeface="Cambria Math"/>
                          </a:rPr>
                          <m:t>𝑇</m:t>
                        </m:r>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𝑡</m:t>
                            </m:r>
                          </m:e>
                          <m:sub>
                            <m:r>
                              <a:rPr lang="es-MX" sz="1100" b="0" i="1">
                                <a:latin typeface="Cambria Math"/>
                              </a:rPr>
                              <m:t>2</m:t>
                            </m:r>
                          </m:sub>
                        </m:sSub>
                      </m:e>
                    </m:d>
                  </m:oMath>
                </m:oMathPara>
              </a14:m>
              <a:endParaRPr lang="es-MX" sz="1100"/>
            </a:p>
          </xdr:txBody>
        </xdr:sp>
      </mc:Choice>
      <mc:Fallback xmlns="">
        <xdr:sp macro="" textlink="">
          <xdr:nvSpPr>
            <xdr:cNvPr id="3" name="2 CuadroTexto"/>
            <xdr:cNvSpPr txBox="1"/>
          </xdr:nvSpPr>
          <xdr:spPr>
            <a:xfrm>
              <a:off x="842961" y="4814887"/>
              <a:ext cx="1500189"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𝑃𝑓=𝑃</a:t>
              </a:r>
              <a:r>
                <a:rPr lang="es-MX" sz="1100" b="0" i="0">
                  <a:latin typeface="Cambria Math" panose="02040503050406030204" pitchFamily="18" charset="0"/>
                </a:rPr>
                <a:t>_</a:t>
              </a:r>
              <a:r>
                <a:rPr lang="es-MX" sz="1100" b="0" i="0">
                  <a:latin typeface="Cambria Math"/>
                </a:rPr>
                <a:t>2+𝐾</a:t>
              </a:r>
              <a:r>
                <a:rPr lang="es-MX" sz="1100" b="0" i="0">
                  <a:latin typeface="Cambria Math" panose="02040503050406030204" pitchFamily="18" charset="0"/>
                </a:rPr>
                <a:t>_</a:t>
              </a:r>
              <a:r>
                <a:rPr lang="es-MX" sz="1100" b="0" i="0">
                  <a:latin typeface="Cambria Math"/>
                </a:rPr>
                <a:t>𝑎</a:t>
              </a:r>
              <a:r>
                <a:rPr lang="es-MX" sz="1100" b="0" i="0">
                  <a:latin typeface="Cambria Math" panose="02040503050406030204" pitchFamily="18" charset="0"/>
                </a:rPr>
                <a:t> (</a:t>
              </a:r>
              <a:r>
                <a:rPr lang="es-MX" sz="1100" b="0" i="0">
                  <a:latin typeface="Cambria Math"/>
                </a:rPr>
                <a:t>𝑇−𝑡</a:t>
              </a:r>
              <a:r>
                <a:rPr lang="es-MX" sz="1100" b="0" i="0">
                  <a:latin typeface="Cambria Math" panose="02040503050406030204" pitchFamily="18" charset="0"/>
                </a:rPr>
                <a:t>_</a:t>
              </a:r>
              <a:r>
                <a:rPr lang="es-MX" sz="1100" b="0" i="0">
                  <a:latin typeface="Cambria Math"/>
                </a:rPr>
                <a:t>2</a:t>
              </a:r>
              <a:r>
                <a:rPr lang="es-MX" sz="1100" b="0" i="0">
                  <a:latin typeface="Cambria Math" panose="02040503050406030204" pitchFamily="18" charset="0"/>
                </a:rPr>
                <a:t> )</a:t>
              </a:r>
              <a:endParaRPr lang="es-MX" sz="1100"/>
            </a:p>
          </xdr:txBody>
        </xdr:sp>
      </mc:Fallback>
    </mc:AlternateContent>
    <xdr:clientData/>
  </xdr:oneCellAnchor>
  <xdr:twoCellAnchor>
    <xdr:from>
      <xdr:col>0</xdr:col>
      <xdr:colOff>238126</xdr:colOff>
      <xdr:row>39</xdr:row>
      <xdr:rowOff>95250</xdr:rowOff>
    </xdr:from>
    <xdr:to>
      <xdr:col>6</xdr:col>
      <xdr:colOff>342901</xdr:colOff>
      <xdr:row>56</xdr:row>
      <xdr:rowOff>133350</xdr:rowOff>
    </xdr:to>
    <xdr:graphicFrame macro="">
      <xdr:nvGraphicFramePr>
        <xdr:cNvPr id="4"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609600</xdr:colOff>
      <xdr:row>1</xdr:row>
      <xdr:rowOff>0</xdr:rowOff>
    </xdr:from>
    <xdr:to>
      <xdr:col>6</xdr:col>
      <xdr:colOff>481330</xdr:colOff>
      <xdr:row>5</xdr:row>
      <xdr:rowOff>19050</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6375" y="152400"/>
          <a:ext cx="767080"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619125</xdr:colOff>
      <xdr:row>17</xdr:row>
      <xdr:rowOff>19050</xdr:rowOff>
    </xdr:from>
    <xdr:ext cx="1885950" cy="514243"/>
    <mc:AlternateContent xmlns:mc="http://schemas.openxmlformats.org/markup-compatibility/2006" xmlns:a14="http://schemas.microsoft.com/office/drawing/2010/main">
      <mc:Choice Requires="a14">
        <xdr:sp macro="" textlink="">
          <xdr:nvSpPr>
            <xdr:cNvPr id="2" name="5 CuadroTexto"/>
            <xdr:cNvSpPr txBox="1"/>
          </xdr:nvSpPr>
          <xdr:spPr>
            <a:xfrm>
              <a:off x="619125" y="3209925"/>
              <a:ext cx="1885950" cy="51424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400" b="0" i="1">
                        <a:latin typeface="Cambria Math" panose="02040503050406030204" pitchFamily="18" charset="0"/>
                      </a:rPr>
                      <m:t>𝑃𝑓</m:t>
                    </m:r>
                    <m:r>
                      <a:rPr lang="es-MX" sz="1400" b="0" i="1">
                        <a:latin typeface="Cambria Math" panose="02040503050406030204" pitchFamily="18" charset="0"/>
                      </a:rPr>
                      <m:t>=</m:t>
                    </m:r>
                    <m:sSub>
                      <m:sSubPr>
                        <m:ctrlPr>
                          <a:rPr lang="es-MX" sz="1400" b="0" i="1">
                            <a:latin typeface="Cambria Math" panose="02040503050406030204" pitchFamily="18" charset="0"/>
                          </a:rPr>
                        </m:ctrlPr>
                      </m:sSubPr>
                      <m:e>
                        <m:r>
                          <a:rPr lang="es-MX" sz="1400" b="0" i="1">
                            <a:latin typeface="Cambria Math" panose="02040503050406030204" pitchFamily="18" charset="0"/>
                          </a:rPr>
                          <m:t>𝑃</m:t>
                        </m:r>
                      </m:e>
                      <m:sub>
                        <m:r>
                          <a:rPr lang="es-MX" sz="1400" b="0" i="1">
                            <a:latin typeface="Cambria Math" panose="02040503050406030204" pitchFamily="18" charset="0"/>
                          </a:rPr>
                          <m:t>0</m:t>
                        </m:r>
                      </m:sub>
                    </m:sSub>
                    <m:r>
                      <a:rPr lang="es-MX" sz="1400" b="0" i="1">
                        <a:latin typeface="Cambria Math" panose="02040503050406030204" pitchFamily="18" charset="0"/>
                      </a:rPr>
                      <m:t>+</m:t>
                    </m:r>
                    <m:f>
                      <m:fPr>
                        <m:ctrlPr>
                          <a:rPr lang="es-MX" sz="1400" b="0" i="1">
                            <a:latin typeface="Cambria Math" panose="02040503050406030204" pitchFamily="18" charset="0"/>
                          </a:rPr>
                        </m:ctrlPr>
                      </m:fPr>
                      <m:num>
                        <m:sSub>
                          <m:sSubPr>
                            <m:ctrlPr>
                              <a:rPr lang="es-MX" sz="1400" b="0" i="1">
                                <a:latin typeface="Cambria Math" panose="02040503050406030204" pitchFamily="18" charset="0"/>
                              </a:rPr>
                            </m:ctrlPr>
                          </m:sSubPr>
                          <m:e>
                            <m:r>
                              <a:rPr lang="es-MX" sz="1400" b="0" i="1">
                                <a:latin typeface="Cambria Math" panose="02040503050406030204" pitchFamily="18" charset="0"/>
                              </a:rPr>
                              <m:t>𝑃</m:t>
                            </m:r>
                          </m:e>
                          <m:sub>
                            <m:r>
                              <a:rPr lang="es-MX" sz="1400" b="0" i="1">
                                <a:latin typeface="Cambria Math" panose="02040503050406030204" pitchFamily="18" charset="0"/>
                              </a:rPr>
                              <m:t>0</m:t>
                            </m:r>
                          </m:sub>
                        </m:sSub>
                        <m:d>
                          <m:dPr>
                            <m:ctrlPr>
                              <a:rPr lang="es-MX" sz="1400" b="0" i="1">
                                <a:latin typeface="Cambria Math" panose="02040503050406030204" pitchFamily="18" charset="0"/>
                              </a:rPr>
                            </m:ctrlPr>
                          </m:dPr>
                          <m:e>
                            <m:r>
                              <a:rPr lang="es-MX" sz="1400" b="0" i="1">
                                <a:latin typeface="Cambria Math" panose="02040503050406030204" pitchFamily="18" charset="0"/>
                              </a:rPr>
                              <m:t>%</m:t>
                            </m:r>
                            <m:r>
                              <a:rPr lang="es-MX" sz="1400" b="0" i="1">
                                <a:latin typeface="Cambria Math" panose="02040503050406030204" pitchFamily="18" charset="0"/>
                              </a:rPr>
                              <m:t>𝑃𝑟</m:t>
                            </m:r>
                          </m:e>
                        </m:d>
                        <m:r>
                          <a:rPr lang="es-MX" sz="1400" b="0" i="1">
                            <a:latin typeface="Cambria Math" panose="02040503050406030204" pitchFamily="18" charset="0"/>
                          </a:rPr>
                          <m:t>𝑁</m:t>
                        </m:r>
                      </m:num>
                      <m:den>
                        <m:r>
                          <a:rPr lang="es-MX" sz="1400" b="0" i="1">
                            <a:latin typeface="Cambria Math" panose="02040503050406030204" pitchFamily="18" charset="0"/>
                          </a:rPr>
                          <m:t>100</m:t>
                        </m:r>
                      </m:den>
                    </m:f>
                  </m:oMath>
                </m:oMathPara>
              </a14:m>
              <a:endParaRPr lang="es-MX" sz="1400"/>
            </a:p>
          </xdr:txBody>
        </xdr:sp>
      </mc:Choice>
      <mc:Fallback xmlns="">
        <xdr:sp macro="" textlink="">
          <xdr:nvSpPr>
            <xdr:cNvPr id="2" name="5 CuadroTexto"/>
            <xdr:cNvSpPr txBox="1"/>
          </xdr:nvSpPr>
          <xdr:spPr>
            <a:xfrm>
              <a:off x="619125" y="3209925"/>
              <a:ext cx="1885950" cy="51424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400" b="0" i="0">
                  <a:latin typeface="Cambria Math" panose="02040503050406030204" pitchFamily="18" charset="0"/>
                </a:rPr>
                <a:t>𝑃𝑓=𝑃_0+(𝑃_0 (%𝑃𝑟)𝑁)/100</a:t>
              </a:r>
              <a:endParaRPr lang="es-MX" sz="1400"/>
            </a:p>
          </xdr:txBody>
        </xdr:sp>
      </mc:Fallback>
    </mc:AlternateContent>
    <xdr:clientData/>
  </xdr:oneCellAnchor>
  <xdr:twoCellAnchor>
    <xdr:from>
      <xdr:col>0</xdr:col>
      <xdr:colOff>542925</xdr:colOff>
      <xdr:row>35</xdr:row>
      <xdr:rowOff>104776</xdr:rowOff>
    </xdr:from>
    <xdr:to>
      <xdr:col>6</xdr:col>
      <xdr:colOff>161925</xdr:colOff>
      <xdr:row>52</xdr:row>
      <xdr:rowOff>123825</xdr:rowOff>
    </xdr:to>
    <xdr:graphicFrame macro="">
      <xdr:nvGraphicFramePr>
        <xdr:cNvPr id="3"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628650</xdr:colOff>
      <xdr:row>20</xdr:row>
      <xdr:rowOff>95250</xdr:rowOff>
    </xdr:from>
    <xdr:ext cx="1885950" cy="514243"/>
    <mc:AlternateContent xmlns:mc="http://schemas.openxmlformats.org/markup-compatibility/2006" xmlns:a14="http://schemas.microsoft.com/office/drawing/2010/main">
      <mc:Choice Requires="a14">
        <xdr:sp macro="" textlink="">
          <xdr:nvSpPr>
            <xdr:cNvPr id="9" name="5 CuadroTexto"/>
            <xdr:cNvSpPr txBox="1"/>
          </xdr:nvSpPr>
          <xdr:spPr>
            <a:xfrm>
              <a:off x="628650" y="3857625"/>
              <a:ext cx="1885950" cy="51424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400" b="0" i="1">
                        <a:latin typeface="Cambria Math" panose="02040503050406030204" pitchFamily="18" charset="0"/>
                      </a:rPr>
                      <m:t>%</m:t>
                    </m:r>
                    <m:r>
                      <a:rPr lang="es-MX" sz="1400" b="0" i="1">
                        <a:latin typeface="Cambria Math" panose="02040503050406030204" pitchFamily="18" charset="0"/>
                      </a:rPr>
                      <m:t>𝑃𝑟</m:t>
                    </m:r>
                    <m:r>
                      <a:rPr lang="es-MX" sz="1400" b="0" i="1">
                        <a:latin typeface="Cambria Math" panose="02040503050406030204" pitchFamily="18" charset="0"/>
                      </a:rPr>
                      <m:t>=</m:t>
                    </m:r>
                    <m:f>
                      <m:fPr>
                        <m:ctrlPr>
                          <a:rPr lang="es-MX" sz="1400" b="0" i="1">
                            <a:latin typeface="Cambria Math" panose="02040503050406030204" pitchFamily="18" charset="0"/>
                          </a:rPr>
                        </m:ctrlPr>
                      </m:fPr>
                      <m:num>
                        <m:nary>
                          <m:naryPr>
                            <m:chr m:val="∑"/>
                            <m:subHide m:val="on"/>
                            <m:supHide m:val="on"/>
                            <m:ctrlPr>
                              <a:rPr lang="es-MX" sz="1400" b="0" i="1">
                                <a:latin typeface="Cambria Math" panose="02040503050406030204" pitchFamily="18" charset="0"/>
                              </a:rPr>
                            </m:ctrlPr>
                          </m:naryPr>
                          <m:sub/>
                          <m:sup/>
                          <m:e>
                            <m:r>
                              <a:rPr lang="es-MX" sz="1400" b="0" i="1">
                                <a:latin typeface="Cambria Math" panose="02040503050406030204" pitchFamily="18" charset="0"/>
                              </a:rPr>
                              <m:t>%</m:t>
                            </m:r>
                          </m:e>
                        </m:nary>
                      </m:num>
                      <m:den>
                        <m:r>
                          <a:rPr lang="es-MX" sz="1400" b="0" i="1">
                            <a:latin typeface="Cambria Math" panose="02040503050406030204" pitchFamily="18" charset="0"/>
                          </a:rPr>
                          <m:t>𝑛</m:t>
                        </m:r>
                      </m:den>
                    </m:f>
                  </m:oMath>
                </m:oMathPara>
              </a14:m>
              <a:endParaRPr lang="es-MX" sz="1400"/>
            </a:p>
          </xdr:txBody>
        </xdr:sp>
      </mc:Choice>
      <mc:Fallback xmlns="">
        <xdr:sp macro="" textlink="">
          <xdr:nvSpPr>
            <xdr:cNvPr id="9" name="5 CuadroTexto"/>
            <xdr:cNvSpPr txBox="1"/>
          </xdr:nvSpPr>
          <xdr:spPr>
            <a:xfrm>
              <a:off x="628650" y="3857625"/>
              <a:ext cx="1885950" cy="514243"/>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400" b="0" i="0">
                  <a:latin typeface="Cambria Math" panose="02040503050406030204" pitchFamily="18" charset="0"/>
                </a:rPr>
                <a:t>%𝑃𝑟=(∑▒%)/𝑛</a:t>
              </a:r>
              <a:endParaRPr lang="es-MX" sz="1400"/>
            </a:p>
          </xdr:txBody>
        </xdr:sp>
      </mc:Fallback>
    </mc:AlternateContent>
    <xdr:clientData/>
  </xdr:oneCellAnchor>
  <xdr:twoCellAnchor editAs="oneCell">
    <xdr:from>
      <xdr:col>5</xdr:col>
      <xdr:colOff>657225</xdr:colOff>
      <xdr:row>0</xdr:row>
      <xdr:rowOff>133350</xdr:rowOff>
    </xdr:from>
    <xdr:to>
      <xdr:col>6</xdr:col>
      <xdr:colOff>528955</xdr:colOff>
      <xdr:row>4</xdr:row>
      <xdr:rowOff>180975</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0175" y="133350"/>
          <a:ext cx="767080" cy="781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380999</xdr:colOff>
      <xdr:row>15</xdr:row>
      <xdr:rowOff>152400</xdr:rowOff>
    </xdr:from>
    <xdr:ext cx="2333625" cy="265586"/>
    <mc:AlternateContent xmlns:mc="http://schemas.openxmlformats.org/markup-compatibility/2006" xmlns:a14="http://schemas.microsoft.com/office/drawing/2010/main">
      <mc:Choice Requires="a14">
        <xdr:sp macro="" textlink="">
          <xdr:nvSpPr>
            <xdr:cNvPr id="2" name="4 CuadroTexto"/>
            <xdr:cNvSpPr txBox="1"/>
          </xdr:nvSpPr>
          <xdr:spPr>
            <a:xfrm>
              <a:off x="380999" y="3267075"/>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m:t>
                    </m:r>
                    <m:r>
                      <a:rPr lang="es-MX" sz="1100" b="0" i="1">
                        <a:latin typeface="Cambria Math"/>
                      </a:rPr>
                      <m:t>=</m:t>
                    </m:r>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0</m:t>
                        </m:r>
                      </m:sub>
                    </m:sSub>
                    <m:sSup>
                      <m:sSupPr>
                        <m:ctrlPr>
                          <a:rPr lang="es-MX" sz="1100" b="0" i="1">
                            <a:latin typeface="Cambria Math" panose="02040503050406030204" pitchFamily="18" charset="0"/>
                          </a:rPr>
                        </m:ctrlPr>
                      </m:sSupPr>
                      <m:e>
                        <m:d>
                          <m:dPr>
                            <m:ctrlPr>
                              <a:rPr lang="es-MX" sz="1100" b="0" i="1">
                                <a:latin typeface="Cambria Math" panose="02040503050406030204" pitchFamily="18" charset="0"/>
                              </a:rPr>
                            </m:ctrlPr>
                          </m:dPr>
                          <m:e>
                            <m:r>
                              <a:rPr lang="es-MX" sz="1100" b="0" i="1">
                                <a:latin typeface="Cambria Math"/>
                              </a:rPr>
                              <m:t>1+</m:t>
                            </m:r>
                            <m:r>
                              <a:rPr lang="es-MX" sz="1100" b="0" i="1">
                                <a:latin typeface="Cambria Math"/>
                              </a:rPr>
                              <m:t>𝑖</m:t>
                            </m:r>
                          </m:e>
                        </m:d>
                      </m:e>
                      <m:sup>
                        <m:r>
                          <a:rPr lang="es-MX" sz="1100" b="0" i="1">
                            <a:latin typeface="Cambria Math"/>
                          </a:rPr>
                          <m:t>𝑡</m:t>
                        </m:r>
                      </m:sup>
                    </m:sSup>
                  </m:oMath>
                </m:oMathPara>
              </a14:m>
              <a:endParaRPr lang="es-MX" sz="1100"/>
            </a:p>
          </xdr:txBody>
        </xdr:sp>
      </mc:Choice>
      <mc:Fallback xmlns="">
        <xdr:sp macro="" textlink="">
          <xdr:nvSpPr>
            <xdr:cNvPr id="2" name="4 CuadroTexto"/>
            <xdr:cNvSpPr txBox="1"/>
          </xdr:nvSpPr>
          <xdr:spPr>
            <a:xfrm>
              <a:off x="380999" y="3267075"/>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𝑃=𝑃</a:t>
              </a:r>
              <a:r>
                <a:rPr lang="es-MX" sz="1100" b="0" i="0">
                  <a:latin typeface="Cambria Math" panose="02040503050406030204" pitchFamily="18" charset="0"/>
                </a:rPr>
                <a:t>_</a:t>
              </a:r>
              <a:r>
                <a:rPr lang="es-MX" sz="1100" b="0" i="0">
                  <a:latin typeface="Cambria Math"/>
                </a:rPr>
                <a:t>0</a:t>
              </a:r>
              <a:r>
                <a:rPr lang="es-MX" sz="1100" b="0" i="0">
                  <a:latin typeface="Cambria Math" panose="02040503050406030204" pitchFamily="18" charset="0"/>
                </a:rPr>
                <a:t> (</a:t>
              </a:r>
              <a:r>
                <a:rPr lang="es-MX" sz="1100" b="0" i="0">
                  <a:latin typeface="Cambria Math"/>
                </a:rPr>
                <a:t>1+𝑖</a:t>
              </a:r>
              <a:r>
                <a:rPr lang="es-MX" sz="1100" b="0" i="0">
                  <a:latin typeface="Cambria Math" panose="02040503050406030204" pitchFamily="18" charset="0"/>
                </a:rPr>
                <a:t>)^</a:t>
              </a:r>
              <a:r>
                <a:rPr lang="es-MX" sz="1100" b="0" i="0">
                  <a:latin typeface="Cambria Math"/>
                </a:rPr>
                <a:t>𝑡</a:t>
              </a:r>
              <a:endParaRPr lang="es-MX" sz="1100"/>
            </a:p>
          </xdr:txBody>
        </xdr:sp>
      </mc:Fallback>
    </mc:AlternateContent>
    <xdr:clientData/>
  </xdr:oneCellAnchor>
  <xdr:oneCellAnchor>
    <xdr:from>
      <xdr:col>1</xdr:col>
      <xdr:colOff>0</xdr:colOff>
      <xdr:row>17</xdr:row>
      <xdr:rowOff>190500</xdr:rowOff>
    </xdr:from>
    <xdr:ext cx="2333625" cy="571500"/>
    <mc:AlternateContent xmlns:mc="http://schemas.openxmlformats.org/markup-compatibility/2006" xmlns:a14="http://schemas.microsoft.com/office/drawing/2010/main">
      <mc:Choice Requires="a14">
        <xdr:sp macro="" textlink="">
          <xdr:nvSpPr>
            <xdr:cNvPr id="3" name="5 CuadroTexto"/>
            <xdr:cNvSpPr txBox="1"/>
          </xdr:nvSpPr>
          <xdr:spPr>
            <a:xfrm>
              <a:off x="381000" y="3313043"/>
              <a:ext cx="2333625" cy="57150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𝑖</m:t>
                    </m:r>
                    <m:r>
                      <a:rPr lang="es-MX" sz="1100" b="0" i="1">
                        <a:latin typeface="Cambria Math"/>
                      </a:rPr>
                      <m:t>=</m:t>
                    </m:r>
                    <m:rad>
                      <m:radPr>
                        <m:ctrlPr>
                          <a:rPr lang="es-MX" sz="1100" b="0" i="1">
                            <a:latin typeface="Cambria Math" panose="02040503050406030204" pitchFamily="18" charset="0"/>
                          </a:rPr>
                        </m:ctrlPr>
                      </m:radPr>
                      <m:deg>
                        <m:r>
                          <m:rPr>
                            <m:brk m:alnAt="7"/>
                          </m:rPr>
                          <a:rPr lang="es-MX" sz="1100" b="0" i="1">
                            <a:latin typeface="Cambria Math"/>
                          </a:rPr>
                          <m:t>𝑡</m:t>
                        </m:r>
                      </m:deg>
                      <m:e>
                        <m:f>
                          <m:fPr>
                            <m:ctrlPr>
                              <a:rPr lang="es-MX" sz="1100" b="0" i="1">
                                <a:latin typeface="Cambria Math" panose="02040503050406030204" pitchFamily="18" charset="0"/>
                              </a:rPr>
                            </m:ctrlPr>
                          </m:fPr>
                          <m:num>
                            <m:r>
                              <a:rPr lang="es-MX" sz="1100" b="0" i="1">
                                <a:latin typeface="Cambria Math"/>
                              </a:rPr>
                              <m:t>𝑃</m:t>
                            </m:r>
                          </m:num>
                          <m:den>
                            <m:sSub>
                              <m:sSubPr>
                                <m:ctrlPr>
                                  <a:rPr lang="es-MX" sz="1100" b="0" i="1">
                                    <a:latin typeface="Cambria Math" panose="02040503050406030204" pitchFamily="18" charset="0"/>
                                  </a:rPr>
                                </m:ctrlPr>
                              </m:sSubPr>
                              <m:e>
                                <m:r>
                                  <a:rPr lang="es-MX" sz="1100" b="0" i="1">
                                    <a:latin typeface="Cambria Math"/>
                                  </a:rPr>
                                  <m:t>𝑃</m:t>
                                </m:r>
                              </m:e>
                              <m:sub>
                                <m:r>
                                  <a:rPr lang="es-MX" sz="1100" b="0" i="1">
                                    <a:latin typeface="Cambria Math"/>
                                  </a:rPr>
                                  <m:t>0</m:t>
                                </m:r>
                              </m:sub>
                            </m:sSub>
                          </m:den>
                        </m:f>
                      </m:e>
                    </m:rad>
                    <m:r>
                      <a:rPr lang="es-MX" sz="1100" b="0" i="1">
                        <a:latin typeface="Cambria Math"/>
                      </a:rPr>
                      <m:t>−1</m:t>
                    </m:r>
                  </m:oMath>
                </m:oMathPara>
              </a14:m>
              <a:endParaRPr lang="es-MX" sz="1100"/>
            </a:p>
          </xdr:txBody>
        </xdr:sp>
      </mc:Choice>
      <mc:Fallback xmlns="">
        <xdr:sp macro="" textlink="">
          <xdr:nvSpPr>
            <xdr:cNvPr id="3" name="5 CuadroTexto"/>
            <xdr:cNvSpPr txBox="1"/>
          </xdr:nvSpPr>
          <xdr:spPr>
            <a:xfrm>
              <a:off x="381000" y="3313043"/>
              <a:ext cx="2333625" cy="57150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MX" sz="1100" b="0" i="0">
                  <a:latin typeface="Cambria Math"/>
                </a:rPr>
                <a:t>𝑖=</a:t>
              </a:r>
              <a:r>
                <a:rPr lang="es-MX" sz="1100" b="0" i="0">
                  <a:latin typeface="Cambria Math" panose="02040503050406030204" pitchFamily="18" charset="0"/>
                </a:rPr>
                <a:t>√(</a:t>
              </a:r>
              <a:r>
                <a:rPr lang="es-MX" sz="1100" b="0" i="0">
                  <a:latin typeface="Cambria Math"/>
                </a:rPr>
                <a:t>𝑡</a:t>
              </a:r>
              <a:r>
                <a:rPr lang="es-MX" sz="1100" b="0" i="0">
                  <a:latin typeface="Cambria Math" panose="02040503050406030204" pitchFamily="18" charset="0"/>
                </a:rPr>
                <a:t>&amp;</a:t>
              </a:r>
              <a:r>
                <a:rPr lang="es-MX" sz="1100" b="0" i="0">
                  <a:latin typeface="Cambria Math"/>
                </a:rPr>
                <a:t>𝑃</a:t>
              </a:r>
              <a:r>
                <a:rPr lang="es-MX" sz="1100" b="0" i="0">
                  <a:latin typeface="Cambria Math" panose="02040503050406030204" pitchFamily="18" charset="0"/>
                </a:rPr>
                <a:t>/</a:t>
              </a:r>
              <a:r>
                <a:rPr lang="es-MX" sz="1100" b="0" i="0">
                  <a:latin typeface="Cambria Math"/>
                </a:rPr>
                <a:t>𝑃</a:t>
              </a:r>
              <a:r>
                <a:rPr lang="es-MX" sz="1100" b="0" i="0">
                  <a:latin typeface="Cambria Math" panose="02040503050406030204" pitchFamily="18" charset="0"/>
                </a:rPr>
                <a:t>_</a:t>
              </a:r>
              <a:r>
                <a:rPr lang="es-MX" sz="1100" b="0" i="0">
                  <a:latin typeface="Cambria Math"/>
                </a:rPr>
                <a:t>0</a:t>
              </a:r>
              <a:r>
                <a:rPr lang="es-MX" sz="1100" b="0" i="0">
                  <a:latin typeface="Cambria Math" panose="02040503050406030204" pitchFamily="18" charset="0"/>
                </a:rPr>
                <a:t> )</a:t>
              </a:r>
              <a:r>
                <a:rPr lang="es-MX" sz="1100" b="0" i="0">
                  <a:latin typeface="Cambria Math"/>
                </a:rPr>
                <a:t>−1</a:t>
              </a:r>
              <a:endParaRPr lang="es-MX" sz="1100"/>
            </a:p>
          </xdr:txBody>
        </xdr:sp>
      </mc:Fallback>
    </mc:AlternateContent>
    <xdr:clientData/>
  </xdr:oneCellAnchor>
  <xdr:twoCellAnchor>
    <xdr:from>
      <xdr:col>0</xdr:col>
      <xdr:colOff>346212</xdr:colOff>
      <xdr:row>33</xdr:row>
      <xdr:rowOff>161511</xdr:rowOff>
    </xdr:from>
    <xdr:to>
      <xdr:col>6</xdr:col>
      <xdr:colOff>389282</xdr:colOff>
      <xdr:row>52</xdr:row>
      <xdr:rowOff>115957</xdr:rowOff>
    </xdr:to>
    <xdr:graphicFrame macro="">
      <xdr:nvGraphicFramePr>
        <xdr:cNvPr id="4"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582682</xdr:colOff>
      <xdr:row>0</xdr:row>
      <xdr:rowOff>103532</xdr:rowOff>
    </xdr:from>
    <xdr:to>
      <xdr:col>6</xdr:col>
      <xdr:colOff>454412</xdr:colOff>
      <xdr:row>4</xdr:row>
      <xdr:rowOff>187601</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6399" y="103532"/>
          <a:ext cx="766252" cy="7798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218852</xdr:colOff>
      <xdr:row>25</xdr:row>
      <xdr:rowOff>151736</xdr:rowOff>
    </xdr:from>
    <xdr:to>
      <xdr:col>7</xdr:col>
      <xdr:colOff>520552</xdr:colOff>
      <xdr:row>43</xdr:row>
      <xdr:rowOff>110756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696311</xdr:colOff>
      <xdr:row>1</xdr:row>
      <xdr:rowOff>15180</xdr:rowOff>
    </xdr:from>
    <xdr:to>
      <xdr:col>7</xdr:col>
      <xdr:colOff>480687</xdr:colOff>
      <xdr:row>4</xdr:row>
      <xdr:rowOff>124811</xdr:rowOff>
    </xdr:to>
    <xdr:pic>
      <xdr:nvPicPr>
        <xdr:cNvPr id="4"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05552" y="113714"/>
          <a:ext cx="677756" cy="6811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342900</xdr:colOff>
      <xdr:row>16</xdr:row>
      <xdr:rowOff>66675</xdr:rowOff>
    </xdr:from>
    <xdr:ext cx="2333625" cy="265586"/>
    <mc:AlternateContent xmlns:mc="http://schemas.openxmlformats.org/markup-compatibility/2006" xmlns:a14="http://schemas.microsoft.com/office/drawing/2010/main">
      <mc:Choice Requires="a14">
        <xdr:sp macro="" textlink="">
          <xdr:nvSpPr>
            <xdr:cNvPr id="5" name="4 CuadroTexto"/>
            <xdr:cNvSpPr txBox="1"/>
          </xdr:nvSpPr>
          <xdr:spPr>
            <a:xfrm>
              <a:off x="1543050" y="2781300"/>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𝑃𝑓</m:t>
                    </m:r>
                    <m:r>
                      <a:rPr lang="es-MX" sz="1100" b="0" i="1">
                        <a:latin typeface="Cambria Math"/>
                      </a:rPr>
                      <m:t>=</m:t>
                    </m:r>
                    <m:r>
                      <a:rPr lang="es-MX" sz="1100" b="0" i="1">
                        <a:latin typeface="Cambria Math"/>
                        <a:ea typeface="Cambria Math"/>
                      </a:rPr>
                      <m:t>𝛼</m:t>
                    </m:r>
                    <m:r>
                      <a:rPr lang="es-MX" sz="1100" b="0" i="1">
                        <a:latin typeface="Cambria Math"/>
                        <a:ea typeface="Cambria Math"/>
                      </a:rPr>
                      <m:t>+</m:t>
                    </m:r>
                    <m:r>
                      <a:rPr lang="es-MX" sz="1100" b="0" i="1">
                        <a:latin typeface="Cambria Math"/>
                        <a:ea typeface="Cambria Math"/>
                      </a:rPr>
                      <m:t>𝛽</m:t>
                    </m:r>
                    <m:r>
                      <m:rPr>
                        <m:sty m:val="p"/>
                      </m:rPr>
                      <a:rPr lang="es-MX" sz="1100" b="0" i="0">
                        <a:latin typeface="Cambria Math"/>
                        <a:ea typeface="Cambria Math"/>
                      </a:rPr>
                      <m:t>x</m:t>
                    </m:r>
                  </m:oMath>
                </m:oMathPara>
              </a14:m>
              <a:endParaRPr lang="es-MX" sz="1100"/>
            </a:p>
          </xdr:txBody>
        </xdr:sp>
      </mc:Choice>
      <mc:Fallback xmlns="">
        <xdr:sp macro="" textlink="">
          <xdr:nvSpPr>
            <xdr:cNvPr id="5" name="4 CuadroTexto"/>
            <xdr:cNvSpPr txBox="1"/>
          </xdr:nvSpPr>
          <xdr:spPr>
            <a:xfrm>
              <a:off x="1543050" y="2781300"/>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𝑃𝑓=</a:t>
              </a:r>
              <a:r>
                <a:rPr lang="es-MX" sz="1100" b="0" i="0">
                  <a:latin typeface="Cambria Math"/>
                  <a:ea typeface="Cambria Math"/>
                </a:rPr>
                <a:t>𝛼+𝛽x</a:t>
              </a:r>
              <a:endParaRPr lang="es-MX" sz="1100"/>
            </a:p>
          </xdr:txBody>
        </xdr:sp>
      </mc:Fallback>
    </mc:AlternateContent>
    <xdr:clientData/>
  </xdr:oneCellAnchor>
  <xdr:oneCellAnchor>
    <xdr:from>
      <xdr:col>2</xdr:col>
      <xdr:colOff>361950</xdr:colOff>
      <xdr:row>22</xdr:row>
      <xdr:rowOff>161925</xdr:rowOff>
    </xdr:from>
    <xdr:ext cx="2333625" cy="472437"/>
    <mc:AlternateContent xmlns:mc="http://schemas.openxmlformats.org/markup-compatibility/2006" xmlns:a14="http://schemas.microsoft.com/office/drawing/2010/main">
      <mc:Choice Requires="a14">
        <xdr:sp macro="" textlink="">
          <xdr:nvSpPr>
            <xdr:cNvPr id="6" name="5 CuadroTexto"/>
            <xdr:cNvSpPr txBox="1"/>
          </xdr:nvSpPr>
          <xdr:spPr>
            <a:xfrm>
              <a:off x="1562100" y="4267200"/>
              <a:ext cx="2333625" cy="472437"/>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𝛼</m:t>
                    </m:r>
                    <m:r>
                      <a:rPr lang="es-MX" sz="1100" b="0" i="1">
                        <a:latin typeface="Cambria Math"/>
                        <a:ea typeface="Cambria Math"/>
                      </a:rPr>
                      <m:t>=</m:t>
                    </m:r>
                    <m:f>
                      <m:fPr>
                        <m:ctrlPr>
                          <a:rPr lang="es-MX" sz="1100" b="0" i="1">
                            <a:latin typeface="Cambria Math" panose="02040503050406030204" pitchFamily="18" charset="0"/>
                            <a:ea typeface="Cambria Math"/>
                          </a:rPr>
                        </m:ctrlPr>
                      </m:fPr>
                      <m:num>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r>
                                      <a:rPr lang="es-MX" sz="1100" b="0" i="1">
                                        <a:latin typeface="Cambria Math"/>
                                        <a:ea typeface="Cambria Math"/>
                                      </a:rPr>
                                      <m:t>𝑥𝑖</m:t>
                                    </m:r>
                                  </m:e>
                                  <m:sup>
                                    <m:r>
                                      <a:rPr lang="es-MX" sz="1100" b="0" i="1">
                                        <a:latin typeface="Cambria Math"/>
                                        <a:ea typeface="Cambria Math"/>
                                      </a:rPr>
                                      <m:t>2</m:t>
                                    </m:r>
                                  </m:sup>
                                </m:sSup>
                                <m:r>
                                  <a:rPr lang="es-MX" sz="1100" b="0" i="1">
                                    <a:latin typeface="Cambria Math"/>
                                    <a:ea typeface="Cambria Math"/>
                                  </a:rPr>
                                  <m:t>−</m:t>
                                </m:r>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nary>
                                  </m:e>
                                </m:nary>
                              </m:e>
                            </m:nary>
                          </m:e>
                        </m:nary>
                      </m:num>
                      <m:den>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r>
                                  <a:rPr lang="es-MX" sz="1100" b="0" i="1">
                                    <a:latin typeface="Cambria Math"/>
                                    <a:ea typeface="Cambria Math"/>
                                  </a:rPr>
                                  <m:t>𝑥𝑖</m:t>
                                </m:r>
                              </m:e>
                              <m:sup>
                                <m:r>
                                  <a:rPr lang="es-MX" sz="1100" b="0" i="1">
                                    <a:latin typeface="Cambria Math"/>
                                    <a:ea typeface="Cambria Math"/>
                                  </a:rPr>
                                  <m:t>2</m:t>
                                </m:r>
                              </m:sup>
                            </m:sSup>
                            <m:r>
                              <a:rPr lang="es-MX" sz="1100" b="0" i="1">
                                <a:latin typeface="Cambria Math"/>
                                <a:ea typeface="Cambria Math"/>
                              </a:rPr>
                              <m:t>−</m:t>
                            </m:r>
                            <m:sSup>
                              <m:sSupPr>
                                <m:ctrlPr>
                                  <a:rPr lang="es-MX" sz="1100" b="0" i="1">
                                    <a:latin typeface="Cambria Math" panose="02040503050406030204" pitchFamily="18" charset="0"/>
                                    <a:ea typeface="Cambria Math"/>
                                  </a:rPr>
                                </m:ctrlPr>
                              </m:sSupPr>
                              <m:e>
                                <m:d>
                                  <m:dPr>
                                    <m:ctrlPr>
                                      <a:rPr lang="es-MX" sz="1100" b="0" i="1">
                                        <a:latin typeface="Cambria Math" panose="02040503050406030204" pitchFamily="18" charset="0"/>
                                        <a:ea typeface="Cambria Math"/>
                                      </a:rPr>
                                    </m:ctrlPr>
                                  </m:dPr>
                                  <m:e>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nary>
                                  </m:e>
                                </m:d>
                              </m:e>
                              <m:sup>
                                <m:r>
                                  <a:rPr lang="es-MX" sz="1100" b="0" i="1">
                                    <a:latin typeface="Cambria Math"/>
                                    <a:ea typeface="Cambria Math"/>
                                  </a:rPr>
                                  <m:t>2</m:t>
                                </m:r>
                              </m:sup>
                            </m:sSup>
                          </m:e>
                        </m:nary>
                      </m:den>
                    </m:f>
                  </m:oMath>
                </m:oMathPara>
              </a14:m>
              <a:endParaRPr lang="es-MX" sz="1100"/>
            </a:p>
          </xdr:txBody>
        </xdr:sp>
      </mc:Choice>
      <mc:Fallback xmlns="">
        <xdr:sp macro="" textlink="">
          <xdr:nvSpPr>
            <xdr:cNvPr id="6" name="5 CuadroTexto"/>
            <xdr:cNvSpPr txBox="1"/>
          </xdr:nvSpPr>
          <xdr:spPr>
            <a:xfrm>
              <a:off x="1562100" y="4267200"/>
              <a:ext cx="2333625" cy="472437"/>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𝛼=</a:t>
              </a:r>
              <a:r>
                <a:rPr lang="es-MX" sz="1100" b="0" i="0">
                  <a:latin typeface="Cambria Math" panose="02040503050406030204" pitchFamily="18" charset="0"/>
                  <a:ea typeface="Cambria Math"/>
                </a:rPr>
                <a:t>(∑▒〖</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𝑥𝑖</a:t>
              </a:r>
              <a:r>
                <a:rPr lang="es-MX" sz="1100" b="0" i="0">
                  <a:latin typeface="Cambria Math" panose="02040503050406030204" pitchFamily="18" charset="0"/>
                  <a:ea typeface="Cambria Math"/>
                </a:rPr>
                <a:t>〗^</a:t>
              </a:r>
              <a:r>
                <a:rPr lang="es-MX" sz="1100" b="0" i="0">
                  <a:latin typeface="Cambria Math"/>
                  <a:ea typeface="Cambria Math"/>
                </a:rPr>
                <a:t>2−</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latin typeface="Cambria Math"/>
                  <a:ea typeface="Cambria Math"/>
                </a:rPr>
                <a:t>𝑥𝑖</a:t>
              </a:r>
              <a:r>
                <a:rPr lang="es-MX" sz="1100" b="0" i="0">
                  <a:latin typeface="Cambria Math" panose="02040503050406030204" pitchFamily="18" charset="0"/>
                  <a:ea typeface="Cambria Math"/>
                </a:rPr>
                <a:t>〗^</a:t>
              </a:r>
              <a:r>
                <a:rPr lang="es-MX" sz="1100" b="0" i="0">
                  <a:latin typeface="Cambria Math"/>
                  <a:ea typeface="Cambria Math"/>
                </a:rPr>
                <a:t>2−</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2</a:t>
              </a:r>
              <a:r>
                <a:rPr lang="es-MX" sz="1100" b="0" i="0">
                  <a:latin typeface="Cambria Math" panose="02040503050406030204" pitchFamily="18" charset="0"/>
                  <a:ea typeface="Cambria Math"/>
                </a:rPr>
                <a:t> 〗)</a:t>
              </a:r>
              <a:endParaRPr lang="es-MX" sz="1100"/>
            </a:p>
          </xdr:txBody>
        </xdr:sp>
      </mc:Fallback>
    </mc:AlternateContent>
    <xdr:clientData/>
  </xdr:oneCellAnchor>
  <xdr:oneCellAnchor>
    <xdr:from>
      <xdr:col>2</xdr:col>
      <xdr:colOff>352425</xdr:colOff>
      <xdr:row>26</xdr:row>
      <xdr:rowOff>9525</xdr:rowOff>
    </xdr:from>
    <xdr:ext cx="2333625" cy="453522"/>
    <mc:AlternateContent xmlns:mc="http://schemas.openxmlformats.org/markup-compatibility/2006" xmlns:a14="http://schemas.microsoft.com/office/drawing/2010/main">
      <mc:Choice Requires="a14">
        <xdr:sp macro="" textlink="">
          <xdr:nvSpPr>
            <xdr:cNvPr id="7" name="6 CuadroTexto"/>
            <xdr:cNvSpPr txBox="1"/>
          </xdr:nvSpPr>
          <xdr:spPr>
            <a:xfrm>
              <a:off x="1552575" y="4800600"/>
              <a:ext cx="2333625" cy="453522"/>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𝛽</m:t>
                    </m:r>
                    <m:r>
                      <a:rPr lang="es-MX" sz="1100" b="0" i="1">
                        <a:latin typeface="Cambria Math"/>
                        <a:ea typeface="Cambria Math"/>
                      </a:rPr>
                      <m:t>=</m:t>
                    </m:r>
                    <m:f>
                      <m:fPr>
                        <m:ctrlPr>
                          <a:rPr lang="es-MX" sz="1100" b="0" i="1">
                            <a:latin typeface="Cambria Math" panose="02040503050406030204" pitchFamily="18" charset="0"/>
                            <a:ea typeface="Cambria Math"/>
                          </a:rPr>
                        </m:ctrlPr>
                      </m:fPr>
                      <m:num>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r>
                              <a:rPr lang="es-MX" sz="1100" b="0" i="1">
                                <a:latin typeface="Cambria Math"/>
                                <a:ea typeface="Cambria Math"/>
                              </a:rPr>
                              <m:t>−</m:t>
                            </m:r>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e>
                                </m:nary>
                              </m:e>
                            </m:nary>
                          </m:e>
                        </m:nary>
                      </m:num>
                      <m:den>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r>
                                  <a:rPr lang="es-MX" sz="1100" b="0" i="1">
                                    <a:latin typeface="Cambria Math"/>
                                    <a:ea typeface="Cambria Math"/>
                                  </a:rPr>
                                  <m:t>𝑥𝑖</m:t>
                                </m:r>
                              </m:e>
                              <m:sup>
                                <m:r>
                                  <a:rPr lang="es-MX" sz="1100" b="0" i="1">
                                    <a:latin typeface="Cambria Math"/>
                                    <a:ea typeface="Cambria Math"/>
                                  </a:rPr>
                                  <m:t>2</m:t>
                                </m:r>
                              </m:sup>
                            </m:sSup>
                            <m:r>
                              <a:rPr lang="es-MX" sz="1100" b="0" i="1">
                                <a:latin typeface="Cambria Math"/>
                                <a:ea typeface="Cambria Math"/>
                              </a:rPr>
                              <m:t>−</m:t>
                            </m:r>
                            <m:sSup>
                              <m:sSupPr>
                                <m:ctrlPr>
                                  <a:rPr lang="es-MX" sz="1100" b="0" i="1">
                                    <a:latin typeface="Cambria Math" panose="02040503050406030204" pitchFamily="18" charset="0"/>
                                    <a:ea typeface="Cambria Math"/>
                                  </a:rPr>
                                </m:ctrlPr>
                              </m:sSupPr>
                              <m:e>
                                <m:d>
                                  <m:dPr>
                                    <m:ctrlPr>
                                      <a:rPr lang="es-MX" sz="1100" b="0" i="1">
                                        <a:latin typeface="Cambria Math" panose="02040503050406030204" pitchFamily="18" charset="0"/>
                                        <a:ea typeface="Cambria Math"/>
                                      </a:rPr>
                                    </m:ctrlPr>
                                  </m:dPr>
                                  <m:e>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nary>
                                  </m:e>
                                </m:d>
                              </m:e>
                              <m:sup>
                                <m:r>
                                  <a:rPr lang="es-MX" sz="1100" b="0" i="1">
                                    <a:latin typeface="Cambria Math"/>
                                    <a:ea typeface="Cambria Math"/>
                                  </a:rPr>
                                  <m:t>2</m:t>
                                </m:r>
                              </m:sup>
                            </m:sSup>
                          </m:e>
                        </m:nary>
                      </m:den>
                    </m:f>
                  </m:oMath>
                </m:oMathPara>
              </a14:m>
              <a:endParaRPr lang="es-MX" sz="1100"/>
            </a:p>
          </xdr:txBody>
        </xdr:sp>
      </mc:Choice>
      <mc:Fallback xmlns="">
        <xdr:sp macro="" textlink="">
          <xdr:nvSpPr>
            <xdr:cNvPr id="7" name="6 CuadroTexto"/>
            <xdr:cNvSpPr txBox="1"/>
          </xdr:nvSpPr>
          <xdr:spPr>
            <a:xfrm>
              <a:off x="1552575" y="4800600"/>
              <a:ext cx="2333625" cy="453522"/>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latin typeface="Cambria Math"/>
                  <a:ea typeface="Cambria Math"/>
                </a:rPr>
                <a:t>𝑥𝑖</a:t>
              </a:r>
              <a:r>
                <a:rPr lang="es-MX" sz="1100" b="0" i="0">
                  <a:latin typeface="Cambria Math" panose="02040503050406030204" pitchFamily="18" charset="0"/>
                  <a:ea typeface="Cambria Math"/>
                </a:rPr>
                <a:t>〗^</a:t>
              </a:r>
              <a:r>
                <a:rPr lang="es-MX" sz="1100" b="0" i="0">
                  <a:latin typeface="Cambria Math"/>
                  <a:ea typeface="Cambria Math"/>
                </a:rPr>
                <a:t>2−</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2</a:t>
              </a:r>
              <a:r>
                <a:rPr lang="es-MX" sz="1100" b="0" i="0">
                  <a:latin typeface="Cambria Math" panose="02040503050406030204" pitchFamily="18" charset="0"/>
                  <a:ea typeface="Cambria Math"/>
                </a:rPr>
                <a:t> 〗)</a:t>
              </a:r>
              <a:endParaRPr lang="es-MX" sz="1100"/>
            </a:p>
          </xdr:txBody>
        </xdr:sp>
      </mc:Fallback>
    </mc:AlternateContent>
    <xdr:clientData/>
  </xdr:oneCellAnchor>
  <xdr:twoCellAnchor>
    <xdr:from>
      <xdr:col>0</xdr:col>
      <xdr:colOff>114300</xdr:colOff>
      <xdr:row>55</xdr:row>
      <xdr:rowOff>142876</xdr:rowOff>
    </xdr:from>
    <xdr:to>
      <xdr:col>6</xdr:col>
      <xdr:colOff>723900</xdr:colOff>
      <xdr:row>75</xdr:row>
      <xdr:rowOff>66676</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885825</xdr:colOff>
      <xdr:row>1</xdr:row>
      <xdr:rowOff>19050</xdr:rowOff>
    </xdr:from>
    <xdr:to>
      <xdr:col>6</xdr:col>
      <xdr:colOff>605155</xdr:colOff>
      <xdr:row>4</xdr:row>
      <xdr:rowOff>161925</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0600" y="152400"/>
          <a:ext cx="614680"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390525</xdr:colOff>
      <xdr:row>17</xdr:row>
      <xdr:rowOff>142875</xdr:rowOff>
    </xdr:from>
    <xdr:ext cx="2333625" cy="265586"/>
    <mc:AlternateContent xmlns:mc="http://schemas.openxmlformats.org/markup-compatibility/2006" xmlns:a14="http://schemas.microsoft.com/office/drawing/2010/main">
      <mc:Choice Requires="a14">
        <xdr:sp macro="" textlink="">
          <xdr:nvSpPr>
            <xdr:cNvPr id="3" name="2 CuadroTexto"/>
            <xdr:cNvSpPr txBox="1"/>
          </xdr:nvSpPr>
          <xdr:spPr>
            <a:xfrm>
              <a:off x="1590675" y="3286125"/>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𝑃𝑓</m:t>
                    </m:r>
                    <m:r>
                      <a:rPr lang="es-MX" sz="1100" b="0" i="1">
                        <a:latin typeface="Cambria Math"/>
                      </a:rPr>
                      <m:t>=</m:t>
                    </m:r>
                    <m:r>
                      <a:rPr lang="es-MX" sz="1100" b="0" i="1">
                        <a:latin typeface="Cambria Math"/>
                        <a:ea typeface="Cambria Math"/>
                      </a:rPr>
                      <m:t>𝛼</m:t>
                    </m:r>
                    <m:r>
                      <a:rPr lang="es-MX" sz="1100" b="0" i="1">
                        <a:latin typeface="Cambria Math"/>
                        <a:ea typeface="Cambria Math"/>
                      </a:rPr>
                      <m:t>+</m:t>
                    </m:r>
                    <m:r>
                      <a:rPr lang="es-MX" sz="1100" b="0" i="1">
                        <a:latin typeface="Cambria Math"/>
                        <a:ea typeface="Cambria Math"/>
                      </a:rPr>
                      <m:t>𝛽</m:t>
                    </m:r>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r>
                              <a:rPr lang="es-MX" sz="1100" b="0" i="1">
                                <a:latin typeface="Cambria Math"/>
                                <a:ea typeface="Cambria Math"/>
                              </a:rPr>
                              <m:t>𝑥</m:t>
                            </m:r>
                          </m:e>
                        </m:d>
                      </m:e>
                    </m:func>
                  </m:oMath>
                </m:oMathPara>
              </a14:m>
              <a:endParaRPr lang="es-MX" sz="1100"/>
            </a:p>
          </xdr:txBody>
        </xdr:sp>
      </mc:Choice>
      <mc:Fallback xmlns="">
        <xdr:sp macro="" textlink="">
          <xdr:nvSpPr>
            <xdr:cNvPr id="3" name="2 CuadroTexto"/>
            <xdr:cNvSpPr txBox="1"/>
          </xdr:nvSpPr>
          <xdr:spPr>
            <a:xfrm>
              <a:off x="1590675" y="3286125"/>
              <a:ext cx="2333625" cy="26558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𝑃𝑓=</a:t>
              </a:r>
              <a:r>
                <a:rPr lang="es-MX" sz="1100" b="0" i="0">
                  <a:latin typeface="Cambria Math"/>
                  <a:ea typeface="Cambria Math"/>
                </a:rPr>
                <a:t>𝛼+𝛽 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a:t>
              </a:r>
              <a:endParaRPr lang="es-MX" sz="1100"/>
            </a:p>
          </xdr:txBody>
        </xdr:sp>
      </mc:Fallback>
    </mc:AlternateContent>
    <xdr:clientData/>
  </xdr:oneCellAnchor>
  <xdr:oneCellAnchor>
    <xdr:from>
      <xdr:col>2</xdr:col>
      <xdr:colOff>333375</xdr:colOff>
      <xdr:row>23</xdr:row>
      <xdr:rowOff>152400</xdr:rowOff>
    </xdr:from>
    <xdr:ext cx="2333625" cy="474810"/>
    <mc:AlternateContent xmlns:mc="http://schemas.openxmlformats.org/markup-compatibility/2006" xmlns:a14="http://schemas.microsoft.com/office/drawing/2010/main">
      <mc:Choice Requires="a14">
        <xdr:sp macro="" textlink="">
          <xdr:nvSpPr>
            <xdr:cNvPr id="4" name="3 CuadroTexto"/>
            <xdr:cNvSpPr txBox="1"/>
          </xdr:nvSpPr>
          <xdr:spPr>
            <a:xfrm>
              <a:off x="1533525" y="4619625"/>
              <a:ext cx="2333625" cy="47481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𝛽</m:t>
                    </m:r>
                    <m:r>
                      <a:rPr lang="es-MX" sz="1100" b="0" i="1">
                        <a:latin typeface="Cambria Math"/>
                        <a:ea typeface="Cambria Math"/>
                      </a:rPr>
                      <m:t>=</m:t>
                    </m:r>
                    <m:f>
                      <m:fPr>
                        <m:ctrlPr>
                          <a:rPr lang="es-MX" sz="1100" b="0" i="1">
                            <a:latin typeface="Cambria Math" panose="02040503050406030204" pitchFamily="18" charset="0"/>
                            <a:ea typeface="Cambria Math"/>
                          </a:rPr>
                        </m:ctrlPr>
                      </m:fPr>
                      <m:num>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d>
                                  </m:e>
                                </m:func>
                                <m:r>
                                  <a:rPr lang="es-MX" sz="1100" b="0" i="1">
                                    <a:latin typeface="Cambria Math"/>
                                    <a:ea typeface="Cambria Math"/>
                                  </a:rPr>
                                  <m:t>𝑦</m:t>
                                </m:r>
                              </m:e>
                              <m:sub>
                                <m:r>
                                  <a:rPr lang="es-MX" sz="1100" b="0" i="1">
                                    <a:latin typeface="Cambria Math"/>
                                    <a:ea typeface="Cambria Math"/>
                                  </a:rPr>
                                  <m:t>𝑖</m:t>
                                </m:r>
                              </m:sub>
                            </m:sSub>
                            <m:r>
                              <a:rPr lang="es-MX" sz="1100" b="0" i="1">
                                <a:latin typeface="Cambria Math"/>
                                <a:ea typeface="Cambria Math"/>
                              </a:rPr>
                              <m:t>−</m:t>
                            </m:r>
                            <m:acc>
                              <m:accPr>
                                <m:chr m:val="̂"/>
                                <m:ctrlPr>
                                  <a:rPr lang="es-MX" sz="1100" b="0" i="1">
                                    <a:latin typeface="Cambria Math" panose="02040503050406030204" pitchFamily="18" charset="0"/>
                                    <a:ea typeface="Cambria Math"/>
                                  </a:rPr>
                                </m:ctrlPr>
                              </m:accPr>
                              <m:e>
                                <m:r>
                                  <a:rPr lang="es-MX" sz="1100" b="0" i="1">
                                    <a:latin typeface="Cambria Math"/>
                                    <a:ea typeface="Cambria Math"/>
                                  </a:rPr>
                                  <m:t>𝑦</m:t>
                                </m:r>
                              </m:e>
                            </m:acc>
                            <m:nary>
                              <m:naryPr>
                                <m:chr m:val="∑"/>
                                <m:subHide m:val="on"/>
                                <m:supHide m:val="on"/>
                                <m:ctrlPr>
                                  <a:rPr lang="es-MX" sz="1100" b="0" i="1">
                                    <a:latin typeface="Cambria Math" panose="02040503050406030204" pitchFamily="18" charset="0"/>
                                    <a:ea typeface="Cambria Math"/>
                                  </a:rPr>
                                </m:ctrlPr>
                              </m:naryPr>
                              <m:sub/>
                              <m:sup/>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func>
                              </m:e>
                            </m:nary>
                          </m:e>
                        </m:nary>
                      </m:num>
                      <m:den>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d>
                                  <m:dPr>
                                    <m:begChr m:val="["/>
                                    <m:endChr m:val="]"/>
                                    <m:ctrlPr>
                                      <a:rPr lang="es-MX" sz="1100" b="0" i="1">
                                        <a:latin typeface="Cambria Math" panose="02040503050406030204" pitchFamily="18" charset="0"/>
                                        <a:ea typeface="Cambria Math"/>
                                      </a:rPr>
                                    </m:ctrlPr>
                                  </m:dPr>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func>
                                  </m:e>
                                </m:d>
                              </m:e>
                              <m:sup>
                                <m:r>
                                  <a:rPr lang="es-MX" sz="1100" b="0" i="1">
                                    <a:latin typeface="Cambria Math"/>
                                    <a:ea typeface="Cambria Math"/>
                                  </a:rPr>
                                  <m:t>2</m:t>
                                </m:r>
                              </m:sup>
                            </m:sSup>
                            <m:r>
                              <a:rPr lang="es-MX" sz="1100" b="0" i="1">
                                <a:latin typeface="Cambria Math"/>
                                <a:ea typeface="Cambria Math"/>
                              </a:rPr>
                              <m:t>−</m:t>
                            </m:r>
                            <m:acc>
                              <m:accPr>
                                <m:chr m:val="̂"/>
                                <m:ctrlPr>
                                  <a:rPr lang="es-MX" sz="1100" b="0" i="1">
                                    <a:latin typeface="Cambria Math" panose="02040503050406030204" pitchFamily="18" charset="0"/>
                                    <a:ea typeface="Cambria Math"/>
                                  </a:rPr>
                                </m:ctrlPr>
                              </m:accPr>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d>
                                  </m:e>
                                </m:func>
                              </m:e>
                            </m:acc>
                            <m:nary>
                              <m:naryPr>
                                <m:chr m:val="∑"/>
                                <m:subHide m:val="on"/>
                                <m:supHide m:val="on"/>
                                <m:ctrlPr>
                                  <a:rPr lang="es-MX" sz="1100" b="0" i="1">
                                    <a:latin typeface="Cambria Math" panose="02040503050406030204" pitchFamily="18" charset="0"/>
                                    <a:ea typeface="Cambria Math"/>
                                  </a:rPr>
                                </m:ctrlPr>
                              </m:naryPr>
                              <m:sub/>
                              <m:sup/>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d>
                                  </m:e>
                                </m:func>
                              </m:e>
                            </m:nary>
                          </m:e>
                        </m:nary>
                      </m:den>
                    </m:f>
                  </m:oMath>
                </m:oMathPara>
              </a14:m>
              <a:endParaRPr lang="es-MX" sz="1100"/>
            </a:p>
          </xdr:txBody>
        </xdr:sp>
      </mc:Choice>
      <mc:Fallback xmlns="">
        <xdr:sp macro="" textlink="">
          <xdr:nvSpPr>
            <xdr:cNvPr id="4" name="3 CuadroTexto"/>
            <xdr:cNvSpPr txBox="1"/>
          </xdr:nvSpPr>
          <xdr:spPr>
            <a:xfrm>
              <a:off x="1533525" y="4619625"/>
              <a:ext cx="2333625" cy="47481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𝑖−𝑦</a:t>
              </a:r>
              <a:r>
                <a:rPr lang="es-MX" sz="1100" b="0" i="0">
                  <a:latin typeface="Cambria Math" panose="02040503050406030204" pitchFamily="18" charset="0"/>
                  <a:ea typeface="Cambria Math"/>
                </a:rPr>
                <a:t> ̂∑▒</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r>
                <a:rPr lang="es-MX" sz="1100" b="0" i="0">
                  <a:latin typeface="Cambria Math"/>
                  <a:ea typeface="Cambria Math"/>
                </a:rPr>
                <a:t>2−</a:t>
              </a:r>
              <a:r>
                <a:rPr lang="es-MX" sz="1100" b="0" i="0">
                  <a:latin typeface="Cambria Math" panose="02040503050406030204" pitchFamily="18" charset="0"/>
                  <a:ea typeface="Cambria Math"/>
                </a:rPr>
                <a:t>(</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 ̂∑▒</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endParaRPr lang="es-MX" sz="1100"/>
            </a:p>
          </xdr:txBody>
        </xdr:sp>
      </mc:Fallback>
    </mc:AlternateContent>
    <xdr:clientData/>
  </xdr:oneCellAnchor>
  <xdr:oneCellAnchor>
    <xdr:from>
      <xdr:col>2</xdr:col>
      <xdr:colOff>323850</xdr:colOff>
      <xdr:row>27</xdr:row>
      <xdr:rowOff>9525</xdr:rowOff>
    </xdr:from>
    <xdr:ext cx="2333625" cy="295466"/>
    <mc:AlternateContent xmlns:mc="http://schemas.openxmlformats.org/markup-compatibility/2006" xmlns:a14="http://schemas.microsoft.com/office/drawing/2010/main">
      <mc:Choice Requires="a14">
        <xdr:sp macro="" textlink="">
          <xdr:nvSpPr>
            <xdr:cNvPr id="5" name="4 CuadroTexto"/>
            <xdr:cNvSpPr txBox="1"/>
          </xdr:nvSpPr>
          <xdr:spPr>
            <a:xfrm>
              <a:off x="1524000" y="5238750"/>
              <a:ext cx="2333625" cy="29546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𝛼</m:t>
                    </m:r>
                    <m:r>
                      <a:rPr lang="es-MX" sz="1100" b="0" i="1">
                        <a:latin typeface="Cambria Math"/>
                        <a:ea typeface="Cambria Math"/>
                      </a:rPr>
                      <m:t>=</m:t>
                    </m:r>
                    <m:acc>
                      <m:accPr>
                        <m:chr m:val="̂"/>
                        <m:ctrlPr>
                          <a:rPr lang="es-MX" sz="1100" b="0" i="1">
                            <a:latin typeface="Cambria Math" panose="02040503050406030204" pitchFamily="18" charset="0"/>
                            <a:ea typeface="Cambria Math"/>
                          </a:rPr>
                        </m:ctrlPr>
                      </m:accPr>
                      <m:e>
                        <m:r>
                          <a:rPr lang="es-MX" sz="1100" b="0" i="1">
                            <a:latin typeface="Cambria Math"/>
                            <a:ea typeface="Cambria Math"/>
                          </a:rPr>
                          <m:t>𝑦</m:t>
                        </m:r>
                      </m:e>
                    </m:acc>
                    <m:r>
                      <a:rPr lang="es-MX" sz="1100" b="0" i="1">
                        <a:latin typeface="Cambria Math"/>
                        <a:ea typeface="Cambria Math"/>
                      </a:rPr>
                      <m:t>−</m:t>
                    </m:r>
                    <m:d>
                      <m:dPr>
                        <m:begChr m:val="["/>
                        <m:endChr m:val="]"/>
                        <m:ctrlPr>
                          <a:rPr lang="es-MX" sz="1100" b="0" i="1">
                            <a:latin typeface="Cambria Math" panose="02040503050406030204" pitchFamily="18" charset="0"/>
                            <a:ea typeface="Cambria Math"/>
                          </a:rPr>
                        </m:ctrlPr>
                      </m:dPr>
                      <m:e>
                        <m:r>
                          <a:rPr lang="es-MX" sz="1100" b="0" i="1">
                            <a:latin typeface="Cambria Math"/>
                            <a:ea typeface="Cambria Math"/>
                          </a:rPr>
                          <m:t>𝛽</m:t>
                        </m:r>
                        <m:acc>
                          <m:accPr>
                            <m:chr m:val="̂"/>
                            <m:ctrlPr>
                              <a:rPr lang="es-MX" sz="1100" b="0" i="1">
                                <a:latin typeface="Cambria Math" panose="02040503050406030204" pitchFamily="18" charset="0"/>
                                <a:ea typeface="Cambria Math"/>
                              </a:rPr>
                            </m:ctrlPr>
                          </m:accPr>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d>
                              </m:e>
                            </m:func>
                          </m:e>
                        </m:acc>
                      </m:e>
                    </m:d>
                  </m:oMath>
                </m:oMathPara>
              </a14:m>
              <a:endParaRPr lang="es-MX" sz="1100"/>
            </a:p>
          </xdr:txBody>
        </xdr:sp>
      </mc:Choice>
      <mc:Fallback xmlns="">
        <xdr:sp macro="" textlink="">
          <xdr:nvSpPr>
            <xdr:cNvPr id="5" name="4 CuadroTexto"/>
            <xdr:cNvSpPr txBox="1"/>
          </xdr:nvSpPr>
          <xdr:spPr>
            <a:xfrm>
              <a:off x="1524000" y="5238750"/>
              <a:ext cx="2333625" cy="29546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𝛼=𝑦</a:t>
              </a:r>
              <a:r>
                <a:rPr lang="es-MX" sz="1100" b="0" i="0">
                  <a:latin typeface="Cambria Math" panose="02040503050406030204" pitchFamily="18" charset="0"/>
                  <a:ea typeface="Cambria Math"/>
                </a:rPr>
                <a:t> ̂</a:t>
              </a:r>
              <a:r>
                <a:rPr lang="es-MX" sz="1100" b="0" i="0">
                  <a:latin typeface="Cambria Math"/>
                  <a:ea typeface="Cambria Math"/>
                </a:rPr>
                <a:t>−</a:t>
              </a:r>
              <a:r>
                <a:rPr lang="es-MX" sz="1100" b="0" i="0">
                  <a:latin typeface="Cambria Math" panose="02040503050406030204" pitchFamily="18" charset="0"/>
                  <a:ea typeface="Cambria Math"/>
                </a:rPr>
                <a:t>[</a:t>
              </a: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 ̂ ]</a:t>
              </a:r>
              <a:endParaRPr lang="es-MX" sz="1100"/>
            </a:p>
          </xdr:txBody>
        </xdr:sp>
      </mc:Fallback>
    </mc:AlternateContent>
    <xdr:clientData/>
  </xdr:oneCellAnchor>
  <xdr:twoCellAnchor>
    <xdr:from>
      <xdr:col>0</xdr:col>
      <xdr:colOff>133350</xdr:colOff>
      <xdr:row>56</xdr:row>
      <xdr:rowOff>76200</xdr:rowOff>
    </xdr:from>
    <xdr:to>
      <xdr:col>6</xdr:col>
      <xdr:colOff>628650</xdr:colOff>
      <xdr:row>73</xdr:row>
      <xdr:rowOff>152400</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781050</xdr:colOff>
      <xdr:row>0</xdr:row>
      <xdr:rowOff>133350</xdr:rowOff>
    </xdr:from>
    <xdr:to>
      <xdr:col>6</xdr:col>
      <xdr:colOff>500380</xdr:colOff>
      <xdr:row>4</xdr:row>
      <xdr:rowOff>123825</xdr:rowOff>
    </xdr:to>
    <xdr:pic>
      <xdr:nvPicPr>
        <xdr:cNvPr id="8"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95825" y="133350"/>
          <a:ext cx="614680" cy="714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342900</xdr:colOff>
      <xdr:row>18</xdr:row>
      <xdr:rowOff>9525</xdr:rowOff>
    </xdr:from>
    <xdr:ext cx="2333625" cy="282641"/>
    <mc:AlternateContent xmlns:mc="http://schemas.openxmlformats.org/markup-compatibility/2006" xmlns:a14="http://schemas.microsoft.com/office/drawing/2010/main">
      <mc:Choice Requires="a14">
        <xdr:sp macro="" textlink="">
          <xdr:nvSpPr>
            <xdr:cNvPr id="3" name="2 CuadroTexto"/>
            <xdr:cNvSpPr txBox="1"/>
          </xdr:nvSpPr>
          <xdr:spPr>
            <a:xfrm>
              <a:off x="1543050" y="3076575"/>
              <a:ext cx="2333625" cy="282641"/>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rPr>
                      <m:t>𝑃𝑓</m:t>
                    </m:r>
                    <m:r>
                      <a:rPr lang="es-MX" sz="1100" b="0" i="1">
                        <a:latin typeface="Cambria Math"/>
                      </a:rPr>
                      <m:t>=</m:t>
                    </m:r>
                    <m:r>
                      <a:rPr lang="es-MX" sz="1100" b="0" i="1">
                        <a:latin typeface="Cambria Math"/>
                        <a:ea typeface="Cambria Math"/>
                      </a:rPr>
                      <m:t>𝛼</m:t>
                    </m:r>
                    <m:sSup>
                      <m:sSupPr>
                        <m:ctrlPr>
                          <a:rPr lang="es-MX" sz="1100" b="0" i="1">
                            <a:latin typeface="Cambria Math" panose="02040503050406030204" pitchFamily="18" charset="0"/>
                            <a:ea typeface="Cambria Math"/>
                          </a:rPr>
                        </m:ctrlPr>
                      </m:sSupPr>
                      <m:e>
                        <m:r>
                          <a:rPr lang="es-MX" sz="1100" b="0" i="1">
                            <a:latin typeface="Cambria Math"/>
                            <a:ea typeface="Cambria Math"/>
                          </a:rPr>
                          <m:t>𝑒</m:t>
                        </m:r>
                      </m:e>
                      <m:sup>
                        <m:r>
                          <a:rPr lang="es-MX" sz="1100" b="0" i="1">
                            <a:latin typeface="Cambria Math"/>
                            <a:ea typeface="Cambria Math"/>
                          </a:rPr>
                          <m:t>𝛽</m:t>
                        </m:r>
                        <m:r>
                          <a:rPr lang="es-MX" sz="1100" b="0" i="1">
                            <a:latin typeface="Cambria Math"/>
                            <a:ea typeface="Cambria Math"/>
                          </a:rPr>
                          <m:t>𝑥</m:t>
                        </m:r>
                      </m:sup>
                    </m:sSup>
                  </m:oMath>
                </m:oMathPara>
              </a14:m>
              <a:endParaRPr lang="es-MX" sz="1100"/>
            </a:p>
          </xdr:txBody>
        </xdr:sp>
      </mc:Choice>
      <mc:Fallback xmlns="">
        <xdr:sp macro="" textlink="">
          <xdr:nvSpPr>
            <xdr:cNvPr id="3" name="2 CuadroTexto"/>
            <xdr:cNvSpPr txBox="1"/>
          </xdr:nvSpPr>
          <xdr:spPr>
            <a:xfrm>
              <a:off x="1543050" y="3076575"/>
              <a:ext cx="2333625" cy="282641"/>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𝑃𝑓=</a:t>
              </a:r>
              <a:r>
                <a:rPr lang="es-MX" sz="1100" b="0" i="0">
                  <a:latin typeface="Cambria Math"/>
                  <a:ea typeface="Cambria Math"/>
                </a:rPr>
                <a:t>𝛼𝑒</a:t>
              </a:r>
              <a:r>
                <a:rPr lang="es-MX" sz="1100" b="0" i="0">
                  <a:latin typeface="Cambria Math" panose="02040503050406030204" pitchFamily="18" charset="0"/>
                  <a:ea typeface="Cambria Math"/>
                </a:rPr>
                <a:t>^</a:t>
              </a:r>
              <a:r>
                <a:rPr lang="es-MX" sz="1100" b="0" i="0">
                  <a:latin typeface="Cambria Math"/>
                  <a:ea typeface="Cambria Math"/>
                </a:rPr>
                <a:t>𝛽𝑥</a:t>
              </a:r>
              <a:endParaRPr lang="es-MX" sz="1100"/>
            </a:p>
          </xdr:txBody>
        </xdr:sp>
      </mc:Fallback>
    </mc:AlternateContent>
    <xdr:clientData/>
  </xdr:oneCellAnchor>
  <xdr:oneCellAnchor>
    <xdr:from>
      <xdr:col>2</xdr:col>
      <xdr:colOff>304800</xdr:colOff>
      <xdr:row>27</xdr:row>
      <xdr:rowOff>133350</xdr:rowOff>
    </xdr:from>
    <xdr:ext cx="2333625" cy="487698"/>
    <mc:AlternateContent xmlns:mc="http://schemas.openxmlformats.org/markup-compatibility/2006" xmlns:a14="http://schemas.microsoft.com/office/drawing/2010/main">
      <mc:Choice Requires="a14">
        <xdr:sp macro="" textlink="">
          <xdr:nvSpPr>
            <xdr:cNvPr id="4" name="3 CuadroTexto"/>
            <xdr:cNvSpPr txBox="1"/>
          </xdr:nvSpPr>
          <xdr:spPr>
            <a:xfrm>
              <a:off x="1504950" y="5172075"/>
              <a:ext cx="2333625" cy="487698"/>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a:ea typeface="Cambria Math"/>
                      </a:rPr>
                      <m:t>𝛽</m:t>
                    </m:r>
                    <m:r>
                      <a:rPr lang="es-MX" sz="1100" b="0" i="1">
                        <a:latin typeface="Cambria Math"/>
                        <a:ea typeface="Cambria Math"/>
                      </a:rPr>
                      <m:t>=</m:t>
                    </m:r>
                    <m:f>
                      <m:fPr>
                        <m:ctrlPr>
                          <a:rPr lang="es-MX" sz="1100" b="0" i="1">
                            <a:latin typeface="Cambria Math" panose="02040503050406030204" pitchFamily="18" charset="0"/>
                            <a:ea typeface="Cambria Math"/>
                          </a:rPr>
                        </m:ctrlPr>
                      </m:fPr>
                      <m:num>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func>
                              <m:funcPr>
                                <m:ctrlPr>
                                  <a:rPr lang="es-MX" sz="1100" b="0" i="1">
                                    <a:solidFill>
                                      <a:schemeClr val="tx1"/>
                                    </a:solidFill>
                                    <a:effectLst/>
                                    <a:latin typeface="Cambria Math" panose="02040503050406030204" pitchFamily="18" charset="0"/>
                                    <a:ea typeface="+mn-ea"/>
                                    <a:cs typeface="+mn-cs"/>
                                  </a:rPr>
                                </m:ctrlPr>
                              </m:funcPr>
                              <m:fName>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a:ea typeface="+mn-ea"/>
                                        <a:cs typeface="+mn-cs"/>
                                      </a:rPr>
                                      <m:t>𝑥</m:t>
                                    </m:r>
                                  </m:e>
                                  <m:sub>
                                    <m:r>
                                      <a:rPr lang="es-MX" sz="1100" b="0" i="1">
                                        <a:solidFill>
                                          <a:schemeClr val="tx1"/>
                                        </a:solidFill>
                                        <a:effectLst/>
                                        <a:latin typeface="Cambria Math"/>
                                        <a:ea typeface="+mn-ea"/>
                                        <a:cs typeface="+mn-cs"/>
                                      </a:rPr>
                                      <m:t>𝑖</m:t>
                                    </m:r>
                                  </m:sub>
                                </m:sSub>
                                <m:r>
                                  <m:rPr>
                                    <m:sty m:val="p"/>
                                  </m:rPr>
                                  <a:rPr lang="es-MX" sz="1100" b="0" i="0">
                                    <a:solidFill>
                                      <a:schemeClr val="tx1"/>
                                    </a:solidFill>
                                    <a:effectLst/>
                                    <a:latin typeface="Cambria Math"/>
                                    <a:ea typeface="+mn-ea"/>
                                    <a:cs typeface="+mn-cs"/>
                                  </a:rPr>
                                  <m:t>ln</m:t>
                                </m:r>
                              </m:fName>
                              <m:e>
                                <m:d>
                                  <m:dPr>
                                    <m:ctrlPr>
                                      <a:rPr lang="es-MX" sz="1100" b="0" i="1">
                                        <a:solidFill>
                                          <a:schemeClr val="tx1"/>
                                        </a:solidFill>
                                        <a:effectLst/>
                                        <a:latin typeface="Cambria Math" panose="02040503050406030204" pitchFamily="18" charset="0"/>
                                        <a:ea typeface="+mn-ea"/>
                                        <a:cs typeface="+mn-cs"/>
                                      </a:rPr>
                                    </m:ctrlPr>
                                  </m:dPr>
                                  <m:e>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a:ea typeface="+mn-ea"/>
                                            <a:cs typeface="+mn-cs"/>
                                          </a:rPr>
                                          <m:t>𝑦</m:t>
                                        </m:r>
                                      </m:e>
                                      <m:sub>
                                        <m:r>
                                          <a:rPr lang="es-MX" sz="1100" b="0" i="1">
                                            <a:solidFill>
                                              <a:schemeClr val="tx1"/>
                                            </a:solidFill>
                                            <a:effectLst/>
                                            <a:latin typeface="Cambria Math"/>
                                            <a:ea typeface="+mn-ea"/>
                                            <a:cs typeface="+mn-cs"/>
                                          </a:rPr>
                                          <m:t>𝑖</m:t>
                                        </m:r>
                                      </m:sub>
                                    </m:sSub>
                                  </m:e>
                                </m:d>
                              </m:e>
                            </m:func>
                            <m:r>
                              <a:rPr lang="es-MX" sz="1100" b="0" i="1">
                                <a:latin typeface="Cambria Math"/>
                                <a:ea typeface="Cambria Math"/>
                              </a:rPr>
                              <m:t>−</m:t>
                            </m:r>
                            <m:nary>
                              <m:naryPr>
                                <m:chr m:val="∑"/>
                                <m:subHide m:val="on"/>
                                <m:supHide m:val="on"/>
                                <m:ctrlPr>
                                  <a:rPr lang="es-MX" sz="1100" b="0" i="1">
                                    <a:latin typeface="Cambria Math" panose="02040503050406030204" pitchFamily="18" charset="0"/>
                                    <a:ea typeface="Cambria Math"/>
                                  </a:rPr>
                                </m:ctrlPr>
                              </m:naryPr>
                              <m:sub/>
                              <m:sup/>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nary>
                                  <m:naryPr>
                                    <m:chr m:val="∑"/>
                                    <m:subHide m:val="on"/>
                                    <m:supHide m:val="on"/>
                                    <m:ctrlPr>
                                      <a:rPr lang="es-MX" sz="1100" b="0" i="1">
                                        <a:latin typeface="Cambria Math" panose="02040503050406030204" pitchFamily="18" charset="0"/>
                                        <a:ea typeface="Cambria Math"/>
                                      </a:rPr>
                                    </m:ctrlPr>
                                  </m:naryPr>
                                  <m:sub/>
                                  <m:sup/>
                                  <m:e>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sSub>
                                          <m:sSubPr>
                                            <m:ctrlPr>
                                              <a:rPr lang="es-MX" sz="1100" b="0" i="1">
                                                <a:latin typeface="Cambria Math" panose="02040503050406030204" pitchFamily="18" charset="0"/>
                                                <a:ea typeface="Cambria Math"/>
                                              </a:rPr>
                                            </m:ctrlPr>
                                          </m:sSubPr>
                                          <m:e>
                                            <m:r>
                                              <a:rPr lang="es-MX" sz="1100" b="0" i="1">
                                                <a:latin typeface="Cambria Math"/>
                                                <a:ea typeface="Cambria Math"/>
                                              </a:rPr>
                                              <m:t>𝑦</m:t>
                                            </m:r>
                                          </m:e>
                                          <m:sub>
                                            <m:r>
                                              <a:rPr lang="es-MX" sz="1100" b="0" i="1">
                                                <a:latin typeface="Cambria Math"/>
                                                <a:ea typeface="Cambria Math"/>
                                              </a:rPr>
                                              <m:t>𝑖</m:t>
                                            </m:r>
                                          </m:sub>
                                        </m:sSub>
                                      </m:e>
                                    </m:func>
                                  </m:e>
                                </m:nary>
                              </m:e>
                            </m:nary>
                          </m:e>
                        </m:nary>
                      </m:num>
                      <m:den>
                        <m:r>
                          <a:rPr lang="es-MX" sz="1100" b="0" i="1">
                            <a:latin typeface="Cambria Math"/>
                            <a:ea typeface="Cambria Math"/>
                          </a:rPr>
                          <m:t>𝑛</m:t>
                        </m:r>
                        <m:nary>
                          <m:naryPr>
                            <m:chr m:val="∑"/>
                            <m:subHide m:val="on"/>
                            <m:supHide m:val="on"/>
                            <m:ctrlPr>
                              <a:rPr lang="es-MX" sz="1100" b="0" i="1">
                                <a:latin typeface="Cambria Math" panose="02040503050406030204" pitchFamily="18" charset="0"/>
                                <a:ea typeface="Cambria Math"/>
                              </a:rPr>
                            </m:ctrlPr>
                          </m:naryPr>
                          <m:sub/>
                          <m:sup/>
                          <m:e>
                            <m:sSup>
                              <m:sSupPr>
                                <m:ctrlPr>
                                  <a:rPr lang="es-MX" sz="1100" b="0" i="1">
                                    <a:latin typeface="Cambria Math" panose="02040503050406030204" pitchFamily="18" charset="0"/>
                                    <a:ea typeface="Cambria Math"/>
                                  </a:rPr>
                                </m:ctrlPr>
                              </m:sSupPr>
                              <m:e>
                                <m:r>
                                  <a:rPr lang="es-MX" sz="1100" b="0" i="1">
                                    <a:latin typeface="Cambria Math"/>
                                    <a:ea typeface="Cambria Math"/>
                                  </a:rPr>
                                  <m:t>𝑥𝑖</m:t>
                                </m:r>
                              </m:e>
                              <m:sup>
                                <m:r>
                                  <a:rPr lang="es-MX" sz="1100" b="0" i="1">
                                    <a:latin typeface="Cambria Math"/>
                                    <a:ea typeface="Cambria Math"/>
                                  </a:rPr>
                                  <m:t>2</m:t>
                                </m:r>
                              </m:sup>
                            </m:sSup>
                          </m:e>
                        </m:nary>
                        <m:r>
                          <a:rPr lang="es-MX" sz="1100" b="0" i="1">
                            <a:latin typeface="Cambria Math"/>
                            <a:ea typeface="Cambria Math"/>
                          </a:rPr>
                          <m:t>−</m:t>
                        </m:r>
                        <m:sSup>
                          <m:sSupPr>
                            <m:ctrlPr>
                              <a:rPr lang="es-MX" sz="1100" b="0" i="1">
                                <a:latin typeface="Cambria Math" panose="02040503050406030204" pitchFamily="18" charset="0"/>
                                <a:ea typeface="Cambria Math"/>
                              </a:rPr>
                            </m:ctrlPr>
                          </m:sSupPr>
                          <m:e>
                            <m:d>
                              <m:dPr>
                                <m:ctrlPr>
                                  <a:rPr lang="es-MX" sz="1100" b="0" i="1">
                                    <a:solidFill>
                                      <a:schemeClr val="tx1"/>
                                    </a:solidFill>
                                    <a:effectLst/>
                                    <a:latin typeface="Cambria Math" panose="02040503050406030204" pitchFamily="18" charset="0"/>
                                    <a:ea typeface="+mn-ea"/>
                                    <a:cs typeface="+mn-cs"/>
                                  </a:rPr>
                                </m:ctrlPr>
                              </m:dPr>
                              <m:e>
                                <m:nary>
                                  <m:naryPr>
                                    <m:chr m:val="∑"/>
                                    <m:subHide m:val="on"/>
                                    <m:supHide m:val="on"/>
                                    <m:ctrlPr>
                                      <a:rPr lang="es-MX" sz="1100" b="0" i="1">
                                        <a:solidFill>
                                          <a:schemeClr val="tx1"/>
                                        </a:solidFill>
                                        <a:effectLst/>
                                        <a:latin typeface="Cambria Math" panose="02040503050406030204" pitchFamily="18" charset="0"/>
                                        <a:ea typeface="+mn-ea"/>
                                        <a:cs typeface="+mn-cs"/>
                                      </a:rPr>
                                    </m:ctrlPr>
                                  </m:naryPr>
                                  <m:sub/>
                                  <m:sup/>
                                  <m:e>
                                    <m:r>
                                      <a:rPr lang="es-MX" sz="1100" b="0" i="1">
                                        <a:solidFill>
                                          <a:schemeClr val="tx1"/>
                                        </a:solidFill>
                                        <a:effectLst/>
                                        <a:latin typeface="Cambria Math"/>
                                        <a:ea typeface="+mn-ea"/>
                                        <a:cs typeface="+mn-cs"/>
                                      </a:rPr>
                                      <m:t>𝑥</m:t>
                                    </m:r>
                                  </m:e>
                                </m:nary>
                                <m:r>
                                  <a:rPr lang="es-MX" sz="1100" b="0" i="1">
                                    <a:solidFill>
                                      <a:schemeClr val="tx1"/>
                                    </a:solidFill>
                                    <a:effectLst/>
                                    <a:latin typeface="Cambria Math"/>
                                    <a:ea typeface="+mn-ea"/>
                                    <a:cs typeface="+mn-cs"/>
                                  </a:rPr>
                                  <m:t>𝑖</m:t>
                                </m:r>
                              </m:e>
                            </m:d>
                          </m:e>
                          <m:sup>
                            <m:r>
                              <a:rPr lang="es-MX" sz="1100" b="0" i="1">
                                <a:latin typeface="Cambria Math"/>
                                <a:ea typeface="Cambria Math"/>
                              </a:rPr>
                              <m:t>2</m:t>
                            </m:r>
                          </m:sup>
                        </m:sSup>
                      </m:den>
                    </m:f>
                  </m:oMath>
                </m:oMathPara>
              </a14:m>
              <a:endParaRPr lang="es-MX" sz="1100"/>
            </a:p>
          </xdr:txBody>
        </xdr:sp>
      </mc:Choice>
      <mc:Fallback xmlns="">
        <xdr:sp macro="" textlink="">
          <xdr:nvSpPr>
            <xdr:cNvPr id="4" name="3 CuadroTexto"/>
            <xdr:cNvSpPr txBox="1"/>
          </xdr:nvSpPr>
          <xdr:spPr>
            <a:xfrm>
              <a:off x="1504950" y="5172075"/>
              <a:ext cx="2333625" cy="487698"/>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a:ea typeface="+mn-ea"/>
                  <a:cs typeface="+mn-cs"/>
                </a:rPr>
                <a:t>𝑥</a:t>
              </a:r>
              <a:r>
                <a:rPr lang="es-MX" sz="1100" b="0" i="0">
                  <a:solidFill>
                    <a:schemeClr val="tx1"/>
                  </a:solidFill>
                  <a:effectLst/>
                  <a:latin typeface="Cambria Math" panose="02040503050406030204" pitchFamily="18" charset="0"/>
                  <a:ea typeface="+mn-ea"/>
                  <a:cs typeface="+mn-cs"/>
                </a:rPr>
                <a:t>_</a:t>
              </a:r>
              <a:r>
                <a:rPr lang="es-MX" sz="1100" b="0" i="0">
                  <a:solidFill>
                    <a:schemeClr val="tx1"/>
                  </a:solidFill>
                  <a:effectLst/>
                  <a:latin typeface="Cambria Math"/>
                  <a:ea typeface="+mn-ea"/>
                  <a:cs typeface="+mn-cs"/>
                </a:rPr>
                <a:t>𝑖 ln</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a:ea typeface="+mn-ea"/>
                  <a:cs typeface="+mn-cs"/>
                </a:rPr>
                <a:t>𝑦</a:t>
              </a:r>
              <a:r>
                <a:rPr lang="es-MX" sz="1100" b="0" i="0">
                  <a:solidFill>
                    <a:schemeClr val="tx1"/>
                  </a:solidFill>
                  <a:effectLst/>
                  <a:latin typeface="Cambria Math" panose="02040503050406030204" pitchFamily="18" charset="0"/>
                  <a:ea typeface="+mn-ea"/>
                  <a:cs typeface="+mn-cs"/>
                </a:rPr>
                <a:t>_</a:t>
              </a:r>
              <a:r>
                <a:rPr lang="es-MX" sz="1100" b="0" i="0">
                  <a:solidFill>
                    <a:schemeClr val="tx1"/>
                  </a:solidFill>
                  <a:effectLst/>
                  <a:latin typeface="Cambria Math"/>
                  <a:ea typeface="+mn-ea"/>
                  <a:cs typeface="+mn-cs"/>
                </a:rPr>
                <a:t>𝑖</a:t>
              </a:r>
              <a:r>
                <a:rPr lang="es-MX" sz="1100" b="0" i="0">
                  <a:solidFill>
                    <a:schemeClr val="tx1"/>
                  </a:solidFill>
                  <a:effectLst/>
                  <a:latin typeface="Cambria Math" panose="02040503050406030204" pitchFamily="18" charset="0"/>
                  <a:ea typeface="+mn-ea"/>
                  <a:cs typeface="+mn-cs"/>
                </a:rPr>
                <a:t> )</a:t>
              </a:r>
              <a:r>
                <a:rPr lang="es-MX" sz="1100" b="0" i="0">
                  <a:latin typeface="Cambria Math"/>
                  <a:ea typeface="Cambria Math"/>
                </a:rPr>
                <a:t>−</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a:t>
              </a: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𝑦</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r>
                <a:rPr lang="es-MX" sz="1100" b="0" i="0">
                  <a:latin typeface="Cambria Math"/>
                  <a:ea typeface="Cambria Math"/>
                </a:rPr>
                <a:t>𝑛</a:t>
              </a:r>
              <a:r>
                <a:rPr lang="es-MX" sz="1100" b="0" i="0">
                  <a:latin typeface="Cambria Math" panose="02040503050406030204" pitchFamily="18" charset="0"/>
                  <a:ea typeface="Cambria Math"/>
                </a:rPr>
                <a:t>∑▒〖</a:t>
              </a:r>
              <a:r>
                <a:rPr lang="es-MX" sz="1100" b="0" i="0">
                  <a:latin typeface="Cambria Math"/>
                  <a:ea typeface="Cambria Math"/>
                </a:rPr>
                <a:t>𝑥𝑖</a:t>
              </a:r>
              <a:r>
                <a:rPr lang="es-MX" sz="1100" b="0" i="0">
                  <a:latin typeface="Cambria Math" panose="02040503050406030204" pitchFamily="18" charset="0"/>
                  <a:ea typeface="Cambria Math"/>
                </a:rPr>
                <a:t>〗^</a:t>
              </a:r>
              <a:r>
                <a:rPr lang="es-MX" sz="1100" b="0" i="0">
                  <a:latin typeface="Cambria Math"/>
                  <a:ea typeface="Cambria Math"/>
                </a:rPr>
                <a:t>2</a:t>
              </a:r>
              <a:r>
                <a:rPr lang="es-MX" sz="1100" b="0" i="0">
                  <a:latin typeface="Cambria Math" panose="02040503050406030204" pitchFamily="18" charset="0"/>
                  <a:ea typeface="Cambria Math"/>
                </a:rPr>
                <a:t> </a:t>
              </a:r>
              <a:r>
                <a:rPr lang="es-MX" sz="1100" b="0" i="0">
                  <a:latin typeface="Cambria Math"/>
                  <a:ea typeface="Cambria Math"/>
                </a:rPr>
                <a:t>−</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a:ea typeface="+mn-ea"/>
                  <a:cs typeface="+mn-cs"/>
                </a:rPr>
                <a:t>𝑥 𝑖</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panose="02040503050406030204" pitchFamily="18" charset="0"/>
                  <a:ea typeface="Cambria Math"/>
                  <a:cs typeface="+mn-cs"/>
                </a:rPr>
                <a:t>^</a:t>
              </a:r>
              <a:r>
                <a:rPr lang="es-MX" sz="1100" b="0" i="0">
                  <a:latin typeface="Cambria Math"/>
                  <a:ea typeface="Cambria Math"/>
                </a:rPr>
                <a:t>2</a:t>
              </a:r>
              <a:r>
                <a:rPr lang="es-MX" sz="1100" b="0" i="0">
                  <a:latin typeface="Cambria Math" panose="02040503050406030204" pitchFamily="18" charset="0"/>
                  <a:ea typeface="Cambria Math"/>
                </a:rPr>
                <a:t> )</a:t>
              </a:r>
              <a:endParaRPr lang="es-MX" sz="1100"/>
            </a:p>
          </xdr:txBody>
        </xdr:sp>
      </mc:Fallback>
    </mc:AlternateContent>
    <xdr:clientData/>
  </xdr:oneCellAnchor>
  <xdr:oneCellAnchor>
    <xdr:from>
      <xdr:col>2</xdr:col>
      <xdr:colOff>304800</xdr:colOff>
      <xdr:row>31</xdr:row>
      <xdr:rowOff>19050</xdr:rowOff>
    </xdr:from>
    <xdr:ext cx="2333625" cy="291426"/>
    <mc:AlternateContent xmlns:mc="http://schemas.openxmlformats.org/markup-compatibility/2006" xmlns:a14="http://schemas.microsoft.com/office/drawing/2010/main">
      <mc:Choice Requires="a14">
        <xdr:sp macro="" textlink="">
          <xdr:nvSpPr>
            <xdr:cNvPr id="5" name="4 CuadroTexto"/>
            <xdr:cNvSpPr txBox="1"/>
          </xdr:nvSpPr>
          <xdr:spPr>
            <a:xfrm>
              <a:off x="1504950" y="5524500"/>
              <a:ext cx="2333625" cy="29142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func>
                      <m:funcPr>
                        <m:ctrlPr>
                          <a:rPr lang="es-MX" sz="1100" b="0" i="1">
                            <a:latin typeface="Cambria Math" panose="02040503050406030204" pitchFamily="18" charset="0"/>
                            <a:ea typeface="Cambria Math"/>
                          </a:rPr>
                        </m:ctrlPr>
                      </m:funcPr>
                      <m:fName>
                        <m:r>
                          <m:rPr>
                            <m:sty m:val="p"/>
                          </m:rPr>
                          <a:rPr lang="es-MX" sz="1100" b="0" i="0">
                            <a:latin typeface="Cambria Math"/>
                            <a:ea typeface="Cambria Math"/>
                          </a:rPr>
                          <m:t>ln</m:t>
                        </m:r>
                      </m:fName>
                      <m:e>
                        <m:d>
                          <m:dPr>
                            <m:ctrlPr>
                              <a:rPr lang="es-MX" sz="1100" b="0" i="1">
                                <a:latin typeface="Cambria Math" panose="02040503050406030204" pitchFamily="18" charset="0"/>
                                <a:ea typeface="Cambria Math"/>
                              </a:rPr>
                            </m:ctrlPr>
                          </m:dPr>
                          <m:e>
                            <m:r>
                              <a:rPr lang="es-MX" sz="1100" b="0" i="1">
                                <a:latin typeface="Cambria Math"/>
                                <a:ea typeface="Cambria Math"/>
                              </a:rPr>
                              <m:t>𝛼</m:t>
                            </m:r>
                          </m:e>
                        </m:d>
                      </m:e>
                    </m:func>
                    <m:r>
                      <a:rPr lang="es-MX" sz="1100" b="0" i="1">
                        <a:latin typeface="Cambria Math"/>
                        <a:ea typeface="Cambria Math"/>
                      </a:rPr>
                      <m:t>=</m:t>
                    </m:r>
                    <m:func>
                      <m:funcPr>
                        <m:ctrlPr>
                          <a:rPr lang="es-MX" sz="1100" b="0" i="1">
                            <a:solidFill>
                              <a:schemeClr val="tx1"/>
                            </a:solidFill>
                            <a:effectLst/>
                            <a:latin typeface="Cambria Math" panose="02040503050406030204" pitchFamily="18" charset="0"/>
                            <a:ea typeface="+mn-ea"/>
                            <a:cs typeface="+mn-cs"/>
                          </a:rPr>
                        </m:ctrlPr>
                      </m:funcPr>
                      <m:fName>
                        <m:r>
                          <m:rPr>
                            <m:sty m:val="p"/>
                          </m:rPr>
                          <a:rPr lang="es-MX" sz="1100" b="0" i="0">
                            <a:solidFill>
                              <a:schemeClr val="tx1"/>
                            </a:solidFill>
                            <a:effectLst/>
                            <a:latin typeface="Cambria Math"/>
                            <a:ea typeface="+mn-ea"/>
                            <a:cs typeface="+mn-cs"/>
                          </a:rPr>
                          <m:t>ln</m:t>
                        </m:r>
                      </m:fName>
                      <m:e>
                        <m:d>
                          <m:dPr>
                            <m:ctrlPr>
                              <a:rPr lang="es-MX" sz="1100" b="0" i="1">
                                <a:solidFill>
                                  <a:schemeClr val="tx1"/>
                                </a:solidFill>
                                <a:effectLst/>
                                <a:latin typeface="Cambria Math" panose="02040503050406030204" pitchFamily="18" charset="0"/>
                                <a:ea typeface="+mn-ea"/>
                                <a:cs typeface="+mn-cs"/>
                              </a:rPr>
                            </m:ctrlPr>
                          </m:dPr>
                          <m:e>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a:ea typeface="+mn-ea"/>
                                    <a:cs typeface="+mn-cs"/>
                                  </a:rPr>
                                  <m:t>𝑦</m:t>
                                </m:r>
                              </m:e>
                              <m:sub>
                                <m:r>
                                  <a:rPr lang="es-MX" sz="1100" b="0" i="1">
                                    <a:solidFill>
                                      <a:schemeClr val="tx1"/>
                                    </a:solidFill>
                                    <a:effectLst/>
                                    <a:latin typeface="Cambria Math"/>
                                    <a:ea typeface="+mn-ea"/>
                                    <a:cs typeface="+mn-cs"/>
                                  </a:rPr>
                                  <m:t>𝑖</m:t>
                                </m:r>
                              </m:sub>
                            </m:sSub>
                          </m:e>
                        </m:d>
                      </m:e>
                    </m:func>
                    <m:r>
                      <a:rPr lang="es-MX" sz="1100" b="0" i="1">
                        <a:latin typeface="Cambria Math"/>
                        <a:ea typeface="Cambria Math"/>
                      </a:rPr>
                      <m:t>−</m:t>
                    </m:r>
                    <m:r>
                      <a:rPr lang="es-MX" sz="1100" b="0" i="1">
                        <a:latin typeface="Cambria Math"/>
                        <a:ea typeface="Cambria Math"/>
                      </a:rPr>
                      <m:t>𝛽</m:t>
                    </m:r>
                    <m:acc>
                      <m:accPr>
                        <m:chr m:val="̂"/>
                        <m:ctrlPr>
                          <a:rPr lang="es-MX" sz="1100" b="0" i="1">
                            <a:latin typeface="Cambria Math" panose="02040503050406030204" pitchFamily="18" charset="0"/>
                            <a:ea typeface="Cambria Math"/>
                          </a:rPr>
                        </m:ctrlPr>
                      </m:accPr>
                      <m:e>
                        <m:sSub>
                          <m:sSubPr>
                            <m:ctrlPr>
                              <a:rPr lang="es-MX" sz="1100" b="0" i="1">
                                <a:latin typeface="Cambria Math" panose="02040503050406030204" pitchFamily="18" charset="0"/>
                                <a:ea typeface="Cambria Math"/>
                              </a:rPr>
                            </m:ctrlPr>
                          </m:sSubPr>
                          <m:e>
                            <m:r>
                              <a:rPr lang="es-MX" sz="1100" b="0" i="1">
                                <a:latin typeface="Cambria Math"/>
                                <a:ea typeface="Cambria Math"/>
                              </a:rPr>
                              <m:t>𝑥</m:t>
                            </m:r>
                          </m:e>
                          <m:sub>
                            <m:r>
                              <a:rPr lang="es-MX" sz="1100" b="0" i="1">
                                <a:latin typeface="Cambria Math"/>
                                <a:ea typeface="Cambria Math"/>
                              </a:rPr>
                              <m:t>𝑖</m:t>
                            </m:r>
                          </m:sub>
                        </m:sSub>
                      </m:e>
                    </m:acc>
                  </m:oMath>
                </m:oMathPara>
              </a14:m>
              <a:endParaRPr lang="es-MX" sz="1100"/>
            </a:p>
          </xdr:txBody>
        </xdr:sp>
      </mc:Choice>
      <mc:Fallback xmlns="">
        <xdr:sp macro="" textlink="">
          <xdr:nvSpPr>
            <xdr:cNvPr id="5" name="4 CuadroTexto"/>
            <xdr:cNvSpPr txBox="1"/>
          </xdr:nvSpPr>
          <xdr:spPr>
            <a:xfrm>
              <a:off x="1504950" y="5524500"/>
              <a:ext cx="2333625" cy="29142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ea typeface="Cambria Math"/>
                </a:rPr>
                <a:t>ln</a:t>
              </a:r>
              <a:r>
                <a:rPr lang="es-MX" sz="1100" b="0" i="0">
                  <a:latin typeface="Cambria Math" panose="02040503050406030204" pitchFamily="18" charset="0"/>
                  <a:ea typeface="Cambria Math"/>
                </a:rPr>
                <a:t>⁡(</a:t>
              </a:r>
              <a:r>
                <a:rPr lang="es-MX" sz="1100" b="0" i="0">
                  <a:latin typeface="Cambria Math"/>
                  <a:ea typeface="Cambria Math"/>
                </a:rPr>
                <a:t>𝛼</a:t>
              </a:r>
              <a:r>
                <a:rPr lang="es-MX" sz="1100" b="0" i="0">
                  <a:latin typeface="Cambria Math" panose="02040503050406030204" pitchFamily="18" charset="0"/>
                  <a:ea typeface="Cambria Math"/>
                </a:rPr>
                <a:t>)</a:t>
              </a:r>
              <a:r>
                <a:rPr lang="es-MX" sz="1100" b="0" i="0">
                  <a:latin typeface="Cambria Math"/>
                  <a:ea typeface="Cambria Math"/>
                </a:rPr>
                <a:t>=</a:t>
              </a:r>
              <a:r>
                <a:rPr lang="es-MX" sz="1100" b="0" i="0">
                  <a:solidFill>
                    <a:schemeClr val="tx1"/>
                  </a:solidFill>
                  <a:effectLst/>
                  <a:latin typeface="Cambria Math"/>
                  <a:ea typeface="+mn-ea"/>
                  <a:cs typeface="+mn-cs"/>
                </a:rPr>
                <a:t>ln</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a:ea typeface="+mn-ea"/>
                  <a:cs typeface="+mn-cs"/>
                </a:rPr>
                <a:t>𝑦</a:t>
              </a:r>
              <a:r>
                <a:rPr lang="es-MX" sz="1100" b="0" i="0">
                  <a:solidFill>
                    <a:schemeClr val="tx1"/>
                  </a:solidFill>
                  <a:effectLst/>
                  <a:latin typeface="Cambria Math" panose="02040503050406030204" pitchFamily="18" charset="0"/>
                  <a:ea typeface="+mn-ea"/>
                  <a:cs typeface="+mn-cs"/>
                </a:rPr>
                <a:t>_</a:t>
              </a:r>
              <a:r>
                <a:rPr lang="es-MX" sz="1100" b="0" i="0">
                  <a:solidFill>
                    <a:schemeClr val="tx1"/>
                  </a:solidFill>
                  <a:effectLst/>
                  <a:latin typeface="Cambria Math"/>
                  <a:ea typeface="+mn-ea"/>
                  <a:cs typeface="+mn-cs"/>
                </a:rPr>
                <a:t>𝑖</a:t>
              </a:r>
              <a:r>
                <a:rPr lang="es-MX" sz="1100" b="0" i="0">
                  <a:solidFill>
                    <a:schemeClr val="tx1"/>
                  </a:solidFill>
                  <a:effectLst/>
                  <a:latin typeface="Cambria Math" panose="02040503050406030204" pitchFamily="18" charset="0"/>
                  <a:ea typeface="+mn-ea"/>
                  <a:cs typeface="+mn-cs"/>
                </a:rPr>
                <a:t> )</a:t>
              </a:r>
              <a:r>
                <a:rPr lang="es-MX" sz="1100" b="0" i="0">
                  <a:latin typeface="Cambria Math"/>
                  <a:ea typeface="Cambria Math"/>
                </a:rPr>
                <a:t>−𝛽</a:t>
              </a:r>
              <a:r>
                <a:rPr lang="es-MX" sz="1100" b="0" i="0">
                  <a:latin typeface="Cambria Math" panose="02040503050406030204" pitchFamily="18" charset="0"/>
                  <a:ea typeface="Cambria Math"/>
                </a:rPr>
                <a:t>(</a:t>
              </a:r>
              <a:r>
                <a:rPr lang="es-MX" sz="1100" b="0" i="0">
                  <a:latin typeface="Cambria Math"/>
                  <a:ea typeface="Cambria Math"/>
                </a:rPr>
                <a:t>𝑥</a:t>
              </a:r>
              <a:r>
                <a:rPr lang="es-MX" sz="1100" b="0" i="0">
                  <a:latin typeface="Cambria Math" panose="02040503050406030204" pitchFamily="18" charset="0"/>
                  <a:ea typeface="Cambria Math"/>
                </a:rPr>
                <a:t>_</a:t>
              </a:r>
              <a:r>
                <a:rPr lang="es-MX" sz="1100" b="0" i="0">
                  <a:latin typeface="Cambria Math"/>
                  <a:ea typeface="Cambria Math"/>
                </a:rPr>
                <a:t>𝑖</a:t>
              </a:r>
              <a:r>
                <a:rPr lang="es-MX" sz="1100" b="0" i="0">
                  <a:latin typeface="Cambria Math" panose="02040503050406030204" pitchFamily="18" charset="0"/>
                  <a:ea typeface="Cambria Math"/>
                </a:rPr>
                <a:t> ) ̂</a:t>
              </a:r>
              <a:endParaRPr lang="es-MX" sz="1100"/>
            </a:p>
          </xdr:txBody>
        </xdr:sp>
      </mc:Fallback>
    </mc:AlternateContent>
    <xdr:clientData/>
  </xdr:oneCellAnchor>
  <xdr:twoCellAnchor>
    <xdr:from>
      <xdr:col>0</xdr:col>
      <xdr:colOff>66675</xdr:colOff>
      <xdr:row>60</xdr:row>
      <xdr:rowOff>0</xdr:rowOff>
    </xdr:from>
    <xdr:to>
      <xdr:col>6</xdr:col>
      <xdr:colOff>676275</xdr:colOff>
      <xdr:row>76</xdr:row>
      <xdr:rowOff>95249</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304800</xdr:colOff>
      <xdr:row>21</xdr:row>
      <xdr:rowOff>133350</xdr:rowOff>
    </xdr:from>
    <xdr:ext cx="2333625" cy="264560"/>
    <mc:AlternateContent xmlns:mc="http://schemas.openxmlformats.org/markup-compatibility/2006" xmlns:a14="http://schemas.microsoft.com/office/drawing/2010/main">
      <mc:Choice Requires="a14">
        <xdr:sp macro="" textlink="">
          <xdr:nvSpPr>
            <xdr:cNvPr id="8" name="7 CuadroTexto"/>
            <xdr:cNvSpPr txBox="1"/>
          </xdr:nvSpPr>
          <xdr:spPr>
            <a:xfrm>
              <a:off x="1504950" y="4029075"/>
              <a:ext cx="233362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func>
                      <m:funcPr>
                        <m:ctrlPr>
                          <a:rPr lang="es-MX" sz="1100" b="0" i="1">
                            <a:latin typeface="Cambria Math" panose="02040503050406030204" pitchFamily="18" charset="0"/>
                          </a:rPr>
                        </m:ctrlPr>
                      </m:funcPr>
                      <m:fName>
                        <m:r>
                          <m:rPr>
                            <m:sty m:val="p"/>
                          </m:rPr>
                          <a:rPr lang="es-MX" sz="1100" b="0" i="0">
                            <a:latin typeface="Cambria Math"/>
                          </a:rPr>
                          <m:t>ln</m:t>
                        </m:r>
                      </m:fName>
                      <m:e>
                        <m:d>
                          <m:dPr>
                            <m:ctrlPr>
                              <a:rPr lang="es-MX" sz="1100" b="0" i="1">
                                <a:latin typeface="Cambria Math" panose="02040503050406030204" pitchFamily="18" charset="0"/>
                              </a:rPr>
                            </m:ctrlPr>
                          </m:dPr>
                          <m:e>
                            <m:r>
                              <a:rPr lang="es-MX" sz="1100" b="0" i="1">
                                <a:latin typeface="Cambria Math"/>
                              </a:rPr>
                              <m:t>𝑃𝑓</m:t>
                            </m:r>
                          </m:e>
                        </m:d>
                      </m:e>
                    </m:func>
                    <m:r>
                      <a:rPr lang="es-MX" sz="1100" b="0" i="1">
                        <a:latin typeface="Cambria Math"/>
                      </a:rPr>
                      <m:t>=</m:t>
                    </m:r>
                    <m:func>
                      <m:funcPr>
                        <m:ctrlPr>
                          <a:rPr lang="es-MX" sz="1100" b="0" i="1">
                            <a:latin typeface="Cambria Math" panose="02040503050406030204" pitchFamily="18" charset="0"/>
                          </a:rPr>
                        </m:ctrlPr>
                      </m:funcPr>
                      <m:fName>
                        <m:r>
                          <m:rPr>
                            <m:sty m:val="p"/>
                          </m:rPr>
                          <a:rPr lang="es-MX" sz="1100" b="0" i="0">
                            <a:latin typeface="Cambria Math"/>
                          </a:rPr>
                          <m:t>ln</m:t>
                        </m:r>
                      </m:fName>
                      <m:e>
                        <m:d>
                          <m:dPr>
                            <m:ctrlPr>
                              <a:rPr lang="es-MX" sz="1100" b="0" i="1">
                                <a:latin typeface="Cambria Math" panose="02040503050406030204" pitchFamily="18" charset="0"/>
                              </a:rPr>
                            </m:ctrlPr>
                          </m:dPr>
                          <m:e>
                            <m:r>
                              <a:rPr lang="es-MX" sz="1100" b="0" i="1">
                                <a:latin typeface="Cambria Math"/>
                                <a:ea typeface="Cambria Math"/>
                              </a:rPr>
                              <m:t>𝛼</m:t>
                            </m:r>
                          </m:e>
                        </m:d>
                      </m:e>
                    </m:func>
                    <m:r>
                      <a:rPr lang="es-MX" sz="1100" b="0" i="1">
                        <a:latin typeface="Cambria Math"/>
                      </a:rPr>
                      <m:t>+</m:t>
                    </m:r>
                    <m:r>
                      <a:rPr lang="es-MX" sz="1100" b="0" i="1">
                        <a:latin typeface="Cambria Math"/>
                        <a:ea typeface="Cambria Math"/>
                      </a:rPr>
                      <m:t>𝛽</m:t>
                    </m:r>
                    <m:r>
                      <a:rPr lang="es-MX" sz="1100" b="0" i="1">
                        <a:latin typeface="Cambria Math"/>
                      </a:rPr>
                      <m:t>𝑥</m:t>
                    </m:r>
                  </m:oMath>
                </m:oMathPara>
              </a14:m>
              <a:endParaRPr lang="es-MX" sz="1100"/>
            </a:p>
          </xdr:txBody>
        </xdr:sp>
      </mc:Choice>
      <mc:Fallback xmlns="">
        <xdr:sp macro="" textlink="">
          <xdr:nvSpPr>
            <xdr:cNvPr id="8" name="7 CuadroTexto"/>
            <xdr:cNvSpPr txBox="1"/>
          </xdr:nvSpPr>
          <xdr:spPr>
            <a:xfrm>
              <a:off x="1504950" y="4029075"/>
              <a:ext cx="2333625" cy="26456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MX" sz="1100" b="0" i="0">
                  <a:latin typeface="Cambria Math"/>
                </a:rPr>
                <a:t>ln</a:t>
              </a:r>
              <a:r>
                <a:rPr lang="es-MX" sz="1100" b="0" i="0">
                  <a:latin typeface="Cambria Math" panose="02040503050406030204" pitchFamily="18" charset="0"/>
                </a:rPr>
                <a:t>⁡(</a:t>
              </a:r>
              <a:r>
                <a:rPr lang="es-MX" sz="1100" b="0" i="0">
                  <a:latin typeface="Cambria Math"/>
                </a:rPr>
                <a:t>𝑃𝑓</a:t>
              </a:r>
              <a:r>
                <a:rPr lang="es-MX" sz="1100" b="0" i="0">
                  <a:latin typeface="Cambria Math" panose="02040503050406030204" pitchFamily="18" charset="0"/>
                </a:rPr>
                <a:t>)</a:t>
              </a:r>
              <a:r>
                <a:rPr lang="es-MX" sz="1100" b="0" i="0">
                  <a:latin typeface="Cambria Math"/>
                </a:rPr>
                <a:t>=ln</a:t>
              </a:r>
              <a:r>
                <a:rPr lang="es-MX" sz="1100" b="0" i="0">
                  <a:latin typeface="Cambria Math" panose="02040503050406030204" pitchFamily="18" charset="0"/>
                </a:rPr>
                <a:t>⁡(</a:t>
              </a:r>
              <a:r>
                <a:rPr lang="es-MX" sz="1100" b="0" i="0">
                  <a:latin typeface="Cambria Math"/>
                  <a:ea typeface="Cambria Math"/>
                </a:rPr>
                <a:t>𝛼</a:t>
              </a:r>
              <a:r>
                <a:rPr lang="es-MX" sz="1100" b="0" i="0">
                  <a:latin typeface="Cambria Math" panose="02040503050406030204" pitchFamily="18" charset="0"/>
                  <a:ea typeface="Cambria Math"/>
                </a:rPr>
                <a:t>)</a:t>
              </a:r>
              <a:r>
                <a:rPr lang="es-MX" sz="1100" b="0" i="0">
                  <a:latin typeface="Cambria Math"/>
                </a:rPr>
                <a:t>+</a:t>
              </a:r>
              <a:r>
                <a:rPr lang="es-MX" sz="1100" b="0" i="0">
                  <a:latin typeface="Cambria Math"/>
                  <a:ea typeface="Cambria Math"/>
                </a:rPr>
                <a:t>𝛽</a:t>
              </a:r>
              <a:r>
                <a:rPr lang="es-MX" sz="1100" b="0" i="0">
                  <a:latin typeface="Cambria Math"/>
                </a:rPr>
                <a:t>𝑥</a:t>
              </a:r>
              <a:endParaRPr lang="es-MX" sz="1100"/>
            </a:p>
          </xdr:txBody>
        </xdr:sp>
      </mc:Fallback>
    </mc:AlternateContent>
    <xdr:clientData/>
  </xdr:oneCellAnchor>
  <xdr:twoCellAnchor editAs="oneCell">
    <xdr:from>
      <xdr:col>5</xdr:col>
      <xdr:colOff>704850</xdr:colOff>
      <xdr:row>1</xdr:row>
      <xdr:rowOff>19050</xdr:rowOff>
    </xdr:from>
    <xdr:to>
      <xdr:col>6</xdr:col>
      <xdr:colOff>424180</xdr:colOff>
      <xdr:row>4</xdr:row>
      <xdr:rowOff>161925</xdr:rowOff>
    </xdr:to>
    <xdr:pic>
      <xdr:nvPicPr>
        <xdr:cNvPr id="10"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5" y="152400"/>
          <a:ext cx="614680" cy="714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49923</xdr:colOff>
      <xdr:row>41</xdr:row>
      <xdr:rowOff>60107</xdr:rowOff>
    </xdr:from>
    <xdr:to>
      <xdr:col>8</xdr:col>
      <xdr:colOff>650327</xdr:colOff>
      <xdr:row>55</xdr:row>
      <xdr:rowOff>137948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597776</xdr:colOff>
      <xdr:row>1</xdr:row>
      <xdr:rowOff>59121</xdr:rowOff>
    </xdr:from>
    <xdr:to>
      <xdr:col>8</xdr:col>
      <xdr:colOff>501364</xdr:colOff>
      <xdr:row>4</xdr:row>
      <xdr:rowOff>131380</xdr:rowOff>
    </xdr:to>
    <xdr:pic>
      <xdr:nvPicPr>
        <xdr:cNvPr id="4" name="0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8310" y="164224"/>
          <a:ext cx="619606" cy="643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b07\d\CONCURSOS%201999\CEAS%20A.SOCIAL\Mav\MAV-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b07\d\CONCURSOS%201999\CEAS%20A.SOCIAL\Mav\TEC-MA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b07\d\02%20ProyectoGuerreo2006\MAVSC\MAVSC\Alcantarillado\AlcantMiraval\Licitacion\PTAR-1\CatalogoRedLagunaSec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b07\d\CONCURSOS%201999\CEAS%20A.SOCIAL\Mav\MAVDE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b07\d\CONCURSOS%201999\CEAS%20A.SOCIAL\2002%20DEF\TEC-2002-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b07\d\CACC\Trabajos\Proyecto%20Morelos%202004\Catalogos\Pr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g\Ut_Arg_01\CAPAEG_2002\Barranca%20Dulce\Dise&#241;o%20Bombe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ictor\e\Archivos_2\PROYECTOS%20CNA%202007\XVarios\XOtros\Calc.%20Poblacion%20La%20Ca&#241;a%20Sta%20F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rchivos/PROYECTOS%20OAXACA%202018/CONTRATO%20044_CEISA/EXP.%20T&#201;CNICO%20FINAL_San%20Francisco%20Telixtlahuaca/11.%20Memoria%20de%20C&#225;lculo/1.%20Poblaci&#243;n%20Proyecto/C&#225;lculo%20de%20Poblaci&#243;n%20San%20Francisco%20Telixtlahuaca%202603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7"/>
      <sheetName val="MAT."/>
      <sheetName val="GENERALES"/>
      <sheetName val="PROG AE10"/>
      <sheetName val="CATALOGO AE15"/>
      <sheetName val="AE9-I"/>
      <sheetName val="AE9-I (2)"/>
      <sheetName val="AE9-I (3)"/>
      <sheetName val="AE9-I (4)"/>
      <sheetName val="AE9-I (5)"/>
      <sheetName val="AE9-I (5-2)"/>
      <sheetName val="AE9-I (5-3)"/>
      <sheetName val="AE9-I (6)"/>
      <sheetName val="AE9-I (6-2)"/>
      <sheetName val="AE9-I (6-3)"/>
      <sheetName val="AE9-I (7)"/>
      <sheetName val="AE9-I (7-2)"/>
      <sheetName val="AE9-I (7-3)"/>
      <sheetName val="AE9-I (8)"/>
      <sheetName val="AE9-I (9)"/>
      <sheetName val="AE9-I (9-2)"/>
      <sheetName val="AE9-I (10)"/>
      <sheetName val="AE9-I (10-2)"/>
      <sheetName val="AE9-II (11)"/>
      <sheetName val="AE9-I (12)"/>
      <sheetName val="AE9-I (13)"/>
      <sheetName val="AE9-I (14)"/>
      <sheetName val="AE9-I (15)"/>
      <sheetName val="AE9-I (16)"/>
      <sheetName val="AE8"/>
      <sheetName val="AE3"/>
      <sheetName val="AE4"/>
      <sheetName val="AE5-1"/>
      <sheetName val="AE5-2"/>
      <sheetName val="AE6"/>
      <sheetName val="AE7-1"/>
      <sheetName val="AE7-2"/>
      <sheetName val="M.O."/>
      <sheetName val="Module1"/>
      <sheetName val="Module2"/>
      <sheetName val="M_O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3"/>
      <sheetName val="AT7"/>
      <sheetName val="AT8"/>
      <sheetName val="AT9"/>
      <sheetName val="AT10"/>
      <sheetName val="M.O."/>
      <sheetName val="M_O_"/>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 val="Concurso"/>
      <sheetName val="BD"/>
    </sheetNames>
    <sheetDataSet>
      <sheetData sheetId="0"/>
      <sheetData sheetId="1"/>
      <sheetData sheetId="2" refreshError="1">
        <row r="17">
          <cell r="A17">
            <v>1</v>
          </cell>
          <cell r="B17" t="str">
            <v>1000 01</v>
          </cell>
          <cell r="C17" t="str">
            <v>RUPTURA Y DEMOLICION DE EMPEDRADO</v>
          </cell>
          <cell r="D17" t="str">
            <v>M²</v>
          </cell>
          <cell r="E17">
            <v>59.37</v>
          </cell>
          <cell r="F17">
            <v>59.37</v>
          </cell>
        </row>
        <row r="18">
          <cell r="A18">
            <v>2</v>
          </cell>
          <cell r="B18" t="str">
            <v>1000 02</v>
          </cell>
          <cell r="C18" t="str">
            <v>RUPTURA  Y DEMOLICION DE PAVIMENTO ADOQUINADO.</v>
          </cell>
          <cell r="D18" t="str">
            <v>M²</v>
          </cell>
          <cell r="E18">
            <v>59.37</v>
          </cell>
          <cell r="F18">
            <v>59.37</v>
          </cell>
        </row>
        <row r="19">
          <cell r="A19">
            <v>3</v>
          </cell>
          <cell r="B19" t="str">
            <v>1000 03</v>
          </cell>
          <cell r="C19" t="str">
            <v>RUPTURA  Y DEMOLICION DE BANQUETA DE CONCRETO.</v>
          </cell>
          <cell r="D19" t="str">
            <v>M²</v>
          </cell>
          <cell r="E19">
            <v>57.52</v>
          </cell>
          <cell r="F19">
            <v>57.52</v>
          </cell>
        </row>
        <row r="20">
          <cell r="A20">
            <v>4</v>
          </cell>
          <cell r="B20" t="str">
            <v>1000 04</v>
          </cell>
          <cell r="C20" t="str">
            <v>RUPTURA Y DEMOLICION DE  PAVIMENTO ASFALTICO</v>
          </cell>
          <cell r="D20" t="str">
            <v>M³</v>
          </cell>
          <cell r="E20">
            <v>73.61</v>
          </cell>
          <cell r="F20">
            <v>73.61</v>
          </cell>
        </row>
        <row r="21">
          <cell r="A21">
            <v>5</v>
          </cell>
          <cell r="B21" t="str">
            <v>1000 05</v>
          </cell>
          <cell r="C21" t="str">
            <v>RUPTURA Y DEMOLICION DE PAVIMENTO HIDRAULICO</v>
          </cell>
          <cell r="D21" t="str">
            <v>M³</v>
          </cell>
          <cell r="E21">
            <v>652.5</v>
          </cell>
          <cell r="F21">
            <v>652.5</v>
          </cell>
        </row>
        <row r="22">
          <cell r="A22">
            <v>6</v>
          </cell>
          <cell r="B22" t="str">
            <v>1000 06</v>
          </cell>
          <cell r="C22" t="str">
            <v>RUPTURA Y DEMOLICION DE MAMPOSTERIA     DE PIEDRA.</v>
          </cell>
          <cell r="D22" t="str">
            <v>M³</v>
          </cell>
          <cell r="E22">
            <v>144.93</v>
          </cell>
          <cell r="F22">
            <v>144.93</v>
          </cell>
        </row>
        <row r="23">
          <cell r="A23">
            <v>7</v>
          </cell>
          <cell r="B23" t="str">
            <v>1000 07</v>
          </cell>
          <cell r="C23" t="str">
            <v>RUPTURA Y DEMOLICION DE MAMPOSTERIA       DE TABIQUE.</v>
          </cell>
          <cell r="D23" t="str">
            <v>M³</v>
          </cell>
          <cell r="E23">
            <v>1063.83</v>
          </cell>
          <cell r="F23">
            <v>1063.83</v>
          </cell>
        </row>
        <row r="24">
          <cell r="A24">
            <v>8</v>
          </cell>
          <cell r="B24" t="str">
            <v>1000 08</v>
          </cell>
          <cell r="C24" t="str">
            <v>RUPTURA Y DEMOLICION DE CONCRETO ARMADO.</v>
          </cell>
          <cell r="D24" t="str">
            <v>M³</v>
          </cell>
          <cell r="E24">
            <v>1368.53</v>
          </cell>
          <cell r="F24">
            <v>1368.53</v>
          </cell>
        </row>
        <row r="25">
          <cell r="A25">
            <v>9</v>
          </cell>
          <cell r="B25" t="str">
            <v>1000 20</v>
          </cell>
          <cell r="C25" t="str">
            <v>TRAZO Y CORTE CON CORTADORA DE DISCO       EN PAVIMENTO ASFALTICO.</v>
          </cell>
          <cell r="D25" t="str">
            <v>ML</v>
          </cell>
          <cell r="E25">
            <v>162.13999999999999</v>
          </cell>
          <cell r="F25">
            <v>162.13999999999999</v>
          </cell>
        </row>
        <row r="26">
          <cell r="A26">
            <v>10</v>
          </cell>
          <cell r="B26" t="str">
            <v>1000 21</v>
          </cell>
          <cell r="C26" t="str">
            <v>TRAZO Y CORTE CON CORTADORA DE DISCO         EN PAVIMENTO HIDRAULICO.</v>
          </cell>
          <cell r="D26" t="str">
            <v>ML</v>
          </cell>
          <cell r="E26">
            <v>151.94999999999999</v>
          </cell>
          <cell r="F26">
            <v>151.94999999999999</v>
          </cell>
        </row>
        <row r="27">
          <cell r="A27">
            <v>11</v>
          </cell>
          <cell r="B27" t="str">
            <v>1001 01</v>
          </cell>
          <cell r="C27" t="str">
            <v>CONSTRUCION DE BASE DE GRAVA           CEMENTADA</v>
          </cell>
          <cell r="D27" t="str">
            <v>M³</v>
          </cell>
          <cell r="E27">
            <v>976.46</v>
          </cell>
          <cell r="F27">
            <v>976.46</v>
          </cell>
        </row>
        <row r="28">
          <cell r="A28">
            <v>12</v>
          </cell>
          <cell r="B28" t="str">
            <v>1001 02</v>
          </cell>
          <cell r="C28" t="str">
            <v>CONSTRUCCION DE EMPREDADO EN SECO</v>
          </cell>
          <cell r="D28" t="str">
            <v>M²</v>
          </cell>
          <cell r="E28">
            <v>110.65</v>
          </cell>
          <cell r="F28">
            <v>110.65</v>
          </cell>
        </row>
        <row r="29">
          <cell r="A29">
            <v>13</v>
          </cell>
          <cell r="B29" t="str">
            <v>1001 03</v>
          </cell>
          <cell r="C29" t="str">
            <v>CONSTRUCCION DE EMPEDRADO JUNTEADO CON MORTERO CEMENTO-ARENA 1.5</v>
          </cell>
          <cell r="D29" t="str">
            <v>M²</v>
          </cell>
          <cell r="E29">
            <v>969.7</v>
          </cell>
          <cell r="F29">
            <v>969.7</v>
          </cell>
        </row>
        <row r="30">
          <cell r="A30">
            <v>14</v>
          </cell>
          <cell r="B30" t="str">
            <v>1001 04</v>
          </cell>
          <cell r="C30" t="str">
            <v>CONSTRUCCION DE PAVIMENTO        ADOQUINADO JUNTEADO CON MORTERO CEMENTO-ARENA 1.3</v>
          </cell>
          <cell r="D30" t="str">
            <v>M²</v>
          </cell>
          <cell r="E30">
            <v>149.78</v>
          </cell>
          <cell r="F30">
            <v>149.78</v>
          </cell>
        </row>
        <row r="31">
          <cell r="A31">
            <v>15</v>
          </cell>
          <cell r="B31" t="str">
            <v>1001 05</v>
          </cell>
          <cell r="C31" t="str">
            <v>CONSTRUCCION DE PAVIMENTO ASFALTICO       CON MORTERO DE 5 CM. DE ESPESOR.</v>
          </cell>
          <cell r="D31" t="str">
            <v>M²</v>
          </cell>
          <cell r="E31">
            <v>98.69</v>
          </cell>
          <cell r="F31">
            <v>98.69</v>
          </cell>
        </row>
        <row r="32">
          <cell r="A32">
            <v>16</v>
          </cell>
          <cell r="B32" t="str">
            <v>1001 06</v>
          </cell>
          <cell r="C32" t="str">
            <v>CONSTRUCCION DE PAVIMENTO ASFALTICO        CON CARPETA DE 7.5 CM DE ESPESOR.</v>
          </cell>
          <cell r="D32" t="str">
            <v>M²</v>
          </cell>
          <cell r="E32">
            <v>118.32</v>
          </cell>
          <cell r="F32">
            <v>118.32</v>
          </cell>
        </row>
        <row r="33">
          <cell r="A33">
            <v>17</v>
          </cell>
          <cell r="B33" t="str">
            <v>1001 07</v>
          </cell>
          <cell r="C33" t="str">
            <v>CONSTRUCCION DE PAVIMENTO O BANQUETA DE CONCRETO F´C=150 KG/CM². 8 CM. DE ESPESOR.</v>
          </cell>
          <cell r="D33" t="str">
            <v>M²</v>
          </cell>
          <cell r="E33">
            <v>130.5</v>
          </cell>
          <cell r="F33">
            <v>130.5</v>
          </cell>
        </row>
        <row r="34">
          <cell r="A34">
            <v>18</v>
          </cell>
          <cell r="B34" t="str">
            <v>1001 08</v>
          </cell>
          <cell r="C34" t="str">
            <v>CONSTRUCCION DE PAVIMENTO O BANQUETA DE CONCRETO F´C=150 KG/CM². 10 CM. DE ESPESOR.</v>
          </cell>
          <cell r="D34" t="str">
            <v>M²</v>
          </cell>
          <cell r="E34">
            <v>162.33000000000001</v>
          </cell>
          <cell r="F34">
            <v>162.33000000000001</v>
          </cell>
        </row>
        <row r="35">
          <cell r="A35">
            <v>19</v>
          </cell>
          <cell r="B35" t="str">
            <v>1001 09</v>
          </cell>
          <cell r="C35" t="str">
            <v>CONSTRUCCION DE PAVIMENTO O BANQUETA DE CONCRETO F´C=200 KG/CM². 8 CM DE ESPESOR</v>
          </cell>
          <cell r="D35" t="str">
            <v>M²</v>
          </cell>
          <cell r="E35">
            <v>151.6</v>
          </cell>
          <cell r="F35">
            <v>151.6</v>
          </cell>
        </row>
        <row r="36">
          <cell r="A36">
            <v>20</v>
          </cell>
          <cell r="B36" t="str">
            <v>1001 10</v>
          </cell>
          <cell r="C36" t="str">
            <v>CONSTRUCCION DE PAVIMENTO O BANQUETA DE CONCRETO F'C=200 KG/CM². 10 CM. DE ESPESOR.</v>
          </cell>
          <cell r="D36" t="str">
            <v>M²</v>
          </cell>
          <cell r="E36">
            <v>210.78</v>
          </cell>
          <cell r="F36">
            <v>210.78</v>
          </cell>
        </row>
        <row r="37">
          <cell r="A37">
            <v>21</v>
          </cell>
          <cell r="B37" t="str">
            <v>1002 01</v>
          </cell>
          <cell r="C37" t="str">
            <v>DESMONTE, DESENRRAICE, DESYERBE Y       LIMPIA DE TERRENO PARA PROPOSITOS  DE CONSTRUCCION EN VEGETACION TIPO MANGLAR,  SELVA O BOSQUE.</v>
          </cell>
          <cell r="D37" t="str">
            <v>HA.</v>
          </cell>
          <cell r="E37">
            <v>6770.78</v>
          </cell>
          <cell r="F37">
            <v>6770.78</v>
          </cell>
        </row>
        <row r="38">
          <cell r="A38">
            <v>22</v>
          </cell>
          <cell r="B38" t="str">
            <v>1002 02</v>
          </cell>
          <cell r="C38" t="str">
            <v>DESMONTE,DESENRAICE, DESYERBE Y LIMPIA     DE TERRENO PARA PROPOSITO    DE  CONSTRUCCION EN VEGETACION TIPO MONTES DE REGIONES ARIDAS O SEMIARIDAS.</v>
          </cell>
          <cell r="D38" t="str">
            <v>HA.</v>
          </cell>
          <cell r="E38">
            <v>5078.08</v>
          </cell>
          <cell r="F38">
            <v>5078.08</v>
          </cell>
        </row>
        <row r="39">
          <cell r="A39">
            <v>23</v>
          </cell>
          <cell r="B39" t="str">
            <v>1002 03</v>
          </cell>
          <cell r="C39" t="str">
            <v>DESMONTE,DESENRRAICE,DESYERBE Y LIMPIA DE TERRENO PARA PROPOSITO DE CONSTRUCCION EN VEGETACION TIPO MONTE DE REGIONES DESERTICAS, ZONAS CULTIVADAS O PASTIZALES.</v>
          </cell>
          <cell r="D39" t="str">
            <v>HA.</v>
          </cell>
          <cell r="E39">
            <v>3216.15</v>
          </cell>
          <cell r="F39">
            <v>3216.15</v>
          </cell>
        </row>
        <row r="40">
          <cell r="A40">
            <v>24</v>
          </cell>
          <cell r="B40" t="str">
            <v>1003 01</v>
          </cell>
          <cell r="C40" t="str">
            <v>DESPALME DE MATERIAL NO APTO PARA CIMENTACION Y/O DESPLANTE DE TERRAPLENES Y EN BANCOS DE PRESTAMO, DESPERDICIANDO EL MATERIAL, CON      ACARREO A 40 MTS.</v>
          </cell>
          <cell r="D40" t="str">
            <v>M³</v>
          </cell>
          <cell r="E40">
            <v>6.77</v>
          </cell>
          <cell r="F40">
            <v>6.77</v>
          </cell>
        </row>
        <row r="41">
          <cell r="A41">
            <v>25</v>
          </cell>
          <cell r="B41" t="str">
            <v>1003 02</v>
          </cell>
          <cell r="C41" t="str">
            <v>DESPALME DE MATERIAL NO APTO PARA   CIMENTACION Y/O DESPLANTE DE TERRAPLENES Y EN BANCOS DE PRESTAMO, CON CARGA Y ACARREO A UN KILOMETRO.</v>
          </cell>
          <cell r="D41" t="str">
            <v>M³</v>
          </cell>
          <cell r="E41">
            <v>6.76</v>
          </cell>
          <cell r="F41">
            <v>6.76</v>
          </cell>
        </row>
        <row r="42">
          <cell r="A42">
            <v>26</v>
          </cell>
          <cell r="B42" t="str">
            <v>1004 01</v>
          </cell>
          <cell r="C42" t="str">
            <v>CARGA A CAMION DE MATERIAL PRODUCTO DE EXCAVACION</v>
          </cell>
          <cell r="D42" t="str">
            <v>M³</v>
          </cell>
          <cell r="E42">
            <v>119.14</v>
          </cell>
          <cell r="F42">
            <v>119.14</v>
          </cell>
        </row>
        <row r="43">
          <cell r="A43">
            <v>27</v>
          </cell>
          <cell r="B43" t="str">
            <v>1005 01</v>
          </cell>
          <cell r="C43" t="str">
            <v>LIMPIEZA Y TRAZO EN EL AREA DE TRABAJO.</v>
          </cell>
          <cell r="D43" t="str">
            <v>M²</v>
          </cell>
          <cell r="E43">
            <v>4.5599999999999996</v>
          </cell>
          <cell r="F43">
            <v>4.5599999999999996</v>
          </cell>
        </row>
        <row r="44">
          <cell r="A44">
            <v>28</v>
          </cell>
          <cell r="B44" t="str">
            <v xml:space="preserve">1010 02 </v>
          </cell>
          <cell r="C44" t="str">
            <v>EXCAVACION A MANO PARA ZANJAS EN MATERIAL COMUN, EN SECO HASTA 2.00 MTS.   DE PROFUNDIDAD.</v>
          </cell>
          <cell r="D44" t="str">
            <v>M³</v>
          </cell>
          <cell r="E44">
            <v>55.85</v>
          </cell>
          <cell r="F44">
            <v>55.85</v>
          </cell>
        </row>
        <row r="45">
          <cell r="A45">
            <v>29</v>
          </cell>
          <cell r="B45" t="str">
            <v>1010 04</v>
          </cell>
          <cell r="C45" t="str">
            <v>EXCAVACION A MANO PARA ZANJAS EN MATERIAL COMUN, EN SECO HASTA 4.00 MTS. DE PROFUNDIDAD.</v>
          </cell>
          <cell r="D45" t="str">
            <v>M³</v>
          </cell>
          <cell r="E45">
            <v>112.91</v>
          </cell>
          <cell r="F45">
            <v>112.91</v>
          </cell>
        </row>
        <row r="46">
          <cell r="A46" t="str">
            <v>29A</v>
          </cell>
          <cell r="B46" t="str">
            <v>1010 04A</v>
          </cell>
          <cell r="C46" t="str">
            <v>EXCAVACION A MANO PARA ZANJAS EN MATERIAL COMUN, EN SECO HASTA 6.00 MTS. DE PROFUNDIDAD.</v>
          </cell>
          <cell r="D46" t="str">
            <v>M³</v>
          </cell>
          <cell r="E46">
            <v>125.89</v>
          </cell>
          <cell r="F46">
            <v>125.89</v>
          </cell>
        </row>
        <row r="47">
          <cell r="A47">
            <v>30</v>
          </cell>
          <cell r="B47" t="str">
            <v>1019 02</v>
          </cell>
          <cell r="C47" t="str">
            <v>EXCAVACION EN ROCA  FIJA PARA ZANJAS, EN SECO, EN ZONAS  A  HASTA 2.00 MTS DE PROFUNDIDAD.</v>
          </cell>
          <cell r="D47" t="str">
            <v>M³</v>
          </cell>
          <cell r="E47">
            <v>225.2</v>
          </cell>
          <cell r="F47">
            <v>225.2</v>
          </cell>
        </row>
        <row r="48">
          <cell r="A48">
            <v>31</v>
          </cell>
          <cell r="B48" t="str">
            <v>1019 04</v>
          </cell>
          <cell r="C48" t="str">
            <v>EXCAVACION EN ROCA FIJA PARA ZANJAS, EN SECO, EN ZONA  A HASTA 4.00 MTS. DE PROFUNDIDAD.</v>
          </cell>
          <cell r="D48" t="str">
            <v>M³</v>
          </cell>
          <cell r="E48">
            <v>263.95</v>
          </cell>
          <cell r="F48">
            <v>263.95</v>
          </cell>
        </row>
        <row r="49">
          <cell r="A49" t="str">
            <v>31A</v>
          </cell>
          <cell r="B49" t="str">
            <v>1019 04A</v>
          </cell>
          <cell r="C49" t="str">
            <v>EXCAVACION EN ROCA FIJA PARA ZANJAS, EN SECO, EN ZONA  A HASTA 6.00 MTS. DE PROFUNDIDAD.</v>
          </cell>
          <cell r="D49" t="str">
            <v>M³</v>
          </cell>
          <cell r="E49">
            <v>279.85000000000002</v>
          </cell>
          <cell r="F49">
            <v>279.85000000000002</v>
          </cell>
        </row>
        <row r="50">
          <cell r="A50">
            <v>32</v>
          </cell>
          <cell r="B50" t="str">
            <v>1020 02</v>
          </cell>
          <cell r="C50" t="str">
            <v>EXCAVACION EN ROCA FIJA  PARA ZANJAS,    EN SECO,  EN ZONA B, HASTA 2.00 MTS. DE PROFUNDIDAD.</v>
          </cell>
          <cell r="D50" t="str">
            <v>M³</v>
          </cell>
          <cell r="E50">
            <v>203.71</v>
          </cell>
          <cell r="F50">
            <v>203.71</v>
          </cell>
        </row>
        <row r="51">
          <cell r="A51">
            <v>33</v>
          </cell>
          <cell r="B51" t="str">
            <v>1020 04</v>
          </cell>
          <cell r="C51" t="str">
            <v>EXCAVACION EN ROCA FIJA  PARA ZANJAS,    EN SECO,  EN ZONA B, HASTA 4.00 MTS. DE PROFUNDIDAD.</v>
          </cell>
          <cell r="D51" t="str">
            <v>M³</v>
          </cell>
          <cell r="E51">
            <v>240.59</v>
          </cell>
          <cell r="F51">
            <v>240.59</v>
          </cell>
        </row>
        <row r="52">
          <cell r="A52">
            <v>34</v>
          </cell>
          <cell r="B52" t="str">
            <v>1040 02</v>
          </cell>
          <cell r="C52" t="str">
            <v>EXCAVACION  A  MANO  PARA  ZANJAS EN MATERIAL COMUN EN AGUA HASTA 2.00 MTS   DE PROFUNDIDAD</v>
          </cell>
          <cell r="D52" t="str">
            <v>M³</v>
          </cell>
          <cell r="E52">
            <v>73.38</v>
          </cell>
          <cell r="F52">
            <v>73.38</v>
          </cell>
        </row>
        <row r="53">
          <cell r="A53">
            <v>35</v>
          </cell>
          <cell r="B53" t="str">
            <v>1040 04</v>
          </cell>
          <cell r="C53" t="str">
            <v>EXCAVACION  A  MANO  PARA  ZANJAS EN MATERIAL COMUN, EN AGUA HASTA 4.00 MTS. DE PROFUNDIDAD</v>
          </cell>
          <cell r="D53" t="str">
            <v>M³</v>
          </cell>
          <cell r="E53">
            <v>94.42</v>
          </cell>
          <cell r="F53">
            <v>94.42</v>
          </cell>
        </row>
        <row r="54">
          <cell r="A54">
            <v>36</v>
          </cell>
          <cell r="B54" t="str">
            <v>1041 02</v>
          </cell>
          <cell r="C54" t="str">
            <v>EXCAVACION  EN  ROCA FIJA,  PARA  ZANJAS,   EN AGUA, EN ZONA A HASTA 2.00 MTS.  DE PROFUNDIDAD</v>
          </cell>
          <cell r="D54" t="str">
            <v>M³</v>
          </cell>
          <cell r="E54">
            <v>257.48</v>
          </cell>
          <cell r="F54">
            <v>257.48</v>
          </cell>
        </row>
        <row r="55">
          <cell r="A55">
            <v>37</v>
          </cell>
          <cell r="B55" t="str">
            <v>1041 04</v>
          </cell>
          <cell r="C55" t="str">
            <v>EXCAVACION  EN  ROCA FIJA, PARA ZANJAS, EN AGUA, EN ZONA  A HASTA 4.00 MTS DE PROFUNDIDAD</v>
          </cell>
          <cell r="D55" t="str">
            <v>M³</v>
          </cell>
          <cell r="E55">
            <v>307.95999999999998</v>
          </cell>
          <cell r="F55">
            <v>307.95999999999998</v>
          </cell>
        </row>
        <row r="56">
          <cell r="A56">
            <v>38</v>
          </cell>
          <cell r="B56" t="str">
            <v>1042 02</v>
          </cell>
          <cell r="C56" t="str">
            <v>EXCAVACION  EN  ROCA FIJA, PARA ZANJA, EN AGUA, EN ZONA B HASTA 2.00 MTS DE PROFUNDIDAD</v>
          </cell>
          <cell r="D56" t="str">
            <v>M³</v>
          </cell>
          <cell r="E56">
            <v>235.98</v>
          </cell>
          <cell r="F56">
            <v>235.98</v>
          </cell>
        </row>
        <row r="57">
          <cell r="A57">
            <v>39</v>
          </cell>
          <cell r="B57" t="str">
            <v>1042 04</v>
          </cell>
          <cell r="C57" t="str">
            <v>EXCAVACION  EN  ROCA FIJA, PARA ZANJA, EN AGUA, EN ZONA B HASTA 4.00 MTS DE PROFUNDIDAD</v>
          </cell>
          <cell r="D57" t="str">
            <v>M³</v>
          </cell>
          <cell r="E57">
            <v>284.57</v>
          </cell>
          <cell r="F57">
            <v>284.57</v>
          </cell>
        </row>
        <row r="58">
          <cell r="A58">
            <v>40</v>
          </cell>
          <cell r="B58" t="str">
            <v>1060 02</v>
          </cell>
          <cell r="C58" t="str">
            <v>EXCAVACION A MANO PARA DESPLANTE DE ESTRUCTURAS, EN MATERIAL COMUN, EN SECO  HASTA 2.00 MTS DE PROFUNDIDAD</v>
          </cell>
          <cell r="D58" t="str">
            <v>M³</v>
          </cell>
          <cell r="E58">
            <v>52.22</v>
          </cell>
          <cell r="F58">
            <v>52.22</v>
          </cell>
        </row>
        <row r="59">
          <cell r="A59">
            <v>41</v>
          </cell>
          <cell r="B59" t="str">
            <v>1060 04</v>
          </cell>
          <cell r="C59" t="str">
            <v>EXCAVACION A MANO PARA DESPLANTE DE ESTRUCTURAS, EN MATERIAL COMUN, EN SECO  HASTA 4.00 MTS. DE PROFUNDIDAD.</v>
          </cell>
          <cell r="D59" t="str">
            <v>M³</v>
          </cell>
          <cell r="E59">
            <v>107.46</v>
          </cell>
          <cell r="F59">
            <v>107.46</v>
          </cell>
        </row>
        <row r="60">
          <cell r="A60">
            <v>42</v>
          </cell>
          <cell r="B60" t="str">
            <v>1070 02</v>
          </cell>
          <cell r="C60" t="str">
            <v>EXCAVACION EN ROCA FIJA, PARA DESPLANTE DE ESTRUCTURAS, EN SECO  HASTA 2.00 MTS DE PROFUNDIDAD</v>
          </cell>
          <cell r="D60" t="str">
            <v>M³</v>
          </cell>
          <cell r="E60">
            <v>205.29</v>
          </cell>
          <cell r="F60">
            <v>205.29</v>
          </cell>
        </row>
        <row r="61">
          <cell r="A61">
            <v>43</v>
          </cell>
          <cell r="B61" t="str">
            <v>1070 04</v>
          </cell>
          <cell r="C61" t="str">
            <v>EXCAVACION EN ROCA FIJA, PARA DESPLANTE DE ESTRUCTURAS, EN SECO  HASTA 4.00 MTS DE PROFUNDIDAD</v>
          </cell>
          <cell r="D61" t="str">
            <v>M³</v>
          </cell>
          <cell r="E61">
            <v>234.63</v>
          </cell>
          <cell r="F61">
            <v>234.63</v>
          </cell>
        </row>
        <row r="62">
          <cell r="A62">
            <v>44</v>
          </cell>
          <cell r="B62" t="str">
            <v>1080 02</v>
          </cell>
          <cell r="C62" t="str">
            <v>EXCAVACION A MANO PARA DESPLANTE DE ESTRUCTURAS, EN MATERIAL COMUN, EN AGUA HASTA 2.00 MTS DE PROFUNDIDAD</v>
          </cell>
          <cell r="D62" t="str">
            <v>M³</v>
          </cell>
          <cell r="E62">
            <v>87.42</v>
          </cell>
          <cell r="F62">
            <v>87.42</v>
          </cell>
        </row>
        <row r="63">
          <cell r="A63">
            <v>45</v>
          </cell>
          <cell r="B63" t="str">
            <v>1080 04</v>
          </cell>
          <cell r="C63" t="str">
            <v>EXCAVACION A MANO PARA DESPLANTE DE ESTRUCTURAS, EN MATERIAL COMUN, EN AGUA DE 2.00 HASTA 4.00 MTS DE PROFUNDIDAD</v>
          </cell>
          <cell r="D63" t="str">
            <v>M³</v>
          </cell>
          <cell r="E63">
            <v>101.41</v>
          </cell>
          <cell r="F63">
            <v>101.41</v>
          </cell>
        </row>
        <row r="64">
          <cell r="A64">
            <v>46</v>
          </cell>
          <cell r="B64" t="str">
            <v>1082 02</v>
          </cell>
          <cell r="C64" t="str">
            <v>EXCAVACION EN ROCA FIJA, PARA DESPLANTE DE ESTRUCTURAS, EN AGUA HASTA 2.00 MTS DE PROFUNDIDAD</v>
          </cell>
          <cell r="D64" t="str">
            <v>M³</v>
          </cell>
          <cell r="E64">
            <v>168.58</v>
          </cell>
          <cell r="F64">
            <v>168.58</v>
          </cell>
        </row>
        <row r="65">
          <cell r="A65">
            <v>47</v>
          </cell>
          <cell r="B65" t="str">
            <v>1082 04</v>
          </cell>
          <cell r="C65" t="str">
            <v>EXCAVACION EN ROCA FIJA, PARA DESPLANTE DE ESTRUCTURAS, EN AGUA DE 2.00  HASTA 4.00 MTS DE PROFUNDIDAD</v>
          </cell>
          <cell r="D65" t="str">
            <v>M³</v>
          </cell>
          <cell r="E65">
            <v>191.29</v>
          </cell>
          <cell r="F65">
            <v>191.29</v>
          </cell>
        </row>
        <row r="66">
          <cell r="A66">
            <v>48</v>
          </cell>
          <cell r="B66" t="str">
            <v>1100 01</v>
          </cell>
          <cell r="C66" t="str">
            <v>EXCAVACION CON EQUIPO PARA ZANJAS EN MATERIAL COMUN, EN SECO EN ZONA A DE 0.00 A 6.00 METROS DE PROFUNDIDAD</v>
          </cell>
          <cell r="D66" t="str">
            <v>M³</v>
          </cell>
          <cell r="E66">
            <v>9.3699999999999992</v>
          </cell>
          <cell r="F66">
            <v>9.3699999999999992</v>
          </cell>
        </row>
        <row r="67">
          <cell r="A67">
            <v>49</v>
          </cell>
          <cell r="B67" t="str">
            <v>1100 02</v>
          </cell>
          <cell r="C67" t="str">
            <v>EXCAVACION CON EQUIPO PARA ZANJAS EN MATERIAL COMUN, EN SECO EN ZONA B DE 0.00  A 6.00  METROS DE PROFUNDIDAD</v>
          </cell>
          <cell r="D67" t="str">
            <v>M³</v>
          </cell>
          <cell r="E67">
            <v>14.39</v>
          </cell>
          <cell r="F67">
            <v>14.39</v>
          </cell>
        </row>
        <row r="68">
          <cell r="A68">
            <v>50</v>
          </cell>
          <cell r="B68" t="str">
            <v>1100 03</v>
          </cell>
          <cell r="C68" t="str">
            <v>EXCAVACION CON EQUIPO PARA ZANJAS EN MATERIAL COMUN, EN SECO EN ZONA B DE 0.00 A 6.00 METROS DE PROFUNDIDAD DEPOSITANDO EL MATERIAL EN CAMION</v>
          </cell>
          <cell r="D68" t="str">
            <v>M³</v>
          </cell>
          <cell r="E68">
            <v>14.39</v>
          </cell>
          <cell r="F68">
            <v>14.39</v>
          </cell>
        </row>
        <row r="69">
          <cell r="A69">
            <v>51</v>
          </cell>
          <cell r="B69" t="str">
            <v>1101 01</v>
          </cell>
          <cell r="C69" t="str">
            <v>EXCAVACION CON EQUIPO PARA ZANJAS EN MATERIAL COMUN,  EN  AGUA  EN ZONA  A  DE 0.00 A 6.00 MTS DE PROFUNDIDAD</v>
          </cell>
          <cell r="D69" t="str">
            <v>M³</v>
          </cell>
          <cell r="E69">
            <v>12.25</v>
          </cell>
          <cell r="F69">
            <v>12.25</v>
          </cell>
        </row>
        <row r="70">
          <cell r="A70">
            <v>52</v>
          </cell>
          <cell r="B70" t="str">
            <v>1101 02</v>
          </cell>
          <cell r="C70" t="str">
            <v>EXCAVACION CON EQUIPO PARA ZANJAS EN MATERIAL COMUN,  EN  AGUA  EN  ZONA  B  DE 0.00 A 6.00 MTS DE PROFUNDIDAD</v>
          </cell>
          <cell r="D70" t="str">
            <v>M³</v>
          </cell>
          <cell r="E70">
            <v>14.39</v>
          </cell>
          <cell r="F70">
            <v>14.39</v>
          </cell>
        </row>
        <row r="71">
          <cell r="A71">
            <v>53</v>
          </cell>
          <cell r="B71" t="str">
            <v>1101 03</v>
          </cell>
          <cell r="C71" t="str">
            <v>EXCAVACION CON EQUIPO PARA ZANJAS EN MATERIAL COMUN,  EN  AGUA  EN  ZONA  B  DE 0.00 A 6.00 MTS. DE PROFUNDIDAD, DEPOSITANDO EL MATERIAL EN CAMION.</v>
          </cell>
          <cell r="D71" t="str">
            <v>M³</v>
          </cell>
          <cell r="E71">
            <v>44.75</v>
          </cell>
          <cell r="F71">
            <v>44.75</v>
          </cell>
        </row>
        <row r="72">
          <cell r="A72">
            <v>54</v>
          </cell>
          <cell r="B72" t="str">
            <v>1120 01</v>
          </cell>
          <cell r="C72" t="str">
            <v>EXCAVACION EN CORTE PARA CONSTRUCCION DE CAMINOS EN MATERIAL COMUN, DESPERDICIANDO EL MATERIAL</v>
          </cell>
          <cell r="D72" t="str">
            <v>M³</v>
          </cell>
          <cell r="E72">
            <v>70.94</v>
          </cell>
          <cell r="F72">
            <v>70.94</v>
          </cell>
        </row>
        <row r="73">
          <cell r="A73">
            <v>55</v>
          </cell>
          <cell r="B73" t="str">
            <v>1120 02</v>
          </cell>
          <cell r="C73" t="str">
            <v>EXCAVACION EN CORTE PARA CONSTRUCCION DE CAMINOS EN ROCA FIJA, DESPERDICIANDO EL MATERIAL</v>
          </cell>
          <cell r="D73" t="str">
            <v>M³</v>
          </cell>
          <cell r="E73">
            <v>180.35</v>
          </cell>
          <cell r="F73">
            <v>180.35</v>
          </cell>
        </row>
        <row r="74">
          <cell r="A74">
            <v>56</v>
          </cell>
          <cell r="B74" t="str">
            <v>1121 01</v>
          </cell>
          <cell r="C74" t="str">
            <v>TERRAPLEN COMPACTADO AL 85% PROCTOR CON MATERIAL PRODUCTO DE EXCAVACION</v>
          </cell>
          <cell r="D74" t="str">
            <v>M³</v>
          </cell>
          <cell r="E74">
            <v>20.52</v>
          </cell>
          <cell r="F74">
            <v>20.52</v>
          </cell>
        </row>
        <row r="75">
          <cell r="A75">
            <v>57</v>
          </cell>
          <cell r="B75" t="str">
            <v>1121 02</v>
          </cell>
          <cell r="C75" t="str">
            <v>TERRAPLEN COMPACTADO AL 90% PROCTOR CON MATERIAL DE BANCO, INCLUYE: EXTRACCION, CARGA Y ACARREO 1er KM.</v>
          </cell>
          <cell r="D75" t="str">
            <v>M³</v>
          </cell>
          <cell r="E75">
            <v>42.78</v>
          </cell>
          <cell r="F75">
            <v>42.78</v>
          </cell>
        </row>
        <row r="76">
          <cell r="A76">
            <v>58</v>
          </cell>
          <cell r="B76" t="str">
            <v>1121 05</v>
          </cell>
          <cell r="C76" t="str">
            <v>REVESTIMIENTO COMPACTADO  AL  90% PROCTOR CON MATERIAL DE BANCO,     INCLUYE EXTRACCION, CARGA Y ACARREO 1er. KM.</v>
          </cell>
          <cell r="D76" t="str">
            <v>M³</v>
          </cell>
          <cell r="E76">
            <v>42.78</v>
          </cell>
          <cell r="F76">
            <v>42.78</v>
          </cell>
        </row>
        <row r="77">
          <cell r="A77">
            <v>59</v>
          </cell>
          <cell r="B77" t="str">
            <v>1122 01</v>
          </cell>
          <cell r="C77" t="str">
            <v>EXCAVACION  PARA  CUNETAS Y CONTRACUNETAS EN CUALQUIER MATERIAL EXCEPTO ROCA</v>
          </cell>
          <cell r="D77" t="str">
            <v>M³</v>
          </cell>
          <cell r="E77">
            <v>73.61</v>
          </cell>
          <cell r="F77">
            <v>73.61</v>
          </cell>
        </row>
        <row r="78">
          <cell r="A78">
            <v>60</v>
          </cell>
          <cell r="B78" t="str">
            <v>1122 02</v>
          </cell>
          <cell r="C78" t="str">
            <v>EXCAVACION PARA CUNETAS Y CONTRACUNETAS EN ROCA</v>
          </cell>
          <cell r="D78" t="str">
            <v>M³</v>
          </cell>
          <cell r="E78">
            <v>175.17</v>
          </cell>
          <cell r="F78">
            <v>175.17</v>
          </cell>
        </row>
        <row r="79">
          <cell r="A79">
            <v>61</v>
          </cell>
          <cell r="B79" t="str">
            <v>1130 01</v>
          </cell>
          <cell r="C79" t="str">
            <v>PLANTILLA  APISONADA   EN  ZANJAS CON MATERIAL PRODUCTO DE EXCAVACION</v>
          </cell>
          <cell r="D79" t="str">
            <v>M³</v>
          </cell>
          <cell r="E79">
            <v>47.99</v>
          </cell>
          <cell r="F79">
            <v>47.99</v>
          </cell>
        </row>
        <row r="80">
          <cell r="A80">
            <v>62</v>
          </cell>
          <cell r="B80" t="str">
            <v>1130 02</v>
          </cell>
          <cell r="C80" t="str">
            <v>PLANTILLA  APISONADA    EN  ZANJAS CON MATERIAL PRODUCTO DE BANCO</v>
          </cell>
          <cell r="D80" t="str">
            <v>M³</v>
          </cell>
          <cell r="E80">
            <v>79.64</v>
          </cell>
          <cell r="F80">
            <v>79.64</v>
          </cell>
        </row>
        <row r="81">
          <cell r="A81">
            <v>63</v>
          </cell>
          <cell r="B81" t="str">
            <v>1131 01</v>
          </cell>
          <cell r="C81" t="str">
            <v>RELLENO  EN  ZANJAS  A VOLTEO CON MATERIAL PRODUCTO DE EXCAVACION</v>
          </cell>
          <cell r="D81" t="str">
            <v>M³</v>
          </cell>
          <cell r="E81">
            <v>25.26</v>
          </cell>
          <cell r="F81">
            <v>25.26</v>
          </cell>
        </row>
        <row r="82">
          <cell r="A82">
            <v>64</v>
          </cell>
          <cell r="B82" t="str">
            <v>1131 02</v>
          </cell>
          <cell r="C82" t="str">
            <v>RELLENO  EN  ZANJAS  A VOLTEO CON MATERIAL PRODUCTO DE BANCO</v>
          </cell>
          <cell r="D82" t="str">
            <v>M³</v>
          </cell>
          <cell r="E82">
            <v>154.74</v>
          </cell>
          <cell r="F82">
            <v>154.74</v>
          </cell>
        </row>
        <row r="83">
          <cell r="A83">
            <v>65</v>
          </cell>
          <cell r="B83" t="str">
            <v>1131 03</v>
          </cell>
          <cell r="C83" t="str">
            <v>RELLENO  EN  ZANJAS COMPACTADO CON MATERIAL PRODUCTO DE EXCAVACION</v>
          </cell>
          <cell r="D83" t="str">
            <v>M³</v>
          </cell>
          <cell r="E83">
            <v>82.86</v>
          </cell>
          <cell r="F83">
            <v>82.86</v>
          </cell>
        </row>
        <row r="84">
          <cell r="A84">
            <v>66</v>
          </cell>
          <cell r="B84" t="str">
            <v>1131 04</v>
          </cell>
          <cell r="C84" t="str">
            <v>RELLENO EN ZANJAS COMPACTADO, CON  MATERIAL DE BANCO</v>
          </cell>
          <cell r="D84" t="str">
            <v>M³</v>
          </cell>
          <cell r="E84">
            <v>125.31</v>
          </cell>
          <cell r="F84">
            <v>125.31</v>
          </cell>
        </row>
        <row r="85">
          <cell r="A85">
            <v>67</v>
          </cell>
          <cell r="B85" t="str">
            <v>1135 01</v>
          </cell>
          <cell r="C85" t="str">
            <v>EXTENDIDO   Y   BANDEADO   DE   MATERIAL  PRODUCTO  DE EXCAVACION</v>
          </cell>
          <cell r="D85" t="str">
            <v>M³</v>
          </cell>
          <cell r="E85">
            <v>5.36</v>
          </cell>
          <cell r="F85">
            <v>5.36</v>
          </cell>
        </row>
        <row r="86">
          <cell r="A86">
            <v>68</v>
          </cell>
          <cell r="B86" t="str">
            <v>1138 01</v>
          </cell>
          <cell r="C86" t="str">
            <v>RELLENOS  CON SUELO CEMENTO.</v>
          </cell>
          <cell r="D86" t="str">
            <v>M³</v>
          </cell>
          <cell r="E86">
            <v>710.35</v>
          </cell>
          <cell r="F86">
            <v>710.35</v>
          </cell>
        </row>
        <row r="87">
          <cell r="A87">
            <v>69</v>
          </cell>
          <cell r="B87" t="str">
            <v>1140 01</v>
          </cell>
          <cell r="C87" t="str">
            <v>BOMBEO  DE  ACHIQUE  CON  BOMBA AUTOCEBANTE, PROPIEDAD DEL CONTRATISTA DE 2" DE DIAMETRO Y 4 HP</v>
          </cell>
          <cell r="D87" t="str">
            <v>HR</v>
          </cell>
          <cell r="E87">
            <v>62.68</v>
          </cell>
          <cell r="F87">
            <v>62.68</v>
          </cell>
        </row>
        <row r="88">
          <cell r="A88">
            <v>70</v>
          </cell>
          <cell r="B88" t="str">
            <v>1140 02</v>
          </cell>
          <cell r="C88" t="str">
            <v>BOMBEO  DE  ACHIQUE  CON  BOMBA AUTOCEBANTE, PROPIEDAD DEL CONTRATISTA DE 3" DE DIAMETRO Y 8 HP</v>
          </cell>
          <cell r="D88" t="str">
            <v>HR</v>
          </cell>
          <cell r="E88">
            <v>84.27</v>
          </cell>
          <cell r="F88">
            <v>84.27</v>
          </cell>
        </row>
        <row r="89">
          <cell r="A89">
            <v>71</v>
          </cell>
          <cell r="B89" t="str">
            <v>1140 03</v>
          </cell>
          <cell r="C89" t="str">
            <v>BOMBEO  DE  ACHIQUE  CON  BOMBA AUTOCEBANTE, PROPIEDAD DEL CONTRATISTA DE 4" DE DIAMETRO Y 12 HP</v>
          </cell>
          <cell r="D89" t="str">
            <v>HR</v>
          </cell>
          <cell r="E89">
            <v>93.63</v>
          </cell>
          <cell r="F89">
            <v>93.63</v>
          </cell>
        </row>
        <row r="90">
          <cell r="A90">
            <v>72</v>
          </cell>
          <cell r="B90" t="str">
            <v>1140 04</v>
          </cell>
          <cell r="C90" t="str">
            <v>BOMBEO  DE  ACHIQUE  CON  BOMBA AUTOCEBANTE, PROPIEDAD DEL CONTRATISTA DE 6" DE DIAMETRO Y 18 HP</v>
          </cell>
          <cell r="D90" t="str">
            <v>HR</v>
          </cell>
          <cell r="E90">
            <v>96.91</v>
          </cell>
          <cell r="F90">
            <v>96.91</v>
          </cell>
        </row>
        <row r="91">
          <cell r="A91">
            <v>73</v>
          </cell>
          <cell r="B91" t="str">
            <v>1140 05</v>
          </cell>
          <cell r="C91" t="str">
            <v>BOMBEO  DE  ACHIQUE  CON  BOMBA AUTOCEBANTE, PROPIEDAD DEL CONTRATISTA DE 8" DE DIAMETRO Y 70 H.P.</v>
          </cell>
          <cell r="D91" t="str">
            <v>HR</v>
          </cell>
          <cell r="E91">
            <v>105.13</v>
          </cell>
          <cell r="F91">
            <v>105.13</v>
          </cell>
        </row>
        <row r="92">
          <cell r="A92">
            <v>74</v>
          </cell>
          <cell r="B92" t="str">
            <v>1140 06</v>
          </cell>
          <cell r="C92" t="str">
            <v>BOMBEO  DE  ACHIQUE  CON  BOMBA AUTOCEBANTE, PROPIEDAD DEL CONTRATISTA DE 10" DE DIAMETRO Y 96 HP</v>
          </cell>
          <cell r="D92" t="str">
            <v>HR</v>
          </cell>
          <cell r="E92">
            <v>442.83</v>
          </cell>
          <cell r="F92">
            <v>442.83</v>
          </cell>
        </row>
        <row r="93">
          <cell r="A93">
            <v>75</v>
          </cell>
          <cell r="B93" t="str">
            <v>1150 00</v>
          </cell>
          <cell r="C93" t="str">
            <v>ADEME DE MADERA CERRADO</v>
          </cell>
          <cell r="D93" t="str">
            <v>M²</v>
          </cell>
          <cell r="E93">
            <v>145.27000000000001</v>
          </cell>
          <cell r="F93">
            <v>145.27000000000001</v>
          </cell>
        </row>
        <row r="94">
          <cell r="A94">
            <v>76</v>
          </cell>
          <cell r="B94" t="str">
            <v>1151 00</v>
          </cell>
          <cell r="C94" t="str">
            <v>ADEME DE MADERA ABIERTO</v>
          </cell>
          <cell r="D94" t="str">
            <v>M²</v>
          </cell>
          <cell r="E94">
            <v>136.97</v>
          </cell>
          <cell r="F94">
            <v>136.97</v>
          </cell>
        </row>
        <row r="95">
          <cell r="A95">
            <v>77</v>
          </cell>
          <cell r="B95" t="str">
            <v>1200 02</v>
          </cell>
          <cell r="C95" t="str">
            <v>SUMINISTRO  Y  COLOCACION  DE  CABLE DE COBRE DESNUDO, SEMIDURO DE 7 H. PARA SISTEMA DE TIERRAS CALIBRE 4 AWG</v>
          </cell>
          <cell r="D95" t="str">
            <v>M</v>
          </cell>
          <cell r="E95">
            <v>44.76</v>
          </cell>
          <cell r="F95">
            <v>44.76</v>
          </cell>
        </row>
        <row r="96">
          <cell r="A96">
            <v>78</v>
          </cell>
          <cell r="B96" t="str">
            <v>1200 03</v>
          </cell>
          <cell r="C96" t="str">
            <v>SUMINISTRO  Y  COLOCACION  DE  CABLE DE COBRE DESNUDO, SEMIDURO DE 7 H. PARA SISTEMA DE TIERRAS CALIBRE 2 AWG</v>
          </cell>
          <cell r="D96" t="str">
            <v>M</v>
          </cell>
          <cell r="E96">
            <v>50.43</v>
          </cell>
          <cell r="F96">
            <v>50.43</v>
          </cell>
        </row>
        <row r="97">
          <cell r="A97">
            <v>79</v>
          </cell>
          <cell r="B97" t="str">
            <v>1200 04</v>
          </cell>
          <cell r="C97" t="str">
            <v>SUMINISTRO  Y  COLOCACION  DE  CABLE DE COBRE DESNUDO, SEMIDURO DE 7H PARA SISTEMA DE TIERRAS CALIBRE 1/0 AWG</v>
          </cell>
          <cell r="D97" t="str">
            <v>M</v>
          </cell>
          <cell r="E97">
            <v>60.82</v>
          </cell>
          <cell r="F97">
            <v>60.82</v>
          </cell>
        </row>
        <row r="98">
          <cell r="A98">
            <v>80</v>
          </cell>
          <cell r="B98" t="str">
            <v>1200 05</v>
          </cell>
          <cell r="C98" t="str">
            <v>SUMINISTRO  Y  COLOCACION  DE  CABLE DE COBRE DESNUDO, SEMIDURO DE 7H PARA SISTEMA DE TIERRAS CALIBRE 2/0 AWG</v>
          </cell>
          <cell r="D98" t="str">
            <v>M</v>
          </cell>
          <cell r="E98">
            <v>67.84</v>
          </cell>
          <cell r="F98">
            <v>67.84</v>
          </cell>
        </row>
        <row r="99">
          <cell r="A99">
            <v>81</v>
          </cell>
          <cell r="B99" t="str">
            <v>1200 06</v>
          </cell>
          <cell r="C99" t="str">
            <v>SUMINISTRO  Y  COLOCACION  DE  CABLE DE COBRE DESNUDO, SEMIDURO DE 7H PARA SISTEMA DE TIERRAS CALIBRE 3/0 AWG</v>
          </cell>
          <cell r="D99" t="str">
            <v>M</v>
          </cell>
          <cell r="E99">
            <v>76.12</v>
          </cell>
          <cell r="F99">
            <v>76.12</v>
          </cell>
        </row>
        <row r="100">
          <cell r="A100">
            <v>82</v>
          </cell>
          <cell r="B100" t="str">
            <v>1210 01</v>
          </cell>
          <cell r="C100" t="str">
            <v>SUMINISTRO Y COLOCACION DE VARILLA COPPERWELD DE 5/8" Y 3.05 M. DE LONGITUD. INCLUYE : TUBO DE CONCRETO DE 20  CMS. DE DIAMETRO POR 45 CMS. LONGITUD.</v>
          </cell>
          <cell r="D100" t="str">
            <v>PZA</v>
          </cell>
          <cell r="E100">
            <v>155.25</v>
          </cell>
          <cell r="F100">
            <v>155.25</v>
          </cell>
        </row>
        <row r="101">
          <cell r="A101">
            <v>83</v>
          </cell>
          <cell r="B101" t="str">
            <v>1230 02</v>
          </cell>
          <cell r="C101" t="str">
            <v>DESMONTE, INCLUYE RETIRO DE ARBUSTOS FUERA DEL AREA DE TRABAJO.</v>
          </cell>
          <cell r="D101" t="str">
            <v>M²</v>
          </cell>
          <cell r="E101">
            <v>82.06</v>
          </cell>
          <cell r="F101">
            <v>82.06</v>
          </cell>
        </row>
        <row r="102">
          <cell r="A102">
            <v>84</v>
          </cell>
          <cell r="C102" t="str">
            <v>AGUA POTABLE</v>
          </cell>
        </row>
        <row r="103">
          <cell r="A103">
            <v>85</v>
          </cell>
          <cell r="B103" t="str">
            <v>2000 02</v>
          </cell>
          <cell r="C103" t="str">
            <v>SUMINISTRO, INSTALACION, JUNTEO Y PRUEBA   DE TUBERIA DE ASBESTO CEMENTO CLASE A-5 DE 76 MM (3") DE DIAMETRO.</v>
          </cell>
          <cell r="D103" t="str">
            <v>M</v>
          </cell>
          <cell r="E103">
            <v>30.12</v>
          </cell>
          <cell r="F103">
            <v>30.12</v>
          </cell>
        </row>
        <row r="104">
          <cell r="A104">
            <v>86</v>
          </cell>
          <cell r="B104" t="str">
            <v>2000 03</v>
          </cell>
          <cell r="C104" t="str">
            <v>SUMINISTRO, INSTALACION, JUNTEO Y PRUEBA    DE TUBERIA DE ASBESTO, CEMENTO CLASE A-5 DE 102 MM (4") DE DIAMETRO.</v>
          </cell>
          <cell r="D104" t="str">
            <v>M</v>
          </cell>
          <cell r="E104">
            <v>120.77</v>
          </cell>
          <cell r="F104">
            <v>120.77</v>
          </cell>
        </row>
        <row r="105">
          <cell r="A105">
            <v>87</v>
          </cell>
          <cell r="B105" t="str">
            <v>2000 04</v>
          </cell>
          <cell r="C105" t="str">
            <v>SUM INISTRO, INSTALACION,  JUNTEO  Y  PRUEBA DE TUBERIA DE ASBESTO, CEMENTO CLASE A-5 DE 152 MM (6") DE DIAMETRO.</v>
          </cell>
          <cell r="D105" t="str">
            <v>M</v>
          </cell>
          <cell r="E105">
            <v>123.37</v>
          </cell>
          <cell r="F105">
            <v>123.37</v>
          </cell>
        </row>
        <row r="106">
          <cell r="A106">
            <v>88</v>
          </cell>
          <cell r="B106" t="str">
            <v>2000 06</v>
          </cell>
          <cell r="C106" t="str">
            <v>SUMINISTRO, INSTALACION, JUNTEO Y PRUEBA    DE TUBERIA DE ASBESTO, CEMENTO CLASE A-5 DE 203 MM (8") DE DIAMETRO.</v>
          </cell>
          <cell r="D106" t="str">
            <v>ML</v>
          </cell>
          <cell r="E106">
            <v>124.67</v>
          </cell>
          <cell r="F106">
            <v>124.67</v>
          </cell>
        </row>
        <row r="107">
          <cell r="A107">
            <v>89</v>
          </cell>
          <cell r="B107" t="str">
            <v>2000 07</v>
          </cell>
          <cell r="C107" t="str">
            <v>SUMINISTRO, INSTALACION, JUNTEO Y PRUEBA    DE TUBERIA DE ASBESTO-CEMENTO CLASE A-5 DE 254 MM (10") DE DIAMETRO.</v>
          </cell>
          <cell r="D107" t="str">
            <v>M</v>
          </cell>
          <cell r="E107">
            <v>134.53</v>
          </cell>
          <cell r="F107">
            <v>134.53</v>
          </cell>
        </row>
        <row r="108">
          <cell r="A108">
            <v>90</v>
          </cell>
          <cell r="B108" t="str">
            <v>2000 08</v>
          </cell>
          <cell r="C108" t="str">
            <v>SUMINISTRO, INSTALACION, JUNTEO Y PRUEBA   DE TUBERIA DE ASBESTO-CEMENTO CLASE A-5 DE 305 MM (12") DE DIAMETRO.</v>
          </cell>
          <cell r="D108" t="str">
            <v>M</v>
          </cell>
          <cell r="E108">
            <v>138.33000000000001</v>
          </cell>
          <cell r="F108">
            <v>138.33000000000001</v>
          </cell>
        </row>
        <row r="109">
          <cell r="A109">
            <v>91</v>
          </cell>
          <cell r="B109" t="str">
            <v>2000 09</v>
          </cell>
          <cell r="C109" t="str">
            <v>SUMINISTRO, INSTALACION, JUNTEO Y PRUEBA    DE TUBERIA DE ASBESTO-CEMENTO CLASE A-5 DE 356 MM (14") DE DIAMETRO.</v>
          </cell>
          <cell r="D109" t="str">
            <v>M</v>
          </cell>
          <cell r="E109">
            <v>142.13999999999999</v>
          </cell>
          <cell r="F109">
            <v>142.13999999999999</v>
          </cell>
        </row>
        <row r="110">
          <cell r="A110">
            <v>92</v>
          </cell>
          <cell r="B110" t="str">
            <v>2000 10</v>
          </cell>
          <cell r="C110" t="str">
            <v>SUMINISTRO, INSTALACION, JUNTEO Y PRUEBA    DE TUBERIA DE ASBESTO-CEMENTO CLASE A-5 DE 406 MM (16") DE DIAMETRO.</v>
          </cell>
          <cell r="D110" t="str">
            <v>M</v>
          </cell>
          <cell r="E110">
            <v>146.38</v>
          </cell>
          <cell r="F110">
            <v>146.38</v>
          </cell>
        </row>
        <row r="111">
          <cell r="A111">
            <v>93</v>
          </cell>
          <cell r="B111" t="str">
            <v>2000 11</v>
          </cell>
          <cell r="C111" t="str">
            <v>SUMINISTRO, INSTALACION, JUNTEO Y PRUEBA   DE TUBERIA DE ASBESTO, CEMENTO CLASE A-5 DE 457 MM (18") DE DIAMETRO.</v>
          </cell>
          <cell r="D111" t="str">
            <v>M</v>
          </cell>
          <cell r="E111">
            <v>133.33000000000001</v>
          </cell>
          <cell r="F111">
            <v>133.33000000000001</v>
          </cell>
        </row>
        <row r="112">
          <cell r="A112">
            <v>94</v>
          </cell>
          <cell r="B112" t="str">
            <v>2000 12</v>
          </cell>
          <cell r="C112" t="str">
            <v>SUMINISTRO, INSTALACION, JUNTEO Y PRUEBA    DE TUBERIA DE ASBESTO-CEMENTO CLASE A-5 DE 508 MM (20") DE DIAMETRO.</v>
          </cell>
          <cell r="D112" t="str">
            <v>M</v>
          </cell>
          <cell r="E112">
            <v>163.99</v>
          </cell>
          <cell r="F112">
            <v>163.99</v>
          </cell>
        </row>
        <row r="113">
          <cell r="A113">
            <v>95</v>
          </cell>
          <cell r="B113" t="str">
            <v>2000 13</v>
          </cell>
          <cell r="C113" t="str">
            <v>SUMINISTRO, INSTALACION, JUNTEO Y PRUEBA   DE TUBERIA DE ASBESTO, CEMENTO CLASE A-5 DE 610 MM (24") DE DIAMETRO.</v>
          </cell>
          <cell r="D113" t="str">
            <v>M</v>
          </cell>
          <cell r="E113">
            <v>174.69</v>
          </cell>
          <cell r="F113">
            <v>174.69</v>
          </cell>
        </row>
        <row r="114">
          <cell r="A114">
            <v>96</v>
          </cell>
          <cell r="B114" t="str">
            <v>2000 14</v>
          </cell>
          <cell r="C114" t="str">
            <v>SUMINISTRO, INSTALACION, JUNTEO Y PRUEBA    DE TUBERIA DE ASBESTO-CEMENTO CLASE A-5 DE 762 MM (30") DE DIAMETRO.</v>
          </cell>
          <cell r="D114" t="str">
            <v>M</v>
          </cell>
          <cell r="E114">
            <v>182.65</v>
          </cell>
          <cell r="F114">
            <v>182.65</v>
          </cell>
        </row>
        <row r="115">
          <cell r="A115">
            <v>97</v>
          </cell>
          <cell r="B115" t="str">
            <v>2000 15</v>
          </cell>
          <cell r="C115" t="str">
            <v>SUMINISTRO, INSTALACION, JUNTEO Y PRUEBA    DE TUBERIA DE ASBESTO-CEMENTO CLASE A-5 DE 914 MM (36") DE DIAMETRO.</v>
          </cell>
          <cell r="D115" t="str">
            <v>M</v>
          </cell>
          <cell r="E115">
            <v>205.23</v>
          </cell>
          <cell r="F115">
            <v>205.23</v>
          </cell>
        </row>
        <row r="116">
          <cell r="A116">
            <v>98</v>
          </cell>
          <cell r="B116" t="str">
            <v>2010 02</v>
          </cell>
          <cell r="C116" t="str">
            <v>SUMINISTRO, INSTALACION, JUNTEO Y PRUEBA    DE TUBERIA DE ASBESTO-CEMENTO CLASE A-7 DE 76 MM (3") DE DIAMETRO.</v>
          </cell>
          <cell r="D116" t="str">
            <v>M</v>
          </cell>
          <cell r="E116">
            <v>120.09</v>
          </cell>
          <cell r="F116">
            <v>120.09</v>
          </cell>
        </row>
        <row r="117">
          <cell r="A117">
            <v>99</v>
          </cell>
          <cell r="B117" t="str">
            <v>2010 04</v>
          </cell>
          <cell r="C117" t="str">
            <v>SUMINISTRO, INSTALACION, JUNTEO Y PRUEBA    DE TUBERIA DE ASBESTO-CEMENTO CLASE A-7 DE 102 MM (4") DE DIAMETRO.</v>
          </cell>
          <cell r="D117" t="str">
            <v>M</v>
          </cell>
          <cell r="E117">
            <v>120.77</v>
          </cell>
          <cell r="F117">
            <v>120.77</v>
          </cell>
        </row>
        <row r="118">
          <cell r="A118">
            <v>100</v>
          </cell>
          <cell r="B118" t="str">
            <v>2010 05</v>
          </cell>
          <cell r="C118" t="str">
            <v>SUMINISTRO, INSTALACION, JUNTEO Y PRUEBA    DE TUBERIA DE ASBESTO-CEMENTO CLASE A-7 DE 152 MM (6") DE DIAMETRO.</v>
          </cell>
          <cell r="D118" t="str">
            <v>M</v>
          </cell>
          <cell r="E118">
            <v>123.37</v>
          </cell>
          <cell r="F118">
            <v>123.37</v>
          </cell>
        </row>
        <row r="119">
          <cell r="A119">
            <v>101</v>
          </cell>
          <cell r="B119" t="str">
            <v>2010 06</v>
          </cell>
          <cell r="C119" t="str">
            <v>SUMINISTRO, INSTALACION, JUNTEO Y PRUEBA    DE TUBERIA DE ASBESTO-CEMENTO CLASE A-7 DE 254 MM. (10") DE DIAMETRO.</v>
          </cell>
          <cell r="D119" t="str">
            <v>M</v>
          </cell>
          <cell r="E119">
            <v>134.93</v>
          </cell>
          <cell r="F119">
            <v>134.93</v>
          </cell>
        </row>
        <row r="120">
          <cell r="A120">
            <v>102</v>
          </cell>
          <cell r="B120" t="str">
            <v>2010 07</v>
          </cell>
          <cell r="C120" t="str">
            <v>SUMINISTRO, INSTALACION, JUNTEO Y PRUEBA    DE TUBERIA DE ASBESTO-CEMENTO CLASE A-7 DE 305 MM. (12") DE DIAMETRO.</v>
          </cell>
          <cell r="D120" t="str">
            <v>M</v>
          </cell>
          <cell r="E120">
            <v>137.55000000000001</v>
          </cell>
          <cell r="F120">
            <v>137.55000000000001</v>
          </cell>
        </row>
        <row r="121">
          <cell r="A121">
            <v>103</v>
          </cell>
          <cell r="B121" t="str">
            <v>2010 08</v>
          </cell>
          <cell r="C121" t="str">
            <v>SUMINISTRO, INSTALACION, JUNTEO Y PRUEBA     DE TUBERIA DE ASBESTO-CEMENTO CLASE A-7 DE 356 MM. (14") DE DIAMETRO.</v>
          </cell>
          <cell r="D121" t="str">
            <v>M</v>
          </cell>
          <cell r="E121">
            <v>146.12</v>
          </cell>
          <cell r="F121">
            <v>146.12</v>
          </cell>
        </row>
        <row r="122">
          <cell r="A122">
            <v>104</v>
          </cell>
          <cell r="B122" t="str">
            <v>2010 09</v>
          </cell>
          <cell r="C122" t="str">
            <v>SUMINISTRO, INSTALACION, JUNTEO Y PRUEBA     DE TUBERIA DE ASBESTO-CEMENTO CLASE A-7 DE 406 MM. (16") DE DIAMETRO.</v>
          </cell>
          <cell r="D122" t="str">
            <v>M</v>
          </cell>
          <cell r="E122">
            <v>157.69</v>
          </cell>
          <cell r="F122">
            <v>157.69</v>
          </cell>
        </row>
        <row r="123">
          <cell r="A123">
            <v>105</v>
          </cell>
          <cell r="B123" t="str">
            <v>2010 10</v>
          </cell>
          <cell r="C123" t="str">
            <v>SUMINISTRO, INSTALACION, JUNTEO Y PRUEBA     DE TUBERIA DE ASBESTO-CEMENTO CLASE A-7 DE 457 MM. (18") DE DIAMETRO</v>
          </cell>
          <cell r="D123" t="str">
            <v>M</v>
          </cell>
          <cell r="E123">
            <v>166.46</v>
          </cell>
          <cell r="F123">
            <v>166.46</v>
          </cell>
        </row>
        <row r="124">
          <cell r="A124">
            <v>106</v>
          </cell>
          <cell r="B124" t="str">
            <v>2010 11</v>
          </cell>
          <cell r="C124" t="str">
            <v>SUMINISTRO, INSTALACION, JUNTEO Y PRUEBA     DE TUBERIA DE ASBESTO-CEMENTO CLASE A-7 DE 508 MM. (20") DE DIAMETRO</v>
          </cell>
          <cell r="D124" t="str">
            <v>M</v>
          </cell>
          <cell r="E124">
            <v>176.54</v>
          </cell>
          <cell r="F124">
            <v>176.54</v>
          </cell>
        </row>
        <row r="125">
          <cell r="A125">
            <v>107</v>
          </cell>
          <cell r="B125" t="str">
            <v>2010 12</v>
          </cell>
          <cell r="C125" t="str">
            <v>SUMINISTRO, INSTALACION, JUNTEO Y PRUEBA     DE TUBERIA DE ASBESTO-CEMENTO CLASE A-7 DE 610 MM. (24") DE DIAMETRO</v>
          </cell>
          <cell r="D125" t="str">
            <v>M</v>
          </cell>
          <cell r="E125">
            <v>181.43</v>
          </cell>
          <cell r="F125">
            <v>181.43</v>
          </cell>
        </row>
        <row r="126">
          <cell r="A126">
            <v>108</v>
          </cell>
          <cell r="B126" t="str">
            <v>2010 13</v>
          </cell>
          <cell r="C126" t="str">
            <v>SUMINISTRO, INSTALACION, JUNTEO Y PRUEBA      DE TUBERIA DE ASBESTO-CEMENTO CLASE A-7 DE 762 MM. (30") DE DIAMETRO</v>
          </cell>
          <cell r="D126" t="str">
            <v>M</v>
          </cell>
          <cell r="E126">
            <v>155.21</v>
          </cell>
          <cell r="F126">
            <v>155.21</v>
          </cell>
        </row>
        <row r="127">
          <cell r="A127">
            <v>109</v>
          </cell>
          <cell r="B127" t="str">
            <v>2010 14</v>
          </cell>
          <cell r="C127" t="str">
            <v>SUMINISTRO, INSTALACION, JUNTEO Y PRUEBA      DE TUBERIA DE ASBESTO-CEMENTO CLASE A-7 DE 914 MM. (36") DE DIAMETRO</v>
          </cell>
          <cell r="D127" t="str">
            <v>M</v>
          </cell>
          <cell r="E127">
            <v>229.62</v>
          </cell>
          <cell r="F127">
            <v>229.62</v>
          </cell>
        </row>
        <row r="128">
          <cell r="A128">
            <v>110</v>
          </cell>
          <cell r="B128" t="str">
            <v>2020 02</v>
          </cell>
          <cell r="C128" t="str">
            <v>SUMINISTRO, INSTALACION, JUNTEO Y PRUEBA      DE TUBERIA DE ASBESTO-CEMENTO CLASE A-10 DE 76 MM. (3") DE DIAMETRO.</v>
          </cell>
          <cell r="D128" t="str">
            <v>M</v>
          </cell>
          <cell r="E128">
            <v>119.95</v>
          </cell>
          <cell r="F128">
            <v>119.95</v>
          </cell>
        </row>
        <row r="129">
          <cell r="A129">
            <v>111</v>
          </cell>
          <cell r="B129" t="str">
            <v>2020 03</v>
          </cell>
          <cell r="C129" t="str">
            <v>SUMINISTRO, INSTALACION, JUNTEO Y PRUEBA      DE TUBERIA DE ASBESTO-CEMENTO CLASE A-10 DE 102 MM. (4") DE DIAMETRO.</v>
          </cell>
          <cell r="D129" t="str">
            <v>M</v>
          </cell>
          <cell r="E129">
            <v>121.61</v>
          </cell>
          <cell r="F129">
            <v>121.61</v>
          </cell>
        </row>
        <row r="130">
          <cell r="A130">
            <v>112</v>
          </cell>
          <cell r="B130" t="str">
            <v>2020 04</v>
          </cell>
          <cell r="C130" t="str">
            <v>SUMINISTRO, INSTALACION, JUNTEO Y PRUEBA      DE TUBERIA DE ASBESTO-CEMENTO CLASE A-10 DE 152 MM. (6") DE DIAMETRO.</v>
          </cell>
          <cell r="D130" t="str">
            <v>M</v>
          </cell>
          <cell r="E130">
            <v>126.5</v>
          </cell>
          <cell r="F130">
            <v>126.5</v>
          </cell>
        </row>
        <row r="131">
          <cell r="A131">
            <v>113</v>
          </cell>
          <cell r="B131" t="str">
            <v xml:space="preserve">2020 05 </v>
          </cell>
          <cell r="C131" t="str">
            <v>SUMINISTRO, INSTALACION, JUNTEO Y PRUEBA     DE TUBERIA DE ASBESTO-CEMENTO CLASE A-10 DE 203 MM. (8") DE DIAMETRO.</v>
          </cell>
          <cell r="D131" t="str">
            <v>M</v>
          </cell>
          <cell r="E131">
            <v>134.97999999999999</v>
          </cell>
          <cell r="F131">
            <v>134.97999999999999</v>
          </cell>
        </row>
        <row r="132">
          <cell r="A132">
            <v>114</v>
          </cell>
          <cell r="B132" t="str">
            <v>2020 06</v>
          </cell>
          <cell r="C132" t="str">
            <v>SUMINISTRO, INSTALACION, JUNTEO Y PRUEBA      DE TUBERIA DE ASBESTO-CEMENTO CLASE A-10 DE 254 MM. (10") DE DIAMETRO.</v>
          </cell>
          <cell r="D132" t="str">
            <v>M</v>
          </cell>
          <cell r="E132">
            <v>146.19999999999999</v>
          </cell>
          <cell r="F132">
            <v>146.19999999999999</v>
          </cell>
        </row>
        <row r="133">
          <cell r="A133">
            <v>115</v>
          </cell>
          <cell r="B133" t="str">
            <v>2020 07</v>
          </cell>
          <cell r="C133" t="str">
            <v>SUMINISTRO, INSTALACION, JUNTEO Y PRUEBA      DE TUBERIA DE ASBESTO-CEMENTO CLASE A-10 DE 305 MM. (12) DE DIAMETRO.</v>
          </cell>
          <cell r="D133" t="str">
            <v>M</v>
          </cell>
          <cell r="E133">
            <v>157.22</v>
          </cell>
          <cell r="F133">
            <v>157.22</v>
          </cell>
        </row>
        <row r="134">
          <cell r="A134">
            <v>116</v>
          </cell>
          <cell r="B134" t="str">
            <v>2020 08</v>
          </cell>
          <cell r="C134" t="str">
            <v>SUMINISTRO, INSTALACION, JUNTEO Y PRUEBA      DE TUBERIA DE ASBESTO-CEMENTO CLASE A-10 DE 356 MM. (14") DE DIAMETRO.</v>
          </cell>
          <cell r="D134" t="str">
            <v>M</v>
          </cell>
          <cell r="E134">
            <v>177.61</v>
          </cell>
          <cell r="F134">
            <v>177.61</v>
          </cell>
        </row>
        <row r="135">
          <cell r="A135">
            <v>117</v>
          </cell>
          <cell r="B135" t="str">
            <v>2020 09</v>
          </cell>
          <cell r="C135" t="str">
            <v>SUMINISTRO, INSTALACION, JUNTEO Y PRUEBA      DE TUBERIA DE ASBESTO-CEMENTO CLASE A-10 DE 406 MM. (16") DE DIAMETRO.</v>
          </cell>
          <cell r="D135" t="str">
            <v>M</v>
          </cell>
          <cell r="E135">
            <v>184.84</v>
          </cell>
          <cell r="F135">
            <v>184.84</v>
          </cell>
        </row>
        <row r="136">
          <cell r="A136">
            <v>118</v>
          </cell>
          <cell r="B136" t="str">
            <v>2020 10</v>
          </cell>
          <cell r="C136" t="str">
            <v>SUMINISTRO, INSTALACION, JUNTEO Y PRUEBA      DE TUBERIA DE ASBESTO-CEMENTO CLASE A-10 DE 457 MM. (18") DE DIAMETRO.</v>
          </cell>
          <cell r="D136" t="str">
            <v>M</v>
          </cell>
          <cell r="E136">
            <v>195.41</v>
          </cell>
          <cell r="F136">
            <v>195.41</v>
          </cell>
        </row>
        <row r="137">
          <cell r="A137">
            <v>119</v>
          </cell>
          <cell r="B137" t="str">
            <v xml:space="preserve">2020 11 </v>
          </cell>
          <cell r="C137" t="str">
            <v>SUMINISTRO, INSTALACION, JUNTEO Y PRUEBA      DE TUBERIA DE ASBESTO-CEMENTO CLASE A-10 DE 508 MM. (20") DE DIAMETRO.</v>
          </cell>
          <cell r="D137" t="str">
            <v>M</v>
          </cell>
          <cell r="E137">
            <v>207.82</v>
          </cell>
          <cell r="F137">
            <v>207.82</v>
          </cell>
        </row>
        <row r="138">
          <cell r="A138">
            <v>120</v>
          </cell>
          <cell r="B138" t="str">
            <v>2020 12</v>
          </cell>
          <cell r="C138" t="str">
            <v>SUMINISTRO, INSTALACION, JUNTEO Y PRUEBA     DE TUBERIA DE ASBESTO-CEMENTO CLASE A-10 DE 610 MM. (24") DE DIAMETRO.</v>
          </cell>
          <cell r="D138" t="str">
            <v>M</v>
          </cell>
          <cell r="E138">
            <v>213.82</v>
          </cell>
          <cell r="F138">
            <v>213.82</v>
          </cell>
        </row>
        <row r="139">
          <cell r="A139">
            <v>121</v>
          </cell>
          <cell r="B139" t="str">
            <v>2020 13</v>
          </cell>
          <cell r="C139" t="str">
            <v>SUMINISTRO, INSTALACION, JUNTEO Y PRUEBA     DE TUBERIA DE ASBESTO-CEMENTO CLASE A-10 DE 762 MM. (30") DE DIAMETRO.</v>
          </cell>
          <cell r="D139" t="str">
            <v>M</v>
          </cell>
          <cell r="E139">
            <v>221.38</v>
          </cell>
          <cell r="F139">
            <v>221.38</v>
          </cell>
        </row>
        <row r="140">
          <cell r="A140">
            <v>122</v>
          </cell>
          <cell r="B140" t="str">
            <v>2020 14</v>
          </cell>
          <cell r="C140" t="str">
            <v>SUMINISTRO, INSTALACION, JUNTEO Y PRUEBA     DE TUBERIA DE ASBESTO-CEMENTO CLASE A-10 DE 914 MM. (36") DE DIAMETRO.</v>
          </cell>
          <cell r="D140" t="str">
            <v>M</v>
          </cell>
          <cell r="E140">
            <v>228.05</v>
          </cell>
          <cell r="F140">
            <v>228.05</v>
          </cell>
        </row>
        <row r="141">
          <cell r="A141">
            <v>123</v>
          </cell>
          <cell r="B141" t="str">
            <v>2030 02</v>
          </cell>
          <cell r="C141" t="str">
            <v>SUMINISTRO, INSTALACION, JUNTEO Y PRUEBA      DE TUBERIA DE ASBESTO-CEMENTO CLASE A-14 DE 76 MM. (3") DE DIAMETRO.</v>
          </cell>
          <cell r="D141" t="str">
            <v>M</v>
          </cell>
          <cell r="E141">
            <v>117.98</v>
          </cell>
          <cell r="F141">
            <v>117.98</v>
          </cell>
        </row>
        <row r="142">
          <cell r="A142">
            <v>124</v>
          </cell>
          <cell r="B142" t="str">
            <v>2030 03</v>
          </cell>
          <cell r="C142" t="str">
            <v>SUMINISTRO, INSTALACION, JUNTEO Y PRUEBA      DE TUBERIA DE ASBESTO-CEMENTO CLASE A-14 DE 102 MM. (4") DE DIAMETRO.</v>
          </cell>
          <cell r="D142" t="str">
            <v>M</v>
          </cell>
          <cell r="E142">
            <v>122.81</v>
          </cell>
          <cell r="F142">
            <v>122.81</v>
          </cell>
        </row>
        <row r="143">
          <cell r="A143">
            <v>125</v>
          </cell>
          <cell r="B143" t="str">
            <v>2030 04</v>
          </cell>
          <cell r="C143" t="str">
            <v>SUMINISTRO, INSTALACION, JUNTEO Y PRUEBA     DE TUBERIA DE ASBESTO-CEMENTO CLASE A-14 DE 152 MM. (6") DE DIAMETRO.</v>
          </cell>
          <cell r="D143" t="str">
            <v>M</v>
          </cell>
          <cell r="E143">
            <v>128.91</v>
          </cell>
          <cell r="F143">
            <v>128.91</v>
          </cell>
        </row>
        <row r="144">
          <cell r="A144">
            <v>126</v>
          </cell>
          <cell r="B144" t="str">
            <v>2030 05</v>
          </cell>
          <cell r="C144" t="str">
            <v>SUMINISTRO, INSTALACION, JUNTEO Y PRUEBA      DE TUBERIA DE ASBESTO-CEMENTO CLASE A-14 DE 203 MM. (8") DE DIAMETRO.</v>
          </cell>
          <cell r="D144" t="str">
            <v>M</v>
          </cell>
          <cell r="E144">
            <v>139.49</v>
          </cell>
          <cell r="F144">
            <v>139.49</v>
          </cell>
        </row>
        <row r="145">
          <cell r="A145">
            <v>127</v>
          </cell>
          <cell r="B145" t="str">
            <v>2030 06</v>
          </cell>
          <cell r="C145" t="str">
            <v>SUMINISTRO, INSTALACION, JUNTEO Y PRUEBA      DE TUBERIA DE ASBESTO-CEMENTO CLASE A-14 DE 254 MM. (10") DE DIAMETRO.</v>
          </cell>
          <cell r="D145" t="str">
            <v>M</v>
          </cell>
          <cell r="E145">
            <v>158.41999999999999</v>
          </cell>
          <cell r="F145">
            <v>158.41999999999999</v>
          </cell>
        </row>
        <row r="146">
          <cell r="A146">
            <v>128</v>
          </cell>
          <cell r="B146" t="str">
            <v>2030 07</v>
          </cell>
          <cell r="C146" t="str">
            <v>SUMINISTRO, INSTALACION, JUNTEO Y PRUEBA      DE TUBERIA DE ASBESTO-CEMENTO CLASE A-14 DE 305 MM. (12") DE DIAMETRO.</v>
          </cell>
          <cell r="D146" t="str">
            <v>M</v>
          </cell>
          <cell r="E146">
            <v>166.25</v>
          </cell>
          <cell r="F146">
            <v>166.25</v>
          </cell>
        </row>
        <row r="147">
          <cell r="A147">
            <v>129</v>
          </cell>
          <cell r="B147" t="str">
            <v>2030 08</v>
          </cell>
          <cell r="C147" t="str">
            <v>SUMINISTRO, INSTALACION, JUNTEO Y PRUEBA      DE TUBERIA DE ASBESTO-CEMENTO CLASE A-14 DE 356 MM. (14") DE DIAMETRO.</v>
          </cell>
          <cell r="D147" t="str">
            <v>M</v>
          </cell>
          <cell r="E147">
            <v>177.61</v>
          </cell>
          <cell r="F147">
            <v>177.61</v>
          </cell>
        </row>
        <row r="148">
          <cell r="A148">
            <v>130</v>
          </cell>
          <cell r="B148" t="str">
            <v>2030 09</v>
          </cell>
          <cell r="C148" t="str">
            <v>SUMINISTRO, INSTALACION, JUNTEO Y PRUEBA      DE TUBERIA DE ASBESTO-CEMENTO CLASE A-14 DE 406 MM. (16") DE DIAMETRO.</v>
          </cell>
          <cell r="D148" t="str">
            <v>M</v>
          </cell>
          <cell r="E148">
            <v>184.84</v>
          </cell>
          <cell r="F148">
            <v>184.84</v>
          </cell>
        </row>
        <row r="149">
          <cell r="A149">
            <v>131</v>
          </cell>
          <cell r="B149" t="str">
            <v>2030 10</v>
          </cell>
          <cell r="C149" t="str">
            <v>SUMINISTRO, INSTALACION, JUNTEO Y PRUEBA     DE TUBERIA DE ASBESTO-CEMENTO CLASE A-14 DE 457 MM. (18") DE DIAMETRO.</v>
          </cell>
          <cell r="D149" t="str">
            <v>M</v>
          </cell>
          <cell r="E149">
            <v>195.41</v>
          </cell>
          <cell r="F149">
            <v>195.41</v>
          </cell>
        </row>
        <row r="150">
          <cell r="A150">
            <v>132</v>
          </cell>
          <cell r="B150" t="str">
            <v>2030 11</v>
          </cell>
          <cell r="C150" t="str">
            <v>SUMINISTRO, INSTALACION, JUNTEO Y PRUEBA     DE TUBERIA DE ASBESTO-CEMENTO CLASE A-14 DE 508 MM. (20") DE DIAMETRO.</v>
          </cell>
          <cell r="D150" t="str">
            <v>M</v>
          </cell>
          <cell r="E150">
            <v>207.82</v>
          </cell>
          <cell r="F150">
            <v>207.82</v>
          </cell>
        </row>
        <row r="151">
          <cell r="A151">
            <v>133</v>
          </cell>
          <cell r="B151" t="str">
            <v>2030 12</v>
          </cell>
          <cell r="C151" t="str">
            <v>SUMINISTRO, INSTALACION, JUNTEO Y PRUEBA      DE TUBERIA DE ASBESTO-CEMENTO CLASE A-14 DE 610 MM. (24") DE DIAMETRO.</v>
          </cell>
          <cell r="D151" t="str">
            <v>M</v>
          </cell>
          <cell r="E151">
            <v>213.82</v>
          </cell>
          <cell r="F151">
            <v>213.82</v>
          </cell>
        </row>
        <row r="152">
          <cell r="A152">
            <v>134</v>
          </cell>
          <cell r="B152" t="str">
            <v>2030 13</v>
          </cell>
          <cell r="C152" t="str">
            <v>SUMINISTRO, INSTALACION, JUNTEO Y PRUEBA      DE TUBERIA DE ASBESTO-CEMENTO CLASE A-14 DE 762 MM. (30") DE DIAMETRO.</v>
          </cell>
          <cell r="D152" t="str">
            <v>M</v>
          </cell>
          <cell r="E152">
            <v>224.04</v>
          </cell>
          <cell r="F152">
            <v>224.04</v>
          </cell>
        </row>
        <row r="153">
          <cell r="A153">
            <v>135</v>
          </cell>
          <cell r="B153" t="str">
            <v>2030 14</v>
          </cell>
          <cell r="C153" t="str">
            <v>SUMINISTRO, INSTALACION, JUNTEO Y PRUEBA     DE TUBERIA DE ASBESTO-CEMENTO CLASE A-14 DE 914 MM. (36") DE DIAMETRO.</v>
          </cell>
          <cell r="D153" t="str">
            <v>M</v>
          </cell>
          <cell r="E153">
            <v>228.05</v>
          </cell>
          <cell r="F153">
            <v>228.05</v>
          </cell>
        </row>
        <row r="154">
          <cell r="A154" t="str">
            <v>136A</v>
          </cell>
          <cell r="B154" t="str">
            <v>2040 01</v>
          </cell>
          <cell r="C154" t="str">
            <v>SUMINISTRO, INSTALACION Y PRUEBA  DE       TUBERIA  DE P.V.C. CON COPLE INTEGRAL DE 1 1/2" DE DIAMETRO (RD-26).</v>
          </cell>
          <cell r="D154" t="str">
            <v>M</v>
          </cell>
          <cell r="E154">
            <v>58.69</v>
          </cell>
          <cell r="F154">
            <v>58.69</v>
          </cell>
        </row>
        <row r="155">
          <cell r="A155">
            <v>136</v>
          </cell>
          <cell r="B155" t="str">
            <v>2040 01</v>
          </cell>
          <cell r="C155" t="str">
            <v>SUMINISTRO, INSTALACION Y PRUEBA  DE       TUBERIA  DE P.V.C. CON COPLE INTEGRAL DE 2" DE DIAMETRO (RD-26).</v>
          </cell>
          <cell r="D155" t="str">
            <v>M</v>
          </cell>
          <cell r="E155">
            <v>71.89</v>
          </cell>
          <cell r="F155">
            <v>71.89</v>
          </cell>
        </row>
        <row r="156">
          <cell r="A156">
            <v>137</v>
          </cell>
          <cell r="B156" t="str">
            <v>2040 02</v>
          </cell>
          <cell r="C156" t="str">
            <v>SUMINISTRO, INSTALACION Y PRUEBA  DE     TUBERIA  DE P.V.C. CON COPLE INTEGRAL DE 2½" DE DIAMETRO (RD-26).</v>
          </cell>
          <cell r="D156" t="str">
            <v>M</v>
          </cell>
          <cell r="E156">
            <v>90.23</v>
          </cell>
          <cell r="F156">
            <v>90.23</v>
          </cell>
        </row>
        <row r="157">
          <cell r="A157">
            <v>138</v>
          </cell>
          <cell r="B157" t="str">
            <v>2040 03</v>
          </cell>
          <cell r="C157" t="str">
            <v>SUMINISTRO, INSTALACION Y PRUEBA  DE       TUBERIA  DE P.V.C. CON COPLE INTEGRAL DE 3" DE DIAMETRO (RD-26).</v>
          </cell>
          <cell r="D157" t="str">
            <v>M</v>
          </cell>
          <cell r="E157">
            <v>118.65</v>
          </cell>
          <cell r="F157">
            <v>118.65</v>
          </cell>
        </row>
        <row r="158">
          <cell r="A158">
            <v>139</v>
          </cell>
          <cell r="B158" t="str">
            <v>2040 04</v>
          </cell>
          <cell r="C158" t="str">
            <v>SUMINISTRO, INSTALACION  Y PRUEBA DE       TUBERIA  DE P.V.C. CON COPLE INTEGRAL DE 4" DE DIAMETRO (RD-26).</v>
          </cell>
          <cell r="D158" t="str">
            <v>M</v>
          </cell>
          <cell r="E158">
            <v>178.93</v>
          </cell>
          <cell r="F158">
            <v>178.93</v>
          </cell>
        </row>
        <row r="159">
          <cell r="A159">
            <v>140</v>
          </cell>
          <cell r="B159" t="str">
            <v>2040 05</v>
          </cell>
          <cell r="C159" t="str">
            <v>SUMINISTRO, INSTALACION  Y PRUEBA DE       TUBERIA  DE P.V.C. CON COPLE INTEGRAL DE 6" DE DIAMETRO (RD-26).</v>
          </cell>
          <cell r="D159" t="str">
            <v>M</v>
          </cell>
          <cell r="E159">
            <v>362.43</v>
          </cell>
          <cell r="F159">
            <v>362.43</v>
          </cell>
        </row>
        <row r="160">
          <cell r="A160">
            <v>141</v>
          </cell>
          <cell r="B160" t="str">
            <v>2040 06</v>
          </cell>
          <cell r="C160" t="str">
            <v>SUMINISTRO, INSTALACION Y PRUEBA  DE       TUBERIA  DE P.V.C. CON COPLE INTEGRAL DE 8" DE DIAMETRO (RD-26).</v>
          </cell>
          <cell r="D160" t="str">
            <v>M</v>
          </cell>
          <cell r="E160">
            <v>582.57000000000005</v>
          </cell>
          <cell r="F160">
            <v>582.57000000000005</v>
          </cell>
        </row>
        <row r="161">
          <cell r="A161">
            <v>142</v>
          </cell>
          <cell r="B161" t="str">
            <v>2040 07</v>
          </cell>
          <cell r="C161" t="str">
            <v>SUMINISTRO, INSTALACION Y PRUEBA DE      TUBERIA  DE P.V.C. CON COPLE INTEGRAL DE 10" DE DIAMETRO (RD-26).</v>
          </cell>
          <cell r="D161" t="str">
            <v>M</v>
          </cell>
          <cell r="E161">
            <v>38.770000000000003</v>
          </cell>
          <cell r="F161">
            <v>38.770000000000003</v>
          </cell>
        </row>
        <row r="162">
          <cell r="A162">
            <v>143</v>
          </cell>
          <cell r="B162" t="str">
            <v>2040 08</v>
          </cell>
          <cell r="C162" t="str">
            <v>SUMINISTRO, INSTALACION Y PRUEBA DE       TUBERIA  DE P.V.C. CON COPLE INTEGRAL DE 12" DE DIAMETRO (RD-26).</v>
          </cell>
          <cell r="D162" t="str">
            <v>M</v>
          </cell>
          <cell r="E162">
            <v>50.18</v>
          </cell>
          <cell r="F162">
            <v>50.18</v>
          </cell>
        </row>
        <row r="163">
          <cell r="A163">
            <v>144</v>
          </cell>
          <cell r="B163" t="str">
            <v>2040 09</v>
          </cell>
          <cell r="C163" t="str">
            <v>SUMINISTRO, INSTALACION Y PRUEBA DE      TUBERIA  DE P.V.C. CON COPLE INTEGRAL DE 14" DE DIAMETRO (RD-26).</v>
          </cell>
          <cell r="D163" t="str">
            <v>M</v>
          </cell>
          <cell r="E163">
            <v>55.08</v>
          </cell>
          <cell r="F163">
            <v>55.08</v>
          </cell>
        </row>
        <row r="164">
          <cell r="A164">
            <v>145</v>
          </cell>
          <cell r="B164" t="str">
            <v>2040 14</v>
          </cell>
          <cell r="C164" t="str">
            <v>SUMINISTRO, INSTALACION Y PRUEBA DE        TUBERIA  DE P.V.C. CON COPLE INTEGRAL DE 2" DE DIAMETRO (RD-32.5).</v>
          </cell>
          <cell r="D164" t="str">
            <v>M</v>
          </cell>
          <cell r="E164">
            <v>63.68</v>
          </cell>
          <cell r="F164">
            <v>63.68</v>
          </cell>
        </row>
        <row r="165">
          <cell r="A165">
            <v>146</v>
          </cell>
          <cell r="B165" t="str">
            <v>2040 15</v>
          </cell>
          <cell r="C165" t="str">
            <v>SUMINISTRO, INSTALACION Y PRUEBA DE     TUBERIA  DE P.V.C. CON COPLE INTEGRAL DE 2½" DE DIAMETRO (RD-32.5).</v>
          </cell>
          <cell r="D165" t="str">
            <v>M</v>
          </cell>
          <cell r="E165">
            <v>77.61</v>
          </cell>
          <cell r="F165">
            <v>77.61</v>
          </cell>
        </row>
        <row r="166">
          <cell r="A166">
            <v>147</v>
          </cell>
          <cell r="B166" t="str">
            <v>2040 16</v>
          </cell>
          <cell r="C166" t="str">
            <v>SUMINISTRO, INSTALACION Y PRUEBA DE        TUBERIA  DE P.V.C. CON COPLE INTEGRAL DE 3" DE DIAMETRO (RD-32.5).</v>
          </cell>
          <cell r="D166" t="str">
            <v>M</v>
          </cell>
          <cell r="E166">
            <v>101.17</v>
          </cell>
          <cell r="F166">
            <v>101.17</v>
          </cell>
        </row>
        <row r="167">
          <cell r="A167">
            <v>148</v>
          </cell>
          <cell r="B167" t="str">
            <v>2040 17</v>
          </cell>
          <cell r="C167" t="str">
            <v>SUMINISTRO, INSTALACION Y PRUEBA DE        TUBERIA  DE P.V.C. CON COPLE INTEGRAL DE 4" DE DIAMETRO (RD-32.5).</v>
          </cell>
          <cell r="D167" t="str">
            <v>M</v>
          </cell>
          <cell r="E167">
            <v>147.91999999999999</v>
          </cell>
          <cell r="F167">
            <v>147.91999999999999</v>
          </cell>
        </row>
        <row r="168">
          <cell r="A168">
            <v>149</v>
          </cell>
          <cell r="B168" t="str">
            <v>2040 18</v>
          </cell>
          <cell r="C168" t="str">
            <v>SUMINISTRO, INSTALACION Y PRUEBA DE        TUBERIA  DE P.V.C. CON COPLE INTEGRAL DE 6" DE DIAMETRO (RD-32.5).</v>
          </cell>
          <cell r="D168" t="str">
            <v>M</v>
          </cell>
          <cell r="E168">
            <v>286.29000000000002</v>
          </cell>
          <cell r="F168">
            <v>286.29000000000002</v>
          </cell>
        </row>
        <row r="169">
          <cell r="A169">
            <v>150</v>
          </cell>
          <cell r="B169" t="str">
            <v>2040 19</v>
          </cell>
          <cell r="C169" t="str">
            <v>SUMINISTRO, INSTALACION Y PRUEBA DE        TUBERIA  DE P.V.C. CON COPLE INTEGRAL DE 8" DE DIAMETRO (RD-32.5).</v>
          </cell>
          <cell r="D169" t="str">
            <v>M</v>
          </cell>
          <cell r="E169">
            <v>470.35</v>
          </cell>
          <cell r="F169">
            <v>470.35</v>
          </cell>
        </row>
        <row r="170">
          <cell r="A170">
            <v>151</v>
          </cell>
          <cell r="B170" t="str">
            <v>2040 27</v>
          </cell>
          <cell r="C170" t="str">
            <v>SUMINISTRO, INSTALACION Y PRUEBA DE        TUBERIA  DE P.V.C. CON COPLE INTEGRAL DE 2" DE DIAMETRO (RD-41).</v>
          </cell>
          <cell r="D170" t="str">
            <v>M</v>
          </cell>
          <cell r="E170">
            <v>58.6</v>
          </cell>
          <cell r="F170">
            <v>58.6</v>
          </cell>
        </row>
        <row r="171">
          <cell r="A171">
            <v>152</v>
          </cell>
          <cell r="B171" t="str">
            <v>2040 28</v>
          </cell>
          <cell r="C171" t="str">
            <v>SUMINISTRO, INSTALACION Y PRUEBA DE      TUBERIA  DE P.V.C. CON COPLE INTEGRAL DE 2½" DE DIAMETRO (RD-41).</v>
          </cell>
          <cell r="D171" t="str">
            <v>M</v>
          </cell>
          <cell r="E171">
            <v>70.09</v>
          </cell>
          <cell r="F171">
            <v>70.09</v>
          </cell>
        </row>
        <row r="172">
          <cell r="A172">
            <v>153</v>
          </cell>
          <cell r="B172" t="str">
            <v>2040 29</v>
          </cell>
          <cell r="C172" t="str">
            <v>SUMINISTRO, INSTALACION Y PRUEBA DE        TUBERIA  DE P.V.C. CON COPLE INTEGRAL DE 3" DE DIAMETRO (RD-41).</v>
          </cell>
          <cell r="D172" t="str">
            <v>M</v>
          </cell>
          <cell r="E172">
            <v>88.28</v>
          </cell>
          <cell r="F172">
            <v>88.28</v>
          </cell>
        </row>
        <row r="173">
          <cell r="A173">
            <v>154</v>
          </cell>
          <cell r="B173" t="str">
            <v>2040 30</v>
          </cell>
          <cell r="C173" t="str">
            <v>SUMINISTRO, INSTALACION Y PRUEBA DE         TUBERIA  DE P.V.C. CON COPLE INTEGRAL DE 4" DE DIAMETRO (RD-41).</v>
          </cell>
          <cell r="D173" t="str">
            <v>M</v>
          </cell>
          <cell r="E173">
            <v>125.62</v>
          </cell>
          <cell r="F173">
            <v>125.62</v>
          </cell>
        </row>
        <row r="174">
          <cell r="A174">
            <v>155</v>
          </cell>
          <cell r="B174" t="str">
            <v>2040 31</v>
          </cell>
          <cell r="C174" t="str">
            <v>SUMINISTRO, INSTALACION Y PRUEBA DE        TUBERIA  DE P.V.C. CON COPLE INTEGRAL DE 6" DE DIAMETRO (RD-41).</v>
          </cell>
          <cell r="D174" t="str">
            <v>M</v>
          </cell>
          <cell r="E174">
            <v>237.57</v>
          </cell>
          <cell r="F174">
            <v>237.57</v>
          </cell>
        </row>
        <row r="175">
          <cell r="A175">
            <v>156</v>
          </cell>
          <cell r="B175" t="str">
            <v>2040 32</v>
          </cell>
          <cell r="C175" t="str">
            <v>SUMINISTRO, INSTALACION Y PRUEBA DE        TUBERIA  DE P.V.C. CON COPLE INTEGRAL DE 8" DE DIAMETRO (RD-41).</v>
          </cell>
          <cell r="D175" t="str">
            <v>M</v>
          </cell>
          <cell r="E175">
            <v>380.82</v>
          </cell>
          <cell r="F175">
            <v>380.82</v>
          </cell>
        </row>
        <row r="176">
          <cell r="A176">
            <v>157</v>
          </cell>
          <cell r="B176" t="str">
            <v>2040 42</v>
          </cell>
          <cell r="C176" t="str">
            <v>SUMINISTRO, INSTALACION  DE  TUBERIA  DE P.V.C. CON COPLE INTEGRAL DE 3" DE        DIAMETRO (A-5).</v>
          </cell>
          <cell r="D176" t="str">
            <v>M</v>
          </cell>
          <cell r="E176">
            <v>58.52</v>
          </cell>
          <cell r="F176">
            <v>58.52</v>
          </cell>
        </row>
        <row r="177">
          <cell r="A177">
            <v>158</v>
          </cell>
          <cell r="B177" t="str">
            <v>2040 43</v>
          </cell>
          <cell r="C177" t="str">
            <v>SUMINISTRO, INSTALACION  DE  TUBERIA  DE P.V.C. CON COPLE INTEGRAL DE 4" DE        DIAMETRO (A-5).</v>
          </cell>
          <cell r="D177" t="str">
            <v>M</v>
          </cell>
          <cell r="E177">
            <v>69.81</v>
          </cell>
          <cell r="F177">
            <v>69.81</v>
          </cell>
        </row>
        <row r="178">
          <cell r="A178">
            <v>159</v>
          </cell>
          <cell r="B178" t="str">
            <v>2040 44</v>
          </cell>
          <cell r="C178" t="str">
            <v>SUMINISTRO, INSTALACION  DE  TUBERIA  DE P.V.C. CON COPLE INTEGRAL DE 6" DE       DIAMETRO (A-5).</v>
          </cell>
          <cell r="D178" t="str">
            <v>M</v>
          </cell>
          <cell r="E178">
            <v>165.75</v>
          </cell>
          <cell r="F178">
            <v>165.75</v>
          </cell>
        </row>
        <row r="179">
          <cell r="A179">
            <v>160</v>
          </cell>
          <cell r="B179" t="str">
            <v>2040 45</v>
          </cell>
          <cell r="C179" t="str">
            <v>SUMINISTRO, INSTALACION  DE  TUBERIA  DE P.V.C. CON COPLE INTEGRAL DE 8" DE      DIAMETRO (A-5).</v>
          </cell>
          <cell r="D179" t="str">
            <v>M</v>
          </cell>
          <cell r="E179">
            <v>243.44</v>
          </cell>
          <cell r="F179">
            <v>243.44</v>
          </cell>
        </row>
        <row r="180">
          <cell r="A180">
            <v>161</v>
          </cell>
          <cell r="B180" t="str">
            <v>2040 46</v>
          </cell>
          <cell r="C180" t="str">
            <v>SUMINISTRO, INSTALACION  DE  TUBERIA  DE P.V.C. CON COPLE INTEGRAL DE 10" DE DIAMETRO (A-5).</v>
          </cell>
          <cell r="D180" t="str">
            <v>M</v>
          </cell>
          <cell r="E180">
            <v>445.09</v>
          </cell>
          <cell r="F180">
            <v>445.09</v>
          </cell>
        </row>
        <row r="181">
          <cell r="A181">
            <v>162</v>
          </cell>
          <cell r="B181" t="str">
            <v>2040 47</v>
          </cell>
          <cell r="C181" t="str">
            <v>SUMINISTRO, INSTALACION  DE  TUBERIA  DE P.V.C. CON COPLE INTEGRAL DE 12" DE DIAMETRO (A-5).</v>
          </cell>
          <cell r="D181" t="str">
            <v>M</v>
          </cell>
          <cell r="E181">
            <v>646.63</v>
          </cell>
          <cell r="F181">
            <v>646.63</v>
          </cell>
        </row>
        <row r="182">
          <cell r="A182">
            <v>163</v>
          </cell>
          <cell r="B182" t="str">
            <v>2040 48</v>
          </cell>
          <cell r="C182" t="str">
            <v>SUMINISTRO, INSTALACION  DE  TUBERIA  DE P.V.C. CON COPLE INTEGRAL DE 14" DE DIAMETRO (A-5).</v>
          </cell>
          <cell r="D182" t="str">
            <v>M</v>
          </cell>
          <cell r="E182">
            <v>860.1</v>
          </cell>
          <cell r="F182">
            <v>860.1</v>
          </cell>
        </row>
        <row r="183">
          <cell r="A183">
            <v>164</v>
          </cell>
          <cell r="B183" t="str">
            <v>2040 49</v>
          </cell>
          <cell r="C183" t="str">
            <v>SUMINISTRO, INSTALACION  DE  TUBERIA  DE P.V.C. CON COPLE INTEGRAL DE 16" DE DIAMETRO (A-5).</v>
          </cell>
          <cell r="D183" t="str">
            <v>M</v>
          </cell>
          <cell r="E183">
            <v>1025.78</v>
          </cell>
          <cell r="F183">
            <v>1025.78</v>
          </cell>
        </row>
        <row r="184">
          <cell r="A184">
            <v>165</v>
          </cell>
          <cell r="B184" t="str">
            <v>2040 50</v>
          </cell>
          <cell r="C184" t="str">
            <v>SUMINISTRO, INSTALACION  DE  TUBERIA  DE P.V.C. CON COPLE INTEGRAL DE 18" DE DIAMETRO (A-5).</v>
          </cell>
          <cell r="D184" t="str">
            <v>M</v>
          </cell>
          <cell r="E184">
            <v>1260.9100000000001</v>
          </cell>
          <cell r="F184">
            <v>1260.9100000000001</v>
          </cell>
        </row>
        <row r="185">
          <cell r="A185">
            <v>166</v>
          </cell>
          <cell r="B185" t="str">
            <v>2040 51</v>
          </cell>
          <cell r="C185" t="str">
            <v>SUMINISTRO, INSTALACION  DE  TUBERIA  DE P.V.C. CON COPLE INTEGRAL DE 20" DE DIAMETRO (A-5).</v>
          </cell>
          <cell r="D185" t="str">
            <v>M</v>
          </cell>
          <cell r="E185">
            <v>1692.27</v>
          </cell>
          <cell r="F185">
            <v>1692.27</v>
          </cell>
        </row>
        <row r="186">
          <cell r="A186">
            <v>167</v>
          </cell>
          <cell r="B186" t="str">
            <v>2040 52</v>
          </cell>
          <cell r="C186" t="str">
            <v>SUMINISTRO, INSTALACION  DE  TUBERIA  DE P.V.C. CON COPLE INTEGRAL DE 24" DE DIAMETRO (A-5).</v>
          </cell>
          <cell r="D186" t="str">
            <v>M</v>
          </cell>
          <cell r="E186">
            <v>2533.35</v>
          </cell>
          <cell r="F186">
            <v>2533.35</v>
          </cell>
        </row>
        <row r="187">
          <cell r="A187">
            <v>168</v>
          </cell>
          <cell r="B187" t="str">
            <v>2040 54</v>
          </cell>
          <cell r="C187" t="str">
            <v>SUMINISTRO, INSTALACION  DE  TUBERIA  DE P.V.C. CON COPLE INTEGRAL DE 2½" DE DIAMETRO (A-7).</v>
          </cell>
          <cell r="D187" t="str">
            <v>M</v>
          </cell>
          <cell r="E187">
            <v>52.8</v>
          </cell>
          <cell r="F187">
            <v>52.8</v>
          </cell>
        </row>
        <row r="188">
          <cell r="A188">
            <v>169</v>
          </cell>
          <cell r="B188" t="str">
            <v>2040 55</v>
          </cell>
          <cell r="C188" t="str">
            <v>SUMINISTRO, INSTALACION  DE  TUBERIA  DE P.V.C. CON COPLE INTEGRAL DE 3" DE       DIAMETRO (A-7).</v>
          </cell>
          <cell r="D188" t="str">
            <v>M</v>
          </cell>
          <cell r="E188">
            <v>66.61</v>
          </cell>
          <cell r="F188">
            <v>66.61</v>
          </cell>
        </row>
        <row r="189">
          <cell r="A189">
            <v>170</v>
          </cell>
          <cell r="B189" t="str">
            <v>2040 56</v>
          </cell>
          <cell r="C189" t="str">
            <v>SUMINISTRO, INSTALACION  DE  TUBERIA  DE P.V.C. CON COPLE INTEGRAL DE 4" DE       DIAMETRO (A-7).</v>
          </cell>
          <cell r="D189" t="str">
            <v>M</v>
          </cell>
          <cell r="E189">
            <v>85.14</v>
          </cell>
          <cell r="F189">
            <v>85.14</v>
          </cell>
        </row>
        <row r="190">
          <cell r="A190">
            <v>171</v>
          </cell>
          <cell r="B190" t="str">
            <v>2040 57</v>
          </cell>
          <cell r="C190" t="str">
            <v>SUMINISTRO, INSTALACION  DE  TUBERIA  DE P.V.C. CON COPLE INTEGRAL DE 6" DE       DIAMETRO (A-7).</v>
          </cell>
          <cell r="D190" t="str">
            <v>M</v>
          </cell>
          <cell r="E190">
            <v>217.78</v>
          </cell>
          <cell r="F190">
            <v>217.78</v>
          </cell>
        </row>
        <row r="191">
          <cell r="A191">
            <v>172</v>
          </cell>
          <cell r="B191" t="str">
            <v>2040 58</v>
          </cell>
          <cell r="C191" t="str">
            <v>SUMINISTRO, INSTALACION  DE  TUBERIA  DE P.V.C. CON COPLE INTEGRAL DE 8" DE       DIAMETRO (A-7).</v>
          </cell>
          <cell r="D191" t="str">
            <v>M</v>
          </cell>
          <cell r="E191">
            <v>326.13</v>
          </cell>
          <cell r="F191">
            <v>326.13</v>
          </cell>
        </row>
        <row r="192">
          <cell r="A192">
            <v>173</v>
          </cell>
          <cell r="B192" t="str">
            <v>2040 59</v>
          </cell>
          <cell r="C192" t="str">
            <v>SUMINISTRO, INSTALACION  DE  TUBERIA  DE P.V.C. CON COPLE INTEGRAL DE 10" DE DIAMETRO (A-7).</v>
          </cell>
          <cell r="D192" t="str">
            <v>M</v>
          </cell>
          <cell r="E192">
            <v>570.83000000000004</v>
          </cell>
          <cell r="F192">
            <v>570.83000000000004</v>
          </cell>
        </row>
        <row r="193">
          <cell r="A193">
            <v>174</v>
          </cell>
          <cell r="B193" t="str">
            <v>2040 60</v>
          </cell>
          <cell r="C193" t="str">
            <v>SUMINISTRO, INSTALACION  DE  TUBERIA  DE P.V.C. CON COPLE INTEGRAL DE 12" DE DIAMETRO (A-7).</v>
          </cell>
          <cell r="D193" t="str">
            <v>M</v>
          </cell>
          <cell r="E193">
            <v>842.56</v>
          </cell>
          <cell r="F193">
            <v>842.56</v>
          </cell>
        </row>
        <row r="194">
          <cell r="A194">
            <v>175</v>
          </cell>
          <cell r="B194" t="str">
            <v>2040 61</v>
          </cell>
          <cell r="C194" t="str">
            <v>SUMINISTRO, INSTALACION  DE  TUBERIA  DE P.V.C. CON COPLE INTEGRAL DE 14" DE DIAMETRO (A-7).</v>
          </cell>
          <cell r="D194" t="str">
            <v>M</v>
          </cell>
          <cell r="E194">
            <v>1156.76</v>
          </cell>
          <cell r="F194">
            <v>1156.76</v>
          </cell>
        </row>
        <row r="195">
          <cell r="A195">
            <v>176</v>
          </cell>
          <cell r="B195" t="str">
            <v>2040 62</v>
          </cell>
          <cell r="C195" t="str">
            <v>SUMINISTRO, INSTALACION  DE  TUBERIA  DE P.V.C. CON COPLE INTEGRAL DE 16" DE DIAMETRO (A-7).</v>
          </cell>
          <cell r="D195" t="str">
            <v>M</v>
          </cell>
          <cell r="E195">
            <v>1366.46</v>
          </cell>
          <cell r="F195">
            <v>1366.46</v>
          </cell>
        </row>
        <row r="196">
          <cell r="A196">
            <v>177</v>
          </cell>
          <cell r="B196" t="str">
            <v>2040 63</v>
          </cell>
          <cell r="C196" t="str">
            <v>SUMINISTRO, INSTALACION  DE  TUBERIA  DE P.V.C. CON COPLE INTEGRAL DE 18" DE DIAMETRO (A-7).</v>
          </cell>
          <cell r="D196" t="str">
            <v>M</v>
          </cell>
          <cell r="E196">
            <v>1701.16</v>
          </cell>
          <cell r="F196">
            <v>1701.16</v>
          </cell>
        </row>
        <row r="197">
          <cell r="A197">
            <v>178</v>
          </cell>
          <cell r="B197" t="str">
            <v>2040 64</v>
          </cell>
          <cell r="C197" t="str">
            <v>SUMINISTRO, INSTALACION  DE  TUBERIA  DE P.V.C. CON COPLE INTEGRAL DE 20" DE DIAMETRO (A-7).</v>
          </cell>
          <cell r="D197" t="str">
            <v>M</v>
          </cell>
          <cell r="E197">
            <v>2209.8000000000002</v>
          </cell>
          <cell r="F197">
            <v>2209.8000000000002</v>
          </cell>
        </row>
        <row r="198">
          <cell r="A198">
            <v>179</v>
          </cell>
          <cell r="B198" t="str">
            <v>2040 65</v>
          </cell>
          <cell r="C198" t="str">
            <v>SUMINISTRO, INSTALACION  DE  TUBERIA  DE P.V.C. CON COPLE INTEGRAL DE 24" DE DIAMETRO (A-7).</v>
          </cell>
          <cell r="D198" t="str">
            <v>M</v>
          </cell>
          <cell r="E198">
            <v>3379.65</v>
          </cell>
          <cell r="F198">
            <v>3379.65</v>
          </cell>
        </row>
        <row r="199">
          <cell r="A199">
            <v>180</v>
          </cell>
          <cell r="B199" t="str">
            <v>2040 66</v>
          </cell>
          <cell r="C199" t="str">
            <v>SUMINISTRO, INSTALACION  DE  TUBERIA  DE         P.V.C.  CON  COPLE  INTEGRAL  DE  2"  DE DIAMETRO (A-10).</v>
          </cell>
          <cell r="D199" t="str">
            <v>M</v>
          </cell>
          <cell r="E199">
            <v>49.73</v>
          </cell>
          <cell r="F199">
            <v>49.73</v>
          </cell>
        </row>
        <row r="200">
          <cell r="A200">
            <v>181</v>
          </cell>
          <cell r="B200" t="str">
            <v>2040 67</v>
          </cell>
          <cell r="C200" t="str">
            <v>SUMINISTRO, INSTALACION  DE  TUBERIA  DE P.V.C. CON COPLE INTEGRAL DE 2½" DE DIAMETRO (A-10).</v>
          </cell>
          <cell r="D200" t="str">
            <v>M</v>
          </cell>
          <cell r="E200">
            <v>61.03</v>
          </cell>
          <cell r="F200">
            <v>61.03</v>
          </cell>
        </row>
        <row r="201">
          <cell r="A201">
            <v>182</v>
          </cell>
          <cell r="B201" t="str">
            <v>2040 68</v>
          </cell>
          <cell r="C201" t="str">
            <v>SUMINISTRO, INSTALACION  DE  TUBERIA  DE   P.V.C.  CON  COPLE  INTEGRAL  DE  3"  DE DIAMETRO (A-10).</v>
          </cell>
          <cell r="D201" t="str">
            <v>M</v>
          </cell>
          <cell r="E201">
            <v>80.25</v>
          </cell>
          <cell r="F201">
            <v>80.25</v>
          </cell>
        </row>
        <row r="202">
          <cell r="A202">
            <v>183</v>
          </cell>
          <cell r="B202" t="str">
            <v>2040 69</v>
          </cell>
          <cell r="C202" t="str">
            <v>SUMINISTRO, INSTALACION  DE  TUBERIA  DE P.V.C.  CON  COPLE  INTEGRAL  DE  4"  DE DIAMETRO (A-10).</v>
          </cell>
          <cell r="D202" t="str">
            <v>M</v>
          </cell>
          <cell r="E202">
            <v>104.09</v>
          </cell>
          <cell r="F202">
            <v>104.09</v>
          </cell>
        </row>
        <row r="203">
          <cell r="A203">
            <v>184</v>
          </cell>
          <cell r="B203" t="str">
            <v>2040 70</v>
          </cell>
          <cell r="C203" t="str">
            <v>SUMINISTRO, INSTALACION  DE  TUBERIA  DE   P.V.C.  CON  COPLE  INTEGRAL  DE  6"  DE DIAMETRO (A-10).</v>
          </cell>
          <cell r="D203" t="str">
            <v>M</v>
          </cell>
          <cell r="E203">
            <v>291.85000000000002</v>
          </cell>
          <cell r="F203">
            <v>291.85000000000002</v>
          </cell>
        </row>
        <row r="204">
          <cell r="A204">
            <v>185</v>
          </cell>
          <cell r="B204" t="str">
            <v>2040 71</v>
          </cell>
          <cell r="C204" t="str">
            <v>SUMINISTRO, INSTALACION  DE  TUBERIA  DE    P.V.C.  CON  COPLE  INTEGRAL  DE  8"  DE DIAMETRO (A-10).</v>
          </cell>
          <cell r="D204" t="str">
            <v>M</v>
          </cell>
          <cell r="E204">
            <v>442.07</v>
          </cell>
          <cell r="F204">
            <v>442.07</v>
          </cell>
        </row>
        <row r="205">
          <cell r="A205">
            <v>186</v>
          </cell>
          <cell r="B205" t="str">
            <v>2040 72</v>
          </cell>
          <cell r="C205" t="str">
            <v>SUMINISTRO, INSTALACION  DE  TUBERIA  DE P.V.C. CON COPLE INTEGRAL DE 10" DE DIAMETRO (A-10).</v>
          </cell>
          <cell r="D205" t="str">
            <v>M</v>
          </cell>
          <cell r="E205">
            <v>752.4</v>
          </cell>
          <cell r="F205">
            <v>752.4</v>
          </cell>
        </row>
        <row r="206">
          <cell r="A206">
            <v>187</v>
          </cell>
          <cell r="B206" t="str">
            <v>2040 73</v>
          </cell>
          <cell r="C206" t="str">
            <v>SUMINISTRO, INSTALACION  DE  TUBERIA  DE P.V.C. CON COPLE INTEGRAL DE 12" DE DIAMETRO (A-10).</v>
          </cell>
          <cell r="D206" t="str">
            <v>M</v>
          </cell>
          <cell r="E206">
            <v>1135.31</v>
          </cell>
          <cell r="F206">
            <v>1135.31</v>
          </cell>
        </row>
        <row r="207">
          <cell r="A207">
            <v>188</v>
          </cell>
          <cell r="B207" t="str">
            <v>2040 74</v>
          </cell>
          <cell r="C207" t="str">
            <v>SUMINISTRO, INSTALACION  DE  TUBERIA  DE P.V.C. CON COPLE INTEGRAL DE 14" DE DIAMETRO (A-10).</v>
          </cell>
          <cell r="D207" t="str">
            <v>M</v>
          </cell>
          <cell r="E207">
            <v>1591.77</v>
          </cell>
          <cell r="F207">
            <v>1591.77</v>
          </cell>
        </row>
        <row r="208">
          <cell r="A208">
            <v>189</v>
          </cell>
          <cell r="B208" t="str">
            <v>2040 75</v>
          </cell>
          <cell r="C208" t="str">
            <v>SUMINISTRO, INSTALACION  DE  TUBERIA  DE P.V.C. CON COPLE INTEGRAL DE 16" DE DIAMETRO (A-10).</v>
          </cell>
          <cell r="D208" t="str">
            <v>M</v>
          </cell>
          <cell r="E208">
            <v>1857.3</v>
          </cell>
          <cell r="F208">
            <v>1857.3</v>
          </cell>
        </row>
        <row r="209">
          <cell r="A209">
            <v>190</v>
          </cell>
          <cell r="B209" t="str">
            <v>2040 76</v>
          </cell>
          <cell r="C209" t="str">
            <v>SUMINISTRO, INSTALACION  DE  TUBERIA  DE P.V.C. CON COPLE INTEGRAL DE 18" DE DIAMETRO (A-10).</v>
          </cell>
          <cell r="D209" t="str">
            <v>M</v>
          </cell>
          <cell r="E209">
            <v>2456.12</v>
          </cell>
          <cell r="F209">
            <v>2456.12</v>
          </cell>
        </row>
        <row r="210">
          <cell r="A210">
            <v>191</v>
          </cell>
          <cell r="B210" t="str">
            <v>2040 77</v>
          </cell>
          <cell r="C210" t="str">
            <v>SUMINISTRO, INSTALACION  DE  TUBERIA  DE P.V.C. CON COPLE INTEGRAL DE 20" DE DIAMETRO (A-10).</v>
          </cell>
          <cell r="D210" t="str">
            <v>M</v>
          </cell>
          <cell r="E210">
            <v>2981.63</v>
          </cell>
          <cell r="F210">
            <v>2981.63</v>
          </cell>
        </row>
        <row r="211">
          <cell r="A211">
            <v>192</v>
          </cell>
          <cell r="B211" t="str">
            <v>2040 78</v>
          </cell>
          <cell r="C211" t="str">
            <v>SUMINISTRO, INSTALACION  DE  TUBERIA  DE P.V.C. CON COPLE INTEGRAL DE 24" DE DIAMETRO (A-10).</v>
          </cell>
          <cell r="D211" t="str">
            <v>M</v>
          </cell>
          <cell r="E211">
            <v>4608.0200000000004</v>
          </cell>
          <cell r="F211">
            <v>4608.0200000000004</v>
          </cell>
        </row>
        <row r="212">
          <cell r="A212">
            <v>193</v>
          </cell>
          <cell r="B212" t="str">
            <v>2090 19</v>
          </cell>
          <cell r="C212" t="str">
            <v>SUMINISTRO, INSTALACION Y PRUEBA DE    ADAPTADOR  DE PVC CAMPANA CON ANILLO DE 1" DE Ø</v>
          </cell>
          <cell r="D212" t="str">
            <v>PZA</v>
          </cell>
          <cell r="E212">
            <v>47.65</v>
          </cell>
          <cell r="F212">
            <v>47.65</v>
          </cell>
        </row>
        <row r="213">
          <cell r="A213">
            <v>194</v>
          </cell>
          <cell r="B213" t="str">
            <v>2090 20</v>
          </cell>
          <cell r="C213" t="str">
            <v>SUMINISTRO, INSTALACION Y PRUEBA DE       ADAPTADOR ESPIGA DE PVC  CON ANILLO DE 1" DE Ø</v>
          </cell>
          <cell r="D213" t="str">
            <v>PZA</v>
          </cell>
          <cell r="E213">
            <v>47.65</v>
          </cell>
          <cell r="F213">
            <v>47.65</v>
          </cell>
        </row>
        <row r="214">
          <cell r="A214">
            <v>195</v>
          </cell>
          <cell r="B214" t="str">
            <v>2090 21</v>
          </cell>
          <cell r="C214" t="str">
            <v>SUMINISTRO, INSTALACION Y PRUEBA DE      CODO DE PVC DE 22° CON ANILLO DE 1" DE Ø</v>
          </cell>
          <cell r="D214" t="str">
            <v>PZA</v>
          </cell>
          <cell r="E214">
            <v>55.34</v>
          </cell>
          <cell r="F214">
            <v>55.34</v>
          </cell>
        </row>
        <row r="215">
          <cell r="A215">
            <v>196</v>
          </cell>
          <cell r="B215" t="str">
            <v>2090 22</v>
          </cell>
          <cell r="C215" t="str">
            <v>SUMINISTRO, INSTALACION Y PRUEBA DE      CODO DE 45° CON ANILLO DE 1" DE Ø</v>
          </cell>
          <cell r="D215" t="str">
            <v>PZA</v>
          </cell>
          <cell r="E215">
            <v>55.34</v>
          </cell>
          <cell r="F215">
            <v>55.34</v>
          </cell>
        </row>
        <row r="216">
          <cell r="A216">
            <v>197</v>
          </cell>
          <cell r="B216" t="str">
            <v>2090 23</v>
          </cell>
          <cell r="C216" t="str">
            <v>SUMINISTRO, INSTALACION Y PRUEBA DE      CODO DE PVC DE 90° CON ANILLO DE 1" DE Ø</v>
          </cell>
          <cell r="D216" t="str">
            <v>PZA</v>
          </cell>
          <cell r="E216">
            <v>55.34</v>
          </cell>
          <cell r="F216">
            <v>55.34</v>
          </cell>
        </row>
        <row r="217">
          <cell r="A217">
            <v>198</v>
          </cell>
          <cell r="B217" t="str">
            <v>2090 30</v>
          </cell>
          <cell r="C217" t="str">
            <v>SUMINISTRO, INSTALACION Y PRUEBA DE     ADAPTADOR  CAMPANA  DE PVC  CON ANILLO DE 1½" DE Ø</v>
          </cell>
          <cell r="D217" t="str">
            <v>PZA</v>
          </cell>
          <cell r="E217">
            <v>57.59</v>
          </cell>
          <cell r="F217">
            <v>57.59</v>
          </cell>
        </row>
        <row r="218">
          <cell r="A218">
            <v>199</v>
          </cell>
          <cell r="B218" t="str">
            <v>2090 31</v>
          </cell>
          <cell r="C218" t="str">
            <v>SUMINISTRO, INSTALACION Y PRUEBA DE    ADAPTADOR  ESPIGA  DE  PVC  CON  ANILLO  DE 1½" DE Ø</v>
          </cell>
          <cell r="D218" t="str">
            <v>PZA</v>
          </cell>
          <cell r="E218">
            <v>57.59</v>
          </cell>
          <cell r="F218">
            <v>57.59</v>
          </cell>
        </row>
        <row r="219">
          <cell r="A219">
            <v>200</v>
          </cell>
          <cell r="B219" t="str">
            <v>2090 32</v>
          </cell>
          <cell r="C219" t="str">
            <v>SUMINISTRO, INSTALACION Y PRUEBA DE      CODO DE 22° CON ANILLO DE 1½" DE Ø</v>
          </cell>
          <cell r="D219" t="str">
            <v>PZA</v>
          </cell>
          <cell r="E219">
            <v>83.81</v>
          </cell>
          <cell r="F219">
            <v>83.81</v>
          </cell>
        </row>
        <row r="220">
          <cell r="A220">
            <v>201</v>
          </cell>
          <cell r="B220" t="str">
            <v>2090 33</v>
          </cell>
          <cell r="C220" t="str">
            <v>SUMINISTRO, INSTALACION Y PRUEBA DE       CODO DE 45° CON ANILLO DE 1½" DE Ø</v>
          </cell>
          <cell r="D220" t="str">
            <v>PZA</v>
          </cell>
          <cell r="E220">
            <v>83.81</v>
          </cell>
          <cell r="F220">
            <v>83.81</v>
          </cell>
        </row>
        <row r="221">
          <cell r="A221">
            <v>202</v>
          </cell>
          <cell r="B221" t="str">
            <v>2090 34</v>
          </cell>
          <cell r="C221" t="str">
            <v>SUMINISTRO, INSTALACION Y PRUEBA DE   CODO  DE  PVC  DE 90°  CON  ANILLO  DE 1½"  DE Ø</v>
          </cell>
          <cell r="D221" t="str">
            <v>PZA</v>
          </cell>
          <cell r="E221">
            <v>83.81</v>
          </cell>
          <cell r="F221">
            <v>83.81</v>
          </cell>
        </row>
        <row r="222">
          <cell r="A222">
            <v>203</v>
          </cell>
          <cell r="B222" t="str">
            <v>2090 35</v>
          </cell>
          <cell r="C222" t="str">
            <v>SUMINISTRO, INSTALACION Y PRUEBA DE   COPLE DE REPARACION  DE  PVC  CON  ANILLO DE 1½" DE Ø</v>
          </cell>
          <cell r="D222" t="str">
            <v>PZA</v>
          </cell>
          <cell r="E222">
            <v>69.81</v>
          </cell>
          <cell r="F222">
            <v>69.81</v>
          </cell>
        </row>
        <row r="223">
          <cell r="A223">
            <v>204</v>
          </cell>
          <cell r="B223" t="str">
            <v>2090 36</v>
          </cell>
          <cell r="C223" t="str">
            <v>SUMINISTRO, INSTALACION Y PRUEBA DE EMPAQUE DE NEOPRENO DE 1½" DE Ø</v>
          </cell>
          <cell r="D223" t="str">
            <v>PZA</v>
          </cell>
          <cell r="E223">
            <v>65.7</v>
          </cell>
          <cell r="F223">
            <v>65.7</v>
          </cell>
        </row>
        <row r="224">
          <cell r="A224">
            <v>205</v>
          </cell>
          <cell r="B224" t="str">
            <v>2090 37</v>
          </cell>
          <cell r="C224" t="str">
            <v>SUMINISTRO, INSTALACION Y PRUEBA  EXTREMIDA CAMPANA DE PVC  CON  ANILLO  DE 1½" DE Ø, INCLUYE EMPAQUE Y TORNILLOS</v>
          </cell>
          <cell r="D224" t="str">
            <v>PZA</v>
          </cell>
          <cell r="E224">
            <v>129.86000000000001</v>
          </cell>
          <cell r="F224">
            <v>129.86000000000001</v>
          </cell>
        </row>
        <row r="225">
          <cell r="A225">
            <v>206</v>
          </cell>
          <cell r="B225" t="str">
            <v>2090 38</v>
          </cell>
          <cell r="C225" t="str">
            <v>SUMINISTRO, INSTALACION Y PRUEBA DE EXTREMIDA ESPIGA DE PVC DE 1½" DE Ø, INCLUYE EMPAQUE Y TORNILLOS</v>
          </cell>
          <cell r="D225" t="str">
            <v>PZA</v>
          </cell>
          <cell r="E225">
            <v>129.86000000000001</v>
          </cell>
          <cell r="F225">
            <v>129.86000000000001</v>
          </cell>
        </row>
        <row r="226">
          <cell r="A226">
            <v>207</v>
          </cell>
          <cell r="B226" t="str">
            <v>2090 39</v>
          </cell>
          <cell r="C226" t="str">
            <v>SUMINISTRO, INSTALACION Y PRUEBA DE     TAPON  CAMPANA  DE  PVC  CON  ANILLO  DE 1½" DE Ø</v>
          </cell>
          <cell r="D226" t="str">
            <v>PZA</v>
          </cell>
          <cell r="E226">
            <v>46.32</v>
          </cell>
          <cell r="F226">
            <v>46.32</v>
          </cell>
        </row>
        <row r="227">
          <cell r="A227">
            <v>208</v>
          </cell>
          <cell r="B227" t="str">
            <v>2090 40</v>
          </cell>
          <cell r="C227" t="str">
            <v>SUMINISTRO, INSTALACION Y PRUEBA DE      TAPON ESPIGA DE PVC DE 1½" DE Ø</v>
          </cell>
          <cell r="D227" t="str">
            <v>PZA</v>
          </cell>
          <cell r="E227">
            <v>46.32</v>
          </cell>
          <cell r="F227">
            <v>46.32</v>
          </cell>
        </row>
        <row r="228">
          <cell r="A228">
            <v>209</v>
          </cell>
          <cell r="B228" t="str">
            <v>2090 41</v>
          </cell>
          <cell r="C228" t="str">
            <v>SUMINISTRO, INSTALACION Y PRUEBA DE  ADAPTADOR  CAMPANA DE PVC  CON ANILLO DE 2" DE Ø</v>
          </cell>
          <cell r="D228" t="str">
            <v>PZA</v>
          </cell>
          <cell r="E228">
            <v>72.05</v>
          </cell>
          <cell r="F228">
            <v>72.05</v>
          </cell>
        </row>
        <row r="229">
          <cell r="A229">
            <v>210</v>
          </cell>
          <cell r="B229" t="str">
            <v>2090 42</v>
          </cell>
          <cell r="C229" t="str">
            <v>SUMINISTRO, INSTALACION Y PRUEBA DE ADAPTADOR CAMPANA DE PVC CON ANILLO DE 2½" DE Ø</v>
          </cell>
          <cell r="D229" t="str">
            <v>PZA</v>
          </cell>
          <cell r="E229">
            <v>111.87</v>
          </cell>
          <cell r="F229">
            <v>111.87</v>
          </cell>
        </row>
        <row r="230">
          <cell r="A230" t="str">
            <v>210A</v>
          </cell>
          <cell r="B230" t="str">
            <v>2091 42A</v>
          </cell>
          <cell r="C230" t="str">
            <v>SUMINISTRO, INSTALACION Y PRUEBA DE ADAPTADOR CAMPANA DE PVC CON ANILLO DE 3" DE Ø</v>
          </cell>
          <cell r="D230" t="str">
            <v>PZA</v>
          </cell>
          <cell r="E230">
            <v>118.56</v>
          </cell>
          <cell r="F230">
            <v>118.56</v>
          </cell>
        </row>
        <row r="231">
          <cell r="A231">
            <v>211</v>
          </cell>
          <cell r="B231" t="str">
            <v>2090 44</v>
          </cell>
          <cell r="C231" t="str">
            <v>SUMINISTRO, INSTALACION Y PRUEBA DE ADAPTADOR CAMPANA CON ANILLO DE4" DE Ø</v>
          </cell>
          <cell r="D231" t="str">
            <v>PZA</v>
          </cell>
          <cell r="E231">
            <v>198.67</v>
          </cell>
          <cell r="F231">
            <v>198.67</v>
          </cell>
        </row>
        <row r="232">
          <cell r="A232">
            <v>212</v>
          </cell>
          <cell r="B232" t="str">
            <v>2090 47</v>
          </cell>
          <cell r="C232" t="str">
            <v>SUMINISTRO, INSTALACION Y PRUEBA DE ADAPTADOR ESPIGA CON ANILLO DE 2" DE Ø</v>
          </cell>
          <cell r="D232" t="str">
            <v>PZA</v>
          </cell>
          <cell r="E232">
            <v>72.05</v>
          </cell>
          <cell r="F232">
            <v>72.05</v>
          </cell>
        </row>
        <row r="233">
          <cell r="A233">
            <v>213</v>
          </cell>
          <cell r="B233" t="str">
            <v>2090 48</v>
          </cell>
          <cell r="C233" t="str">
            <v>SUMINISTRO, INSTALACION Y PRUEBA DE ADAPTADOR ESPIGA CON ANILLO DE 2½" DE Ø</v>
          </cell>
          <cell r="D233" t="str">
            <v>PZA</v>
          </cell>
          <cell r="E233">
            <v>111.87</v>
          </cell>
          <cell r="F233">
            <v>111.87</v>
          </cell>
        </row>
        <row r="234">
          <cell r="A234">
            <v>214</v>
          </cell>
          <cell r="B234" t="str">
            <v>2090 49</v>
          </cell>
          <cell r="C234" t="str">
            <v>SUMINISTRO, INSTALACION Y PRUEBA DE ADAPTADOR ESPIGA CON ANILLO DE 3" DE Ø</v>
          </cell>
          <cell r="D234" t="str">
            <v>PZA</v>
          </cell>
          <cell r="E234">
            <v>140.80000000000001</v>
          </cell>
          <cell r="F234">
            <v>140.80000000000001</v>
          </cell>
        </row>
        <row r="235">
          <cell r="A235">
            <v>215</v>
          </cell>
          <cell r="B235" t="str">
            <v>2090 50</v>
          </cell>
          <cell r="C235" t="str">
            <v>SUMINISTRO, INSTALACION Y PRUEBA DE ADAPTADOR ESPIGA CON ANILLO DE 4" DE Ø</v>
          </cell>
          <cell r="D235" t="str">
            <v>PZA</v>
          </cell>
          <cell r="E235">
            <v>198.67</v>
          </cell>
          <cell r="F235">
            <v>198.67</v>
          </cell>
        </row>
        <row r="236">
          <cell r="A236" t="str">
            <v>216A</v>
          </cell>
          <cell r="B236" t="str">
            <v>2090 53A</v>
          </cell>
          <cell r="C236" t="str">
            <v>SUMINISTRO, INSTALACION Y PRUEBA DE CODO DE 22° CON ANILLO DE 1 1/2" DE Ø</v>
          </cell>
          <cell r="D236" t="str">
            <v>PZA</v>
          </cell>
          <cell r="E236">
            <v>98.56</v>
          </cell>
          <cell r="F236">
            <v>98.56</v>
          </cell>
        </row>
        <row r="237">
          <cell r="A237">
            <v>216</v>
          </cell>
          <cell r="B237" t="str">
            <v>2090 53</v>
          </cell>
          <cell r="C237" t="str">
            <v>SUMINISTRO, INSTALACION Y PRUEBA DE CODO DE 22° CON ANILLO DE 2" DE Ø</v>
          </cell>
          <cell r="D237" t="str">
            <v>PZA</v>
          </cell>
          <cell r="E237">
            <v>115.06</v>
          </cell>
          <cell r="F237">
            <v>115.06</v>
          </cell>
        </row>
        <row r="238">
          <cell r="A238">
            <v>217</v>
          </cell>
          <cell r="B238" t="str">
            <v>2090 54</v>
          </cell>
          <cell r="C238" t="str">
            <v>SUMINISTRO, INSTALACION Y PRUEBA DE CODO DE 22° CON ANILLO DE 2½" DE Ø</v>
          </cell>
          <cell r="D238" t="str">
            <v>PZA</v>
          </cell>
          <cell r="E238">
            <v>189.85</v>
          </cell>
          <cell r="F238">
            <v>189.85</v>
          </cell>
        </row>
        <row r="239">
          <cell r="A239">
            <v>218</v>
          </cell>
          <cell r="B239" t="str">
            <v>2090 55</v>
          </cell>
          <cell r="C239" t="str">
            <v>SUMINISTRO, INSTALACION Y PRUEBA DE CODO DE 22° CON ANILLO DE 3" DE Ø</v>
          </cell>
          <cell r="D239" t="str">
            <v>PZA</v>
          </cell>
          <cell r="E239">
            <v>256.2</v>
          </cell>
          <cell r="F239">
            <v>256.2</v>
          </cell>
        </row>
        <row r="240">
          <cell r="A240">
            <v>219</v>
          </cell>
          <cell r="B240" t="str">
            <v>2090 56</v>
          </cell>
          <cell r="C240" t="str">
            <v>SUMINISTRO, INSTALACION Y PRUEBA DE CODO DE 22° CON ANILLO DE 4" DE Ø</v>
          </cell>
          <cell r="D240" t="str">
            <v>PZA</v>
          </cell>
          <cell r="E240">
            <v>382.87</v>
          </cell>
          <cell r="F240">
            <v>382.87</v>
          </cell>
        </row>
        <row r="241">
          <cell r="A241">
            <v>220</v>
          </cell>
          <cell r="B241" t="str">
            <v>2090 57</v>
          </cell>
          <cell r="C241" t="str">
            <v>SUMINISTRO, INSTALACION Y PRUEBA DE CODO DE 22° CON ANILLO DE 6" DE Ø</v>
          </cell>
          <cell r="D241" t="str">
            <v>PZA</v>
          </cell>
          <cell r="E241">
            <v>791.01</v>
          </cell>
          <cell r="F241">
            <v>791.01</v>
          </cell>
        </row>
        <row r="242">
          <cell r="A242">
            <v>221</v>
          </cell>
          <cell r="B242" t="str">
            <v>2090 58</v>
          </cell>
          <cell r="C242" t="str">
            <v>SUMINISTRO, INSTALACION Y PRUEBA DE CODO DE 22° CON ANILLO DE 8" DE Ø</v>
          </cell>
          <cell r="D242" t="str">
            <v>PZA</v>
          </cell>
          <cell r="E242">
            <v>1062.98</v>
          </cell>
          <cell r="F242">
            <v>1062.98</v>
          </cell>
        </row>
        <row r="243">
          <cell r="A243" t="str">
            <v>222A</v>
          </cell>
          <cell r="B243" t="str">
            <v>2090 59A</v>
          </cell>
          <cell r="C243" t="str">
            <v>SUMINISTRO, INSTALACION Y PRUEBA DE CODO DE 45° CON ANILLO DE  1 1/2" DE Ø</v>
          </cell>
          <cell r="D243" t="str">
            <v>PZA</v>
          </cell>
          <cell r="E243">
            <v>98.56</v>
          </cell>
          <cell r="F243">
            <v>98.56</v>
          </cell>
        </row>
        <row r="244">
          <cell r="A244">
            <v>222</v>
          </cell>
          <cell r="B244" t="str">
            <v>2090 59</v>
          </cell>
          <cell r="C244" t="str">
            <v>SUMINISTRO, INSTALACION Y PRUEBA DE CODO DE 45° CON ANILLO DE 2" DE Ø</v>
          </cell>
          <cell r="D244" t="str">
            <v>PZA</v>
          </cell>
          <cell r="E244">
            <v>115.2</v>
          </cell>
          <cell r="F244">
            <v>115.2</v>
          </cell>
        </row>
        <row r="245">
          <cell r="A245">
            <v>223</v>
          </cell>
          <cell r="B245" t="str">
            <v>2090 60</v>
          </cell>
          <cell r="C245" t="str">
            <v>SUMINISTRO, INSTALACION Y PRUEBA DE CODO DE 45° CON ANILLO DE 2½" DE Ø</v>
          </cell>
          <cell r="D245" t="str">
            <v>PZA</v>
          </cell>
          <cell r="E245">
            <v>189.85</v>
          </cell>
          <cell r="F245">
            <v>189.85</v>
          </cell>
        </row>
        <row r="246">
          <cell r="A246">
            <v>224</v>
          </cell>
          <cell r="B246" t="str">
            <v>2090 61</v>
          </cell>
          <cell r="C246" t="str">
            <v>SUMINISTRO, INSTALACION Y PRUEBA DE CODO DE 45° CON ANILLO DE 3" DE Ø</v>
          </cell>
          <cell r="D246" t="str">
            <v>PZA</v>
          </cell>
          <cell r="E246">
            <v>256.2</v>
          </cell>
          <cell r="F246">
            <v>256.2</v>
          </cell>
        </row>
        <row r="247">
          <cell r="A247">
            <v>225</v>
          </cell>
          <cell r="B247" t="str">
            <v>2090 62</v>
          </cell>
          <cell r="C247" t="str">
            <v>SUMINISTRO, INSTALACION Y PRUEBA DE CODO DE 45° CON ANILLO DE 4" DE Ø</v>
          </cell>
          <cell r="D247" t="str">
            <v>PZA</v>
          </cell>
          <cell r="E247">
            <v>388.04</v>
          </cell>
          <cell r="F247">
            <v>388.04</v>
          </cell>
        </row>
        <row r="248">
          <cell r="A248">
            <v>226</v>
          </cell>
          <cell r="B248" t="str">
            <v>2090 63</v>
          </cell>
          <cell r="C248" t="str">
            <v>SUMINISTRO, INSTALACION Y PRUEBA DE CODO DE 45° CON ANILLO DE 6" DE Ø</v>
          </cell>
          <cell r="D248" t="str">
            <v>PZA</v>
          </cell>
          <cell r="E248">
            <v>791.01</v>
          </cell>
          <cell r="F248">
            <v>791.01</v>
          </cell>
        </row>
        <row r="249">
          <cell r="A249">
            <v>227</v>
          </cell>
          <cell r="B249" t="str">
            <v>2090 64</v>
          </cell>
          <cell r="C249" t="str">
            <v>SUMINISTRO, INSTALACION Y PRUEBA DE CODO DE 45° CON ANILLO DE 8" DE Ø</v>
          </cell>
          <cell r="D249" t="str">
            <v>PZA</v>
          </cell>
          <cell r="E249">
            <v>1062.98</v>
          </cell>
          <cell r="F249">
            <v>1062.98</v>
          </cell>
        </row>
        <row r="250">
          <cell r="A250">
            <v>228</v>
          </cell>
          <cell r="B250" t="str">
            <v>2090 65</v>
          </cell>
          <cell r="C250" t="str">
            <v>SUMINISTRO, INSTALACION Y PRUEBA DE CODO DE 90° CON ANILLO DE 2" DE Ø</v>
          </cell>
          <cell r="D250" t="str">
            <v>PZA</v>
          </cell>
          <cell r="E250">
            <v>115.2</v>
          </cell>
          <cell r="F250">
            <v>115.2</v>
          </cell>
        </row>
        <row r="251">
          <cell r="A251">
            <v>229</v>
          </cell>
          <cell r="B251" t="str">
            <v>2090 66</v>
          </cell>
          <cell r="C251" t="str">
            <v>SUMINISTRO, INSTALACION Y PRUEBA DE CODO DE 90° CON ANILLO DE 2½" DE Ø</v>
          </cell>
          <cell r="D251" t="str">
            <v>PZA</v>
          </cell>
          <cell r="E251">
            <v>189.85</v>
          </cell>
          <cell r="F251">
            <v>189.85</v>
          </cell>
        </row>
        <row r="252">
          <cell r="A252">
            <v>230</v>
          </cell>
          <cell r="B252" t="str">
            <v>2090 67</v>
          </cell>
          <cell r="C252" t="str">
            <v>SUMINISTRO, INSTALACION Y PRUEBA DE CODO DE 90° CON ANILLO DE 3" DE Ø</v>
          </cell>
          <cell r="D252" t="str">
            <v>PZA</v>
          </cell>
          <cell r="E252">
            <v>256.2</v>
          </cell>
          <cell r="F252">
            <v>256.2</v>
          </cell>
        </row>
        <row r="253">
          <cell r="A253">
            <v>231</v>
          </cell>
          <cell r="B253" t="str">
            <v>2090 68</v>
          </cell>
          <cell r="C253" t="str">
            <v>SUMINISTRO, INSTALACION Y PRUEBA DE CODO DE 90° CON ANILLO DE 4" DE Ø</v>
          </cell>
          <cell r="D253" t="str">
            <v>PZA</v>
          </cell>
          <cell r="E253">
            <v>388.04</v>
          </cell>
          <cell r="F253">
            <v>388.04</v>
          </cell>
        </row>
        <row r="254">
          <cell r="A254">
            <v>232</v>
          </cell>
          <cell r="B254" t="str">
            <v>2090 69</v>
          </cell>
          <cell r="C254" t="str">
            <v>SUMINISTRO, INSTALACION Y PRUEBA DE CODO DE 90° CON ANILLO DE 6" DE Ø</v>
          </cell>
          <cell r="D254" t="str">
            <v>PZA</v>
          </cell>
          <cell r="E254">
            <v>791.01</v>
          </cell>
          <cell r="F254">
            <v>791.01</v>
          </cell>
        </row>
        <row r="255">
          <cell r="A255">
            <v>233</v>
          </cell>
          <cell r="B255" t="str">
            <v>2090 70</v>
          </cell>
          <cell r="C255" t="str">
            <v>SUMINISTRO, INSTALACION Y PRUEBA DE CODO DE 90° CON ANILLO DE 8" DE Ø</v>
          </cell>
          <cell r="D255" t="str">
            <v>PZA</v>
          </cell>
          <cell r="E255">
            <v>1062.98</v>
          </cell>
          <cell r="F255">
            <v>1062.98</v>
          </cell>
        </row>
        <row r="256">
          <cell r="A256">
            <v>234</v>
          </cell>
          <cell r="B256" t="str">
            <v>2090 72</v>
          </cell>
          <cell r="C256" t="str">
            <v>SUMINISTRO, INSTALACION Y PRUEBA DE COPLE DE REPARACION CON ANILLO DE 2" DE Ø</v>
          </cell>
          <cell r="D256" t="str">
            <v>PZA</v>
          </cell>
          <cell r="E256">
            <v>83.81</v>
          </cell>
          <cell r="F256">
            <v>83.81</v>
          </cell>
        </row>
        <row r="257">
          <cell r="A257">
            <v>235</v>
          </cell>
          <cell r="B257" t="str">
            <v>2090 73</v>
          </cell>
          <cell r="C257" t="str">
            <v>SUMINISTRO, INSTALACION Y PRUEBA DE COPLE DE REPARACION CON ANILLO DE 2½" DE Ø</v>
          </cell>
          <cell r="D257" t="str">
            <v>PZA</v>
          </cell>
          <cell r="E257">
            <v>119.9</v>
          </cell>
          <cell r="F257">
            <v>119.9</v>
          </cell>
        </row>
        <row r="258">
          <cell r="A258">
            <v>236</v>
          </cell>
          <cell r="B258" t="str">
            <v>2090 74</v>
          </cell>
          <cell r="C258" t="str">
            <v>SUMINISTRO, INSTALACION Y PRUEBA DE COPLE DE REPARACION CON ANILLO DE 3" DE Ø</v>
          </cell>
          <cell r="D258" t="str">
            <v>PZA</v>
          </cell>
          <cell r="E258">
            <v>184.26</v>
          </cell>
          <cell r="F258">
            <v>184.26</v>
          </cell>
        </row>
        <row r="259">
          <cell r="A259">
            <v>237</v>
          </cell>
          <cell r="B259" t="str">
            <v>2090 75</v>
          </cell>
          <cell r="C259" t="str">
            <v>SUMINISTRO, INSTALACION Y PRUEBA DE COPLE DE REPARACION CON ANILLO DE 4" DE Ø</v>
          </cell>
          <cell r="D259" t="str">
            <v>PZA</v>
          </cell>
          <cell r="E259">
            <v>236.69</v>
          </cell>
          <cell r="F259">
            <v>236.69</v>
          </cell>
        </row>
        <row r="260">
          <cell r="A260">
            <v>238</v>
          </cell>
          <cell r="B260" t="str">
            <v>2090 76</v>
          </cell>
          <cell r="C260" t="str">
            <v>SUMINISTRO, INSTALACION Y PRUEBA DE COPLE DE REPARACION CON ANILLO DE 6" DE Ø</v>
          </cell>
          <cell r="D260" t="str">
            <v>PZA</v>
          </cell>
          <cell r="E260">
            <v>542.04999999999995</v>
          </cell>
          <cell r="F260">
            <v>542.04999999999995</v>
          </cell>
        </row>
        <row r="261">
          <cell r="A261">
            <v>239</v>
          </cell>
          <cell r="B261" t="str">
            <v>2090 77</v>
          </cell>
          <cell r="C261" t="str">
            <v>SUMINISTRO, INSTALACION Y PRUEBA DE COPLE DE REPARACION CON ANILLO DE 8" DE Ø</v>
          </cell>
          <cell r="D261" t="str">
            <v>PZA</v>
          </cell>
          <cell r="E261">
            <v>809.38</v>
          </cell>
          <cell r="F261">
            <v>809.38</v>
          </cell>
        </row>
        <row r="262">
          <cell r="A262">
            <v>240</v>
          </cell>
          <cell r="B262" t="str">
            <v>2090 78</v>
          </cell>
          <cell r="C262" t="str">
            <v>SUMINISTRO, INSTALACION Y PRUEBA DE EMPAQUE DE NEOPRENO DE 1½" DE Ø</v>
          </cell>
          <cell r="D262" t="str">
            <v>PZA</v>
          </cell>
          <cell r="E262">
            <v>65.7</v>
          </cell>
          <cell r="F262">
            <v>65.7</v>
          </cell>
        </row>
        <row r="263">
          <cell r="A263">
            <v>241</v>
          </cell>
          <cell r="B263" t="str">
            <v>2090 79</v>
          </cell>
          <cell r="C263" t="str">
            <v>SUMINISTRO, INSTALACION Y PRUEBA DE EMPAQUE DE NEOPRENO DE 2" DE Ø</v>
          </cell>
          <cell r="D263" t="str">
            <v>PZA</v>
          </cell>
          <cell r="E263">
            <v>68.88</v>
          </cell>
          <cell r="F263">
            <v>68.88</v>
          </cell>
        </row>
        <row r="264">
          <cell r="A264">
            <v>242</v>
          </cell>
          <cell r="B264" t="str">
            <v>2090 80</v>
          </cell>
          <cell r="C264" t="str">
            <v>SUMINISTRO, INSTALACION Y PRUEBA DE EMPAQUE DE NEOPRENO DE 2½" DE Ø</v>
          </cell>
          <cell r="D264" t="str">
            <v>PZA</v>
          </cell>
          <cell r="E264">
            <v>70.73</v>
          </cell>
          <cell r="F264">
            <v>70.73</v>
          </cell>
        </row>
        <row r="265">
          <cell r="A265">
            <v>243</v>
          </cell>
          <cell r="B265" t="str">
            <v>2090 81</v>
          </cell>
          <cell r="C265" t="str">
            <v>SUMINISTRO, INSTALACION Y PRUEBA DE EMPAQUE DE NEOPRENO DE 3" DE Ø</v>
          </cell>
          <cell r="D265" t="str">
            <v>PZA</v>
          </cell>
          <cell r="E265">
            <v>78.430000000000007</v>
          </cell>
          <cell r="F265">
            <v>78.430000000000007</v>
          </cell>
        </row>
        <row r="266">
          <cell r="A266">
            <v>244</v>
          </cell>
          <cell r="B266" t="str">
            <v>2090 82</v>
          </cell>
          <cell r="C266" t="str">
            <v>SUMINISTRO, INSTALACION Y PRUEBA DE EMPAQUE DE NEOPRENO DE 4" DE Ø</v>
          </cell>
          <cell r="D266" t="str">
            <v>PZA</v>
          </cell>
          <cell r="E266">
            <v>84.8</v>
          </cell>
          <cell r="F266">
            <v>84.8</v>
          </cell>
        </row>
        <row r="267">
          <cell r="A267">
            <v>245</v>
          </cell>
          <cell r="B267" t="str">
            <v>2090 83</v>
          </cell>
          <cell r="C267" t="str">
            <v>SUMINISTRO, INSTALACION Y PRUEBA DE EMPAQUE DE NEOPRENO DE 6" DE Ø</v>
          </cell>
          <cell r="D267" t="str">
            <v>PZA</v>
          </cell>
          <cell r="E267">
            <v>102.19</v>
          </cell>
          <cell r="F267">
            <v>102.19</v>
          </cell>
        </row>
        <row r="268">
          <cell r="A268">
            <v>246</v>
          </cell>
          <cell r="B268" t="str">
            <v>2090 84</v>
          </cell>
          <cell r="C268" t="str">
            <v>SUMINISTRO, INSTALACION Y PRUEBA DE EMPAQUE DE NEOPRENO DE 8" DE Ø</v>
          </cell>
          <cell r="D268" t="str">
            <v>PZA</v>
          </cell>
          <cell r="E268">
            <v>104.51</v>
          </cell>
          <cell r="F268">
            <v>104.51</v>
          </cell>
        </row>
        <row r="269">
          <cell r="A269">
            <v>247</v>
          </cell>
          <cell r="B269" t="str">
            <v>2090 85</v>
          </cell>
          <cell r="C269" t="str">
            <v>SUMINISTRO, INSTALACION Y PRUEBA  EXTREMIDA CAMPANA CON ANILLO DE 2" DE Ø, INCLUYE EMPAQUE Y TORNILLOS</v>
          </cell>
          <cell r="D269" t="str">
            <v>PZA</v>
          </cell>
          <cell r="E269">
            <v>168.66</v>
          </cell>
          <cell r="F269">
            <v>168.66</v>
          </cell>
        </row>
        <row r="270">
          <cell r="A270">
            <v>248</v>
          </cell>
          <cell r="B270" t="str">
            <v>2090 86</v>
          </cell>
          <cell r="C270" t="str">
            <v>SUMINISTRO, INSTALACION Y PRUEBA  EXTREMIDA CAMPANA CON ANILLO DE 2½" DE Ø, INCLUYE EMPAQUE Y TORNILLOS</v>
          </cell>
          <cell r="D270" t="str">
            <v>PZA</v>
          </cell>
          <cell r="E270">
            <v>175.31</v>
          </cell>
          <cell r="F270">
            <v>175.31</v>
          </cell>
        </row>
        <row r="271">
          <cell r="A271">
            <v>249</v>
          </cell>
          <cell r="B271" t="str">
            <v>2090 87</v>
          </cell>
          <cell r="C271" t="str">
            <v>SUMINISTRO, INSTALACION Y PRUEBA  EXTREMIDA CAMPANA CON ANILLO DE 3" DE Ø, INCLUYE EMPAQUE Y TORNILLOS</v>
          </cell>
          <cell r="D271" t="str">
            <v>PZA</v>
          </cell>
          <cell r="E271">
            <v>36.229999999999997</v>
          </cell>
          <cell r="F271">
            <v>36.229999999999997</v>
          </cell>
        </row>
        <row r="272">
          <cell r="A272">
            <v>250</v>
          </cell>
          <cell r="B272" t="str">
            <v>2090 88</v>
          </cell>
          <cell r="C272" t="str">
            <v>SUMINISTRO, INSTALACION Y PRUEBA  EXTREMIDA CAMPANA CON ANILLO DE 4" DE Ø, INCLUYE EMPAQUE Y TORNILLOS</v>
          </cell>
          <cell r="D272" t="str">
            <v>PZA</v>
          </cell>
          <cell r="E272">
            <v>309.41000000000003</v>
          </cell>
          <cell r="F272">
            <v>309.41000000000003</v>
          </cell>
        </row>
        <row r="273">
          <cell r="A273">
            <v>251</v>
          </cell>
          <cell r="B273" t="str">
            <v>2090 89</v>
          </cell>
          <cell r="C273" t="str">
            <v>SUMINISTRO, INSTALACION Y PRUEBA  EXTREMIDA CAMPANA CON ANILLO DE 6" DE Ø, INCLUYE EMPAQUE Y TORNILLOS</v>
          </cell>
          <cell r="D273" t="str">
            <v>PZA</v>
          </cell>
          <cell r="E273">
            <v>811.05</v>
          </cell>
          <cell r="F273">
            <v>811.05</v>
          </cell>
        </row>
        <row r="274">
          <cell r="A274">
            <v>252</v>
          </cell>
          <cell r="B274" t="str">
            <v>2090 90</v>
          </cell>
          <cell r="C274" t="str">
            <v>SUMINISTRO, INSTALACION Y PRUEBA  EXTREMIDA CAMPANA CON ANILLO DE 8" DE Ø, INCLUYE EMPAQUE Y TORNILLOS</v>
          </cell>
          <cell r="D274" t="str">
            <v>PZA</v>
          </cell>
          <cell r="E274">
            <v>1158.53</v>
          </cell>
          <cell r="F274">
            <v>1158.53</v>
          </cell>
        </row>
        <row r="275">
          <cell r="A275">
            <v>253</v>
          </cell>
          <cell r="B275" t="str">
            <v>2090 91</v>
          </cell>
          <cell r="C275" t="str">
            <v>SUMINISTRO, INSTALACION Y PRUEBA DE EXTREMIDA ESPIGA DE 2" DE Ø, INCLUYE EMPAQUE Y TORNILLOS</v>
          </cell>
          <cell r="D275" t="str">
            <v>PZA</v>
          </cell>
          <cell r="E275">
            <v>168.66</v>
          </cell>
          <cell r="F275">
            <v>168.66</v>
          </cell>
        </row>
        <row r="276">
          <cell r="A276">
            <v>254</v>
          </cell>
          <cell r="B276" t="str">
            <v>2090 92</v>
          </cell>
          <cell r="C276" t="str">
            <v>SUMINISTRO, INSTALACION Y PRUEBA DE EXTREMIDA ESPIGA DE 2½" DE Ø, INCLUYE EMPAQUE Y TORNILLOS</v>
          </cell>
          <cell r="D276" t="str">
            <v>PZA</v>
          </cell>
          <cell r="E276">
            <v>175.31</v>
          </cell>
          <cell r="F276">
            <v>175.31</v>
          </cell>
        </row>
        <row r="277">
          <cell r="A277">
            <v>255</v>
          </cell>
          <cell r="B277" t="str">
            <v>2090 93</v>
          </cell>
          <cell r="C277" t="str">
            <v>SUMINISTRO, INSTALACION Y PRUEBA DE EXTREMIDA ESPIGA DE 3" DE Ø, INCLUYE EMPAQUE Y TORNILLOS</v>
          </cell>
          <cell r="D277" t="str">
            <v>PZA</v>
          </cell>
          <cell r="E277">
            <v>231.3</v>
          </cell>
          <cell r="F277">
            <v>231.3</v>
          </cell>
        </row>
        <row r="278">
          <cell r="A278">
            <v>256</v>
          </cell>
          <cell r="B278" t="str">
            <v>2090 94</v>
          </cell>
          <cell r="C278" t="str">
            <v>SUMINISTRO, INSTALACION Y PRUEBA DE EXTREMIDA ESPIGA DE 4" DE Ø, INCLUYE EMPAQUE Y TORNILLOS</v>
          </cell>
          <cell r="D278" t="str">
            <v>PZA</v>
          </cell>
          <cell r="E278">
            <v>309.41000000000003</v>
          </cell>
          <cell r="F278">
            <v>309.41000000000003</v>
          </cell>
        </row>
        <row r="279">
          <cell r="A279">
            <v>257</v>
          </cell>
          <cell r="B279" t="str">
            <v>2090 95</v>
          </cell>
          <cell r="C279" t="str">
            <v>SUMINISTRO, INSTALACION Y PRUEBA DE EXTREMIDA ESPIGA DE 6" DE Ø, INCLUYE EMPAQUE Y TORNILLOS</v>
          </cell>
          <cell r="D279" t="str">
            <v>PZA</v>
          </cell>
          <cell r="E279">
            <v>811.05</v>
          </cell>
          <cell r="F279">
            <v>811.05</v>
          </cell>
        </row>
        <row r="280">
          <cell r="A280">
            <v>258</v>
          </cell>
          <cell r="B280" t="str">
            <v>2090 96</v>
          </cell>
          <cell r="C280" t="str">
            <v>SUMINISTRO, INSTALACION Y PRUEBA DE EXTREMIDA ESPIGA DE 8" DE Ø, INCLUYE EMPAQUE Y TORNILLOS.</v>
          </cell>
          <cell r="D280" t="str">
            <v>PZA</v>
          </cell>
          <cell r="E280">
            <v>1158.53</v>
          </cell>
          <cell r="F280">
            <v>1158.53</v>
          </cell>
        </row>
        <row r="281">
          <cell r="A281">
            <v>259</v>
          </cell>
          <cell r="B281" t="str">
            <v>2090 97</v>
          </cell>
          <cell r="C281" t="str">
            <v>SUMINISTRO, INSTALACION Y PRUEBA DE TAPON CAMPANA CON ANILLO DE 2" DE Ø</v>
          </cell>
          <cell r="D281" t="str">
            <v>PZA</v>
          </cell>
          <cell r="E281">
            <v>69.349999999999994</v>
          </cell>
          <cell r="F281">
            <v>69.349999999999994</v>
          </cell>
        </row>
        <row r="282">
          <cell r="A282">
            <v>260</v>
          </cell>
          <cell r="B282" t="str">
            <v>2090 98</v>
          </cell>
          <cell r="C282" t="str">
            <v>SUMINISTRO, INSTALACION Y PRUEBA DE TAPON CAMPANA CON ANILLO DE 2½" DE Ø</v>
          </cell>
          <cell r="D282" t="str">
            <v>PZA</v>
          </cell>
          <cell r="E282">
            <v>89.64</v>
          </cell>
          <cell r="F282">
            <v>89.64</v>
          </cell>
        </row>
        <row r="283">
          <cell r="A283">
            <v>261</v>
          </cell>
          <cell r="B283" t="str">
            <v>2090 99</v>
          </cell>
          <cell r="C283" t="str">
            <v>SUMINISTRO, INSTALACION Y PRUEBA DE TAPON CAMPANA CON ANILLO DE 3" DE Ø</v>
          </cell>
          <cell r="D283" t="str">
            <v>PZA</v>
          </cell>
          <cell r="E283">
            <v>120.84</v>
          </cell>
          <cell r="F283">
            <v>120.84</v>
          </cell>
        </row>
        <row r="284">
          <cell r="A284">
            <v>262</v>
          </cell>
          <cell r="B284" t="str">
            <v>2091 01</v>
          </cell>
          <cell r="C284" t="str">
            <v>SUMINISTRO, INSTALACION Y PRUEBA DE TAPON CAMPANA CON ANILLO DE 4" DE Ø</v>
          </cell>
          <cell r="D284" t="str">
            <v>PZA</v>
          </cell>
          <cell r="E284">
            <v>213.2</v>
          </cell>
          <cell r="F284">
            <v>213.2</v>
          </cell>
        </row>
        <row r="285">
          <cell r="A285">
            <v>263</v>
          </cell>
          <cell r="B285" t="str">
            <v>2091 02</v>
          </cell>
          <cell r="C285" t="str">
            <v>SUMINISTRO, INSTALACION Y PRUEBA DE TAPON CAMPANA CON ANILLO DE 6" DE Ø</v>
          </cell>
          <cell r="D285" t="str">
            <v>PZA</v>
          </cell>
          <cell r="E285">
            <v>692.8</v>
          </cell>
          <cell r="F285">
            <v>692.8</v>
          </cell>
        </row>
        <row r="286">
          <cell r="A286">
            <v>264</v>
          </cell>
          <cell r="B286" t="str">
            <v>2091 03</v>
          </cell>
          <cell r="C286" t="str">
            <v>SUMINISTRO, INSTALACION Y PRUEBA DE TAPON CAMPANA CON ANILLO DE 8" DE Ø</v>
          </cell>
          <cell r="D286" t="str">
            <v>PZA</v>
          </cell>
          <cell r="E286">
            <v>896.37</v>
          </cell>
          <cell r="F286">
            <v>896.37</v>
          </cell>
        </row>
        <row r="287">
          <cell r="A287">
            <v>265</v>
          </cell>
          <cell r="B287" t="str">
            <v>2091 04</v>
          </cell>
          <cell r="C287" t="str">
            <v>SUMINISTRO, INSTALACION Y PRUEBA DE TAPON ESPIGA DE 2" DE Ø.</v>
          </cell>
          <cell r="D287" t="str">
            <v>PZA</v>
          </cell>
          <cell r="E287">
            <v>69.349999999999994</v>
          </cell>
          <cell r="F287">
            <v>69.349999999999994</v>
          </cell>
        </row>
        <row r="288">
          <cell r="A288">
            <v>266</v>
          </cell>
          <cell r="B288" t="str">
            <v>2091 05</v>
          </cell>
          <cell r="C288" t="str">
            <v>SUMINISTRO, INSTALACION Y PRUEBA DE TAPON ESPIGA DE 2½" DE Ø.</v>
          </cell>
          <cell r="D288" t="str">
            <v>PZA</v>
          </cell>
          <cell r="E288">
            <v>89.64</v>
          </cell>
          <cell r="F288">
            <v>89.64</v>
          </cell>
        </row>
        <row r="289">
          <cell r="A289">
            <v>267</v>
          </cell>
          <cell r="B289" t="str">
            <v>2091 06</v>
          </cell>
          <cell r="C289" t="str">
            <v>SUMINISTRO, INSTALACION Y PRUEBA DE TAPON ESPIGA DE 3" DE Ø.</v>
          </cell>
          <cell r="D289" t="str">
            <v>PZA</v>
          </cell>
          <cell r="E289">
            <v>120.84</v>
          </cell>
          <cell r="F289">
            <v>120.84</v>
          </cell>
        </row>
        <row r="290">
          <cell r="A290">
            <v>268</v>
          </cell>
          <cell r="B290" t="str">
            <v>2091 07</v>
          </cell>
          <cell r="C290" t="str">
            <v>SUMINISTRO, INSTALACION Y PRUEBA DE EXTREMIDA ESPIGA DE 4" DE Ø.</v>
          </cell>
          <cell r="D290" t="str">
            <v>PZA</v>
          </cell>
          <cell r="E290">
            <v>213.2</v>
          </cell>
          <cell r="F290">
            <v>213.2</v>
          </cell>
        </row>
        <row r="291">
          <cell r="A291">
            <v>269</v>
          </cell>
          <cell r="B291" t="str">
            <v>2091 08</v>
          </cell>
          <cell r="C291" t="str">
            <v>SUMINISTRO, INSTALACION Y PRUEBA DE TAPON ESPIGA DE 6" DE Ø.</v>
          </cell>
          <cell r="D291" t="str">
            <v>PZA</v>
          </cell>
          <cell r="E291">
            <v>692.8</v>
          </cell>
          <cell r="F291">
            <v>692.8</v>
          </cell>
        </row>
        <row r="292">
          <cell r="A292">
            <v>270</v>
          </cell>
          <cell r="B292" t="str">
            <v>2091 09</v>
          </cell>
          <cell r="C292" t="str">
            <v>SUMINISTRO, INSTALACION Y PRUEBA DE TAPON ESPIGA DE 8" DE Ø.</v>
          </cell>
          <cell r="D292" t="str">
            <v>PZA</v>
          </cell>
          <cell r="E292">
            <v>896.37</v>
          </cell>
          <cell r="F292">
            <v>896.37</v>
          </cell>
        </row>
        <row r="293">
          <cell r="A293">
            <v>271</v>
          </cell>
          <cell r="B293" t="str">
            <v>2091 10</v>
          </cell>
          <cell r="C293" t="str">
            <v>SUMINISTRO, INSTALACION Y PRUEBA DE CRUZ DE PVC  CON CAMPANA DE 1½"  X  1½" DE Ø, CON ANILLO.</v>
          </cell>
          <cell r="D293" t="str">
            <v>PZA</v>
          </cell>
          <cell r="E293">
            <v>161.05000000000001</v>
          </cell>
          <cell r="F293">
            <v>161.05000000000001</v>
          </cell>
        </row>
        <row r="294">
          <cell r="A294">
            <v>272</v>
          </cell>
          <cell r="B294" t="str">
            <v>2091 11</v>
          </cell>
          <cell r="C294" t="str">
            <v>SUMINISTRO, INSTALACION Y PRUEBA DE CRUZ DE PVC  CON CAMPANA DE 2"  X  1½" DE Ø, CON ANILLO.</v>
          </cell>
          <cell r="D294" t="str">
            <v>PZA</v>
          </cell>
          <cell r="E294">
            <v>314.60000000000002</v>
          </cell>
          <cell r="F294">
            <v>314.60000000000002</v>
          </cell>
        </row>
        <row r="295">
          <cell r="A295">
            <v>273</v>
          </cell>
          <cell r="B295" t="str">
            <v>2091 12</v>
          </cell>
          <cell r="C295" t="str">
            <v>SUMINISTRO, INSTALACION Y PRUEBA DE CRUZ DE PVC  CON CAMPANA DE 2"  X  2" DE Ø, CON ANILLO.</v>
          </cell>
          <cell r="D295" t="str">
            <v>PZA</v>
          </cell>
          <cell r="E295">
            <v>237.17</v>
          </cell>
          <cell r="F295">
            <v>237.17</v>
          </cell>
        </row>
        <row r="296">
          <cell r="A296">
            <v>274</v>
          </cell>
          <cell r="B296" t="str">
            <v>2091 13</v>
          </cell>
          <cell r="C296" t="str">
            <v>SUMINISTRO, INSTALACION Y PRUEBA DE CRUZ DE PVC  CON CAMPANA DE 2½"  X  2" DE Ø, CON ANILLO.</v>
          </cell>
          <cell r="D296" t="str">
            <v>PZA</v>
          </cell>
          <cell r="E296">
            <v>497.13</v>
          </cell>
          <cell r="F296">
            <v>497.13</v>
          </cell>
        </row>
        <row r="297">
          <cell r="A297">
            <v>275</v>
          </cell>
          <cell r="B297" t="str">
            <v>2091 14</v>
          </cell>
          <cell r="C297" t="str">
            <v>SUMINISTRO, INSTALACION Y PRUEBA DE CRUZ DE PVC  CON CAMPANA DE 2½"  X  2½" DE Ø, CON ANILLO.</v>
          </cell>
          <cell r="D297" t="str">
            <v>PZA</v>
          </cell>
          <cell r="E297">
            <v>379.09</v>
          </cell>
          <cell r="F297">
            <v>379.09</v>
          </cell>
        </row>
        <row r="298">
          <cell r="A298">
            <v>276</v>
          </cell>
          <cell r="B298" t="str">
            <v>2091 15</v>
          </cell>
          <cell r="C298" t="str">
            <v>SUMINISTRO, INSTALACION Y PRUEBA DE CRUZ DE PVC  CON CAMPANA DE 3"  X  2" DE Ø, CON ANILLO.</v>
          </cell>
          <cell r="D298" t="str">
            <v>PZA</v>
          </cell>
          <cell r="E298">
            <v>610.33000000000004</v>
          </cell>
          <cell r="F298">
            <v>610.33000000000004</v>
          </cell>
        </row>
        <row r="299">
          <cell r="A299">
            <v>277</v>
          </cell>
          <cell r="B299" t="str">
            <v>2091 16</v>
          </cell>
          <cell r="C299" t="str">
            <v>SUMINISTRO, INSTALACION Y PRUEBA DE CRUZ DE PVC  CON CAMPANA DE 3"  X  2½" DE Ø, CON ANILLO.</v>
          </cell>
          <cell r="D299" t="str">
            <v>PZA</v>
          </cell>
          <cell r="E299">
            <v>564.28</v>
          </cell>
          <cell r="F299">
            <v>564.28</v>
          </cell>
        </row>
        <row r="300">
          <cell r="A300">
            <v>278</v>
          </cell>
          <cell r="B300" t="str">
            <v>2091 17</v>
          </cell>
          <cell r="C300" t="str">
            <v>SUMINISTRO, INSTALACION Y PRUEBA DE CRUZ DE PVC  CON CAMPANA DE 3"  X  3" DE Ø, CON ANILLO.</v>
          </cell>
          <cell r="D300" t="str">
            <v>PZA</v>
          </cell>
          <cell r="E300">
            <v>496.28</v>
          </cell>
          <cell r="F300">
            <v>496.28</v>
          </cell>
        </row>
        <row r="301">
          <cell r="A301">
            <v>279</v>
          </cell>
          <cell r="B301" t="str">
            <v>2091 18</v>
          </cell>
          <cell r="C301" t="str">
            <v>SUMINISTRO, INSTALACION Y PRUEBA DE CRUZ DE PVC  CON CAMPANA DE 4"  X  2" DE Ø, CON ANILLO.</v>
          </cell>
          <cell r="D301" t="str">
            <v>PZA</v>
          </cell>
          <cell r="E301">
            <v>901.09</v>
          </cell>
          <cell r="F301">
            <v>901.09</v>
          </cell>
        </row>
        <row r="302">
          <cell r="A302">
            <v>280</v>
          </cell>
          <cell r="B302" t="str">
            <v>2091 19</v>
          </cell>
          <cell r="C302" t="str">
            <v>SUMINISTRO, INSTALACION Y PRUEBA DE CRUZ DE PVC  CON CAMPANA DE 4"  X  2½" DE Ø, CON ANILLO.</v>
          </cell>
          <cell r="D302" t="str">
            <v>PZA</v>
          </cell>
          <cell r="E302">
            <v>1044.02</v>
          </cell>
          <cell r="F302">
            <v>1044.02</v>
          </cell>
        </row>
        <row r="303">
          <cell r="A303">
            <v>281</v>
          </cell>
          <cell r="B303" t="str">
            <v>2091 20</v>
          </cell>
          <cell r="C303" t="str">
            <v>SUMINISTRO, INSTALACION Y PRUEBA DE CRUZ DE PVC  CON CAMPANA DE 4"  X  3" DE Ø, CON ANILLO.</v>
          </cell>
          <cell r="D303" t="str">
            <v>PZA</v>
          </cell>
          <cell r="E303">
            <v>792.4</v>
          </cell>
          <cell r="F303">
            <v>792.4</v>
          </cell>
        </row>
        <row r="304">
          <cell r="A304">
            <v>282</v>
          </cell>
          <cell r="B304" t="str">
            <v>2091 21</v>
          </cell>
          <cell r="C304" t="str">
            <v>SUMINISTRO, INSTALACION Y PRUEBA DE CRUZ DE PVC  CON CAMPANA DE 4"  X  4" DE Ø, CON ANILLO.</v>
          </cell>
          <cell r="D304" t="str">
            <v>PZA</v>
          </cell>
          <cell r="E304">
            <v>733.61</v>
          </cell>
          <cell r="F304">
            <v>733.61</v>
          </cell>
        </row>
        <row r="305">
          <cell r="A305">
            <v>283</v>
          </cell>
          <cell r="B305" t="str">
            <v>2091 22</v>
          </cell>
          <cell r="C305" t="str">
            <v>SUMINISTRO, INSTALACION Y PRUEBA DE CRUZ DE PVC  CON CAMPANA DE 6"  X  2" DE Ø, CON ANILLO.</v>
          </cell>
          <cell r="D305" t="str">
            <v>PZA</v>
          </cell>
          <cell r="E305">
            <v>932.83</v>
          </cell>
          <cell r="F305">
            <v>932.83</v>
          </cell>
        </row>
        <row r="306">
          <cell r="A306">
            <v>284</v>
          </cell>
          <cell r="B306" t="str">
            <v>2091 23</v>
          </cell>
          <cell r="C306" t="str">
            <v>SUMINISTRO, INSTALACION Y PRUEBA DE CRUZ DE PVC  CON CAMPANA DE 6"  X  2½" DE Ø, CON ANILLO.</v>
          </cell>
          <cell r="D306" t="str">
            <v>PZA</v>
          </cell>
          <cell r="E306">
            <v>932.83</v>
          </cell>
          <cell r="F306">
            <v>932.83</v>
          </cell>
        </row>
        <row r="307">
          <cell r="A307">
            <v>285</v>
          </cell>
          <cell r="B307" t="str">
            <v>2091 24</v>
          </cell>
          <cell r="C307" t="str">
            <v>SUMINISTRO, INSTALACION Y PRUEBA DE CRUZ DE PVC  CON CAMPANA DE 6"  X  3" DE Ø, CON ANILLO.</v>
          </cell>
          <cell r="D307" t="str">
            <v>PZA</v>
          </cell>
          <cell r="E307">
            <v>996.61</v>
          </cell>
          <cell r="F307">
            <v>996.61</v>
          </cell>
        </row>
        <row r="308">
          <cell r="A308">
            <v>286</v>
          </cell>
          <cell r="B308" t="str">
            <v>2091 25</v>
          </cell>
          <cell r="C308" t="str">
            <v>SUMINISTRO, INSTALACION Y PRUEBA DE CRUZ DE PVC  CON CAMPANA DE 6"  X  4" DE Ø, CON ANILLO.</v>
          </cell>
          <cell r="D308" t="str">
            <v>PZA</v>
          </cell>
          <cell r="E308">
            <v>936.89</v>
          </cell>
          <cell r="F308">
            <v>936.89</v>
          </cell>
        </row>
        <row r="309">
          <cell r="A309">
            <v>287</v>
          </cell>
          <cell r="B309" t="str">
            <v>2091 26</v>
          </cell>
          <cell r="C309" t="str">
            <v>SUMINISTRO, INSTALACION Y PRUEBA DE CRUZ DE PVC  CON CAMPANA DE 6"  X  6" DE Ø, CON ANILLO.</v>
          </cell>
          <cell r="D309" t="str">
            <v>PZA</v>
          </cell>
          <cell r="E309">
            <v>936.35</v>
          </cell>
          <cell r="F309">
            <v>936.35</v>
          </cell>
        </row>
        <row r="310">
          <cell r="A310">
            <v>288</v>
          </cell>
          <cell r="B310" t="str">
            <v>2091 27</v>
          </cell>
          <cell r="C310" t="str">
            <v>SUMINISTRO, INSTALACION Y PRUEBA DE CRUZ DE PVC  CON CAMPANA DE 8"  X  3" DE Ø, CON ANILLO.</v>
          </cell>
          <cell r="D310" t="str">
            <v>PZA</v>
          </cell>
          <cell r="E310">
            <v>2293.88</v>
          </cell>
          <cell r="F310">
            <v>2293.88</v>
          </cell>
        </row>
        <row r="311">
          <cell r="A311">
            <v>289</v>
          </cell>
          <cell r="B311" t="str">
            <v>2091 28</v>
          </cell>
          <cell r="C311" t="str">
            <v>SUMINISTRO, INSTALACION Y PRUEBA DE CRUZ DE PVC  CON CAMPANA DE 8"  X  4" DE Ø, CON ANILLO.</v>
          </cell>
          <cell r="D311" t="str">
            <v>PZA</v>
          </cell>
          <cell r="E311">
            <v>1783.48</v>
          </cell>
          <cell r="F311">
            <v>1783.48</v>
          </cell>
        </row>
        <row r="312">
          <cell r="A312">
            <v>290</v>
          </cell>
          <cell r="B312" t="str">
            <v>2091 29</v>
          </cell>
          <cell r="C312" t="str">
            <v>SUMINISTRO, INSTALACION Y PRUEBA DE CRUZ DE PVC  CON CAMPANA DE 8"  X  6" DE Ø, CON ANILLO.</v>
          </cell>
          <cell r="D312" t="str">
            <v>PZA</v>
          </cell>
          <cell r="E312">
            <v>2434.75</v>
          </cell>
          <cell r="F312">
            <v>2434.75</v>
          </cell>
        </row>
        <row r="313">
          <cell r="A313">
            <v>291</v>
          </cell>
          <cell r="B313" t="str">
            <v>2091 30</v>
          </cell>
          <cell r="C313" t="str">
            <v>SUMINISTRO, INSTALACION Y PRUEBA DE CRUZ DE PVC  CON CAMPANA DE 8"  X  8" DE Ø, CON ANILLO.</v>
          </cell>
          <cell r="D313" t="str">
            <v>PZA</v>
          </cell>
          <cell r="E313">
            <v>1396.78</v>
          </cell>
          <cell r="F313">
            <v>1396.78</v>
          </cell>
        </row>
        <row r="314">
          <cell r="A314">
            <v>292</v>
          </cell>
          <cell r="B314" t="str">
            <v>2091 31</v>
          </cell>
          <cell r="C314" t="str">
            <v>SUMINISTRO, INSTALACION Y PRUEBA  DE      TEE DE PVC  CON CAMPANA DE 1½"  X 1½" DE Ø, CON ANILLO.</v>
          </cell>
          <cell r="D314" t="str">
            <v>PZA</v>
          </cell>
          <cell r="E314">
            <v>189.52</v>
          </cell>
          <cell r="F314">
            <v>189.52</v>
          </cell>
        </row>
        <row r="315">
          <cell r="A315">
            <v>293</v>
          </cell>
          <cell r="B315" t="str">
            <v>2091 32</v>
          </cell>
          <cell r="C315" t="str">
            <v>SUMINISTRO, INSTALACION Y PRUEBA DE TEE         DE PVC  CON CAMPANA DE 2"  X 1½" DE Ø, CON ANILLO.</v>
          </cell>
          <cell r="D315" t="str">
            <v>PZA</v>
          </cell>
          <cell r="E315">
            <v>178.9</v>
          </cell>
          <cell r="F315">
            <v>178.9</v>
          </cell>
        </row>
        <row r="316">
          <cell r="A316">
            <v>294</v>
          </cell>
          <cell r="B316" t="str">
            <v>2091 33</v>
          </cell>
          <cell r="C316" t="str">
            <v>SUMINISTRO, INSTALACION Y PRUEBA DE TEE           DE PVC  CON CAMPANA DE 2"  X 2" DE Ø, CON ANILLO.</v>
          </cell>
          <cell r="D316" t="str">
            <v>PZA</v>
          </cell>
          <cell r="E316">
            <v>178.98</v>
          </cell>
          <cell r="F316">
            <v>178.98</v>
          </cell>
        </row>
        <row r="317">
          <cell r="A317">
            <v>295</v>
          </cell>
          <cell r="B317" t="str">
            <v>2091 34</v>
          </cell>
          <cell r="C317" t="str">
            <v>SUMINISTRO, INSTALACION Y PRUEBA DE TEE         DE PVC  CON CAMPANA DE 2½"  X 2" DE Ø, CON ANILLO.</v>
          </cell>
          <cell r="D317" t="str">
            <v>PZA</v>
          </cell>
          <cell r="E317">
            <v>264.3</v>
          </cell>
          <cell r="F317">
            <v>264.3</v>
          </cell>
        </row>
        <row r="318">
          <cell r="A318">
            <v>296</v>
          </cell>
          <cell r="B318" t="str">
            <v>2091 35</v>
          </cell>
          <cell r="C318" t="str">
            <v>SUMINISTRO, INSTALACION Y PRUEBA DE TEE      DE PVC  CON CAMPANA DE 2½"  X 2½" DE Ø, CON ANILLO.</v>
          </cell>
          <cell r="D318" t="str">
            <v>PZA</v>
          </cell>
          <cell r="E318">
            <v>264.3</v>
          </cell>
          <cell r="F318">
            <v>264.3</v>
          </cell>
        </row>
        <row r="319">
          <cell r="A319">
            <v>297</v>
          </cell>
          <cell r="B319" t="str">
            <v>2091 36</v>
          </cell>
          <cell r="C319" t="str">
            <v>SUMINISTRO, INSTALACION Y PRUEBA DE TEE           DE PVC  CON CAMPANA DE 3"  X 2" DE Ø, CON ANILLO.</v>
          </cell>
          <cell r="D319" t="str">
            <v>PZA</v>
          </cell>
          <cell r="E319">
            <v>382.15</v>
          </cell>
          <cell r="F319">
            <v>382.15</v>
          </cell>
        </row>
        <row r="320">
          <cell r="A320">
            <v>298</v>
          </cell>
          <cell r="B320" t="str">
            <v>2091 37</v>
          </cell>
          <cell r="C320" t="str">
            <v>SUMINISTRO, INSTALACION Y PRUEBA DE TEE        DE PVC  CON CAMPANA DE 3"  X 2½" DE Ø, CON ANILLO.</v>
          </cell>
          <cell r="D320" t="str">
            <v>PZA</v>
          </cell>
          <cell r="E320">
            <v>382.15</v>
          </cell>
          <cell r="F320">
            <v>382.15</v>
          </cell>
        </row>
        <row r="321">
          <cell r="A321">
            <v>299</v>
          </cell>
          <cell r="B321" t="str">
            <v>2091 38</v>
          </cell>
          <cell r="C321" t="str">
            <v>SUMINISTRO, INSTALACION Y PRUEBA DE TEE           DE PVC  CON CAMPANA DE 3"  X 3" DE Ø, CON ANILLO.</v>
          </cell>
          <cell r="D321" t="str">
            <v>PZA</v>
          </cell>
          <cell r="E321">
            <v>382.15</v>
          </cell>
          <cell r="F321">
            <v>382.15</v>
          </cell>
        </row>
        <row r="322">
          <cell r="A322">
            <v>300</v>
          </cell>
          <cell r="B322" t="str">
            <v>2091 39</v>
          </cell>
          <cell r="C322" t="str">
            <v>SUMINISTRO, INSTALACION Y PRUEBA DE TEE           DE PVC  CON CAMPANA DE 4"  X 2" DE Ø, CON ANILLO.</v>
          </cell>
          <cell r="D322" t="str">
            <v>PZA</v>
          </cell>
          <cell r="E322">
            <v>537.80999999999995</v>
          </cell>
          <cell r="F322">
            <v>537.80999999999995</v>
          </cell>
        </row>
        <row r="323">
          <cell r="A323">
            <v>301</v>
          </cell>
          <cell r="B323" t="str">
            <v>2091 40</v>
          </cell>
          <cell r="C323" t="str">
            <v>SUMINISTRO, INSTALACION Y PRUEBA DE TEE         DE PVC  CON CAMPANA DE 4"  X 2½" DE Ø, CON ANILLO.</v>
          </cell>
          <cell r="D323" t="str">
            <v>PZA</v>
          </cell>
          <cell r="E323">
            <v>537.80999999999995</v>
          </cell>
          <cell r="F323">
            <v>537.80999999999995</v>
          </cell>
        </row>
        <row r="324">
          <cell r="A324">
            <v>302</v>
          </cell>
          <cell r="B324" t="str">
            <v>2091 41</v>
          </cell>
          <cell r="C324" t="str">
            <v>SUMINISTRO, INSTALACION Y PRUEBA DE TEE           DE PVC  CON CAMPANA DE 4"  X 3" DE Ø, CON ANILLO.</v>
          </cell>
          <cell r="D324" t="str">
            <v>PZA</v>
          </cell>
          <cell r="E324">
            <v>537.80999999999995</v>
          </cell>
          <cell r="F324">
            <v>537.80999999999995</v>
          </cell>
        </row>
        <row r="325">
          <cell r="A325">
            <v>303</v>
          </cell>
          <cell r="B325" t="str">
            <v>2091 42</v>
          </cell>
          <cell r="C325" t="str">
            <v>SUMINISTRO, INSTALACION Y PRUEBA DE TEE    DE PVC  CON CAMPANA DE 4"  X 4" DE Ø, CON ANILLO.</v>
          </cell>
          <cell r="D325" t="str">
            <v>PZA</v>
          </cell>
          <cell r="E325">
            <v>504.09</v>
          </cell>
          <cell r="F325">
            <v>504.09</v>
          </cell>
        </row>
        <row r="326">
          <cell r="A326">
            <v>304</v>
          </cell>
          <cell r="B326" t="str">
            <v>2091 43</v>
          </cell>
          <cell r="C326" t="str">
            <v>SUMINISTRO, INSTALACION Y PRUEBA DE TEE    DE PVC  CON CAMPANA DE 6"  X 2" DE Ø, CON ANILLO.</v>
          </cell>
          <cell r="D326" t="str">
            <v>PZA</v>
          </cell>
          <cell r="E326">
            <v>878.46</v>
          </cell>
          <cell r="F326">
            <v>878.46</v>
          </cell>
        </row>
        <row r="327">
          <cell r="A327">
            <v>305</v>
          </cell>
          <cell r="B327" t="str">
            <v>2091 44</v>
          </cell>
          <cell r="C327" t="str">
            <v>SUMINISTRO, INSTALACION Y PRUEBA DE TEE    DE PVC  CON CAMPANA DE 6" X 2½" DE Ø, CON ANILLO.</v>
          </cell>
          <cell r="D327" t="str">
            <v>PZA</v>
          </cell>
          <cell r="E327">
            <v>878.46</v>
          </cell>
          <cell r="F327">
            <v>878.46</v>
          </cell>
        </row>
        <row r="328">
          <cell r="A328">
            <v>306</v>
          </cell>
          <cell r="B328" t="str">
            <v>2091 45</v>
          </cell>
          <cell r="C328" t="str">
            <v>SUMINISTRO, INSTALACION Y PRUEBA DE TEE    DE PVC  CON CAMPANA DE 6" X3" DE Ø, CON ANILLO.</v>
          </cell>
          <cell r="D328" t="str">
            <v>PZA</v>
          </cell>
          <cell r="E328">
            <v>800.9</v>
          </cell>
          <cell r="F328">
            <v>800.9</v>
          </cell>
        </row>
        <row r="329">
          <cell r="A329">
            <v>307</v>
          </cell>
          <cell r="B329" t="str">
            <v>2091 46</v>
          </cell>
          <cell r="C329" t="str">
            <v>SUMINISTRO, INSTALACION Y PRUEBA DE TEE    DE PVC  CON CAMPANA DE 6" X4" DE Ø, CON ANILLO.</v>
          </cell>
          <cell r="D329" t="str">
            <v>PZA</v>
          </cell>
          <cell r="E329">
            <v>800.9</v>
          </cell>
          <cell r="F329">
            <v>800.9</v>
          </cell>
        </row>
        <row r="330">
          <cell r="A330">
            <v>308</v>
          </cell>
          <cell r="B330" t="str">
            <v>2091 47</v>
          </cell>
          <cell r="C330" t="str">
            <v>SUMINISTRO, INSTALACION Y PRUEBA DE TEE    DE PVC  CON CAMPANA DE 6" X6" DE Ø, CON ANILLO.</v>
          </cell>
          <cell r="D330" t="str">
            <v>PZA</v>
          </cell>
          <cell r="E330">
            <v>800.9</v>
          </cell>
          <cell r="F330">
            <v>800.9</v>
          </cell>
        </row>
        <row r="331">
          <cell r="A331">
            <v>309</v>
          </cell>
          <cell r="B331" t="str">
            <v>2091 48</v>
          </cell>
          <cell r="C331" t="str">
            <v>SUMINISTRO, INSTALACION Y PRUEBA DE TEE    DE PVC  CON CAMPANA DE 8" X3" DE Ø, CON ANILLO.</v>
          </cell>
          <cell r="D331" t="str">
            <v>PZA</v>
          </cell>
          <cell r="E331">
            <v>1563.82</v>
          </cell>
          <cell r="F331">
            <v>1563.82</v>
          </cell>
        </row>
        <row r="332">
          <cell r="A332">
            <v>310</v>
          </cell>
          <cell r="B332" t="str">
            <v>2091 49</v>
          </cell>
          <cell r="C332" t="str">
            <v>SUMINISTRO, INSTALACION Y PRUEBA DE TEE    DE PVC  CON CAMPANA DE 8" X4" DE Ø, CON ANILLO.</v>
          </cell>
          <cell r="D332" t="str">
            <v>PZA</v>
          </cell>
          <cell r="E332">
            <v>1563.82</v>
          </cell>
          <cell r="F332">
            <v>1563.82</v>
          </cell>
        </row>
        <row r="333">
          <cell r="A333">
            <v>311</v>
          </cell>
          <cell r="B333" t="str">
            <v>2091 50</v>
          </cell>
          <cell r="C333" t="str">
            <v>SUMINISTRO, INSTALACION Y PRUEBA DE TEE    DE PVC  CON CAMPANA DE 8" X6" DE Ø, CON ANILLO.</v>
          </cell>
          <cell r="D333" t="str">
            <v>PZA</v>
          </cell>
          <cell r="E333">
            <v>1423.89</v>
          </cell>
          <cell r="F333">
            <v>1423.89</v>
          </cell>
        </row>
        <row r="334">
          <cell r="A334">
            <v>312</v>
          </cell>
          <cell r="B334" t="str">
            <v>2091 51</v>
          </cell>
          <cell r="C334" t="str">
            <v>SUMINISTRO, INSTALACION Y PRUEBA DE TEE   DE PVC  CON CAMPANA DE 8" X 8" DE Ø, CON ANILLO.</v>
          </cell>
          <cell r="D334" t="str">
            <v>PZA</v>
          </cell>
          <cell r="E334">
            <v>1073.8599999999999</v>
          </cell>
          <cell r="F334">
            <v>1073.8599999999999</v>
          </cell>
        </row>
        <row r="335">
          <cell r="A335">
            <v>313</v>
          </cell>
          <cell r="B335" t="str">
            <v>2091 52</v>
          </cell>
          <cell r="C335" t="str">
            <v>SUMINISTRO, INSTALACION Y PRUEBA DE REDUCCION CAMPANA DE PVC DE 2"  X  1½"   DE Ø, CON ANILLO.</v>
          </cell>
          <cell r="D335" t="str">
            <v>PZA</v>
          </cell>
          <cell r="E335">
            <v>109.21</v>
          </cell>
          <cell r="F335">
            <v>109.21</v>
          </cell>
        </row>
        <row r="336">
          <cell r="A336">
            <v>314</v>
          </cell>
          <cell r="B336" t="str">
            <v>2091 53</v>
          </cell>
          <cell r="C336" t="str">
            <v>SUMINISTRO, INSTALACION Y PRUEBA DE REDUCCION CAMPANA DE PVC DE 2½"  X  2"   DE Ø, CON ANILLO.</v>
          </cell>
          <cell r="D336" t="str">
            <v>PZA</v>
          </cell>
          <cell r="E336">
            <v>136.82</v>
          </cell>
          <cell r="F336">
            <v>136.82</v>
          </cell>
        </row>
        <row r="337">
          <cell r="A337">
            <v>315</v>
          </cell>
          <cell r="B337" t="str">
            <v>2091 54</v>
          </cell>
          <cell r="C337" t="str">
            <v>SUMINISTRO, INSTALACION Y PRUEBA DE REDUCCION CAMPANA DE PVC DE 3"  X  2"      DE Ø, CON ANILLO.</v>
          </cell>
          <cell r="D337" t="str">
            <v>PZA</v>
          </cell>
          <cell r="E337">
            <v>175.31</v>
          </cell>
          <cell r="F337">
            <v>175.31</v>
          </cell>
        </row>
        <row r="338">
          <cell r="A338">
            <v>316</v>
          </cell>
          <cell r="B338" t="str">
            <v>2091 55</v>
          </cell>
          <cell r="C338" t="str">
            <v>SUMINISTRO, INSTALACION Y PRUEBA DE  REDUCCION CAMPANA DE PVC DE 3" X 2½"     DE Ø, CON ANILLO.</v>
          </cell>
          <cell r="D338" t="str">
            <v>PZA</v>
          </cell>
          <cell r="E338">
            <v>175.31</v>
          </cell>
          <cell r="F338">
            <v>175.31</v>
          </cell>
        </row>
        <row r="339">
          <cell r="A339">
            <v>317</v>
          </cell>
          <cell r="B339" t="str">
            <v>2091 56</v>
          </cell>
          <cell r="C339" t="str">
            <v>SUMINISTRO, INSTALACION Y PRUEBA DE REDUCCION CAMPANA DE PVC DE 4"  X  2"     DE Ø, CON ANILLO.</v>
          </cell>
          <cell r="D339" t="str">
            <v>PZA</v>
          </cell>
          <cell r="E339">
            <v>315.64999999999998</v>
          </cell>
          <cell r="F339">
            <v>315.64999999999998</v>
          </cell>
        </row>
        <row r="340">
          <cell r="A340">
            <v>318</v>
          </cell>
          <cell r="B340" t="str">
            <v>2091 57</v>
          </cell>
          <cell r="C340" t="str">
            <v>SUMINISTRO, INSTALACION Y PRUEBA DE REDUCCION CAMPANA DE PVC DE 4"  X  2½"    DE Ø, CON ANILLO.</v>
          </cell>
          <cell r="D340" t="str">
            <v>PZA</v>
          </cell>
          <cell r="E340">
            <v>315.64999999999998</v>
          </cell>
          <cell r="F340">
            <v>315.64999999999998</v>
          </cell>
        </row>
        <row r="341">
          <cell r="A341">
            <v>319</v>
          </cell>
          <cell r="B341" t="str">
            <v>2091 58</v>
          </cell>
          <cell r="C341" t="str">
            <v>SUMINISTRO, INSTALACION Y PRUEBA DE REDUCCION CAMPANA DE PVC DE 4"  X  3"      DE Ø, CON ANILLO.</v>
          </cell>
          <cell r="D341" t="str">
            <v>PZA</v>
          </cell>
          <cell r="E341">
            <v>315.64999999999998</v>
          </cell>
          <cell r="F341">
            <v>315.64999999999998</v>
          </cell>
        </row>
        <row r="342">
          <cell r="A342">
            <v>320</v>
          </cell>
          <cell r="B342" t="str">
            <v>2091 59</v>
          </cell>
          <cell r="C342" t="str">
            <v>SUMINISTRO, INSTALACION Y PRUEBA DE REDUCCION CAMPANA DE PVC DE 6"  X  2"       DE Ø, CON ANILLO.</v>
          </cell>
          <cell r="D342" t="str">
            <v>PZA</v>
          </cell>
          <cell r="E342">
            <v>1029.8900000000001</v>
          </cell>
          <cell r="F342">
            <v>1029.8900000000001</v>
          </cell>
        </row>
        <row r="343">
          <cell r="A343">
            <v>321</v>
          </cell>
          <cell r="B343" t="str">
            <v>2091 60</v>
          </cell>
          <cell r="C343" t="str">
            <v>SUMINISTRO, INSTALACION Y PRUEBA DE REDUCCION CAMPANA DE PVC DE 6"  X  2½"    DE Ø, CON ANILLO.</v>
          </cell>
          <cell r="D343" t="str">
            <v>PZA</v>
          </cell>
          <cell r="E343">
            <v>663.81</v>
          </cell>
          <cell r="F343">
            <v>663.81</v>
          </cell>
        </row>
        <row r="344">
          <cell r="A344">
            <v>322</v>
          </cell>
          <cell r="B344" t="str">
            <v>2091 61</v>
          </cell>
          <cell r="C344" t="str">
            <v>SUMINISTRO, INSTALACION Y PRUEBA DE REDUCCION CAMPANA DE PVC DE 6"  X  3"       DE Ø, CON ANILLO.</v>
          </cell>
          <cell r="D344" t="str">
            <v>PZA</v>
          </cell>
          <cell r="E344">
            <v>560.04</v>
          </cell>
          <cell r="F344">
            <v>560.04</v>
          </cell>
        </row>
        <row r="345">
          <cell r="A345">
            <v>323</v>
          </cell>
          <cell r="B345" t="str">
            <v>2091 62</v>
          </cell>
          <cell r="C345" t="str">
            <v>SUMINISTRO, INSTALACION Y PRUEBA DE REDUCCION CAMPANA DE PVC DE 6"  X  4"       DE Ø, CON ANILLO.</v>
          </cell>
          <cell r="D345" t="str">
            <v>PZA</v>
          </cell>
          <cell r="E345">
            <v>646.23</v>
          </cell>
          <cell r="F345">
            <v>646.23</v>
          </cell>
        </row>
        <row r="346">
          <cell r="A346">
            <v>324</v>
          </cell>
          <cell r="B346" t="str">
            <v>2091 63</v>
          </cell>
          <cell r="C346" t="str">
            <v>SUMINISTRO, INSTALACION Y PRUEBA DE REDUCCION CAMPANA DE PVC DE 8"  X  3"       DE Ø, CON ANILLO.</v>
          </cell>
          <cell r="D346" t="str">
            <v>PZA</v>
          </cell>
          <cell r="E346">
            <v>1172.54</v>
          </cell>
          <cell r="F346">
            <v>1172.54</v>
          </cell>
        </row>
        <row r="347">
          <cell r="A347">
            <v>325</v>
          </cell>
          <cell r="B347" t="str">
            <v>2091 64</v>
          </cell>
          <cell r="C347" t="str">
            <v>SUMINISTRO, INSTALACION Y PRUEBA DE REDUCCION CAMPANA DE PVC DE 8" X 4"         DE Ø, CON ANILLO.</v>
          </cell>
          <cell r="D347" t="str">
            <v>PZA</v>
          </cell>
          <cell r="E347">
            <v>855.9</v>
          </cell>
          <cell r="F347">
            <v>855.9</v>
          </cell>
        </row>
        <row r="348">
          <cell r="A348">
            <v>326</v>
          </cell>
          <cell r="B348" t="str">
            <v>2091 65</v>
          </cell>
          <cell r="C348" t="str">
            <v>SUMINISTRO, INSTALACION Y PRUEBA DE REDUCCION CAMPANA DE PVC DE 8" X 6"         DE Ø, CON ANILLO.</v>
          </cell>
          <cell r="D348" t="str">
            <v>PZA</v>
          </cell>
          <cell r="E348">
            <v>855.9</v>
          </cell>
          <cell r="F348">
            <v>855.9</v>
          </cell>
        </row>
        <row r="349">
          <cell r="A349">
            <v>327</v>
          </cell>
          <cell r="B349" t="str">
            <v>2091 66</v>
          </cell>
          <cell r="C349" t="str">
            <v>SUMINISTRO, INSTALACION Y PRUEBA DE REDUCCION ESPIGA DE PVC DE 2" X 1½"          DE Ø, CON ANILLO.</v>
          </cell>
          <cell r="D349" t="str">
            <v>PZA</v>
          </cell>
          <cell r="E349">
            <v>109.21</v>
          </cell>
          <cell r="F349">
            <v>109.21</v>
          </cell>
        </row>
        <row r="350">
          <cell r="A350">
            <v>328</v>
          </cell>
          <cell r="B350" t="str">
            <v>2091 67</v>
          </cell>
          <cell r="C350" t="str">
            <v>SUMINISTRO, INSTALACION Y PRUEBA DE REDUCCION ESPIGA DE PVC DE 2½" X 2"          DE Ø, CON ANILLO.</v>
          </cell>
          <cell r="D350" t="str">
            <v>PZA</v>
          </cell>
          <cell r="E350">
            <v>136.82</v>
          </cell>
          <cell r="F350">
            <v>136.82</v>
          </cell>
        </row>
        <row r="351">
          <cell r="A351">
            <v>329</v>
          </cell>
          <cell r="B351" t="str">
            <v>2091 68</v>
          </cell>
          <cell r="C351" t="str">
            <v>SUMINISTRO, INSTALACION Y PRUEBA DE REDUCCION ESPIGA DE PVC DE 3" X 2"             DE Ø, CON ANILLO.</v>
          </cell>
          <cell r="D351" t="str">
            <v>PZA</v>
          </cell>
          <cell r="E351">
            <v>175.31</v>
          </cell>
          <cell r="F351">
            <v>175.31</v>
          </cell>
        </row>
        <row r="352">
          <cell r="A352">
            <v>330</v>
          </cell>
          <cell r="B352" t="str">
            <v>2091 69</v>
          </cell>
          <cell r="C352" t="str">
            <v>SUMINISTRO, INSTALACION Y PRUEBA DE REDUCCION ESPIGA DE PVC DE 3" X 2½"          DE Ø, CON ANILLO.</v>
          </cell>
          <cell r="D352" t="str">
            <v>PZA</v>
          </cell>
          <cell r="E352">
            <v>175.31</v>
          </cell>
          <cell r="F352">
            <v>175.31</v>
          </cell>
        </row>
        <row r="353">
          <cell r="A353">
            <v>331</v>
          </cell>
          <cell r="B353" t="str">
            <v>2091 70</v>
          </cell>
          <cell r="C353" t="str">
            <v>SUMINISTRO, INSTALACION Y PRUEBA DE REDUCCION ESPIGA DE PVC DE 4" X 2"             DE Ø, CON ANILLO.</v>
          </cell>
          <cell r="D353" t="str">
            <v>PZA</v>
          </cell>
          <cell r="E353">
            <v>315.64999999999998</v>
          </cell>
          <cell r="F353">
            <v>315.64999999999998</v>
          </cell>
        </row>
        <row r="354">
          <cell r="A354">
            <v>332</v>
          </cell>
          <cell r="B354" t="str">
            <v>2091 71</v>
          </cell>
          <cell r="C354" t="str">
            <v>SUMINISTRO, INSTALACION Y PRUEBA DE REDUCCION ESPIGA DE PVC DE 4" X 2½"          DE Ø, CON ANILLO.</v>
          </cell>
          <cell r="D354" t="str">
            <v>PZA</v>
          </cell>
          <cell r="E354">
            <v>315.64999999999998</v>
          </cell>
          <cell r="F354">
            <v>315.64999999999998</v>
          </cell>
        </row>
        <row r="355">
          <cell r="A355">
            <v>333</v>
          </cell>
          <cell r="B355" t="str">
            <v>2091 72</v>
          </cell>
          <cell r="C355" t="str">
            <v>SUMINISTRO, INSTALACION Y PRUEBA DE REDUCCION ESPIGA DE PVC DE 4" X 3"             DE Ø, CON ANILLO.</v>
          </cell>
          <cell r="D355" t="str">
            <v>PZA</v>
          </cell>
          <cell r="E355">
            <v>315.64999999999998</v>
          </cell>
          <cell r="F355">
            <v>315.64999999999998</v>
          </cell>
        </row>
        <row r="356">
          <cell r="A356">
            <v>334</v>
          </cell>
          <cell r="B356" t="str">
            <v>2091 73</v>
          </cell>
          <cell r="C356" t="str">
            <v>SUMINISTRO, INSTALACION Y PRUEBA DE REDUCCION ESPIGA DE PVC DE 6" X 2"            DE Ø, CON ANILLO.</v>
          </cell>
          <cell r="D356" t="str">
            <v>PZA</v>
          </cell>
          <cell r="E356">
            <v>1029.8900000000001</v>
          </cell>
          <cell r="F356">
            <v>1029.8900000000001</v>
          </cell>
        </row>
        <row r="357">
          <cell r="A357">
            <v>335</v>
          </cell>
          <cell r="B357" t="str">
            <v>2091 74</v>
          </cell>
          <cell r="C357" t="str">
            <v>SUMINISTRO, INSTALACION Y PRUEBA DE REDUCCION ESPIGA DE PVC DE 6" X 2½"          DE Ø, CON ANILLO.</v>
          </cell>
          <cell r="D357" t="str">
            <v>PZA</v>
          </cell>
          <cell r="E357">
            <v>663.81</v>
          </cell>
          <cell r="F357">
            <v>663.81</v>
          </cell>
        </row>
        <row r="358">
          <cell r="A358">
            <v>336</v>
          </cell>
          <cell r="B358" t="str">
            <v>2091 75</v>
          </cell>
          <cell r="C358" t="str">
            <v>SUMINISTRO, INSTALACION Y PRUEBA DE REDUCCION ESPIGA DE PVC DE 6" X 3"            DE Ø, CON ANILLO.</v>
          </cell>
          <cell r="D358" t="str">
            <v>PZA</v>
          </cell>
          <cell r="E358">
            <v>560.04</v>
          </cell>
          <cell r="F358">
            <v>560.04</v>
          </cell>
        </row>
        <row r="359">
          <cell r="A359">
            <v>337</v>
          </cell>
          <cell r="B359" t="str">
            <v>2091 76</v>
          </cell>
          <cell r="C359" t="str">
            <v>SUMINISTRO, INSTALACION Y PRUEBA DE REDUCCION ESPIGA DE PVC DE 6" X 4"             DE Ø, CON ANILLO.</v>
          </cell>
          <cell r="D359" t="str">
            <v>PZA</v>
          </cell>
          <cell r="E359">
            <v>646.23</v>
          </cell>
          <cell r="F359">
            <v>646.23</v>
          </cell>
        </row>
        <row r="360">
          <cell r="A360">
            <v>338</v>
          </cell>
          <cell r="B360" t="str">
            <v>2091 77</v>
          </cell>
          <cell r="C360" t="str">
            <v>SUMINISTRO, INSTALACION Y PRUEBA DE REDUCCION ESPIGA DE PVC DE 8" X 3"             DE Ø, CON ANILLO.</v>
          </cell>
          <cell r="D360" t="str">
            <v>PZA</v>
          </cell>
          <cell r="E360">
            <v>1172.54</v>
          </cell>
          <cell r="F360">
            <v>1172.54</v>
          </cell>
        </row>
        <row r="361">
          <cell r="A361">
            <v>339</v>
          </cell>
          <cell r="B361" t="str">
            <v>2091 78</v>
          </cell>
          <cell r="C361" t="str">
            <v>SUMINISTRO, INSTALACION Y PRUEBA DE REDUCCION ESPIGA DE PVC DE 8" X 4"             DE Ø, CON ANILLO.</v>
          </cell>
          <cell r="D361" t="str">
            <v>PZA</v>
          </cell>
          <cell r="E361">
            <v>855.9</v>
          </cell>
          <cell r="F361">
            <v>855.9</v>
          </cell>
        </row>
        <row r="362">
          <cell r="A362">
            <v>340</v>
          </cell>
          <cell r="B362" t="str">
            <v>2091 79</v>
          </cell>
          <cell r="C362" t="str">
            <v>SUMINISTRO, INSTALACION Y PRUEBA DE REDUCCION ESPIGA DE PVC DE 8" X 6"            DE Ø, CON ANILLO.</v>
          </cell>
          <cell r="D362" t="str">
            <v>PZA</v>
          </cell>
          <cell r="E362">
            <v>855.9</v>
          </cell>
          <cell r="F362">
            <v>855.9</v>
          </cell>
        </row>
        <row r="363">
          <cell r="A363">
            <v>341</v>
          </cell>
          <cell r="B363" t="str">
            <v>2091 80</v>
          </cell>
          <cell r="C363" t="str">
            <v>SUMINISTRO, INSTALACION Y PRUEBA DE ABRAZADERA PARA TOMA DE PVC DE 1½"X½" DE Ø, CON ANILLO.</v>
          </cell>
          <cell r="D363" t="str">
            <v>PZA</v>
          </cell>
          <cell r="E363">
            <v>43.27</v>
          </cell>
          <cell r="F363">
            <v>43.27</v>
          </cell>
        </row>
        <row r="364">
          <cell r="A364">
            <v>342</v>
          </cell>
          <cell r="B364" t="str">
            <v xml:space="preserve">2091 81 </v>
          </cell>
          <cell r="C364" t="str">
            <v>SUMINISTRO, INSTALACION Y PRUEBA DE ABRAZADERA PARA TOMA DE PVC DE 2" X ½"  DE Ø, CON ANILLO.</v>
          </cell>
          <cell r="D364" t="str">
            <v>PZA</v>
          </cell>
          <cell r="E364">
            <v>49.77</v>
          </cell>
          <cell r="F364">
            <v>49.77</v>
          </cell>
        </row>
        <row r="365">
          <cell r="A365">
            <v>343</v>
          </cell>
          <cell r="B365" t="str">
            <v>2091 82</v>
          </cell>
          <cell r="C365" t="str">
            <v>SUMINISTRO, INSTALACION Y PRUEBA DE ABRAZADERA PARA TOMA DE PVC DE 2½"X½" DE Ø, CON ANILLO.</v>
          </cell>
          <cell r="D365" t="str">
            <v>PZA</v>
          </cell>
          <cell r="E365">
            <v>52.89</v>
          </cell>
          <cell r="F365">
            <v>52.89</v>
          </cell>
        </row>
        <row r="366">
          <cell r="A366">
            <v>344</v>
          </cell>
          <cell r="B366" t="str">
            <v>2091 83</v>
          </cell>
          <cell r="C366" t="str">
            <v>SUMINISTRO, INSTALACION Y PRUEBA DE ABRAZADERA PARA TOMA DE PVC DE 3" X½" DE Ø, CON ANILLO.</v>
          </cell>
          <cell r="D366" t="str">
            <v>PZA</v>
          </cell>
          <cell r="E366">
            <v>71.67</v>
          </cell>
          <cell r="F366">
            <v>71.67</v>
          </cell>
        </row>
        <row r="367">
          <cell r="A367">
            <v>345</v>
          </cell>
          <cell r="B367" t="str">
            <v>2091 84</v>
          </cell>
          <cell r="C367" t="str">
            <v>SUMINISTRO, INSTALACION Y PRUEBA DE ABRAZADERA PARA TOMA DE PVC DE 4" X ½" DE Ø, CON ANILLO.</v>
          </cell>
          <cell r="D367" t="str">
            <v>PZA</v>
          </cell>
          <cell r="E367">
            <v>87.86</v>
          </cell>
          <cell r="F367">
            <v>87.86</v>
          </cell>
        </row>
        <row r="368">
          <cell r="A368">
            <v>346</v>
          </cell>
          <cell r="B368" t="str">
            <v>2091 85</v>
          </cell>
          <cell r="C368" t="str">
            <v>SUMINISTRO, INSTALACION Y PRUEBA DE ABRAZADERA PARA TOMA DE PVC DE 6" X ½" DE Ø, CON ANILLO.</v>
          </cell>
          <cell r="D368" t="str">
            <v>PZA</v>
          </cell>
          <cell r="E368">
            <v>121.32</v>
          </cell>
          <cell r="F368">
            <v>121.32</v>
          </cell>
        </row>
        <row r="369">
          <cell r="A369">
            <v>347</v>
          </cell>
          <cell r="B369" t="str">
            <v>2091 86</v>
          </cell>
          <cell r="C369" t="str">
            <v>SUMINISTRO, INSTALACION Y PRUEBA DE ABRAZADERA PARA TOMA DE PVC DE 1½"X¾" DE Ø, CON ANILLO.</v>
          </cell>
          <cell r="D369" t="str">
            <v>PZA</v>
          </cell>
          <cell r="E369">
            <v>43.27</v>
          </cell>
          <cell r="F369">
            <v>43.27</v>
          </cell>
        </row>
        <row r="370">
          <cell r="A370">
            <v>348</v>
          </cell>
          <cell r="B370" t="str">
            <v>2091 87</v>
          </cell>
          <cell r="C370" t="str">
            <v>SUMINISTRO, INSTALACION Y PRUEBA DE ABRAZADERA PARA TOMA DE PVC DE 2" X ¾"          DE Ø, CON ANILLO.</v>
          </cell>
          <cell r="D370" t="str">
            <v>PZA</v>
          </cell>
          <cell r="E370">
            <v>49.77</v>
          </cell>
          <cell r="F370">
            <v>49.77</v>
          </cell>
        </row>
        <row r="371">
          <cell r="A371">
            <v>349</v>
          </cell>
          <cell r="B371" t="str">
            <v>2091 88</v>
          </cell>
          <cell r="C371" t="str">
            <v>SUMINISTRO, INSTALACION Y PRUEBA DE ABRAZADERA PARA TOMA DE PVC DE 2½" X¾"       DE Ø, CON ANILLO.</v>
          </cell>
          <cell r="D371" t="str">
            <v>PZA</v>
          </cell>
          <cell r="E371">
            <v>52.89</v>
          </cell>
          <cell r="F371">
            <v>52.89</v>
          </cell>
        </row>
        <row r="372">
          <cell r="A372">
            <v>350</v>
          </cell>
          <cell r="B372" t="str">
            <v>2091 89</v>
          </cell>
          <cell r="C372" t="str">
            <v>SUMINISTRO, INSTALACION Y PRUEBA DE ABRAZADERA PARA TOMA DE PVC DE 3" X ¾"         DE Ø, CON ANILLO.</v>
          </cell>
          <cell r="D372" t="str">
            <v>PZA</v>
          </cell>
          <cell r="E372">
            <v>62.04</v>
          </cell>
          <cell r="F372">
            <v>62.04</v>
          </cell>
        </row>
        <row r="373">
          <cell r="A373">
            <v>351</v>
          </cell>
          <cell r="B373" t="str">
            <v>2091 90</v>
          </cell>
          <cell r="C373" t="str">
            <v>SUMINISTRO, INSTALACION Y PRUEBA DE ABRAZADERA PARA TOMA DE PVC DE 4" X ¾"         DE Ø, CON ANILLO.</v>
          </cell>
          <cell r="D373" t="str">
            <v>PZA</v>
          </cell>
          <cell r="E373">
            <v>78.239999999999995</v>
          </cell>
          <cell r="F373">
            <v>78.239999999999995</v>
          </cell>
        </row>
        <row r="374">
          <cell r="A374">
            <v>352</v>
          </cell>
          <cell r="B374" t="str">
            <v xml:space="preserve">2091 91 </v>
          </cell>
          <cell r="C374" t="str">
            <v>SUMINISTRO, INSTALACION Y PRUEBA DE ABRAZADERA PARA TOMA DE PVC DE 6" X ¾"         DE Ø, CON ANILLO.</v>
          </cell>
          <cell r="D374" t="str">
            <v>PZA</v>
          </cell>
          <cell r="E374">
            <v>111.69</v>
          </cell>
          <cell r="F374">
            <v>111.69</v>
          </cell>
        </row>
        <row r="375">
          <cell r="A375">
            <v>353</v>
          </cell>
          <cell r="B375" t="str">
            <v>2040 91A</v>
          </cell>
          <cell r="C375" t="str">
            <v>SUMINISTRO, INSTALACION  DE TUBERIA  DE POLIETILENO DE  ALTA  DENSIDAD DE 3/4" DE DIAMETRO.</v>
          </cell>
          <cell r="D375" t="str">
            <v>M</v>
          </cell>
          <cell r="E375">
            <v>14.5</v>
          </cell>
          <cell r="F375">
            <v>14.5</v>
          </cell>
        </row>
        <row r="376">
          <cell r="A376" t="str">
            <v>353A</v>
          </cell>
          <cell r="B376" t="str">
            <v>2040 91B</v>
          </cell>
          <cell r="C376" t="str">
            <v>SUMINISTRO, INSTALACION  DE TUBERIA  DE POLIETILENO DE  ALTA  DENSIDAD DE 1/2" DE DIAMETRO.</v>
          </cell>
          <cell r="D376" t="str">
            <v>M</v>
          </cell>
          <cell r="E376">
            <v>10.465</v>
          </cell>
          <cell r="F376">
            <v>10.465</v>
          </cell>
        </row>
        <row r="377">
          <cell r="A377">
            <v>354</v>
          </cell>
          <cell r="B377" t="str">
            <v>2040 92</v>
          </cell>
          <cell r="C377" t="str">
            <v>SUMINISTRO, INSTALACION  DE TUBERIA  DE POLIETILENO DE  ALTA  DENSIDAD DE 2" DE DIAMETRO.</v>
          </cell>
          <cell r="D377" t="str">
            <v>M</v>
          </cell>
          <cell r="E377">
            <v>17.41</v>
          </cell>
          <cell r="F377">
            <v>17.41</v>
          </cell>
        </row>
        <row r="378">
          <cell r="A378">
            <v>355</v>
          </cell>
          <cell r="B378" t="str">
            <v>2040 93</v>
          </cell>
          <cell r="C378" t="str">
            <v>SUMINISTRO, INSTALACION  DE TUBERIA  DE POLIETILENO DE  ALTA  DENSIDAD DE 2½" DE DIAMETRO.</v>
          </cell>
          <cell r="D378" t="str">
            <v>M</v>
          </cell>
          <cell r="E378">
            <v>17.41</v>
          </cell>
          <cell r="F378">
            <v>17.41</v>
          </cell>
        </row>
        <row r="379">
          <cell r="A379">
            <v>356</v>
          </cell>
          <cell r="B379" t="str">
            <v>2040 94</v>
          </cell>
          <cell r="C379" t="str">
            <v>SUMINISTRO, INSTALACION  DE TUBERIA  DE POLIETILENO DE  ALTA  DENSIDAD DE 3" DE DIAMETRO.</v>
          </cell>
          <cell r="D379" t="str">
            <v>M</v>
          </cell>
          <cell r="E379">
            <v>17.41</v>
          </cell>
          <cell r="F379">
            <v>17.41</v>
          </cell>
        </row>
        <row r="380">
          <cell r="A380">
            <v>357</v>
          </cell>
          <cell r="B380" t="str">
            <v>2040 95</v>
          </cell>
          <cell r="C380" t="str">
            <v>SUMINISTRO, INSTALACION  DE TUBERIA  DE POLIETILENO DE  ALTA  DENSIDAD DE 4" DE DIAMETRO.</v>
          </cell>
          <cell r="D380" t="str">
            <v>M</v>
          </cell>
          <cell r="E380">
            <v>18.260000000000002</v>
          </cell>
          <cell r="F380">
            <v>18.260000000000002</v>
          </cell>
        </row>
        <row r="381">
          <cell r="A381">
            <v>358</v>
          </cell>
          <cell r="B381" t="str">
            <v>2040 96</v>
          </cell>
          <cell r="C381" t="str">
            <v>SUMINISTRO, INSTALACION  DE TUBERIA  DE POLIETILENO DE  ALTA  DENSIDAD DE 6" DE DIAMETRO.</v>
          </cell>
          <cell r="D381" t="str">
            <v>M</v>
          </cell>
          <cell r="E381">
            <v>28.61</v>
          </cell>
          <cell r="F381">
            <v>28.61</v>
          </cell>
        </row>
        <row r="382">
          <cell r="A382">
            <v>359</v>
          </cell>
          <cell r="B382" t="str">
            <v>2040 97</v>
          </cell>
          <cell r="C382" t="str">
            <v>SUMINISTRO, INSTALACION  DE TUBERIA  DE POLIETILENO DE  ALTA  DENSIDAD DE 8" DE DIAMETRO.</v>
          </cell>
          <cell r="D382" t="str">
            <v>M</v>
          </cell>
          <cell r="E382">
            <v>32.950000000000003</v>
          </cell>
          <cell r="F382">
            <v>32.950000000000003</v>
          </cell>
        </row>
        <row r="383">
          <cell r="A383">
            <v>360</v>
          </cell>
          <cell r="B383" t="str">
            <v>2040 98</v>
          </cell>
          <cell r="C383" t="str">
            <v>SUMINISTRO, INSTALACION  DE TUBERIA  DE POLIETILENO DE  ALTA  DENSIDAD DE 10" DE DIAMETRO.</v>
          </cell>
          <cell r="D383" t="str">
            <v>M</v>
          </cell>
          <cell r="E383">
            <v>37.299999999999997</v>
          </cell>
          <cell r="F383">
            <v>37.299999999999997</v>
          </cell>
        </row>
        <row r="384">
          <cell r="A384">
            <v>361</v>
          </cell>
          <cell r="B384" t="str">
            <v>2040 99</v>
          </cell>
          <cell r="C384" t="str">
            <v>SUMINISTRO, INSTALACION  DE TUBERIA  DE POLIETILENO DE  ALTA  DENSIDAD DE 12" DE DIAMETRO.</v>
          </cell>
          <cell r="D384" t="str">
            <v>M</v>
          </cell>
          <cell r="E384">
            <v>48.55</v>
          </cell>
          <cell r="F384">
            <v>48.55</v>
          </cell>
        </row>
        <row r="385">
          <cell r="A385">
            <v>362</v>
          </cell>
          <cell r="B385" t="str">
            <v>2050 01</v>
          </cell>
          <cell r="C385" t="str">
            <v>SUMINISTRO, INSTALACION  DE TUBERIA  DE POLIETILENO DE  ALTA  DENSIDAD DE 14" DE DIAMETRO.</v>
          </cell>
          <cell r="D385" t="str">
            <v>M</v>
          </cell>
          <cell r="E385">
            <v>50.39</v>
          </cell>
          <cell r="F385">
            <v>50.39</v>
          </cell>
        </row>
        <row r="386">
          <cell r="A386">
            <v>363</v>
          </cell>
          <cell r="B386" t="str">
            <v>2050 02</v>
          </cell>
          <cell r="C386" t="str">
            <v>SUMINISTRO, INSTALACION  DE TUBERIA  DE POLIETILENO DE  ALTA  DENSIDAD DE 16" DE DIAMETRO.</v>
          </cell>
          <cell r="D386" t="str">
            <v>M</v>
          </cell>
          <cell r="E386">
            <v>54.63</v>
          </cell>
          <cell r="F386">
            <v>54.63</v>
          </cell>
        </row>
        <row r="387">
          <cell r="A387">
            <v>364</v>
          </cell>
          <cell r="B387" t="str">
            <v>2050 03</v>
          </cell>
          <cell r="C387" t="str">
            <v>SUMINISTRO, INSTALACION  DE TUBERIA  DE POLIETILENO DE  ALTA  DENSIDAD DE 18" DE DIAMETRO.</v>
          </cell>
          <cell r="D387" t="str">
            <v>M</v>
          </cell>
          <cell r="E387">
            <v>67.56</v>
          </cell>
          <cell r="F387">
            <v>67.56</v>
          </cell>
        </row>
        <row r="388">
          <cell r="A388">
            <v>365</v>
          </cell>
          <cell r="B388" t="str">
            <v>2050 04</v>
          </cell>
          <cell r="C388" t="str">
            <v>SUMINISTRO, INSTALACION  DE TUBERIA  DE POLIETILENO DE  ALTA  DENSIDAD DE 20" DE DIAMETRO.</v>
          </cell>
          <cell r="D388" t="str">
            <v>M</v>
          </cell>
          <cell r="E388">
            <v>72.45</v>
          </cell>
          <cell r="F388">
            <v>72.45</v>
          </cell>
        </row>
        <row r="389">
          <cell r="A389">
            <v>366</v>
          </cell>
          <cell r="B389" t="str">
            <v>2050 05</v>
          </cell>
          <cell r="C389" t="str">
            <v>SUMINISTRO, INSTALACION  DE TUBERIA  DE POLIETILENO DE  ALTA  DENSIDAD DE 24" DE DIAMETRO.</v>
          </cell>
          <cell r="D389" t="str">
            <v>M</v>
          </cell>
          <cell r="E389">
            <v>90.93</v>
          </cell>
          <cell r="F389">
            <v>90.93</v>
          </cell>
        </row>
        <row r="390">
          <cell r="A390">
            <v>367</v>
          </cell>
          <cell r="B390" t="str">
            <v>2050 06</v>
          </cell>
          <cell r="C390" t="str">
            <v>SUMINISTRO, INSTALACION  DE TUBERIA  DE POLIETILENO DE  ALTA  DENSIDAD DE 30" DE DIAMETRO.</v>
          </cell>
          <cell r="D390" t="str">
            <v>M</v>
          </cell>
          <cell r="E390">
            <v>98.87</v>
          </cell>
          <cell r="F390">
            <v>98.87</v>
          </cell>
        </row>
        <row r="391">
          <cell r="A391">
            <v>368</v>
          </cell>
          <cell r="B391" t="str">
            <v>2050 07</v>
          </cell>
          <cell r="C391" t="str">
            <v>SUMINISTRO, INSTALACION  DE TUBERIA  DE POLIETILENO DE  ALTA  DENSIDAD DE 36" DE DIAMETRO.</v>
          </cell>
          <cell r="D391" t="str">
            <v>M</v>
          </cell>
          <cell r="E391">
            <v>124.69</v>
          </cell>
          <cell r="F391">
            <v>124.69</v>
          </cell>
        </row>
        <row r="392">
          <cell r="A392">
            <v>369</v>
          </cell>
          <cell r="B392" t="str">
            <v>2050 08</v>
          </cell>
          <cell r="C392" t="str">
            <v>SUMINISTRO, INSTALACION  DE  TUBERIA  DE  ACERO  SOLDADA  DE 6" DE DIAMETRO Y 5.16 MM.  DE ESPESOR.</v>
          </cell>
          <cell r="D392" t="str">
            <v>M</v>
          </cell>
          <cell r="E392">
            <v>442.28</v>
          </cell>
          <cell r="F392">
            <v>442.28</v>
          </cell>
        </row>
        <row r="393">
          <cell r="A393">
            <v>370</v>
          </cell>
          <cell r="B393" t="str">
            <v>2050 09</v>
          </cell>
          <cell r="C393" t="str">
            <v>SUMINISTRO, INSTALACION  DE  TUBERIA  DE  ACERO  SOLDADA  DE 8" DE DIAMETRO Y 8.18 MM.  DE ESPESOR.</v>
          </cell>
          <cell r="D393" t="str">
            <v>M</v>
          </cell>
          <cell r="E393">
            <v>511.62</v>
          </cell>
          <cell r="F393">
            <v>511.62</v>
          </cell>
        </row>
        <row r="394">
          <cell r="A394">
            <v>371</v>
          </cell>
          <cell r="B394" t="str">
            <v>2050 10</v>
          </cell>
          <cell r="C394" t="str">
            <v>SUMINISTRO, INSTALACION  DE  TUBERIA  DE  ACERO  SOLDADA  DE 10" DE DIAMETRO Y 9.27  MM.  DE ESPESOR.</v>
          </cell>
          <cell r="D394" t="str">
            <v>M</v>
          </cell>
          <cell r="E394">
            <v>669.2</v>
          </cell>
          <cell r="F394">
            <v>669.2</v>
          </cell>
        </row>
        <row r="395">
          <cell r="A395">
            <v>372</v>
          </cell>
          <cell r="B395" t="str">
            <v>2050 11</v>
          </cell>
          <cell r="C395" t="str">
            <v>SUMINISTRO, INSTALACION  DE  TUBERIA  DE  ACERO  SOLDADA  DE 12" DE DIAMETRO Y 10.31 MM.  DE ESPESOR.</v>
          </cell>
          <cell r="D395" t="str">
            <v>M</v>
          </cell>
          <cell r="E395">
            <v>785.82</v>
          </cell>
          <cell r="F395">
            <v>785.82</v>
          </cell>
        </row>
        <row r="396">
          <cell r="A396">
            <v>373</v>
          </cell>
          <cell r="B396" t="str">
            <v>2050 12</v>
          </cell>
          <cell r="C396" t="str">
            <v>SUMINISTRO, INSTALACION  DE  TUBERIA  DE  ACERO  SOLDADA  DE 14" DE DIAMETRO  Y  11.10 MM.  DE ESPESOR.</v>
          </cell>
          <cell r="D396" t="str">
            <v>M</v>
          </cell>
          <cell r="E396">
            <v>873</v>
          </cell>
          <cell r="F396">
            <v>873</v>
          </cell>
        </row>
        <row r="397">
          <cell r="A397">
            <v>374</v>
          </cell>
          <cell r="B397" t="str">
            <v>2050 13</v>
          </cell>
          <cell r="C397" t="str">
            <v>SUMINISTRO, INSTALACION  DE  TUBERIA  DE  ACERO  SOLDADA   DE 16"  DE  DIAMETRO   Y  11.10 MM.  DE ESPESOR.</v>
          </cell>
          <cell r="D397" t="str">
            <v>M</v>
          </cell>
          <cell r="E397">
            <v>989.54</v>
          </cell>
          <cell r="F397">
            <v>989.54</v>
          </cell>
        </row>
        <row r="398">
          <cell r="A398">
            <v>375</v>
          </cell>
          <cell r="B398" t="str">
            <v>2050 14</v>
          </cell>
          <cell r="C398" t="str">
            <v>SUMINISTRO, INSTALACION  DE  TUBERIA  DE   ACERO  SOLDADA   DE  18"  DE  DIAMETRO  Y 11.10 MM.  DE ESPESOR.</v>
          </cell>
          <cell r="D398" t="str">
            <v>M</v>
          </cell>
          <cell r="E398">
            <v>1106.06</v>
          </cell>
          <cell r="F398">
            <v>1106.06</v>
          </cell>
        </row>
        <row r="399">
          <cell r="A399">
            <v>376</v>
          </cell>
          <cell r="B399" t="str">
            <v>2050 15</v>
          </cell>
          <cell r="C399" t="str">
            <v>SUMINISTRO, INSTALACION  DE  TUBERIA  DE  ACERO  SOLDADA  DE 20" DE DIAMETRO Y 12.7 MM.  DE ESPESOR.</v>
          </cell>
          <cell r="D399" t="str">
            <v>M</v>
          </cell>
          <cell r="E399">
            <v>1603.12</v>
          </cell>
          <cell r="F399">
            <v>1603.12</v>
          </cell>
        </row>
        <row r="400">
          <cell r="A400">
            <v>377</v>
          </cell>
          <cell r="B400" t="str">
            <v>2050 16</v>
          </cell>
          <cell r="C400" t="str">
            <v>SUMINISTRO, INSTALACION  DE  TUBERIA  DE  ACERO  SOLDADA  DE 24" DE DIAMETRO Y 11.13 MM.  DE ESPESOR.</v>
          </cell>
          <cell r="D400" t="str">
            <v>M</v>
          </cell>
          <cell r="E400">
            <v>2339.62</v>
          </cell>
          <cell r="F400">
            <v>2339.62</v>
          </cell>
        </row>
        <row r="401">
          <cell r="A401">
            <v>378</v>
          </cell>
          <cell r="B401" t="str">
            <v>2050 22</v>
          </cell>
          <cell r="C401" t="str">
            <v>PRUEBA  HIDROSTATICA  DE  TUBERIA  DE  ACERO  DE 6" DE DIAMETRO.</v>
          </cell>
          <cell r="D401" t="str">
            <v>M</v>
          </cell>
          <cell r="E401">
            <v>9.1199999999999992</v>
          </cell>
          <cell r="F401">
            <v>9.1199999999999992</v>
          </cell>
        </row>
        <row r="402">
          <cell r="A402">
            <v>379</v>
          </cell>
          <cell r="B402" t="str">
            <v>2050 23</v>
          </cell>
          <cell r="C402" t="str">
            <v>PRUEBA  HIDROSTATICA  DE  TUBERIA  DE  ACERO  DE 8" DE DIAMETRO.</v>
          </cell>
          <cell r="D402" t="str">
            <v>M</v>
          </cell>
          <cell r="E402">
            <v>10.44</v>
          </cell>
          <cell r="F402">
            <v>10.44</v>
          </cell>
        </row>
        <row r="403">
          <cell r="A403">
            <v>380</v>
          </cell>
          <cell r="B403" t="str">
            <v>2050 24</v>
          </cell>
          <cell r="C403" t="str">
            <v>PRUEBA  HIDROSTATICA  DE  TUBERIA  DE  ACERO  DE 10" DE DIAMETRO.</v>
          </cell>
          <cell r="D403" t="str">
            <v>M</v>
          </cell>
          <cell r="E403">
            <v>16.73</v>
          </cell>
          <cell r="F403">
            <v>16.73</v>
          </cell>
        </row>
        <row r="404">
          <cell r="A404">
            <v>381</v>
          </cell>
          <cell r="B404" t="str">
            <v>2050 25</v>
          </cell>
          <cell r="C404" t="str">
            <v>PRUEBA  HIDROSTATICA  DE  TUBERIA  DE  ACERO  DE 12" DE DIAMETRO.</v>
          </cell>
          <cell r="D404" t="str">
            <v>M</v>
          </cell>
          <cell r="E404">
            <v>18.05</v>
          </cell>
          <cell r="F404">
            <v>18.05</v>
          </cell>
        </row>
        <row r="405">
          <cell r="A405">
            <v>382</v>
          </cell>
          <cell r="B405" t="str">
            <v>2050 26</v>
          </cell>
          <cell r="C405" t="str">
            <v>PRUEBA  HIDROSTATICA  DE  TUBERIA  DE  ACERO  DE 14" DE DIAMETRO.</v>
          </cell>
          <cell r="D405" t="str">
            <v>M</v>
          </cell>
          <cell r="E405">
            <v>19.16</v>
          </cell>
          <cell r="F405">
            <v>19.16</v>
          </cell>
        </row>
        <row r="406">
          <cell r="A406">
            <v>383</v>
          </cell>
          <cell r="B406" t="str">
            <v>2050 27</v>
          </cell>
          <cell r="C406" t="str">
            <v>PRUEBA  HIDROSTATICA  DE  TUBERIA  DE  ACERO  DE 16" DE DIAMETRO.</v>
          </cell>
          <cell r="D406" t="str">
            <v>M</v>
          </cell>
          <cell r="E406">
            <v>22.35</v>
          </cell>
          <cell r="F406">
            <v>22.35</v>
          </cell>
        </row>
        <row r="407">
          <cell r="A407">
            <v>384</v>
          </cell>
          <cell r="B407" t="str">
            <v>2050 28</v>
          </cell>
          <cell r="C407" t="str">
            <v>PRUEBA  HIDROSTATICA  DE  TUBERIA  DE  ACERO  DE 18" DE DIAMETRO.</v>
          </cell>
          <cell r="D407" t="str">
            <v>M</v>
          </cell>
          <cell r="E407">
            <v>24</v>
          </cell>
          <cell r="F407">
            <v>24</v>
          </cell>
        </row>
        <row r="408">
          <cell r="A408">
            <v>385</v>
          </cell>
          <cell r="B408" t="str">
            <v>2050 29</v>
          </cell>
          <cell r="C408" t="str">
            <v>PRUEBA  HIDROSTATICA  DE  TUBERIA  DE  ACERO  DE 20" DE DIAMETRO.</v>
          </cell>
          <cell r="D408" t="str">
            <v>M</v>
          </cell>
          <cell r="E408">
            <v>25.58</v>
          </cell>
          <cell r="F408">
            <v>25.58</v>
          </cell>
        </row>
        <row r="409">
          <cell r="A409">
            <v>386</v>
          </cell>
          <cell r="B409" t="str">
            <v>2050 30</v>
          </cell>
          <cell r="C409" t="str">
            <v>PRUEBA  HIDROSTATICA  DE  TUBERIA  DE  ACERO  DE 24" DE DIAMETRO.</v>
          </cell>
          <cell r="D409" t="str">
            <v>M</v>
          </cell>
          <cell r="E409">
            <v>26.66</v>
          </cell>
          <cell r="F409">
            <v>26.66</v>
          </cell>
        </row>
        <row r="410">
          <cell r="A410">
            <v>387</v>
          </cell>
          <cell r="B410" t="str">
            <v>2050 31</v>
          </cell>
          <cell r="C410" t="str">
            <v>PRUEBA  HIDROSTATICA  DE  TUBERIA  DE  ACERO  DE 30" DE DIAMETRO.</v>
          </cell>
          <cell r="D410" t="str">
            <v>M</v>
          </cell>
          <cell r="E410">
            <v>38.979999999999997</v>
          </cell>
          <cell r="F410">
            <v>38.979999999999997</v>
          </cell>
        </row>
        <row r="411">
          <cell r="A411">
            <v>388</v>
          </cell>
          <cell r="B411" t="str">
            <v>2050 32</v>
          </cell>
          <cell r="C411" t="str">
            <v>PRUEBA  HIDROSTATICA  DE  TUBERIA  DE  ACERO  DE 36" DE DIAMETRO.</v>
          </cell>
          <cell r="D411" t="str">
            <v>M</v>
          </cell>
          <cell r="E411">
            <v>62.78</v>
          </cell>
          <cell r="F411">
            <v>62.78</v>
          </cell>
        </row>
        <row r="412">
          <cell r="A412">
            <v>389</v>
          </cell>
          <cell r="B412" t="str">
            <v>2050 33</v>
          </cell>
          <cell r="C412" t="str">
            <v>PRUEBA  HIDROSTATICA  DE  TUBERIA  DE  ACERO  DE 40" DE DIAMETRO.</v>
          </cell>
          <cell r="D412" t="str">
            <v>M</v>
          </cell>
          <cell r="E412">
            <v>44.22</v>
          </cell>
          <cell r="F412">
            <v>44.22</v>
          </cell>
        </row>
        <row r="413">
          <cell r="A413">
            <v>390</v>
          </cell>
          <cell r="B413" t="str">
            <v>2050 34</v>
          </cell>
          <cell r="C413" t="str">
            <v>PRUEBA  HIDROSTATICA  DE  TUBERIA  DE  ACERO  DE 42" DE DIAMETRO.</v>
          </cell>
          <cell r="D413" t="str">
            <v>M</v>
          </cell>
          <cell r="E413">
            <v>46.86</v>
          </cell>
          <cell r="F413">
            <v>46.86</v>
          </cell>
        </row>
        <row r="414">
          <cell r="A414">
            <v>391</v>
          </cell>
          <cell r="B414" t="str">
            <v>2050 35</v>
          </cell>
          <cell r="C414" t="str">
            <v>PRUEBA  HIDROSTATICA  DE  TUBERIA  DE  ACERO  DE 48" DE DIAMETRO.</v>
          </cell>
          <cell r="D414" t="str">
            <v>M</v>
          </cell>
          <cell r="E414">
            <v>50.86</v>
          </cell>
          <cell r="F414">
            <v>50.86</v>
          </cell>
        </row>
        <row r="415">
          <cell r="A415">
            <v>392</v>
          </cell>
          <cell r="B415" t="str">
            <v>2050 36</v>
          </cell>
          <cell r="C415" t="str">
            <v>LIMPIEZA DE TUBERIA Y PIEZAS ESPECIALES DE ACERO,  CON CHORRO DE ARENA EXTERIOR A GRADO COMERCIAL</v>
          </cell>
          <cell r="D415" t="str">
            <v>M²</v>
          </cell>
          <cell r="E415">
            <v>181.16</v>
          </cell>
          <cell r="F415">
            <v>181.16</v>
          </cell>
        </row>
        <row r="416">
          <cell r="A416">
            <v>393</v>
          </cell>
          <cell r="B416" t="str">
            <v>2050 37</v>
          </cell>
          <cell r="C416" t="str">
            <v>LIMPIEZA DE TUBERIA Y PIEZAS ESPECIALES DE ACERO,  CON CHORRO DE ARENA EXTERIOR A METAL CERCANO AL BLANCO</v>
          </cell>
          <cell r="D416" t="str">
            <v>M²</v>
          </cell>
          <cell r="E416">
            <v>138.75</v>
          </cell>
          <cell r="F416">
            <v>138.75</v>
          </cell>
        </row>
        <row r="417">
          <cell r="A417">
            <v>394</v>
          </cell>
          <cell r="B417" t="str">
            <v>2050 39</v>
          </cell>
          <cell r="C417" t="str">
            <v>LIMPIEZA DE TUBERIA Y PIEZAS ESPECIALES DE ACERO,  CON CHORRO DE ARENA INTERIOR A GRADO COMERCIAL</v>
          </cell>
          <cell r="D417" t="str">
            <v>M²</v>
          </cell>
          <cell r="E417">
            <v>253.66</v>
          </cell>
          <cell r="F417">
            <v>253.66</v>
          </cell>
        </row>
        <row r="418">
          <cell r="A418">
            <v>395</v>
          </cell>
          <cell r="B418" t="str">
            <v>2050 40</v>
          </cell>
          <cell r="C418" t="str">
            <v>LIMPIEZA DE TUBERIA Y PIEZAS ESPECIALES DE ACERO,  CON CHORRO DE ARENA INTERIOR A METAL CERCANO AL BLANCO</v>
          </cell>
          <cell r="D418" t="str">
            <v>M²</v>
          </cell>
          <cell r="E418">
            <v>142.66999999999999</v>
          </cell>
          <cell r="F418">
            <v>142.66999999999999</v>
          </cell>
        </row>
        <row r="419">
          <cell r="A419">
            <v>396</v>
          </cell>
          <cell r="B419" t="str">
            <v>2050 41</v>
          </cell>
          <cell r="C419" t="str">
            <v>LIMPIEZA DE TUBERIA Y PIEZAS ESPECIALES DE ACERO,  CON CHORRO DE ARENA INTERIOR A METAL BLANCO</v>
          </cell>
          <cell r="D419" t="str">
            <v>M²</v>
          </cell>
          <cell r="E419">
            <v>278.02999999999997</v>
          </cell>
          <cell r="F419">
            <v>278.02999999999997</v>
          </cell>
        </row>
        <row r="420">
          <cell r="A420">
            <v>397</v>
          </cell>
          <cell r="B420" t="str">
            <v>2050 42</v>
          </cell>
          <cell r="C420" t="str">
            <v>CORTE Y BISELADO DE TUBERIA DE ACERO</v>
          </cell>
          <cell r="D420" t="str">
            <v>M²</v>
          </cell>
          <cell r="E420">
            <v>121.58</v>
          </cell>
          <cell r="F420">
            <v>121.58</v>
          </cell>
        </row>
        <row r="421">
          <cell r="A421">
            <v>398</v>
          </cell>
          <cell r="B421" t="str">
            <v>2064 01</v>
          </cell>
          <cell r="C421" t="str">
            <v>PROTECCION  ANTICORROSIVA  PARA TUBERIAS DE ACERO SUPERFICIE EXTERIOR A BASE DE PRIMARIO DE ALQUITRAN DE HULLA, ESMALTE APLICADO EN CALIENTE Y PROTECCION MECANICA  CON MALLA  DE FIBRA DE VIDRIO.</v>
          </cell>
          <cell r="D421" t="str">
            <v>M²</v>
          </cell>
          <cell r="E421">
            <v>364.11</v>
          </cell>
          <cell r="F421">
            <v>364.11</v>
          </cell>
        </row>
        <row r="422">
          <cell r="A422">
            <v>399</v>
          </cell>
          <cell r="B422" t="str">
            <v>2064 02</v>
          </cell>
          <cell r="C422" t="str">
            <v>PROTECCION ANTICORROSIVA PARA TUBERIAS DE  ACERO  SUPERFICIE EXTERIOR CON PRIMARIO EPOXICO CATALIZADO Y ACABADO EPOXICO CATALIZADO DE ALTOS SOLIDOS.</v>
          </cell>
          <cell r="D422" t="str">
            <v>M²</v>
          </cell>
          <cell r="E422">
            <v>366.95</v>
          </cell>
          <cell r="F422">
            <v>366.95</v>
          </cell>
        </row>
        <row r="423">
          <cell r="A423">
            <v>400</v>
          </cell>
          <cell r="B423" t="str">
            <v>2064 03</v>
          </cell>
          <cell r="C423" t="str">
            <v>PROTECCION ANTICORROSIVA PARA TUBERIAS DE  ACERO  SUPERFICIE INTERIOR CON PRIMARIO EPOXICO CATALIZADO Y ACABADO EPOXICO CATALIZADO DE ALTOS SOLIDOS.</v>
          </cell>
          <cell r="D423" t="str">
            <v>M²</v>
          </cell>
          <cell r="E423">
            <v>279.27999999999997</v>
          </cell>
          <cell r="F423">
            <v>279.27999999999997</v>
          </cell>
        </row>
        <row r="424">
          <cell r="A424">
            <v>401</v>
          </cell>
          <cell r="B424" t="str">
            <v>2064 04</v>
          </cell>
          <cell r="C424" t="str">
            <v>PROTECCION ANTICORROSIVA PARA TUBERIAS DE  ACERO  SUPERFICIE  EXTERIOR EN PARCHEO A BASE DE PRIMARIO  EN CALIENTE  Y  PROTECCION MECANICA CON MALLA  DE FIBRA DE VIDRIO  Y  FIELTRO  DE  FIBRA  DE VIDRIO.</v>
          </cell>
          <cell r="D424" t="str">
            <v>M²</v>
          </cell>
          <cell r="E424">
            <v>460.42</v>
          </cell>
          <cell r="F424">
            <v>460.42</v>
          </cell>
        </row>
        <row r="425">
          <cell r="A425">
            <v>402</v>
          </cell>
          <cell r="B425" t="str">
            <v>2064 05</v>
          </cell>
          <cell r="C425" t="str">
            <v>PROTECCION  ANTICORROSIVA  PARA  TUBERIA DE ACERO SUPERFICIAL  INTERIOR.  EN  PARCHEO  CON  PRIMARIO  Y  ACABADO  EPOXICOS CATALIZADOS DE ALTOS SOLIDOS.</v>
          </cell>
          <cell r="D425" t="str">
            <v>M²</v>
          </cell>
          <cell r="E425">
            <v>568.99</v>
          </cell>
          <cell r="F425">
            <v>568.99</v>
          </cell>
        </row>
        <row r="426">
          <cell r="A426">
            <v>403</v>
          </cell>
          <cell r="B426" t="str">
            <v>2065 01</v>
          </cell>
          <cell r="C426" t="str">
            <v>INSPECCION  RADIOGRAFICA  DE  SOLDADURA  EN TUBERIA DE ACERO</v>
          </cell>
          <cell r="D426" t="str">
            <v>M</v>
          </cell>
          <cell r="E426">
            <v>26.11</v>
          </cell>
          <cell r="F426">
            <v>26.11</v>
          </cell>
        </row>
        <row r="427">
          <cell r="A427">
            <v>404</v>
          </cell>
          <cell r="B427" t="str">
            <v>2066 01</v>
          </cell>
          <cell r="C427" t="str">
            <v>SUMINISTRO, INSTALACION DE PIEZAS ESPECIALES DE FIERRO FUNDIDO INCLUYE: EMPAQUE Y TORNILLOS.</v>
          </cell>
          <cell r="D427" t="str">
            <v>KG</v>
          </cell>
          <cell r="E427">
            <v>8.09</v>
          </cell>
          <cell r="F427">
            <v>8.09</v>
          </cell>
        </row>
        <row r="428">
          <cell r="A428">
            <v>405</v>
          </cell>
          <cell r="B428" t="str">
            <v>2066 02</v>
          </cell>
          <cell r="C428" t="str">
            <v>SUMINISTRO, INSTALACION DE PIEZAS ESPECIALES DE ASBESTO-CEMENTO DE 2" A 6" DE Ø INCLUYE EMPAQUE</v>
          </cell>
          <cell r="D428" t="str">
            <v>KG</v>
          </cell>
          <cell r="E428">
            <v>11.7</v>
          </cell>
          <cell r="F428">
            <v>11.7</v>
          </cell>
        </row>
        <row r="429">
          <cell r="A429">
            <v>406</v>
          </cell>
          <cell r="B429" t="str">
            <v>2066 03</v>
          </cell>
          <cell r="C429" t="str">
            <v>SUMINISTRO, INSTALACION DE PIEZAS ESPECIALES DE G.P.B. COMPLETA.</v>
          </cell>
          <cell r="D429" t="str">
            <v>KG</v>
          </cell>
          <cell r="E429">
            <v>2.88</v>
          </cell>
          <cell r="F429">
            <v>2.88</v>
          </cell>
        </row>
        <row r="430">
          <cell r="A430">
            <v>407</v>
          </cell>
          <cell r="B430" t="str">
            <v>2067 01</v>
          </cell>
          <cell r="C430" t="str">
            <v>SUMINISTRO, INSTALACION DE VALVULAS  DE  SECCIONAMIENTO  DE  51 MM. (2") DE DIAMETRO, INCLUYE TORNILLOS Y EMPAQUE</v>
          </cell>
          <cell r="D430" t="str">
            <v>PZA</v>
          </cell>
          <cell r="E430">
            <v>1189.57</v>
          </cell>
          <cell r="F430">
            <v>1189.57</v>
          </cell>
        </row>
        <row r="431">
          <cell r="A431">
            <v>408</v>
          </cell>
          <cell r="B431" t="str">
            <v>2067 02</v>
          </cell>
          <cell r="C431" t="str">
            <v>SUMINISTRO, INSTALACION Y PRUEBA DE  VALVULAS  DE  SECCIONAMIENTO DE 64 MM(2 1/2 ") DE DIAMETRO, INCLUYE TORNILLOS Y EMPAQUES</v>
          </cell>
          <cell r="D431" t="str">
            <v>PZA</v>
          </cell>
          <cell r="E431">
            <v>1455.22</v>
          </cell>
          <cell r="F431">
            <v>1455.22</v>
          </cell>
        </row>
        <row r="432">
          <cell r="A432">
            <v>409</v>
          </cell>
          <cell r="B432" t="str">
            <v>2067 03</v>
          </cell>
          <cell r="C432" t="str">
            <v>SUMINISTRO, INSTALACION Y PRUEBA DE  VALVULAS  DE  SECCIONAMIENTO DE 76 MM(3") DE DIAMETRO, INCLUYE TORNILLOS Y EMPAQUE</v>
          </cell>
          <cell r="D432" t="str">
            <v>PZA</v>
          </cell>
          <cell r="E432">
            <v>1922.61</v>
          </cell>
          <cell r="F432">
            <v>1922.61</v>
          </cell>
        </row>
        <row r="433">
          <cell r="A433">
            <v>410</v>
          </cell>
          <cell r="B433" t="str">
            <v>2067 04</v>
          </cell>
          <cell r="C433" t="str">
            <v>SUMINISTRO, INSTALACION  Y PRUEBA DE  VALVULAS  DE SECCIONAMIENTO DE 102 MM(4") DE DIAMETRO, INCLUYE TORNILLOS Y EMPAQUE</v>
          </cell>
          <cell r="D433" t="str">
            <v>PZA</v>
          </cell>
          <cell r="E433">
            <v>2660.16</v>
          </cell>
          <cell r="F433">
            <v>2660.16</v>
          </cell>
        </row>
        <row r="434">
          <cell r="A434">
            <v>411</v>
          </cell>
          <cell r="B434" t="str">
            <v>2067 05</v>
          </cell>
          <cell r="C434" t="str">
            <v>SUMINISTRO, INSTALACION Y PRUEBA DE  VALVULAS  DE SECCIONAMIENTO DE 152 MM(6") DE DIAMETRO, INCLUYE TORNILLOS Y EMPAQUE</v>
          </cell>
          <cell r="D434" t="str">
            <v>PZA</v>
          </cell>
          <cell r="E434">
            <v>4569.07</v>
          </cell>
          <cell r="F434">
            <v>4569.07</v>
          </cell>
        </row>
        <row r="435">
          <cell r="A435">
            <v>412</v>
          </cell>
          <cell r="B435" t="str">
            <v>2067 06</v>
          </cell>
          <cell r="C435" t="str">
            <v>INSTALACION  DE  VALVULAS  DE SECCIONAMIENTO DE 203 MM(8")  DE DIAMETRO, INCLUYE TORNILLOS Y EMPAQUE</v>
          </cell>
          <cell r="D435" t="str">
            <v>PZA</v>
          </cell>
          <cell r="E435">
            <v>7715.79</v>
          </cell>
          <cell r="F435">
            <v>7715.79</v>
          </cell>
        </row>
        <row r="436">
          <cell r="A436">
            <v>413</v>
          </cell>
          <cell r="B436" t="str">
            <v>2067 07</v>
          </cell>
          <cell r="C436" t="str">
            <v>INSTALACION  DE  VALVULA  DE  SECCIONAMIENTO DE 254 MM(10") DE DIAMETRO, INCLUYE TORNILLOS Y EMPAQUE</v>
          </cell>
          <cell r="D436" t="str">
            <v>PZA</v>
          </cell>
          <cell r="E436">
            <v>11624.02</v>
          </cell>
          <cell r="F436">
            <v>11624.02</v>
          </cell>
        </row>
        <row r="437">
          <cell r="A437">
            <v>414</v>
          </cell>
          <cell r="B437" t="str">
            <v>2067 08</v>
          </cell>
          <cell r="C437" t="str">
            <v>INSTALACION  DE  VALVULA  DE  SECCIONAMIENTO DE 305 MM(12") DE DIAMETRO, INCLUYE TORNILLOS Y EMPAQUE</v>
          </cell>
          <cell r="D437" t="str">
            <v>PZA</v>
          </cell>
          <cell r="E437">
            <v>17249.98</v>
          </cell>
          <cell r="F437">
            <v>17249.98</v>
          </cell>
        </row>
        <row r="438">
          <cell r="A438">
            <v>415</v>
          </cell>
          <cell r="B438" t="str">
            <v>2067 09</v>
          </cell>
          <cell r="C438" t="str">
            <v>INSTALACION  DE  VALVULA  DE  SECCIONAMIENTO DE 356 MM(14") DE DIAMETRO, INCLUYE TORNILLOS Y EMPAQUE</v>
          </cell>
          <cell r="D438" t="str">
            <v>PZA</v>
          </cell>
          <cell r="E438">
            <v>28401.06</v>
          </cell>
          <cell r="F438">
            <v>28401.06</v>
          </cell>
        </row>
        <row r="439">
          <cell r="A439">
            <v>416</v>
          </cell>
          <cell r="B439" t="str">
            <v>2067 10</v>
          </cell>
          <cell r="C439" t="str">
            <v>INSTALACION  DE  VALVULA  DE  SECCIONAMIENTO DE 406 MM(16") DE DIAMETRO, INCLUYE TORNILLOS Y EMPAQUE</v>
          </cell>
          <cell r="D439" t="str">
            <v>PZA</v>
          </cell>
          <cell r="E439">
            <v>39847.57</v>
          </cell>
          <cell r="F439">
            <v>39847.57</v>
          </cell>
        </row>
        <row r="440">
          <cell r="A440">
            <v>417</v>
          </cell>
          <cell r="B440" t="str">
            <v>2067 11</v>
          </cell>
          <cell r="C440" t="str">
            <v>INSTALACION  DE  VALVULA  DE  SECCIONAMIENTO DE 456 MM(18") DE DIAMETRO, INCLUYE TORNILLOS Y EMPAQUE</v>
          </cell>
          <cell r="D440" t="str">
            <v>PZA</v>
          </cell>
          <cell r="E440">
            <v>47326</v>
          </cell>
          <cell r="F440">
            <v>47326</v>
          </cell>
        </row>
        <row r="441">
          <cell r="A441">
            <v>418</v>
          </cell>
          <cell r="B441" t="str">
            <v>2067 12</v>
          </cell>
          <cell r="C441" t="str">
            <v>INSTALACION  DE  VALVULA  DE  SECCIONAMIENTO DE 508 MM(20") DE DIAMETRO, INCLUYE TORNILLOS Y EMPAQUE</v>
          </cell>
          <cell r="D441" t="str">
            <v>PZA</v>
          </cell>
          <cell r="E441">
            <v>66639.320000000007</v>
          </cell>
          <cell r="F441">
            <v>66639.320000000007</v>
          </cell>
        </row>
        <row r="442">
          <cell r="A442">
            <v>419</v>
          </cell>
          <cell r="B442" t="str">
            <v>2067 13</v>
          </cell>
          <cell r="C442" t="str">
            <v>INSTALACION  DE  VALVULA  DE  SECCIONAMIENTO DE 610 MM(24") DE DIAMETRO, INCLUYE TORNILLOS Y EMPAQUE</v>
          </cell>
          <cell r="D442" t="str">
            <v>PZA</v>
          </cell>
          <cell r="E442">
            <v>126296.42</v>
          </cell>
          <cell r="F442">
            <v>126296.42</v>
          </cell>
        </row>
        <row r="443">
          <cell r="A443">
            <v>420</v>
          </cell>
          <cell r="B443" t="str">
            <v>2067 14</v>
          </cell>
          <cell r="C443" t="str">
            <v>INSTALACION  DE  VALVULA  DE  SECCIONAMIENTO DE 760 MM(30") DE DIAMETRO, INCLUYE TORNILLOS Y EMPAQUE</v>
          </cell>
          <cell r="D443" t="str">
            <v>PZA</v>
          </cell>
          <cell r="E443">
            <v>208141.81</v>
          </cell>
          <cell r="F443">
            <v>208141.81</v>
          </cell>
        </row>
        <row r="444">
          <cell r="A444">
            <v>421</v>
          </cell>
          <cell r="B444" t="str">
            <v>2068 01</v>
          </cell>
          <cell r="C444" t="str">
            <v>SUMISTRO,  INSTALACION Y PRUEBA  DE  VALVULAS  CHECK  DE 2" DE DIAMETRO, INCLUYE TORNILLOS Y EMPAQUE</v>
          </cell>
          <cell r="D444" t="str">
            <v>PZA</v>
          </cell>
          <cell r="E444">
            <v>1243.98</v>
          </cell>
          <cell r="F444">
            <v>1243.98</v>
          </cell>
        </row>
        <row r="445">
          <cell r="A445">
            <v>422</v>
          </cell>
          <cell r="B445" t="str">
            <v>2068 02</v>
          </cell>
          <cell r="C445" t="str">
            <v>SUMINISTRO, INSTALACION Y PRUEBA  DE  VALVULAS  CHECK  DE 2 ½" DE DIAMETRO, INCLUYE TORNILLOS Y EMPAQUE</v>
          </cell>
          <cell r="D445" t="str">
            <v>PZA</v>
          </cell>
          <cell r="E445">
            <v>1794.96</v>
          </cell>
          <cell r="F445">
            <v>1794.96</v>
          </cell>
        </row>
        <row r="446">
          <cell r="A446">
            <v>423</v>
          </cell>
          <cell r="B446" t="str">
            <v>2068 03</v>
          </cell>
          <cell r="C446" t="str">
            <v>SUMINISTRO, INSTALACION Y PRUEBA  DE  VALVULAS  CHECK  DE 3" DE DIAMETRO, INCLUYE TORNILLOS Y EMPAQUE</v>
          </cell>
          <cell r="D446" t="str">
            <v>PZA</v>
          </cell>
          <cell r="E446">
            <v>2215.88</v>
          </cell>
          <cell r="F446">
            <v>2215.88</v>
          </cell>
        </row>
        <row r="447">
          <cell r="A447">
            <v>424</v>
          </cell>
          <cell r="B447" t="str">
            <v>2068 04</v>
          </cell>
          <cell r="C447" t="str">
            <v>SUMINISTRO, INSTALACION Y PRUEBA  DE  VALVULAS  CHECK  DE 4" DE DIAMETRO, INCLUYE TORNILLOS Y EMPAQUE</v>
          </cell>
          <cell r="D447" t="str">
            <v>PZA</v>
          </cell>
          <cell r="E447">
            <v>2835.33</v>
          </cell>
          <cell r="F447">
            <v>2835.33</v>
          </cell>
        </row>
        <row r="448">
          <cell r="A448">
            <v>425</v>
          </cell>
          <cell r="B448" t="str">
            <v>2068 05</v>
          </cell>
          <cell r="C448" t="str">
            <v>SUMINISTRO, INSTALACION Y PRUEBA  DE  VALVULAS  CHECK  DE 6" DE DIAMETRO, INCLUYE TORNILLOS Y EMPAQUE</v>
          </cell>
          <cell r="D448" t="str">
            <v>PZA</v>
          </cell>
          <cell r="E448">
            <v>4910.12</v>
          </cell>
          <cell r="F448">
            <v>4910.12</v>
          </cell>
        </row>
        <row r="449">
          <cell r="A449">
            <v>426</v>
          </cell>
          <cell r="B449" t="str">
            <v>2068 06</v>
          </cell>
          <cell r="C449" t="str">
            <v>SUMINISTRO, INSTALACION Y PRUEBA  DE  VALVULAS  CHECK  DE 8" DE DIAMETRO, INCLUYE TORNILLOS Y EMPAQUE</v>
          </cell>
          <cell r="D449" t="str">
            <v>PZA</v>
          </cell>
          <cell r="E449">
            <v>8814.61</v>
          </cell>
          <cell r="F449">
            <v>8814.61</v>
          </cell>
        </row>
        <row r="450">
          <cell r="A450">
            <v>427</v>
          </cell>
          <cell r="B450" t="str">
            <v>2068 07</v>
          </cell>
          <cell r="C450" t="str">
            <v>SUMINISTRO, INSTALACION Y PRUEBA  DE  VALVULAS  CHECK  DE 10 " DE DIAMETRO, INCLUYE TORNILLOS Y EMPAQUE</v>
          </cell>
          <cell r="D450" t="str">
            <v>PZA</v>
          </cell>
          <cell r="E450">
            <v>14400.24</v>
          </cell>
          <cell r="F450">
            <v>14400.24</v>
          </cell>
        </row>
        <row r="451">
          <cell r="A451">
            <v>428</v>
          </cell>
          <cell r="B451" t="str">
            <v>2068 08</v>
          </cell>
          <cell r="C451" t="str">
            <v>SUMINISTRO, INSTALACION Y PRUEBA  DE  VALVULAS  CHECK  DE 12" DE DIAMETRO, INCLUYE TORNILLOS Y EMPAQUE</v>
          </cell>
          <cell r="D451" t="str">
            <v>PZA</v>
          </cell>
          <cell r="E451">
            <v>3147.23</v>
          </cell>
          <cell r="F451">
            <v>3147.23</v>
          </cell>
        </row>
        <row r="452">
          <cell r="A452">
            <v>429</v>
          </cell>
          <cell r="B452" t="str">
            <v>2068 09</v>
          </cell>
          <cell r="C452" t="str">
            <v>SUMINISTRO, INSTALACION Y PRUEBA  DE  VALVULAS  CHECK  DE 14" DE DIAMETRO, INCLUYE TORNILLOS Y EMPAQUE</v>
          </cell>
          <cell r="D452" t="str">
            <v>PZA</v>
          </cell>
          <cell r="E452">
            <v>36047.629999999997</v>
          </cell>
          <cell r="F452">
            <v>36047.629999999997</v>
          </cell>
        </row>
        <row r="453">
          <cell r="A453">
            <v>430</v>
          </cell>
          <cell r="B453" t="str">
            <v xml:space="preserve">2068 10 </v>
          </cell>
          <cell r="C453" t="str">
            <v>SUMINISTRO, INSTALACION Y PRUEBA  DE  VALVULAS  CHECK  DE 16" DE DIAMETRO, INCLUYE TORNILLOS Y EMPAQUE</v>
          </cell>
          <cell r="D453" t="str">
            <v>PZA</v>
          </cell>
          <cell r="E453">
            <v>64556.25</v>
          </cell>
          <cell r="F453">
            <v>64556.25</v>
          </cell>
        </row>
        <row r="454">
          <cell r="A454">
            <v>431</v>
          </cell>
          <cell r="B454" t="str">
            <v>2069 01</v>
          </cell>
          <cell r="C454" t="str">
            <v>SUMINISTRO , INSTALACION Y PRUEBA  DE  JUNTA  DRESSER ESTILO 40   DE  4" DE DIAMETRO COMPLETA.</v>
          </cell>
          <cell r="D454" t="str">
            <v>PZA</v>
          </cell>
          <cell r="E454">
            <v>0</v>
          </cell>
          <cell r="F454">
            <v>0</v>
          </cell>
        </row>
        <row r="455">
          <cell r="A455">
            <v>432</v>
          </cell>
          <cell r="B455" t="str">
            <v>2069 02</v>
          </cell>
          <cell r="C455" t="str">
            <v>SUMINISTRO , INSTALACION Y PRUEBA  DE  JUNTA  DRESSER ESTILO 40   DE  6" DE DIAMETRO COMPLETA.</v>
          </cell>
          <cell r="D455" t="str">
            <v>PZA</v>
          </cell>
          <cell r="E455">
            <v>0</v>
          </cell>
          <cell r="F455">
            <v>0</v>
          </cell>
        </row>
        <row r="456">
          <cell r="A456">
            <v>433</v>
          </cell>
          <cell r="B456" t="str">
            <v>2069 03</v>
          </cell>
          <cell r="C456" t="str">
            <v>SUMINISTRO , INSTALACION Y PRUEBA  DE  JUNTA  DRESSER ESTILO 40   DE  8" DE DIAMETRO COMPLETA.</v>
          </cell>
          <cell r="D456" t="str">
            <v>PZA</v>
          </cell>
          <cell r="E456">
            <v>3498.58</v>
          </cell>
          <cell r="F456">
            <v>3498.58</v>
          </cell>
        </row>
        <row r="457">
          <cell r="A457">
            <v>434</v>
          </cell>
          <cell r="B457" t="str">
            <v>2069 04</v>
          </cell>
          <cell r="C457" t="str">
            <v>SUMINISTRO , INSTALACION Y PRUEBA  DE  JUNTA  DRESSER ESTILO 40   DE  10" DE DIAMETRO COMPLETA.</v>
          </cell>
          <cell r="D457" t="str">
            <v>PZA</v>
          </cell>
          <cell r="E457">
            <v>0</v>
          </cell>
          <cell r="F457">
            <v>0</v>
          </cell>
        </row>
        <row r="458">
          <cell r="A458">
            <v>435</v>
          </cell>
          <cell r="B458" t="str">
            <v>2069 05</v>
          </cell>
          <cell r="C458" t="str">
            <v>SUMINISTRO , INSTALACION Y PRUEBA  DE  JUNTA  DRESSER ESTILO 40   DE  12" DE DIAMETRO COMPLETA.</v>
          </cell>
          <cell r="D458" t="str">
            <v>PZA</v>
          </cell>
          <cell r="E458">
            <v>0</v>
          </cell>
          <cell r="F458">
            <v>0</v>
          </cell>
        </row>
        <row r="459">
          <cell r="A459">
            <v>436</v>
          </cell>
          <cell r="B459" t="str">
            <v>2069 06</v>
          </cell>
          <cell r="C459" t="str">
            <v>SUMINISTRO , INSTALACION Y PRUEBA  DE  JUNTA  DRESSER ESTILO 40   DE  14" DE DIAMETRO COMPLETA.</v>
          </cell>
          <cell r="D459" t="str">
            <v>PZA</v>
          </cell>
          <cell r="E459">
            <v>0</v>
          </cell>
          <cell r="F459">
            <v>0</v>
          </cell>
        </row>
        <row r="460">
          <cell r="A460">
            <v>437</v>
          </cell>
          <cell r="B460" t="str">
            <v>2069 07</v>
          </cell>
          <cell r="C460" t="str">
            <v>SUMINISTRO , INSTALACION Y PRUEBA  DE  JUNTA  DRESSER ESTILO 40   DE  16" DE DIAMETRO COMPLETA.</v>
          </cell>
          <cell r="D460" t="str">
            <v>PZA</v>
          </cell>
          <cell r="E460">
            <v>0</v>
          </cell>
          <cell r="F460">
            <v>0</v>
          </cell>
        </row>
        <row r="461">
          <cell r="A461">
            <v>438</v>
          </cell>
          <cell r="B461" t="str">
            <v>2069 08</v>
          </cell>
          <cell r="C461" t="str">
            <v>SUMINISTRO , INSTALACION Y PRUEBA  DE  JUNTA  DRESSER ESTILO 40   DE  20" DE DIAMETRO COMPLETA.</v>
          </cell>
          <cell r="D461" t="str">
            <v>PZA</v>
          </cell>
          <cell r="E461">
            <v>0</v>
          </cell>
          <cell r="F461">
            <v>0</v>
          </cell>
        </row>
        <row r="462">
          <cell r="A462">
            <v>439</v>
          </cell>
          <cell r="B462" t="str">
            <v>2069 09</v>
          </cell>
          <cell r="C462" t="str">
            <v>SUMINISTRO , INSTALACION Y PRUEBA  DE  JUNTA  DRESSER ESTILO 40   DE  24" DE DIAMETRO COMPLETA.</v>
          </cell>
          <cell r="D462" t="str">
            <v>PZA</v>
          </cell>
          <cell r="E462">
            <v>0</v>
          </cell>
          <cell r="F462">
            <v>0</v>
          </cell>
        </row>
        <row r="463">
          <cell r="A463">
            <v>440</v>
          </cell>
          <cell r="B463" t="str">
            <v>2069 10</v>
          </cell>
          <cell r="C463" t="str">
            <v>SUMINISTRO , INSTALACION Y PRUEBA  DE  JUNTA  DRESSER ESTILO 40   DE  30" DE DIAMETRO COMPLETA.</v>
          </cell>
          <cell r="D463" t="str">
            <v>PZA</v>
          </cell>
          <cell r="E463">
            <v>0</v>
          </cell>
          <cell r="F463">
            <v>0</v>
          </cell>
        </row>
        <row r="464">
          <cell r="A464">
            <v>441</v>
          </cell>
          <cell r="B464" t="str">
            <v>2069 11</v>
          </cell>
          <cell r="C464" t="str">
            <v>SUMINISTRO , INSTALACION Y PRUEBA  DE  JUNTA  DRESSER ESTILO 40   DE  36" DE DIAMETRO COMPLETA.</v>
          </cell>
          <cell r="D464" t="str">
            <v>PZA</v>
          </cell>
          <cell r="E464">
            <v>0</v>
          </cell>
          <cell r="F464">
            <v>0</v>
          </cell>
        </row>
        <row r="465">
          <cell r="A465">
            <v>442</v>
          </cell>
          <cell r="B465" t="str">
            <v>2069 12</v>
          </cell>
          <cell r="C465" t="str">
            <v>SUMINISTRO , INSTALACION Y PRUEBA  DE  JUNTA  DRESSER ESTILO 38   DE  2" DE DIAMETRO COMPLETA.</v>
          </cell>
          <cell r="D465" t="str">
            <v>PZA</v>
          </cell>
          <cell r="E465">
            <v>456.78</v>
          </cell>
          <cell r="F465">
            <v>456.78</v>
          </cell>
        </row>
        <row r="466">
          <cell r="A466">
            <v>443</v>
          </cell>
          <cell r="B466" t="str">
            <v>2069 13</v>
          </cell>
          <cell r="C466" t="str">
            <v>SUMINISTRO , INSTALACION Y PRUEBA  DE  JUNTA  DRESSER ESTILO 38   DE  3" DE DIAMETRO COMPLETA.</v>
          </cell>
          <cell r="D466" t="str">
            <v>PZA</v>
          </cell>
          <cell r="E466">
            <v>587.76</v>
          </cell>
          <cell r="F466">
            <v>587.76</v>
          </cell>
        </row>
        <row r="467">
          <cell r="A467">
            <v>444</v>
          </cell>
          <cell r="B467" t="str">
            <v>2069 14</v>
          </cell>
          <cell r="C467" t="str">
            <v>SUMINISTRO , INSTALACION Y PRUEBA  DE  JUNTA  DRESSER ESTILO 38   DE  4" DE DIAMETRO COMPLETA.</v>
          </cell>
          <cell r="D467" t="str">
            <v>PZA</v>
          </cell>
          <cell r="E467">
            <v>638.41999999999996</v>
          </cell>
          <cell r="F467">
            <v>638.41999999999996</v>
          </cell>
        </row>
        <row r="468">
          <cell r="A468">
            <v>445</v>
          </cell>
          <cell r="B468" t="str">
            <v>2069 15</v>
          </cell>
          <cell r="C468" t="str">
            <v>SUMINISTRO , INSTALACION Y PRUEBA  DE  JUNTA  DRESSER ESTILO 38   DE  6" DE DIAMETRO COMPLETA.</v>
          </cell>
          <cell r="D468" t="str">
            <v>PZA</v>
          </cell>
          <cell r="E468">
            <v>856.01</v>
          </cell>
          <cell r="F468">
            <v>856.01</v>
          </cell>
        </row>
        <row r="469">
          <cell r="A469">
            <v>446</v>
          </cell>
          <cell r="B469" t="str">
            <v>2070 01</v>
          </cell>
          <cell r="C469" t="str">
            <v>SUMINISTRO, INSTALACION Y PRUEBA DE MEDIDOR DE PROPELA EXTREMOS  BRIDADOS DE 2" DE DIAMETRO, INCLUYE: TORNILLOS Y EMPAQUE</v>
          </cell>
          <cell r="D469" t="str">
            <v>PZA</v>
          </cell>
          <cell r="E469">
            <v>6567.05</v>
          </cell>
          <cell r="F469">
            <v>6567.05</v>
          </cell>
        </row>
        <row r="470">
          <cell r="A470">
            <v>447</v>
          </cell>
          <cell r="B470" t="str">
            <v>2070 02</v>
          </cell>
          <cell r="C470" t="str">
            <v>SUMINISTRO, INSTALACION Y PRUEBA DE MEDIDOR DE PROPELA EXTREMOS  BRIDADOS DE 2½" DE DIAMETRO, INCLUYE: TORNILLOS Y EMPAQUE</v>
          </cell>
          <cell r="D470" t="str">
            <v>PZA</v>
          </cell>
          <cell r="E470">
            <v>8255.7200000000012</v>
          </cell>
          <cell r="F470">
            <v>8255.7200000000012</v>
          </cell>
        </row>
        <row r="471">
          <cell r="A471">
            <v>448</v>
          </cell>
          <cell r="B471" t="str">
            <v>2070 03</v>
          </cell>
          <cell r="C471" t="str">
            <v>SUMINISTRO, INSTALACION Y PRUEBA DE MEDIDOR DE PROPELA EXTREMOS  BRIDADOS DE 3" DE DIAMETRO, INCLUYE: TORNILLOS Y EMPAQUE</v>
          </cell>
          <cell r="D471" t="str">
            <v>PZA</v>
          </cell>
          <cell r="E471">
            <v>9986.4500000000007</v>
          </cell>
          <cell r="F471">
            <v>9986.4500000000007</v>
          </cell>
        </row>
        <row r="472">
          <cell r="A472">
            <v>449</v>
          </cell>
          <cell r="B472" t="str">
            <v>2070 04</v>
          </cell>
          <cell r="C472" t="str">
            <v>SUMINISTRO, INSTALACION Y PRUEBA DE MEDIDOR DE PROPELA EXTREMOS  BRIDADOS DE 4" DE DIAMETRO, INCLUYE: TORNILLOS Y EMPAQUE</v>
          </cell>
          <cell r="D472" t="str">
            <v>PZA</v>
          </cell>
          <cell r="E472">
            <v>11239.037</v>
          </cell>
          <cell r="F472">
            <v>11239.037</v>
          </cell>
        </row>
        <row r="473">
          <cell r="A473">
            <v>450</v>
          </cell>
          <cell r="B473" t="str">
            <v>2070 05</v>
          </cell>
          <cell r="C473" t="str">
            <v>SUMINISTRO, INSTALACION Y PRUEBA DE MEDIDOR DE PROPELA EXTREMOS  BRIDADOS DE 6" DE DIAMETRO, INCLUYE: TORNILLOS Y EMPAQUE</v>
          </cell>
          <cell r="D473" t="str">
            <v>PZA</v>
          </cell>
          <cell r="E473">
            <v>16920.55</v>
          </cell>
          <cell r="F473">
            <v>16920.55</v>
          </cell>
        </row>
        <row r="474">
          <cell r="A474">
            <v>451</v>
          </cell>
          <cell r="B474" t="str">
            <v>2070 06</v>
          </cell>
          <cell r="C474" t="str">
            <v>SUMINISTRO, INSTALACION Y PRUEBA DE MEDIDOR DE PROPELA EXTREMOS  BRIDADOS DE 8" DE DIAMETRO, INCLUYE: TORNILLOS Y EMPAQUE</v>
          </cell>
          <cell r="D474" t="str">
            <v>PZA</v>
          </cell>
          <cell r="E474">
            <v>20469.28</v>
          </cell>
          <cell r="F474">
            <v>20469.28</v>
          </cell>
        </row>
        <row r="475">
          <cell r="A475">
            <v>452</v>
          </cell>
          <cell r="B475" t="str">
            <v>2070 07</v>
          </cell>
          <cell r="C475" t="str">
            <v>SUMINISTRO, INSTALACION Y PRUEBA DE MEDIDOR DE PROPELA EXTREMOS  BRIDADOS DE 10" DE DIAMETRO, INCLUYE: TORNILLOS Y EMPAQUE</v>
          </cell>
          <cell r="D475" t="str">
            <v>PZA</v>
          </cell>
          <cell r="E475">
            <v>0</v>
          </cell>
          <cell r="F475">
            <v>0</v>
          </cell>
        </row>
        <row r="476">
          <cell r="A476">
            <v>453</v>
          </cell>
          <cell r="B476" t="str">
            <v>2070 08</v>
          </cell>
          <cell r="C476" t="str">
            <v>SUMINISTRO, INSTALACION Y PRUEBA DE MEDIDOR DE PROPELA EXTREMOS  BRIDADOS DE 12" DE DIAMETRO, INCLUYE: TORNILLOS Y EMPAQUE</v>
          </cell>
          <cell r="D476" t="str">
            <v>PZA</v>
          </cell>
          <cell r="E476">
            <v>0</v>
          </cell>
          <cell r="F476">
            <v>0</v>
          </cell>
        </row>
        <row r="477">
          <cell r="A477">
            <v>454</v>
          </cell>
          <cell r="B477" t="str">
            <v>2080 01</v>
          </cell>
          <cell r="C477" t="str">
            <v>CAJAS  PARA  OPERACION  DE  VALVULAS           TIPO I DE 0.70 X0.70 M MEDIDAS INTERIORES</v>
          </cell>
          <cell r="D477" t="str">
            <v>CAJA</v>
          </cell>
          <cell r="E477">
            <v>1467.01</v>
          </cell>
          <cell r="F477">
            <v>1467.01</v>
          </cell>
        </row>
        <row r="478">
          <cell r="A478">
            <v>455</v>
          </cell>
          <cell r="B478" t="str">
            <v>2080 02</v>
          </cell>
          <cell r="C478" t="str">
            <v>CAJAS  PARA  OPERACION  DE  VALVULAS         TIPO 2 DE 1.00 X0.90 M, MEDIDAS INTERIORES</v>
          </cell>
          <cell r="D478" t="str">
            <v>CAJA</v>
          </cell>
          <cell r="E478">
            <v>1926.67</v>
          </cell>
          <cell r="F478">
            <v>1926.67</v>
          </cell>
        </row>
        <row r="479">
          <cell r="A479">
            <v>456</v>
          </cell>
          <cell r="B479" t="str">
            <v>2080 03</v>
          </cell>
          <cell r="C479" t="str">
            <v>CAJAS  PARA  OPERACION  DE  VALVULAS          TIPO 3 DE 1.40 X1.20 M, MEDIDAS INTERIORES</v>
          </cell>
          <cell r="D479" t="str">
            <v>CAJA</v>
          </cell>
          <cell r="E479">
            <v>2816.87</v>
          </cell>
          <cell r="F479">
            <v>2816.87</v>
          </cell>
        </row>
        <row r="480">
          <cell r="A480">
            <v>457</v>
          </cell>
          <cell r="B480" t="str">
            <v>2080 04</v>
          </cell>
          <cell r="C480" t="str">
            <v>CAJAS  PARA  OPERACION  DE   VALVULAS        TIPO 4 DE 1.70 X1.60 M, MEDIDAS INTERIORES</v>
          </cell>
          <cell r="D480" t="str">
            <v>CAJA</v>
          </cell>
          <cell r="E480">
            <v>3133.9</v>
          </cell>
          <cell r="F480">
            <v>3133.9</v>
          </cell>
        </row>
        <row r="481">
          <cell r="A481">
            <v>458</v>
          </cell>
          <cell r="B481" t="str">
            <v>2080 05</v>
          </cell>
          <cell r="C481" t="str">
            <v>CAJAS  PARA  OPERACION  DE  VALVULAS          TIPO 5 DE 1.30 X0.90 M, MEDIDAS INTERIORES</v>
          </cell>
          <cell r="D481" t="str">
            <v>CAJA</v>
          </cell>
          <cell r="E481">
            <v>2302.17</v>
          </cell>
          <cell r="F481">
            <v>2302.17</v>
          </cell>
        </row>
        <row r="482">
          <cell r="A482">
            <v>459</v>
          </cell>
          <cell r="B482" t="str">
            <v>2080 07</v>
          </cell>
          <cell r="C482" t="str">
            <v>CAJAS  PARA  OPERACION  DE  VALVULAS         TIPO 7 DE 1.90 X1.60 M,  MEDIDAS INTERIORES</v>
          </cell>
          <cell r="D482" t="str">
            <v>CAJA</v>
          </cell>
          <cell r="E482">
            <v>5258.66</v>
          </cell>
          <cell r="F482">
            <v>5258.66</v>
          </cell>
        </row>
        <row r="483">
          <cell r="A483">
            <v>460</v>
          </cell>
          <cell r="B483" t="str">
            <v>2080 08</v>
          </cell>
          <cell r="C483" t="str">
            <v>CAJAS  PARA  OPERACION  DE  VALVULAS          TIPO 8 DE 2.20 X1.60 M, MEDIDAS INTERIORES</v>
          </cell>
          <cell r="D483" t="str">
            <v>CAJA</v>
          </cell>
          <cell r="E483">
            <v>6421.08</v>
          </cell>
          <cell r="F483">
            <v>6421.08</v>
          </cell>
        </row>
        <row r="484">
          <cell r="A484">
            <v>461</v>
          </cell>
          <cell r="B484" t="str">
            <v>2080 09</v>
          </cell>
          <cell r="C484" t="str">
            <v>CAJAS  PARA  OPERACION  DE  VALVULAS         TIPO 9 DE 1.20 X0.90 M. MEDIDAS INTERIORES</v>
          </cell>
          <cell r="D484" t="str">
            <v>CAJA</v>
          </cell>
          <cell r="E484">
            <v>2671.85</v>
          </cell>
          <cell r="F484">
            <v>2671.85</v>
          </cell>
        </row>
        <row r="485">
          <cell r="A485">
            <v>462</v>
          </cell>
          <cell r="B485" t="str">
            <v xml:space="preserve">2080 10 </v>
          </cell>
          <cell r="C485" t="str">
            <v>CAJAS  PARA  OPERACION  DE  VALVULAS TIPO 10 DE 1.30 X1.20 M. MEDIDAS INTERIORES.</v>
          </cell>
          <cell r="D485" t="str">
            <v>CAJA</v>
          </cell>
          <cell r="E485">
            <v>2833.69</v>
          </cell>
          <cell r="F485">
            <v>2833.69</v>
          </cell>
        </row>
        <row r="486">
          <cell r="A486">
            <v>463</v>
          </cell>
          <cell r="B486" t="str">
            <v>2080 11</v>
          </cell>
          <cell r="C486" t="str">
            <v>CAJAS  PARA  OPERACION  DE  VALVULAS TIPO 11 DE 1.70 X1.60 M. MEDIDAS INTERIORES.</v>
          </cell>
          <cell r="D486" t="str">
            <v>CAJA</v>
          </cell>
          <cell r="E486">
            <v>4771.84</v>
          </cell>
          <cell r="F486">
            <v>4771.84</v>
          </cell>
        </row>
        <row r="487">
          <cell r="A487">
            <v>464</v>
          </cell>
          <cell r="B487" t="str">
            <v>2080 12</v>
          </cell>
          <cell r="C487" t="str">
            <v>CAJAS  PARA  OPERACION  DE  VALVULAS TIPO 12 DE 1.40 X1.10 M. MEDIDAS INTERIORES.</v>
          </cell>
          <cell r="D487" t="str">
            <v>CAJA</v>
          </cell>
          <cell r="E487">
            <v>2735.28</v>
          </cell>
          <cell r="F487">
            <v>2735.28</v>
          </cell>
        </row>
        <row r="488">
          <cell r="A488">
            <v>465</v>
          </cell>
          <cell r="B488" t="str">
            <v>2080 13</v>
          </cell>
          <cell r="C488" t="str">
            <v>CAJAS  PARA  OPERACION  DE  VALVULAS TIPO 13 DE 2.30 X1.60 M. MEDIDAS INTERIORES.</v>
          </cell>
          <cell r="D488" t="str">
            <v>CAJA</v>
          </cell>
          <cell r="E488">
            <v>7266.46</v>
          </cell>
          <cell r="F488">
            <v>7266.46</v>
          </cell>
        </row>
        <row r="489">
          <cell r="A489">
            <v>466</v>
          </cell>
          <cell r="B489" t="str">
            <v>2080 25</v>
          </cell>
          <cell r="C489" t="str">
            <v>SUMINISTRO, INSTALACION Y PRUEBA DE TUBERIA DE FIERRO GALVANIZADA C-40 DE 1" DE DIAMETRO CON COPLE</v>
          </cell>
          <cell r="D489" t="str">
            <v>M</v>
          </cell>
          <cell r="E489">
            <v>61.64</v>
          </cell>
          <cell r="F489">
            <v>61.64</v>
          </cell>
        </row>
        <row r="490">
          <cell r="A490">
            <v>467</v>
          </cell>
          <cell r="B490" t="str">
            <v>2080 26</v>
          </cell>
          <cell r="C490" t="str">
            <v>SUMINISTRO, INSTALACION Y PRUEBA DE TUBERIA DE FIERRO GALVANIZADA C-40 DE 1¼" DE DIAMETRO CON COPLE</v>
          </cell>
          <cell r="D490" t="str">
            <v>M</v>
          </cell>
          <cell r="E490">
            <v>78.760000000000005</v>
          </cell>
          <cell r="F490">
            <v>78.760000000000005</v>
          </cell>
        </row>
        <row r="491">
          <cell r="A491">
            <v>468</v>
          </cell>
          <cell r="B491" t="str">
            <v>2080 27</v>
          </cell>
          <cell r="C491" t="str">
            <v>SUMINISTRO, INSTALACION Y PRUEBA DE TUBERIA DE FIERRO GALVANIZADA C-40 DE 1½" DE DIAMETRO CON COPLE</v>
          </cell>
          <cell r="D491" t="str">
            <v>M</v>
          </cell>
          <cell r="E491">
            <v>69.69</v>
          </cell>
          <cell r="F491">
            <v>69.69</v>
          </cell>
        </row>
        <row r="492">
          <cell r="A492">
            <v>469</v>
          </cell>
          <cell r="B492" t="str">
            <v>2080 28</v>
          </cell>
          <cell r="C492" t="str">
            <v>SUMINISTRO, INSTALACION Y PRUEBA DE TUBERIA DE FIERRO GALVANIZADA C-40 DE 2" DE DIAMETRO CON COPLE</v>
          </cell>
          <cell r="D492" t="str">
            <v>M</v>
          </cell>
          <cell r="E492">
            <v>100.86</v>
          </cell>
          <cell r="F492">
            <v>100.86</v>
          </cell>
        </row>
        <row r="493">
          <cell r="A493">
            <v>470</v>
          </cell>
          <cell r="B493" t="str">
            <v>2080 29</v>
          </cell>
          <cell r="C493" t="str">
            <v>SUMINISTRO, INSTALACION Y PRUEBA DE TUBERIA DE FIERRO GALVANIZADA C-40 DE 2½" DE DIAMETRO CON COPLE</v>
          </cell>
          <cell r="D493" t="str">
            <v>M</v>
          </cell>
          <cell r="E493">
            <v>163.24</v>
          </cell>
          <cell r="F493">
            <v>163.24</v>
          </cell>
        </row>
        <row r="494">
          <cell r="A494">
            <v>471</v>
          </cell>
          <cell r="B494" t="str">
            <v>2080 30</v>
          </cell>
          <cell r="C494" t="str">
            <v>SUMINISTRO, INSTALACION Y PRUEBA DE TUBERIA DE FIERRO GALVANIZADA C-40 DE 3" DE DIAMETRO CON COPLE</v>
          </cell>
          <cell r="D494" t="str">
            <v>M</v>
          </cell>
          <cell r="E494">
            <v>217.18</v>
          </cell>
          <cell r="F494">
            <v>217.18</v>
          </cell>
        </row>
        <row r="495">
          <cell r="A495">
            <v>472</v>
          </cell>
          <cell r="B495" t="str">
            <v>2080 31</v>
          </cell>
          <cell r="C495" t="str">
            <v>SUMINISTRO, INSTALACION Y PRUEBA DE TUBERIA DE FIERRO GALVANIZADA C-40 DE 4" DE DIAMETRO CON COPLE</v>
          </cell>
          <cell r="D495" t="str">
            <v>M</v>
          </cell>
          <cell r="E495">
            <v>309.58</v>
          </cell>
          <cell r="F495">
            <v>309.58</v>
          </cell>
        </row>
        <row r="496">
          <cell r="A496">
            <v>473</v>
          </cell>
          <cell r="B496" t="str">
            <v>2098 46</v>
          </cell>
          <cell r="C496" t="str">
            <v>SACAR CUERDA EN TRAMOS DE TUBERIA DE FIERRO GALVANIZADO DE 1" DE Ø,  HASTA 2" DE Ø, INCLUYE LA HERRAMIENTA Y MANO DE OBRA.</v>
          </cell>
          <cell r="D496" t="str">
            <v>PZA</v>
          </cell>
          <cell r="E496">
            <v>67.63</v>
          </cell>
          <cell r="F496">
            <v>67.63</v>
          </cell>
        </row>
        <row r="497">
          <cell r="A497">
            <v>474</v>
          </cell>
          <cell r="B497" t="str">
            <v>2098 47</v>
          </cell>
          <cell r="C497" t="str">
            <v>SACAR CUERDA EN TRAMOS DE TUBERIA DE FIERRO GALVANIZADO DE 2" DE Ø,  HASTA 4" DE Ø, INCLUYE LA HERRAMIENTA Y MANO DE OBRA.</v>
          </cell>
          <cell r="D497" t="str">
            <v>PZA</v>
          </cell>
          <cell r="E497">
            <v>76.849999999999994</v>
          </cell>
          <cell r="F497">
            <v>76.849999999999994</v>
          </cell>
        </row>
        <row r="498">
          <cell r="A498">
            <v>475</v>
          </cell>
          <cell r="B498" t="str">
            <v>2096 27</v>
          </cell>
          <cell r="C498" t="str">
            <v>SUMINISTRO, INSTALACION Y PRUEBA DE CONEXION  DE CODO DE FO. GO.  DE 90° X 1" DE Ø.</v>
          </cell>
          <cell r="D498" t="str">
            <v>PZA</v>
          </cell>
          <cell r="E498">
            <v>148.12</v>
          </cell>
          <cell r="F498">
            <v>148.12</v>
          </cell>
        </row>
        <row r="499">
          <cell r="A499">
            <v>476</v>
          </cell>
          <cell r="B499" t="str">
            <v>2096 28</v>
          </cell>
          <cell r="C499" t="str">
            <v>SUMINISTRO, INSTALACION Y PRUEBA DE CONEXION  DE CODO DE FO. GO.  DE 90° X 1½"  DE Ø.</v>
          </cell>
          <cell r="D499" t="str">
            <v>PZA</v>
          </cell>
          <cell r="E499">
            <v>160.66999999999999</v>
          </cell>
          <cell r="F499">
            <v>160.66999999999999</v>
          </cell>
        </row>
        <row r="500">
          <cell r="A500">
            <v>477</v>
          </cell>
          <cell r="B500" t="str">
            <v>2096 29</v>
          </cell>
          <cell r="C500" t="str">
            <v>SUMINISTRO, INSTALACION Y PRUEBA DE CONEXION  DE CODO DE FO. GO.  DE 90° X 2" DE Ø.</v>
          </cell>
          <cell r="D500" t="str">
            <v>PZA</v>
          </cell>
          <cell r="E500">
            <v>172.73</v>
          </cell>
          <cell r="F500">
            <v>172.73</v>
          </cell>
        </row>
        <row r="501">
          <cell r="A501">
            <v>478</v>
          </cell>
          <cell r="B501" t="str">
            <v>2096 30</v>
          </cell>
          <cell r="C501" t="str">
            <v>SUMINISTRO, INSTALACION Y PRUEBA DE CONEXION  DE CODO DE FO. GO.  DE 90° X 2½"  DE Ø.</v>
          </cell>
          <cell r="D501" t="str">
            <v>PZA</v>
          </cell>
          <cell r="E501">
            <v>208.94</v>
          </cell>
          <cell r="F501">
            <v>208.94</v>
          </cell>
        </row>
        <row r="502">
          <cell r="A502">
            <v>479</v>
          </cell>
          <cell r="B502" t="str">
            <v>2096 31</v>
          </cell>
          <cell r="C502" t="str">
            <v>SUMINISTRO, INSTALACION Y PRUEBA DE CONEXION  DE CODO DE FO. GO.  DE 90° X 3" DE Ø.</v>
          </cell>
          <cell r="D502" t="str">
            <v>PZA</v>
          </cell>
          <cell r="E502">
            <v>317.45</v>
          </cell>
          <cell r="F502">
            <v>317.45</v>
          </cell>
        </row>
        <row r="503">
          <cell r="A503">
            <v>480</v>
          </cell>
          <cell r="B503" t="str">
            <v>2096 32</v>
          </cell>
          <cell r="C503" t="str">
            <v>SUMINISTRO, INSTALACION Y PRUEBA DE CONEXION  DE CODO DE FO. GO.  DE 90° X 4" DE Ø.</v>
          </cell>
          <cell r="D503" t="str">
            <v>PZA</v>
          </cell>
          <cell r="E503">
            <v>426.05</v>
          </cell>
          <cell r="F503">
            <v>426.05</v>
          </cell>
        </row>
        <row r="504">
          <cell r="A504">
            <v>481</v>
          </cell>
          <cell r="B504" t="str">
            <v>2096 33</v>
          </cell>
          <cell r="C504" t="str">
            <v>SUMINISTRO, INSTALACION Y PRUEBA DE CONEXION  DE CODO DE FO. GO.  DE 45° X 1" DE Ø.</v>
          </cell>
          <cell r="D504" t="str">
            <v>PZA</v>
          </cell>
          <cell r="E504">
            <v>148.6</v>
          </cell>
          <cell r="F504">
            <v>148.6</v>
          </cell>
        </row>
        <row r="505">
          <cell r="A505">
            <v>482</v>
          </cell>
          <cell r="B505" t="str">
            <v>2096 34</v>
          </cell>
          <cell r="C505" t="str">
            <v>SUMINISTRO, INSTALACION Y PRUEBA DE CONEXION  DE CODO DE FO. GO.  DE 45° X 1½"  DE Ø.</v>
          </cell>
          <cell r="D505" t="str">
            <v>PZA</v>
          </cell>
          <cell r="E505">
            <v>162.6</v>
          </cell>
          <cell r="F505">
            <v>162.6</v>
          </cell>
        </row>
        <row r="506">
          <cell r="A506">
            <v>483</v>
          </cell>
          <cell r="B506" t="str">
            <v>2096 35</v>
          </cell>
          <cell r="C506" t="str">
            <v>SUMINISTRO, INSTALACION Y PRUEBA DE CONEXION  DE CODO DE FO. GO.  DE 45° X 2" DE Ø.</v>
          </cell>
          <cell r="D506" t="str">
            <v>PZA</v>
          </cell>
          <cell r="E506">
            <v>175.15</v>
          </cell>
          <cell r="F506">
            <v>175.15</v>
          </cell>
        </row>
        <row r="507">
          <cell r="A507">
            <v>484</v>
          </cell>
          <cell r="B507" t="str">
            <v>2096 36</v>
          </cell>
          <cell r="C507" t="str">
            <v>SUMINISTRO, INSTALACION Y PRUEBA DE CONEXION  DE CODO DE FO. GO.  DE 45° X 2½"  DE Ø.</v>
          </cell>
          <cell r="D507" t="str">
            <v>PZA</v>
          </cell>
          <cell r="E507">
            <v>208.94</v>
          </cell>
          <cell r="F507">
            <v>208.94</v>
          </cell>
        </row>
        <row r="508">
          <cell r="A508">
            <v>485</v>
          </cell>
          <cell r="B508" t="str">
            <v>2096 37</v>
          </cell>
          <cell r="C508" t="str">
            <v>SUMINISTRO, INSTALACION Y PRUEBA DE CONEXION  DE CODO DE FO. GO.  DE 45° X 3" DE Ø.</v>
          </cell>
          <cell r="D508" t="str">
            <v>PZA</v>
          </cell>
          <cell r="E508">
            <v>305.37</v>
          </cell>
          <cell r="F508">
            <v>305.37</v>
          </cell>
        </row>
        <row r="509">
          <cell r="A509">
            <v>486</v>
          </cell>
          <cell r="B509" t="str">
            <v>2096 38</v>
          </cell>
          <cell r="C509" t="str">
            <v>SUMINISTRO, INSTALACION Y PRUEBA DE CONEXION  DE CODO DE FO. GO.  DE 45° X 4" DE Ø.</v>
          </cell>
          <cell r="D509" t="str">
            <v>PZA</v>
          </cell>
          <cell r="E509">
            <v>389.84</v>
          </cell>
          <cell r="F509">
            <v>389.84</v>
          </cell>
        </row>
        <row r="510">
          <cell r="A510">
            <v>487</v>
          </cell>
          <cell r="B510" t="str">
            <v>2096 39</v>
          </cell>
          <cell r="C510" t="str">
            <v>SUMINISTRO, INSTALACION Y PRUEBA DE TEE DE  FO. GO.  DE 1"  DE Ø.</v>
          </cell>
          <cell r="D510" t="str">
            <v>PZA</v>
          </cell>
          <cell r="E510">
            <v>153.43</v>
          </cell>
          <cell r="F510">
            <v>153.43</v>
          </cell>
        </row>
        <row r="511">
          <cell r="A511">
            <v>488</v>
          </cell>
          <cell r="B511" t="str">
            <v>2096 40</v>
          </cell>
          <cell r="C511" t="str">
            <v>SUMINISTRO, INSTALACION Y PRUEBA DE TEE DE  FO. GO.  DE 1½"  DE Ø.</v>
          </cell>
          <cell r="D511" t="str">
            <v>PZA</v>
          </cell>
          <cell r="E511">
            <v>172.73</v>
          </cell>
          <cell r="F511">
            <v>172.73</v>
          </cell>
        </row>
        <row r="512">
          <cell r="A512">
            <v>489</v>
          </cell>
          <cell r="B512" t="str">
            <v>2096 41</v>
          </cell>
          <cell r="C512" t="str">
            <v>SUMINISTRO, INSTALACION Y PRUEBA DE TEE DE  FO. GO.  DE 2"  DE Ø.</v>
          </cell>
          <cell r="D512" t="str">
            <v>PZA</v>
          </cell>
          <cell r="E512">
            <v>192.04</v>
          </cell>
          <cell r="F512">
            <v>192.04</v>
          </cell>
        </row>
        <row r="513">
          <cell r="A513">
            <v>490</v>
          </cell>
          <cell r="B513" t="str">
            <v>2096 42</v>
          </cell>
          <cell r="C513" t="str">
            <v>SUMINISTRO, INSTALACION Y PRUEBA DE TEE DE  FO. GO.  DE 2½"  DE Ø.</v>
          </cell>
          <cell r="D513" t="str">
            <v>PZA</v>
          </cell>
          <cell r="E513">
            <v>306.68</v>
          </cell>
          <cell r="F513">
            <v>306.68</v>
          </cell>
        </row>
        <row r="514">
          <cell r="A514">
            <v>491</v>
          </cell>
          <cell r="B514" t="str">
            <v>2096 43</v>
          </cell>
          <cell r="C514" t="str">
            <v>SUMINISTRO, INSTALACION Y PRUEBA DE TEE DE  FO. GO.  DE 3"  DE Ø.</v>
          </cell>
          <cell r="D514" t="str">
            <v>PZA</v>
          </cell>
          <cell r="E514">
            <v>351.24</v>
          </cell>
          <cell r="F514">
            <v>351.24</v>
          </cell>
        </row>
        <row r="515">
          <cell r="A515">
            <v>492</v>
          </cell>
          <cell r="B515" t="str">
            <v>2096 44</v>
          </cell>
          <cell r="C515" t="str">
            <v>SUMINISTRO, INSTALACION Y PRUEBA DE TEE DE  FO. GO.  DE 4"  DE Ø.</v>
          </cell>
          <cell r="D515" t="str">
            <v>PZA</v>
          </cell>
          <cell r="E515">
            <v>570.85</v>
          </cell>
          <cell r="F515">
            <v>570.85</v>
          </cell>
        </row>
        <row r="516">
          <cell r="A516">
            <v>493</v>
          </cell>
          <cell r="B516" t="str">
            <v>2096 45</v>
          </cell>
          <cell r="C516" t="str">
            <v>SUMINISTRO, INSTALACION Y PRUEBA DE TAPON MACHO DE  FO. GO.  DE 1"  DE Ø.</v>
          </cell>
          <cell r="D516" t="str">
            <v>PZA</v>
          </cell>
          <cell r="E516">
            <v>142.21</v>
          </cell>
          <cell r="F516">
            <v>142.21</v>
          </cell>
        </row>
        <row r="517">
          <cell r="A517">
            <v>494</v>
          </cell>
          <cell r="B517" t="str">
            <v>2096 46</v>
          </cell>
          <cell r="C517" t="str">
            <v>SUMINISTRO, INSTALACION Y PRUEBA DE TAPON MACHO DE  FO. GO.  DE 1½"  DE Ø.</v>
          </cell>
          <cell r="D517" t="str">
            <v>PZA</v>
          </cell>
          <cell r="E517">
            <v>146.66</v>
          </cell>
          <cell r="F517">
            <v>146.66</v>
          </cell>
        </row>
        <row r="518">
          <cell r="A518">
            <v>495</v>
          </cell>
          <cell r="B518" t="str">
            <v>2096 47</v>
          </cell>
          <cell r="C518" t="str">
            <v>SUMINISTRO, INSTALACION Y PRUEBA DE TAPON MACHO DE  FO. GO.  DE 2"  DE Ø.</v>
          </cell>
          <cell r="D518" t="str">
            <v>PZA</v>
          </cell>
          <cell r="E518">
            <v>151.49</v>
          </cell>
          <cell r="F518">
            <v>151.49</v>
          </cell>
        </row>
        <row r="519">
          <cell r="A519">
            <v>496</v>
          </cell>
          <cell r="B519" t="str">
            <v>2096 48</v>
          </cell>
          <cell r="C519" t="str">
            <v>SUMINISTRO, INSTALACION Y PRUEBA DE TAPON MACHO DE  FO. GO.  DE 2½"  DE Ø.</v>
          </cell>
          <cell r="D519" t="str">
            <v>PZA</v>
          </cell>
          <cell r="E519">
            <v>162.65</v>
          </cell>
          <cell r="F519">
            <v>162.65</v>
          </cell>
        </row>
        <row r="520">
          <cell r="A520">
            <v>497</v>
          </cell>
          <cell r="B520" t="str">
            <v>2096 49</v>
          </cell>
          <cell r="C520" t="str">
            <v>SUMINISTRO, INSTALACION Y PRUEBA DE TAPON MACHO DE  FO. GO.  DE 3"  DE Ø.</v>
          </cell>
          <cell r="D520" t="str">
            <v>PZA</v>
          </cell>
          <cell r="E520">
            <v>222.22</v>
          </cell>
          <cell r="F520">
            <v>222.22</v>
          </cell>
        </row>
        <row r="521">
          <cell r="A521">
            <v>498</v>
          </cell>
          <cell r="B521" t="str">
            <v>2096 50</v>
          </cell>
          <cell r="C521" t="str">
            <v>SUMINISTRO, INSTALACION Y PRUEBA DE TAPON MACHO DE  FO. GO.  DE 4"  DE Ø.</v>
          </cell>
          <cell r="D521" t="str">
            <v>PZA</v>
          </cell>
          <cell r="E521">
            <v>251.14</v>
          </cell>
          <cell r="F521">
            <v>251.14</v>
          </cell>
        </row>
        <row r="522">
          <cell r="A522">
            <v>499</v>
          </cell>
          <cell r="B522" t="str">
            <v>2096 51</v>
          </cell>
          <cell r="C522" t="str">
            <v>SUMINISTRO, INSTALACION Y PRUEBA DE TAPON CAPA DE  FO. GO.  DE 1"  DE Ø.</v>
          </cell>
          <cell r="D522" t="str">
            <v>PZA</v>
          </cell>
          <cell r="E522">
            <v>144.28</v>
          </cell>
          <cell r="F522">
            <v>144.28</v>
          </cell>
        </row>
        <row r="523">
          <cell r="A523">
            <v>500</v>
          </cell>
          <cell r="B523" t="str">
            <v>2096 52</v>
          </cell>
          <cell r="C523" t="str">
            <v>SUMINISTRO, INSTALACION Y PRUEBA DE TAPON CAPA DE  FO. GO.  DE 1½"  DE Ø.</v>
          </cell>
          <cell r="D523" t="str">
            <v>PZA</v>
          </cell>
          <cell r="E523">
            <v>148.6</v>
          </cell>
          <cell r="F523">
            <v>148.6</v>
          </cell>
        </row>
        <row r="524">
          <cell r="A524">
            <v>501</v>
          </cell>
          <cell r="B524" t="str">
            <v>2096 53</v>
          </cell>
          <cell r="C524" t="str">
            <v>SUMINISTRO, INSTALACION Y PRUEBA DE TAPON CAPA DE  FO. GO.  DE 2"  DE Ø.</v>
          </cell>
          <cell r="D524" t="str">
            <v>PZA</v>
          </cell>
          <cell r="E524">
            <v>153.43</v>
          </cell>
          <cell r="F524">
            <v>153.43</v>
          </cell>
        </row>
        <row r="525">
          <cell r="A525">
            <v>502</v>
          </cell>
          <cell r="B525" t="str">
            <v>2096 54</v>
          </cell>
          <cell r="C525" t="str">
            <v>SUMINISTRO, INSTALACION Y PRUEBA DE TAPON CAPA DE  FO. GO.  DE 2½"  DE Ø.</v>
          </cell>
          <cell r="D525" t="str">
            <v>PZA</v>
          </cell>
          <cell r="E525">
            <v>174.32</v>
          </cell>
          <cell r="F525">
            <v>174.32</v>
          </cell>
        </row>
        <row r="526">
          <cell r="A526">
            <v>503</v>
          </cell>
          <cell r="B526" t="str">
            <v>2096 55</v>
          </cell>
          <cell r="C526" t="str">
            <v>SUMINISTRO, INSTALACION Y PRUEBA DE TAPON CAPA DE  FO. GO.  DE 3"  DE Ø.</v>
          </cell>
          <cell r="D526" t="str">
            <v>PZA</v>
          </cell>
          <cell r="E526">
            <v>232.75</v>
          </cell>
          <cell r="F526">
            <v>232.75</v>
          </cell>
        </row>
        <row r="527">
          <cell r="A527">
            <v>504</v>
          </cell>
          <cell r="B527" t="str">
            <v>2096 56</v>
          </cell>
          <cell r="C527" t="str">
            <v>SUMINISTRO, INSTALACION Y PRUEBA DE TAPON CAPA DE  FO. GO.  DE 4"  DE Ø.</v>
          </cell>
          <cell r="D527" t="str">
            <v>PZA</v>
          </cell>
          <cell r="E527">
            <v>271.58999999999997</v>
          </cell>
          <cell r="F527">
            <v>271.58999999999997</v>
          </cell>
        </row>
        <row r="528">
          <cell r="A528">
            <v>505</v>
          </cell>
          <cell r="B528" t="str">
            <v>2096 57</v>
          </cell>
          <cell r="C528" t="str">
            <v>SUMINISTRO, INSTALACION Y PRUEBA DE TUERCA UNION DE  FO. GO.  DE 1"  DE Ø.</v>
          </cell>
          <cell r="D528" t="str">
            <v>PZA</v>
          </cell>
          <cell r="E528">
            <v>170.32</v>
          </cell>
          <cell r="F528">
            <v>170.32</v>
          </cell>
        </row>
        <row r="529">
          <cell r="A529">
            <v>506</v>
          </cell>
          <cell r="B529" t="str">
            <v>2096 58</v>
          </cell>
          <cell r="C529" t="str">
            <v>SUMINISTRO, INSTALACION Y PRUEBA DE TUERCA UNION DE  FO. GO.  DE 1½"  DE Ø.</v>
          </cell>
          <cell r="D529" t="str">
            <v>PZA</v>
          </cell>
          <cell r="E529">
            <v>199.27</v>
          </cell>
          <cell r="F529">
            <v>199.27</v>
          </cell>
        </row>
        <row r="530">
          <cell r="A530">
            <v>507</v>
          </cell>
          <cell r="B530" t="str">
            <v>2096 59</v>
          </cell>
          <cell r="C530" t="str">
            <v>SUMINISTRO, INSTALACION Y PRUEBA DE TUERCA UNION DE  FO. GO.  DE 2"  DE Ø.</v>
          </cell>
          <cell r="D530" t="str">
            <v>PZA</v>
          </cell>
          <cell r="E530">
            <v>217.79</v>
          </cell>
          <cell r="F530">
            <v>217.79</v>
          </cell>
        </row>
        <row r="531">
          <cell r="A531">
            <v>508</v>
          </cell>
          <cell r="B531" t="str">
            <v>2096 60</v>
          </cell>
          <cell r="C531" t="str">
            <v>SUMINISTRO, INSTALACION Y PRUEBA DE TUERCA UNION DE  FO. GO.  DE 2½"  DE Ø.</v>
          </cell>
          <cell r="D531" t="str">
            <v>PZA</v>
          </cell>
          <cell r="E531">
            <v>319.93</v>
          </cell>
          <cell r="F531">
            <v>319.93</v>
          </cell>
        </row>
        <row r="532">
          <cell r="A532">
            <v>509</v>
          </cell>
          <cell r="B532" t="str">
            <v>2096 61</v>
          </cell>
          <cell r="C532" t="str">
            <v>SUMINISTRO, INSTALACION Y PRUEBA DE TUERCA UNION DE  FO. GO.  DE 3"  DE Ø.</v>
          </cell>
          <cell r="D532" t="str">
            <v>PZA</v>
          </cell>
          <cell r="E532">
            <v>462.25</v>
          </cell>
          <cell r="F532">
            <v>462.25</v>
          </cell>
        </row>
        <row r="533">
          <cell r="A533">
            <v>510</v>
          </cell>
          <cell r="B533" t="str">
            <v>2096 62</v>
          </cell>
          <cell r="C533" t="str">
            <v>SUMINISTRO, INSTALACION Y PRUEBA DE TUERCA UNION DE  FO. GO.  DE 4"  DE Ø.</v>
          </cell>
          <cell r="D533" t="str">
            <v>PZA</v>
          </cell>
          <cell r="E533">
            <v>619.09</v>
          </cell>
          <cell r="F533">
            <v>619.09</v>
          </cell>
        </row>
        <row r="534">
          <cell r="A534">
            <v>511</v>
          </cell>
          <cell r="B534" t="str">
            <v>2096 69</v>
          </cell>
          <cell r="C534" t="str">
            <v>SUMINISTRO, INSTALACION Y PRUEBA DE YEE DE  FO. GO.  DE 1"  DE Ø.</v>
          </cell>
          <cell r="D534" t="str">
            <v>PZA</v>
          </cell>
          <cell r="E534">
            <v>174.34</v>
          </cell>
          <cell r="F534">
            <v>174.34</v>
          </cell>
        </row>
        <row r="535">
          <cell r="A535">
            <v>512</v>
          </cell>
          <cell r="B535" t="str">
            <v>2096 70</v>
          </cell>
          <cell r="C535" t="str">
            <v>SUMINISTRO, INSTALACION Y PRUEBA DE YEE DE  FO. GO.  DE 1½"  DE Ø.</v>
          </cell>
          <cell r="D535" t="str">
            <v>PZA</v>
          </cell>
          <cell r="E535">
            <v>222.92</v>
          </cell>
          <cell r="F535">
            <v>222.92</v>
          </cell>
        </row>
        <row r="536">
          <cell r="A536">
            <v>513</v>
          </cell>
          <cell r="B536" t="str">
            <v>2096 71</v>
          </cell>
          <cell r="C536" t="str">
            <v>SUMINISTRO, INSTALACION Y PRUEBA DE YEE DE  FO. GO.  DE 2"  DE Ø.</v>
          </cell>
          <cell r="D536" t="str">
            <v>PZA</v>
          </cell>
          <cell r="E536">
            <v>261.8</v>
          </cell>
          <cell r="F536">
            <v>261.8</v>
          </cell>
        </row>
        <row r="537">
          <cell r="A537">
            <v>514</v>
          </cell>
          <cell r="B537" t="str">
            <v>2096 72</v>
          </cell>
          <cell r="C537" t="str">
            <v>SUMINISTRO, INSTALACION Y PRUEBA DE YEE DE  FO. GO.  DE 2½"  DE Ø.</v>
          </cell>
          <cell r="D537" t="str">
            <v>PZA</v>
          </cell>
          <cell r="E537">
            <v>440.8</v>
          </cell>
          <cell r="F537">
            <v>440.8</v>
          </cell>
        </row>
        <row r="538">
          <cell r="A538">
            <v>515</v>
          </cell>
          <cell r="B538" t="str">
            <v>2096 73</v>
          </cell>
          <cell r="C538" t="str">
            <v>SUMINISTRO, INSTALACION Y PRUEBA DE YEE DE  FO. GO.  DE 3"  DE Ø.</v>
          </cell>
          <cell r="D538" t="str">
            <v>PZA</v>
          </cell>
          <cell r="E538">
            <v>685.28</v>
          </cell>
          <cell r="F538">
            <v>685.28</v>
          </cell>
        </row>
        <row r="539">
          <cell r="A539">
            <v>516</v>
          </cell>
          <cell r="B539" t="str">
            <v>2096 74</v>
          </cell>
          <cell r="C539" t="str">
            <v>SUMINISTRO, INSTALACION Y PRUEBA DE YEE DE  FO. GO.  DE 4"  DE Ø.</v>
          </cell>
          <cell r="D539" t="str">
            <v>PZA</v>
          </cell>
          <cell r="E539">
            <v>1019.44</v>
          </cell>
          <cell r="F539">
            <v>1019.44</v>
          </cell>
        </row>
        <row r="540">
          <cell r="A540">
            <v>517</v>
          </cell>
          <cell r="B540" t="str">
            <v>2096 75</v>
          </cell>
          <cell r="C540" t="str">
            <v>SUMINISTRO, INSTALACION Y PRUEBA DE CRUZ  DE  FO. GO.  DE 1"  DE Ø.</v>
          </cell>
          <cell r="D540" t="str">
            <v>PZA</v>
          </cell>
          <cell r="E540">
            <v>167.9</v>
          </cell>
          <cell r="F540">
            <v>167.9</v>
          </cell>
        </row>
        <row r="541">
          <cell r="A541">
            <v>518</v>
          </cell>
          <cell r="B541" t="str">
            <v>2096 76</v>
          </cell>
          <cell r="C541" t="str">
            <v>SUMINISTRO, INSTALACION Y PRUEBA DE CRUZ  DE  FO. GO.  DE 1½"  DE Ø.</v>
          </cell>
          <cell r="D541" t="str">
            <v>PZA</v>
          </cell>
          <cell r="E541">
            <v>206.52</v>
          </cell>
          <cell r="F541">
            <v>206.52</v>
          </cell>
        </row>
        <row r="542">
          <cell r="A542">
            <v>519</v>
          </cell>
          <cell r="B542" t="str">
            <v>2096 77</v>
          </cell>
          <cell r="C542" t="str">
            <v>SUMINISTRO, INSTALACION Y PRUEBA DE CRUZ  DE  FO. GO.  DE 2"  DE Ø.</v>
          </cell>
          <cell r="D542" t="str">
            <v>PZA</v>
          </cell>
          <cell r="E542">
            <v>249.95</v>
          </cell>
          <cell r="F542">
            <v>249.95</v>
          </cell>
        </row>
        <row r="543">
          <cell r="A543">
            <v>520</v>
          </cell>
          <cell r="B543" t="str">
            <v>2096 78</v>
          </cell>
          <cell r="C543" t="str">
            <v>SUMINISTRO, INSTALACION Y PRUEBA DE CRUZ  DE  FO. GO.  DE 2½"  DE Ø.</v>
          </cell>
          <cell r="D543" t="str">
            <v>PZA</v>
          </cell>
          <cell r="E543">
            <v>319.93</v>
          </cell>
          <cell r="F543">
            <v>319.93</v>
          </cell>
        </row>
        <row r="544">
          <cell r="A544">
            <v>521</v>
          </cell>
          <cell r="B544" t="str">
            <v>2096 79</v>
          </cell>
          <cell r="C544" t="str">
            <v>SUMINISTRO, INSTALACION Y PRUEBA DE CRUZ  DE  FO. GO.  DE 3"  DE Ø.</v>
          </cell>
          <cell r="D544" t="str">
            <v>PZA</v>
          </cell>
          <cell r="E544">
            <v>562.77</v>
          </cell>
          <cell r="F544">
            <v>562.77</v>
          </cell>
        </row>
        <row r="545">
          <cell r="A545">
            <v>522</v>
          </cell>
          <cell r="B545" t="str">
            <v>2096 80</v>
          </cell>
          <cell r="C545" t="str">
            <v>SUMINISTRO, INSTALACION Y PRUEBA DE CRUZ  DE  FO. GO.  DE 4"  DE Ø.</v>
          </cell>
          <cell r="D545" t="str">
            <v>PZA</v>
          </cell>
          <cell r="E545">
            <v>1008.07</v>
          </cell>
          <cell r="F545">
            <v>1008.07</v>
          </cell>
        </row>
        <row r="546">
          <cell r="A546">
            <v>523</v>
          </cell>
          <cell r="B546" t="str">
            <v>2096 81</v>
          </cell>
          <cell r="C546" t="str">
            <v>SUMINISTRO, INSTALACION Y PRUEBA DE REDUCCION  BUSHING DE  FO. GO. DE 1" X ½" DE Ø.</v>
          </cell>
          <cell r="D546" t="str">
            <v>PZA</v>
          </cell>
          <cell r="E546">
            <v>142.32</v>
          </cell>
          <cell r="F546">
            <v>142.32</v>
          </cell>
        </row>
        <row r="547">
          <cell r="A547">
            <v>524</v>
          </cell>
          <cell r="B547" t="str">
            <v>2096 82</v>
          </cell>
          <cell r="C547" t="str">
            <v>SUMINISTRO, INSTALACION Y PRUEBA DE REDUCCION  BUSHING DE  FO. GO. DE 1" X ¾" DE Ø.</v>
          </cell>
          <cell r="D547" t="str">
            <v>PZA</v>
          </cell>
          <cell r="E547">
            <v>150.44999999999999</v>
          </cell>
          <cell r="F547">
            <v>150.44999999999999</v>
          </cell>
        </row>
        <row r="548">
          <cell r="A548">
            <v>525</v>
          </cell>
          <cell r="B548" t="str">
            <v>2096 83</v>
          </cell>
          <cell r="C548" t="str">
            <v>SUMINISTRO, INSTALACION Y PRUEBA DE REDUCCION  BUSHING DE  FO. GO. DE 1½" X ½" DE Ø.</v>
          </cell>
          <cell r="D548" t="str">
            <v>PZA</v>
          </cell>
          <cell r="E548">
            <v>167.71</v>
          </cell>
          <cell r="F548">
            <v>167.71</v>
          </cell>
        </row>
        <row r="549">
          <cell r="A549">
            <v>526</v>
          </cell>
          <cell r="B549" t="str">
            <v>2096 84</v>
          </cell>
          <cell r="C549" t="str">
            <v>SUMINISTRO, INSTALACION Y PRUEBA DE REDUCCION  BUSHING DE  FO. GO. DE 1½" X ¾" DE Ø.</v>
          </cell>
          <cell r="D549" t="str">
            <v>PZA</v>
          </cell>
          <cell r="E549">
            <v>157.62</v>
          </cell>
          <cell r="F549">
            <v>157.62</v>
          </cell>
        </row>
        <row r="550">
          <cell r="A550">
            <v>527</v>
          </cell>
          <cell r="B550" t="str">
            <v>2096 85</v>
          </cell>
          <cell r="C550" t="str">
            <v>SUMINISTRO, INSTALACION Y PRUEBA DE REDUCCION  BUSHING DE  FO. GO.  DE 1½" X 1" DE Ø.</v>
          </cell>
          <cell r="D550" t="str">
            <v>PZA</v>
          </cell>
          <cell r="E550">
            <v>157.62</v>
          </cell>
          <cell r="F550">
            <v>157.62</v>
          </cell>
        </row>
        <row r="551">
          <cell r="A551">
            <v>528</v>
          </cell>
          <cell r="B551" t="str">
            <v>2096 86</v>
          </cell>
          <cell r="C551" t="str">
            <v>SUMINISTRO, INSTALACION Y PRUEBA DE REDUCCION  BUSHING DE  FO. GO. DE 2" X ½" DE Ø.</v>
          </cell>
          <cell r="D551" t="str">
            <v>PZA</v>
          </cell>
          <cell r="E551">
            <v>174.35</v>
          </cell>
          <cell r="F551">
            <v>174.35</v>
          </cell>
        </row>
        <row r="552">
          <cell r="A552">
            <v>529</v>
          </cell>
          <cell r="B552" t="str">
            <v>2096 87</v>
          </cell>
          <cell r="C552" t="str">
            <v>SUMINISTRO, INSTALACION Y PRUEBA DE REDUCCION  BUSHING DE  FO. GO. DE 2" X ¾" DE Ø.</v>
          </cell>
          <cell r="D552" t="str">
            <v>PZA</v>
          </cell>
          <cell r="E552">
            <v>155.85</v>
          </cell>
          <cell r="F552">
            <v>155.85</v>
          </cell>
        </row>
        <row r="553">
          <cell r="A553">
            <v>530</v>
          </cell>
          <cell r="B553" t="str">
            <v>2096 88</v>
          </cell>
          <cell r="C553" t="str">
            <v>SUMINISTRO, INSTALACION Y PRUEBA DE REDUCCION  BUSHING DE  FO. GO. DE 2" X 1" DE Ø.</v>
          </cell>
          <cell r="D553" t="str">
            <v>PZA</v>
          </cell>
          <cell r="E553">
            <v>155.85</v>
          </cell>
          <cell r="F553">
            <v>155.85</v>
          </cell>
        </row>
        <row r="554">
          <cell r="A554">
            <v>531</v>
          </cell>
          <cell r="B554" t="str">
            <v>2096 89</v>
          </cell>
          <cell r="C554" t="str">
            <v>SUMINISTRO, INSTALACION Y PRUEBA DE REDUCCION  BUSHING DE  FO. GO. DE 2" X 1½" DE Ø.</v>
          </cell>
          <cell r="D554" t="str">
            <v>PZA</v>
          </cell>
          <cell r="E554">
            <v>156.56</v>
          </cell>
          <cell r="F554">
            <v>156.56</v>
          </cell>
        </row>
        <row r="555">
          <cell r="A555">
            <v>532</v>
          </cell>
          <cell r="B555" t="str">
            <v xml:space="preserve">2096 90 </v>
          </cell>
          <cell r="C555" t="str">
            <v>SUMINISTRO, INSTALACION Y PRUEBA DE REDUCCION  BUSHING DE  FO. GO.  DE 2½" X 1" DE Ø.</v>
          </cell>
          <cell r="D555" t="str">
            <v>PZA</v>
          </cell>
          <cell r="E555">
            <v>190.82</v>
          </cell>
          <cell r="F555">
            <v>190.82</v>
          </cell>
        </row>
        <row r="556">
          <cell r="A556">
            <v>533</v>
          </cell>
          <cell r="B556" t="str">
            <v>2096 91</v>
          </cell>
          <cell r="C556" t="str">
            <v>SUMINISTRO, INSTALACION Y PRUEBA DE REDUCCION  BUSHING DE  FO. GO. DE 2½" X 1½" DE Ø.</v>
          </cell>
          <cell r="D556" t="str">
            <v>PZA</v>
          </cell>
          <cell r="E556">
            <v>171.16</v>
          </cell>
          <cell r="F556">
            <v>171.16</v>
          </cell>
        </row>
        <row r="557">
          <cell r="A557">
            <v>534</v>
          </cell>
          <cell r="B557" t="str">
            <v>2096 92</v>
          </cell>
          <cell r="C557" t="str">
            <v>SUMINISTRO, INSTALACION Y PRUEBA DE REDUCCION  BUSHING DE  FO. GO. DE 2½" X 2" DE Ø.</v>
          </cell>
          <cell r="D557" t="str">
            <v>PZA</v>
          </cell>
          <cell r="E557">
            <v>167.9</v>
          </cell>
          <cell r="F557">
            <v>167.9</v>
          </cell>
        </row>
        <row r="558">
          <cell r="A558">
            <v>535</v>
          </cell>
          <cell r="B558" t="str">
            <v>2096 93</v>
          </cell>
          <cell r="C558" t="str">
            <v>SUMINISTRO, INSTALACION Y PRUEBA DE REDUCCION  BUSHING  DE  FO. GO. DE 3" X 1" DE Ø.</v>
          </cell>
          <cell r="D558" t="str">
            <v>PZA</v>
          </cell>
          <cell r="E558">
            <v>255.66</v>
          </cell>
          <cell r="F558">
            <v>255.66</v>
          </cell>
        </row>
        <row r="559">
          <cell r="A559">
            <v>536</v>
          </cell>
          <cell r="B559" t="str">
            <v>2096 94</v>
          </cell>
          <cell r="C559" t="str">
            <v>SUMINISTRO, INSTALACION Y PRUEBA DE REDUCCION  BUSHING  DE  FO. GO. DE 3" X 1½" DE Ø.</v>
          </cell>
          <cell r="D559" t="str">
            <v>PZA</v>
          </cell>
          <cell r="E559">
            <v>255.66</v>
          </cell>
          <cell r="F559">
            <v>255.66</v>
          </cell>
        </row>
        <row r="560">
          <cell r="A560">
            <v>537</v>
          </cell>
          <cell r="B560" t="str">
            <v>2096 95</v>
          </cell>
          <cell r="C560" t="str">
            <v>SUMINISTRO, INSTALACION Y PRUEBA DE REDUCCION  BUSHING  DE  FO. GO. DE 3" X 2" DE Ø.</v>
          </cell>
          <cell r="D560" t="str">
            <v>PZA</v>
          </cell>
          <cell r="E560">
            <v>228.15</v>
          </cell>
          <cell r="F560">
            <v>228.15</v>
          </cell>
        </row>
        <row r="561">
          <cell r="A561">
            <v>538</v>
          </cell>
          <cell r="B561" t="str">
            <v>2096 96</v>
          </cell>
          <cell r="C561" t="str">
            <v>SUMINISTRO, INSTALACION Y PRUEBA DE REDUCCION  BUSHING DE  FO. GO. DE 3" X 2½" DE Ø.</v>
          </cell>
          <cell r="D561" t="str">
            <v>PZA</v>
          </cell>
          <cell r="E561">
            <v>238.1</v>
          </cell>
          <cell r="F561">
            <v>238.1</v>
          </cell>
        </row>
        <row r="562">
          <cell r="A562">
            <v>539</v>
          </cell>
          <cell r="B562" t="str">
            <v>2096 97</v>
          </cell>
          <cell r="C562" t="str">
            <v>SUMINISTRO, INSTALACION Y PRUEBA DE REDUCCION  BUSHING  DE  FO. GO. DE 4" X 1" DE Ø.</v>
          </cell>
          <cell r="D562" t="str">
            <v>PZA</v>
          </cell>
          <cell r="E562">
            <v>333.4</v>
          </cell>
          <cell r="F562">
            <v>333.4</v>
          </cell>
        </row>
        <row r="563">
          <cell r="A563">
            <v>540</v>
          </cell>
          <cell r="B563" t="str">
            <v>2096 98</v>
          </cell>
          <cell r="C563" t="str">
            <v>SUMINISTRO, INSTALACION Y PRUEBA DE REDUCCION  BUSHING  DE  FO. GO. DE 4" X 1½" DE Ø.</v>
          </cell>
          <cell r="D563" t="str">
            <v>PZA</v>
          </cell>
          <cell r="E563">
            <v>333.4</v>
          </cell>
          <cell r="F563">
            <v>333.4</v>
          </cell>
        </row>
        <row r="564">
          <cell r="A564">
            <v>541</v>
          </cell>
          <cell r="B564" t="str">
            <v>2096 99</v>
          </cell>
          <cell r="C564" t="str">
            <v>SUMINISTRO, INSTALACION Y PRUEBA DE REDUCCION  BUSHING  DE  FO. GO. DE 4" X 2" DE Ø.</v>
          </cell>
          <cell r="D564" t="str">
            <v>PZA</v>
          </cell>
          <cell r="E564">
            <v>269.17</v>
          </cell>
          <cell r="F564">
            <v>269.17</v>
          </cell>
        </row>
        <row r="565">
          <cell r="A565">
            <v>542</v>
          </cell>
          <cell r="B565" t="str">
            <v>2097 01</v>
          </cell>
          <cell r="C565" t="str">
            <v>SUMINISTRO, INSTALACION Y PRUEBA DE REDUCCION  BUSHING  DE  FO. GO. DE 4" X 2½" DE Ø.</v>
          </cell>
          <cell r="D565" t="str">
            <v>PZA</v>
          </cell>
          <cell r="E565">
            <v>277.67</v>
          </cell>
          <cell r="F565">
            <v>277.67</v>
          </cell>
        </row>
        <row r="566">
          <cell r="A566">
            <v>543</v>
          </cell>
          <cell r="B566" t="str">
            <v>2097 02</v>
          </cell>
          <cell r="C566" t="str">
            <v>SUMINISTRO, INSTALACION Y PRUEBA DE REDUCCION  BUSHING  DE  FO. GO. DE 6" X 2" DE Ø.</v>
          </cell>
          <cell r="D566" t="str">
            <v>PZA</v>
          </cell>
          <cell r="E566">
            <v>455.53</v>
          </cell>
          <cell r="F566">
            <v>455.53</v>
          </cell>
        </row>
        <row r="567">
          <cell r="A567">
            <v>544</v>
          </cell>
          <cell r="B567" t="str">
            <v>2097 03</v>
          </cell>
          <cell r="C567" t="str">
            <v>SUMINISTRO, INSTALACION Y PRUEBA DE REDUCCION  BUSHING  DE  FO. GO. DE 6" X 2½" DE Ø.</v>
          </cell>
          <cell r="D567" t="str">
            <v>PZA</v>
          </cell>
          <cell r="E567">
            <v>475.75</v>
          </cell>
          <cell r="F567">
            <v>475.75</v>
          </cell>
        </row>
        <row r="568">
          <cell r="A568">
            <v>545</v>
          </cell>
          <cell r="B568" t="str">
            <v>2097 04</v>
          </cell>
          <cell r="C568" t="str">
            <v>SUMINISTRO, INSTALACION Y PRUEBA DE REDUCCION  BUSHING  DE  FO. GO. DE 6" X 3" DE Ø.</v>
          </cell>
          <cell r="D568" t="str">
            <v>PZA</v>
          </cell>
          <cell r="E568">
            <v>475.75</v>
          </cell>
          <cell r="F568">
            <v>475.75</v>
          </cell>
        </row>
        <row r="569">
          <cell r="A569">
            <v>546</v>
          </cell>
          <cell r="B569" t="str">
            <v>2097 05</v>
          </cell>
          <cell r="C569" t="str">
            <v>SUMINISTRO, INSTALACION Y PRUEBA DE REDUCCION  BUSHING  DE  FO. GO. DE 6" X 4" DE Ø.</v>
          </cell>
          <cell r="D569" t="str">
            <v>PZA</v>
          </cell>
          <cell r="E569">
            <v>475.83</v>
          </cell>
          <cell r="F569">
            <v>475.83</v>
          </cell>
        </row>
        <row r="570">
          <cell r="A570">
            <v>547</v>
          </cell>
          <cell r="B570" t="str">
            <v>2097 06</v>
          </cell>
          <cell r="C570" t="str">
            <v>SUMINISTRO, INSTALACION Y PRUEBA DE REDUCCION  CAMPANA DE  FO. GO.  DE 1" X ½" DE Ø.</v>
          </cell>
          <cell r="D570" t="str">
            <v>PZA</v>
          </cell>
          <cell r="E570">
            <v>146.18</v>
          </cell>
          <cell r="F570">
            <v>146.18</v>
          </cell>
        </row>
        <row r="571">
          <cell r="A571">
            <v>548</v>
          </cell>
          <cell r="B571" t="str">
            <v>2097 07</v>
          </cell>
          <cell r="C571" t="str">
            <v>SUMINISTRO, INSTALACION Y PRUEBA DE REDUCCION  CAMPANA DE  FO. GO.  DE 1" X ¾" DE Ø.</v>
          </cell>
          <cell r="D571" t="str">
            <v>PZA</v>
          </cell>
          <cell r="E571">
            <v>146.18</v>
          </cell>
          <cell r="F571">
            <v>146.18</v>
          </cell>
        </row>
        <row r="572">
          <cell r="A572">
            <v>549</v>
          </cell>
          <cell r="B572" t="str">
            <v>2097 08</v>
          </cell>
          <cell r="C572" t="str">
            <v>SUMINISTRO, INSTALACION Y PRUEBA DE REDUCCION  CAMPANA DE  FO. GO.  DE 1½" X ½" DE Ø.</v>
          </cell>
          <cell r="D572" t="str">
            <v>PZA</v>
          </cell>
          <cell r="E572">
            <v>155.85</v>
          </cell>
          <cell r="F572">
            <v>155.85</v>
          </cell>
        </row>
        <row r="573">
          <cell r="A573">
            <v>550</v>
          </cell>
          <cell r="B573" t="str">
            <v>2097 09</v>
          </cell>
          <cell r="C573" t="str">
            <v>SUMINISTRO, INSTALACION Y PRUEBA DE REDUCCION  CAMPANA DE  FO. GO.  DE 1½" X ¾" DE Ø.</v>
          </cell>
          <cell r="D573" t="str">
            <v>PZA</v>
          </cell>
          <cell r="E573">
            <v>155.85</v>
          </cell>
          <cell r="F573">
            <v>155.85</v>
          </cell>
        </row>
        <row r="574">
          <cell r="A574">
            <v>551</v>
          </cell>
          <cell r="B574" t="str">
            <v>2097 10</v>
          </cell>
          <cell r="C574" t="str">
            <v>SUMINISTRO, INSTALACION Y PRUEBA DE REDUCCION  CAMPANA DE  FO. GO.  DE 1½" X 1" DE Ø.</v>
          </cell>
          <cell r="D574" t="str">
            <v>PZA</v>
          </cell>
          <cell r="E574">
            <v>165.42</v>
          </cell>
          <cell r="F574">
            <v>165.42</v>
          </cell>
        </row>
        <row r="575">
          <cell r="A575">
            <v>552</v>
          </cell>
          <cell r="B575" t="str">
            <v>2097 11</v>
          </cell>
          <cell r="C575" t="str">
            <v>SUMINISTRO, INSTALACION Y PRUEBA DE VALVULA TIPO COMPUERTA DE BRONCE DE ½" DE Ø.</v>
          </cell>
          <cell r="D575" t="str">
            <v>PZA</v>
          </cell>
          <cell r="E575">
            <v>172.2</v>
          </cell>
          <cell r="F575">
            <v>172.2</v>
          </cell>
        </row>
        <row r="576">
          <cell r="A576">
            <v>553</v>
          </cell>
          <cell r="B576" t="str">
            <v>2097 12</v>
          </cell>
          <cell r="C576" t="str">
            <v>SUMINISTRO, INSTALACION Y PRUEBA DE VALVULA TIPO COMPUERTA DE BRONCE DE ¾" DE Ø.</v>
          </cell>
          <cell r="D576" t="str">
            <v>PZA</v>
          </cell>
          <cell r="E576">
            <v>184.43</v>
          </cell>
          <cell r="F576">
            <v>184.43</v>
          </cell>
        </row>
        <row r="577">
          <cell r="A577">
            <v>554</v>
          </cell>
          <cell r="B577" t="str">
            <v>2097 13</v>
          </cell>
          <cell r="C577" t="str">
            <v>SUMINISTRO, INSTALACION Y PRUEBA DE VALVULA TIPO COMPUERTA DE BRONCE DE 1" DE Ø.</v>
          </cell>
          <cell r="D577" t="str">
            <v>PZA</v>
          </cell>
          <cell r="E577">
            <v>201.19</v>
          </cell>
          <cell r="F577">
            <v>201.19</v>
          </cell>
        </row>
        <row r="578">
          <cell r="A578">
            <v>555</v>
          </cell>
          <cell r="B578" t="str">
            <v>2097 14</v>
          </cell>
          <cell r="C578" t="str">
            <v>SUMINISTRO, INSTALACION Y PRUEBA DE VALVULA TIPO COMPUERTA DE BRONCE DE 1½" DE Ø.</v>
          </cell>
          <cell r="D578" t="str">
            <v>PZA</v>
          </cell>
          <cell r="E578">
            <v>307.13</v>
          </cell>
          <cell r="F578">
            <v>307.13</v>
          </cell>
        </row>
        <row r="579">
          <cell r="A579">
            <v>556</v>
          </cell>
          <cell r="B579" t="str">
            <v>2097 15</v>
          </cell>
          <cell r="C579" t="str">
            <v>SUMINISTRO, INSTALACION Y PRUEBA DE VALVULA TIPO COMPUERTA DE BRONCE DE 2" DE Ø.</v>
          </cell>
          <cell r="D579" t="str">
            <v>PZA</v>
          </cell>
          <cell r="E579">
            <v>396.82</v>
          </cell>
          <cell r="F579">
            <v>396.82</v>
          </cell>
        </row>
        <row r="580">
          <cell r="A580">
            <v>557</v>
          </cell>
          <cell r="B580" t="str">
            <v>2097 21</v>
          </cell>
          <cell r="C580" t="str">
            <v>SUMINISTRO, INSTALACION Y PRUEBA DE NIPLE DE FO.GO.  C-40 DE ½" DE Ø. POR 10 CM DE LARGO.</v>
          </cell>
          <cell r="D580" t="str">
            <v>PZA</v>
          </cell>
          <cell r="E580">
            <v>139.75</v>
          </cell>
          <cell r="F580">
            <v>139.75</v>
          </cell>
        </row>
        <row r="581">
          <cell r="A581">
            <v>558</v>
          </cell>
          <cell r="B581" t="str">
            <v>2097 22</v>
          </cell>
          <cell r="C581" t="str">
            <v>SUMINISTRO, INSTALACION Y PRUEBA DE NIPLE DE FO.GO.  C-40 DE ½" DE Ø. POR 15 CM DE LARGO.</v>
          </cell>
          <cell r="D581" t="str">
            <v>PZA</v>
          </cell>
          <cell r="E581">
            <v>141.72</v>
          </cell>
          <cell r="F581">
            <v>141.72</v>
          </cell>
        </row>
        <row r="582">
          <cell r="A582">
            <v>559</v>
          </cell>
          <cell r="B582" t="str">
            <v>2097 23</v>
          </cell>
          <cell r="C582" t="str">
            <v>SUMINISTRO, INSTALACION Y PRUEBA DE NIPLE DE FO.GO.  C-40 DE ½" DE Ø. POR 20 CM DE LARGO.</v>
          </cell>
          <cell r="D582" t="str">
            <v>PZA</v>
          </cell>
          <cell r="E582">
            <v>143.28</v>
          </cell>
          <cell r="F582">
            <v>143.28</v>
          </cell>
        </row>
        <row r="583">
          <cell r="A583">
            <v>560</v>
          </cell>
          <cell r="B583" t="str">
            <v>2097 24</v>
          </cell>
          <cell r="C583" t="str">
            <v>SUMINISTRO, INSTALACION Y PRUEBA DE NIPLE DE FO.GO.  C-40 DE ½" DE Ø. POR 25 CM DE LARGO.</v>
          </cell>
          <cell r="D583" t="str">
            <v>PZA</v>
          </cell>
          <cell r="E583">
            <v>144.93</v>
          </cell>
          <cell r="F583">
            <v>144.93</v>
          </cell>
        </row>
        <row r="584">
          <cell r="A584">
            <v>561</v>
          </cell>
          <cell r="B584" t="str">
            <v>2097 25</v>
          </cell>
          <cell r="C584" t="str">
            <v>SUMINISTRO, INSTALACION Y PRUEBA DE NIPLE DE FO.GO.  C-40 DE ½" DE Ø. POR 30 CM DE LARGO.</v>
          </cell>
          <cell r="D584" t="str">
            <v>PZA</v>
          </cell>
          <cell r="E584">
            <v>147.49</v>
          </cell>
          <cell r="F584">
            <v>147.49</v>
          </cell>
        </row>
        <row r="585">
          <cell r="A585">
            <v>562</v>
          </cell>
          <cell r="B585" t="str">
            <v>2097 26</v>
          </cell>
          <cell r="C585" t="str">
            <v>SUMINISTRO, INSTALACION Y PRUEBA DE NIPLE DE FO.GO.  C-40 DE ½" DE Ø. POR 40 CM DE LARGO.</v>
          </cell>
          <cell r="D585" t="str">
            <v>PZA</v>
          </cell>
          <cell r="E585">
            <v>147.38</v>
          </cell>
          <cell r="F585">
            <v>147.38</v>
          </cell>
        </row>
        <row r="586">
          <cell r="A586">
            <v>563</v>
          </cell>
          <cell r="B586" t="str">
            <v>2097 27</v>
          </cell>
          <cell r="C586" t="str">
            <v>SUMINISTRO, INSTALACION Y PRUEBA DE NIPLE DE FO.GO.  C-40 DE ½" DE Ø. POR 50 CM DE LARGO.</v>
          </cell>
          <cell r="D586" t="str">
            <v>PZA</v>
          </cell>
          <cell r="E586">
            <v>150.08000000000001</v>
          </cell>
          <cell r="F586">
            <v>150.08000000000001</v>
          </cell>
        </row>
        <row r="587">
          <cell r="A587">
            <v>564</v>
          </cell>
          <cell r="B587" t="str">
            <v>2097 28</v>
          </cell>
          <cell r="C587" t="str">
            <v>SUMINISTRO, INSTALACION Y PRUEBA DE NIPLE DE FO.GO.  C-40 DE ½" DE Ø. POR 60 CM DE LARGO.</v>
          </cell>
          <cell r="D587" t="str">
            <v>PZA</v>
          </cell>
          <cell r="E587">
            <v>152.81</v>
          </cell>
          <cell r="F587">
            <v>152.81</v>
          </cell>
        </row>
        <row r="588">
          <cell r="A588">
            <v>565</v>
          </cell>
          <cell r="B588" t="str">
            <v>2097 29</v>
          </cell>
          <cell r="C588" t="str">
            <v>SUMINISTRO, INSTALACION Y PRUEBA DE NIPLE DE FO.GO.  C-40 DE ½" DE Ø. POR 1.00  M. DE LARGO.</v>
          </cell>
          <cell r="D588" t="str">
            <v>PZA</v>
          </cell>
          <cell r="E588">
            <v>163.63999999999999</v>
          </cell>
          <cell r="F588">
            <v>163.63999999999999</v>
          </cell>
        </row>
        <row r="589">
          <cell r="A589">
            <v>566</v>
          </cell>
          <cell r="B589" t="str">
            <v>2097 30</v>
          </cell>
          <cell r="C589" t="str">
            <v>SUMINISTRO, INSTALACION Y PRUEBA DE NIPLE DE FO.GO.  C-40 DE ¾" DE Ø. POR 10  CM. DE LARGO.</v>
          </cell>
          <cell r="D589" t="str">
            <v>PZA</v>
          </cell>
          <cell r="E589">
            <v>141.31</v>
          </cell>
          <cell r="F589">
            <v>141.31</v>
          </cell>
        </row>
        <row r="590">
          <cell r="A590">
            <v>567</v>
          </cell>
          <cell r="B590" t="str">
            <v>2097 31</v>
          </cell>
          <cell r="C590" t="str">
            <v>SUMINISTRO, INSTALACION Y PRUEBA DE NIPLE DE FO.GO.  C-40 DE ¾" DE Ø. POR 15  CM. DE LARGO.</v>
          </cell>
          <cell r="D590" t="str">
            <v>PZA</v>
          </cell>
          <cell r="E590">
            <v>143.38999999999999</v>
          </cell>
          <cell r="F590">
            <v>143.38999999999999</v>
          </cell>
        </row>
        <row r="591">
          <cell r="A591">
            <v>568</v>
          </cell>
          <cell r="B591" t="str">
            <v>2097 32</v>
          </cell>
          <cell r="C591" t="str">
            <v>SUMINISTRO, INSTALACION Y PRUEBA DE NIPLE DE FO.GO.  C-40 DE ¾" DE Ø. POR 20  CM. DE LARGO.</v>
          </cell>
          <cell r="D591" t="str">
            <v>PZA</v>
          </cell>
          <cell r="E591">
            <v>146.22999999999999</v>
          </cell>
          <cell r="F591">
            <v>146.22999999999999</v>
          </cell>
        </row>
        <row r="592">
          <cell r="A592">
            <v>569</v>
          </cell>
          <cell r="B592" t="str">
            <v>2097 33</v>
          </cell>
          <cell r="C592" t="str">
            <v>SUMINISTRO, INSTALACION Y PRUEBA DE NIPLE DE FO.GO.  C-40 DE ¾" DE Ø. POR 25  CM. DE LARGO.</v>
          </cell>
          <cell r="D592" t="str">
            <v>PZA</v>
          </cell>
          <cell r="E592">
            <v>148.44999999999999</v>
          </cell>
          <cell r="F592">
            <v>148.44999999999999</v>
          </cell>
        </row>
        <row r="593">
          <cell r="A593">
            <v>570</v>
          </cell>
          <cell r="B593" t="str">
            <v>2097 34</v>
          </cell>
          <cell r="C593" t="str">
            <v>SUMINISTRO, INSTALACION Y PRUEBA DE NIPLE DE FO.GO.  C-40 DE ¾" DE Ø. POR 30  CM. DE LARGO.</v>
          </cell>
          <cell r="D593" t="str">
            <v>PZA</v>
          </cell>
          <cell r="E593">
            <v>150.83000000000001</v>
          </cell>
          <cell r="F593">
            <v>150.83000000000001</v>
          </cell>
        </row>
        <row r="594">
          <cell r="A594">
            <v>571</v>
          </cell>
          <cell r="B594" t="str">
            <v>2097 35</v>
          </cell>
          <cell r="C594" t="str">
            <v>SUMINISTRO, INSTALACION Y PRUEBA DE NIPLE DE FO.GO.  C-40 DE ¾" DE Ø. POR 40  CM. DE LARGO.</v>
          </cell>
          <cell r="D594" t="str">
            <v>PZA</v>
          </cell>
          <cell r="E594">
            <v>151.91</v>
          </cell>
          <cell r="F594">
            <v>151.91</v>
          </cell>
        </row>
        <row r="595">
          <cell r="A595">
            <v>572</v>
          </cell>
          <cell r="B595" t="str">
            <v>2097 36</v>
          </cell>
          <cell r="C595" t="str">
            <v>SUMINISTRO, INSTALACION Y PRUEBA DE NIPLE DE FO.GO.  C-40 DE ¾" DE Ø. POR 50  CM. DE LARGO.</v>
          </cell>
          <cell r="D595" t="str">
            <v>PZA</v>
          </cell>
          <cell r="E595">
            <v>155.76</v>
          </cell>
          <cell r="F595">
            <v>155.76</v>
          </cell>
        </row>
        <row r="596">
          <cell r="A596">
            <v>573</v>
          </cell>
          <cell r="B596" t="str">
            <v>2097 37</v>
          </cell>
          <cell r="C596" t="str">
            <v>SUMINISTRO, INSTALACION Y PRUEBA DE NIPLE DE FO.GO.  C-40 DE ¾" DE Ø. POR 60  M. DE LARGO.</v>
          </cell>
          <cell r="D596" t="str">
            <v>PZA</v>
          </cell>
          <cell r="E596">
            <v>159.61000000000001</v>
          </cell>
          <cell r="F596">
            <v>159.61000000000001</v>
          </cell>
        </row>
        <row r="597">
          <cell r="A597">
            <v>574</v>
          </cell>
          <cell r="B597" t="str">
            <v>2097 38</v>
          </cell>
          <cell r="C597" t="str">
            <v>SUMINISTRO, INSTALACION Y PRUEBA DE NIPLE DE FO.GO.  C-40 DE ¾" DE Ø. POR 1.00  M. DE LARGO.</v>
          </cell>
          <cell r="D597" t="str">
            <v>PZA</v>
          </cell>
          <cell r="E597">
            <v>175</v>
          </cell>
          <cell r="F597">
            <v>175</v>
          </cell>
        </row>
        <row r="598">
          <cell r="A598">
            <v>575</v>
          </cell>
          <cell r="B598" t="str">
            <v>2097 39</v>
          </cell>
          <cell r="C598" t="str">
            <v>SUMINISTRO, INSTALACION Y PRUEBA DE NIPLE DE FO.GO.  C-40 DE 1" DE Ø. POR 10  CM. DE LARGO.</v>
          </cell>
          <cell r="D598" t="str">
            <v>PZA</v>
          </cell>
          <cell r="E598">
            <v>143.44999999999999</v>
          </cell>
          <cell r="F598">
            <v>143.44999999999999</v>
          </cell>
        </row>
        <row r="599">
          <cell r="A599">
            <v>576</v>
          </cell>
          <cell r="B599" t="str">
            <v>2097 40</v>
          </cell>
          <cell r="C599" t="str">
            <v>SUMINISTRO, INSTALACION Y PRUEBA DE NIPLE DE FO.GO.  C-40 DE 1" DE Ø. POR 15  CM. DE LARGO.</v>
          </cell>
          <cell r="D599" t="str">
            <v>PZA</v>
          </cell>
          <cell r="E599">
            <v>146.71</v>
          </cell>
          <cell r="F599">
            <v>146.71</v>
          </cell>
        </row>
        <row r="600">
          <cell r="A600">
            <v>577</v>
          </cell>
          <cell r="B600" t="str">
            <v>2097 41</v>
          </cell>
          <cell r="C600" t="str">
            <v>SUMINISTRO, INSTALACION Y PRUEBA DE NIPLE DE FO.GO.  C-40 DE 1" DE Ø. POR 20  CM. DE LARGO.</v>
          </cell>
          <cell r="D600" t="str">
            <v>PZA</v>
          </cell>
          <cell r="E600">
            <v>150.47999999999999</v>
          </cell>
          <cell r="F600">
            <v>150.47999999999999</v>
          </cell>
        </row>
        <row r="601">
          <cell r="A601">
            <v>578</v>
          </cell>
          <cell r="B601" t="str">
            <v>2097 42</v>
          </cell>
          <cell r="C601" t="str">
            <v>SUMINISTRO, INSTALACION Y PRUEBA DE NIPLE DE FO.GO.  C-40 DE 1" DE Ø. POR 25  CM. DE LARGO.</v>
          </cell>
          <cell r="D601" t="str">
            <v>PZA</v>
          </cell>
          <cell r="E601">
            <v>153.91</v>
          </cell>
          <cell r="F601">
            <v>153.91</v>
          </cell>
        </row>
        <row r="602">
          <cell r="A602">
            <v>579</v>
          </cell>
          <cell r="B602" t="str">
            <v>2097 43</v>
          </cell>
          <cell r="C602" t="str">
            <v>SUMINISTRO, INSTALACION Y PRUEBA DE NIPLE DE FO.GO.  C-40 DE 1" DE Ø. POR 30  CM. DE LARGO.</v>
          </cell>
          <cell r="D602" t="str">
            <v>PZA</v>
          </cell>
          <cell r="E602">
            <v>158.19</v>
          </cell>
          <cell r="F602">
            <v>158.19</v>
          </cell>
        </row>
        <row r="603">
          <cell r="A603">
            <v>580</v>
          </cell>
          <cell r="B603" t="str">
            <v>2097 44</v>
          </cell>
          <cell r="C603" t="str">
            <v>SUMINISTRO, INSTALACION Y PRUEBA DE NIPLE DE FO.GO.  C-40 DE 1" DE Ø. POR 40  CM. DE LARGO.</v>
          </cell>
          <cell r="D603" t="str">
            <v>PZA</v>
          </cell>
          <cell r="E603">
            <v>161.16999999999999</v>
          </cell>
          <cell r="F603">
            <v>161.16999999999999</v>
          </cell>
        </row>
        <row r="604">
          <cell r="A604">
            <v>581</v>
          </cell>
          <cell r="B604" t="str">
            <v>2097 45</v>
          </cell>
          <cell r="C604" t="str">
            <v>SUMINISTRO, INSTALACION Y PRUEBA DE NIPLE DE FO.GO.  C-40 DE 1" DE Ø. POR 50  CM. DE LARGO.</v>
          </cell>
          <cell r="D604" t="str">
            <v>PZA</v>
          </cell>
          <cell r="E604">
            <v>167.33</v>
          </cell>
          <cell r="F604">
            <v>167.33</v>
          </cell>
        </row>
        <row r="605">
          <cell r="A605">
            <v>582</v>
          </cell>
          <cell r="B605" t="str">
            <v>2097 46</v>
          </cell>
          <cell r="C605" t="str">
            <v>SUMINISTRO, INSTALACION Y PRUEBA DE NIPLE DE FO.GO.  C-40 DE 1" DE Ø. POR 60  CM. DE LARGO.</v>
          </cell>
          <cell r="D605" t="str">
            <v>PZA</v>
          </cell>
          <cell r="E605">
            <v>173.49</v>
          </cell>
          <cell r="F605">
            <v>173.49</v>
          </cell>
        </row>
        <row r="606">
          <cell r="A606">
            <v>583</v>
          </cell>
          <cell r="B606" t="str">
            <v>2097 47</v>
          </cell>
          <cell r="C606" t="str">
            <v>SUMINISTRO, INSTALACION Y PRUEBA DE NIPLE DE FO.GO.  C-40 DE 1" DE Ø. POR 1.00  M. DE LARGO.</v>
          </cell>
          <cell r="D606" t="str">
            <v>PZA</v>
          </cell>
          <cell r="E606">
            <v>198.13</v>
          </cell>
          <cell r="F606">
            <v>198.13</v>
          </cell>
        </row>
        <row r="607">
          <cell r="A607">
            <v>584</v>
          </cell>
          <cell r="B607" t="str">
            <v>2097 48</v>
          </cell>
          <cell r="C607" t="str">
            <v>SUMINISTRO, INSTALACION Y PRUEBA DE NIPLE DE FO.GO.  C-40 DE 1½" DE Ø. POR 10  CM. DE LARGO.</v>
          </cell>
          <cell r="D607" t="str">
            <v>PZA</v>
          </cell>
          <cell r="E607">
            <v>153.22</v>
          </cell>
          <cell r="F607">
            <v>153.22</v>
          </cell>
        </row>
        <row r="608">
          <cell r="A608">
            <v>585</v>
          </cell>
          <cell r="B608" t="str">
            <v>2097 49</v>
          </cell>
          <cell r="C608" t="str">
            <v>SUMINISTRO, INSTALACION Y PRUEBA DE NIPLE DE FO.GO.  C-40 DE 1½" DE Ø. POR 15  CM. DE LARGO.</v>
          </cell>
          <cell r="D608" t="str">
            <v>PZA</v>
          </cell>
          <cell r="E608">
            <v>160.76</v>
          </cell>
          <cell r="F608">
            <v>160.76</v>
          </cell>
        </row>
        <row r="609">
          <cell r="A609">
            <v>586</v>
          </cell>
          <cell r="B609" t="str">
            <v>2097 50</v>
          </cell>
          <cell r="C609" t="str">
            <v>SUMINISTRO, INSTALACION Y PRUEBA DE NIPLE DE FO.GO.  C-40 DE 1½" DE Ø. POR 20  CM. DE LARGO.</v>
          </cell>
          <cell r="D609" t="str">
            <v>PZA</v>
          </cell>
          <cell r="E609">
            <v>170.27</v>
          </cell>
          <cell r="F609">
            <v>170.27</v>
          </cell>
        </row>
        <row r="610">
          <cell r="A610">
            <v>587</v>
          </cell>
          <cell r="B610" t="str">
            <v>2097 51</v>
          </cell>
          <cell r="C610" t="str">
            <v>SUMINISTRO, INSTALACION Y PRUEBA DE NIPLE DE FO.GO.  C-40 DE 1½" DE Ø. POR 25  CM. DE LARGO.</v>
          </cell>
          <cell r="D610" t="str">
            <v>PZA</v>
          </cell>
          <cell r="E610">
            <v>178.88</v>
          </cell>
          <cell r="F610">
            <v>178.88</v>
          </cell>
        </row>
        <row r="611">
          <cell r="A611">
            <v>588</v>
          </cell>
          <cell r="B611" t="str">
            <v>2097 52</v>
          </cell>
          <cell r="C611" t="str">
            <v>SUMINISTRO, INSTALACION Y PRUEBA DE NIPLE DE FO.GO.  C-40 DE 1½" DE Ø. POR 30  CM. DE LARGO.</v>
          </cell>
          <cell r="D611" t="str">
            <v>PZA</v>
          </cell>
          <cell r="E611">
            <v>187.4</v>
          </cell>
          <cell r="F611">
            <v>187.4</v>
          </cell>
        </row>
        <row r="612">
          <cell r="A612">
            <v>589</v>
          </cell>
          <cell r="B612" t="str">
            <v>2097 53</v>
          </cell>
          <cell r="C612" t="str">
            <v>SUMINISTRO, INSTALACION Y PRUEBA DE NIPLE DE FO.GO.  C-40 DE 1½" DE Ø. POR 40  CM. DE LARGO.</v>
          </cell>
          <cell r="D612" t="str">
            <v>PZA</v>
          </cell>
          <cell r="E612">
            <v>176.85</v>
          </cell>
          <cell r="F612">
            <v>176.85</v>
          </cell>
        </row>
        <row r="613">
          <cell r="A613">
            <v>590</v>
          </cell>
          <cell r="B613" t="str">
            <v>2097 54</v>
          </cell>
          <cell r="C613" t="str">
            <v>SUMINISTRO, INSTALACION Y PRUEBA DE NIPLE DE FO.GO.  C-40 DE 1½" DE Ø. POR 50  CM. DE LARGO.</v>
          </cell>
          <cell r="D613" t="str">
            <v>PZA</v>
          </cell>
          <cell r="E613">
            <v>186.96</v>
          </cell>
          <cell r="F613">
            <v>186.96</v>
          </cell>
        </row>
        <row r="614">
          <cell r="A614">
            <v>591</v>
          </cell>
          <cell r="B614" t="str">
            <v>2097 55</v>
          </cell>
          <cell r="C614" t="str">
            <v>SUMINISTRO, INSTALACION Y PRUEBA DE NIPLE DE FO.GO.  C-40 DE 1½" DE Ø. POR 60  CM. DE LARGO.</v>
          </cell>
          <cell r="D614" t="str">
            <v>PZA</v>
          </cell>
          <cell r="E614">
            <v>197.01</v>
          </cell>
          <cell r="F614">
            <v>197.01</v>
          </cell>
        </row>
        <row r="615">
          <cell r="A615">
            <v>592</v>
          </cell>
          <cell r="B615" t="str">
            <v>2097 56</v>
          </cell>
          <cell r="C615" t="str">
            <v>SUMINISTRO, INSTALACION Y PRUEBA DE NIPLE DE FO.GO.  C-40 DE 1½" DE Ø. POR 1.00  M. DE LARGO.</v>
          </cell>
          <cell r="D615" t="str">
            <v>PZA</v>
          </cell>
          <cell r="E615">
            <v>237.39</v>
          </cell>
          <cell r="F615">
            <v>237.39</v>
          </cell>
        </row>
        <row r="616">
          <cell r="A616" t="str">
            <v>592A</v>
          </cell>
          <cell r="B616" t="str">
            <v>2098 56A</v>
          </cell>
          <cell r="C616" t="str">
            <v>SUMINISTRO, INSTALACION Y PRUEBA DE NIPLE DE FO.GO.  C-40 DE 2" DE Ø. POR 20  CM. DE LARGO.</v>
          </cell>
          <cell r="D616" t="str">
            <v>PZA</v>
          </cell>
          <cell r="E616">
            <v>215.56</v>
          </cell>
          <cell r="F616">
            <v>215.56</v>
          </cell>
        </row>
        <row r="617">
          <cell r="A617">
            <v>593</v>
          </cell>
          <cell r="B617" t="str">
            <v>2097 57</v>
          </cell>
          <cell r="C617" t="str">
            <v>SUMINISTRO, INSTALACION Y PRUEBA DE NIPLE DE FO.GO.  C-40 DE 2" DE Ø. POR 30  CM. DE LARGO.</v>
          </cell>
          <cell r="D617" t="str">
            <v>PZA</v>
          </cell>
          <cell r="E617">
            <v>205.11</v>
          </cell>
          <cell r="F617">
            <v>205.11</v>
          </cell>
        </row>
        <row r="618">
          <cell r="A618">
            <v>594</v>
          </cell>
          <cell r="B618" t="str">
            <v>2097 58</v>
          </cell>
          <cell r="C618" t="str">
            <v>SUMINISTRO, INSTALACION Y PRUEBA DE NIPLE DE FO.GO.  C-40 DE 2" DE Ø. POR 40  CM. DE LARGO.</v>
          </cell>
          <cell r="D618" t="str">
            <v>PZA</v>
          </cell>
          <cell r="E618">
            <v>190.94</v>
          </cell>
          <cell r="F618">
            <v>190.94</v>
          </cell>
        </row>
        <row r="619">
          <cell r="A619">
            <v>595</v>
          </cell>
          <cell r="B619" t="str">
            <v>2097 59</v>
          </cell>
          <cell r="C619" t="str">
            <v>SUMINISTRO, INSTALACION Y PRUEBA DE NIPLE DE FO.GO.  C-40 DE 2" DE Ø. POR 50  CM. DE LARGO.</v>
          </cell>
          <cell r="D619" t="str">
            <v>PZA</v>
          </cell>
          <cell r="E619">
            <v>204.22</v>
          </cell>
          <cell r="F619">
            <v>204.22</v>
          </cell>
        </row>
        <row r="620">
          <cell r="A620">
            <v>596</v>
          </cell>
          <cell r="B620" t="str">
            <v>2097 60</v>
          </cell>
          <cell r="C620" t="str">
            <v>SUMINISTRO, INSTALACION Y PRUEBA DE NIPLE DE FO.GO.  C-40 DE 2" DE Ø. POR 60  CM. DE LARGO.</v>
          </cell>
          <cell r="D620" t="str">
            <v>PZA</v>
          </cell>
          <cell r="E620">
            <v>218.04</v>
          </cell>
          <cell r="F620">
            <v>218.04</v>
          </cell>
        </row>
        <row r="621">
          <cell r="A621">
            <v>597</v>
          </cell>
          <cell r="B621" t="str">
            <v>2097 61</v>
          </cell>
          <cell r="C621" t="str">
            <v>SUMINISTRO, INSTALACION Y PRUEBA DE NIPLE DE FO.GO.  C-40 DE 2" DE Ø. POR 70  CM. DE LARGO.</v>
          </cell>
          <cell r="D621" t="str">
            <v>PZA</v>
          </cell>
          <cell r="E621">
            <v>231.64</v>
          </cell>
          <cell r="F621">
            <v>231.64</v>
          </cell>
        </row>
        <row r="622">
          <cell r="A622">
            <v>598</v>
          </cell>
          <cell r="B622" t="str">
            <v>2097 62</v>
          </cell>
          <cell r="C622" t="str">
            <v>SUMINISTRO, INSTALACION Y PRUEBA DE NIPLE DE FO.GO.  C-40 DE 2" DE Ø. POR 1.00  M. DE LARGO.</v>
          </cell>
          <cell r="D622" t="str">
            <v>PZA</v>
          </cell>
          <cell r="E622">
            <v>272.41000000000003</v>
          </cell>
          <cell r="F622">
            <v>272.41000000000003</v>
          </cell>
        </row>
        <row r="623">
          <cell r="A623">
            <v>599</v>
          </cell>
          <cell r="B623" t="str">
            <v>2097 63</v>
          </cell>
          <cell r="C623" t="str">
            <v>SUMINISTRO, INSTALACION Y PRUEBA DE NIPLE DE FO.GO.  C-40 DE 2" DE Ø. POR 1.5  M. DE LARGO.</v>
          </cell>
          <cell r="D623" t="str">
            <v>PZA</v>
          </cell>
          <cell r="E623">
            <v>340.35</v>
          </cell>
          <cell r="F623">
            <v>340.35</v>
          </cell>
        </row>
        <row r="624">
          <cell r="A624">
            <v>600</v>
          </cell>
          <cell r="B624" t="str">
            <v>2097 64</v>
          </cell>
          <cell r="C624" t="str">
            <v>SUMINISTRO, INSTALACION Y PRUEBA DE NIPLE DE FO.GO.  C-40 DE 2" DE Ø. POR 2.00  M. DE LARGO.</v>
          </cell>
          <cell r="D624" t="str">
            <v>PZA</v>
          </cell>
          <cell r="E624">
            <v>408.29</v>
          </cell>
          <cell r="F624">
            <v>408.29</v>
          </cell>
        </row>
        <row r="625">
          <cell r="A625">
            <v>601</v>
          </cell>
          <cell r="B625" t="str">
            <v>2097 65</v>
          </cell>
          <cell r="C625" t="str">
            <v>SUMINISTRO, INSTALACION Y PRUEBA DE NIPLE DE FO.GO.  C-40 DE 2" DE Ø. POR 3.00  M. DE LARGO.</v>
          </cell>
          <cell r="D625" t="str">
            <v>PZA</v>
          </cell>
          <cell r="E625">
            <v>544.16999999999996</v>
          </cell>
          <cell r="F625">
            <v>544.16999999999996</v>
          </cell>
        </row>
        <row r="626">
          <cell r="A626">
            <v>602</v>
          </cell>
          <cell r="B626" t="str">
            <v>2097 66</v>
          </cell>
          <cell r="C626" t="str">
            <v>SUMINISTRO, INSTALACION Y PRUEBA DE NIPLE DE FO.GO.  C-40 DE 2" DE Ø. POR 3.50  M. DE LARGO.</v>
          </cell>
          <cell r="D626" t="str">
            <v>PZA</v>
          </cell>
          <cell r="E626">
            <v>612.11</v>
          </cell>
          <cell r="F626">
            <v>612.11</v>
          </cell>
        </row>
        <row r="627">
          <cell r="A627">
            <v>603</v>
          </cell>
          <cell r="B627" t="str">
            <v>2097 67</v>
          </cell>
          <cell r="C627" t="str">
            <v>SUMINISTRO, INSTALACION Y PRUEBA DE NIPLE DE FO.GO.  C-40 DE 2½" DE Ø. POR 30  CM. DE LARGO.</v>
          </cell>
          <cell r="D627" t="str">
            <v>PZA</v>
          </cell>
          <cell r="E627">
            <v>262.94</v>
          </cell>
          <cell r="F627">
            <v>262.94</v>
          </cell>
        </row>
        <row r="628">
          <cell r="A628">
            <v>604</v>
          </cell>
          <cell r="B628" t="str">
            <v>2097 68</v>
          </cell>
          <cell r="C628" t="str">
            <v>SUMINISTRO, INSTALACION Y PRUEBA DE NIPLE DE FO.GO.  C-40 DE 2½" DE Ø. POR 40  CM. DE LARGO.</v>
          </cell>
          <cell r="D628" t="str">
            <v>PZA</v>
          </cell>
          <cell r="E628">
            <v>226.89</v>
          </cell>
          <cell r="F628">
            <v>226.89</v>
          </cell>
        </row>
        <row r="629">
          <cell r="A629">
            <v>605</v>
          </cell>
          <cell r="B629" t="str">
            <v>2097 69</v>
          </cell>
          <cell r="C629" t="str">
            <v>SUMINISTRO, INSTALACION Y PRUEBA DE NIPLE DE FO.GO.  C-40 DE 2½" DE Ø. POR 50  CM.   DE LARGO.</v>
          </cell>
          <cell r="D629" t="str">
            <v>PZA</v>
          </cell>
          <cell r="E629">
            <v>249.49</v>
          </cell>
          <cell r="F629">
            <v>249.49</v>
          </cell>
        </row>
        <row r="630">
          <cell r="A630">
            <v>606</v>
          </cell>
          <cell r="B630" t="str">
            <v>2097 70</v>
          </cell>
          <cell r="C630" t="str">
            <v>SUMINISTRO, INSTALACION Y PRUEBA DE NIPLE DE FO.GO.  C-40 DE 2½" DE Ø. POR 60  CM. DE LARGO.</v>
          </cell>
          <cell r="D630" t="str">
            <v>PZA</v>
          </cell>
          <cell r="E630">
            <v>272.07</v>
          </cell>
          <cell r="F630">
            <v>272.07</v>
          </cell>
        </row>
        <row r="631">
          <cell r="A631">
            <v>607</v>
          </cell>
          <cell r="B631" t="str">
            <v>2097 71</v>
          </cell>
          <cell r="C631" t="str">
            <v>SUMINISTRO, INSTALACION Y PRUEBA DE NIPLE DE FO.GO.  C-40 DE 2½" DE Ø. POR 70  CM. DE LARGO.</v>
          </cell>
          <cell r="D631" t="str">
            <v>PZA</v>
          </cell>
          <cell r="E631">
            <v>294.68</v>
          </cell>
          <cell r="F631">
            <v>294.68</v>
          </cell>
        </row>
        <row r="632">
          <cell r="A632">
            <v>608</v>
          </cell>
          <cell r="B632" t="str">
            <v>2097 72</v>
          </cell>
          <cell r="C632" t="str">
            <v>SUMINISTRO, INSTALACION Y PRUEBA DE NIPLE DE FO.GO.  C-40 DE 2½" DE Ø. POR  1.00  M. DE LARGO.</v>
          </cell>
          <cell r="D632" t="str">
            <v>PZA</v>
          </cell>
          <cell r="E632">
            <v>362.44</v>
          </cell>
          <cell r="F632">
            <v>362.44</v>
          </cell>
        </row>
        <row r="633">
          <cell r="A633">
            <v>609</v>
          </cell>
          <cell r="B633" t="str">
            <v>2097 73</v>
          </cell>
          <cell r="C633" t="str">
            <v>SUMINISTRO, INSTALACION Y PRUEBA DE NIPLE DE FO.GO.  C-40 DE 2½" DE Ø. POR  1.5  M. DE LARGO.</v>
          </cell>
          <cell r="D633" t="str">
            <v>PZA</v>
          </cell>
          <cell r="E633">
            <v>475.42</v>
          </cell>
          <cell r="F633">
            <v>475.42</v>
          </cell>
        </row>
        <row r="634">
          <cell r="A634">
            <v>610</v>
          </cell>
          <cell r="B634" t="str">
            <v>2097 74</v>
          </cell>
          <cell r="C634" t="str">
            <v>SUMINISTRO, INSTALACION Y PRUEBA DE NIPLE DE FO.GO.  C-40 DE 2½" DE Ø. POR 2.00  M. DE LARGO.</v>
          </cell>
          <cell r="D634" t="str">
            <v>PZA</v>
          </cell>
          <cell r="E634">
            <v>588.37</v>
          </cell>
          <cell r="F634">
            <v>588.37</v>
          </cell>
        </row>
        <row r="635">
          <cell r="A635">
            <v>611</v>
          </cell>
          <cell r="B635" t="str">
            <v>2097 75</v>
          </cell>
          <cell r="C635" t="str">
            <v>SUMINISTRO, INSTALACION Y PRUEBA DE NIPLE DE FO.GO.  C-40 DE 2½" DE Ø. POR 3.00  M. DE LARGO.</v>
          </cell>
          <cell r="D635" t="str">
            <v>PZA</v>
          </cell>
          <cell r="E635">
            <v>814.29</v>
          </cell>
          <cell r="F635">
            <v>814.29</v>
          </cell>
        </row>
        <row r="636">
          <cell r="A636">
            <v>612</v>
          </cell>
          <cell r="B636" t="str">
            <v>2097 76</v>
          </cell>
          <cell r="C636" t="str">
            <v>SUMINISTRO, INSTALACION Y PRUEBA DE NIPLE DE FO.GO.  C-40 DE 2½" DE Ø. POR 3.50  M. DE LARGO.</v>
          </cell>
          <cell r="D636" t="str">
            <v>PZA</v>
          </cell>
          <cell r="E636">
            <v>927.25</v>
          </cell>
          <cell r="F636">
            <v>927.25</v>
          </cell>
        </row>
        <row r="637">
          <cell r="A637">
            <v>613</v>
          </cell>
          <cell r="B637" t="str">
            <v>2097 77</v>
          </cell>
          <cell r="C637" t="str">
            <v>SUMINISTRO, INSTALACION Y PRUEBA DE NIPLE DE FO.GO.  C-40 DE 3" DE Ø. POR 30  CM. DE LARGO.</v>
          </cell>
          <cell r="D637" t="str">
            <v>PZA</v>
          </cell>
          <cell r="E637">
            <v>303.61</v>
          </cell>
          <cell r="F637">
            <v>303.61</v>
          </cell>
        </row>
        <row r="638">
          <cell r="A638">
            <v>614</v>
          </cell>
          <cell r="B638" t="str">
            <v>2097 78</v>
          </cell>
          <cell r="C638" t="str">
            <v>SUMINISTRO, INSTALACION Y PRUEBA DE NIPLE DE FO.GO.  C-40 DE 3" DE Ø. POR 40  CM. DE LARGO.</v>
          </cell>
          <cell r="D638" t="str">
            <v>PZA</v>
          </cell>
          <cell r="E638">
            <v>254.63</v>
          </cell>
          <cell r="F638">
            <v>254.63</v>
          </cell>
        </row>
        <row r="639">
          <cell r="A639">
            <v>615</v>
          </cell>
          <cell r="B639" t="str">
            <v>2097 79</v>
          </cell>
          <cell r="C639" t="str">
            <v>SUMINISTRO, INSTALACION Y PRUEBA DE NIPLE DE FO.GO.  C-40 DE 3" DE Ø. POR 50  CM. DE LARGO.</v>
          </cell>
          <cell r="D639" t="str">
            <v>PZA</v>
          </cell>
          <cell r="E639">
            <v>284.14999999999998</v>
          </cell>
          <cell r="F639">
            <v>284.14999999999998</v>
          </cell>
        </row>
        <row r="640">
          <cell r="A640">
            <v>616</v>
          </cell>
          <cell r="B640" t="str">
            <v>2097 80</v>
          </cell>
          <cell r="C640" t="str">
            <v>SUMINISTRO, INSTALACION Y PRUEBA DE NIPLE DE FO.GO.  C-40 DE 3" DE Ø. POR 60  CM. DE LARGO.</v>
          </cell>
          <cell r="D640" t="str">
            <v>PZA</v>
          </cell>
          <cell r="E640">
            <v>313.68</v>
          </cell>
          <cell r="F640">
            <v>313.68</v>
          </cell>
        </row>
        <row r="641">
          <cell r="A641">
            <v>617</v>
          </cell>
          <cell r="B641" t="str">
            <v>2097 81</v>
          </cell>
          <cell r="C641" t="str">
            <v>SUMINISTRO, INSTALACION Y PRUEBA DE NIPLE DE FO.GO.  C-40 DE 3" DE Ø. POR  70  CM. DE LARGO.</v>
          </cell>
          <cell r="D641" t="str">
            <v>PZA</v>
          </cell>
          <cell r="E641">
            <v>343.2</v>
          </cell>
          <cell r="F641">
            <v>343.2</v>
          </cell>
        </row>
        <row r="642">
          <cell r="A642">
            <v>618</v>
          </cell>
          <cell r="B642" t="str">
            <v>2097 82</v>
          </cell>
          <cell r="C642" t="str">
            <v>SUMINISTRO, INSTALACION Y PRUEBA DE NIPLE DE FO.GO.  C-40 DE 3" DE Ø. POR 1.00  M. DE LARGO.</v>
          </cell>
          <cell r="D642" t="str">
            <v>PZA</v>
          </cell>
          <cell r="E642">
            <v>431.78</v>
          </cell>
          <cell r="F642">
            <v>431.78</v>
          </cell>
        </row>
        <row r="643">
          <cell r="A643">
            <v>619</v>
          </cell>
          <cell r="B643" t="str">
            <v>2097 83</v>
          </cell>
          <cell r="C643" t="str">
            <v>SUMINISTRO, INSTALACION Y PRUEBA DE NIPLE DE FO.GO.  C-40 DE 3" DE Ø. POR 1.50  M. DE LARGO.</v>
          </cell>
          <cell r="D643" t="str">
            <v>PZA</v>
          </cell>
          <cell r="E643">
            <v>579.41999999999996</v>
          </cell>
          <cell r="F643">
            <v>579.41999999999996</v>
          </cell>
        </row>
        <row r="644">
          <cell r="A644">
            <v>620</v>
          </cell>
          <cell r="B644" t="str">
            <v>2097 84</v>
          </cell>
          <cell r="C644" t="str">
            <v>SUMINISTRO, INSTALACION Y PRUEBA DE NIPLE DE FO.GO.  C-40 DE 3" DE Ø. POR 2.00  M. DE LARGO.</v>
          </cell>
          <cell r="D644" t="str">
            <v>PZA</v>
          </cell>
          <cell r="E644">
            <v>727.03</v>
          </cell>
          <cell r="F644">
            <v>727.03</v>
          </cell>
        </row>
        <row r="645">
          <cell r="A645">
            <v>621</v>
          </cell>
          <cell r="B645" t="str">
            <v>2097 85</v>
          </cell>
          <cell r="C645" t="str">
            <v>SUMINISTRO, INSTALACION Y PRUEBA DE NIPLE DE FO.GO.  C-40 DE 3" DE Ø. POR 3.00  M. DE LARGO.</v>
          </cell>
          <cell r="D645" t="str">
            <v>PZA</v>
          </cell>
          <cell r="E645">
            <v>1022.3</v>
          </cell>
          <cell r="F645">
            <v>1022.3</v>
          </cell>
        </row>
        <row r="646">
          <cell r="A646">
            <v>622</v>
          </cell>
          <cell r="B646" t="str">
            <v>2097 86</v>
          </cell>
          <cell r="C646" t="str">
            <v>SUMINISTRO, INSTALACION Y PRUEBA DE NIPLE DE FO.GO.  C-40 DE 3" DE Ø. POR 3.50  M. DE LARGO.</v>
          </cell>
          <cell r="D646" t="str">
            <v>PZA</v>
          </cell>
          <cell r="E646">
            <v>1169.92</v>
          </cell>
          <cell r="F646">
            <v>1169.92</v>
          </cell>
        </row>
        <row r="647">
          <cell r="A647">
            <v>623</v>
          </cell>
          <cell r="B647" t="str">
            <v>2097 87</v>
          </cell>
          <cell r="C647" t="str">
            <v>SUMINISTRO, INSTALACION Y PRUEBA DE NIPLE DE FO.GO.  C-40 DE 4" DE Ø. POR 30  CM. DE LARGO.</v>
          </cell>
          <cell r="D647" t="str">
            <v>PZA</v>
          </cell>
          <cell r="E647">
            <v>379.46</v>
          </cell>
          <cell r="F647">
            <v>379.46</v>
          </cell>
        </row>
        <row r="648">
          <cell r="A648">
            <v>624</v>
          </cell>
          <cell r="B648" t="str">
            <v>2097 88</v>
          </cell>
          <cell r="C648" t="str">
            <v>SUMINISTRO, INSTALACION Y PRUEBA DE NIPLE DE FO.GO.  C-40 DE 4" DE Ø. POR 40  CM. DE LARGO.</v>
          </cell>
          <cell r="D648" t="str">
            <v>PZA</v>
          </cell>
          <cell r="E648">
            <v>308.11</v>
          </cell>
          <cell r="F648">
            <v>308.11</v>
          </cell>
        </row>
        <row r="649">
          <cell r="A649">
            <v>625</v>
          </cell>
          <cell r="B649" t="str">
            <v>2097 89</v>
          </cell>
          <cell r="C649" t="str">
            <v>SUMINISTRO, INSTALACION Y PRUEBA DE NIPLE DE FO.GO.  C-40 DE 4" DE Ø. POR 50  CM. DE LARGO.</v>
          </cell>
          <cell r="D649" t="str">
            <v>PZA</v>
          </cell>
          <cell r="E649">
            <v>350.99</v>
          </cell>
          <cell r="F649">
            <v>350.99</v>
          </cell>
        </row>
        <row r="650">
          <cell r="A650">
            <v>626</v>
          </cell>
          <cell r="B650" t="str">
            <v>2097 90</v>
          </cell>
          <cell r="C650" t="str">
            <v>SUMINISTRO, INSTALACION Y PRUEBA DE NIPLE DE FO.GO.  C-40 DE 4" DE Ø. POR 60  CM. DE LARGO.</v>
          </cell>
          <cell r="D650" t="str">
            <v>PZA</v>
          </cell>
          <cell r="E650">
            <v>393.9</v>
          </cell>
          <cell r="F650">
            <v>393.9</v>
          </cell>
        </row>
        <row r="651">
          <cell r="A651">
            <v>627</v>
          </cell>
          <cell r="B651" t="str">
            <v>2097 91</v>
          </cell>
          <cell r="C651" t="str">
            <v>SUMINISTRO, INSTALACION Y PRUEBA DE NIPLE DE FO.GO.  C-40 DE 4" DE Ø. POR 70  CM. DE LARGO.</v>
          </cell>
          <cell r="D651" t="str">
            <v>PZA</v>
          </cell>
          <cell r="E651">
            <v>436.81</v>
          </cell>
          <cell r="F651">
            <v>436.81</v>
          </cell>
        </row>
        <row r="652">
          <cell r="A652">
            <v>628</v>
          </cell>
          <cell r="B652" t="str">
            <v>2097 92</v>
          </cell>
          <cell r="C652" t="str">
            <v>SUMINISTRO, INSTALACION Y PRUEBA DE NIPLE DE FO.GO.  C-40 DE 4" DE Ø. POR 1.00  M. DE LARGO.</v>
          </cell>
          <cell r="D652" t="str">
            <v>PZA</v>
          </cell>
          <cell r="E652">
            <v>565.47</v>
          </cell>
          <cell r="F652">
            <v>565.47</v>
          </cell>
        </row>
        <row r="653">
          <cell r="A653">
            <v>629</v>
          </cell>
          <cell r="B653" t="str">
            <v>2097 93</v>
          </cell>
          <cell r="C653" t="str">
            <v>SUMINISTRO, INSTALACION Y PRUEBA DE NIPLE DE FO.GO.  C-40 DE 4" DE Ø. POR 1.50  M. DE LARGO.</v>
          </cell>
          <cell r="D653" t="str">
            <v>PZA</v>
          </cell>
          <cell r="E653">
            <v>779.97</v>
          </cell>
          <cell r="F653">
            <v>779.97</v>
          </cell>
        </row>
        <row r="654">
          <cell r="A654">
            <v>630</v>
          </cell>
          <cell r="B654" t="str">
            <v>2097 94</v>
          </cell>
          <cell r="C654" t="str">
            <v>SUMINISTRO, INSTALACION Y PRUEBA DE NIPLE DE FO.GO.  C-40 DE 4" DE Ø. POR 2.00  M. DE LARGO.</v>
          </cell>
          <cell r="D654" t="str">
            <v>PZA</v>
          </cell>
          <cell r="E654">
            <v>994.45</v>
          </cell>
          <cell r="F654">
            <v>994.45</v>
          </cell>
        </row>
        <row r="655">
          <cell r="A655">
            <v>631</v>
          </cell>
          <cell r="B655" t="str">
            <v>2097 95</v>
          </cell>
          <cell r="C655" t="str">
            <v>SUMINISTRO, INSTALACION Y PRUEBA DE NIPLE DE FO.GO.  C-40 DE 4" DE Ø. POR 3.00  M. DE LARGO.</v>
          </cell>
          <cell r="D655" t="str">
            <v>PZA</v>
          </cell>
          <cell r="E655">
            <v>1423.41</v>
          </cell>
          <cell r="F655">
            <v>1423.41</v>
          </cell>
        </row>
        <row r="656">
          <cell r="A656">
            <v>632</v>
          </cell>
          <cell r="B656" t="str">
            <v>2097 96</v>
          </cell>
          <cell r="C656" t="str">
            <v>SUMINISTRO, INSTALACION Y PRUEBA DE NIPLE DE FO.GO.  C-40 DE 4" DE Ø. POR 3.50  M. DE LARGO.</v>
          </cell>
          <cell r="D656" t="str">
            <v>PZA</v>
          </cell>
          <cell r="E656">
            <v>1637.87</v>
          </cell>
          <cell r="F656">
            <v>1637.87</v>
          </cell>
        </row>
        <row r="657">
          <cell r="A657">
            <v>633</v>
          </cell>
          <cell r="B657" t="str">
            <v>2090 01</v>
          </cell>
          <cell r="C657" t="str">
            <v>SUMINISTRO E INSTALACION DE CONTRAMARCOS DE ACERO DE VIGA ( I ) SENCILLOS DE 0.90 M. CON CANAL DE 100 MM. (4")</v>
          </cell>
          <cell r="D657" t="str">
            <v>PZA</v>
          </cell>
          <cell r="E657">
            <v>846.38</v>
          </cell>
          <cell r="F657">
            <v>846.38</v>
          </cell>
        </row>
        <row r="658">
          <cell r="A658">
            <v>634</v>
          </cell>
          <cell r="B658" t="str">
            <v>2090 02</v>
          </cell>
          <cell r="C658" t="str">
            <v>SUMINISTRO E INSTALACION DE CONTRAMARCOS DE ACERO DE VIGA ( I ) SENCILLOS DE 1.10 M. CON CANAL DE 100 MM (4")</v>
          </cell>
          <cell r="D658" t="str">
            <v>PZA</v>
          </cell>
          <cell r="E658">
            <v>963.22</v>
          </cell>
          <cell r="F658">
            <v>963.22</v>
          </cell>
        </row>
        <row r="659">
          <cell r="A659">
            <v>635</v>
          </cell>
          <cell r="B659" t="str">
            <v>2090 03</v>
          </cell>
          <cell r="C659" t="str">
            <v>SUMINISTRO E INSTALACION DE CONTRAMARCOS DE ACERO DE VIGA ( I ) SENCILLOS  DE 1.40 M. CON CANAL DE 100 MM (4")</v>
          </cell>
          <cell r="D659" t="str">
            <v>PZA</v>
          </cell>
          <cell r="E659">
            <v>1241.46</v>
          </cell>
          <cell r="F659">
            <v>1241.46</v>
          </cell>
        </row>
        <row r="660">
          <cell r="A660">
            <v>636</v>
          </cell>
          <cell r="B660" t="str">
            <v>2090 04</v>
          </cell>
          <cell r="C660" t="str">
            <v>SUMINISTRO, INSTALACION Y PRUEBA DE         TAPON CAMPANA  DE 2" DE Ø</v>
          </cell>
          <cell r="D660" t="str">
            <v>PZA</v>
          </cell>
          <cell r="E660">
            <v>85.12</v>
          </cell>
          <cell r="F660">
            <v>85.12</v>
          </cell>
        </row>
        <row r="661">
          <cell r="A661">
            <v>637</v>
          </cell>
          <cell r="B661" t="str">
            <v>2090 05</v>
          </cell>
          <cell r="C661" t="str">
            <v>SUMINISTRO E INSTALACION DE CONTRAMARCOS  DE ACERO DE VIGA ( I ) SENCILLOS  DE1.80 M. CON CANAL DE 100 MM (4")</v>
          </cell>
          <cell r="D661" t="str">
            <v>PZA</v>
          </cell>
          <cell r="E661">
            <v>1540.07</v>
          </cell>
          <cell r="F661">
            <v>1540.07</v>
          </cell>
        </row>
        <row r="662">
          <cell r="A662">
            <v>638</v>
          </cell>
          <cell r="B662" t="str">
            <v>2090 06</v>
          </cell>
          <cell r="C662" t="str">
            <v>SUMINISTRO E INSTALACION DE CONTRAMARCOS  DE ACERO DE VIGA ( I ) SENCILLOS  DE1.80 M. CON CANAL DE 150 MM (6")</v>
          </cell>
          <cell r="D662" t="str">
            <v>PZA</v>
          </cell>
          <cell r="E662">
            <v>2457.77</v>
          </cell>
          <cell r="F662">
            <v>2457.77</v>
          </cell>
        </row>
        <row r="663">
          <cell r="A663">
            <v>639</v>
          </cell>
          <cell r="B663" t="str">
            <v>2090 07</v>
          </cell>
          <cell r="C663" t="str">
            <v>SUMINISTRO E INSTALACION DE CONTRAMARCOS  DE ACERO DE VIGA ( I ) DOBLES  DE1.80 M. CON CANAL DE 100 MM (4")</v>
          </cell>
          <cell r="D663" t="str">
            <v>PZA</v>
          </cell>
          <cell r="E663">
            <v>309.66000000000003</v>
          </cell>
          <cell r="F663">
            <v>309.66000000000003</v>
          </cell>
        </row>
        <row r="664">
          <cell r="A664">
            <v>640</v>
          </cell>
          <cell r="B664" t="str">
            <v>2090 08</v>
          </cell>
          <cell r="C664" t="str">
            <v>SUMINISTRO E INSTALACION DE CONTRAMARCOS DE ACERO DE VIGA ( I ) DOBLES  DE1.80 M. CON CANAL DE 150 MM (6")</v>
          </cell>
          <cell r="D664" t="str">
            <v>PZA</v>
          </cell>
          <cell r="E664">
            <v>2674.49</v>
          </cell>
          <cell r="F664">
            <v>2674.49</v>
          </cell>
        </row>
        <row r="665">
          <cell r="A665">
            <v>641</v>
          </cell>
          <cell r="B665" t="str">
            <v>2090 09</v>
          </cell>
          <cell r="C665" t="str">
            <v>SUMINISTRO  E  INSTALACION  DE MARCOS C/TAPA DE FIERRO FUNDIDO DE 50X50 CM    CON PESO DE 97 KG.</v>
          </cell>
          <cell r="D665" t="str">
            <v>PZA</v>
          </cell>
          <cell r="E665">
            <v>2112.91</v>
          </cell>
          <cell r="F665">
            <v>2112.91</v>
          </cell>
        </row>
        <row r="666">
          <cell r="A666">
            <v>642</v>
          </cell>
          <cell r="B666" t="str">
            <v>2090 10</v>
          </cell>
          <cell r="C666" t="str">
            <v>SUMINISTRO  E  INSTALACION  DE MARCOS C/TAPA DE FIERRO FUNDIDO DE 50X50 CM    CON PESO DE 134 KG.</v>
          </cell>
          <cell r="D666" t="str">
            <v>PZA</v>
          </cell>
          <cell r="E666">
            <v>2399.56</v>
          </cell>
          <cell r="F666">
            <v>2399.56</v>
          </cell>
        </row>
        <row r="667">
          <cell r="A667">
            <v>643</v>
          </cell>
          <cell r="B667" t="str">
            <v>2090 11</v>
          </cell>
          <cell r="C667" t="str">
            <v>SUMINISTRO  E  INSTALACION  DE MARCOS C/TAPA DE FIERRO FUNDIDO DE 50X50 CM    CON PESO DE 55 KG.</v>
          </cell>
          <cell r="D667" t="str">
            <v>PZA</v>
          </cell>
          <cell r="E667">
            <v>1608.63</v>
          </cell>
          <cell r="F667">
            <v>1608.63</v>
          </cell>
        </row>
        <row r="668">
          <cell r="A668">
            <v>644</v>
          </cell>
          <cell r="B668" t="str">
            <v>2090 12</v>
          </cell>
          <cell r="C668" t="str">
            <v>SUMINISTRO, INSTALACION Y PRUEBA DE TUBERIA DE FIERRO  GALVANIZADO C-40 CON COPLE DE 25 MM (1") DE DIAMETRO.</v>
          </cell>
          <cell r="D668" t="str">
            <v>M</v>
          </cell>
          <cell r="E668">
            <v>107.74</v>
          </cell>
          <cell r="F668">
            <v>107.74</v>
          </cell>
        </row>
        <row r="669">
          <cell r="A669">
            <v>645</v>
          </cell>
          <cell r="B669" t="str">
            <v>2090 13</v>
          </cell>
          <cell r="C669" t="str">
            <v>SUMINISTRO, INSTALACION Y PRUEBA DE TUBERIA DE FIERRO  GALVANIZADO  C-40 CON COPLE DE 32 MM (1 1/4") DE DIAMETRO.</v>
          </cell>
          <cell r="D669" t="str">
            <v>M</v>
          </cell>
          <cell r="E669">
            <v>201.59</v>
          </cell>
          <cell r="F669">
            <v>201.59</v>
          </cell>
        </row>
        <row r="670">
          <cell r="A670">
            <v>646</v>
          </cell>
          <cell r="B670" t="str">
            <v>2090 14</v>
          </cell>
          <cell r="C670" t="str">
            <v>SUMINISTRO, INSTALACION Y PRUEBA DE TUBERIA DE FIERRO  GALVANIZADO  C-40 CON COPLE DE 38 MM (1 1/2") DE DIAMETRO.</v>
          </cell>
          <cell r="D670" t="str">
            <v>M</v>
          </cell>
          <cell r="E670">
            <v>139.65</v>
          </cell>
          <cell r="F670">
            <v>139.65</v>
          </cell>
        </row>
        <row r="671">
          <cell r="A671">
            <v>647</v>
          </cell>
          <cell r="B671" t="str">
            <v>2090 15</v>
          </cell>
          <cell r="C671" t="str">
            <v>SUMINISTRO, INSTALACION Y PRUEBA DE TUBERIA DE FIERRO  GALVANIZADO  C-40 CON COPLE DE 51 MM (2") DE DIAMETRO.</v>
          </cell>
          <cell r="D671" t="str">
            <v>M</v>
          </cell>
          <cell r="E671">
            <v>171.29</v>
          </cell>
          <cell r="F671">
            <v>171.29</v>
          </cell>
        </row>
        <row r="672">
          <cell r="A672">
            <v>648</v>
          </cell>
          <cell r="B672" t="str">
            <v>2090 16</v>
          </cell>
          <cell r="C672" t="str">
            <v>SUMINISTRO, INSTALACION Y PRUEBA DE TUBERIA DE FIERRO  GALVANIZADO  C-40 CON COPLE  DE 64 MM (2 1/2") DE DIAMETRO.</v>
          </cell>
          <cell r="D672" t="str">
            <v>M</v>
          </cell>
          <cell r="E672">
            <v>243.98</v>
          </cell>
          <cell r="F672">
            <v>243.98</v>
          </cell>
        </row>
        <row r="673">
          <cell r="A673">
            <v>649</v>
          </cell>
          <cell r="B673" t="str">
            <v>2090 17</v>
          </cell>
          <cell r="C673" t="str">
            <v>SUMINISTRO, INSTALACION Y PRUEBA DE TUBERIA DE FIERRO  GALVANIZADO   C-40 CON COPLE DE 76 MM. (3") DE DIAMETRO.</v>
          </cell>
          <cell r="D673" t="str">
            <v>M</v>
          </cell>
          <cell r="E673">
            <v>312.08</v>
          </cell>
          <cell r="F673">
            <v>312.08</v>
          </cell>
        </row>
        <row r="674">
          <cell r="A674">
            <v>650</v>
          </cell>
          <cell r="B674" t="str">
            <v>2090 18</v>
          </cell>
          <cell r="C674" t="str">
            <v>SUMINISTRO, INSTALACION Y PRUEBA DE TUBERIA DE FIERRO  GALVANIZADO   C-40 CON COPLE DE 102 MM (4") DE DIAMETRO.</v>
          </cell>
          <cell r="D674" t="str">
            <v>M</v>
          </cell>
          <cell r="E674">
            <v>450.51</v>
          </cell>
          <cell r="F674">
            <v>450.51</v>
          </cell>
        </row>
        <row r="675">
          <cell r="A675">
            <v>651</v>
          </cell>
          <cell r="B675" t="str">
            <v>2091 92</v>
          </cell>
          <cell r="C675" t="str">
            <v>SUMINISTRO, INSTALACION Y PRUEBA DE VALVULA DE ADMISION Y EXPULSION DE AIRE        DE FO.FO DE ½" DE Ø.</v>
          </cell>
          <cell r="D675" t="str">
            <v>PZA</v>
          </cell>
          <cell r="E675">
            <v>494.07</v>
          </cell>
          <cell r="F675">
            <v>494.07</v>
          </cell>
        </row>
        <row r="676">
          <cell r="A676">
            <v>652</v>
          </cell>
          <cell r="B676" t="str">
            <v>2091 93</v>
          </cell>
          <cell r="C676" t="str">
            <v>SUMINISTRO, INSTALACION Y PRUEBA DE VALVULA DE ADMISION Y EXPULSION DE AIRE        DE FO.FO DE ¾" DE Ø.</v>
          </cell>
          <cell r="D676" t="str">
            <v>PZA</v>
          </cell>
          <cell r="E676">
            <v>608.20000000000005</v>
          </cell>
          <cell r="F676">
            <v>608.20000000000005</v>
          </cell>
        </row>
        <row r="677">
          <cell r="A677">
            <v>653</v>
          </cell>
          <cell r="B677" t="str">
            <v>2091 94</v>
          </cell>
          <cell r="C677" t="str">
            <v>SUMINISTRO, INSTALACION Y PRUEBA DE VALVULA DE ADMISION Y EXPULSION DE AIRE        DE FO.FO DE 1" DE Ø.</v>
          </cell>
          <cell r="D677" t="str">
            <v>PZA</v>
          </cell>
          <cell r="E677">
            <v>695.79</v>
          </cell>
          <cell r="F677">
            <v>695.79</v>
          </cell>
        </row>
        <row r="678">
          <cell r="A678">
            <v>654</v>
          </cell>
          <cell r="B678" t="str">
            <v>2091 95</v>
          </cell>
          <cell r="C678" t="str">
            <v>SUMINISTRO, INSTALACION Y PRUEBA DE VALVULA DE ADMISION Y EXPULSION DE AIRE        DE FO.FO DE 2" DE Ø.</v>
          </cell>
          <cell r="D678" t="str">
            <v>PZA</v>
          </cell>
          <cell r="E678">
            <v>1843.71</v>
          </cell>
          <cell r="F678">
            <v>1843.71</v>
          </cell>
        </row>
        <row r="679">
          <cell r="A679">
            <v>655</v>
          </cell>
          <cell r="B679" t="str">
            <v>2091 96</v>
          </cell>
          <cell r="C679" t="str">
            <v>SUMINISTRO, INSTALACION Y PRUEBA DE JUNTA GIBAULT DE FO.FO. CUALQUIER CLASE DE 2" DE Ø, CLASE A-5  Y/O  A-7,  A-10,  A-14.</v>
          </cell>
          <cell r="D679" t="str">
            <v>PZA</v>
          </cell>
          <cell r="E679">
            <v>157</v>
          </cell>
          <cell r="F679">
            <v>157</v>
          </cell>
        </row>
        <row r="680">
          <cell r="A680">
            <v>656</v>
          </cell>
          <cell r="B680" t="str">
            <v>2091 97</v>
          </cell>
          <cell r="C680" t="str">
            <v>SUMINISTRO, INSTALACION Y PRUEBA DE JUNTA GIBAULT DE FO.FO. CUALQUIER CLASE DE 2½" DE Ø, CLASE A-5  Y/O  A-7,  A-10,  A-14.</v>
          </cell>
          <cell r="D680" t="str">
            <v>PZA</v>
          </cell>
          <cell r="E680">
            <v>157</v>
          </cell>
          <cell r="F680">
            <v>157</v>
          </cell>
        </row>
        <row r="681">
          <cell r="A681">
            <v>657</v>
          </cell>
          <cell r="B681" t="str">
            <v>2091 98</v>
          </cell>
          <cell r="C681" t="str">
            <v>SUMINISTRO, INSTALACION Y PRUEBA DE JUNTA GIBAULT DE FO.FO. CUALQUIER CLASE DE 3" DE Ø, CLASE A-5  Y/O  A-7,  A-10,  A-14.</v>
          </cell>
          <cell r="D681" t="str">
            <v>PZA</v>
          </cell>
          <cell r="E681">
            <v>184.86</v>
          </cell>
          <cell r="F681">
            <v>184.86</v>
          </cell>
        </row>
        <row r="682">
          <cell r="A682">
            <v>658</v>
          </cell>
          <cell r="B682" t="str">
            <v>2091 99</v>
          </cell>
          <cell r="C682" t="str">
            <v>SUMINISTRO, INSTALACION Y PRUEBA DE JUNTA GIBAULT DE FO.FO. CUALQUIER CLASE DE 4" DE Ø, CLASE A-5  Y/O  A-7,  A-10,  A-14.</v>
          </cell>
          <cell r="D682" t="str">
            <v>PZA</v>
          </cell>
          <cell r="E682">
            <v>235.29</v>
          </cell>
          <cell r="F682">
            <v>235.29</v>
          </cell>
        </row>
        <row r="683">
          <cell r="A683">
            <v>659</v>
          </cell>
          <cell r="B683" t="str">
            <v>2092 01</v>
          </cell>
          <cell r="C683" t="str">
            <v>SUMINISTRO, INSTALACION Y PRUEBA DE JUNTA GIBAULT DE FO.FO. CUALQUIER CLASE DE 6" DE Ø, CLASE A-5  Y/O  A-7,  A-10,  A-14.</v>
          </cell>
          <cell r="D683" t="str">
            <v>PZA</v>
          </cell>
          <cell r="E683">
            <v>310.94</v>
          </cell>
          <cell r="F683">
            <v>310.94</v>
          </cell>
        </row>
        <row r="684">
          <cell r="A684">
            <v>660</v>
          </cell>
          <cell r="B684" t="str">
            <v>2092 02</v>
          </cell>
          <cell r="C684" t="str">
            <v>SUMINISTRO, INSTALACION Y PRUEBA DE JUNTA GIBAULT DE FO.FO. CUALQUIER CLASE DE 8" DE Ø, CLASE A-5  Y/O  A-7,  A-10,  A-14.</v>
          </cell>
          <cell r="D684" t="str">
            <v>PZA</v>
          </cell>
          <cell r="E684">
            <v>427.52</v>
          </cell>
          <cell r="F684">
            <v>427.52</v>
          </cell>
        </row>
        <row r="685">
          <cell r="A685">
            <v>661</v>
          </cell>
          <cell r="B685" t="str">
            <v>2092 03</v>
          </cell>
          <cell r="C685" t="str">
            <v>SUMINISTRO, INSTALACION Y PRUEBA DE JUNTA GIBAULT DE FO.FO. CUALQUIER CLASE DE 10" DE Ø, CLASE A-5  Y/O  A-7,  A-10,  A-14.</v>
          </cell>
          <cell r="D685" t="str">
            <v>PZA</v>
          </cell>
          <cell r="E685">
            <v>608</v>
          </cell>
          <cell r="F685">
            <v>608</v>
          </cell>
        </row>
        <row r="686">
          <cell r="A686">
            <v>662</v>
          </cell>
          <cell r="B686" t="str">
            <v>2092 04</v>
          </cell>
          <cell r="C686" t="str">
            <v>SUMINISTRO, INSTALACION Y PRUEBA DE JUNTA GIBAULT DE FO.FO. CUALQUIER CLASE DE 12" DE Ø, CLASE A-5  Y/O  A-7,  A-10,  A-14.</v>
          </cell>
          <cell r="D686" t="str">
            <v>PZA</v>
          </cell>
          <cell r="E686">
            <v>780.51</v>
          </cell>
          <cell r="F686">
            <v>780.51</v>
          </cell>
        </row>
        <row r="687">
          <cell r="A687">
            <v>663</v>
          </cell>
          <cell r="B687" t="str">
            <v>2092 05</v>
          </cell>
          <cell r="C687" t="str">
            <v>SUMINISTRO, INSTALACION Y PRUEBA DE JUNTA GIBAULT DE FO.FO. CUALQUIER CLASE DE 14" DE Ø, CLASE A-5  Y/O  A-7,  A-10,  A-14.</v>
          </cell>
          <cell r="D687" t="str">
            <v>PZA</v>
          </cell>
          <cell r="E687">
            <v>1257.04</v>
          </cell>
          <cell r="F687">
            <v>1257.04</v>
          </cell>
        </row>
        <row r="688">
          <cell r="A688">
            <v>664</v>
          </cell>
          <cell r="B688" t="str">
            <v>2092 06</v>
          </cell>
          <cell r="C688" t="str">
            <v>SUMINISTRO, INSTALACION Y PRUEBA DE JUNTA GIBAULT DE FO.FO. DE 16" DE Ø, CLASE A-5  Y/O  A-7.</v>
          </cell>
          <cell r="D688" t="str">
            <v>PZA</v>
          </cell>
          <cell r="E688">
            <v>2007.15</v>
          </cell>
          <cell r="F688">
            <v>2007.15</v>
          </cell>
        </row>
        <row r="689">
          <cell r="A689">
            <v>665</v>
          </cell>
          <cell r="B689" t="str">
            <v>2092 07</v>
          </cell>
          <cell r="C689" t="str">
            <v>SUMINISTRO, INSTALACION Y PRUEBA DE JUNTA GIBAULT DE FO.FO. DE 16" DE Ø, CLASE A-10.</v>
          </cell>
          <cell r="D689" t="str">
            <v>PZA</v>
          </cell>
          <cell r="E689">
            <v>2222.13</v>
          </cell>
          <cell r="F689">
            <v>2222.13</v>
          </cell>
        </row>
        <row r="690">
          <cell r="A690">
            <v>666</v>
          </cell>
          <cell r="B690" t="str">
            <v>2092 08</v>
          </cell>
          <cell r="C690" t="str">
            <v>SUMINISTRO, INSTALACION Y PRUEBA DE JUNTA GIBAULT DE FO.FO. DE 16" DE Ø, CLASE A-14.</v>
          </cell>
          <cell r="D690" t="str">
            <v>PZA</v>
          </cell>
          <cell r="E690">
            <v>2295.13</v>
          </cell>
          <cell r="F690">
            <v>2295.13</v>
          </cell>
        </row>
        <row r="691">
          <cell r="A691">
            <v>667</v>
          </cell>
          <cell r="B691" t="str">
            <v>2092 09</v>
          </cell>
          <cell r="C691" t="str">
            <v>SUMINISTRO, INSTALACION Y PRUEBA DE JUNTA GIBAULT DE FO.FO. DE 18" DE Ø, CLASE A-5  Y/O  A-7.</v>
          </cell>
          <cell r="D691" t="str">
            <v>PZA</v>
          </cell>
          <cell r="E691">
            <v>2545.94</v>
          </cell>
          <cell r="F691">
            <v>2545.94</v>
          </cell>
        </row>
        <row r="692">
          <cell r="A692">
            <v>668</v>
          </cell>
          <cell r="B692" t="str">
            <v>2092 10</v>
          </cell>
          <cell r="C692" t="str">
            <v>SUMINISTRO, INSTALACION Y PRUEBA DE JUNTA GIBAULT DE FO.FO. DE 18" DE Ø, CLASE A-10.</v>
          </cell>
          <cell r="D692" t="str">
            <v>PZA</v>
          </cell>
          <cell r="E692">
            <v>3017.05</v>
          </cell>
          <cell r="F692">
            <v>3017.05</v>
          </cell>
        </row>
        <row r="693">
          <cell r="A693">
            <v>669</v>
          </cell>
          <cell r="B693" t="str">
            <v>2092 11</v>
          </cell>
          <cell r="C693" t="str">
            <v>SUMINISTRO, INSTALACION Y PRUEBA DE JUNTA GIBAULT DE FO.FO. DE 18" DE Ø, CLASE A-14.</v>
          </cell>
          <cell r="D693" t="str">
            <v>PZA</v>
          </cell>
          <cell r="E693">
            <v>3121.89</v>
          </cell>
          <cell r="F693">
            <v>3121.89</v>
          </cell>
        </row>
        <row r="694">
          <cell r="A694">
            <v>670</v>
          </cell>
          <cell r="B694" t="str">
            <v>2092 12</v>
          </cell>
          <cell r="C694" t="str">
            <v>SUMINISTRO, INSTALACION Y PRUEBA DE JUNTA GIBAULT DE FO.FO. DE 20" DE Ø, CLASE A-5  Y/O  A-7.</v>
          </cell>
          <cell r="D694" t="str">
            <v>PZA</v>
          </cell>
          <cell r="E694">
            <v>3017.05</v>
          </cell>
          <cell r="F694">
            <v>3017.05</v>
          </cell>
        </row>
        <row r="695">
          <cell r="A695">
            <v>671</v>
          </cell>
          <cell r="B695" t="str">
            <v>2092 13</v>
          </cell>
          <cell r="C695" t="str">
            <v>SUMINISTRO, INSTALACION Y PRUEBA DE JUNTA GIBAULT DE FO.FO. DE 20" DE Ø, CLASE A-10.</v>
          </cell>
          <cell r="D695" t="str">
            <v>PZA</v>
          </cell>
          <cell r="E695">
            <v>3121.89</v>
          </cell>
          <cell r="F695">
            <v>3121.89</v>
          </cell>
        </row>
        <row r="696">
          <cell r="A696">
            <v>672</v>
          </cell>
          <cell r="B696" t="str">
            <v>2092 14</v>
          </cell>
          <cell r="C696" t="str">
            <v>SUMINISTRO, INSTALACION Y PRUEBA DE JUNTA GIBAULT DE FO.FO.  DE 20" DE Ø, CLASE A-14.</v>
          </cell>
          <cell r="D696" t="str">
            <v>PZA</v>
          </cell>
          <cell r="E696">
            <v>3594.32</v>
          </cell>
          <cell r="F696">
            <v>3594.32</v>
          </cell>
        </row>
        <row r="697">
          <cell r="A697">
            <v>673</v>
          </cell>
          <cell r="B697" t="str">
            <v>2092 15</v>
          </cell>
          <cell r="C697" t="str">
            <v>SUMINISTRO, INSTALACION Y PRUEBA DE JUNTA GIBAULT DE FO.FO. DE 24" DE Ø, CLASE A-5  Y/O  A-7.</v>
          </cell>
          <cell r="D697" t="str">
            <v>PZA</v>
          </cell>
          <cell r="E697">
            <v>3882.3</v>
          </cell>
          <cell r="F697">
            <v>3882.3</v>
          </cell>
        </row>
        <row r="698">
          <cell r="A698">
            <v>674</v>
          </cell>
          <cell r="B698" t="str">
            <v>2092 16</v>
          </cell>
          <cell r="C698" t="str">
            <v>SUMINISTRO, INSTALACION Y PRUEBA DE JUNTA GIBAULT DE FO.FO.  DE 24" DE Ø, CLASE A-10.</v>
          </cell>
          <cell r="D698" t="str">
            <v>PZA</v>
          </cell>
          <cell r="E698">
            <v>4967.84</v>
          </cell>
          <cell r="F698">
            <v>4967.84</v>
          </cell>
        </row>
        <row r="699">
          <cell r="A699">
            <v>675</v>
          </cell>
          <cell r="B699" t="str">
            <v>2092 17</v>
          </cell>
          <cell r="C699" t="str">
            <v>SUMINISTRO, INSTALACION Y PRUEBA DE JUNTA GIBAULT DE FO.FO.  DE 24" DE Ø, CLASE A-14.</v>
          </cell>
          <cell r="D699" t="str">
            <v>PZA</v>
          </cell>
          <cell r="E699">
            <v>4967.84</v>
          </cell>
          <cell r="F699">
            <v>4967.84</v>
          </cell>
        </row>
        <row r="700">
          <cell r="A700">
            <v>676</v>
          </cell>
          <cell r="B700" t="str">
            <v>2092 18</v>
          </cell>
          <cell r="C700" t="str">
            <v>SUMINISTRO, INSTALACION Y PRUEBA DE JUNTA GIBAULT DE FO.FO. DE 30" DE Ø, CLASE A-5  Y/O  A-7.</v>
          </cell>
          <cell r="D700" t="str">
            <v>PZA</v>
          </cell>
          <cell r="E700">
            <v>6050.72</v>
          </cell>
          <cell r="F700">
            <v>6050.72</v>
          </cell>
        </row>
        <row r="701">
          <cell r="A701">
            <v>677</v>
          </cell>
          <cell r="B701" t="str">
            <v>2092 19</v>
          </cell>
          <cell r="C701" t="str">
            <v>SUMINISTRO, INSTALACION Y PRUEBA DE JUNTA GIBAULT DE FO.FO. DE 30" DE Ø, CLASE A-10.</v>
          </cell>
          <cell r="D701" t="str">
            <v>PZA</v>
          </cell>
          <cell r="E701">
            <v>6050.72</v>
          </cell>
          <cell r="F701">
            <v>6050.72</v>
          </cell>
        </row>
        <row r="702">
          <cell r="A702">
            <v>678</v>
          </cell>
          <cell r="B702" t="str">
            <v>2092 20</v>
          </cell>
          <cell r="C702" t="str">
            <v>SUMINISTRO, INSTALACION Y PRUEBA DE JUNTA GIBAULT DE FO.FO. DE 30" DE Ø, CLASE A-14.</v>
          </cell>
          <cell r="D702" t="str">
            <v>PZA</v>
          </cell>
          <cell r="E702">
            <v>6409.03</v>
          </cell>
          <cell r="F702">
            <v>6409.03</v>
          </cell>
        </row>
        <row r="703">
          <cell r="A703">
            <v>679</v>
          </cell>
          <cell r="B703" t="str">
            <v>2092 21</v>
          </cell>
          <cell r="C703" t="str">
            <v>SUMINISTRO, INSTALACION Y PRUEBA DE JUNTA GIBAULT DE FO.FO. DE 36" DE Ø, CLASE A-5  Y/O  A-7.</v>
          </cell>
          <cell r="D703" t="str">
            <v>PZA</v>
          </cell>
          <cell r="E703">
            <v>6409.03</v>
          </cell>
          <cell r="F703">
            <v>6409.03</v>
          </cell>
        </row>
        <row r="704">
          <cell r="A704">
            <v>680</v>
          </cell>
          <cell r="B704" t="str">
            <v>2092 22</v>
          </cell>
          <cell r="C704" t="str">
            <v>SUMINISTRO, INSTALACION Y PRUEBA DE JUNTA GIBAULT DE FO.FO. DE 36" DE Ø, CLASE A-10.</v>
          </cell>
          <cell r="D704" t="str">
            <v>PZA</v>
          </cell>
          <cell r="E704">
            <v>7852.88</v>
          </cell>
          <cell r="F704">
            <v>7852.88</v>
          </cell>
        </row>
        <row r="705">
          <cell r="A705">
            <v>681</v>
          </cell>
          <cell r="B705" t="str">
            <v>2092 23</v>
          </cell>
          <cell r="C705" t="str">
            <v>SUMINISTRO, INSTALACION Y PRUEBA DE JUNTA GIBAULT DE FO.FO. DE 36" DE Ø, CLASE A-14.</v>
          </cell>
          <cell r="D705" t="str">
            <v>PZA</v>
          </cell>
          <cell r="E705">
            <v>8577.4599999999991</v>
          </cell>
          <cell r="F705">
            <v>8577.4599999999991</v>
          </cell>
        </row>
        <row r="706">
          <cell r="A706">
            <v>682</v>
          </cell>
          <cell r="B706" t="str">
            <v>2092 24</v>
          </cell>
          <cell r="C706" t="str">
            <v>SUMINISTRO, INSTALACION Y PRUEBA DE EXTREMIDAD DE FO.FO. DE 2" DE Ø, CLASE A-5  Y/O A-7, A-10, A-14, CON EMPAQUE Y  TORNILLOS.</v>
          </cell>
          <cell r="D706" t="str">
            <v>PZA</v>
          </cell>
          <cell r="E706">
            <v>355.53</v>
          </cell>
          <cell r="F706">
            <v>355.53</v>
          </cell>
        </row>
        <row r="707">
          <cell r="A707">
            <v>683</v>
          </cell>
          <cell r="B707" t="str">
            <v>2092 25</v>
          </cell>
          <cell r="C707" t="str">
            <v>SUMINISTRO, INSTALACION Y PRUEBA DE EXTREMIDAD DE FO.FO. DE 2½" DE Ø, CLASE A-5  Y/O A-7, A-10, A-14, CON EMPAQUE Y  TORNILLOS.</v>
          </cell>
          <cell r="D707" t="str">
            <v>PZA</v>
          </cell>
          <cell r="E707">
            <v>411.8</v>
          </cell>
          <cell r="F707">
            <v>411.8</v>
          </cell>
        </row>
        <row r="708">
          <cell r="A708">
            <v>684</v>
          </cell>
          <cell r="B708" t="str">
            <v>2092 26</v>
          </cell>
          <cell r="C708" t="str">
            <v>SUMINISTRO, INSTALACION Y PRUEBA DE EXTREMIDAD DE FO.FO. DE 3" DE Ø, CLASE A-5  Y/O A-7, A-10, A-14, CON EMPAQUE Y  TORNILLOS.</v>
          </cell>
          <cell r="D708" t="str">
            <v>PZA</v>
          </cell>
          <cell r="E708">
            <v>457.98</v>
          </cell>
          <cell r="F708">
            <v>457.98</v>
          </cell>
        </row>
        <row r="709">
          <cell r="A709">
            <v>685</v>
          </cell>
          <cell r="B709" t="str">
            <v>2092 27</v>
          </cell>
          <cell r="C709" t="str">
            <v>SUMINISTRO, INSTALACION Y PRUEBA DE EXTREMIDAD DE FO.FO. DE 4" DE Ø, CLASE A-5  Y/O A-7, A-10, A-14, CON EMPAQUE Y  TORNILLOS.</v>
          </cell>
          <cell r="D709" t="str">
            <v>PZA</v>
          </cell>
          <cell r="E709">
            <v>603.16999999999996</v>
          </cell>
          <cell r="F709">
            <v>603.16999999999996</v>
          </cell>
        </row>
        <row r="710">
          <cell r="A710">
            <v>686</v>
          </cell>
          <cell r="B710" t="str">
            <v>2092 28</v>
          </cell>
          <cell r="C710" t="str">
            <v>SUMINISTRO, INSTALACION Y PRUEBA DE EXTREMIDAD DE FO.FO. DE 6" DE Ø, CLASE A-5  Y/O A-7, A-10, A-14, CON EMPAQUE Y  TORNILLOS.</v>
          </cell>
          <cell r="D710" t="str">
            <v>PZA</v>
          </cell>
          <cell r="E710">
            <v>894.26</v>
          </cell>
          <cell r="F710">
            <v>894.26</v>
          </cell>
        </row>
        <row r="711">
          <cell r="A711">
            <v>687</v>
          </cell>
          <cell r="B711" t="str">
            <v>2092 29</v>
          </cell>
          <cell r="C711" t="str">
            <v>SUMINISTRO, INSTALACION Y PRUEBA DE EXTREMIDAD DE FO.FO. DE 8" DE Ø, CLASE A-5  Y/O A-7, A-10, A-14, CON EMPAQUE Y  TORNILLOS.</v>
          </cell>
          <cell r="D711" t="str">
            <v>PZA</v>
          </cell>
          <cell r="E711">
            <v>1294.5</v>
          </cell>
          <cell r="F711">
            <v>1294.5</v>
          </cell>
        </row>
        <row r="712">
          <cell r="A712">
            <v>688</v>
          </cell>
          <cell r="B712" t="str">
            <v>2092 30</v>
          </cell>
          <cell r="C712" t="str">
            <v>SUMINISTRO, INSTALACION Y PRUEBA DE EXTREMIDAD DE FO.FO. DE 10" DE Ø, CLASE A-5  Y/O A-7, A-10, A-14, CON EMPAQUE Y  TORNILLOS.</v>
          </cell>
          <cell r="D712" t="str">
            <v>PZA</v>
          </cell>
          <cell r="E712">
            <v>1963.67</v>
          </cell>
          <cell r="F712">
            <v>1963.67</v>
          </cell>
        </row>
        <row r="713">
          <cell r="A713">
            <v>689</v>
          </cell>
          <cell r="B713" t="str">
            <v>2092 31</v>
          </cell>
          <cell r="C713" t="str">
            <v>SUMINISTRO, INSTALACION Y PRUEBA DE EXTREMIDAD DE FO.FO. DE 12" DE Ø, CLASE A-5  Y/O A-7, A-10, A-14, CON EMPAQUE Y  TORNILLOS.</v>
          </cell>
          <cell r="D713" t="str">
            <v>PZA</v>
          </cell>
          <cell r="E713">
            <v>2356.4899999999998</v>
          </cell>
          <cell r="F713">
            <v>2356.4899999999998</v>
          </cell>
        </row>
        <row r="714">
          <cell r="A714">
            <v>690</v>
          </cell>
          <cell r="B714" t="str">
            <v>2092 32</v>
          </cell>
          <cell r="C714" t="str">
            <v>SUMINISTRO, INSTALACION Y PRUEBA DE EXTREMIDAD DE FO.FO. DE 14" DE Ø, CLASE A-5  Y/O A-7, CON EMPAQUE Y  TORNILLOS.</v>
          </cell>
          <cell r="D714" t="str">
            <v>PZA</v>
          </cell>
          <cell r="E714">
            <v>3802.35</v>
          </cell>
          <cell r="F714">
            <v>3802.35</v>
          </cell>
        </row>
        <row r="715">
          <cell r="A715">
            <v>691</v>
          </cell>
          <cell r="B715" t="str">
            <v>2092 33</v>
          </cell>
          <cell r="C715" t="str">
            <v>SUMINISTRO, INSTALACION Y PRUEBA DE EXTREMIDAD DE FO.FO. DE 14" DE Ø, CLASE  A-10, CON EMPAQUE Y  TORNILLOS.</v>
          </cell>
          <cell r="D715" t="str">
            <v>PZA</v>
          </cell>
          <cell r="E715">
            <v>4301.34</v>
          </cell>
          <cell r="F715">
            <v>4301.34</v>
          </cell>
        </row>
        <row r="716">
          <cell r="A716">
            <v>692</v>
          </cell>
          <cell r="B716" t="str">
            <v>2092 34</v>
          </cell>
          <cell r="C716" t="str">
            <v>SUMINISTRO, INSTALACION Y PRUEBA DE EXTREMIDAD DE FO.FO. DE 14" DE Ø, CLASE  A-14, CON EMPAQUE Y  TORNILLOS.</v>
          </cell>
          <cell r="D716" t="str">
            <v>PZA</v>
          </cell>
          <cell r="E716">
            <v>4841.45</v>
          </cell>
          <cell r="F716">
            <v>4841.45</v>
          </cell>
        </row>
        <row r="717">
          <cell r="A717">
            <v>693</v>
          </cell>
          <cell r="B717" t="str">
            <v>2092 35</v>
          </cell>
          <cell r="C717" t="str">
            <v>SUMINISTRO, INSTALACION Y PRUEBA DE EXTREMIDAD DE FO.FO. DE 16" DE Ø, CLASE A-5  Y/O A-7, CON EMPAQUE Y  TORNILLOS.</v>
          </cell>
          <cell r="D717" t="str">
            <v>PZA</v>
          </cell>
          <cell r="E717">
            <v>5668.53</v>
          </cell>
          <cell r="F717">
            <v>5668.53</v>
          </cell>
        </row>
        <row r="718">
          <cell r="A718">
            <v>694</v>
          </cell>
          <cell r="B718" t="str">
            <v>2092 36</v>
          </cell>
          <cell r="C718" t="str">
            <v>SUMINISTRO, INSTALACION Y PRUEBA DE EXTREMIDAD DE FO.FO. DE 16" DE Ø, CLASE  A-10, CON EMPAQUE Y  TORNILLOS.</v>
          </cell>
          <cell r="D718" t="str">
            <v>PZA</v>
          </cell>
          <cell r="E718">
            <v>6497.95</v>
          </cell>
          <cell r="F718">
            <v>6497.95</v>
          </cell>
        </row>
        <row r="719">
          <cell r="A719">
            <v>695</v>
          </cell>
          <cell r="B719" t="str">
            <v>2092 37</v>
          </cell>
          <cell r="C719" t="str">
            <v>SUMINISTRO, INSTALACION Y PRUEBA DE EXTREMIDAD DE FO.FO. DE 16" DE Ø, CLASE A-14, CON EMPAQUE Y  TORNILLOS.</v>
          </cell>
          <cell r="D719" t="str">
            <v>PZA</v>
          </cell>
          <cell r="E719">
            <v>6497.95</v>
          </cell>
          <cell r="F719">
            <v>6497.95</v>
          </cell>
        </row>
        <row r="720">
          <cell r="A720">
            <v>696</v>
          </cell>
          <cell r="B720" t="str">
            <v>2092 38</v>
          </cell>
          <cell r="C720" t="str">
            <v>SUMINISTRO, INSTALACION Y PRUEBA DE EXTREMIDAD DE FO.FO. DE 18" DE Ø, CLASE A-5  Y/O A-7, CON EMPAQUE Y  TORNILLOS.</v>
          </cell>
          <cell r="D720" t="str">
            <v>PZA</v>
          </cell>
          <cell r="E720">
            <v>7036.62</v>
          </cell>
          <cell r="F720">
            <v>7036.62</v>
          </cell>
        </row>
        <row r="721">
          <cell r="A721">
            <v>697</v>
          </cell>
          <cell r="B721" t="str">
            <v>2092 39</v>
          </cell>
          <cell r="C721" t="str">
            <v>SUMINISTRO, INSTALACION Y PRUEBA DE EXTREMIDAD DE FO.FO. DE 18" DE Ø, CLASE  A-10, CON EMPAQUE Y  TORNILLOS.</v>
          </cell>
          <cell r="D721" t="str">
            <v>PZA</v>
          </cell>
          <cell r="E721">
            <v>7867.36</v>
          </cell>
          <cell r="F721">
            <v>7867.36</v>
          </cell>
        </row>
        <row r="722">
          <cell r="A722">
            <v>698</v>
          </cell>
          <cell r="B722" t="str">
            <v>2092 40</v>
          </cell>
          <cell r="C722" t="str">
            <v>SUMINISTRO, INSTALACION Y PRUEBA DE EXTREMIDAD DE FO.FO. DE 18" DE Ø, CLASE  A-14, CON EMPAQUE Y  TORNILLOS.</v>
          </cell>
          <cell r="D722" t="str">
            <v>PZA</v>
          </cell>
          <cell r="E722">
            <v>8281.4</v>
          </cell>
          <cell r="F722">
            <v>8281.4</v>
          </cell>
        </row>
        <row r="723">
          <cell r="A723">
            <v>699</v>
          </cell>
          <cell r="B723" t="str">
            <v>2092 41</v>
          </cell>
          <cell r="C723" t="str">
            <v>SUMINISTRO, INSTALACION Y PRUEBA DE EXTREMIDAD DE FO.FO. DE 20" DE Ø, CLASE A-5  Y/O A-7, CON EMPAQUE Y  TORNILLOS.</v>
          </cell>
          <cell r="D723" t="str">
            <v>PZA</v>
          </cell>
          <cell r="E723">
            <v>7944.33</v>
          </cell>
          <cell r="F723">
            <v>7944.33</v>
          </cell>
        </row>
        <row r="724">
          <cell r="A724">
            <v>700</v>
          </cell>
          <cell r="B724" t="str">
            <v>2092 42</v>
          </cell>
          <cell r="C724" t="str">
            <v>SUMINISTRO, INSTALACION Y PRUEBA DE EXTREMIDAD DE FO.FO. DE 20" DE Ø, CLASE A-10, CON EMPAQUE Y  TORNILLOS.</v>
          </cell>
          <cell r="D724" t="str">
            <v>PZA</v>
          </cell>
          <cell r="E724">
            <v>8281.4</v>
          </cell>
          <cell r="F724">
            <v>8281.4</v>
          </cell>
        </row>
        <row r="725">
          <cell r="A725">
            <v>701</v>
          </cell>
          <cell r="B725" t="str">
            <v>2092 43</v>
          </cell>
          <cell r="C725" t="str">
            <v>SUMINISTRO, INSTALACION Y PRUEBA DE EXTREMIDAD DE FO.FO. DE 20" DE Ø, CLASE A-14, CON EMPAQUE Y  TORNILLOS.</v>
          </cell>
          <cell r="D725" t="str">
            <v>PZA</v>
          </cell>
          <cell r="E725">
            <v>9114.81</v>
          </cell>
          <cell r="F725">
            <v>9114.81</v>
          </cell>
        </row>
        <row r="726">
          <cell r="A726">
            <v>702</v>
          </cell>
          <cell r="B726" t="str">
            <v>2092 44</v>
          </cell>
          <cell r="C726" t="str">
            <v>SUMINISTRO, INSTALACION Y PRUEBA DE EXTREMIDAD DE FO.FO. DE 24" DE Ø, CLASE A-5  Y/O A-7, CON EMPAQUE Y  TORNILLOS.</v>
          </cell>
          <cell r="D726" t="str">
            <v>PZA</v>
          </cell>
          <cell r="E726">
            <v>10384.4</v>
          </cell>
          <cell r="F726">
            <v>10384.4</v>
          </cell>
        </row>
        <row r="727">
          <cell r="A727">
            <v>703</v>
          </cell>
          <cell r="B727" t="str">
            <v>2092 45</v>
          </cell>
          <cell r="C727" t="str">
            <v>SUMINISTRO, INSTALACION Y PRUEBA DE EXTREMIDAD DE FO.FO. DE 24" DE Ø, CLASE A-10, CON EMPAQUE Y  TORNILLOS.</v>
          </cell>
          <cell r="D727" t="str">
            <v>PZA</v>
          </cell>
          <cell r="E727">
            <v>11630.51</v>
          </cell>
          <cell r="F727">
            <v>11630.51</v>
          </cell>
        </row>
        <row r="728">
          <cell r="A728">
            <v>704</v>
          </cell>
          <cell r="B728" t="str">
            <v>2092 46</v>
          </cell>
          <cell r="C728" t="str">
            <v>SUMINISTRO, INSTALACION Y PRUEBA DE EXTREMIDAD DE FO.FO. DE 24" DE Ø, CLASE A-14, CON EMPAQUE Y  TORNILLOS.</v>
          </cell>
          <cell r="D728" t="str">
            <v>PZA</v>
          </cell>
          <cell r="E728">
            <v>12872.66</v>
          </cell>
          <cell r="F728">
            <v>12872.66</v>
          </cell>
        </row>
        <row r="729">
          <cell r="A729">
            <v>705</v>
          </cell>
          <cell r="B729" t="str">
            <v>2092 47</v>
          </cell>
          <cell r="C729" t="str">
            <v>SUMINISTRO, INSTALACION Y PRUEBA DE EXTREMIDAD DE FO.FO. DE 30" DE Ø, CLASE A-5  Y/O A-7, CON EMPAQUE Y  TORNILLOS.</v>
          </cell>
          <cell r="D729" t="str">
            <v>PZA</v>
          </cell>
          <cell r="E729">
            <v>15289.89</v>
          </cell>
          <cell r="F729">
            <v>15289.89</v>
          </cell>
        </row>
        <row r="730">
          <cell r="A730">
            <v>706</v>
          </cell>
          <cell r="B730" t="str">
            <v>2092 48</v>
          </cell>
          <cell r="C730" t="str">
            <v>SUMINISTRO, INSTALACION Y PRUEBA DE EXTREMIDAD DE FO.FO. DE 30" DE Ø, CLASE A-10, CON EMPAQUE Y  TORNILLOS.</v>
          </cell>
          <cell r="D730" t="str">
            <v>PZA</v>
          </cell>
          <cell r="E730">
            <v>17776.82</v>
          </cell>
          <cell r="F730">
            <v>17776.82</v>
          </cell>
        </row>
        <row r="731">
          <cell r="A731">
            <v>707</v>
          </cell>
          <cell r="B731" t="str">
            <v>2092 49</v>
          </cell>
          <cell r="C731" t="str">
            <v>SUMINISTRO, INSTALACION Y PRUEBA DE EXTREMIDAD DE FO.FO. DE 30" DE Ø, CLASE A-14, CON EMPAQUE Y  TORNILLOS.</v>
          </cell>
          <cell r="D731" t="str">
            <v>PZA</v>
          </cell>
          <cell r="E731">
            <v>20687.07</v>
          </cell>
          <cell r="F731">
            <v>20687.07</v>
          </cell>
        </row>
        <row r="732">
          <cell r="A732">
            <v>708</v>
          </cell>
          <cell r="B732" t="str">
            <v>2092 50</v>
          </cell>
          <cell r="C732" t="str">
            <v>SUMINISTRO, INSTALACION Y PRUEBA DE EXTREMIDAD DE FO.FO. DE 36" DE Ø, CLASE A-5  Y/O A-7, CON EMPAQUE Y  TORNILLOS.</v>
          </cell>
          <cell r="D732" t="str">
            <v>PZA</v>
          </cell>
          <cell r="E732">
            <v>26607.51</v>
          </cell>
          <cell r="F732">
            <v>26607.51</v>
          </cell>
        </row>
        <row r="733">
          <cell r="A733">
            <v>709</v>
          </cell>
          <cell r="B733" t="str">
            <v>2092 51</v>
          </cell>
          <cell r="C733" t="str">
            <v>SUMINISTRO, INSTALACION Y PRUEBA DE EXTREMIDAD DE FO.FO. DE 36" DE Ø, CLASE A-10, CON EMPAQUE Y  TORNILLOS.</v>
          </cell>
          <cell r="D733" t="str">
            <v>PZA</v>
          </cell>
          <cell r="E733">
            <v>29097.09</v>
          </cell>
          <cell r="F733">
            <v>29097.09</v>
          </cell>
        </row>
        <row r="734">
          <cell r="A734">
            <v>710</v>
          </cell>
          <cell r="B734" t="str">
            <v>2092 52</v>
          </cell>
          <cell r="C734" t="str">
            <v>SUMINISTRO, INSTALACION Y PRUEBA DE EXTREMIDAD DE FO.FO. DE 36" DE Ø, CLASE A-14, CON EMPAQUE Y  TORNILLOS</v>
          </cell>
          <cell r="D734" t="str">
            <v>PZA</v>
          </cell>
          <cell r="E734">
            <v>34914.949999999997</v>
          </cell>
          <cell r="F734">
            <v>34914.949999999997</v>
          </cell>
        </row>
        <row r="735">
          <cell r="A735">
            <v>711</v>
          </cell>
          <cell r="B735" t="str">
            <v>2092 53</v>
          </cell>
          <cell r="C735" t="str">
            <v>SUMINISTRO, INSTALACION Y PRUEBA DE JUNTA MECANICA DE 2" DE Ø,  CON EMPAQUE Y  TORNILLOS</v>
          </cell>
          <cell r="D735" t="str">
            <v>PZA</v>
          </cell>
          <cell r="E735">
            <v>183.54</v>
          </cell>
          <cell r="F735">
            <v>183.54</v>
          </cell>
        </row>
        <row r="736">
          <cell r="A736">
            <v>712</v>
          </cell>
          <cell r="B736" t="str">
            <v>2092 54</v>
          </cell>
          <cell r="C736" t="str">
            <v>SUMINISTRO, INSTALACION Y PRUEBA DE JUNTA MECANICA DE 2½" DE Ø,  CON EMPAQUE Y  TORNILLOS</v>
          </cell>
          <cell r="D736" t="str">
            <v>PZA</v>
          </cell>
          <cell r="E736">
            <v>196.82</v>
          </cell>
          <cell r="F736">
            <v>196.82</v>
          </cell>
        </row>
        <row r="737">
          <cell r="A737">
            <v>713</v>
          </cell>
          <cell r="B737" t="str">
            <v>2092 55</v>
          </cell>
          <cell r="C737" t="str">
            <v>SUMINISTRO, INSTALACION Y PRUEBA DE JUNTA MECANICA DE 3" DE Ø,  CON EMPAQUE Y  TORNILLOS</v>
          </cell>
          <cell r="D737" t="str">
            <v>PZA</v>
          </cell>
          <cell r="E737">
            <v>210.08</v>
          </cell>
          <cell r="F737">
            <v>210.08</v>
          </cell>
        </row>
        <row r="738">
          <cell r="A738">
            <v>714</v>
          </cell>
          <cell r="B738" t="str">
            <v>2092 56</v>
          </cell>
          <cell r="C738" t="str">
            <v>SUMINISTRO, INSTALACION Y PRUEBA DE JUNTA MECANICA DE 4" DE Ø,  CON EMPAQUE Y  TORNILLOS</v>
          </cell>
          <cell r="D738" t="str">
            <v>PZA</v>
          </cell>
          <cell r="E738">
            <v>277.76</v>
          </cell>
          <cell r="F738">
            <v>277.76</v>
          </cell>
        </row>
        <row r="739">
          <cell r="A739">
            <v>715</v>
          </cell>
          <cell r="B739" t="str">
            <v>2092 57</v>
          </cell>
          <cell r="C739" t="str">
            <v>SUMINISTRO, INSTALACION Y PRUEBA DE JUNTA MECANICA DE 6" DE Ø,  CON EMPAQUE Y  TORNILLOS</v>
          </cell>
          <cell r="D739" t="str">
            <v>PZA</v>
          </cell>
          <cell r="E739">
            <v>394.54</v>
          </cell>
          <cell r="F739">
            <v>394.54</v>
          </cell>
        </row>
        <row r="740">
          <cell r="A740">
            <v>716</v>
          </cell>
          <cell r="B740" t="str">
            <v>2092 58</v>
          </cell>
          <cell r="C740" t="str">
            <v>SUMINISTRO, INSTALACION Y PRUEBA DE JUNTA MECANICA DE 8" DE Ø,  CON EMPAQUE Y  TORNILLOS</v>
          </cell>
          <cell r="D740" t="str">
            <v>PZA</v>
          </cell>
          <cell r="E740">
            <v>677</v>
          </cell>
          <cell r="F740">
            <v>677</v>
          </cell>
        </row>
        <row r="741">
          <cell r="A741">
            <v>717</v>
          </cell>
          <cell r="B741" t="str">
            <v>2092 59</v>
          </cell>
          <cell r="C741" t="str">
            <v>SUMINISTRO, INSTALACION Y PRUEBA DE JUNTA MECANICA DE 10" DE Ø,  CON EMPAQUE Y  TORNILLOS</v>
          </cell>
          <cell r="D741" t="str">
            <v>PZA</v>
          </cell>
          <cell r="E741">
            <v>882.7</v>
          </cell>
          <cell r="F741">
            <v>882.7</v>
          </cell>
        </row>
        <row r="742">
          <cell r="A742">
            <v>718</v>
          </cell>
          <cell r="B742" t="str">
            <v>2092 60</v>
          </cell>
          <cell r="C742" t="str">
            <v>SUMINISTRO, INSTALACION Y PRUEBA DE JUNTA MECANICA DE 12" DE Ø,  CON EMPAQUE Y  TORNILLOS</v>
          </cell>
          <cell r="D742" t="str">
            <v>PZA</v>
          </cell>
          <cell r="E742">
            <v>1093.7</v>
          </cell>
          <cell r="F742">
            <v>1093.7</v>
          </cell>
        </row>
        <row r="743">
          <cell r="A743">
            <v>719</v>
          </cell>
          <cell r="B743" t="str">
            <v>2092 61</v>
          </cell>
          <cell r="C743" t="str">
            <v>SUMINISTRO, INSTALACION Y PRUEBA DE JUNTA MECANICA DE 14" DE Ø,  CON EMPAQUE Y  TORNILLOS</v>
          </cell>
          <cell r="D743" t="str">
            <v>PZA</v>
          </cell>
          <cell r="E743">
            <v>2086.46</v>
          </cell>
          <cell r="F743">
            <v>2086.46</v>
          </cell>
        </row>
        <row r="744">
          <cell r="A744">
            <v>720</v>
          </cell>
          <cell r="B744" t="str">
            <v>2092 62</v>
          </cell>
          <cell r="C744" t="str">
            <v>SUMINISTRO, INSTALACION Y PRUEBA DE JUNTA MECANICA DE 16" DE Ø,  CON EMPAQUE Y  TORNILLOS</v>
          </cell>
          <cell r="D744" t="str">
            <v>PZA</v>
          </cell>
          <cell r="E744">
            <v>2764.91</v>
          </cell>
          <cell r="F744">
            <v>2764.91</v>
          </cell>
        </row>
        <row r="745">
          <cell r="A745">
            <v>721</v>
          </cell>
          <cell r="B745" t="str">
            <v>2092 63</v>
          </cell>
          <cell r="C745" t="str">
            <v>SUMINISTRO, INSTALACION Y PRUEBA DE JUNTA MECANICA DE 18" DE Ø,  CON EMPAQUE Y  TORNILLOS</v>
          </cell>
          <cell r="D745" t="str">
            <v>PZA</v>
          </cell>
          <cell r="E745">
            <v>3806.65</v>
          </cell>
          <cell r="F745">
            <v>3806.65</v>
          </cell>
        </row>
        <row r="746">
          <cell r="A746">
            <v>722</v>
          </cell>
          <cell r="B746" t="str">
            <v>2092 64</v>
          </cell>
          <cell r="C746" t="str">
            <v>SUMINISTRO, INSTALACION Y PRUEBA DE JUNTA MECANICA DE 20" DE Ø,  CON EMPAQUE Y  TORNILLOS</v>
          </cell>
          <cell r="D746" t="str">
            <v>PZA</v>
          </cell>
          <cell r="E746">
            <v>4604.22</v>
          </cell>
          <cell r="F746">
            <v>4604.22</v>
          </cell>
        </row>
        <row r="747">
          <cell r="A747">
            <v>723</v>
          </cell>
          <cell r="B747" t="str">
            <v>2092 65</v>
          </cell>
          <cell r="C747" t="str">
            <v>SUMINISTRO, INSTALACION Y PRUEBA DE JUNTA MECANICA DE 24" DE Ø,  CON EMPAQUE Y  TORNILLOS</v>
          </cell>
          <cell r="D747" t="str">
            <v>PZA</v>
          </cell>
          <cell r="E747">
            <v>6050.72</v>
          </cell>
          <cell r="F747">
            <v>6050.72</v>
          </cell>
        </row>
        <row r="748">
          <cell r="A748">
            <v>724</v>
          </cell>
          <cell r="B748" t="str">
            <v>2092 66</v>
          </cell>
          <cell r="C748" t="str">
            <v>SUMINISTRO, INSTALACION Y PRUEBA DE JUNTA MECANICA DE 30" DE Ø,  CON EMPAQUE Y  TORNILLOS</v>
          </cell>
          <cell r="D748" t="str">
            <v>PZA</v>
          </cell>
          <cell r="E748">
            <v>8215.17</v>
          </cell>
          <cell r="F748">
            <v>8215.17</v>
          </cell>
        </row>
        <row r="749">
          <cell r="A749">
            <v>725</v>
          </cell>
          <cell r="B749" t="str">
            <v>2092 67</v>
          </cell>
          <cell r="C749" t="str">
            <v>SUMINISTRO, INSTALACION Y PRUEBA DE CARRETE DE FO. FO. BRIDADO CORTO DE 2" DE Ø, CON TORNILLOS Y EMPAQUE</v>
          </cell>
          <cell r="D749" t="str">
            <v>PZA</v>
          </cell>
          <cell r="E749">
            <v>356.86</v>
          </cell>
          <cell r="F749">
            <v>356.86</v>
          </cell>
        </row>
        <row r="750">
          <cell r="A750">
            <v>726</v>
          </cell>
          <cell r="B750" t="str">
            <v>2092 68</v>
          </cell>
          <cell r="C750" t="str">
            <v>SUMINISTRO, INSTALACION Y PRUEBA DE CARRETE DE FO. FO. BRIDADO CORTO DE 2½" DE Ø, CON TORNILLOS Y EMPAQUES.</v>
          </cell>
          <cell r="D750" t="str">
            <v>PZA</v>
          </cell>
          <cell r="E750">
            <v>417.11</v>
          </cell>
          <cell r="F750">
            <v>417.11</v>
          </cell>
        </row>
        <row r="751">
          <cell r="A751">
            <v>727</v>
          </cell>
          <cell r="B751" t="str">
            <v>2092 69</v>
          </cell>
          <cell r="C751" t="str">
            <v>SUMINISTRO, INSTALACION Y PRUEBA DE CARRETE DE FO. FO. BRIDADO CORTO DE 3" DE Ø, CON TORNILLOS Y EMPAQUE</v>
          </cell>
          <cell r="D751" t="str">
            <v>PZA</v>
          </cell>
          <cell r="E751">
            <v>484.52</v>
          </cell>
          <cell r="F751">
            <v>484.52</v>
          </cell>
        </row>
        <row r="752">
          <cell r="A752">
            <v>728</v>
          </cell>
          <cell r="B752" t="str">
            <v>2092 70</v>
          </cell>
          <cell r="C752" t="str">
            <v>SUMINISTRO, INSTALACION Y PRUEBA DE CARRETE DE FO. FO. BRIDADO CORTO DE 4" DE Ø, CON TORNILLOS Y EMPAQUE</v>
          </cell>
          <cell r="D752" t="str">
            <v>PZA</v>
          </cell>
          <cell r="E752">
            <v>645.64</v>
          </cell>
          <cell r="F752">
            <v>645.64</v>
          </cell>
        </row>
        <row r="753">
          <cell r="A753">
            <v>729</v>
          </cell>
          <cell r="B753" t="str">
            <v>2092 71</v>
          </cell>
          <cell r="C753" t="str">
            <v>SUMINISTRO, INSTALACION Y PRUEBA DE CARRETE DE FO. FO. BRIDADO CORTO DE 6" DE Ø, CON TORNILLOS Y EMPAQUE</v>
          </cell>
          <cell r="D753" t="str">
            <v>PZA</v>
          </cell>
          <cell r="E753">
            <v>975.22</v>
          </cell>
          <cell r="F753">
            <v>975.22</v>
          </cell>
        </row>
        <row r="754">
          <cell r="A754">
            <v>730</v>
          </cell>
          <cell r="B754" t="str">
            <v>2092 72</v>
          </cell>
          <cell r="C754" t="str">
            <v>SUMINISTRO, INSTALACION Y PRUEBA DE CARRETE DE FO. FO. BRIDADO CORTO DE 8" DE Ø, CON TORNILLOS Y EMPAQUE</v>
          </cell>
          <cell r="D754" t="str">
            <v>PZA</v>
          </cell>
          <cell r="E754">
            <v>1335.64</v>
          </cell>
          <cell r="F754">
            <v>1335.64</v>
          </cell>
        </row>
        <row r="755">
          <cell r="A755">
            <v>731</v>
          </cell>
          <cell r="B755" t="str">
            <v>2092 73</v>
          </cell>
          <cell r="C755" t="str">
            <v>SUMINISTRO, INSTALACION Y PRUEBA DE CARRETE DE FO. FO. BRIDADO CORTO DE 10" DE Ø, CON TORNILLOS Y EMPAQUE</v>
          </cell>
          <cell r="D755" t="str">
            <v>PZA</v>
          </cell>
          <cell r="E755">
            <v>2003.49</v>
          </cell>
          <cell r="F755">
            <v>2003.49</v>
          </cell>
        </row>
        <row r="756">
          <cell r="A756">
            <v>732</v>
          </cell>
          <cell r="B756" t="str">
            <v>2092 74</v>
          </cell>
          <cell r="C756" t="str">
            <v>SUMINISTRO, INSTALACION Y PRUEBA DE CARRETE DE FO. FO. BRIDADO CORTO DE 12" DE Ø, CON TORNILLOS Y EMPAQUE</v>
          </cell>
          <cell r="D756" t="str">
            <v>PZA</v>
          </cell>
          <cell r="E756">
            <v>2556.87</v>
          </cell>
          <cell r="F756">
            <v>2556.87</v>
          </cell>
        </row>
        <row r="757">
          <cell r="A757">
            <v>733</v>
          </cell>
          <cell r="B757" t="str">
            <v>2092 75</v>
          </cell>
          <cell r="C757" t="str">
            <v>SUMINISTRO, INSTALACION Y PRUEBA DE CARRETE DE FO. FO. BRIDADO CORTO DE 14" DE Ø, CON TORNILLOS Y EMPAQUE</v>
          </cell>
          <cell r="D757" t="str">
            <v>PZA</v>
          </cell>
          <cell r="E757">
            <v>3718.65</v>
          </cell>
          <cell r="F757">
            <v>3718.65</v>
          </cell>
        </row>
        <row r="758">
          <cell r="A758">
            <v>734</v>
          </cell>
          <cell r="B758" t="str">
            <v>2092 76</v>
          </cell>
          <cell r="C758" t="str">
            <v>SUMINISTRO, INSTALACION Y PRUEBA DE CARRETE DE FO. FO. BRIDADO CORTO DE 16" DE Ø, CON TORNILLOS Y EMPAQUE</v>
          </cell>
          <cell r="D758" t="str">
            <v>PZA</v>
          </cell>
          <cell r="E758">
            <v>4715.6899999999996</v>
          </cell>
          <cell r="F758">
            <v>4715.6899999999996</v>
          </cell>
        </row>
        <row r="759">
          <cell r="A759">
            <v>735</v>
          </cell>
          <cell r="B759" t="str">
            <v>2092 77</v>
          </cell>
          <cell r="C759" t="str">
            <v>SUMINISTRO, INSTALACION Y PRUEBA DE CARRETE DE FO. FO. BRIDADO CORTO DE 18" DE Ø, CON TORNILLOS Y EMPAQUE</v>
          </cell>
          <cell r="D759" t="str">
            <v>PZA</v>
          </cell>
          <cell r="E759">
            <v>5708.23</v>
          </cell>
          <cell r="F759">
            <v>5708.23</v>
          </cell>
        </row>
        <row r="760">
          <cell r="A760">
            <v>736</v>
          </cell>
          <cell r="B760" t="str">
            <v>2092 78</v>
          </cell>
          <cell r="C760" t="str">
            <v>SUMINISTRO, INSTALACION Y PRUEBA DE CARRETE DE FO. FO. BRIDADO CORTO DE 20" DE Ø, CON TORNILLOS Y EMPAQUE</v>
          </cell>
          <cell r="D760" t="str">
            <v>PZA</v>
          </cell>
          <cell r="E760">
            <v>6698.21</v>
          </cell>
          <cell r="F760">
            <v>6698.21</v>
          </cell>
        </row>
        <row r="761">
          <cell r="A761">
            <v>737</v>
          </cell>
          <cell r="B761" t="str">
            <v>2092 79</v>
          </cell>
          <cell r="C761" t="str">
            <v>SUMINISTRO, INSTALACION Y PRUEBA DE CARRETE DE FO. FO. BRIDADO CORTO DE 24" DE Ø, CON TORNILLOS Y EMPAQUE</v>
          </cell>
          <cell r="D761" t="str">
            <v>PZA</v>
          </cell>
          <cell r="E761">
            <v>8721.59</v>
          </cell>
          <cell r="F761">
            <v>8721.59</v>
          </cell>
        </row>
        <row r="762">
          <cell r="A762">
            <v>738</v>
          </cell>
          <cell r="B762" t="str">
            <v>2092 80</v>
          </cell>
          <cell r="C762" t="str">
            <v>SUMINISTRO, INSTALACION Y PRUEBA DE CARRETE DE FO. FO. BRIDADO CORTO DE 30" DE Ø, CON TORNILLOS Y EMPAQUE</v>
          </cell>
          <cell r="D762" t="str">
            <v>PZA</v>
          </cell>
          <cell r="E762">
            <v>11741.43</v>
          </cell>
          <cell r="F762">
            <v>11741.43</v>
          </cell>
        </row>
        <row r="763">
          <cell r="A763">
            <v>739</v>
          </cell>
          <cell r="B763" t="str">
            <v>2092 81</v>
          </cell>
          <cell r="C763" t="str">
            <v>SUMINISTRO, INSTALACION Y PRUEBA DE CARRETE DE FO. FO. BRIDADO CORTO DE 36" DE Ø, CON TORNILLOS Y EMPAQUE</v>
          </cell>
          <cell r="D763" t="str">
            <v>PZA</v>
          </cell>
          <cell r="E763">
            <v>25361.39</v>
          </cell>
          <cell r="F763">
            <v>25361.39</v>
          </cell>
        </row>
        <row r="764">
          <cell r="A764">
            <v>740</v>
          </cell>
          <cell r="B764" t="str">
            <v>2092 82</v>
          </cell>
          <cell r="C764" t="str">
            <v>SUMINISTRO, INSTALACION Y PRUEBA DE CARRETE DE FO. FO. BRIDADO LARGO DE 2" DE Ø, CON TORNILLOS Y EMPAQUE</v>
          </cell>
          <cell r="D764" t="str">
            <v>PZA</v>
          </cell>
          <cell r="E764">
            <v>474.97</v>
          </cell>
          <cell r="F764">
            <v>474.97</v>
          </cell>
        </row>
        <row r="765">
          <cell r="A765">
            <v>741</v>
          </cell>
          <cell r="B765" t="str">
            <v>2092 83</v>
          </cell>
          <cell r="C765" t="str">
            <v>SUMINISTRO, INSTALACION Y PRUEBA DE CARRETE DE FO. FO. BRIDADO LARGO DE 2½" DE Ø, CON TORNILLOS Y EMPAQUE</v>
          </cell>
          <cell r="D765" t="str">
            <v>PZA</v>
          </cell>
          <cell r="E765">
            <v>586.97</v>
          </cell>
          <cell r="F765">
            <v>586.97</v>
          </cell>
        </row>
        <row r="766">
          <cell r="A766">
            <v>742</v>
          </cell>
          <cell r="B766" t="str">
            <v>2092 84</v>
          </cell>
          <cell r="C766" t="str">
            <v>SUMINISTRO, INSTALACION Y PRUEBA DE CARRETE DE FO. FO. BRIDADO LARGO DE 3" DE Ø, CON TORNILLOS Y EMPAQUE</v>
          </cell>
          <cell r="D766" t="str">
            <v>PZA</v>
          </cell>
          <cell r="E766">
            <v>674.29</v>
          </cell>
          <cell r="F766">
            <v>674.29</v>
          </cell>
        </row>
        <row r="767">
          <cell r="A767">
            <v>743</v>
          </cell>
          <cell r="B767" t="str">
            <v>2092 85</v>
          </cell>
          <cell r="C767" t="str">
            <v>SUMINISTRO, INSTALACION Y PRUEBA DE CARRETE DE FO. FO. BRIDADO LARGO DE 4" DE Ø, CON TORNILLOS Y EMPAQUE</v>
          </cell>
          <cell r="D767" t="str">
            <v>PZA</v>
          </cell>
          <cell r="E767">
            <v>885.83</v>
          </cell>
          <cell r="F767">
            <v>885.83</v>
          </cell>
        </row>
        <row r="768">
          <cell r="A768">
            <v>744</v>
          </cell>
          <cell r="B768" t="str">
            <v>2092 86</v>
          </cell>
          <cell r="C768" t="str">
            <v>SUMINISTRO, INSTALACION Y PRUEBA DE CARRETE DE FO. FO. BRIDADO LARGO DE 6" DE Ø, CON TORNILLOS Y EMPAQUE</v>
          </cell>
          <cell r="D768" t="str">
            <v>PZA</v>
          </cell>
          <cell r="E768">
            <v>1291.06</v>
          </cell>
          <cell r="F768">
            <v>1291.06</v>
          </cell>
        </row>
        <row r="769">
          <cell r="A769">
            <v>745</v>
          </cell>
          <cell r="B769" t="str">
            <v>2092 87</v>
          </cell>
          <cell r="C769" t="str">
            <v>SUMINISTRO, INSTALACION Y PRUEBA DE CARRETE DE FO. FO. BRIDADO LARGO DE 8" DE Ø, CON TORNILLOS Y EMPAQUE</v>
          </cell>
          <cell r="D769" t="str">
            <v>PZA</v>
          </cell>
          <cell r="E769">
            <v>1849.21</v>
          </cell>
          <cell r="F769">
            <v>1849.21</v>
          </cell>
        </row>
        <row r="770">
          <cell r="A770">
            <v>746</v>
          </cell>
          <cell r="B770" t="str">
            <v>2092 88</v>
          </cell>
          <cell r="C770" t="str">
            <v>SUMINISTRO, INSTALACION Y PRUEBA DE CARRETE DE FO. FO. BRIDADO LARGO DE 10" DE Ø, CON TORNILLOS Y EMPAQUE</v>
          </cell>
          <cell r="D770" t="str">
            <v>PZA</v>
          </cell>
          <cell r="E770">
            <v>2716.12</v>
          </cell>
          <cell r="F770">
            <v>2716.12</v>
          </cell>
        </row>
        <row r="771">
          <cell r="A771">
            <v>747</v>
          </cell>
          <cell r="B771" t="str">
            <v>2092 89</v>
          </cell>
          <cell r="C771" t="str">
            <v>SUMINISTRO, INSTALACION Y PRUEBA DE CARRETE DE FO. FO. BRIDADO LARGO DE 12" DE Ø, CON TORNILLOS Y EMPAQUE</v>
          </cell>
          <cell r="D771" t="str">
            <v>PZA</v>
          </cell>
          <cell r="E771">
            <v>3546.87</v>
          </cell>
          <cell r="F771">
            <v>3546.87</v>
          </cell>
        </row>
        <row r="772">
          <cell r="A772">
            <v>748</v>
          </cell>
          <cell r="B772" t="str">
            <v>2092 90</v>
          </cell>
          <cell r="C772" t="str">
            <v>SUMINISTRO, INSTALACION Y PRUEBA DE CARRETE DE FO. FO. BRIDADO LARGO DE 14" DE Ø, CON TORNILLOS Y EMPAQUE</v>
          </cell>
          <cell r="D772" t="str">
            <v>PZA</v>
          </cell>
          <cell r="E772">
            <v>5005.8999999999996</v>
          </cell>
          <cell r="F772">
            <v>5005.8999999999996</v>
          </cell>
        </row>
        <row r="773">
          <cell r="A773">
            <v>749</v>
          </cell>
          <cell r="B773" t="str">
            <v>2092 91</v>
          </cell>
          <cell r="C773" t="str">
            <v>SUMINISTRO, INSTALACION Y PRUEBA DE CARRETE DE FO. FO. BRIDADO LARGO DE 16" DE Ø, CON TORNILLOS Y EMPAQUE</v>
          </cell>
          <cell r="D773" t="str">
            <v>PZA</v>
          </cell>
          <cell r="E773">
            <v>6912</v>
          </cell>
          <cell r="F773">
            <v>6912</v>
          </cell>
        </row>
        <row r="774">
          <cell r="A774">
            <v>750</v>
          </cell>
          <cell r="B774" t="str">
            <v>2092 92</v>
          </cell>
          <cell r="C774" t="str">
            <v>SUMINISTRO, INSTALACION Y PRUEBA DE CARRETE DE FO. FO. BRIDADO LARGO DE 18" DE Ø, CON TORNILLOS Y EMPAQUE</v>
          </cell>
          <cell r="D774" t="str">
            <v>PZA</v>
          </cell>
          <cell r="E774">
            <v>7957.6</v>
          </cell>
          <cell r="F774">
            <v>7957.6</v>
          </cell>
        </row>
        <row r="775">
          <cell r="A775">
            <v>751</v>
          </cell>
          <cell r="B775" t="str">
            <v>2092 93</v>
          </cell>
          <cell r="C775" t="str">
            <v>SUMINISTRO, INSTALACION Y PRUEBA DE CARRETE DE FO. FO. BRIDADO LARGO DE 20" DE Ø, CON TORNILLOS Y EMPAQUE</v>
          </cell>
          <cell r="D775" t="str">
            <v>PZA</v>
          </cell>
          <cell r="E775">
            <v>9191.77</v>
          </cell>
          <cell r="F775">
            <v>9191.77</v>
          </cell>
        </row>
        <row r="776">
          <cell r="A776">
            <v>752</v>
          </cell>
          <cell r="B776" t="str">
            <v>2092 94</v>
          </cell>
          <cell r="C776" t="str">
            <v>SUMINISTRO, INSTALACION Y PRUEBA DE CARRETE DE FO. FO. BRIDADO LARGO DE 24" DE Ø, CON TORNILLOS Y EMPAQUE</v>
          </cell>
          <cell r="D776" t="str">
            <v>PZA</v>
          </cell>
          <cell r="E776">
            <v>12045.89</v>
          </cell>
          <cell r="F776">
            <v>12045.89</v>
          </cell>
        </row>
        <row r="777">
          <cell r="A777">
            <v>753</v>
          </cell>
          <cell r="B777" t="str">
            <v>2092 95</v>
          </cell>
          <cell r="C777" t="str">
            <v>SUMINISTRO, INSTALACION Y PRUEBA DE CARRETE DE FO. FO. BRIDADO LARGO DE 30" DE Ø, CON TORNILLOS Y EMPAQUE</v>
          </cell>
          <cell r="D777" t="str">
            <v>PZA</v>
          </cell>
          <cell r="E777">
            <v>17552.669999999998</v>
          </cell>
          <cell r="F777">
            <v>17552.669999999998</v>
          </cell>
        </row>
        <row r="778">
          <cell r="A778">
            <v>754</v>
          </cell>
          <cell r="B778" t="str">
            <v>2092 96</v>
          </cell>
          <cell r="C778" t="str">
            <v>SUMINISTRO, INSTALACION Y PRUEBA DE CARRETE DE FO. FO. BRIDADO LARGO DE 36" DE Ø, CON TORNILLOS Y EMPAQUE</v>
          </cell>
          <cell r="D778" t="str">
            <v>PZA</v>
          </cell>
          <cell r="E778">
            <v>35330.32</v>
          </cell>
          <cell r="F778">
            <v>35330.32</v>
          </cell>
        </row>
        <row r="779">
          <cell r="A779">
            <v>755</v>
          </cell>
          <cell r="B779" t="str">
            <v>2092 97</v>
          </cell>
          <cell r="C779" t="str">
            <v>SUMINISTRO, INSTALACION Y PRUEBA DE  BRIDA ROSCADA DE FO. FO. DE 2" DE Ø, CON TORNILLO Y EMPAQUE.</v>
          </cell>
          <cell r="D779" t="str">
            <v>PZA</v>
          </cell>
          <cell r="E779">
            <v>266.62</v>
          </cell>
          <cell r="F779">
            <v>266.62</v>
          </cell>
        </row>
        <row r="780">
          <cell r="A780">
            <v>756</v>
          </cell>
          <cell r="B780" t="str">
            <v>2092 98</v>
          </cell>
          <cell r="C780" t="str">
            <v>SUMINISTRO, INSTALACION Y PRUEBA DE  BRIDA ROSCADA DE FO. FO. DE 2½" DE Ø, CON TORNILLO Y EMPAQUE.</v>
          </cell>
          <cell r="D780" t="str">
            <v>PZA</v>
          </cell>
          <cell r="E780">
            <v>289.7</v>
          </cell>
          <cell r="F780">
            <v>289.7</v>
          </cell>
        </row>
        <row r="781">
          <cell r="A781">
            <v>757</v>
          </cell>
          <cell r="B781" t="str">
            <v>2092 99</v>
          </cell>
          <cell r="C781" t="str">
            <v>SUMINISTRO, INSTALACION Y PRUEBA DE  BRIDA ROSCADA DE FO. FO. DE 3" DE Ø, CON TORNILLO Y EMPAQUE.</v>
          </cell>
          <cell r="D781" t="str">
            <v>PZA</v>
          </cell>
          <cell r="E781">
            <v>312</v>
          </cell>
          <cell r="F781">
            <v>312</v>
          </cell>
        </row>
        <row r="782">
          <cell r="A782">
            <v>758</v>
          </cell>
          <cell r="B782" t="str">
            <v>2093 01</v>
          </cell>
          <cell r="C782" t="str">
            <v>SUMINISTRO, INSTALACION Y PRUEBA DE  BRIDA ROSCADA DE FO. FO. DE 4" DE Ø, CON TORNILLO Y EMPAQUE.</v>
          </cell>
          <cell r="D782" t="str">
            <v>PZA</v>
          </cell>
          <cell r="E782">
            <v>442.59</v>
          </cell>
          <cell r="F782">
            <v>442.59</v>
          </cell>
        </row>
        <row r="783">
          <cell r="A783">
            <v>759</v>
          </cell>
          <cell r="B783" t="str">
            <v>2093 02</v>
          </cell>
          <cell r="C783" t="str">
            <v>SUMINISTRO, INSTALACION Y PRUEBA DE  BRIDA ROSCADA DE FO. FO. DE 6" DE Ø, CON TORNILLO Y EMPAQUE.</v>
          </cell>
          <cell r="D783" t="str">
            <v>PZA</v>
          </cell>
          <cell r="E783">
            <v>689.9</v>
          </cell>
          <cell r="F783">
            <v>689.9</v>
          </cell>
        </row>
        <row r="784">
          <cell r="A784">
            <v>760</v>
          </cell>
          <cell r="B784" t="str">
            <v>2093 03</v>
          </cell>
          <cell r="C784" t="str">
            <v>SUMINISTRO, INSTALACION Y PRUEBA DE  BRIDA ROSCADA DE FO. FO. DE 8" DE Ø, CON TORNILLO Y EMPAQUE.</v>
          </cell>
          <cell r="D784" t="str">
            <v>PZA</v>
          </cell>
          <cell r="E784">
            <v>899.02</v>
          </cell>
          <cell r="F784">
            <v>899.02</v>
          </cell>
        </row>
        <row r="785">
          <cell r="A785">
            <v>761</v>
          </cell>
          <cell r="B785" t="str">
            <v>2093 04</v>
          </cell>
          <cell r="C785" t="str">
            <v>SUMINISTRO, INSTALACION Y PRUEBA DE  BRIDA ROSCADA DE FO. FO. DE 10" DE Ø, CON TORNILLO Y EMPAQUE.</v>
          </cell>
          <cell r="D785" t="str">
            <v>PZA</v>
          </cell>
          <cell r="E785">
            <v>1365.17</v>
          </cell>
          <cell r="F785">
            <v>1365.17</v>
          </cell>
        </row>
        <row r="786">
          <cell r="A786">
            <v>762</v>
          </cell>
          <cell r="B786" t="str">
            <v>2093 05</v>
          </cell>
          <cell r="C786" t="str">
            <v>SUMINISTRO, INSTALACION Y PRUEBA DE  BRIDA ROSCADA DE FO. FO. DE 12" DE Ø, CON TORNILLO Y EMPAQUE.</v>
          </cell>
          <cell r="D786" t="str">
            <v>PZA</v>
          </cell>
          <cell r="E786">
            <v>1524.42</v>
          </cell>
          <cell r="F786">
            <v>1524.42</v>
          </cell>
        </row>
        <row r="787">
          <cell r="A787">
            <v>763</v>
          </cell>
          <cell r="B787" t="str">
            <v>2093 06</v>
          </cell>
          <cell r="C787" t="str">
            <v>SUMINISTRO, INSTALACION Y PRUEBA DE ABRAZADERA  DE INSERCION DE FO. FO.  DE 2" DE Ø, CON EMPAQUES Y TORNILLOS.</v>
          </cell>
          <cell r="D787" t="str">
            <v>PZA</v>
          </cell>
          <cell r="E787">
            <v>111.88</v>
          </cell>
          <cell r="F787">
            <v>111.88</v>
          </cell>
        </row>
        <row r="788">
          <cell r="A788">
            <v>764</v>
          </cell>
          <cell r="B788" t="str">
            <v>2093 07</v>
          </cell>
          <cell r="C788" t="str">
            <v>SUMINISTRO, INSTALACION Y PRUEBA DE ABRAZADERA  DE INSERCION DE FO. FO.  DE 2½"  DE Ø, CON EMPAQUES Y TORNILLOS.</v>
          </cell>
          <cell r="D788" t="str">
            <v>PZA</v>
          </cell>
          <cell r="E788">
            <v>130.44999999999999</v>
          </cell>
          <cell r="F788">
            <v>130.44999999999999</v>
          </cell>
        </row>
        <row r="789">
          <cell r="A789">
            <v>765</v>
          </cell>
          <cell r="B789" t="str">
            <v>2093 08</v>
          </cell>
          <cell r="C789" t="str">
            <v>SUMINISTRO, INSTALACION Y PRUEBA DE ABRAZADERA  DE INSERCION DE FO. FO.  DE 3" DE Ø, CON EMPAQUES Y TORNILLOS.</v>
          </cell>
          <cell r="D789" t="str">
            <v>PZA</v>
          </cell>
          <cell r="E789">
            <v>133.11000000000001</v>
          </cell>
          <cell r="F789">
            <v>133.11000000000001</v>
          </cell>
        </row>
        <row r="790">
          <cell r="A790">
            <v>766</v>
          </cell>
          <cell r="B790" t="str">
            <v>2093 09</v>
          </cell>
          <cell r="C790" t="str">
            <v>SUMINISTRO, INSTALACION Y PRUEBA DE ABRAZADERA  DE INSERCION DE FO. FO.  DE 4" DE Ø, CON EMPAQUES Y TORNILLOS.</v>
          </cell>
          <cell r="D790" t="str">
            <v>PZA</v>
          </cell>
          <cell r="E790">
            <v>146.38999999999999</v>
          </cell>
          <cell r="F790">
            <v>146.38999999999999</v>
          </cell>
        </row>
        <row r="791">
          <cell r="A791">
            <v>767</v>
          </cell>
          <cell r="B791" t="str">
            <v>2093 10</v>
          </cell>
          <cell r="C791" t="str">
            <v>SUMINISTRO, INSTALACION Y PRUEBA DE ABRAZADERA  DE INSERCION DE FO. FO.  DE 6" DE Ø, CON EMPAQUES Y TORNILLOS.</v>
          </cell>
          <cell r="D791" t="str">
            <v>PZA</v>
          </cell>
          <cell r="E791">
            <v>167.62</v>
          </cell>
          <cell r="F791">
            <v>167.62</v>
          </cell>
        </row>
        <row r="792">
          <cell r="A792">
            <v>768</v>
          </cell>
          <cell r="B792" t="str">
            <v>2093 11</v>
          </cell>
          <cell r="C792" t="str">
            <v>SUMINISTRO, INSTALACION Y PRUEBA DE ABRAZADERA  DE INSERCION DE FO. FO.  DE 8" DE Ø, CON EMPAQUES Y TORNILLOS.</v>
          </cell>
          <cell r="D792" t="str">
            <v>PZA</v>
          </cell>
          <cell r="E792">
            <v>269.60000000000002</v>
          </cell>
          <cell r="F792">
            <v>269.60000000000002</v>
          </cell>
        </row>
        <row r="793">
          <cell r="A793">
            <v>769</v>
          </cell>
          <cell r="B793" t="str">
            <v>2093 12</v>
          </cell>
          <cell r="C793" t="str">
            <v>SUMINISTRO, INSTALACION Y PRUEBA DE ABRAZADERA  DE INSERCION DE FO. FO.  DE 10" DE Ø, CON EMPAQUES Y TORNILLOS.</v>
          </cell>
          <cell r="D793" t="str">
            <v>PZA</v>
          </cell>
          <cell r="E793">
            <v>325.33</v>
          </cell>
          <cell r="F793">
            <v>325.33</v>
          </cell>
        </row>
        <row r="794">
          <cell r="A794">
            <v>770</v>
          </cell>
          <cell r="B794" t="str">
            <v>2093 13</v>
          </cell>
          <cell r="C794" t="str">
            <v>SUMINISTRO, INSTALACION Y PRUEBA DE ABRAZADERA  DE INSERCION DE FO. FO.  DE 12" DE Ø, CON EMPAQUES Y TORNILLOS.</v>
          </cell>
          <cell r="D794" t="str">
            <v>PZA</v>
          </cell>
          <cell r="E794">
            <v>450.07</v>
          </cell>
          <cell r="F794">
            <v>450.07</v>
          </cell>
        </row>
        <row r="795">
          <cell r="A795">
            <v>771</v>
          </cell>
          <cell r="B795" t="str">
            <v>2093 14</v>
          </cell>
          <cell r="C795" t="str">
            <v>SUMINISTRO, INSTALACION Y PRUEBA DE ABRAZADERA  DE INSERCION DE FO. FO.  DE 14" DE Ø, CON EMPAQUES Y TORNILLOS.</v>
          </cell>
          <cell r="D795" t="str">
            <v>PZA</v>
          </cell>
          <cell r="E795">
            <v>631.88</v>
          </cell>
          <cell r="F795">
            <v>631.88</v>
          </cell>
        </row>
        <row r="796">
          <cell r="A796">
            <v>772</v>
          </cell>
          <cell r="B796" t="str">
            <v>2093 15</v>
          </cell>
          <cell r="C796" t="str">
            <v>SUMINISTRO, INSTALACION Y PRUEBA DE ABRAZADERA  DE INSERCION DE FO. FO.  DE 16" DE Ø, CON EMPAQUES Y TORNILLOS.</v>
          </cell>
          <cell r="D796" t="str">
            <v>PZA</v>
          </cell>
          <cell r="E796">
            <v>868.53</v>
          </cell>
          <cell r="F796">
            <v>868.53</v>
          </cell>
        </row>
        <row r="797">
          <cell r="A797">
            <v>773</v>
          </cell>
          <cell r="B797" t="str">
            <v>2093 16</v>
          </cell>
          <cell r="C797" t="str">
            <v>SUMINISTRO, INSTALACION Y PRUEBA DE ABRAZADERA  DE INSERCION DE FO. FO.  DE 18"  DE Ø, CON EMPAQUES Y TORNILLOS.</v>
          </cell>
          <cell r="D797" t="str">
            <v>PZA</v>
          </cell>
          <cell r="E797">
            <v>948.15</v>
          </cell>
          <cell r="F797">
            <v>948.15</v>
          </cell>
        </row>
        <row r="798">
          <cell r="A798">
            <v>774</v>
          </cell>
          <cell r="B798" t="str">
            <v>2093 17</v>
          </cell>
          <cell r="C798" t="str">
            <v>SUMINISTRO, INSTALACION Y PRUEBA DE ABRAZADERA  DE INSERCION DE FO. FO.  DE 20" DE Ø, CON EMPAQUES Y TORNILLOS.</v>
          </cell>
          <cell r="D798" t="str">
            <v>PZA</v>
          </cell>
          <cell r="E798">
            <v>1224.18</v>
          </cell>
          <cell r="F798">
            <v>1224.18</v>
          </cell>
        </row>
        <row r="799">
          <cell r="A799">
            <v>775</v>
          </cell>
          <cell r="B799" t="str">
            <v>2093 18</v>
          </cell>
          <cell r="C799" t="str">
            <v>SUMINISTRO, INSTALACION Y PRUEBA DE ABRAZADERA  DE INSERCION DE FO. FO.  DE 24" DE Ø, CON EMPAQUES Y TORNILLOS.</v>
          </cell>
          <cell r="D799" t="str">
            <v>PZA</v>
          </cell>
          <cell r="E799">
            <v>1263.99</v>
          </cell>
          <cell r="F799">
            <v>1263.99</v>
          </cell>
        </row>
        <row r="800">
          <cell r="A800">
            <v>776</v>
          </cell>
          <cell r="B800" t="str">
            <v>2093 19</v>
          </cell>
          <cell r="C800" t="str">
            <v>SUMINISTRO, INSTALACION Y PRUEBA DE CODO DE FO. FO.  DE 22°-30', 45° DE 2" DE Ø, CON EMPAQUES Y TORNILLOS.</v>
          </cell>
          <cell r="D800" t="str">
            <v>PZA</v>
          </cell>
          <cell r="E800">
            <v>295.81</v>
          </cell>
          <cell r="F800">
            <v>295.81</v>
          </cell>
        </row>
        <row r="801">
          <cell r="A801">
            <v>777</v>
          </cell>
          <cell r="B801" t="str">
            <v>2093 20</v>
          </cell>
          <cell r="C801" t="str">
            <v>SUMINISTRO, INSTALACION Y PRUEBA DE CODO DE FO. FO.  DE 22°-30', 45° DE 2½" DE Ø, CON EMPAQUES Y TORNILLOS.</v>
          </cell>
          <cell r="D801" t="str">
            <v>PZA</v>
          </cell>
          <cell r="E801">
            <v>385.25</v>
          </cell>
          <cell r="F801">
            <v>385.25</v>
          </cell>
        </row>
        <row r="802">
          <cell r="A802">
            <v>778</v>
          </cell>
          <cell r="B802" t="str">
            <v>2093 21</v>
          </cell>
          <cell r="C802" t="str">
            <v>SUMINISTRO, INSTALACION Y PRUEBA DE CODO DE FO. FO.  DE 22°-30', 45° DE 3" DE Ø, CON EMPAQUES Y TORNILLOS.</v>
          </cell>
          <cell r="D802" t="str">
            <v>PZA</v>
          </cell>
          <cell r="E802">
            <v>424.8</v>
          </cell>
          <cell r="F802">
            <v>424.8</v>
          </cell>
        </row>
        <row r="803">
          <cell r="A803">
            <v>779</v>
          </cell>
          <cell r="B803" t="str">
            <v>2093 22</v>
          </cell>
          <cell r="C803" t="str">
            <v>SUMINISTRO, INSTALACION Y PRUEBA DE CODO DE FO. FO.  DE 22°-30', 45° DE 4" DE Ø, CON EMPAQUES Y TORNILLOS.</v>
          </cell>
          <cell r="D803" t="str">
            <v>PZA</v>
          </cell>
          <cell r="E803">
            <v>603.16999999999996</v>
          </cell>
          <cell r="F803">
            <v>603.16999999999996</v>
          </cell>
        </row>
        <row r="804">
          <cell r="A804">
            <v>780</v>
          </cell>
          <cell r="B804" t="str">
            <v>2093 23</v>
          </cell>
          <cell r="C804" t="str">
            <v>SUMINISTRO, INSTALACION Y PRUEBA DE CODO DE FO. FO.  DE 22°-30', 45° DE 6" DE Ø, CON EMPAQUES Y TORNILLOS.</v>
          </cell>
          <cell r="D804" t="str">
            <v>PZA</v>
          </cell>
          <cell r="E804">
            <v>975.22</v>
          </cell>
          <cell r="F804">
            <v>975.22</v>
          </cell>
        </row>
        <row r="805">
          <cell r="A805">
            <v>781</v>
          </cell>
          <cell r="B805" t="str">
            <v>2093 24</v>
          </cell>
          <cell r="C805" t="str">
            <v>SUMINISTRO, INSTALACION Y PRUEBA DE CODO DE FO. FO.  DE 22°-30', 45° DE 8" DE Ø, CON EMPAQUES Y TORNILLOS.</v>
          </cell>
          <cell r="D805" t="str">
            <v>PZA</v>
          </cell>
          <cell r="E805">
            <v>1453.74</v>
          </cell>
          <cell r="F805">
            <v>1453.74</v>
          </cell>
        </row>
        <row r="806">
          <cell r="A806">
            <v>782</v>
          </cell>
          <cell r="B806" t="str">
            <v>2093 25</v>
          </cell>
          <cell r="C806" t="str">
            <v>SUMINISTRO, INSTALACION Y PRUEBA DE CODO DE FO. FO.  DE 22°-30', 45° DE 10" DE Ø, CON EMPAQUES Y TORNILLOS.</v>
          </cell>
          <cell r="D806" t="str">
            <v>PZA</v>
          </cell>
          <cell r="E806">
            <v>2280.84</v>
          </cell>
          <cell r="F806">
            <v>2280.84</v>
          </cell>
        </row>
        <row r="807">
          <cell r="A807">
            <v>783</v>
          </cell>
          <cell r="B807" t="str">
            <v>2093 26</v>
          </cell>
          <cell r="C807" t="str">
            <v>SUMINISTRO, INSTALACION Y PRUEBA DE CODO DE FO. FO.  DE 22°-30', 45° DE 12" DE Ø, CON EMPAQUES Y TORNILLOS.</v>
          </cell>
          <cell r="D807" t="str">
            <v>PZA</v>
          </cell>
          <cell r="E807">
            <v>3114.25</v>
          </cell>
          <cell r="F807">
            <v>3114.25</v>
          </cell>
        </row>
        <row r="808">
          <cell r="A808">
            <v>784</v>
          </cell>
          <cell r="B808" t="str">
            <v>2093 27</v>
          </cell>
          <cell r="C808" t="str">
            <v>SUMINISTRO, INSTALACION Y PRUEBA DE CODO DE FO. FO.  DE 22°-30', 45° DE 14" DE Ø, CON EMPAQUES Y TORNILLOS.</v>
          </cell>
          <cell r="D808" t="str">
            <v>PZA</v>
          </cell>
          <cell r="E808">
            <v>4586.54</v>
          </cell>
          <cell r="F808">
            <v>4586.54</v>
          </cell>
        </row>
        <row r="809">
          <cell r="A809">
            <v>785</v>
          </cell>
          <cell r="B809" t="str">
            <v>2093 28</v>
          </cell>
          <cell r="C809" t="str">
            <v>SUMINISTRO, INSTALACION Y PRUEBA DE CODO DE FO. FO.  DE 22°-30', 45° DE 16" DE Ø, CON EMPAQUES Y TORNILLOS.</v>
          </cell>
          <cell r="D809" t="str">
            <v>PZA</v>
          </cell>
          <cell r="E809">
            <v>6082.58</v>
          </cell>
          <cell r="F809">
            <v>6082.58</v>
          </cell>
        </row>
        <row r="810">
          <cell r="A810">
            <v>786</v>
          </cell>
          <cell r="B810" t="str">
            <v>2093 29</v>
          </cell>
          <cell r="C810" t="str">
            <v>SUMINISTRO, INSTALACION Y PRUEBA DE CODO DE FO. FO.  DE 22°-30', 45° DE 18" DE Ø, CON EMPAQUES Y TORNILLOS.</v>
          </cell>
          <cell r="D810" t="str">
            <v>PZA</v>
          </cell>
          <cell r="E810">
            <v>7450.67</v>
          </cell>
          <cell r="F810">
            <v>7450.67</v>
          </cell>
        </row>
        <row r="811">
          <cell r="A811">
            <v>787</v>
          </cell>
          <cell r="B811" t="str">
            <v>2093 30</v>
          </cell>
          <cell r="C811" t="str">
            <v>SUMINISTRO, INSTALACION Y PRUEBA DE CODO DE FO. FO.  DE 22°-30', 45° DE 20" DE Ø, CON EMPAQUES Y TORNILLOS.</v>
          </cell>
          <cell r="D811" t="str">
            <v>PZA</v>
          </cell>
          <cell r="E811">
            <v>9191.77</v>
          </cell>
          <cell r="F811">
            <v>9191.77</v>
          </cell>
        </row>
        <row r="812">
          <cell r="A812">
            <v>788</v>
          </cell>
          <cell r="B812" t="str">
            <v>2093 31</v>
          </cell>
          <cell r="C812" t="str">
            <v>SUMINISTRO, INSTALACION Y PRUEBA DE CODO DE FO. FO.  DE 22°-30', 45° DE 24" DE Ø, CON EMPAQUES Y TORNILLOS.</v>
          </cell>
          <cell r="D812" t="str">
            <v>PZA</v>
          </cell>
          <cell r="E812">
            <v>13703.39</v>
          </cell>
          <cell r="F812">
            <v>13703.39</v>
          </cell>
        </row>
        <row r="813">
          <cell r="A813">
            <v>789</v>
          </cell>
          <cell r="B813" t="str">
            <v>2093 32</v>
          </cell>
          <cell r="C813" t="str">
            <v>SUMINISTRO, INSTALACION Y PRUEBA DE CODO DE FO. FO.  DE 22°-30', 45° DE 30" DE Ø, CON EMPAQUES Y TORNILLOS.</v>
          </cell>
          <cell r="D813" t="str">
            <v>PZA</v>
          </cell>
          <cell r="E813">
            <v>23914.62</v>
          </cell>
          <cell r="F813">
            <v>23914.62</v>
          </cell>
        </row>
        <row r="814">
          <cell r="A814">
            <v>790</v>
          </cell>
          <cell r="B814" t="str">
            <v>2093 33</v>
          </cell>
          <cell r="C814" t="str">
            <v>SUMINISTRO, INSTALACION Y PRUEBA DE CODO DE FO. FO.  DE 22°-30', 45° DE 36" DE Ø, CON EMPAQUES Y TORNILLOS.</v>
          </cell>
          <cell r="D814" t="str">
            <v>PZA</v>
          </cell>
          <cell r="E814">
            <v>41558.239999999998</v>
          </cell>
          <cell r="F814">
            <v>41558.239999999998</v>
          </cell>
        </row>
        <row r="815">
          <cell r="A815">
            <v>791</v>
          </cell>
          <cell r="B815" t="str">
            <v>2093 34</v>
          </cell>
          <cell r="C815" t="str">
            <v>SUMINISTRO, INSTALACION Y PRUEBA DE CODO DE FO. FO.  DE 90° DE 2" DE Ø, CON EMPAQUES Y TORNILLOS.</v>
          </cell>
          <cell r="D815" t="str">
            <v>PZA</v>
          </cell>
          <cell r="E815">
            <v>328.99</v>
          </cell>
          <cell r="F815">
            <v>328.99</v>
          </cell>
        </row>
        <row r="816">
          <cell r="A816">
            <v>792</v>
          </cell>
          <cell r="B816" t="str">
            <v>2093 35</v>
          </cell>
          <cell r="C816" t="str">
            <v>SUMINISTRO, INSTALACION Y PRUEBA DE CODO DE FO. FO.  DE 90° DE 2½" DE Ø, CON EMPAQUES Y TORNILLOS.</v>
          </cell>
          <cell r="D816" t="str">
            <v>PZA</v>
          </cell>
          <cell r="E816">
            <v>417.11</v>
          </cell>
          <cell r="F816">
            <v>417.11</v>
          </cell>
        </row>
        <row r="817">
          <cell r="A817">
            <v>793</v>
          </cell>
          <cell r="B817" t="str">
            <v>2093 36</v>
          </cell>
          <cell r="C817" t="str">
            <v>SUMINISTRO, INSTALACION Y PRUEBA DE CODO DE FO. FO.  DE 90° DE 3" DE Ø, CON EMPAQUES Y TORNILLOS.</v>
          </cell>
          <cell r="D817" t="str">
            <v>PZA</v>
          </cell>
          <cell r="E817">
            <v>484.52</v>
          </cell>
          <cell r="F817">
            <v>484.52</v>
          </cell>
        </row>
        <row r="818">
          <cell r="A818">
            <v>794</v>
          </cell>
          <cell r="B818" t="str">
            <v>2093 37</v>
          </cell>
          <cell r="C818" t="str">
            <v>SUMINISTRO, INSTALACION Y PRUEBA DE CODO DE FO. FO.  DE 90° DE 4" DE Ø, CON EMPAQUES Y TORNILLOS.</v>
          </cell>
          <cell r="D818" t="str">
            <v>PZA</v>
          </cell>
          <cell r="E818">
            <v>685.44</v>
          </cell>
          <cell r="F818">
            <v>685.44</v>
          </cell>
        </row>
        <row r="819">
          <cell r="A819">
            <v>795</v>
          </cell>
          <cell r="B819" t="str">
            <v>2093 38</v>
          </cell>
          <cell r="C819" t="str">
            <v>SUMINISTRO, INSTALACION Y PRUEBA DE CODO DE FO. FO.  DE 90° DE 6" DE Ø, CON EMPAQUES Y TORNILLOS.</v>
          </cell>
          <cell r="D819" t="str">
            <v>PZA</v>
          </cell>
          <cell r="E819">
            <v>1089.3499999999999</v>
          </cell>
          <cell r="F819">
            <v>1089.3499999999999</v>
          </cell>
        </row>
        <row r="820">
          <cell r="A820">
            <v>796</v>
          </cell>
          <cell r="B820" t="str">
            <v>2093 39</v>
          </cell>
          <cell r="C820" t="str">
            <v>SUMINISTRO, INSTALACION Y PRUEBA DE CODO DE FO. FO.  DE 90° DE 8" DE Ø, CON EMPAQUES Y TORNILLOS.</v>
          </cell>
          <cell r="D820" t="str">
            <v>PZA</v>
          </cell>
          <cell r="E820">
            <v>1571.85</v>
          </cell>
          <cell r="F820">
            <v>1571.85</v>
          </cell>
        </row>
        <row r="821">
          <cell r="A821">
            <v>797</v>
          </cell>
          <cell r="B821" t="str">
            <v>2093 40</v>
          </cell>
          <cell r="C821" t="str">
            <v>SUMINISTRO, INSTALACION Y PRUEBA DE CODO DE FO. FO.  DE 90° DE 10" DE Ø, CON EMPAQUES Y TORNILLOS.</v>
          </cell>
          <cell r="D821" t="str">
            <v>PZA</v>
          </cell>
          <cell r="E821">
            <v>2600.67</v>
          </cell>
          <cell r="F821">
            <v>2600.67</v>
          </cell>
        </row>
        <row r="822">
          <cell r="A822">
            <v>798</v>
          </cell>
          <cell r="B822" t="str">
            <v>2093 41</v>
          </cell>
          <cell r="C822" t="str">
            <v>SUMINISTRO, INSTALACION Y PRUEBA DE CODO DE FO. FO.  DE 90° DE 12" DE Ø, CON EMPAQUES Y TORNILLOS.</v>
          </cell>
          <cell r="D822" t="str">
            <v>PZA</v>
          </cell>
          <cell r="E822">
            <v>3546.87</v>
          </cell>
          <cell r="F822">
            <v>3546.87</v>
          </cell>
        </row>
        <row r="823">
          <cell r="A823">
            <v>799</v>
          </cell>
          <cell r="B823" t="str">
            <v>2093 42</v>
          </cell>
          <cell r="C823" t="str">
            <v>SUMINISTRO, INSTALACION Y PRUEBA DE CODO DE FO. FO.  DE 90° DE 14" DE Ø, CON EMPAQUES Y TORNILLOS.</v>
          </cell>
          <cell r="D823" t="str">
            <v>PZA</v>
          </cell>
          <cell r="E823">
            <v>5833.98</v>
          </cell>
          <cell r="F823">
            <v>5833.98</v>
          </cell>
        </row>
        <row r="824">
          <cell r="A824">
            <v>800</v>
          </cell>
          <cell r="B824" t="str">
            <v>2093 43</v>
          </cell>
          <cell r="C824" t="str">
            <v>SUMINISTRO, INSTALACION Y PRUEBA DE CODO DE FO. FO.  DE 90° DE 16" DE Ø, CON EMPAQUES Y TORNILLOS.</v>
          </cell>
          <cell r="D824" t="str">
            <v>PZA</v>
          </cell>
          <cell r="E824">
            <v>7328.69</v>
          </cell>
          <cell r="F824">
            <v>7328.69</v>
          </cell>
        </row>
        <row r="825">
          <cell r="A825">
            <v>801</v>
          </cell>
          <cell r="B825" t="str">
            <v>2093 45</v>
          </cell>
          <cell r="C825" t="str">
            <v>SUMINISTRO, INSTALACION Y PRUEBA DE CODO DE FO. FO.  DE 90° DE 18" DE Ø, CON EMPAQUES Y TORNILLOS.</v>
          </cell>
          <cell r="D825" t="str">
            <v>PZA</v>
          </cell>
          <cell r="E825">
            <v>11605.71</v>
          </cell>
          <cell r="F825">
            <v>11605.71</v>
          </cell>
        </row>
        <row r="826">
          <cell r="A826">
            <v>802</v>
          </cell>
          <cell r="B826" t="str">
            <v>2093 46</v>
          </cell>
          <cell r="C826" t="str">
            <v>SUMINISTRO, INSTALACION Y PRUEBA DE CODO DE FO. FO.  DE 90° DE 20" DE Ø, CON EMPAQUES Y TORNILLOS.</v>
          </cell>
          <cell r="D826" t="str">
            <v>PZA</v>
          </cell>
          <cell r="E826">
            <v>11682.68</v>
          </cell>
          <cell r="F826">
            <v>11682.68</v>
          </cell>
        </row>
        <row r="827">
          <cell r="A827">
            <v>803</v>
          </cell>
          <cell r="B827" t="str">
            <v>2093 47</v>
          </cell>
          <cell r="C827" t="str">
            <v>SUMINISTRO, INSTALACION Y PRUEBA DE CODO DE FO. FO.  DE 90° DE 24" DE Ø, CON EMPAQUES Y TORNILLOS.</v>
          </cell>
          <cell r="D827" t="str">
            <v>PZA</v>
          </cell>
          <cell r="E827">
            <v>17857.12</v>
          </cell>
          <cell r="F827">
            <v>17857.12</v>
          </cell>
        </row>
        <row r="828">
          <cell r="A828">
            <v>804</v>
          </cell>
          <cell r="B828" t="str">
            <v>2093 48</v>
          </cell>
          <cell r="C828" t="str">
            <v>SUMINISTRO, INSTALACION Y PRUEBA DE CODO DE FO. FO.  DE 90° DE 30" DE Ø, CON EMPAQUES Y TORNILLOS.</v>
          </cell>
          <cell r="D828" t="str">
            <v>PZA</v>
          </cell>
          <cell r="E828">
            <v>28352.34</v>
          </cell>
          <cell r="F828">
            <v>28352.34</v>
          </cell>
        </row>
        <row r="829">
          <cell r="A829">
            <v>805</v>
          </cell>
          <cell r="B829" t="str">
            <v>2093 49</v>
          </cell>
          <cell r="C829" t="str">
            <v>SUMINISTRO, INSTALACION Y PRUEBA DE CODO DE FO. FO.  DE 90° DE 36" DE Ø, CON EMPAQUES Y TORNILLOS.</v>
          </cell>
          <cell r="D829" t="str">
            <v>PZA</v>
          </cell>
          <cell r="E829">
            <v>46956.76</v>
          </cell>
          <cell r="F829">
            <v>46956.76</v>
          </cell>
        </row>
        <row r="830">
          <cell r="A830">
            <v>806</v>
          </cell>
          <cell r="B830" t="str">
            <v>2093 50</v>
          </cell>
          <cell r="C830" t="str">
            <v>SUMINISTRO, INSTALACION Y PRUEBA DE CRUZ DE FO. FO.  BRIDADA DE 2" X 2" DE Ø, CON EMPAQUES Y TORNILLOS.</v>
          </cell>
          <cell r="D830" t="str">
            <v>PZA</v>
          </cell>
          <cell r="E830">
            <v>510.8</v>
          </cell>
          <cell r="F830">
            <v>510.8</v>
          </cell>
        </row>
        <row r="831">
          <cell r="A831">
            <v>807</v>
          </cell>
          <cell r="B831" t="str">
            <v>2093 51</v>
          </cell>
          <cell r="C831" t="str">
            <v>SUMINISTRO, INSTALACION Y PRUEBA DE CRUZ DE FO. FO.  BRIDADA DE 2½" X 2" DE Ø, CON EMPAQUES Y TORNILLOS.</v>
          </cell>
          <cell r="D831" t="str">
            <v>PZA</v>
          </cell>
          <cell r="E831">
            <v>586.97</v>
          </cell>
          <cell r="F831">
            <v>586.97</v>
          </cell>
        </row>
        <row r="832">
          <cell r="A832">
            <v>808</v>
          </cell>
          <cell r="B832" t="str">
            <v>2093 52</v>
          </cell>
          <cell r="C832" t="str">
            <v>SUMINISTRO, INSTALACION Y PRUEBA DE CRUZ DE FO. FO.  BRIDADA DE 2½" X 2½" DE Ø, CON EMPAQUES Y TORNILLOS.</v>
          </cell>
          <cell r="D832" t="str">
            <v>PZA</v>
          </cell>
          <cell r="E832">
            <v>666.59</v>
          </cell>
          <cell r="F832">
            <v>666.59</v>
          </cell>
        </row>
        <row r="833">
          <cell r="A833">
            <v>809</v>
          </cell>
          <cell r="B833" t="str">
            <v>2093 53</v>
          </cell>
          <cell r="C833" t="str">
            <v>SUMINISTRO, INSTALACION Y PRUEBA DE CRUZ DE FO. FO.  BRIDADA DE 3" X 2" DE Ø, CON EMPAQUES Y TORNILLOS.</v>
          </cell>
          <cell r="D833" t="str">
            <v>PZA</v>
          </cell>
          <cell r="E833">
            <v>714.11</v>
          </cell>
          <cell r="F833">
            <v>714.11</v>
          </cell>
        </row>
        <row r="834">
          <cell r="A834">
            <v>810</v>
          </cell>
          <cell r="B834" t="str">
            <v>2093 54</v>
          </cell>
          <cell r="C834" t="str">
            <v>SUMINISTRO, INSTALACION Y PRUEBA DE CRUZ DE FO. FO.  BRIDADA DE 3" X 2½" DE Ø, CON EMPAQUES Y TORNILLOS.</v>
          </cell>
          <cell r="D834" t="str">
            <v>PZA</v>
          </cell>
          <cell r="E834">
            <v>753.92</v>
          </cell>
          <cell r="F834">
            <v>753.92</v>
          </cell>
        </row>
        <row r="835">
          <cell r="A835">
            <v>811</v>
          </cell>
          <cell r="B835" t="str">
            <v>2093 55</v>
          </cell>
          <cell r="C835" t="str">
            <v>SUMINISTRO, INSTALACION Y PRUEBA DE CRUZ DE FO. FO.  BRIDADA DE 3" X 3" DE Ø, CON EMPAQUES Y TORNILLOS.</v>
          </cell>
          <cell r="D835" t="str">
            <v>PZA</v>
          </cell>
          <cell r="E835">
            <v>793.73</v>
          </cell>
          <cell r="F835">
            <v>793.73</v>
          </cell>
        </row>
        <row r="836">
          <cell r="A836">
            <v>812</v>
          </cell>
          <cell r="B836" t="str">
            <v>2093 56</v>
          </cell>
          <cell r="C836" t="str">
            <v>SUMINISTRO, INSTALACION Y PRUEBA DE CRUZ DE FO. FO.  BRIDADA DE 4" X 2" DE Ø, CON EMPAQUES Y TORNILLOS.</v>
          </cell>
          <cell r="D836" t="str">
            <v>PZA</v>
          </cell>
          <cell r="E836">
            <v>885.83</v>
          </cell>
          <cell r="F836">
            <v>885.83</v>
          </cell>
        </row>
        <row r="837">
          <cell r="A837">
            <v>813</v>
          </cell>
          <cell r="B837" t="str">
            <v>2093 57</v>
          </cell>
          <cell r="C837" t="str">
            <v>SUMINISTRO, INSTALACION Y PRUEBA DE CRUZ DE FO. FO.  BRIDADA DE 4" X 2½" DE Ø, CON EMPAQUES Y TORNILLOS.</v>
          </cell>
          <cell r="D837" t="str">
            <v>PZA</v>
          </cell>
          <cell r="E837">
            <v>921.67</v>
          </cell>
          <cell r="F837">
            <v>921.67</v>
          </cell>
        </row>
        <row r="838">
          <cell r="A838">
            <v>814</v>
          </cell>
          <cell r="B838" t="str">
            <v>2093 58</v>
          </cell>
          <cell r="C838" t="str">
            <v>SUMINISTRO, INSTALACION Y PRUEBA DE CRUZ DE FO. FO.  BRIDADA DE 4" X 3" DE Ø, CON EMPAQUES Y TORNILLOS.</v>
          </cell>
          <cell r="D838" t="str">
            <v>PZA</v>
          </cell>
          <cell r="E838">
            <v>921.67</v>
          </cell>
          <cell r="F838">
            <v>921.67</v>
          </cell>
        </row>
        <row r="839">
          <cell r="A839">
            <v>815</v>
          </cell>
          <cell r="B839" t="str">
            <v>2093 59</v>
          </cell>
          <cell r="C839" t="str">
            <v>SUMINISTRO, INSTALACION Y PRUEBA DE CRUZ DE FO. FO.  BRIDADA DE 4" X 4" DE Ø, CON EMPAQUES Y TORNILLOS.</v>
          </cell>
          <cell r="D839" t="str">
            <v>PZA</v>
          </cell>
          <cell r="E839">
            <v>1123.3800000000001</v>
          </cell>
          <cell r="F839">
            <v>1123.3800000000001</v>
          </cell>
        </row>
        <row r="840">
          <cell r="A840">
            <v>816</v>
          </cell>
          <cell r="B840" t="str">
            <v>2093 60</v>
          </cell>
          <cell r="C840" t="str">
            <v>SUMINISTRO, INSTALACION Y PRUEBA DE CRUZ DE FO. FO.  BRIDADA DE 6" X 2" DE Ø, CON EMPAQUES Y TORNILLOS.</v>
          </cell>
          <cell r="D840" t="str">
            <v>PZA</v>
          </cell>
          <cell r="E840">
            <v>1344.28</v>
          </cell>
          <cell r="F840">
            <v>1344.28</v>
          </cell>
        </row>
        <row r="841">
          <cell r="A841">
            <v>817</v>
          </cell>
          <cell r="B841" t="str">
            <v>2093 61</v>
          </cell>
          <cell r="C841" t="str">
            <v>SUMINISTRO, INSTALACION Y PRUEBA DE CRUZ DE FO. FO.  BRIDADA DE 6" X 2½" DE Ø, CON EMPAQUES Y TORNILLOS.</v>
          </cell>
          <cell r="D841" t="str">
            <v>PZA</v>
          </cell>
          <cell r="E841">
            <v>1421.26</v>
          </cell>
          <cell r="F841">
            <v>1421.26</v>
          </cell>
        </row>
        <row r="842">
          <cell r="A842">
            <v>818</v>
          </cell>
          <cell r="B842" t="str">
            <v>2093 62</v>
          </cell>
          <cell r="C842" t="str">
            <v>SUMINISTRO, INSTALACION Y PRUEBA DE CRUZ DE FO. FO.  BRIDADA DE 6" X 3" DE Ø, CON EMPAQUES Y TORNILLOS.</v>
          </cell>
          <cell r="D842" t="str">
            <v>PZA</v>
          </cell>
          <cell r="E842">
            <v>1421.26</v>
          </cell>
          <cell r="F842">
            <v>1421.26</v>
          </cell>
        </row>
        <row r="843">
          <cell r="A843">
            <v>819</v>
          </cell>
          <cell r="B843" t="str">
            <v>2093 63</v>
          </cell>
          <cell r="C843" t="str">
            <v>SUMINISTRO, INSTALACION Y PRUEBA DE CRUZ DE FO. FO.  BRIDADA DE 6" X 4" DE Ø, CON EMPAQUES Y TORNILLOS.</v>
          </cell>
          <cell r="D843" t="str">
            <v>PZA</v>
          </cell>
          <cell r="E843">
            <v>1579.18</v>
          </cell>
          <cell r="F843">
            <v>1579.18</v>
          </cell>
        </row>
        <row r="844">
          <cell r="A844">
            <v>820</v>
          </cell>
          <cell r="B844" t="str">
            <v>2093 64</v>
          </cell>
          <cell r="C844" t="str">
            <v>SUMINISTRO, INSTALACION Y PRUEBA DE CRUZ DE FO. FO.  BRIDADA DE 6" X 6" DE Ø, CON EMPAQUES Y TORNILLOS.</v>
          </cell>
          <cell r="D844" t="str">
            <v>PZA</v>
          </cell>
          <cell r="E844">
            <v>1780.89</v>
          </cell>
          <cell r="F844">
            <v>1780.89</v>
          </cell>
        </row>
        <row r="845">
          <cell r="A845">
            <v>821</v>
          </cell>
          <cell r="B845" t="str">
            <v>2093 65</v>
          </cell>
          <cell r="C845" t="str">
            <v>SUMINISTRO, INSTALACION Y PRUEBA DE CRUZ DE FO. FO.  BRIDADA DE 8" X 2½" DE Ø, CON EMPAQUES Y TORNILLOS.</v>
          </cell>
          <cell r="D845" t="str">
            <v>PZA</v>
          </cell>
          <cell r="E845">
            <v>1943.79</v>
          </cell>
          <cell r="F845">
            <v>1943.79</v>
          </cell>
        </row>
        <row r="846">
          <cell r="A846">
            <v>822</v>
          </cell>
          <cell r="B846" t="str">
            <v>2093 67</v>
          </cell>
          <cell r="C846" t="str">
            <v>SUMINISTRO, INSTALACION Y PRUEBA DE CRUZ DE FO. FO.  BRIDADA DE 8" X 3" DE Ø, CON EMPAQUES Y TORNILLOS.</v>
          </cell>
          <cell r="D846" t="str">
            <v>PZA</v>
          </cell>
          <cell r="E846">
            <v>2019.43</v>
          </cell>
          <cell r="F846">
            <v>2019.43</v>
          </cell>
        </row>
        <row r="847">
          <cell r="A847">
            <v>823</v>
          </cell>
          <cell r="B847" t="str">
            <v>2093 68</v>
          </cell>
          <cell r="C847" t="str">
            <v>SUMINISTRO, INSTALACION Y PRUEBA DE CRUZ DE FO. FO.  BRIDADA DE 8" X 4" DE Ø, CON EMPAQUES Y TORNILLOS.</v>
          </cell>
          <cell r="D847" t="str">
            <v>PZA</v>
          </cell>
          <cell r="E847">
            <v>2101.7199999999998</v>
          </cell>
          <cell r="F847">
            <v>2101.7199999999998</v>
          </cell>
        </row>
        <row r="848">
          <cell r="A848">
            <v>824</v>
          </cell>
          <cell r="B848" t="str">
            <v>2093 69</v>
          </cell>
          <cell r="C848" t="str">
            <v>SUMINISTRO, INSTALACION Y PRUEBA DE CRUZ DE FO. FO.  BRIDADA DE 8" X 6" DE Ø, CON EMPAQUES Y TORNILLOS.</v>
          </cell>
          <cell r="D848" t="str">
            <v>PZA</v>
          </cell>
          <cell r="E848">
            <v>2101.7199999999998</v>
          </cell>
          <cell r="F848">
            <v>2101.7199999999998</v>
          </cell>
        </row>
        <row r="849">
          <cell r="A849">
            <v>825</v>
          </cell>
          <cell r="B849" t="str">
            <v>2093 70</v>
          </cell>
          <cell r="C849" t="str">
            <v>SUMINISTRO, INSTALACION Y PRUEBA DE CRUZ DE FO. FO.  BRIDADA DE 8" X 8" DE Ø, CON EMPAQUES Y TORNILLOS.</v>
          </cell>
          <cell r="D849" t="str">
            <v>PZA</v>
          </cell>
          <cell r="E849">
            <v>2615.2800000000002</v>
          </cell>
          <cell r="F849">
            <v>2615.2800000000002</v>
          </cell>
        </row>
        <row r="850">
          <cell r="A850">
            <v>826</v>
          </cell>
          <cell r="B850" t="str">
            <v>2093 71</v>
          </cell>
          <cell r="C850" t="str">
            <v>SUMINISTRO, INSTALACION Y PRUEBA DE CRUZ DE FO. FO.  BRIDADA DE 10" X 3" DE Ø, CON EMPAQUES Y TORNILLOS.</v>
          </cell>
          <cell r="D850" t="str">
            <v>PZA</v>
          </cell>
          <cell r="E850">
            <v>3210.22</v>
          </cell>
          <cell r="F850">
            <v>3210.22</v>
          </cell>
        </row>
        <row r="851">
          <cell r="A851">
            <v>827</v>
          </cell>
          <cell r="B851" t="str">
            <v>2093 72</v>
          </cell>
          <cell r="C851" t="str">
            <v>SUMINISTRO, INSTALACION Y PRUEBA DE CRUZ DE FO. FO.  BRIDADA DE 10" X 4" DE Ø, CON EMPAQUES Y TORNILLOS.</v>
          </cell>
          <cell r="D851" t="str">
            <v>PZA</v>
          </cell>
          <cell r="E851">
            <v>3372.13</v>
          </cell>
          <cell r="F851">
            <v>3372.13</v>
          </cell>
        </row>
        <row r="852">
          <cell r="A852">
            <v>828</v>
          </cell>
          <cell r="B852" t="str">
            <v>2093 73</v>
          </cell>
          <cell r="C852" t="str">
            <v>SUMINISTRO, INSTALACION Y PRUEBA DE CRUZ DE FO. FO.  BRIDADA DE 10" X 6" DE Ø, CON EMPAQUES Y TORNILLOS.</v>
          </cell>
          <cell r="D852" t="str">
            <v>PZA</v>
          </cell>
          <cell r="E852">
            <v>3571.6</v>
          </cell>
          <cell r="F852">
            <v>3571.6</v>
          </cell>
        </row>
        <row r="853">
          <cell r="A853">
            <v>829</v>
          </cell>
          <cell r="B853" t="str">
            <v>2093 74</v>
          </cell>
          <cell r="C853" t="str">
            <v>SUMINISTRO, INSTALACION Y PRUEBA DE CRUZ DE FO. FO.  BRIDADA DE 10" X 8" DE Ø, CON EMPAQUES Y TORNILLOS.</v>
          </cell>
          <cell r="D853" t="str">
            <v>PZA</v>
          </cell>
          <cell r="E853">
            <v>3888.77</v>
          </cell>
          <cell r="F853">
            <v>3888.77</v>
          </cell>
        </row>
        <row r="854">
          <cell r="A854">
            <v>830</v>
          </cell>
          <cell r="B854" t="str">
            <v>2093 75</v>
          </cell>
          <cell r="C854" t="str">
            <v>SUMINISTRO, INSTALACION Y PRUEBA DE CRUZ DE FO. FO.  BRIDADA DE 10" X 10" DE Ø, CON EMPAQUES Y TORNILLOS.</v>
          </cell>
          <cell r="D854" t="str">
            <v>PZA</v>
          </cell>
          <cell r="E854">
            <v>4207.26</v>
          </cell>
          <cell r="F854">
            <v>4207.26</v>
          </cell>
        </row>
        <row r="855">
          <cell r="A855">
            <v>831</v>
          </cell>
          <cell r="B855" t="str">
            <v>2093 76</v>
          </cell>
          <cell r="C855" t="str">
            <v>SUMINISTRO, INSTALACION Y PRUEBA DE CRUZ DE FO. FO.  BRIDADA DE 12" X 4" DE Ø, CON EMPAQUES Y TORNILLOS.</v>
          </cell>
          <cell r="D855" t="str">
            <v>PZA</v>
          </cell>
          <cell r="E855">
            <v>4481.96</v>
          </cell>
          <cell r="F855">
            <v>4481.96</v>
          </cell>
        </row>
        <row r="856">
          <cell r="A856">
            <v>832</v>
          </cell>
          <cell r="B856" t="str">
            <v>2093 77</v>
          </cell>
          <cell r="C856" t="str">
            <v>SUMINISTRO, INSTALACION Y PRUEBA DE CRUZ DE FO. FO.  BRIDADA DE 12" X 6" DE Ø, CON EMPAQUES Y TORNILLOS.</v>
          </cell>
          <cell r="D856" t="str">
            <v>PZA</v>
          </cell>
          <cell r="E856">
            <v>4601.41</v>
          </cell>
          <cell r="F856">
            <v>4601.41</v>
          </cell>
        </row>
        <row r="857">
          <cell r="A857">
            <v>833</v>
          </cell>
          <cell r="B857" t="str">
            <v>2093 78</v>
          </cell>
          <cell r="C857" t="str">
            <v>SUMINISTRO, INSTALACION Y PRUEBA DE CRUZ DE FO. FO.  BRIDADA DE 12" X 8" DE Ø, CON EMPAQUES Y TORNILLOS.</v>
          </cell>
          <cell r="D857" t="str">
            <v>PZA</v>
          </cell>
          <cell r="E857">
            <v>4996.87</v>
          </cell>
          <cell r="F857">
            <v>4996.87</v>
          </cell>
        </row>
        <row r="858">
          <cell r="A858">
            <v>834</v>
          </cell>
          <cell r="B858" t="str">
            <v>2093 79</v>
          </cell>
          <cell r="C858" t="str">
            <v>SUMINISTRO, INSTALACION Y PRUEBA DE CRUZ DE FO. FO.  BRIDADA DE 12" X 10" DE Ø, CON EMPAQUES Y TORNILLOS.</v>
          </cell>
          <cell r="D858" t="str">
            <v>PZA</v>
          </cell>
          <cell r="E858">
            <v>5394.99</v>
          </cell>
          <cell r="F858">
            <v>5394.99</v>
          </cell>
        </row>
        <row r="859">
          <cell r="A859">
            <v>835</v>
          </cell>
          <cell r="B859" t="str">
            <v>2093 80</v>
          </cell>
          <cell r="C859" t="str">
            <v>SUMINISTRO, INSTALACION Y PRUEBA DE CRUZ DE FO. FO.  BRIDADA DE 12" X 12" DE Ø, CON EMPAQUES Y TORNILLOS.</v>
          </cell>
          <cell r="D859" t="str">
            <v>PZA</v>
          </cell>
          <cell r="E859">
            <v>5790.45</v>
          </cell>
          <cell r="F859">
            <v>5790.45</v>
          </cell>
        </row>
        <row r="860">
          <cell r="A860">
            <v>836</v>
          </cell>
          <cell r="B860" t="str">
            <v>2093 81</v>
          </cell>
          <cell r="C860" t="str">
            <v>SUMINISTRO, INSTALACION Y PRUEBA DE CRUZ DE FO. FO.  BRIDADA DE 14" X 4" DE Ø, CON EMPAQUES Y TORNILLOS.</v>
          </cell>
          <cell r="D860" t="str">
            <v>PZA</v>
          </cell>
          <cell r="E860">
            <v>7098.2</v>
          </cell>
          <cell r="F860">
            <v>7098.2</v>
          </cell>
        </row>
        <row r="861">
          <cell r="A861">
            <v>837</v>
          </cell>
          <cell r="B861" t="str">
            <v>2093 82</v>
          </cell>
          <cell r="C861" t="str">
            <v>SUMINISTRO, INSTALACION Y PRUEBA DE CRUZ DE FO. FO.  BRIDADA DE 14" X 6" DE Ø, CON EMPAQUES Y TORNILLOS.</v>
          </cell>
          <cell r="D861" t="str">
            <v>PZA</v>
          </cell>
          <cell r="E861">
            <v>7512.25</v>
          </cell>
          <cell r="F861">
            <v>7512.25</v>
          </cell>
        </row>
        <row r="862">
          <cell r="A862">
            <v>838</v>
          </cell>
          <cell r="B862" t="str">
            <v>2093 83</v>
          </cell>
          <cell r="C862" t="str">
            <v>SUMINISTRO, INSTALACION Y PRUEBA DE CRUZ DE FO. FO.  BRIDADA DE 14" X 8" DE Ø, CON EMPAQUES Y TORNILLOS.</v>
          </cell>
          <cell r="D862" t="str">
            <v>PZA</v>
          </cell>
          <cell r="E862">
            <v>7928.95</v>
          </cell>
          <cell r="F862">
            <v>7928.95</v>
          </cell>
        </row>
        <row r="863">
          <cell r="A863">
            <v>839</v>
          </cell>
          <cell r="B863" t="str">
            <v>2093 84</v>
          </cell>
          <cell r="C863" t="str">
            <v>SUMINISTRO, INSTALACION Y PRUEBA DE CRUZ DE FO. FO.  BRIDADA DE 14" X 10" DE Ø, CON EMPAQUES Y TORNILLOS.</v>
          </cell>
          <cell r="D863" t="str">
            <v>PZA</v>
          </cell>
          <cell r="E863">
            <v>7928.95</v>
          </cell>
          <cell r="F863">
            <v>7928.95</v>
          </cell>
        </row>
        <row r="864">
          <cell r="A864">
            <v>840</v>
          </cell>
          <cell r="B864" t="str">
            <v>2093 85</v>
          </cell>
          <cell r="C864" t="str">
            <v>SUMINISTRO, INSTALACION Y PRUEBA DE CRUZ DE FO. FO.  BRIDADA DE 14" X 12" DE Ø, CON EMPAQUES Y TORNILLOS.</v>
          </cell>
          <cell r="D864" t="str">
            <v>PZA</v>
          </cell>
          <cell r="E864">
            <v>9175.06</v>
          </cell>
          <cell r="F864">
            <v>9175.06</v>
          </cell>
        </row>
        <row r="865">
          <cell r="A865">
            <v>841</v>
          </cell>
          <cell r="B865" t="str">
            <v>2093 86</v>
          </cell>
          <cell r="C865" t="str">
            <v>SUMINISTRO, INSTALACION Y PRUEBA DE CRUZ DE FO. FO.  BRIDADA DE 14" X 14" DE Ø, CON EMPAQUES Y TORNILLOS.</v>
          </cell>
          <cell r="D865" t="str">
            <v>PZA</v>
          </cell>
          <cell r="E865">
            <v>9587.7800000000007</v>
          </cell>
          <cell r="F865">
            <v>9587.7800000000007</v>
          </cell>
        </row>
        <row r="866">
          <cell r="A866">
            <v>842</v>
          </cell>
          <cell r="B866" t="str">
            <v>2093 87</v>
          </cell>
          <cell r="C866" t="str">
            <v>SUMINISTRO, INSTALACION Y PRUEBA DE TEE       DE FO. FO.  BRIDADA DE 2" X 2" DE Ø, CON EMPAQUES Y TORNILLOS.</v>
          </cell>
          <cell r="D866" t="str">
            <v>PZA</v>
          </cell>
          <cell r="E866">
            <v>448.43</v>
          </cell>
          <cell r="F866">
            <v>448.43</v>
          </cell>
        </row>
        <row r="867">
          <cell r="A867">
            <v>843</v>
          </cell>
          <cell r="B867" t="str">
            <v>2093 88</v>
          </cell>
          <cell r="C867" t="str">
            <v>SUMINISTRO, INSTALACION Y PRUEBA DE TEE     DE FO. FO.  BRIDADA DE 2½" X 2" DE Ø, CON EMPAQUES Y TORNILLOS.</v>
          </cell>
          <cell r="D867" t="str">
            <v>PZA</v>
          </cell>
          <cell r="E867">
            <v>512.66</v>
          </cell>
          <cell r="F867">
            <v>512.66</v>
          </cell>
        </row>
        <row r="868">
          <cell r="A868">
            <v>844</v>
          </cell>
          <cell r="B868" t="str">
            <v>2093 89</v>
          </cell>
          <cell r="C868" t="str">
            <v>SUMINISTRO, INSTALACION Y PRUEBA DE TEE   DE FO. FO. BRIDADA DE 2½" X 2½" DE Ø, CON EMPAQUES Y TORNILLOS.</v>
          </cell>
          <cell r="D868" t="str">
            <v>PZA</v>
          </cell>
          <cell r="E868">
            <v>541.85</v>
          </cell>
          <cell r="F868">
            <v>541.85</v>
          </cell>
        </row>
        <row r="869">
          <cell r="A869">
            <v>845</v>
          </cell>
          <cell r="B869" t="str">
            <v>2093 90</v>
          </cell>
          <cell r="C869" t="str">
            <v>SUMINISTRO, INSTALACION Y PRUEBA DE TEE      DE FO. FO.  BRIDADA DE 3" X 2" DE Ø, CON EMPAQUES Y TORNILLOS.</v>
          </cell>
          <cell r="D869" t="str">
            <v>PZA</v>
          </cell>
          <cell r="E869">
            <v>594.66999999999996</v>
          </cell>
          <cell r="F869">
            <v>594.66999999999996</v>
          </cell>
        </row>
        <row r="870">
          <cell r="A870">
            <v>846</v>
          </cell>
          <cell r="B870" t="str">
            <v>2093 91</v>
          </cell>
          <cell r="C870" t="str">
            <v>SUMINISTRO, INSTALACION Y PRUEBA DE TEE     DE FO. FO.  BRIDADA DE 3" X 2½" DE Ø, CON EMPAQUES Y TORNILLOS.</v>
          </cell>
          <cell r="D870" t="str">
            <v>PZA</v>
          </cell>
          <cell r="E870">
            <v>674.29</v>
          </cell>
          <cell r="F870">
            <v>674.29</v>
          </cell>
        </row>
        <row r="871">
          <cell r="A871">
            <v>847</v>
          </cell>
          <cell r="B871" t="str">
            <v>2093 92</v>
          </cell>
          <cell r="C871" t="str">
            <v>SUMINISTRO, INSTALACION Y PRUEBA DE TEE      DE FO. FO.  BRIDADA DE 3" X 3" DE Ø, CON EMPAQUES Y TORNILLOS.</v>
          </cell>
          <cell r="D871" t="str">
            <v>PZA</v>
          </cell>
          <cell r="E871">
            <v>674.29</v>
          </cell>
          <cell r="F871">
            <v>674.29</v>
          </cell>
        </row>
        <row r="872">
          <cell r="A872">
            <v>848</v>
          </cell>
          <cell r="B872" t="str">
            <v>2093 93</v>
          </cell>
          <cell r="C872" t="str">
            <v>SUMINISTRO, INSTALACION Y PRUEBA DE TEE      DE FO. FO.  BRIDADA DE 4" X 2" DE Ø, CON EMPAQUES Y TORNILLOS.</v>
          </cell>
          <cell r="D872" t="str">
            <v>PZA</v>
          </cell>
          <cell r="E872">
            <v>803.56</v>
          </cell>
          <cell r="F872">
            <v>803.56</v>
          </cell>
        </row>
        <row r="873">
          <cell r="A873">
            <v>849</v>
          </cell>
          <cell r="B873" t="str">
            <v>2093 94</v>
          </cell>
          <cell r="C873" t="str">
            <v>SUMINISTRO, INSTALACION Y PRUEBA DE TEE     DE FO. FO.  BRIDADA DE 4" X 2½" DE Ø, CON EMPAQUES Y TORNILLOS.</v>
          </cell>
          <cell r="D873" t="str">
            <v>PZA</v>
          </cell>
          <cell r="E873">
            <v>804.89</v>
          </cell>
          <cell r="F873">
            <v>804.89</v>
          </cell>
        </row>
        <row r="874">
          <cell r="A874">
            <v>850</v>
          </cell>
          <cell r="B874" t="str">
            <v>2093 95</v>
          </cell>
          <cell r="C874" t="str">
            <v>SUMINISTRO, INSTALACION Y PRUEBA DE TEE      DE FO. FO.  BRIDADA DE 4" X 3" DE Ø, CON EMPAQUES Y TORNILLOS.</v>
          </cell>
          <cell r="D874" t="str">
            <v>PZA</v>
          </cell>
          <cell r="E874">
            <v>844.69</v>
          </cell>
          <cell r="F874">
            <v>844.69</v>
          </cell>
        </row>
        <row r="875">
          <cell r="A875">
            <v>851</v>
          </cell>
          <cell r="B875" t="str">
            <v>2093 96</v>
          </cell>
          <cell r="C875" t="str">
            <v>SUMINISTRO, INSTALACION Y PRUEBA DE TEE      DE FO. FO.  BRIDADA DE 4" X 4" DE Ø, CON EMPAQUES Y TORNILLOS.</v>
          </cell>
          <cell r="D875" t="str">
            <v>PZA</v>
          </cell>
          <cell r="E875">
            <v>921.67</v>
          </cell>
          <cell r="F875">
            <v>921.67</v>
          </cell>
        </row>
        <row r="876">
          <cell r="A876">
            <v>852</v>
          </cell>
          <cell r="B876" t="str">
            <v>2093 97</v>
          </cell>
          <cell r="C876" t="str">
            <v>SUMINISTRO, INSTALACION Y PRUEBA DE TEE      DE FO. FO.  BRIDADA DE 6" X 2" DE Ø, CON EMPAQUES Y TORNILLOS.</v>
          </cell>
          <cell r="D876" t="str">
            <v>PZA</v>
          </cell>
          <cell r="E876">
            <v>1262.01</v>
          </cell>
          <cell r="F876">
            <v>1262.01</v>
          </cell>
        </row>
        <row r="877">
          <cell r="A877">
            <v>853</v>
          </cell>
          <cell r="B877" t="str">
            <v>2093 98</v>
          </cell>
          <cell r="C877" t="str">
            <v>SUMINISTRO, INSTALACION Y PRUEBA DE TEE     DE FO. FO.  BRIDADA DE 6" X 2½" DE Ø, CON EMPAQUES Y TORNILLOS.</v>
          </cell>
          <cell r="D877" t="str">
            <v>PZA</v>
          </cell>
          <cell r="E877">
            <v>1262.01</v>
          </cell>
          <cell r="F877">
            <v>1262.01</v>
          </cell>
        </row>
        <row r="878">
          <cell r="A878">
            <v>854</v>
          </cell>
          <cell r="B878" t="str">
            <v>2093 99</v>
          </cell>
          <cell r="C878" t="str">
            <v>SUMINISTRO, INSTALACION Y PRUEBA DE TEE      DE FO. FO.  BRIDADA DE 6" X 3" DE Ø, CON EMPAQUES Y TORNILLOS.</v>
          </cell>
          <cell r="D878" t="str">
            <v>PZA</v>
          </cell>
          <cell r="E878">
            <v>1303.1400000000001</v>
          </cell>
          <cell r="F878">
            <v>1303.1400000000001</v>
          </cell>
        </row>
        <row r="879">
          <cell r="A879">
            <v>855</v>
          </cell>
          <cell r="B879" t="str">
            <v>2094 01</v>
          </cell>
          <cell r="C879" t="str">
            <v>SUMINISTRO, INSTALACION Y PRUEBA DE TEE      DE FO. FO.  BRIDADA DE 6" X 4" DE Ø, CON EMPAQUES Y TORNILLOS.</v>
          </cell>
          <cell r="D879" t="str">
            <v>PZA</v>
          </cell>
          <cell r="E879">
            <v>1421.26</v>
          </cell>
          <cell r="F879">
            <v>1421.26</v>
          </cell>
        </row>
        <row r="880">
          <cell r="A880">
            <v>856</v>
          </cell>
          <cell r="B880" t="str">
            <v>2094 02</v>
          </cell>
          <cell r="C880" t="str">
            <v>SUMINISTRO, INSTALACION Y PRUEBA DE TEE      DE FO. FO.  BRIDADA DE 6" X 6" DE Ø, CON EMPAQUES Y TORNILLOS.</v>
          </cell>
          <cell r="D880" t="str">
            <v>PZA</v>
          </cell>
          <cell r="E880">
            <v>1463.73</v>
          </cell>
          <cell r="F880">
            <v>1463.73</v>
          </cell>
        </row>
        <row r="881">
          <cell r="A881">
            <v>857</v>
          </cell>
          <cell r="B881" t="str">
            <v>2094 03</v>
          </cell>
          <cell r="C881" t="str">
            <v>SUMINISTRO, INSTALACION Y PRUEBA DE TEE     DE FO. FO.  BRIDADA DE 8" X 2½" DE Ø, CON EMPAQUES Y TORNILLOS.</v>
          </cell>
          <cell r="D881" t="str">
            <v>PZA</v>
          </cell>
          <cell r="E881">
            <v>1819.04</v>
          </cell>
          <cell r="F881">
            <v>1819.04</v>
          </cell>
        </row>
        <row r="882">
          <cell r="A882">
            <v>858</v>
          </cell>
          <cell r="B882" t="str">
            <v>2094 04</v>
          </cell>
          <cell r="C882" t="str">
            <v>SUMINISTRO, INSTALACION Y PRUEBA DE TEE      DE FO. FO.  BRIDADA DE 8" X 3" DE Ø, CON EMPAQUES Y TORNILLOS.</v>
          </cell>
          <cell r="D882" t="str">
            <v>PZA</v>
          </cell>
          <cell r="E882">
            <v>1861.51</v>
          </cell>
          <cell r="F882">
            <v>1861.51</v>
          </cell>
        </row>
        <row r="883">
          <cell r="A883">
            <v>859</v>
          </cell>
          <cell r="B883" t="str">
            <v>2094 05</v>
          </cell>
          <cell r="C883" t="str">
            <v>SUMINISTRO, INSTALACION Y PRUEBA DE TEE      DE FO. FO.  BRIDADA DE 8" X 4" DE Ø, CON EMPAQUES Y TORNILLOS.</v>
          </cell>
          <cell r="D883" t="str">
            <v>PZA</v>
          </cell>
          <cell r="E883">
            <v>2010.14</v>
          </cell>
          <cell r="F883">
            <v>2010.14</v>
          </cell>
        </row>
        <row r="884">
          <cell r="A884">
            <v>860</v>
          </cell>
          <cell r="B884" t="str">
            <v>2094 06</v>
          </cell>
          <cell r="C884" t="str">
            <v>SUMINISTRO, INSTALACION Y PRUEBA DE TEE      DE FO. FO.  BRIDADA DE 10" X 3" DE Ø, CON EMPAQUES Y TORNILLOS.</v>
          </cell>
          <cell r="D884" t="str">
            <v>PZA</v>
          </cell>
          <cell r="E884">
            <v>3016.47</v>
          </cell>
          <cell r="F884">
            <v>3016.47</v>
          </cell>
        </row>
        <row r="885">
          <cell r="A885">
            <v>861</v>
          </cell>
          <cell r="B885" t="str">
            <v>2094 07</v>
          </cell>
          <cell r="C885" t="str">
            <v>SUMINISTRO, INSTALACION Y PRUEBA DE TEE      DE FO. FO.  BRIDADA DE 10" X 4" DE Ø, CON EMPAQUES Y TORNILLOS.</v>
          </cell>
          <cell r="D885" t="str">
            <v>PZA</v>
          </cell>
          <cell r="E885">
            <v>3134.58</v>
          </cell>
          <cell r="F885">
            <v>3134.58</v>
          </cell>
        </row>
        <row r="886">
          <cell r="A886">
            <v>862</v>
          </cell>
          <cell r="B886" t="str">
            <v>2094 08</v>
          </cell>
          <cell r="C886" t="str">
            <v>SUMINISTRO, INSTALACION Y PRUEBA DE TEE      DE FO. FO.  BRIDADA DE 10" X 6" DE Ø, CON EMPAQUES Y TORNILLOS.</v>
          </cell>
          <cell r="D886" t="str">
            <v>PZA</v>
          </cell>
          <cell r="E886">
            <v>3251.77</v>
          </cell>
          <cell r="F886">
            <v>3251.77</v>
          </cell>
        </row>
        <row r="887">
          <cell r="A887">
            <v>863</v>
          </cell>
          <cell r="B887" t="str">
            <v>2094 09</v>
          </cell>
          <cell r="C887" t="str">
            <v>SUMINISTRO, INSTALACION Y PRUEBA DE TEE      DE FO. FO.  BRIDADA DE 10" X 8" DE Ø, CON EMPAQUES Y TORNILLOS.</v>
          </cell>
          <cell r="D887" t="str">
            <v>PZA</v>
          </cell>
          <cell r="E887">
            <v>3371.22</v>
          </cell>
          <cell r="F887">
            <v>3371.22</v>
          </cell>
        </row>
        <row r="888">
          <cell r="A888">
            <v>864</v>
          </cell>
          <cell r="B888" t="str">
            <v>2094 10</v>
          </cell>
          <cell r="C888" t="str">
            <v>SUMINISTRO, INSTALACION Y PRUEBA DE TEE    DE FO. FO.  BRIDADA DE 10" X 10" DE Ø, CON EMPAQUES Y TORNILLOS.</v>
          </cell>
          <cell r="D888" t="str">
            <v>PZA</v>
          </cell>
          <cell r="E888">
            <v>3537.1</v>
          </cell>
          <cell r="F888">
            <v>3537.1</v>
          </cell>
        </row>
        <row r="889">
          <cell r="A889">
            <v>865</v>
          </cell>
          <cell r="B889" t="str">
            <v>2094 11</v>
          </cell>
          <cell r="C889" t="str">
            <v>SUMINISTRO, INSTALACION Y PRUEBA DE TEE      DE FO. FO.  BRIDADA DE 12" X 4" DE Ø, CON EMPAQUES Y TORNILLOS.</v>
          </cell>
          <cell r="D889" t="str">
            <v>PZA</v>
          </cell>
          <cell r="E889">
            <v>4280.26</v>
          </cell>
          <cell r="F889">
            <v>4280.26</v>
          </cell>
        </row>
        <row r="890">
          <cell r="A890">
            <v>866</v>
          </cell>
          <cell r="B890" t="str">
            <v>2094 12</v>
          </cell>
          <cell r="C890" t="str">
            <v>SUMINISTRO, INSTALACION Y PRUEBA DE TEE      DE FO. FO.  BRIDADA DE 12" X 6" DE Ø, CON EMPAQUES Y TORNILLOS.</v>
          </cell>
          <cell r="D890" t="str">
            <v>PZA</v>
          </cell>
          <cell r="E890">
            <v>4481.96</v>
          </cell>
          <cell r="F890">
            <v>4481.96</v>
          </cell>
        </row>
        <row r="891">
          <cell r="A891">
            <v>867</v>
          </cell>
          <cell r="B891" t="str">
            <v>2094 13</v>
          </cell>
          <cell r="C891" t="str">
            <v>SUMINISTRO, INSTALACION Y PRUEBA DE TEE      DE FO. FO.  BRIDADA DE 12" X 8" DE Ø, CON EMPAQUES Y TORNILLOS.</v>
          </cell>
          <cell r="D891" t="str">
            <v>PZA</v>
          </cell>
          <cell r="E891">
            <v>4601.41</v>
          </cell>
          <cell r="F891">
            <v>4601.41</v>
          </cell>
        </row>
        <row r="892">
          <cell r="A892">
            <v>868</v>
          </cell>
          <cell r="B892" t="str">
            <v>2094 14</v>
          </cell>
          <cell r="C892" t="str">
            <v>SUMINISTRO, INSTALACION Y PRUEBA DE TEE    DE FO. FO.  BRIDADA DE 12" X 10" DE Ø, CON EMPAQUES Y TORNILLOS.</v>
          </cell>
          <cell r="D892" t="str">
            <v>PZA</v>
          </cell>
          <cell r="E892">
            <v>4996.87</v>
          </cell>
          <cell r="F892">
            <v>4996.87</v>
          </cell>
        </row>
        <row r="893">
          <cell r="A893">
            <v>869</v>
          </cell>
          <cell r="B893" t="str">
            <v>2094 15</v>
          </cell>
          <cell r="C893" t="str">
            <v>SUMINISTRO, INSTALACION Y PRUEBA DE TEE    DE FO. FO.  BRIDADA DE 12" X 12" DE Ø, CON EMPAQUES Y TORNILLOS.</v>
          </cell>
          <cell r="D893" t="str">
            <v>PZA</v>
          </cell>
          <cell r="E893">
            <v>4996.87</v>
          </cell>
          <cell r="F893">
            <v>4996.87</v>
          </cell>
        </row>
        <row r="894">
          <cell r="A894">
            <v>870</v>
          </cell>
          <cell r="B894" t="str">
            <v>2094 16</v>
          </cell>
          <cell r="C894" t="str">
            <v>SUMINISTRO, INSTALACION Y PRUEBA DE TEE      DE FO. FO.  BRIDADA DE 14" X 4" DE Ø, CON EMPAQUES Y TORNILLOS.</v>
          </cell>
          <cell r="D894" t="str">
            <v>PZA</v>
          </cell>
          <cell r="E894">
            <v>6681.5</v>
          </cell>
          <cell r="F894">
            <v>6681.5</v>
          </cell>
        </row>
        <row r="895">
          <cell r="A895">
            <v>871</v>
          </cell>
          <cell r="B895" t="str">
            <v>2094 17</v>
          </cell>
          <cell r="C895" t="str">
            <v>SUMINISTRO, INSTALACION Y PRUEBA DE TEE      DE FO. FO.  BRIDADA DE 14" X 6" DE Ø, CON EMPAQUES Y TORNILLOS.</v>
          </cell>
          <cell r="D895" t="str">
            <v>PZA</v>
          </cell>
          <cell r="E895">
            <v>7098.2</v>
          </cell>
          <cell r="F895">
            <v>7098.2</v>
          </cell>
        </row>
        <row r="896">
          <cell r="A896">
            <v>872</v>
          </cell>
          <cell r="B896" t="str">
            <v>2094 18</v>
          </cell>
          <cell r="C896" t="str">
            <v>SUMINISTRO, INSTALACION Y PRUEBA DE TEE      DE FO. FO.  BRIDADA DE 14" X 8" DE Ø, CON EMPAQUES Y TORNILLOS.</v>
          </cell>
          <cell r="D896" t="str">
            <v>PZA</v>
          </cell>
          <cell r="E896">
            <v>7512.25</v>
          </cell>
          <cell r="F896">
            <v>7512.25</v>
          </cell>
        </row>
        <row r="897">
          <cell r="A897">
            <v>873</v>
          </cell>
          <cell r="B897" t="str">
            <v>2094 19</v>
          </cell>
          <cell r="C897" t="str">
            <v>SUMINISTRO, INSTALACION Y PRUEBA DE TEE    DE FO. FO.  BRIDADA DE 14" X 10" DE Ø, CON EMPAQUES Y TORNILLOS.</v>
          </cell>
          <cell r="D897" t="str">
            <v>PZA</v>
          </cell>
          <cell r="E897">
            <v>7512.25</v>
          </cell>
          <cell r="F897">
            <v>7512.25</v>
          </cell>
        </row>
        <row r="898">
          <cell r="A898">
            <v>874</v>
          </cell>
          <cell r="B898" t="str">
            <v>2094 20</v>
          </cell>
          <cell r="C898" t="str">
            <v>SUMINISTRO, INSTALACION Y PRUEBA DE TEE    DE FO. FO.  BRIDADA DE 14" X 12" DE Ø, CON EMPAQUES Y TORNILLOS.</v>
          </cell>
          <cell r="D898" t="str">
            <v>PZA</v>
          </cell>
          <cell r="E898">
            <v>7928.95</v>
          </cell>
          <cell r="F898">
            <v>7928.95</v>
          </cell>
        </row>
        <row r="899">
          <cell r="A899">
            <v>875</v>
          </cell>
          <cell r="B899" t="str">
            <v>2094 21</v>
          </cell>
          <cell r="C899" t="str">
            <v>SUMINISTRO, INSTALACION Y PRUEBA DE TEE    DE FO. FO.  BRIDADA DE 14" X 14" DE Ø, CON EMPAQUES Y TORNILLOS.</v>
          </cell>
          <cell r="D899" t="str">
            <v>PZA</v>
          </cell>
          <cell r="E899">
            <v>8345.65</v>
          </cell>
          <cell r="F899">
            <v>8345.65</v>
          </cell>
        </row>
        <row r="900">
          <cell r="A900">
            <v>876</v>
          </cell>
          <cell r="B900" t="str">
            <v>2094 23</v>
          </cell>
          <cell r="C900" t="str">
            <v>SUMINISTRO, INSTALACION Y PRUEBA DE REDUCCION DE FO. FO.  BRIDADA DE 2½" X 2" DE Ø, CON EMPAQUES Y TORNILLOS.</v>
          </cell>
          <cell r="D900" t="str">
            <v>PZA</v>
          </cell>
          <cell r="E900">
            <v>358.72</v>
          </cell>
          <cell r="F900">
            <v>358.72</v>
          </cell>
        </row>
        <row r="901">
          <cell r="A901">
            <v>877</v>
          </cell>
          <cell r="B901" t="str">
            <v>2094 25</v>
          </cell>
          <cell r="C901" t="str">
            <v>SUMINISTRO, INSTALACION Y PRUEBA DE REDUCCION DE FO. FO.  BRIDADA DE 3"  X 2"  DE Ø, CON EMPAQUES Y TORNILLOS.</v>
          </cell>
          <cell r="D901" t="str">
            <v>PZA</v>
          </cell>
          <cell r="E901">
            <v>366.41</v>
          </cell>
          <cell r="F901">
            <v>366.41</v>
          </cell>
        </row>
        <row r="902">
          <cell r="A902">
            <v>878</v>
          </cell>
          <cell r="B902" t="str">
            <v>2094 26</v>
          </cell>
          <cell r="C902" t="str">
            <v>SUMINISTRO, INSTALACION Y PRUEBA DE REDUCCION DE FO. FO.  BRIDADA DE 3" X 2½" DE Ø, CON EMPAQUES Y TORNILLOS.</v>
          </cell>
          <cell r="D902" t="str">
            <v>PZA</v>
          </cell>
          <cell r="E902">
            <v>392.96</v>
          </cell>
          <cell r="F902">
            <v>392.96</v>
          </cell>
        </row>
        <row r="903">
          <cell r="A903">
            <v>879</v>
          </cell>
          <cell r="B903" t="str">
            <v>2094 28</v>
          </cell>
          <cell r="C903" t="str">
            <v>SUMINISTRO, INSTALACION Y PRUEBA DE REDUCCION DE FO. FO.  BRIDADA DE 4"  X 2" DE Ø, CON EMPAQUES Y TORNILLOS.</v>
          </cell>
          <cell r="D903" t="str">
            <v>PZA</v>
          </cell>
          <cell r="E903">
            <v>490.37</v>
          </cell>
          <cell r="F903">
            <v>490.37</v>
          </cell>
        </row>
        <row r="904">
          <cell r="A904">
            <v>880</v>
          </cell>
          <cell r="B904" t="str">
            <v>2094 29</v>
          </cell>
          <cell r="C904" t="str">
            <v>SUMINISTRO, INSTALACION Y PRUEBA DE REDUCCION DE FO. FO.  BRIDADA DE 4" X 2½"  DE Ø, CON EMPAQUES Y TORNILLOS.</v>
          </cell>
          <cell r="D904" t="str">
            <v>PZA</v>
          </cell>
          <cell r="E904">
            <v>528.86</v>
          </cell>
          <cell r="F904">
            <v>528.86</v>
          </cell>
        </row>
        <row r="905">
          <cell r="A905">
            <v>881</v>
          </cell>
          <cell r="B905" t="str">
            <v>2094 30</v>
          </cell>
          <cell r="C905" t="str">
            <v>SUMINISTRO, INSTALACION Y PRUEBA DE REDUCCION DE FO. FO.  BRIDADA DE 4" X 3"  DE Ø, CON EMPAQUES Y TORNILLOS.</v>
          </cell>
          <cell r="D905" t="str">
            <v>PZA</v>
          </cell>
          <cell r="E905">
            <v>535.49</v>
          </cell>
          <cell r="F905">
            <v>535.49</v>
          </cell>
        </row>
        <row r="906">
          <cell r="A906">
            <v>882</v>
          </cell>
          <cell r="B906" t="str">
            <v>2094 32</v>
          </cell>
          <cell r="C906" t="str">
            <v>SUMINISTRO, INSTALACION Y PRUEBA DE REDUCCION DE FO. FO.  BRIDADA DE 6" X 2"  DE Ø, CON EMPAQUES Y TORNILLOS.</v>
          </cell>
          <cell r="D906" t="str">
            <v>PZA</v>
          </cell>
          <cell r="E906">
            <v>747.11</v>
          </cell>
          <cell r="F906">
            <v>747.11</v>
          </cell>
        </row>
        <row r="907">
          <cell r="A907">
            <v>883</v>
          </cell>
          <cell r="B907" t="str">
            <v>2094 33</v>
          </cell>
          <cell r="C907" t="str">
            <v>SUMINISTRO, INSTALACION Y PRUEBA DE REDUCCION DE FO. FO.  BRIDADA DE 6" X 2½"  DE Ø, CON EMPAQUES Y TORNILLOS.</v>
          </cell>
          <cell r="D907" t="str">
            <v>PZA</v>
          </cell>
          <cell r="E907">
            <v>786.92</v>
          </cell>
          <cell r="F907">
            <v>786.92</v>
          </cell>
        </row>
        <row r="908">
          <cell r="A908">
            <v>884</v>
          </cell>
          <cell r="B908" t="str">
            <v>2094 34</v>
          </cell>
          <cell r="C908" t="str">
            <v>SUMINISTRO, INSTALACION Y PRUEBA DE REDUCCION DE FO. FO.  BRIDADA DE 6" X 3"  DE Ø, CON EMPAQUES Y TORNILLOS.</v>
          </cell>
          <cell r="D908" t="str">
            <v>PZA</v>
          </cell>
          <cell r="E908">
            <v>786.92</v>
          </cell>
          <cell r="F908">
            <v>786.92</v>
          </cell>
        </row>
        <row r="909">
          <cell r="A909">
            <v>885</v>
          </cell>
          <cell r="B909" t="str">
            <v>2094 35</v>
          </cell>
          <cell r="C909" t="str">
            <v>SUMINISTRO, INSTALACION Y PRUEBA DE REDUCCION DE FO. FO.  BRIDADA DE 6" X 4"  DE Ø, CON EMPAQUES Y TORNILLOS.</v>
          </cell>
          <cell r="D909" t="str">
            <v>PZA</v>
          </cell>
          <cell r="E909">
            <v>906.35</v>
          </cell>
          <cell r="F909">
            <v>906.35</v>
          </cell>
        </row>
        <row r="910">
          <cell r="A910">
            <v>886</v>
          </cell>
          <cell r="B910" t="str">
            <v>2094 37</v>
          </cell>
          <cell r="C910" t="str">
            <v>SUMINISTRO, INSTALACION Y PRUEBA DE REDUCCION DE FO. FO.  BRIDADA DE 8" X 2½"  DE Ø, CON EMPAQUES Y TORNILLOS.</v>
          </cell>
          <cell r="D910" t="str">
            <v>PZA</v>
          </cell>
          <cell r="E910">
            <v>1025.47</v>
          </cell>
          <cell r="F910">
            <v>1025.47</v>
          </cell>
        </row>
        <row r="911">
          <cell r="A911">
            <v>887</v>
          </cell>
          <cell r="B911" t="str">
            <v>2094 38</v>
          </cell>
          <cell r="C911" t="str">
            <v>SUMINISTRO, INSTALACION Y PRUEBA DE REDUCCION DE FO. FO.  BRIDADA DE 8" X 3"  DE Ø, CON EMPAQUES Y TORNILLOS.</v>
          </cell>
          <cell r="D911" t="str">
            <v>PZA</v>
          </cell>
          <cell r="E911">
            <v>1025.47</v>
          </cell>
          <cell r="F911">
            <v>1025.47</v>
          </cell>
        </row>
        <row r="912">
          <cell r="A912">
            <v>888</v>
          </cell>
          <cell r="B912" t="str">
            <v>2094 39</v>
          </cell>
          <cell r="C912" t="str">
            <v>SUMINISTRO, INSTALACION Y PRUEBA DE REDUCCION DE FO. FO.  BRIDADA DE 8" X 4"  DE Ø, CON EMPAQUES Y TORNILLOS.</v>
          </cell>
          <cell r="D912" t="str">
            <v>PZA</v>
          </cell>
          <cell r="E912">
            <v>1146.23</v>
          </cell>
          <cell r="F912">
            <v>1146.23</v>
          </cell>
        </row>
        <row r="913">
          <cell r="A913">
            <v>889</v>
          </cell>
          <cell r="B913" t="str">
            <v>2094 40</v>
          </cell>
          <cell r="C913" t="str">
            <v>SUMINISTRO, INSTALACION Y PRUEBA DE REDUCCION DE FO. FO.  BRIDADA DE 8" X 6"  DE Ø, CON EMPAQUES Y TORNILLOS.</v>
          </cell>
          <cell r="D913" t="str">
            <v>PZA</v>
          </cell>
          <cell r="E913">
            <v>1227.17</v>
          </cell>
          <cell r="F913">
            <v>1227.17</v>
          </cell>
        </row>
        <row r="914">
          <cell r="A914">
            <v>890</v>
          </cell>
          <cell r="B914" t="str">
            <v>2094 42</v>
          </cell>
          <cell r="C914" t="str">
            <v>SUMINISTRO, INSTALACION Y PRUEBA DE REDUCCION DE FO. FO.  BRIDADA DE 10" X 3"  DE Ø, CON EMPAQUES Y TORNILLOS.</v>
          </cell>
          <cell r="D914" t="str">
            <v>PZA</v>
          </cell>
          <cell r="E914">
            <v>1627.03</v>
          </cell>
          <cell r="F914">
            <v>1627.03</v>
          </cell>
        </row>
        <row r="915">
          <cell r="A915">
            <v>891</v>
          </cell>
          <cell r="B915" t="str">
            <v>2094 43</v>
          </cell>
          <cell r="C915" t="str">
            <v>SUMINISTRO, INSTALACION Y PRUEBA DE REDUCCION DE FO. FO.  BRIDADA DE 10" X 4"  DE Ø, CON EMPAQUES Y TORNILLOS.</v>
          </cell>
          <cell r="D915" t="str">
            <v>PZA</v>
          </cell>
          <cell r="E915">
            <v>1704</v>
          </cell>
          <cell r="F915">
            <v>1704</v>
          </cell>
        </row>
        <row r="916">
          <cell r="A916">
            <v>892</v>
          </cell>
          <cell r="B916" t="str">
            <v>2094 44</v>
          </cell>
          <cell r="C916" t="str">
            <v>SUMINISTRO, INSTALACION Y PRUEBA DE REDUCCION DE FO. FO.  BRIDADA DE 10" X 6"  DE Ø, CON EMPAQUES Y TORNILLOS.</v>
          </cell>
          <cell r="D916" t="str">
            <v>PZA</v>
          </cell>
          <cell r="E916">
            <v>1821.19</v>
          </cell>
          <cell r="F916">
            <v>1821.19</v>
          </cell>
        </row>
        <row r="917">
          <cell r="A917">
            <v>893</v>
          </cell>
          <cell r="B917" t="str">
            <v>2094 45</v>
          </cell>
          <cell r="C917" t="str">
            <v>SUMINISTRO, INSTALACION Y PRUEBA DE REDUCCION DE FO. FO.  BRIDADA DE 10" X 8"  DE Ø, CON EMPAQUES Y TORNILLOS.</v>
          </cell>
          <cell r="D917" t="str">
            <v>PZA</v>
          </cell>
          <cell r="E917">
            <v>2021.58</v>
          </cell>
          <cell r="F917">
            <v>2021.58</v>
          </cell>
        </row>
        <row r="918">
          <cell r="A918">
            <v>894</v>
          </cell>
          <cell r="B918" t="str">
            <v>2094 47</v>
          </cell>
          <cell r="C918" t="str">
            <v>SUMINISTRO, INSTALACION Y PRUEBA DE REDUCCION DE FO. FO.  BRIDADA DE 12" X 4" DE Ø, CON EMPAQUES Y TORNILLOS.</v>
          </cell>
          <cell r="D918" t="str">
            <v>PZA</v>
          </cell>
          <cell r="E918">
            <v>2216.67</v>
          </cell>
          <cell r="F918">
            <v>2216.67</v>
          </cell>
        </row>
        <row r="919">
          <cell r="A919">
            <v>895</v>
          </cell>
          <cell r="B919" t="str">
            <v>2094 48</v>
          </cell>
          <cell r="C919" t="str">
            <v>SUMINISTRO, INSTALACION Y PRUEBA DE REDUCCION DE FO. FO.  BRIDADA DE 12" X 6"  DE Ø, CON EMPAQUES Y TORNILLOS.</v>
          </cell>
          <cell r="D919" t="str">
            <v>PZA</v>
          </cell>
          <cell r="E919">
            <v>2334.77</v>
          </cell>
          <cell r="F919">
            <v>2334.77</v>
          </cell>
        </row>
        <row r="920">
          <cell r="A920">
            <v>896</v>
          </cell>
          <cell r="B920" t="str">
            <v>2094 49</v>
          </cell>
          <cell r="C920" t="str">
            <v>SUMINISTRO, INSTALACION Y PRUEBA DE REDUCCION DE FO. FO.  BRIDADA DE 12" X 8"  DE Ø, CON EMPAQUES Y TORNILLOS.</v>
          </cell>
          <cell r="D920" t="str">
            <v>PZA</v>
          </cell>
          <cell r="E920">
            <v>2494.02</v>
          </cell>
          <cell r="F920">
            <v>2494.02</v>
          </cell>
        </row>
        <row r="921">
          <cell r="A921">
            <v>897</v>
          </cell>
          <cell r="B921" t="str">
            <v>2094 50</v>
          </cell>
          <cell r="C921" t="str">
            <v>SUMINISTRO, INSTALACION Y PRUEBA DE REDUCCION DE FO. FO. BRIDADA DE 12" X 10" DE Ø, CON EMPAQUES Y TORNILLOS.</v>
          </cell>
          <cell r="D921" t="str">
            <v>PZA</v>
          </cell>
          <cell r="E921">
            <v>2735.55</v>
          </cell>
          <cell r="F921">
            <v>2735.55</v>
          </cell>
        </row>
        <row r="922">
          <cell r="A922">
            <v>898</v>
          </cell>
          <cell r="B922" t="str">
            <v>2094 52</v>
          </cell>
          <cell r="C922" t="str">
            <v>SUMINISTRO, INSTALACION Y PRUEBA DE REDUCCION DE FO. FO.  BRIDADA DE 14" X 4" DE Ø, CON EMPAQUES Y TORNILLOS.</v>
          </cell>
          <cell r="D922" t="str">
            <v>PZA</v>
          </cell>
          <cell r="E922">
            <v>3320.04</v>
          </cell>
          <cell r="F922">
            <v>3320.04</v>
          </cell>
        </row>
        <row r="923">
          <cell r="A923">
            <v>899</v>
          </cell>
          <cell r="B923" t="str">
            <v>2094 53</v>
          </cell>
          <cell r="C923" t="str">
            <v>SUMINISTRO, INSTALACION Y PRUEBA DE REDUCCION DE FO. FO.  BRIDADA DE 14" X 6" DE Ø, CON EMPAQUES Y TORNILLOS.</v>
          </cell>
          <cell r="D923" t="str">
            <v>PZA</v>
          </cell>
          <cell r="E923">
            <v>3487.25</v>
          </cell>
          <cell r="F923">
            <v>3487.25</v>
          </cell>
        </row>
        <row r="924">
          <cell r="A924">
            <v>900</v>
          </cell>
          <cell r="B924" t="str">
            <v>2094 54</v>
          </cell>
          <cell r="C924" t="str">
            <v>SUMINISTRO, INSTALACION Y PRUEBA DE REDUCCION DE FO. FO.  BRIDADA DE 14" X 8" DE Ø, CON EMPAQUES Y TORNILLOS.</v>
          </cell>
          <cell r="D924" t="str">
            <v>PZA</v>
          </cell>
          <cell r="E924">
            <v>3775.22</v>
          </cell>
          <cell r="F924">
            <v>3775.22</v>
          </cell>
        </row>
        <row r="925">
          <cell r="A925">
            <v>901</v>
          </cell>
          <cell r="B925" t="str">
            <v>2094 55</v>
          </cell>
          <cell r="C925" t="str">
            <v>SUMINISTRO, INSTALACION Y PRUEBA DE REDUCCION DE FO. FO. BRIDADA DE 14" X 10" DE Ø, CON EMPAQUES Y TORNILLOS.</v>
          </cell>
          <cell r="D925" t="str">
            <v>PZA</v>
          </cell>
          <cell r="E925">
            <v>4026.04</v>
          </cell>
          <cell r="F925">
            <v>4026.04</v>
          </cell>
        </row>
        <row r="926">
          <cell r="A926">
            <v>902</v>
          </cell>
          <cell r="B926" t="str">
            <v>2094 56</v>
          </cell>
          <cell r="C926" t="str">
            <v>SUMINISTRO, INSTALACION Y PRUEBA DE REDUCCION DE FO. FO. BRIDADA DE 14" X 12" DE Ø, CON EMPAQUES Y TORNILLOS.</v>
          </cell>
          <cell r="D926" t="str">
            <v>PZA</v>
          </cell>
          <cell r="E926">
            <v>4357.8</v>
          </cell>
          <cell r="F926">
            <v>4357.8</v>
          </cell>
        </row>
        <row r="927">
          <cell r="A927">
            <v>903</v>
          </cell>
          <cell r="B927" t="str">
            <v>2094 58</v>
          </cell>
          <cell r="C927" t="str">
            <v>SUMINISTRO, INSTALACION Y PRUEBA DE    CRUZ DE FO. FO. BRIDADA DE 16" X 4" DE Ø, CON EMPAQUES Y TORNILLOS.</v>
          </cell>
          <cell r="D927" t="str">
            <v>PZA</v>
          </cell>
          <cell r="E927">
            <v>9375.2900000000009</v>
          </cell>
          <cell r="F927">
            <v>9375.2900000000009</v>
          </cell>
        </row>
        <row r="928">
          <cell r="A928">
            <v>904</v>
          </cell>
          <cell r="B928" t="str">
            <v>2094 59</v>
          </cell>
          <cell r="C928" t="str">
            <v>SUMINISTRO, INSTALACION Y PRUEBA DE CRUZ DE FO. FO.  BRIDADA DE 16" X 6" DE Ø, CON EMPAQUES Y TORNILLOS.</v>
          </cell>
          <cell r="D928" t="str">
            <v>PZA</v>
          </cell>
          <cell r="E928">
            <v>9375.2900000000009</v>
          </cell>
          <cell r="F928">
            <v>9375.2900000000009</v>
          </cell>
        </row>
        <row r="929">
          <cell r="A929">
            <v>905</v>
          </cell>
          <cell r="B929" t="str">
            <v>2094 60</v>
          </cell>
          <cell r="C929" t="str">
            <v>SUMINISTRO, INSTALACION Y PRUEBA DE CRUZ DE FO. FO.  BRIDADA DE 16" X 8" DE Ø, CON EMPAQUES Y TORNILLOS.</v>
          </cell>
          <cell r="D929" t="str">
            <v>PZA</v>
          </cell>
          <cell r="E929">
            <v>9788</v>
          </cell>
          <cell r="F929">
            <v>9788</v>
          </cell>
        </row>
        <row r="930">
          <cell r="A930">
            <v>906</v>
          </cell>
          <cell r="B930" t="str">
            <v>2094 61</v>
          </cell>
          <cell r="C930" t="str">
            <v>SUMINISTRO, INSTALACION Y PRUEBA DE CRUZ DE FO. FO.  BRIDADA DE 16" X 10" DE Ø, CON EMPAQUES Y TORNILLOS.</v>
          </cell>
          <cell r="D930" t="str">
            <v>PZA</v>
          </cell>
          <cell r="E930">
            <v>10203.370000000001</v>
          </cell>
          <cell r="F930">
            <v>10203.370000000001</v>
          </cell>
        </row>
        <row r="931">
          <cell r="A931">
            <v>907</v>
          </cell>
          <cell r="B931" t="str">
            <v>2094 62</v>
          </cell>
          <cell r="C931" t="str">
            <v>SUMINISTRO, INSTALACION Y PRUEBA DE CRUZ DE FO. FO.  BRIDADA DE 16" X 12" DE Ø, CON EMPAQUES Y TORNILLOS.</v>
          </cell>
          <cell r="D931" t="str">
            <v>PZA</v>
          </cell>
          <cell r="E931">
            <v>11036.77</v>
          </cell>
          <cell r="F931">
            <v>11036.77</v>
          </cell>
        </row>
        <row r="932">
          <cell r="A932">
            <v>908</v>
          </cell>
          <cell r="B932" t="str">
            <v>2094 63</v>
          </cell>
          <cell r="C932" t="str">
            <v>SUMINISTRO, INSTALACION Y PRUEBA DE CRUZ DE FO. FO.  BRIDADA DE 16" X 14" DE Ø, CON EMPAQUES Y TORNILLOS.</v>
          </cell>
          <cell r="D932" t="str">
            <v>PZA</v>
          </cell>
          <cell r="E932">
            <v>11036.77</v>
          </cell>
          <cell r="F932">
            <v>11036.77</v>
          </cell>
        </row>
        <row r="933">
          <cell r="A933">
            <v>909</v>
          </cell>
          <cell r="B933" t="str">
            <v>2094 64</v>
          </cell>
          <cell r="C933" t="str">
            <v>SUMINISTRO, INSTALACION Y PRUEBA DE CRUZ DE FO. FO.  BRIDADA DE 16" X 16" DE Ø, CON EMPAQUES Y TORNILLOS.</v>
          </cell>
          <cell r="D933" t="str">
            <v>PZA</v>
          </cell>
          <cell r="E933">
            <v>11863.53</v>
          </cell>
          <cell r="F933">
            <v>11863.53</v>
          </cell>
        </row>
        <row r="934">
          <cell r="A934">
            <v>910</v>
          </cell>
          <cell r="B934" t="str">
            <v>2094 65</v>
          </cell>
          <cell r="C934" t="str">
            <v>SUMINISTRO, INSTALACION Y PRUEBA DE CRUZ DE FO. FO.  BRIDADA DE 18" X 6" DE Ø, CON EMPAQUES Y TORNILLOS.</v>
          </cell>
          <cell r="D934" t="str">
            <v>PZA</v>
          </cell>
          <cell r="E934">
            <v>11575.44</v>
          </cell>
          <cell r="F934">
            <v>11575.44</v>
          </cell>
        </row>
        <row r="935">
          <cell r="A935">
            <v>911</v>
          </cell>
          <cell r="B935" t="str">
            <v>2094 66</v>
          </cell>
          <cell r="C935" t="str">
            <v>SUMINISTRO, INSTALACION Y PRUEBA DE CRUZ DE FO. FO.  BRIDADA DE 18" X 8" DE Ø, CON EMPAQUES Y TORNILLOS.</v>
          </cell>
          <cell r="D935" t="str">
            <v>PZA</v>
          </cell>
          <cell r="E935">
            <v>11989.49</v>
          </cell>
          <cell r="F935">
            <v>11989.49</v>
          </cell>
        </row>
        <row r="936">
          <cell r="A936">
            <v>912</v>
          </cell>
          <cell r="B936" t="str">
            <v>2094 67</v>
          </cell>
          <cell r="C936" t="str">
            <v>SUMINISTRO, INSTALACION Y PRUEBA DE CRUZ DE FO. FO.  BRIDADA DE 18" X 10" DE Ø, CON EMPAQUES Y TORNILLOS.</v>
          </cell>
          <cell r="D936" t="str">
            <v>PZA</v>
          </cell>
          <cell r="E936">
            <v>12402.2</v>
          </cell>
          <cell r="F936">
            <v>12402.2</v>
          </cell>
        </row>
        <row r="937">
          <cell r="A937">
            <v>913</v>
          </cell>
          <cell r="B937" t="str">
            <v>2094 68</v>
          </cell>
          <cell r="C937" t="str">
            <v>SUMINISTRO, INSTALACION Y PRUEBA DE CRUZ DE FO. FO.  BRIDADA DE 18" X 12" DE Ø, CON EMPAQUES Y TORNILLOS.</v>
          </cell>
          <cell r="D937" t="str">
            <v>PZA</v>
          </cell>
          <cell r="E937">
            <v>13232.95</v>
          </cell>
          <cell r="F937">
            <v>13232.95</v>
          </cell>
        </row>
        <row r="938">
          <cell r="A938">
            <v>914</v>
          </cell>
          <cell r="B938" t="str">
            <v>2094 69</v>
          </cell>
          <cell r="C938" t="str">
            <v>SUMINISTRO, INSTALACION Y PRUEBA DE CRUZ DE FO. FO.  BRIDADA DE 18" X 14" DE Ø, CON EMPAQUES Y TORNILLOS.</v>
          </cell>
          <cell r="D938" t="str">
            <v>PZA</v>
          </cell>
          <cell r="E938">
            <v>13649.65</v>
          </cell>
          <cell r="F938">
            <v>13649.65</v>
          </cell>
        </row>
        <row r="939">
          <cell r="A939">
            <v>915</v>
          </cell>
          <cell r="B939" t="str">
            <v>2094 70</v>
          </cell>
          <cell r="C939" t="str">
            <v>SUMINISTRO, INSTALACION Y PRUEBA DE CRUZ DE FO. FO.  BRIDADA DE 18" X 16" DE Ø, CON EMPAQUES Y TORNILLOS.</v>
          </cell>
          <cell r="D939" t="str">
            <v>PZA</v>
          </cell>
          <cell r="E939">
            <v>14483.05</v>
          </cell>
          <cell r="F939">
            <v>14483.05</v>
          </cell>
        </row>
        <row r="940">
          <cell r="A940">
            <v>916</v>
          </cell>
          <cell r="B940" t="str">
            <v>2094 71</v>
          </cell>
          <cell r="C940" t="str">
            <v>SUMINISTRO, INSTALACION Y PRUEBA DE CRUZ DE FO. FO.  BRIDADA DE 18" X 18" DE Ø, CON EMPAQUES Y TORNILLOS.</v>
          </cell>
          <cell r="D940" t="str">
            <v>PZA</v>
          </cell>
          <cell r="E940">
            <v>14895.76</v>
          </cell>
          <cell r="F940">
            <v>14895.76</v>
          </cell>
        </row>
        <row r="941">
          <cell r="A941">
            <v>917</v>
          </cell>
          <cell r="B941" t="str">
            <v>2094 72</v>
          </cell>
          <cell r="C941" t="str">
            <v>SUMINISTRO, INSTALACION Y PRUEBA DE CRUZ DE FO. FO.  BRIDADA DE 20" X 6" DE Ø, CON EMPAQUES Y TORNILLOS.</v>
          </cell>
          <cell r="D941" t="str">
            <v>PZA</v>
          </cell>
          <cell r="E941">
            <v>14560.01</v>
          </cell>
          <cell r="F941">
            <v>14560.01</v>
          </cell>
        </row>
        <row r="942">
          <cell r="A942">
            <v>918</v>
          </cell>
          <cell r="B942" t="str">
            <v>2094 73</v>
          </cell>
          <cell r="C942" t="str">
            <v>SUMINISTRO, INSTALACION Y PRUEBA DE CRUZ DE FO. FO.  BRIDADA DE 20" X 8" DE Ø, CON EMPAQUES Y TORNILLOS.</v>
          </cell>
          <cell r="D942" t="str">
            <v>PZA</v>
          </cell>
          <cell r="E942">
            <v>14560.01</v>
          </cell>
          <cell r="F942">
            <v>14560.01</v>
          </cell>
        </row>
        <row r="943">
          <cell r="A943">
            <v>919</v>
          </cell>
          <cell r="B943" t="str">
            <v>2094 74</v>
          </cell>
          <cell r="C943" t="str">
            <v>SUMINISTRO, INSTALACION Y PRUEBA DE CRUZ DE FO. FO.  BRIDADA DE 20" X 10" DE Ø, CON EMPAQUES Y TORNILLOS.</v>
          </cell>
          <cell r="D943" t="str">
            <v>PZA</v>
          </cell>
          <cell r="E943">
            <v>15389.44</v>
          </cell>
          <cell r="F943">
            <v>15389.44</v>
          </cell>
        </row>
        <row r="944">
          <cell r="A944">
            <v>920</v>
          </cell>
          <cell r="B944" t="str">
            <v>2094 75</v>
          </cell>
          <cell r="C944" t="str">
            <v>SUMINISTRO, INSTALACION Y PRUEBA DE CRUZ DE FO. FO.  BRIDADA DE 20" X 12" DE Ø, CON EMPAQUES Y TORNILLOS.</v>
          </cell>
          <cell r="D944" t="str">
            <v>PZA</v>
          </cell>
          <cell r="E944">
            <v>16220.17</v>
          </cell>
          <cell r="F944">
            <v>16220.17</v>
          </cell>
        </row>
        <row r="945">
          <cell r="A945">
            <v>921</v>
          </cell>
          <cell r="B945" t="str">
            <v>2094 76</v>
          </cell>
          <cell r="C945" t="str">
            <v>SUMINISTRO, INSTALACION Y PRUEBA DE CRUZ DE FO. FO.  BRIDADA DE 20" X 14" DE Ø, CON EMPAQUES Y TORNILLOS.</v>
          </cell>
          <cell r="D945" t="str">
            <v>PZA</v>
          </cell>
          <cell r="E945">
            <v>16632.89</v>
          </cell>
          <cell r="F945">
            <v>16632.89</v>
          </cell>
        </row>
        <row r="946">
          <cell r="A946">
            <v>922</v>
          </cell>
          <cell r="B946" t="str">
            <v>2094 77</v>
          </cell>
          <cell r="C946" t="str">
            <v>SUMINISTRO, INSTALACION Y PRUEBA DE CRUZ DE FO. FO.  BRIDADA DE 20" X 16" DE Ø, CON EMPAQUES Y TORNILLOS.</v>
          </cell>
          <cell r="D946" t="str">
            <v>PZA</v>
          </cell>
          <cell r="E946">
            <v>17050.919999999998</v>
          </cell>
          <cell r="F946">
            <v>17050.919999999998</v>
          </cell>
        </row>
        <row r="947">
          <cell r="A947">
            <v>923</v>
          </cell>
          <cell r="B947" t="str">
            <v>2094 78</v>
          </cell>
          <cell r="C947" t="str">
            <v>SUMINISTRO, INSTALACION Y PRUEBA DE CRUZ DE FO. FO.  BRIDADA DE 20" X 18" DE Ø, CON EMPAQUES Y TORNILLOS.</v>
          </cell>
          <cell r="D947" t="str">
            <v>PZA</v>
          </cell>
          <cell r="E947">
            <v>17463.64</v>
          </cell>
          <cell r="F947">
            <v>17463.64</v>
          </cell>
        </row>
        <row r="948">
          <cell r="A948">
            <v>924</v>
          </cell>
          <cell r="B948" t="str">
            <v>2094 79</v>
          </cell>
          <cell r="C948" t="str">
            <v>SUMINISTRO, INSTALACION Y PRUEBA DE CRUZ DE FO. FO.  BRIDADA DE 20" X 20" DE Ø, CON EMPAQUES Y TORNILLOS.</v>
          </cell>
          <cell r="D948" t="str">
            <v>PZA</v>
          </cell>
          <cell r="E948">
            <v>18295.71</v>
          </cell>
          <cell r="F948">
            <v>18295.71</v>
          </cell>
        </row>
        <row r="949">
          <cell r="A949">
            <v>925</v>
          </cell>
          <cell r="B949" t="str">
            <v>2094 80</v>
          </cell>
          <cell r="C949" t="str">
            <v>SUMINISTRO, INSTALACION Y PRUEBA DE CRUZ DE FO. FO.  BRIDADA DE 24" X 6" DE Ø, CON EMPAQUES Y TORNILLOS.</v>
          </cell>
          <cell r="D949" t="str">
            <v>PZA</v>
          </cell>
          <cell r="E949">
            <v>22190.41</v>
          </cell>
          <cell r="F949">
            <v>22190.41</v>
          </cell>
        </row>
        <row r="950">
          <cell r="A950">
            <v>926</v>
          </cell>
          <cell r="B950" t="str">
            <v>2094 81</v>
          </cell>
          <cell r="C950" t="str">
            <v>SUMINISTRO, INSTALACION Y PRUEBA DE CRUZ DE FO. FO.  BRIDADA DE 24" X 8" DE Ø, CON EMPAQUES Y TORNILLOS.</v>
          </cell>
          <cell r="D950" t="str">
            <v>PZA</v>
          </cell>
          <cell r="E950">
            <v>22605.78</v>
          </cell>
          <cell r="F950">
            <v>22605.78</v>
          </cell>
        </row>
        <row r="951">
          <cell r="A951">
            <v>927</v>
          </cell>
          <cell r="B951" t="str">
            <v>2094 82</v>
          </cell>
          <cell r="C951" t="str">
            <v>SUMINISTRO, INSTALACION Y PRUEBA DE CRUZ DE FO. FO.  BRIDADA DE 24" X 10" DE Ø, CON EMPAQUES Y TORNILLOS.</v>
          </cell>
          <cell r="D951" t="str">
            <v>PZA</v>
          </cell>
          <cell r="E951">
            <v>23440.51</v>
          </cell>
          <cell r="F951">
            <v>23440.51</v>
          </cell>
        </row>
        <row r="952">
          <cell r="A952">
            <v>928</v>
          </cell>
          <cell r="B952" t="str">
            <v>2094 83</v>
          </cell>
          <cell r="C952" t="str">
            <v>SUMINISTRO, INSTALACION Y PRUEBA DE CRUZ DE FO. FO.  BRIDADA DE 24" X 12" DE Ø, CON EMPAQUES Y TORNILLOS.</v>
          </cell>
          <cell r="D952" t="str">
            <v>PZA</v>
          </cell>
          <cell r="E952">
            <v>24267.27</v>
          </cell>
          <cell r="F952">
            <v>24267.27</v>
          </cell>
        </row>
        <row r="953">
          <cell r="A953">
            <v>929</v>
          </cell>
          <cell r="B953" t="str">
            <v>2094 84</v>
          </cell>
          <cell r="C953" t="str">
            <v>SUMINISTRO, INSTALACION Y PRUEBA DE CRUZ DE FO. FO.  BRIDADA DE 24" X 14" DE Ø, CON EMPAQUES Y TORNILLOS.</v>
          </cell>
          <cell r="D953" t="str">
            <v>PZA</v>
          </cell>
          <cell r="E953">
            <v>24682.639999999999</v>
          </cell>
          <cell r="F953">
            <v>24682.639999999999</v>
          </cell>
        </row>
        <row r="954">
          <cell r="A954">
            <v>930</v>
          </cell>
          <cell r="B954" t="str">
            <v>2094 85</v>
          </cell>
          <cell r="C954" t="str">
            <v>SUMINISTRO, INSTALACION Y PRUEBA DE CRUZ DE FO. FO.  BRIDADA DE 24" X 16" DE Ø, CON EMPAQUES Y TORNILLOS.</v>
          </cell>
          <cell r="D954" t="str">
            <v>PZA</v>
          </cell>
          <cell r="E954">
            <v>25514.720000000001</v>
          </cell>
          <cell r="F954">
            <v>25514.720000000001</v>
          </cell>
        </row>
        <row r="955">
          <cell r="A955">
            <v>931</v>
          </cell>
          <cell r="B955" t="str">
            <v>2094 86</v>
          </cell>
          <cell r="C955" t="str">
            <v>SUMINISTRO, INSTALACION Y PRUEBA DE CRUZ DE FO. FO.  BRIDADA DE 24" X 18" DE Ø, CON EMPAQUES Y TORNILLOS.</v>
          </cell>
          <cell r="D955" t="str">
            <v>PZA</v>
          </cell>
          <cell r="E955">
            <v>26271.14</v>
          </cell>
          <cell r="F955">
            <v>26271.14</v>
          </cell>
        </row>
        <row r="956">
          <cell r="A956">
            <v>932</v>
          </cell>
          <cell r="B956" t="str">
            <v>2094 87</v>
          </cell>
          <cell r="C956" t="str">
            <v>SUMINISTRO, INSTALACION Y PRUEBA DE CRUZ DE FO. FO.  BRIDADA DE 24" X 20" DE Ø, CON EMPAQUES Y TORNILLOS.</v>
          </cell>
          <cell r="D956" t="str">
            <v>PZA</v>
          </cell>
          <cell r="E956">
            <v>27176.2</v>
          </cell>
          <cell r="F956">
            <v>27176.2</v>
          </cell>
        </row>
        <row r="957">
          <cell r="A957">
            <v>933</v>
          </cell>
          <cell r="B957" t="str">
            <v>2094 88</v>
          </cell>
          <cell r="C957" t="str">
            <v>SUMINISTRO, INSTALACION Y PRUEBA DE CRUZ DE FO. FO.  BRIDADA DE 24" X 24" DE Ø, CON EMPAQUES Y TORNILLOS.</v>
          </cell>
          <cell r="D957" t="str">
            <v>PZA</v>
          </cell>
          <cell r="E957">
            <v>28422.32</v>
          </cell>
          <cell r="F957">
            <v>28422.32</v>
          </cell>
        </row>
        <row r="958">
          <cell r="A958">
            <v>934</v>
          </cell>
          <cell r="B958" t="str">
            <v>2094 89</v>
          </cell>
          <cell r="C958" t="str">
            <v>SUMINISTRO, INSTALACION Y PRUEBA DE CRUZ DE FO. FO.  BRIDADA DE 30" X 6" DE Ø, CON EMPAQUES Y TORNILLOS.</v>
          </cell>
          <cell r="D958" t="str">
            <v>PZA</v>
          </cell>
          <cell r="E958">
            <v>36645.49</v>
          </cell>
          <cell r="F958">
            <v>36645.49</v>
          </cell>
        </row>
        <row r="959">
          <cell r="A959">
            <v>935</v>
          </cell>
          <cell r="B959" t="str">
            <v>2094 90</v>
          </cell>
          <cell r="C959" t="str">
            <v>SUMINISTRO, INSTALACION Y PRUEBA DE CRUZ DE FO. FO.  BRIDADA DE 30" X 8" DE Ø, CON EMPAQUES Y TORNILLOS.</v>
          </cell>
          <cell r="D959" t="str">
            <v>PZA</v>
          </cell>
          <cell r="E959">
            <v>37062.19</v>
          </cell>
          <cell r="F959">
            <v>37062.19</v>
          </cell>
        </row>
        <row r="960">
          <cell r="A960">
            <v>936</v>
          </cell>
          <cell r="B960" t="str">
            <v>2094 91</v>
          </cell>
          <cell r="C960" t="str">
            <v>SUMINISTRO, INSTALACION Y PRUEBA DE CRUZ DE FO. FO.  BRIDADA DE 30" X 10" DE Ø, CON EMPAQUES Y TORNILLOS.</v>
          </cell>
          <cell r="D960" t="str">
            <v>PZA</v>
          </cell>
          <cell r="E960">
            <v>37892.94</v>
          </cell>
          <cell r="F960">
            <v>37892.94</v>
          </cell>
        </row>
        <row r="961">
          <cell r="A961">
            <v>937</v>
          </cell>
          <cell r="B961" t="str">
            <v>2094 92</v>
          </cell>
          <cell r="C961" t="str">
            <v>SUMINISTRO, INSTALACION Y PRUEBA DE CRUZ DE FO. FO.  BRIDADA DE 30" X 12" DE Ø, CON EMPAQUES Y TORNILLOS.</v>
          </cell>
          <cell r="D961" t="str">
            <v>PZA</v>
          </cell>
          <cell r="E961">
            <v>38306.97</v>
          </cell>
          <cell r="F961">
            <v>38306.97</v>
          </cell>
        </row>
        <row r="962">
          <cell r="A962">
            <v>938</v>
          </cell>
          <cell r="B962" t="str">
            <v>2094 93</v>
          </cell>
          <cell r="C962" t="str">
            <v>SUMINISTRO, INSTALACION Y PRUEBA DE CRUZ DE FO. FO.  BRIDADA DE 30" X 14" DE Ø, CON EMPAQUES Y TORNILLOS.</v>
          </cell>
          <cell r="D962" t="str">
            <v>PZA</v>
          </cell>
          <cell r="E962">
            <v>39136.39</v>
          </cell>
          <cell r="F962">
            <v>39136.39</v>
          </cell>
        </row>
        <row r="963">
          <cell r="A963">
            <v>939</v>
          </cell>
          <cell r="B963" t="str">
            <v>2094 94</v>
          </cell>
          <cell r="C963" t="str">
            <v>SUMINISTRO, INSTALACION Y PRUEBA DE CRUZ DE FO. FO.  BRIDADA DE 30" X 16" DE Ø, CON EMPAQUES Y TORNILLOS.</v>
          </cell>
          <cell r="D963" t="str">
            <v>PZA</v>
          </cell>
          <cell r="E963">
            <v>40382.51</v>
          </cell>
          <cell r="F963">
            <v>40382.51</v>
          </cell>
        </row>
        <row r="964">
          <cell r="A964">
            <v>940</v>
          </cell>
          <cell r="B964" t="str">
            <v>2094 95</v>
          </cell>
          <cell r="C964" t="str">
            <v>SUMINISTRO, INSTALACION Y PRUEBA DE CRUZ DE FO. FO.  BRIDADA DE 30" X 18" DE Ø, CON EMPAQUES Y TORNILLOS.</v>
          </cell>
          <cell r="D964" t="str">
            <v>PZA</v>
          </cell>
          <cell r="E964">
            <v>40382.51</v>
          </cell>
          <cell r="F964">
            <v>40382.51</v>
          </cell>
        </row>
        <row r="965">
          <cell r="A965">
            <v>941</v>
          </cell>
          <cell r="B965" t="str">
            <v>2094 96</v>
          </cell>
          <cell r="C965" t="str">
            <v>SUMINISTRO, INSTALACION Y PRUEBA DE CRUZ DE FO. FO.  BRIDADA DE 30" X 20" DE Ø, CON EMPAQUES Y TORNILLOS.</v>
          </cell>
          <cell r="D965" t="str">
            <v>PZA</v>
          </cell>
          <cell r="E965">
            <v>41214.58</v>
          </cell>
          <cell r="F965">
            <v>41214.58</v>
          </cell>
        </row>
        <row r="966">
          <cell r="A966">
            <v>942</v>
          </cell>
          <cell r="B966" t="str">
            <v>2094 97</v>
          </cell>
          <cell r="C966" t="str">
            <v>SUMINISTRO, INSTALACION Y PRUEBA DE CRUZ DE FO. FO.  BRIDADA DE 30" X 24" DE Ø, CON EMPAQUES Y TORNILLOS.</v>
          </cell>
          <cell r="D966" t="str">
            <v>PZA</v>
          </cell>
          <cell r="E966">
            <v>43291.44</v>
          </cell>
          <cell r="F966">
            <v>43291.44</v>
          </cell>
        </row>
        <row r="967">
          <cell r="A967">
            <v>943</v>
          </cell>
          <cell r="B967" t="str">
            <v>2094 98</v>
          </cell>
          <cell r="C967" t="str">
            <v>SUMINISTRO, INSTALACION Y PRUEBA DE CRUZ DE FO. FO.  BRIDADA DE 30" X 30" DE Ø, CON EMPAQUES Y TORNILLOS.</v>
          </cell>
          <cell r="D967" t="str">
            <v>PZA</v>
          </cell>
          <cell r="E967">
            <v>45368.3</v>
          </cell>
          <cell r="F967">
            <v>45368.3</v>
          </cell>
        </row>
        <row r="968">
          <cell r="A968">
            <v>944</v>
          </cell>
          <cell r="B968" t="str">
            <v>2094 99</v>
          </cell>
          <cell r="C968" t="str">
            <v>SUMINISTRO, INSTALACION Y PRUEBA DE CRUZ DE FO. FO.  BRIDADA DE 36" X 6" DE Ø, CON EMPAQUES Y TORNILLOS.</v>
          </cell>
          <cell r="D968" t="str">
            <v>PZA</v>
          </cell>
          <cell r="E968">
            <v>56688.57</v>
          </cell>
          <cell r="F968">
            <v>56688.57</v>
          </cell>
        </row>
        <row r="969">
          <cell r="A969">
            <v>945</v>
          </cell>
          <cell r="B969" t="str">
            <v>2095 01</v>
          </cell>
          <cell r="C969" t="str">
            <v>SUMINISTRO, INSTALACION Y PRUEBA DE CRUZ DE FO. FO.  BRIDADA DE 36" X 8" DE Ø, CON EMPAQUES Y TORNILLOS.</v>
          </cell>
          <cell r="D969" t="str">
            <v>PZA</v>
          </cell>
          <cell r="E969">
            <v>57106.6</v>
          </cell>
          <cell r="F969">
            <v>57106.6</v>
          </cell>
        </row>
        <row r="970">
          <cell r="A970">
            <v>946</v>
          </cell>
          <cell r="B970" t="str">
            <v>2095 02</v>
          </cell>
          <cell r="C970" t="str">
            <v>SUMINISTRO, INSTALACION Y PRUEBA DE CRUZ DE FO. FO.  BRIDADA DE 36" X 10" DE Ø, CON EMPAQUES Y TORNILLOS.</v>
          </cell>
          <cell r="D970" t="str">
            <v>PZA</v>
          </cell>
          <cell r="E970">
            <v>57519.32</v>
          </cell>
          <cell r="F970">
            <v>57519.32</v>
          </cell>
        </row>
        <row r="971">
          <cell r="A971">
            <v>947</v>
          </cell>
          <cell r="B971" t="str">
            <v>2095 03</v>
          </cell>
          <cell r="C971" t="str">
            <v>SUMINISTRO, INSTALACION Y PRUEBA DE CRUZ DE FO. FO.  BRIDADA DE 36" X 12" DE Ø, CON EMPAQUES Y TORNILLOS.</v>
          </cell>
          <cell r="D971" t="str">
            <v>PZA</v>
          </cell>
          <cell r="E971">
            <v>58350.06</v>
          </cell>
          <cell r="F971">
            <v>58350.06</v>
          </cell>
        </row>
        <row r="972">
          <cell r="A972">
            <v>948</v>
          </cell>
          <cell r="B972" t="str">
            <v>2095 04</v>
          </cell>
          <cell r="C972" t="str">
            <v>SUMINISTRO, INSTALACION Y PRUEBA DE CRUZ DE FO. FO.  BRIDADA DE 36" X 14" DE Ø, CON EMPAQUES Y TORNILLOS.</v>
          </cell>
          <cell r="D972" t="str">
            <v>PZA</v>
          </cell>
          <cell r="E972">
            <v>59179.47</v>
          </cell>
          <cell r="F972">
            <v>59179.47</v>
          </cell>
        </row>
        <row r="973">
          <cell r="A973">
            <v>949</v>
          </cell>
          <cell r="B973" t="str">
            <v>2095 05</v>
          </cell>
          <cell r="C973" t="str">
            <v>SUMINISTRO, INSTALACION Y PRUEBA DE TEE     DE FO. FO.  BRIDADA DE 16" X 4" DE Ø, CON EMPAQUES Y TORNILLOS.</v>
          </cell>
          <cell r="D973" t="str">
            <v>PZA</v>
          </cell>
          <cell r="E973">
            <v>8545.8700000000008</v>
          </cell>
          <cell r="F973">
            <v>8545.8700000000008</v>
          </cell>
        </row>
        <row r="974">
          <cell r="A974">
            <v>950</v>
          </cell>
          <cell r="B974" t="str">
            <v>2095 06</v>
          </cell>
          <cell r="C974" t="str">
            <v>SUMINISTRO, INSTALACION Y PRUEBA DE TEE     DE FO. FO.  BRIDADA DE 16" X 6" DE Ø, CON EMPAQUES Y TORNILLOS.</v>
          </cell>
          <cell r="D974" t="str">
            <v>PZA</v>
          </cell>
          <cell r="E974">
            <v>9375.2900000000009</v>
          </cell>
          <cell r="F974">
            <v>9375.2900000000009</v>
          </cell>
        </row>
        <row r="975">
          <cell r="A975">
            <v>951</v>
          </cell>
          <cell r="B975" t="str">
            <v>2095 07</v>
          </cell>
          <cell r="C975" t="str">
            <v>SUMINISTRO, INSTALACION Y PRUEBA DE TEE      DE FO. FO.  BRIDADA DE 16" X 8" DE Ø, CON EMPAQUES Y TORNILLOS.</v>
          </cell>
          <cell r="D975" t="str">
            <v>PZA</v>
          </cell>
          <cell r="E975">
            <v>9375.2900000000009</v>
          </cell>
          <cell r="F975">
            <v>9375.2900000000009</v>
          </cell>
        </row>
        <row r="976">
          <cell r="A976">
            <v>952</v>
          </cell>
          <cell r="B976" t="str">
            <v>2095 08</v>
          </cell>
          <cell r="C976" t="str">
            <v>SUMINISTRO, INSTALACION Y PRUEBA DE TEE    DE FO. FO.  BRIDADA DE 16" X 10" DE Ø, CON EMPAQUES Y TORNILLOS.</v>
          </cell>
          <cell r="D976" t="str">
            <v>PZA</v>
          </cell>
          <cell r="E976">
            <v>9375.2900000000009</v>
          </cell>
          <cell r="F976">
            <v>9375.2900000000009</v>
          </cell>
        </row>
        <row r="977">
          <cell r="A977">
            <v>953</v>
          </cell>
          <cell r="B977" t="str">
            <v>2095 09</v>
          </cell>
          <cell r="C977" t="str">
            <v>SUMINISTRO, INSTALACION Y PRUEBA DE TEE   DE FO. FO.  BRIDADA DE 16" X 12" DE Ø, CON EMPAQUES Y TORNILLOS.</v>
          </cell>
          <cell r="D977" t="str">
            <v>PZA</v>
          </cell>
          <cell r="E977">
            <v>9788</v>
          </cell>
          <cell r="F977">
            <v>9788</v>
          </cell>
        </row>
        <row r="978">
          <cell r="A978">
            <v>954</v>
          </cell>
          <cell r="B978" t="str">
            <v>2095 10</v>
          </cell>
          <cell r="C978" t="str">
            <v>SUMINISTRO, INSTALACION Y PRUEBA DE TEE   DE FO. FO.  BRIDADA DE 16" X 14" DE Ø, CON EMPAQUES Y TORNILLOS.</v>
          </cell>
          <cell r="D978" t="str">
            <v>PZA</v>
          </cell>
          <cell r="E978">
            <v>10203.370000000001</v>
          </cell>
          <cell r="F978">
            <v>10203.370000000001</v>
          </cell>
        </row>
        <row r="979">
          <cell r="A979">
            <v>955</v>
          </cell>
          <cell r="B979" t="str">
            <v>2095 11</v>
          </cell>
          <cell r="C979" t="str">
            <v>SUMINISTRO, INSTALACION Y PRUEBA DE TEE   DE FO. FO.  BRIDADA DE 16" X 16" DE Ø, CON EMPAQUES Y TORNILLOS.</v>
          </cell>
          <cell r="D979" t="str">
            <v>PZA</v>
          </cell>
          <cell r="E979">
            <v>10203.370000000001</v>
          </cell>
          <cell r="F979">
            <v>10203.370000000001</v>
          </cell>
        </row>
        <row r="980">
          <cell r="A980">
            <v>956</v>
          </cell>
          <cell r="B980" t="str">
            <v>2095 12</v>
          </cell>
          <cell r="C980" t="str">
            <v>SUMINISTRO, INSTALACION Y PRUEBA DE TEE     DE FO. FO.  BRIDADA DE 18" X 6" DE Ø, CON EMPAQUES Y TORNILLOS.</v>
          </cell>
          <cell r="D980" t="str">
            <v>PZA</v>
          </cell>
          <cell r="E980">
            <v>11575.44</v>
          </cell>
          <cell r="F980">
            <v>11575.44</v>
          </cell>
        </row>
        <row r="981">
          <cell r="A981">
            <v>957</v>
          </cell>
          <cell r="B981" t="str">
            <v>2095 13</v>
          </cell>
          <cell r="C981" t="str">
            <v>SUMINISTRO, INSTALACION Y PRUEBA DE TEE     DE FO. FO.  BRIDADA DE 18" X 8" DE Ø, CON EMPAQUES Y TORNILLOS.</v>
          </cell>
          <cell r="D981" t="str">
            <v>PZA</v>
          </cell>
          <cell r="E981">
            <v>11575.44</v>
          </cell>
          <cell r="F981">
            <v>11575.44</v>
          </cell>
        </row>
        <row r="982">
          <cell r="A982">
            <v>958</v>
          </cell>
          <cell r="B982" t="str">
            <v>2095 14</v>
          </cell>
          <cell r="C982" t="str">
            <v>SUMINISTRO, INSTALACION Y PRUEBA DE TEE    DE FO. FO.  BRIDADA DE 18" X 10" DE Ø, CON EMPAQUES Y TORNILLOS.</v>
          </cell>
          <cell r="D982" t="str">
            <v>PZA</v>
          </cell>
          <cell r="E982">
            <v>11575.44</v>
          </cell>
          <cell r="F982">
            <v>11575.44</v>
          </cell>
        </row>
        <row r="983">
          <cell r="A983">
            <v>959</v>
          </cell>
          <cell r="B983" t="str">
            <v>2095 15</v>
          </cell>
          <cell r="C983" t="str">
            <v>SUMINISTRO, INSTALACION Y PRUEBA DE TEE    DE FO. FO.  BRIDADA DE 18" X 12" DE Ø, CON EMPAQUES Y TORNILLOS.</v>
          </cell>
          <cell r="D983" t="str">
            <v>PZA</v>
          </cell>
          <cell r="E983">
            <v>11989.49</v>
          </cell>
          <cell r="F983">
            <v>11989.49</v>
          </cell>
        </row>
        <row r="984">
          <cell r="A984">
            <v>960</v>
          </cell>
          <cell r="B984" t="str">
            <v>2095 16</v>
          </cell>
          <cell r="C984" t="str">
            <v>SUMINISTRO, INSTALACION Y PRUEBA DE TEE    DE FO. FO.  BRIDADA DE 18" X 14" DE Ø, CON EMPAQUES Y TORNILLOS.</v>
          </cell>
          <cell r="D984" t="str">
            <v>PZA</v>
          </cell>
          <cell r="E984">
            <v>11989.49</v>
          </cell>
          <cell r="F984">
            <v>11989.49</v>
          </cell>
        </row>
        <row r="985">
          <cell r="A985">
            <v>961</v>
          </cell>
          <cell r="B985" t="str">
            <v>2095 17</v>
          </cell>
          <cell r="C985" t="str">
            <v>SUMINISTRO, INSTALACION Y PRUEBA DE TEE    DE FO. FO.  BRIDADA DE 18" X 16" DE Ø, CON EMPAQUES Y TORNILLOS.</v>
          </cell>
          <cell r="D985" t="str">
            <v>PZA</v>
          </cell>
          <cell r="E985">
            <v>12402.2</v>
          </cell>
          <cell r="F985">
            <v>12402.2</v>
          </cell>
        </row>
        <row r="986">
          <cell r="A986">
            <v>962</v>
          </cell>
          <cell r="B986" t="str">
            <v>2095 18</v>
          </cell>
          <cell r="C986" t="str">
            <v>SUMINISTRO, INSTALACION Y PRUEBA DE TEE    DE FO. FO.  BRIDADA DE 18" X 18" DE Ø, CON EMPAQUES Y TORNILLOS.</v>
          </cell>
          <cell r="D986" t="str">
            <v>PZA</v>
          </cell>
          <cell r="E986">
            <v>13232.95</v>
          </cell>
          <cell r="F986">
            <v>13232.95</v>
          </cell>
        </row>
        <row r="987">
          <cell r="A987">
            <v>963</v>
          </cell>
          <cell r="B987" t="str">
            <v>2095 19</v>
          </cell>
          <cell r="C987" t="str">
            <v>SUMINISTRO, INSTALACION Y PRUEBA DE TEE     DE  FO. FO.  BRIDADA DE 20" X 6" DE Ø, CON EMPAQUES Y TORNILLOS.</v>
          </cell>
          <cell r="D987" t="str">
            <v>PZA</v>
          </cell>
          <cell r="E987">
            <v>14145.97</v>
          </cell>
          <cell r="F987">
            <v>14145.97</v>
          </cell>
        </row>
        <row r="988">
          <cell r="A988">
            <v>964</v>
          </cell>
          <cell r="B988" t="str">
            <v>2095 20</v>
          </cell>
          <cell r="C988" t="str">
            <v>SUMINISTRO, INSTALACION Y PRUEBA DE TEE  DE FO. FO.  BRIDADA DE 20" X 8" DE Ø, CON EMPAQUES Y TORNILLOS.</v>
          </cell>
          <cell r="D988" t="str">
            <v>PZA</v>
          </cell>
          <cell r="E988">
            <v>14145.97</v>
          </cell>
          <cell r="F988">
            <v>14145.97</v>
          </cell>
        </row>
        <row r="989">
          <cell r="A989">
            <v>965</v>
          </cell>
          <cell r="B989" t="str">
            <v>2095 21</v>
          </cell>
          <cell r="C989" t="str">
            <v>SUMINISTRO, INSTALACION Y PRUEBA DE TEE   DE FO. FO.  BRIDADA DE 20" X 10" DE Ø, CON EMPAQUES Y TORNILLOS.</v>
          </cell>
          <cell r="D989" t="str">
            <v>PZA</v>
          </cell>
          <cell r="E989">
            <v>14560.01</v>
          </cell>
          <cell r="F989">
            <v>14560.01</v>
          </cell>
        </row>
        <row r="990">
          <cell r="A990">
            <v>966</v>
          </cell>
          <cell r="B990" t="str">
            <v>2095 22</v>
          </cell>
          <cell r="C990" t="str">
            <v>SUMINISTRO, INSTALACION Y PRUEBA DE TEE   DE FO. FO.  BRIDADA DE 20" X 12" DE Ø, CON EMPAQUES Y TORNILLOS.</v>
          </cell>
          <cell r="D990" t="str">
            <v>PZA</v>
          </cell>
          <cell r="E990">
            <v>14560.01</v>
          </cell>
          <cell r="F990">
            <v>14560.01</v>
          </cell>
        </row>
        <row r="991">
          <cell r="A991">
            <v>967</v>
          </cell>
          <cell r="B991" t="str">
            <v>2095 23</v>
          </cell>
          <cell r="C991" t="str">
            <v>SUMINISTRO, INSTALACION Y PRUEBA DE TEE   DE FO. FO.  BRIDADA DE 20" X 14" DE Ø, CON EMPAQUES Y TORNILLOS.</v>
          </cell>
          <cell r="D991" t="str">
            <v>PZA</v>
          </cell>
          <cell r="E991">
            <v>14972.73</v>
          </cell>
          <cell r="F991">
            <v>14972.73</v>
          </cell>
        </row>
        <row r="992">
          <cell r="A992">
            <v>968</v>
          </cell>
          <cell r="B992" t="str">
            <v>2095 24</v>
          </cell>
          <cell r="C992" t="str">
            <v>SUMINISTRO, INSTALACION Y PRUEBA DE TEE   DE FO. FO.  BRIDADA DE 20" X 16" DE Ø, CON EMPAQUES Y TORNILLOS.</v>
          </cell>
          <cell r="D992" t="str">
            <v>PZA</v>
          </cell>
          <cell r="E992">
            <v>15389.44</v>
          </cell>
          <cell r="F992">
            <v>15389.44</v>
          </cell>
        </row>
        <row r="993">
          <cell r="A993">
            <v>969</v>
          </cell>
          <cell r="B993" t="str">
            <v>2095 25</v>
          </cell>
          <cell r="C993" t="str">
            <v>SUMINISTRO, INSTALACION Y PRUEBA DE TEE   DE FO. FO.  BRIDADA DE 20" X 18" DE Ø, CON EMPAQUES Y TORNILLOS.</v>
          </cell>
          <cell r="D993" t="str">
            <v>PZA</v>
          </cell>
          <cell r="E993">
            <v>15389.44</v>
          </cell>
          <cell r="F993">
            <v>15389.44</v>
          </cell>
        </row>
        <row r="994">
          <cell r="A994">
            <v>970</v>
          </cell>
          <cell r="B994" t="str">
            <v>2095 26</v>
          </cell>
          <cell r="C994" t="str">
            <v>SUMINISTRO, INSTALACION Y PRUEBA DE TEE   DE FO. FO.  BRIDADA DE 20" X 20" DE Ø, CON EMPAQUES Y TORNILLOS.</v>
          </cell>
          <cell r="D994" t="str">
            <v>PZA</v>
          </cell>
          <cell r="E994">
            <v>16220.17</v>
          </cell>
          <cell r="F994">
            <v>16220.17</v>
          </cell>
        </row>
        <row r="995">
          <cell r="A995">
            <v>971</v>
          </cell>
          <cell r="B995" t="str">
            <v>2095 27</v>
          </cell>
          <cell r="C995" t="str">
            <v>SUMINISTRO, INSTALACION Y PRUEBA DE TEE    DE FO. FO.  BRIDADA DE 24" X 6" DE Ø, CON EMPAQUES Y TORNILLOS.</v>
          </cell>
          <cell r="D995" t="str">
            <v>PZA</v>
          </cell>
          <cell r="E995">
            <v>21777.69</v>
          </cell>
          <cell r="F995">
            <v>21777.69</v>
          </cell>
        </row>
        <row r="996">
          <cell r="A996">
            <v>972</v>
          </cell>
          <cell r="B996" t="str">
            <v>2095 28</v>
          </cell>
          <cell r="C996" t="str">
            <v>SUMINISTRO, INSTALACION Y PRUEBA DE TEE    DE FO. FO.  BRIDADA DE 24" X 8" DE Ø, CON EMPAQUES Y TORNILLOS.</v>
          </cell>
          <cell r="D996" t="str">
            <v>PZA</v>
          </cell>
          <cell r="E996">
            <v>22190.41</v>
          </cell>
          <cell r="F996">
            <v>22190.41</v>
          </cell>
        </row>
        <row r="997">
          <cell r="A997">
            <v>973</v>
          </cell>
          <cell r="B997" t="str">
            <v>2095 29</v>
          </cell>
          <cell r="C997" t="str">
            <v>SUMINISTRO, INSTALACION Y PRUEBA DE TEE  DE FO. FO.  BRIDADA DE 24" X 10" DE Ø, CON EMPAQUES Y TORNILLOS.</v>
          </cell>
          <cell r="D997" t="str">
            <v>PZA</v>
          </cell>
          <cell r="E997">
            <v>22190.41</v>
          </cell>
          <cell r="F997">
            <v>22190.41</v>
          </cell>
        </row>
        <row r="998">
          <cell r="A998">
            <v>974</v>
          </cell>
          <cell r="B998" t="str">
            <v>2095 30</v>
          </cell>
          <cell r="C998" t="str">
            <v>SUMINISTRO, INSTALACION Y PRUEBA DE TEE  DE FO. FO.  BRIDADA DE 24" X 12" DE Ø, CON EMPAQUES Y TORNILLOS.</v>
          </cell>
          <cell r="D998" t="str">
            <v>PZA</v>
          </cell>
          <cell r="E998">
            <v>22608.44</v>
          </cell>
          <cell r="F998">
            <v>22608.44</v>
          </cell>
        </row>
        <row r="999">
          <cell r="A999">
            <v>975</v>
          </cell>
          <cell r="B999" t="str">
            <v>2095 31</v>
          </cell>
          <cell r="C999" t="str">
            <v>SUMINISTRO, INSTALACION Y PRUEBA DE TEE  DE FO. FO.  BRIDADA DE 24" X 14" DE Ø, CON EMPAQUES Y TORNILLOS.</v>
          </cell>
          <cell r="D999" t="str">
            <v>PZA</v>
          </cell>
          <cell r="E999">
            <v>23440.51</v>
          </cell>
          <cell r="F999">
            <v>23440.51</v>
          </cell>
        </row>
        <row r="1000">
          <cell r="A1000">
            <v>976</v>
          </cell>
          <cell r="B1000" t="str">
            <v>2095 32</v>
          </cell>
          <cell r="C1000" t="str">
            <v>SUMINISTRO, INSTALACION Y PRUEBA DE  TEE  DE FO. FO.  BRIDADA DE 24" X 16" DE Ø, CON EMPAQUES Y TORNILLOS.</v>
          </cell>
          <cell r="D1000" t="str">
            <v>PZA</v>
          </cell>
          <cell r="E1000">
            <v>23440.51</v>
          </cell>
          <cell r="F1000">
            <v>23440.51</v>
          </cell>
        </row>
        <row r="1001">
          <cell r="A1001">
            <v>977</v>
          </cell>
          <cell r="B1001" t="str">
            <v>2095 33</v>
          </cell>
          <cell r="C1001" t="str">
            <v>SUMINISTRO, INSTALACION Y PRUEBA DE TEE  DE FO. FO.  BRIDADA DE 24" X 18" DE Ø, CON EMPAQUES Y TORNILLOS.</v>
          </cell>
          <cell r="D1001" t="str">
            <v>PZA</v>
          </cell>
          <cell r="E1001">
            <v>23853.23</v>
          </cell>
          <cell r="F1001">
            <v>23853.23</v>
          </cell>
        </row>
        <row r="1002">
          <cell r="A1002">
            <v>978</v>
          </cell>
          <cell r="B1002" t="str">
            <v>2095 34</v>
          </cell>
          <cell r="C1002" t="str">
            <v>SUMINISTRO, INSTALACION Y PRUEBA DE TEE  DE FO. FO.  BRIDADA DE 24" X 20" DE Ø, CON EMPAQUES Y TORNILLOS.</v>
          </cell>
          <cell r="D1002" t="str">
            <v>PZA</v>
          </cell>
          <cell r="E1002">
            <v>24267.27</v>
          </cell>
          <cell r="F1002">
            <v>24267.27</v>
          </cell>
        </row>
        <row r="1003">
          <cell r="A1003">
            <v>979</v>
          </cell>
          <cell r="B1003" t="str">
            <v>2095 35</v>
          </cell>
          <cell r="C1003" t="str">
            <v>SUMINISTRO, INSTALACION Y PRUEBA DE TEE  DE FO. FO.  BRIDADA DE 24" X 24" DE Ø, CON EMPAQUES Y TORNILLOS.</v>
          </cell>
          <cell r="D1003" t="str">
            <v>PZA</v>
          </cell>
          <cell r="E1003">
            <v>24682.639999999999</v>
          </cell>
          <cell r="F1003">
            <v>24682.639999999999</v>
          </cell>
        </row>
        <row r="1004">
          <cell r="A1004">
            <v>980</v>
          </cell>
          <cell r="B1004" t="str">
            <v>2095 36</v>
          </cell>
          <cell r="C1004" t="str">
            <v>SUMINISTRO, INSTALACION Y PRUEBA DE TEE  DE FO. FO.  BRIDADA DE 30" X 6" DE Ø, CON EMPAQUES Y TORNILLOS.</v>
          </cell>
          <cell r="D1004" t="str">
            <v>PZA</v>
          </cell>
          <cell r="E1004">
            <v>35814.74</v>
          </cell>
          <cell r="F1004">
            <v>35814.74</v>
          </cell>
        </row>
        <row r="1005">
          <cell r="A1005">
            <v>981</v>
          </cell>
          <cell r="B1005" t="str">
            <v>2095 37</v>
          </cell>
          <cell r="C1005" t="str">
            <v>SUMINISTRO, INSTALACION Y PRUEBA DE TEE  DE FO. FO.  BRIDADA DE 30" X 8" DE Ø, CON EMPAQUES Y TORNILLOS.</v>
          </cell>
          <cell r="D1005" t="str">
            <v>PZA</v>
          </cell>
          <cell r="E1005">
            <v>35814.74</v>
          </cell>
          <cell r="F1005">
            <v>35814.74</v>
          </cell>
        </row>
        <row r="1006">
          <cell r="A1006">
            <v>982</v>
          </cell>
          <cell r="B1006" t="str">
            <v>2095 38</v>
          </cell>
          <cell r="C1006" t="str">
            <v>SUMINISTRO, INSTALACION Y PRUEBA DE TEE  DE FO. FO.  BRIDADA DE 30" X 10" DE Ø, CON EMPAQUES Y TORNILLOS.</v>
          </cell>
          <cell r="D1006" t="str">
            <v>PZA</v>
          </cell>
          <cell r="E1006">
            <v>36645.49</v>
          </cell>
          <cell r="F1006">
            <v>36645.49</v>
          </cell>
        </row>
        <row r="1007">
          <cell r="A1007">
            <v>983</v>
          </cell>
          <cell r="B1007" t="str">
            <v>2095 39</v>
          </cell>
          <cell r="C1007" t="str">
            <v>SUMINISTRO, INSTALACION Y PRUEBA DE TEE    DE FO. FO.  BRIDADA DE 30" X 12" DE Ø, CON EMPAQUES Y TORNILLOS.</v>
          </cell>
          <cell r="D1007" t="str">
            <v>PZA</v>
          </cell>
          <cell r="E1007">
            <v>37075.46</v>
          </cell>
          <cell r="F1007">
            <v>37075.46</v>
          </cell>
        </row>
        <row r="1008">
          <cell r="A1008">
            <v>984</v>
          </cell>
          <cell r="B1008" t="str">
            <v>2095 40</v>
          </cell>
          <cell r="C1008" t="str">
            <v>SUMINISTRO, INSTALACION Y PRUEBA DE TEE    DE FO. FO.  BRIDADA DE 30" X 14" DE Ø, CON EMPAQUES Y TORNILLOS.</v>
          </cell>
          <cell r="D1008" t="str">
            <v>PZA</v>
          </cell>
          <cell r="E1008">
            <v>37477.56</v>
          </cell>
          <cell r="F1008">
            <v>37477.56</v>
          </cell>
        </row>
        <row r="1009">
          <cell r="A1009">
            <v>985</v>
          </cell>
          <cell r="B1009" t="str">
            <v>2095 41</v>
          </cell>
          <cell r="C1009" t="str">
            <v>SUMINISTRO, INSTALACION Y PRUEBA DE TEE    DE FO. FO.  BRIDADA DE 30" X 16" DE Ø, CON EMPAQUES Y TORNILLOS.</v>
          </cell>
          <cell r="D1009" t="str">
            <v>PZA</v>
          </cell>
          <cell r="E1009">
            <v>37892.94</v>
          </cell>
          <cell r="F1009">
            <v>37892.94</v>
          </cell>
        </row>
        <row r="1010">
          <cell r="A1010">
            <v>986</v>
          </cell>
          <cell r="B1010" t="str">
            <v>2095 42</v>
          </cell>
          <cell r="C1010" t="str">
            <v>SUMINISTRO, INSTALACION Y PRUEBA DE TEE    DE FO. FO.  BRIDADA DE 30" X 18" DE Ø, CON EMPAQUES Y TORNILLOS.</v>
          </cell>
          <cell r="D1010" t="str">
            <v>PZA</v>
          </cell>
          <cell r="E1010">
            <v>37892.94</v>
          </cell>
          <cell r="F1010">
            <v>37892.94</v>
          </cell>
        </row>
        <row r="1011">
          <cell r="A1011">
            <v>987</v>
          </cell>
          <cell r="B1011" t="str">
            <v>2095 43</v>
          </cell>
          <cell r="C1011" t="str">
            <v>SUMINISTRO, INSTALACION Y PRUEBA DE TEE   DE FO. FO.  BRIDADA DE 30" X 20" DE Ø, CON EMPAQUES Y TORNILLOS.</v>
          </cell>
          <cell r="D1011" t="str">
            <v>PZA</v>
          </cell>
          <cell r="E1011">
            <v>38306.97</v>
          </cell>
          <cell r="F1011">
            <v>38306.97</v>
          </cell>
        </row>
        <row r="1012">
          <cell r="A1012">
            <v>988</v>
          </cell>
          <cell r="B1012" t="str">
            <v>2095 44</v>
          </cell>
          <cell r="C1012" t="str">
            <v>SUMINISTRO, INSTALACION Y PRUEBA DE TEE    DE FO. FO.  BRIDADA DE 30" X 24" DE Ø, CON EMPAQUES Y TORNILLOS.</v>
          </cell>
          <cell r="D1012" t="str">
            <v>PZA</v>
          </cell>
          <cell r="E1012">
            <v>39136.39</v>
          </cell>
          <cell r="F1012">
            <v>39136.39</v>
          </cell>
        </row>
        <row r="1013">
          <cell r="A1013">
            <v>989</v>
          </cell>
          <cell r="B1013" t="str">
            <v>2095 45</v>
          </cell>
          <cell r="C1013" t="str">
            <v>SUMINISTRO, INSTALACION Y PRUEBA DE TEE  DE FO. FO.  BRIDADA DE 30" X 30" DE Ø, CON EMPAQUES Y TORNILLOS.</v>
          </cell>
          <cell r="D1013" t="str">
            <v>PZA</v>
          </cell>
          <cell r="E1013">
            <v>40382.51</v>
          </cell>
          <cell r="F1013">
            <v>40382.51</v>
          </cell>
        </row>
        <row r="1014">
          <cell r="A1014">
            <v>990</v>
          </cell>
          <cell r="B1014" t="str">
            <v>2095 46</v>
          </cell>
          <cell r="C1014" t="str">
            <v>SUMINISTRO, INSTALACION Y PRUEBA DE TEE     DE FO. FO.  BRIDADA DE 36" X 6" DE Ø, CON EMPAQUES Y TORNILLOS.</v>
          </cell>
          <cell r="D1014" t="str">
            <v>PZA</v>
          </cell>
          <cell r="E1014">
            <v>56267.9</v>
          </cell>
          <cell r="F1014">
            <v>56267.9</v>
          </cell>
        </row>
        <row r="1015">
          <cell r="A1015">
            <v>991</v>
          </cell>
          <cell r="B1015" t="str">
            <v>2095 47</v>
          </cell>
          <cell r="C1015" t="str">
            <v>SUMINISTRO, INSTALACION Y PRUEBA DE TEE     DE FO. FO.  BRIDADA DE 36" X 8" DE Ø, CON EMPAQUES Y TORNILLOS.</v>
          </cell>
          <cell r="D1015" t="str">
            <v>PZA</v>
          </cell>
          <cell r="E1015">
            <v>56267.9</v>
          </cell>
          <cell r="F1015">
            <v>56267.9</v>
          </cell>
        </row>
        <row r="1016">
          <cell r="A1016">
            <v>992</v>
          </cell>
          <cell r="B1016" t="str">
            <v>2095 48</v>
          </cell>
          <cell r="C1016" t="str">
            <v>SUMINISTRO, INSTALACION Y PRUEBA DE TEE    DE FO. FO.  BRIDADA DE 36" X 10" DE Ø, CON EMPAQUES Y TORNILLOS.</v>
          </cell>
          <cell r="D1016" t="str">
            <v>PZA</v>
          </cell>
          <cell r="E1016">
            <v>56688.57</v>
          </cell>
          <cell r="F1016">
            <v>56688.57</v>
          </cell>
        </row>
        <row r="1017">
          <cell r="A1017">
            <v>993</v>
          </cell>
          <cell r="B1017" t="str">
            <v>2095 49</v>
          </cell>
          <cell r="C1017" t="str">
            <v>SUMINISTRO, INSTALACION Y PRUEBA DE TEE    DE FO. FO.  BRIDADA DE 36" X 12" DE Ø, CON EMPAQUES Y TORNILLOS.</v>
          </cell>
          <cell r="D1017" t="str">
            <v>PZA</v>
          </cell>
          <cell r="E1017">
            <v>57106.6</v>
          </cell>
          <cell r="F1017">
            <v>57106.6</v>
          </cell>
        </row>
        <row r="1018">
          <cell r="A1018">
            <v>994</v>
          </cell>
          <cell r="B1018" t="str">
            <v>2095 50</v>
          </cell>
          <cell r="C1018" t="str">
            <v>SUMINISTRO, INSTALACION Y PRUEBA DE TEE    DE FO. FO.  BRIDADA DE 36" X 14" DE Ø, CON EMPAQUES Y TORNILLOS.</v>
          </cell>
          <cell r="D1018" t="str">
            <v>PZA</v>
          </cell>
          <cell r="E1018">
            <v>57106.6</v>
          </cell>
          <cell r="F1018">
            <v>57106.6</v>
          </cell>
        </row>
        <row r="1019">
          <cell r="A1019">
            <v>995</v>
          </cell>
          <cell r="B1019" t="str">
            <v>2095 51</v>
          </cell>
          <cell r="C1019" t="str">
            <v>SUMINISTRO, INSTALACION Y PRUEBA DE  REDUCCION DE FO. FO.  BRIDADA  DE 16"  X 4" DE Ø, CON EMPAQUES Y TORNILLOS.</v>
          </cell>
          <cell r="D1019" t="str">
            <v>PZA</v>
          </cell>
          <cell r="E1019">
            <v>4351.01</v>
          </cell>
          <cell r="F1019">
            <v>4351.01</v>
          </cell>
        </row>
        <row r="1020">
          <cell r="A1020">
            <v>996</v>
          </cell>
          <cell r="B1020" t="str">
            <v>2095 52</v>
          </cell>
          <cell r="C1020" t="str">
            <v>SUMINISTRO, INSTALACION Y PRUEBA DE   REDUCCION DE FO. FO.  BRIDADA DE 16"  X 6"  DE Ø, CON EMPAQUES Y TORNILLOS.</v>
          </cell>
          <cell r="D1020" t="str">
            <v>PZA</v>
          </cell>
          <cell r="E1020">
            <v>4555.38</v>
          </cell>
          <cell r="F1020">
            <v>4555.38</v>
          </cell>
        </row>
        <row r="1021">
          <cell r="A1021">
            <v>997</v>
          </cell>
          <cell r="B1021" t="str">
            <v>2095 53</v>
          </cell>
          <cell r="C1021" t="str">
            <v>SUMINISTRO, INSTALACION Y PRUEBA DE   REDUCCION DE FO. FO.  BRIDADA DE 16"  X 8" DE Ø, CON EMPAQUES Y TORNILLOS.</v>
          </cell>
          <cell r="D1021" t="str">
            <v>PZA</v>
          </cell>
          <cell r="E1021">
            <v>4889.79</v>
          </cell>
          <cell r="F1021">
            <v>4889.79</v>
          </cell>
        </row>
        <row r="1022">
          <cell r="A1022">
            <v>998</v>
          </cell>
          <cell r="B1022" t="str">
            <v>2095 54</v>
          </cell>
          <cell r="C1022" t="str">
            <v>SUMINISTRO, INSTALACION Y PRUEBA DE REDUCCION DE FO. FO.  BRIDADA DE 16"  X 10" DE Ø, CON EMPAQUES Y TORNILLOS.</v>
          </cell>
          <cell r="D1022" t="str">
            <v>PZA</v>
          </cell>
          <cell r="E1022">
            <v>5139.28</v>
          </cell>
          <cell r="F1022">
            <v>5139.28</v>
          </cell>
        </row>
        <row r="1023">
          <cell r="A1023">
            <v>999</v>
          </cell>
          <cell r="B1023" t="str">
            <v>2095 55</v>
          </cell>
          <cell r="C1023" t="str">
            <v>SUMINISTRO, INSTALACION Y PRUEBA DE REDUCCION DE FO. FO.  BRIDADA DE 16"  X 12" DE Ø, CON EMPAQUES Y TORNILLOS.</v>
          </cell>
          <cell r="D1023" t="str">
            <v>PZA</v>
          </cell>
          <cell r="E1023">
            <v>5638.26</v>
          </cell>
          <cell r="F1023">
            <v>5638.26</v>
          </cell>
        </row>
        <row r="1024">
          <cell r="A1024">
            <v>1000</v>
          </cell>
          <cell r="B1024" t="str">
            <v>2095 56</v>
          </cell>
          <cell r="C1024" t="str">
            <v>SUMINISTRO, INSTALACION Y PRUEBA DE REDUCCION DE FO. FO.  BRIDADA DE 16"  X 14" DE Ø, CON EMPAQUES Y TORNILLOS.</v>
          </cell>
          <cell r="D1024" t="str">
            <v>PZA</v>
          </cell>
          <cell r="E1024">
            <v>6052.31</v>
          </cell>
          <cell r="F1024">
            <v>6052.31</v>
          </cell>
        </row>
        <row r="1025">
          <cell r="A1025">
            <v>1001</v>
          </cell>
          <cell r="B1025" t="str">
            <v>2095 58</v>
          </cell>
          <cell r="C1025" t="str">
            <v>SUMINISTRO, INSTALACION Y PRUEBA DE REDUCCION DE FO. FO.  BRIDADA DE 18"  X 6" DE Ø, CON EMPAQUES Y TORNILLOS.</v>
          </cell>
          <cell r="D1025" t="str">
            <v>PZA</v>
          </cell>
          <cell r="E1025">
            <v>5400.59</v>
          </cell>
          <cell r="F1025">
            <v>5400.59</v>
          </cell>
        </row>
        <row r="1026">
          <cell r="A1026">
            <v>1002</v>
          </cell>
          <cell r="B1026" t="str">
            <v>2095 59</v>
          </cell>
          <cell r="C1026" t="str">
            <v>SUMINISTRO, INSTALACION Y PRUEBA DE REDUCCION DE FO. FO.  BRIDADA DE 18"  X 8" DE Ø, CON EMPAQUES Y TORNILLOS.</v>
          </cell>
          <cell r="D1026" t="str">
            <v>PZA</v>
          </cell>
          <cell r="E1026">
            <v>5677.96</v>
          </cell>
          <cell r="F1026">
            <v>5677.96</v>
          </cell>
        </row>
        <row r="1027">
          <cell r="A1027">
            <v>1003</v>
          </cell>
          <cell r="B1027" t="str">
            <v>2095 60</v>
          </cell>
          <cell r="C1027" t="str">
            <v>SUMINISTRO, INSTALACION Y PRUEBA DE REDUCCION DE FO. FO.  BRIDADA DE 18"  X 10" DE Ø, CON EMPAQUES Y TORNILLOS.</v>
          </cell>
          <cell r="D1027" t="str">
            <v>PZA</v>
          </cell>
          <cell r="E1027">
            <v>5762.88</v>
          </cell>
          <cell r="F1027">
            <v>5762.88</v>
          </cell>
        </row>
        <row r="1028">
          <cell r="A1028">
            <v>1004</v>
          </cell>
          <cell r="B1028" t="str">
            <v>2095 61</v>
          </cell>
          <cell r="C1028" t="str">
            <v>SUMINISTRO, INSTALACION Y PRUEBA DE REDUCCION DE FO. FO.  BRIDADA DE 18"  X 12" DE Ø, CON EMPAQUES Y TORNILLOS.</v>
          </cell>
          <cell r="D1028" t="str">
            <v>PZA</v>
          </cell>
          <cell r="E1028">
            <v>6176.93</v>
          </cell>
          <cell r="F1028">
            <v>6176.93</v>
          </cell>
        </row>
        <row r="1029">
          <cell r="A1029">
            <v>1005</v>
          </cell>
          <cell r="B1029" t="str">
            <v>2095 62</v>
          </cell>
          <cell r="C1029" t="str">
            <v>SUMINISTRO, INSTALACION Y PRUEBA DE REDUCCION DE FO. FO.  BRIDADA DE 18"  X 14" DE Ø, CON EMPAQUES Y TORNILLOS.</v>
          </cell>
          <cell r="D1029" t="str">
            <v>PZA</v>
          </cell>
          <cell r="E1029">
            <v>7006.35</v>
          </cell>
          <cell r="F1029">
            <v>7006.35</v>
          </cell>
        </row>
        <row r="1030">
          <cell r="A1030">
            <v>1006</v>
          </cell>
          <cell r="B1030" t="str">
            <v>2095 63</v>
          </cell>
          <cell r="C1030" t="str">
            <v>SUMINISTRO, INSTALACION Y PRUEBA DE REDUCCION DE FO. FO.  BRIDADA DE 18"  X 16" DE Ø, CON EMPAQUES Y TORNILLOS.</v>
          </cell>
          <cell r="D1030" t="str">
            <v>PZA</v>
          </cell>
          <cell r="E1030">
            <v>7006.35</v>
          </cell>
          <cell r="F1030">
            <v>7006.35</v>
          </cell>
        </row>
        <row r="1031">
          <cell r="A1031">
            <v>1007</v>
          </cell>
          <cell r="B1031" t="str">
            <v>2095 65</v>
          </cell>
          <cell r="C1031" t="str">
            <v>SUMINISTRO, INSTALACION Y PRUEBA DE REDUCCION DE FO. FO.  BRIDADA DE 20"  X 6" DE Ø, CON EMPAQUES Y TORNILLOS.</v>
          </cell>
          <cell r="D1031" t="str">
            <v>PZA</v>
          </cell>
          <cell r="E1031">
            <v>6253.9</v>
          </cell>
          <cell r="F1031">
            <v>6253.9</v>
          </cell>
        </row>
        <row r="1032">
          <cell r="A1032">
            <v>1008</v>
          </cell>
          <cell r="B1032" t="str">
            <v>2095 66</v>
          </cell>
          <cell r="C1032" t="str">
            <v>SUMINISTRO, INSTALACION Y PRUEBA DE REDUCCION DE FO. FO.  BRIDADA DE 20"  X 8" DE Ø, CON EMPAQUES Y TORNILLOS.</v>
          </cell>
          <cell r="D1032" t="str">
            <v>PZA</v>
          </cell>
          <cell r="E1032">
            <v>6667.94</v>
          </cell>
          <cell r="F1032">
            <v>6667.94</v>
          </cell>
        </row>
        <row r="1033">
          <cell r="A1033">
            <v>1009</v>
          </cell>
          <cell r="B1033" t="str">
            <v>2095 67</v>
          </cell>
          <cell r="C1033" t="str">
            <v>SUMINISTRO, INSTALACION Y PRUEBA DE REDUCCION DE FO. FO.  BRIDADA DE 20"  X 10" DE Ø, CON EMPAQUES Y TORNILLOS.</v>
          </cell>
          <cell r="D1033" t="str">
            <v>PZA</v>
          </cell>
          <cell r="E1033">
            <v>7083.31</v>
          </cell>
          <cell r="F1033">
            <v>7083.31</v>
          </cell>
        </row>
        <row r="1034">
          <cell r="A1034">
            <v>1010</v>
          </cell>
          <cell r="B1034" t="str">
            <v>2095 68</v>
          </cell>
          <cell r="C1034" t="str">
            <v>SUMINISTRO, INSTALACION Y PRUEBA DE REDUCCION DE FO. FO.  BRIDADA DE 20"  X 12" DE Ø, CON EMPAQUES Y TORNILLOS.</v>
          </cell>
          <cell r="D1034" t="str">
            <v>PZA</v>
          </cell>
          <cell r="E1034">
            <v>7497.36</v>
          </cell>
          <cell r="F1034">
            <v>7497.36</v>
          </cell>
        </row>
        <row r="1035">
          <cell r="A1035">
            <v>1011</v>
          </cell>
          <cell r="B1035" t="str">
            <v>2095 69</v>
          </cell>
          <cell r="C1035" t="str">
            <v>SUMINISTRO, INSTALACION Y PRUEBA DE REDUCCION DE FO. FO.  BRIDADA DE 20"  X 14" DE Ø, CON EMPAQUES Y TORNILLOS.</v>
          </cell>
          <cell r="D1035" t="str">
            <v>PZA</v>
          </cell>
          <cell r="E1035">
            <v>7914.06</v>
          </cell>
          <cell r="F1035">
            <v>7914.06</v>
          </cell>
        </row>
        <row r="1036">
          <cell r="A1036">
            <v>1012</v>
          </cell>
          <cell r="B1036" t="str">
            <v>2095 70</v>
          </cell>
          <cell r="C1036" t="str">
            <v>SUMINISTRO, INSTALACION Y PRUEBA DE REDUCCION DE FO. FO.  BRIDADA DE 20"  X 16" DE Ø, CON EMPAQUES Y TORNILLOS.</v>
          </cell>
          <cell r="D1036" t="str">
            <v>PZA</v>
          </cell>
          <cell r="E1036">
            <v>8328.11</v>
          </cell>
          <cell r="F1036">
            <v>8328.11</v>
          </cell>
        </row>
        <row r="1037">
          <cell r="A1037">
            <v>1013</v>
          </cell>
          <cell r="B1037" t="str">
            <v>2095 71</v>
          </cell>
          <cell r="C1037" t="str">
            <v>SUMINISTRO, INSTALACION Y PRUEBA DE REDUCCION DE FO. FO.  BRIDADA DE 20"  X 18" DE Ø, CON EMPAQUES Y TORNILLOS.</v>
          </cell>
          <cell r="D1037" t="str">
            <v>PZA</v>
          </cell>
          <cell r="E1037">
            <v>8328.11</v>
          </cell>
          <cell r="F1037">
            <v>8328.11</v>
          </cell>
        </row>
        <row r="1038">
          <cell r="A1038">
            <v>1014</v>
          </cell>
          <cell r="B1038" t="str">
            <v>2095 73</v>
          </cell>
          <cell r="C1038" t="str">
            <v>SUMINISTRO, INSTALACION Y PRUEBA DE REDUCCION DE FO. FO.  BRIDADA DE 24"  X 6" DE Ø, CON EMPAQUES Y TORNILLOS.</v>
          </cell>
          <cell r="D1038" t="str">
            <v>PZA</v>
          </cell>
          <cell r="E1038">
            <v>9735.89</v>
          </cell>
          <cell r="F1038">
            <v>9735.89</v>
          </cell>
        </row>
        <row r="1039">
          <cell r="A1039">
            <v>1015</v>
          </cell>
          <cell r="B1039" t="str">
            <v>2095 74</v>
          </cell>
          <cell r="C1039" t="str">
            <v>SUMINISTRO, INSTALACION Y PRUEBA DE REDUCCION DE FO. FO.  BRIDADA DE 24"  X 8" DE Ø, CON EMPAQUES Y TORNILLOS.</v>
          </cell>
          <cell r="D1039" t="str">
            <v>PZA</v>
          </cell>
          <cell r="E1039">
            <v>9735.89</v>
          </cell>
          <cell r="F1039">
            <v>9735.89</v>
          </cell>
        </row>
        <row r="1040">
          <cell r="A1040">
            <v>1016</v>
          </cell>
          <cell r="B1040" t="str">
            <v>2095 75</v>
          </cell>
          <cell r="C1040" t="str">
            <v>SUMINISTRO, INSTALACION Y PRUEBA DE REDUCCION DE FO. FO.  BRIDADA DE 24"  X 10" DE Ø, CON EMPAQUES Y TORNILLOS.</v>
          </cell>
          <cell r="D1040" t="str">
            <v>PZA</v>
          </cell>
          <cell r="E1040">
            <v>9735.89</v>
          </cell>
          <cell r="F1040">
            <v>9735.89</v>
          </cell>
        </row>
        <row r="1041">
          <cell r="A1041">
            <v>1017</v>
          </cell>
          <cell r="B1041" t="str">
            <v>2095 76</v>
          </cell>
          <cell r="C1041" t="str">
            <v>SUMINISTRO, INSTALACION Y PRUEBA DE REDUCCION DE FO. FO.  BRIDADA DE 24"  X 12" DE Ø, CON EMPAQUES Y TORNILLOS.</v>
          </cell>
          <cell r="D1041" t="str">
            <v>PZA</v>
          </cell>
          <cell r="E1041">
            <v>10565.3</v>
          </cell>
          <cell r="F1041">
            <v>10565.3</v>
          </cell>
        </row>
        <row r="1042">
          <cell r="A1042">
            <v>1018</v>
          </cell>
          <cell r="B1042" t="str">
            <v>2095 77</v>
          </cell>
          <cell r="C1042" t="str">
            <v>SUMINISTRO, INSTALACION Y PRUEBA DE REDUCCION DE FO. FO.  BRIDADA DE 24"  X 14" DE Ø, CON EMPAQUES Y TORNILLOS.</v>
          </cell>
          <cell r="D1042" t="str">
            <v>PZA</v>
          </cell>
          <cell r="E1042">
            <v>10978.02</v>
          </cell>
          <cell r="F1042">
            <v>10978.02</v>
          </cell>
        </row>
        <row r="1043">
          <cell r="A1043">
            <v>1019</v>
          </cell>
          <cell r="B1043" t="str">
            <v>2095 78</v>
          </cell>
          <cell r="C1043" t="str">
            <v>SUMINISTRO, INSTALACION Y PRUEBA DE REDUCCION DE FO. FO.  BRIDADA DE 24"  X 16" DE Ø, CON EMPAQUES Y TORNILLOS.</v>
          </cell>
          <cell r="D1043" t="str">
            <v>PZA</v>
          </cell>
          <cell r="E1043">
            <v>11393.39</v>
          </cell>
          <cell r="F1043">
            <v>11393.39</v>
          </cell>
        </row>
        <row r="1044">
          <cell r="A1044">
            <v>1020</v>
          </cell>
          <cell r="B1044" t="str">
            <v>2095 79</v>
          </cell>
          <cell r="C1044" t="str">
            <v>SUMINISTRO, INSTALACION Y PRUEBA DE REDUCCION DE FO. FO.  BRIDADA DE 24"  X 18" DE Ø, CON EMPAQUES Y TORNILLOS.</v>
          </cell>
          <cell r="D1044" t="str">
            <v>PZA</v>
          </cell>
          <cell r="E1044">
            <v>11811.42</v>
          </cell>
          <cell r="F1044">
            <v>11811.42</v>
          </cell>
        </row>
        <row r="1045">
          <cell r="A1045">
            <v>1021</v>
          </cell>
          <cell r="B1045" t="str">
            <v>2095 80</v>
          </cell>
          <cell r="C1045" t="str">
            <v>SUMINISTRO, INSTALACION Y PRUEBA DE REDUCCION DE FO. FO.  BRIDADA DE 24"  X 20" DE Ø, CON EMPAQUES Y TORNILLOS.</v>
          </cell>
          <cell r="D1045" t="str">
            <v>PZA</v>
          </cell>
          <cell r="E1045">
            <v>12226.79</v>
          </cell>
          <cell r="F1045">
            <v>12226.79</v>
          </cell>
        </row>
        <row r="1046">
          <cell r="A1046">
            <v>1022</v>
          </cell>
          <cell r="B1046" t="str">
            <v>2095 85</v>
          </cell>
          <cell r="C1046" t="str">
            <v>SUMINISTRO, INSTALACION Y PRUEBA DE REDUCCION DE FO. FO.  BRIDADA DE 30"  X 12" DE Ø, CON EMPAQUES Y TORNILLOS.</v>
          </cell>
          <cell r="D1046" t="str">
            <v>PZA</v>
          </cell>
          <cell r="E1046">
            <v>17957.72</v>
          </cell>
          <cell r="F1046">
            <v>17957.72</v>
          </cell>
        </row>
        <row r="1047">
          <cell r="A1047">
            <v>1023</v>
          </cell>
          <cell r="B1047" t="str">
            <v>2095 86</v>
          </cell>
          <cell r="C1047" t="str">
            <v>SUMINISTRO, INSTALACION Y PRUEBA DE REDUCCION DE FO. FO.  BRIDADA DE 30"  X 14" DE Ø, CON EMPAQUES Y TORNILLOS.</v>
          </cell>
          <cell r="D1047" t="str">
            <v>PZA</v>
          </cell>
          <cell r="E1047">
            <v>17957.72</v>
          </cell>
          <cell r="F1047">
            <v>17957.72</v>
          </cell>
        </row>
        <row r="1048">
          <cell r="A1048">
            <v>1024</v>
          </cell>
          <cell r="B1048" t="str">
            <v>2095 87</v>
          </cell>
          <cell r="C1048" t="str">
            <v>SUMINISTRO, INSTALACION Y PRUEBA DE REDUCCION DE FO. FO.  BRIDADA DE 30"  X  16" DE Ø, CON EMPAQUES Y TORNILLOS.</v>
          </cell>
          <cell r="D1048" t="str">
            <v>PZA</v>
          </cell>
          <cell r="E1048">
            <v>18375.75</v>
          </cell>
          <cell r="F1048">
            <v>18375.75</v>
          </cell>
        </row>
        <row r="1049">
          <cell r="A1049">
            <v>1025</v>
          </cell>
          <cell r="B1049" t="str">
            <v>2095 88</v>
          </cell>
          <cell r="C1049" t="str">
            <v>SUMINISTRO, INSTALACION Y PRUEBA DE REDUCCION DE FO. FO.  BRIDADA DE 30"  X 18" DE Ø, CON EMPAQUES Y TORNILLOS.</v>
          </cell>
          <cell r="D1049" t="str">
            <v>PZA</v>
          </cell>
          <cell r="E1049">
            <v>19205.16</v>
          </cell>
          <cell r="F1049">
            <v>19205.16</v>
          </cell>
        </row>
        <row r="1050">
          <cell r="A1050">
            <v>1026</v>
          </cell>
          <cell r="B1050" t="str">
            <v>2095 89</v>
          </cell>
          <cell r="C1050" t="str">
            <v>SUMINISTRO, INSTALACION Y PRUEBA DE REDUCCION DE FO. FO.  BRIDADA DE 30"  X 20" DE Ø, CON EMPAQUES Y TORNILLOS.</v>
          </cell>
          <cell r="D1050" t="str">
            <v>PZA</v>
          </cell>
          <cell r="E1050">
            <v>19649.740000000002</v>
          </cell>
          <cell r="F1050">
            <v>19649.740000000002</v>
          </cell>
        </row>
        <row r="1051">
          <cell r="A1051">
            <v>1027</v>
          </cell>
          <cell r="B1051" t="str">
            <v>2095 90</v>
          </cell>
          <cell r="C1051" t="str">
            <v>SUMINISTRO, INSTALACION Y PRUEBA DE REDUCCION DE FO. FO.  BRIDADA DE 30"  X 24" DE Ø, CON EMPAQUES Y TORNILLOS.</v>
          </cell>
          <cell r="D1051" t="str">
            <v>PZA</v>
          </cell>
          <cell r="E1051">
            <v>20034.580000000002</v>
          </cell>
          <cell r="F1051">
            <v>20034.580000000002</v>
          </cell>
        </row>
        <row r="1052">
          <cell r="A1052">
            <v>1028</v>
          </cell>
          <cell r="B1052" t="str">
            <v>2095 94</v>
          </cell>
          <cell r="C1052" t="str">
            <v>SUMINISTRO, INSTALACION Y PRUEBA DE TAPA CIEGA DE FO. FO.  DE 2"  DE Ø, CON EMPAQUES Y TORNILLOS.</v>
          </cell>
          <cell r="D1052" t="str">
            <v>PZA</v>
          </cell>
          <cell r="E1052">
            <v>202.93</v>
          </cell>
          <cell r="F1052">
            <v>202.93</v>
          </cell>
        </row>
        <row r="1053">
          <cell r="A1053">
            <v>1029</v>
          </cell>
          <cell r="B1053" t="str">
            <v>2095 95</v>
          </cell>
          <cell r="C1053" t="str">
            <v>SUMINISTRO, INSTALACION Y PRUEBA DE TAPA CIEGA DE FO. FO.  DE 2½"  DE Ø, CON EMPAQUES Y TORNILLOS.</v>
          </cell>
          <cell r="D1053" t="str">
            <v>PZA</v>
          </cell>
          <cell r="E1053">
            <v>240.6</v>
          </cell>
          <cell r="F1053">
            <v>240.6</v>
          </cell>
        </row>
        <row r="1054">
          <cell r="A1054">
            <v>1030</v>
          </cell>
          <cell r="B1054" t="str">
            <v>2095 96</v>
          </cell>
          <cell r="C1054" t="str">
            <v>SUMINISTRO, INSTALACION Y PRUEBA DE TAPA CIEGA DE FO. FO.  DE 3"  DE Ø, CON EMPAQUES Y TORNILLOS.</v>
          </cell>
          <cell r="D1054" t="str">
            <v>PZA</v>
          </cell>
          <cell r="E1054">
            <v>276.18</v>
          </cell>
          <cell r="F1054">
            <v>276.18</v>
          </cell>
        </row>
        <row r="1055">
          <cell r="A1055">
            <v>1031</v>
          </cell>
          <cell r="B1055" t="str">
            <v>2095 97</v>
          </cell>
          <cell r="C1055" t="str">
            <v>SUMINISTRO, INSTALACION Y PRUEBA DE TAPA CIEGA DE FO. FO.  DE 4"  DE Ø, CON EMPAQUES Y TORNILLOS.</v>
          </cell>
          <cell r="D1055" t="str">
            <v>PZA</v>
          </cell>
          <cell r="E1055">
            <v>389.51</v>
          </cell>
          <cell r="F1055">
            <v>389.51</v>
          </cell>
        </row>
        <row r="1056">
          <cell r="A1056">
            <v>1032</v>
          </cell>
          <cell r="B1056" t="str">
            <v>2095 98</v>
          </cell>
          <cell r="C1056" t="str">
            <v>SUMINISTRO, INSTALACION Y PRUEBA DE TAPA CIEGA DE FO. FO.  DE 6"  DE Ø, CON EMPAQUES Y TORNILLOS.</v>
          </cell>
          <cell r="D1056" t="str">
            <v>PZA</v>
          </cell>
          <cell r="E1056">
            <v>646.25</v>
          </cell>
          <cell r="F1056">
            <v>646.25</v>
          </cell>
        </row>
        <row r="1057">
          <cell r="A1057">
            <v>1033</v>
          </cell>
          <cell r="B1057" t="str">
            <v>2095 99</v>
          </cell>
          <cell r="C1057" t="str">
            <v>SUMINISTRO, INSTALACION Y PRUEBA DE TAPA CIEGA DE FO. FO.  DE 8"  DE Ø, CON EMPAQUES Y TORNILLOS.</v>
          </cell>
          <cell r="D1057" t="str">
            <v>PZA</v>
          </cell>
          <cell r="E1057">
            <v>789.24</v>
          </cell>
          <cell r="F1057">
            <v>789.24</v>
          </cell>
        </row>
        <row r="1058">
          <cell r="A1058">
            <v>1034</v>
          </cell>
          <cell r="B1058" t="str">
            <v>2096 01</v>
          </cell>
          <cell r="C1058" t="str">
            <v>SUMINISTRO, INSTALACION Y PRUEBA DE TAPA CIEGA DE FO. FO.  DE 10"  DE Ø, CON EMPAQUES Y TORNILLOS.</v>
          </cell>
          <cell r="D1058" t="str">
            <v>PZA</v>
          </cell>
          <cell r="E1058">
            <v>1269.1400000000001</v>
          </cell>
          <cell r="F1058">
            <v>1269.1400000000001</v>
          </cell>
        </row>
        <row r="1059">
          <cell r="A1059">
            <v>1035</v>
          </cell>
          <cell r="B1059" t="str">
            <v>2096 02</v>
          </cell>
          <cell r="C1059" t="str">
            <v>SUMINISTRO, INSTALACION Y PRUEBA DE TAPA CIEGA DE FO. FO.  DE 12"  DE Ø, CON EMPAQUES Y TORNILLOS.</v>
          </cell>
          <cell r="D1059" t="str">
            <v>PZA</v>
          </cell>
          <cell r="E1059">
            <v>1542.51</v>
          </cell>
          <cell r="F1059">
            <v>1542.51</v>
          </cell>
        </row>
        <row r="1060">
          <cell r="A1060">
            <v>1036</v>
          </cell>
          <cell r="B1060" t="str">
            <v>2096 03</v>
          </cell>
          <cell r="C1060" t="str">
            <v>SUMINISTRO, INSTALACION Y PRUEBA DE TAPA CIEGA DE FO. FO.  DE 14"  DE Ø, CON EMPAQUES Y TORNILLOS.</v>
          </cell>
          <cell r="D1060" t="str">
            <v>PZA</v>
          </cell>
          <cell r="E1060">
            <v>2324.7399999999998</v>
          </cell>
          <cell r="F1060">
            <v>2324.7399999999998</v>
          </cell>
        </row>
        <row r="1061">
          <cell r="A1061">
            <v>1037</v>
          </cell>
          <cell r="B1061" t="str">
            <v>2096 04</v>
          </cell>
          <cell r="C1061" t="str">
            <v>SUMINISTRO, INSTALACION Y PRUEBA DE TAPA CIEGA DE FO. FO.  DE 16"  DE Ø, CON EMPAQUES Y TORNILLOS.</v>
          </cell>
          <cell r="D1061" t="str">
            <v>PZA</v>
          </cell>
          <cell r="E1061">
            <v>3021.28</v>
          </cell>
          <cell r="F1061">
            <v>3021.28</v>
          </cell>
        </row>
        <row r="1062">
          <cell r="A1062">
            <v>1038</v>
          </cell>
          <cell r="B1062" t="str">
            <v>2096 05</v>
          </cell>
          <cell r="C1062" t="str">
            <v>SUMINISTRO, INSTALACION Y PRUEBA DE TAPA CIEGA DE FO. FO.  DE 18"  DE Ø, CON EMPAQUES Y TORNILLOS.</v>
          </cell>
          <cell r="D1062" t="str">
            <v>PZA</v>
          </cell>
          <cell r="E1062">
            <v>3891.72</v>
          </cell>
          <cell r="F1062">
            <v>3891.72</v>
          </cell>
        </row>
        <row r="1063">
          <cell r="A1063">
            <v>1039</v>
          </cell>
          <cell r="B1063" t="str">
            <v>2096 06</v>
          </cell>
          <cell r="C1063" t="str">
            <v>SUMINISTRO, INSTALACION Y PRUEBA DE TAPA CIEGA DE FO. FO.  DE 20"  DE Ø, CON EMPAQUES Y TORNILLOS.</v>
          </cell>
          <cell r="D1063" t="str">
            <v>PZA</v>
          </cell>
          <cell r="E1063">
            <v>4674.6899999999996</v>
          </cell>
          <cell r="F1063">
            <v>4674.6899999999996</v>
          </cell>
        </row>
        <row r="1064">
          <cell r="A1064">
            <v>1040</v>
          </cell>
          <cell r="B1064" t="str">
            <v>2096 07</v>
          </cell>
          <cell r="C1064" t="str">
            <v>SUMINISTRO, INSTALACION Y PRUEBA DE TAPA CIEGA DE FO. FO.  DE 24"  DE Ø, CON EMPAQUES Y TORNILLOS.</v>
          </cell>
          <cell r="D1064" t="str">
            <v>PZA</v>
          </cell>
          <cell r="E1064">
            <v>6828.28</v>
          </cell>
          <cell r="F1064">
            <v>6828.28</v>
          </cell>
        </row>
        <row r="1065">
          <cell r="A1065">
            <v>1041</v>
          </cell>
          <cell r="B1065" t="str">
            <v>2096 08</v>
          </cell>
          <cell r="C1065" t="str">
            <v>SUMINISTRO, INSTALACION Y PRUEBA DE TAPA CIEGA DE FO. FO.  DE 30"  DE Ø, CON EMPAQUES Y TORNILLOS.</v>
          </cell>
          <cell r="D1065" t="str">
            <v>PZA</v>
          </cell>
          <cell r="E1065">
            <v>10486.33</v>
          </cell>
          <cell r="F1065">
            <v>10486.33</v>
          </cell>
        </row>
        <row r="1066">
          <cell r="A1066">
            <v>1042</v>
          </cell>
          <cell r="B1066" t="str">
            <v>2096 09</v>
          </cell>
          <cell r="C1066" t="str">
            <v>SUMINISTRO, INSTALACION Y PRUEBA DE TAPA CIEGA DE FO. FO.  DE 36"  DE Ø, CON EMPAQUES Y TORNILLOS.</v>
          </cell>
          <cell r="D1066" t="str">
            <v>PZA</v>
          </cell>
          <cell r="E1066">
            <v>18902.98</v>
          </cell>
          <cell r="F1066">
            <v>18902.98</v>
          </cell>
        </row>
        <row r="1067">
          <cell r="A1067">
            <v>1043</v>
          </cell>
          <cell r="B1067" t="str">
            <v>2096 10</v>
          </cell>
          <cell r="C1067" t="str">
            <v>SUMINISTRO, INSTALACION Y PRUEBA DE BRIDA DE FO. FO.  PARA SOLDAR CON CUELLO DE  2"  DE Ø.</v>
          </cell>
          <cell r="D1067" t="str">
            <v>PZA</v>
          </cell>
          <cell r="E1067">
            <v>442.41</v>
          </cell>
          <cell r="F1067">
            <v>442.41</v>
          </cell>
        </row>
        <row r="1068">
          <cell r="A1068">
            <v>1044</v>
          </cell>
          <cell r="B1068" t="str">
            <v>2096 11</v>
          </cell>
          <cell r="C1068" t="str">
            <v>SUMINISTRO, INSTALACION Y PRUEBA DE BRIDA DE FO. FO.  PARA SOLDAR CON CUELLO DE  2½"  DE Ø.</v>
          </cell>
          <cell r="D1068" t="str">
            <v>PZA</v>
          </cell>
          <cell r="E1068">
            <v>541.16</v>
          </cell>
          <cell r="F1068">
            <v>541.16</v>
          </cell>
        </row>
        <row r="1069">
          <cell r="A1069">
            <v>1045</v>
          </cell>
          <cell r="B1069" t="str">
            <v>2096 12</v>
          </cell>
          <cell r="C1069" t="str">
            <v>SUMINISTRO, INSTALACION Y PRUEBA DE BRIDA DE FO. FO.  PARA SOLDAR CON CUELLO DE  3"  DE Ø.</v>
          </cell>
          <cell r="D1069" t="str">
            <v>PZA</v>
          </cell>
          <cell r="E1069">
            <v>548.85</v>
          </cell>
          <cell r="F1069">
            <v>548.85</v>
          </cell>
        </row>
        <row r="1070">
          <cell r="A1070">
            <v>1046</v>
          </cell>
          <cell r="B1070" t="str">
            <v>2096 13</v>
          </cell>
          <cell r="C1070" t="str">
            <v>SUMINISTRO, INSTALACION Y PRUEBA DE BRIDA DE FO. FO.  PARA SOLDAR CON CUELLO DE  4"  DE Ø.</v>
          </cell>
          <cell r="D1070" t="str">
            <v>PZA</v>
          </cell>
          <cell r="E1070">
            <v>656.87</v>
          </cell>
          <cell r="F1070">
            <v>656.87</v>
          </cell>
        </row>
        <row r="1071">
          <cell r="A1071">
            <v>1047</v>
          </cell>
          <cell r="B1071" t="str">
            <v>2096 14</v>
          </cell>
          <cell r="C1071" t="str">
            <v>SUMINISTRO, INSTALACION Y PRUEBA DE BRIDA DE FO. FO.  PARA SOLDAR CON CUELLO DE  6"  DE Ø.</v>
          </cell>
          <cell r="D1071" t="str">
            <v>PZA</v>
          </cell>
          <cell r="E1071">
            <v>941.34</v>
          </cell>
          <cell r="F1071">
            <v>941.34</v>
          </cell>
        </row>
        <row r="1072">
          <cell r="A1072">
            <v>1048</v>
          </cell>
          <cell r="B1072" t="str">
            <v>2096 15</v>
          </cell>
          <cell r="C1072" t="str">
            <v>SUMINISTRO, INSTALACION Y PRUEBA DE BRIDA DE FO. FO.  PARA SOLDAR CON CUELLO DE  8"  DE Ø.</v>
          </cell>
          <cell r="D1072" t="str">
            <v>PZA</v>
          </cell>
          <cell r="E1072">
            <v>1326.2</v>
          </cell>
          <cell r="F1072">
            <v>1326.2</v>
          </cell>
        </row>
        <row r="1073">
          <cell r="A1073">
            <v>1049</v>
          </cell>
          <cell r="B1073" t="str">
            <v>2096 16</v>
          </cell>
          <cell r="C1073" t="str">
            <v>SUMINISTRO, INSTALACION Y PRUEBA DE BRIDA DE FO. FO.  PARA SOLDAR CON CUELLO DE  10"  DE Ø.</v>
          </cell>
          <cell r="D1073" t="str">
            <v>PZA</v>
          </cell>
          <cell r="E1073">
            <v>2632.37</v>
          </cell>
          <cell r="F1073">
            <v>2632.37</v>
          </cell>
        </row>
        <row r="1074">
          <cell r="A1074">
            <v>1050</v>
          </cell>
          <cell r="B1074" t="str">
            <v>2096 17</v>
          </cell>
          <cell r="C1074" t="str">
            <v>SUMINISTRO, INSTALACION Y PRUEBA DE BRIDA DE FO. FO.  PARA SOLDAR CON CUELLO DE  12"  DE Ø.</v>
          </cell>
          <cell r="D1074" t="str">
            <v>PZA</v>
          </cell>
          <cell r="E1074">
            <v>3590.51</v>
          </cell>
          <cell r="F1074">
            <v>3590.51</v>
          </cell>
        </row>
        <row r="1075">
          <cell r="A1075">
            <v>1051</v>
          </cell>
          <cell r="B1075" t="str">
            <v>2096 18</v>
          </cell>
          <cell r="C1075" t="str">
            <v>SUMINISTRO, INSTALACION Y PRUEBA DE BRIDA DE FO. FO.  PARA SOLDAR CON CUELLO DE  14"  DE Ø.</v>
          </cell>
          <cell r="D1075" t="str">
            <v>PZA</v>
          </cell>
          <cell r="E1075">
            <v>5415.81</v>
          </cell>
          <cell r="F1075">
            <v>5415.81</v>
          </cell>
        </row>
        <row r="1076">
          <cell r="A1076">
            <v>1052</v>
          </cell>
          <cell r="B1076" t="str">
            <v>2096 19</v>
          </cell>
          <cell r="C1076" t="str">
            <v>SUMINISTRO, INSTALACION Y PRUEBA DE BRIDA DE FO. FO.  PARA SOLDAR CON CUELLO DE  16"  DE Ø.</v>
          </cell>
          <cell r="D1076" t="str">
            <v>PZA</v>
          </cell>
          <cell r="E1076">
            <v>6725.62</v>
          </cell>
          <cell r="F1076">
            <v>6725.62</v>
          </cell>
        </row>
        <row r="1077">
          <cell r="A1077">
            <v>1053</v>
          </cell>
          <cell r="B1077" t="str">
            <v>2096 20</v>
          </cell>
          <cell r="C1077" t="str">
            <v>SUMINISTRO, INSTALACION Y PRUEBA DE BRIDA DE FO. FO.  PARA SOLDAR CON CUELLO DE  18"  DE Ø.</v>
          </cell>
          <cell r="D1077" t="str">
            <v>PZA</v>
          </cell>
          <cell r="E1077">
            <v>8627.19</v>
          </cell>
          <cell r="F1077">
            <v>8627.19</v>
          </cell>
        </row>
        <row r="1078">
          <cell r="A1078">
            <v>1054</v>
          </cell>
          <cell r="B1078" t="str">
            <v>2096 21</v>
          </cell>
          <cell r="C1078" t="str">
            <v>SUMINISTRO, INSTALACION Y PRUEBA DE BRIDA DE FO. FO.  PARA SOLDAR CON CUELLO DE  20"  DE Ø.</v>
          </cell>
          <cell r="D1078" t="str">
            <v>PZA</v>
          </cell>
          <cell r="E1078">
            <v>11114.31</v>
          </cell>
          <cell r="F1078">
            <v>11114.31</v>
          </cell>
        </row>
        <row r="1079">
          <cell r="A1079">
            <v>1055</v>
          </cell>
          <cell r="B1079" t="str">
            <v>2096 22</v>
          </cell>
          <cell r="C1079" t="str">
            <v>SUMINISTRO, INSTALACION Y PRUEBA DE BRIDA DE FO. FO.  PARA SOLDAR CON CUELLO DE  24"  DE Ø.</v>
          </cell>
          <cell r="D1079" t="str">
            <v>PZA</v>
          </cell>
          <cell r="E1079">
            <v>17294.060000000001</v>
          </cell>
          <cell r="F1079">
            <v>17294.060000000001</v>
          </cell>
        </row>
        <row r="1080">
          <cell r="A1080">
            <v>1056</v>
          </cell>
          <cell r="B1080" t="str">
            <v>2096 23</v>
          </cell>
          <cell r="C1080" t="str">
            <v>SUMINISTRO, INSTALACION Y PRUEBA DE BRIDA DE FO. FO.  PARA SOLDAR CON CUELLO DE  30"  DE Ø.</v>
          </cell>
          <cell r="D1080" t="str">
            <v>PZA</v>
          </cell>
          <cell r="E1080">
            <v>23259.87</v>
          </cell>
          <cell r="F1080">
            <v>23259.87</v>
          </cell>
        </row>
        <row r="1081">
          <cell r="A1081">
            <v>1057</v>
          </cell>
          <cell r="B1081" t="str">
            <v>2096 24</v>
          </cell>
          <cell r="C1081" t="str">
            <v>SUMINISTRO, INSTALACION Y PRUEBA DE BRIDA DE FO. FO.  PARA SOLDAR CON CUELLO DE  36"  DE Ø.</v>
          </cell>
          <cell r="D1081" t="str">
            <v>PZA</v>
          </cell>
          <cell r="E1081">
            <v>40271.93</v>
          </cell>
          <cell r="F1081">
            <v>40271.93</v>
          </cell>
        </row>
        <row r="1082">
          <cell r="A1082">
            <v>1058</v>
          </cell>
          <cell r="B1082" t="str">
            <v>2097 97</v>
          </cell>
          <cell r="C1082" t="str">
            <v>SUMINISTRO, INSTALACION Y PRUEBA DE TUBERIA PARA ALCANTARILLADO SANITARIO FIBRO-CEMENTO CON COPLE Y ANILLOS DE 6" DE Ø, CLASE B-8 .</v>
          </cell>
          <cell r="D1082" t="str">
            <v>ML</v>
          </cell>
          <cell r="E1082">
            <v>0</v>
          </cell>
          <cell r="F1082">
            <v>0</v>
          </cell>
        </row>
        <row r="1083">
          <cell r="A1083">
            <v>1059</v>
          </cell>
          <cell r="B1083" t="str">
            <v>2097 98</v>
          </cell>
          <cell r="C1083" t="str">
            <v>SUMINISTRO, INSTALACION Y PRUEBA DE TUBERIA PARA ALCANTARILLADO SANITARIO FIBRO-CEMENTO CON COPLE Y ANILLOS DE 6" DE Ø, CLASE B-12.5</v>
          </cell>
          <cell r="D1083" t="str">
            <v>ML</v>
          </cell>
          <cell r="E1083">
            <v>0</v>
          </cell>
          <cell r="F1083">
            <v>0</v>
          </cell>
        </row>
        <row r="1084">
          <cell r="A1084">
            <v>1060</v>
          </cell>
          <cell r="B1084" t="str">
            <v>2097 99</v>
          </cell>
          <cell r="C1084" t="str">
            <v>SUMINISTRO, INSTALACION Y PRUEBA DE TUBERIA PARA ALCANTARILLADO SANITARIO FIBRO-CEMENTO CON COPLE Y ANILLOS DE 8" DE Ø, CLASE B-8 .</v>
          </cell>
          <cell r="D1084" t="str">
            <v>ML</v>
          </cell>
          <cell r="E1084">
            <v>0</v>
          </cell>
          <cell r="F1084">
            <v>0</v>
          </cell>
        </row>
        <row r="1085">
          <cell r="A1085">
            <v>1061</v>
          </cell>
          <cell r="B1085" t="str">
            <v>2098 01</v>
          </cell>
          <cell r="C1085" t="str">
            <v>SUMINISTRO, INSTALACION Y PRUEBA DE TUBERIA PARA ALCANTARILLADO SANITARIO FIBRO-CEMENTO CON COPLE Y ANILLOS DE 8" DE Ø, CLASE B-12.5</v>
          </cell>
          <cell r="D1085" t="str">
            <v>ML</v>
          </cell>
          <cell r="E1085">
            <v>0</v>
          </cell>
          <cell r="F1085">
            <v>0</v>
          </cell>
        </row>
        <row r="1086">
          <cell r="A1086">
            <v>1062</v>
          </cell>
          <cell r="B1086" t="str">
            <v>2098 02</v>
          </cell>
          <cell r="C1086" t="str">
            <v>SUMINISTRO, INSTALACION Y PRUEBA DE TUBERIA PARA ALCANTARILLADO SANITARIO FIBRO-CEMENTO CON COPLE Y ANILLOS DE 10" DE Ø, CLASE B-6 .</v>
          </cell>
          <cell r="D1086" t="str">
            <v>ML</v>
          </cell>
          <cell r="E1086">
            <v>0</v>
          </cell>
          <cell r="F1086">
            <v>0</v>
          </cell>
        </row>
        <row r="1087">
          <cell r="A1087">
            <v>1063</v>
          </cell>
          <cell r="B1087" t="str">
            <v>2098 03</v>
          </cell>
          <cell r="C1087" t="str">
            <v>SUMINISTRO, INSTALACION Y PRUEBA DE TUBERIA PARA ALCANTARILLADO SANITARIO FIBRO-CEMENTO CON COPLE Y ANILLOS DE10" DE Ø, CLASE B-7.5 .</v>
          </cell>
          <cell r="D1087" t="str">
            <v>ML</v>
          </cell>
          <cell r="E1087">
            <v>0</v>
          </cell>
          <cell r="F1087">
            <v>0</v>
          </cell>
        </row>
        <row r="1088">
          <cell r="A1088">
            <v>1064</v>
          </cell>
          <cell r="B1088" t="str">
            <v>2098 04</v>
          </cell>
          <cell r="C1088" t="str">
            <v>SUMINISTRO, INSTALACION Y PRUEBA DE TUBERIA PARA ALCANTARILLADO SANITARIO FIBRO-CEMENTO CON COPLE Y ANILLOS DE10" DE Ø, CLASE B-8 .</v>
          </cell>
          <cell r="D1088" t="str">
            <v>ML</v>
          </cell>
          <cell r="E1088">
            <v>0</v>
          </cell>
          <cell r="F1088">
            <v>0</v>
          </cell>
        </row>
        <row r="1089">
          <cell r="A1089">
            <v>1065</v>
          </cell>
          <cell r="B1089" t="str">
            <v>2098 05</v>
          </cell>
          <cell r="C1089" t="str">
            <v>SUMINISTRO, INSTALACION Y PRUEBA DE TUBERIA PARA ALCANTARILLADO SANITARIO FIBRO-CEMENTO CON COPLE Y ANILLOS DE 10" DE Ø, CLASE B-12.5</v>
          </cell>
          <cell r="D1089" t="str">
            <v>ML</v>
          </cell>
          <cell r="E1089">
            <v>0</v>
          </cell>
          <cell r="F1089">
            <v>0</v>
          </cell>
        </row>
        <row r="1090">
          <cell r="A1090">
            <v>1066</v>
          </cell>
          <cell r="B1090" t="str">
            <v>2098 06</v>
          </cell>
          <cell r="C1090" t="str">
            <v>SUMINISTRO, INSTALACION Y PRUEBA DE TUBERIA PARA ALCANTARILLADO SANITARIO FIBRO-CEMENTO CON COPLE Y ANILLOS DE 12" DE Ø, CLASE B-6</v>
          </cell>
          <cell r="D1090" t="str">
            <v>ML</v>
          </cell>
          <cell r="E1090">
            <v>0</v>
          </cell>
          <cell r="F1090">
            <v>0</v>
          </cell>
        </row>
        <row r="1091">
          <cell r="A1091">
            <v>1067</v>
          </cell>
          <cell r="B1091" t="str">
            <v>2098 07</v>
          </cell>
          <cell r="C1091" t="str">
            <v>SUMINISTRO, INSTALACION Y PRUEBA DE TUBERIA PARA ALCANTARILLADO SANITARIO FIBRO-CEMENTO CON COPLE Y ANILLOS DE 12" DE Ø, CLASE B-7.5</v>
          </cell>
          <cell r="D1091" t="str">
            <v>ML</v>
          </cell>
          <cell r="E1091">
            <v>0</v>
          </cell>
          <cell r="F1091">
            <v>0</v>
          </cell>
        </row>
        <row r="1092">
          <cell r="A1092">
            <v>1068</v>
          </cell>
          <cell r="B1092" t="str">
            <v>2098 08</v>
          </cell>
          <cell r="C1092" t="str">
            <v>SUMINISTRO, INSTALACION Y PRUEBA DE TUBERIA PARA ALCANTARILLADO SANITARIO FIBRO-CEMENTO CON COPLE Y ANILLOS DE 12" DE Ø, CLASE B-8</v>
          </cell>
          <cell r="D1092" t="str">
            <v>ML</v>
          </cell>
          <cell r="E1092">
            <v>0</v>
          </cell>
          <cell r="F1092">
            <v>0</v>
          </cell>
        </row>
        <row r="1093">
          <cell r="A1093">
            <v>1069</v>
          </cell>
          <cell r="B1093" t="str">
            <v>2098 09</v>
          </cell>
          <cell r="C1093" t="str">
            <v>SUMINISTRO, INSTALACION Y PRUEBA DE TUBERIA PARA ALCANTARILLADO SANITARIO FIBRO-CEMENTO CON COPLE Y ANILLOS DE 12" DE Ø, CLASE B-12.5</v>
          </cell>
          <cell r="D1093" t="str">
            <v>ML</v>
          </cell>
          <cell r="E1093">
            <v>0</v>
          </cell>
          <cell r="F1093">
            <v>0</v>
          </cell>
        </row>
        <row r="1094">
          <cell r="A1094">
            <v>1070</v>
          </cell>
          <cell r="B1094" t="str">
            <v>2098 10</v>
          </cell>
          <cell r="C1094" t="str">
            <v>SUMINISTRO, INSTALACION Y PRUEBA DE TUBERIA PARA ALCANTARILLADO SANITARIO FIBRO-CEMENTO CON COPLE Y ANILLOS DE 14" DE Ø, CLASE B-6</v>
          </cell>
          <cell r="D1094" t="str">
            <v>ML</v>
          </cell>
          <cell r="E1094">
            <v>0</v>
          </cell>
          <cell r="F1094">
            <v>0</v>
          </cell>
        </row>
        <row r="1095">
          <cell r="A1095">
            <v>1071</v>
          </cell>
          <cell r="B1095" t="str">
            <v>2098 11</v>
          </cell>
          <cell r="C1095" t="str">
            <v>SUMINISTRO, INSTALACION Y PRUEBA DE TUBERIA PARA ALCANTARILLADO SANITARIO FIBRO-CEMENTO CON COPLE Y ANILLOS DE 14" DE Ø, CLASE B-7.5</v>
          </cell>
          <cell r="D1095" t="str">
            <v>ML</v>
          </cell>
          <cell r="E1095">
            <v>0</v>
          </cell>
          <cell r="F1095">
            <v>0</v>
          </cell>
        </row>
        <row r="1096">
          <cell r="A1096">
            <v>1072</v>
          </cell>
          <cell r="B1096" t="str">
            <v>2098 12</v>
          </cell>
          <cell r="C1096" t="str">
            <v>SUMINISTRO, INSTALACION Y PRUEBA DE TUBERIA PARA ALCANTARILLADO SANITARIO FIBRO-CEMENTO CON COPLE Y ANILLOS DE 14" DE Ø, CLASE B-8</v>
          </cell>
          <cell r="D1096" t="str">
            <v>ML</v>
          </cell>
          <cell r="E1096">
            <v>0</v>
          </cell>
          <cell r="F1096">
            <v>0</v>
          </cell>
        </row>
        <row r="1097">
          <cell r="A1097">
            <v>1073</v>
          </cell>
          <cell r="B1097" t="str">
            <v>2098 13</v>
          </cell>
          <cell r="C1097" t="str">
            <v>SUMINISTRO, INSTALACION Y PRUEBA DE TUBERIA PARA ALCANTARILLADO SANITARIO FIBRO-CEMENTO CON COPLE Y ANILLOS DE 14" DE Ø, CLASE B-12.5</v>
          </cell>
          <cell r="D1097" t="str">
            <v>ML</v>
          </cell>
          <cell r="E1097">
            <v>0</v>
          </cell>
          <cell r="F1097">
            <v>0</v>
          </cell>
        </row>
        <row r="1098">
          <cell r="A1098">
            <v>1074</v>
          </cell>
          <cell r="B1098" t="str">
            <v>2098 14</v>
          </cell>
          <cell r="C1098" t="str">
            <v>SUMINISTRO, INSTALACION Y PRUEBA DE TUBERIA PARA ALCANTARILLADO SANITARIO FIBRO-CEMENTO CON COPLE Y ANILLOS DE 16" DE Ø, CLASE B-6</v>
          </cell>
          <cell r="D1098" t="str">
            <v>ML</v>
          </cell>
          <cell r="E1098">
            <v>0</v>
          </cell>
          <cell r="F1098">
            <v>0</v>
          </cell>
        </row>
        <row r="1099">
          <cell r="A1099">
            <v>1075</v>
          </cell>
          <cell r="B1099" t="str">
            <v>2098 15</v>
          </cell>
          <cell r="C1099" t="str">
            <v>SUMINISTRO, INSTALACION Y PRUEBA DE TUBERIA PARA ALCANTARILLADO SANITARIO FIBRO-CEMENTO CON COPLE Y ANILLOS DE 16" DE Ø, CLASE B-7.5</v>
          </cell>
          <cell r="D1099" t="str">
            <v>ML</v>
          </cell>
          <cell r="E1099">
            <v>0</v>
          </cell>
          <cell r="F1099">
            <v>0</v>
          </cell>
        </row>
        <row r="1100">
          <cell r="A1100">
            <v>1076</v>
          </cell>
          <cell r="B1100" t="str">
            <v>2098 16</v>
          </cell>
          <cell r="C1100" t="str">
            <v>SUMINISTRO, INSTALACION Y PRUEBA DE TUBERIA PARA ALCANTARILLADO SANITARIO FIBRO-CEMENTO CON COPLE Y ANILLOS DE 16" DE Ø, CLASE B-8</v>
          </cell>
          <cell r="D1100" t="str">
            <v>ML</v>
          </cell>
          <cell r="E1100">
            <v>0</v>
          </cell>
          <cell r="F1100">
            <v>0</v>
          </cell>
        </row>
        <row r="1101">
          <cell r="A1101">
            <v>1077</v>
          </cell>
          <cell r="B1101" t="str">
            <v>2098 17</v>
          </cell>
          <cell r="C1101" t="str">
            <v>SUMINISTRO, INSTALACION Y PRUEBA DE TUBERIA PARA ALCANTARILLADO SANITARIO FIBRO-CEMENTO CON COPLE Y ANILLOS DE 16" DE Ø, CLASE B-12.5</v>
          </cell>
          <cell r="D1101" t="str">
            <v>ML</v>
          </cell>
          <cell r="E1101">
            <v>0</v>
          </cell>
          <cell r="F1101">
            <v>0</v>
          </cell>
        </row>
        <row r="1102">
          <cell r="A1102">
            <v>1078</v>
          </cell>
          <cell r="B1102" t="str">
            <v>2098 18</v>
          </cell>
          <cell r="C1102" t="str">
            <v>SUMINISTRO, INSTALACION Y PRUEBA DE TUBERIA PARA ALCANTARILLADO SANITARIO FIBRO-CEMENTO CON COPLE Y ANILLOS DE 18" DE Ø, CLASE B-6</v>
          </cell>
          <cell r="D1102" t="str">
            <v>ML</v>
          </cell>
          <cell r="E1102">
            <v>0</v>
          </cell>
          <cell r="F1102">
            <v>0</v>
          </cell>
        </row>
        <row r="1103">
          <cell r="A1103">
            <v>1079</v>
          </cell>
          <cell r="B1103" t="str">
            <v>2098 19</v>
          </cell>
          <cell r="C1103" t="str">
            <v>SUMINISTRO, INSTALACION Y PRUEBA DE TUBERIA PARA ALCANTARILLADO SANITARIO FIBRO-CEMENTO CON COPLE Y ANILLOS DE 18" DE Ø, CLASE B-7.5</v>
          </cell>
          <cell r="D1103" t="str">
            <v>ML</v>
          </cell>
          <cell r="E1103">
            <v>0</v>
          </cell>
          <cell r="F1103">
            <v>0</v>
          </cell>
        </row>
        <row r="1104">
          <cell r="A1104">
            <v>1080</v>
          </cell>
          <cell r="B1104" t="str">
            <v>2098 20</v>
          </cell>
          <cell r="C1104" t="str">
            <v>SUMINISTRO, INSTALACION Y PRUEBA DE TUBERIA PARA ALCANTARILLADO SANITARIO FIBRO-CEMENTO CON COPLE Y ANILLOS DE 18" DE Ø, CLASE B-6</v>
          </cell>
          <cell r="D1104" t="str">
            <v>ML</v>
          </cell>
          <cell r="E1104">
            <v>0</v>
          </cell>
          <cell r="F1104">
            <v>0</v>
          </cell>
        </row>
        <row r="1105">
          <cell r="A1105">
            <v>1081</v>
          </cell>
          <cell r="B1105" t="str">
            <v>2098 21</v>
          </cell>
          <cell r="C1105" t="str">
            <v>SUMINISTRO, INSTALACION Y PRUEBA DE TUBERIA PARA ALCANTARILLADO SANITARIO FIBRO-CEMENTO CON COPLE Y ANILLOS DE 18" DE Ø, CLASE B-12.5</v>
          </cell>
          <cell r="D1105" t="str">
            <v>ML</v>
          </cell>
          <cell r="E1105">
            <v>0</v>
          </cell>
          <cell r="F1105">
            <v>0</v>
          </cell>
        </row>
        <row r="1106">
          <cell r="A1106">
            <v>1082</v>
          </cell>
          <cell r="B1106" t="str">
            <v>2098 22</v>
          </cell>
          <cell r="C1106" t="str">
            <v>SUMINISTRO, INSTALACION Y PRUEBA DE TUBERIA PARA ALCANTARILLADO SANITARIO FIBRO-CEMENTO CON COPLE Y ANILLOS DE 20" DE Ø, CLASE B-6</v>
          </cell>
          <cell r="D1106" t="str">
            <v>ML</v>
          </cell>
          <cell r="E1106">
            <v>0</v>
          </cell>
          <cell r="F1106">
            <v>0</v>
          </cell>
        </row>
        <row r="1107">
          <cell r="A1107">
            <v>1083</v>
          </cell>
          <cell r="B1107" t="str">
            <v>2098 23</v>
          </cell>
          <cell r="C1107" t="str">
            <v>SUMINISTRO, INSTALACION Y PRUEBA DE TUBERIA PARA ALCANTARILLADO SANITARIO FIBRO-CEMENTO CON COPLE Y ANILLOS DE 20" DE Ø, CLASE B-7.5</v>
          </cell>
          <cell r="D1107" t="str">
            <v>ML</v>
          </cell>
          <cell r="E1107">
            <v>0</v>
          </cell>
          <cell r="F1107">
            <v>0</v>
          </cell>
        </row>
        <row r="1108">
          <cell r="A1108">
            <v>1084</v>
          </cell>
          <cell r="B1108" t="str">
            <v>2098 24</v>
          </cell>
          <cell r="C1108" t="str">
            <v>SUMINISTRO, INSTALACION Y PRUEBA DE TUBERIA PARA ALCANTARILLADO SANITARIO FIBRO-CEMENTO CON COPLE Y ANILLOS DE 20" DE Ø, CLASE B-8</v>
          </cell>
          <cell r="D1108" t="str">
            <v>ML</v>
          </cell>
          <cell r="E1108">
            <v>0</v>
          </cell>
          <cell r="F1108">
            <v>0</v>
          </cell>
        </row>
        <row r="1109">
          <cell r="A1109">
            <v>1085</v>
          </cell>
          <cell r="B1109" t="str">
            <v>2098 25</v>
          </cell>
          <cell r="C1109" t="str">
            <v>SUMINISTRO, INSTALACION Y PRUEBA DE TUBERIA PARA ALCANTARILLADO SANITARIO FIBRO-CEMENTO CON COPLE Y ANILLOS DE 20" DE Ø, CLASE B-12.5</v>
          </cell>
          <cell r="D1109" t="str">
            <v>ML</v>
          </cell>
          <cell r="E1109">
            <v>0</v>
          </cell>
          <cell r="F1109">
            <v>0</v>
          </cell>
        </row>
        <row r="1110">
          <cell r="A1110">
            <v>1086</v>
          </cell>
          <cell r="B1110" t="str">
            <v>2098 26</v>
          </cell>
          <cell r="C1110" t="str">
            <v>SUMINISTRO, INSTALACION Y PRUEBA DE TUBERIA PARA ALCANTARILLADO SANITARIO FIBRO-CEMENTO CON COPLE Y ANILLOS DE 24" DE Ø, CLASE B-6</v>
          </cell>
          <cell r="D1110" t="str">
            <v>ML</v>
          </cell>
          <cell r="E1110">
            <v>0</v>
          </cell>
          <cell r="F1110">
            <v>0</v>
          </cell>
        </row>
        <row r="1111">
          <cell r="A1111">
            <v>1087</v>
          </cell>
          <cell r="B1111" t="str">
            <v>2098 27</v>
          </cell>
          <cell r="C1111" t="str">
            <v>SUMINISTRO, INSTALACION Y PRUEBA DE TUBERIA PARA ALCANTARILLADO SANITARIO FIBRO-CEMENTO CON COPLE Y ANILLOS DE 24" DE Ø, CLASE B-7.5</v>
          </cell>
          <cell r="D1111" t="str">
            <v>ML</v>
          </cell>
          <cell r="E1111">
            <v>0</v>
          </cell>
          <cell r="F1111">
            <v>0</v>
          </cell>
        </row>
        <row r="1112">
          <cell r="A1112">
            <v>1088</v>
          </cell>
          <cell r="B1112" t="str">
            <v>2098 28</v>
          </cell>
          <cell r="C1112" t="str">
            <v>SUMINISTRO, INSTALACION Y PRUEBA DE TUBERIA PARA ALCANTARILLADO SANITARIO FIBRO-CEMENTO CON COPLE Y ANILLOS DE 24" DE Ø, CLASE B-8</v>
          </cell>
          <cell r="D1112" t="str">
            <v>ML</v>
          </cell>
          <cell r="E1112">
            <v>0</v>
          </cell>
          <cell r="F1112">
            <v>0</v>
          </cell>
        </row>
        <row r="1113">
          <cell r="A1113">
            <v>1089</v>
          </cell>
          <cell r="B1113" t="str">
            <v>2098 29</v>
          </cell>
          <cell r="C1113" t="str">
            <v>SUMINISTRO, INSTALACION Y PRUEBA DE TUBERIA PARA ALCANTARILLADO SANITARIO FIBRO-CEMENTO CON COPLE Y ANILLOS DE 24" DE Ø, CLASE B-12.5</v>
          </cell>
          <cell r="D1113" t="str">
            <v>ML</v>
          </cell>
          <cell r="E1113">
            <v>0</v>
          </cell>
          <cell r="F1113">
            <v>0</v>
          </cell>
        </row>
        <row r="1114">
          <cell r="A1114">
            <v>1090</v>
          </cell>
          <cell r="B1114" t="str">
            <v xml:space="preserve">2098 30 </v>
          </cell>
          <cell r="C1114" t="str">
            <v>SUMINISTRO, INSTALACION Y PRUEBA DE TUBERIA PARA ALCANTARILLADO SANITARIO FIBRO-CEMENTO CON COPLE Y ANILLOS DE 30" DE Ø, CLASE B-6</v>
          </cell>
          <cell r="D1114" t="str">
            <v>ML</v>
          </cell>
          <cell r="E1114">
            <v>0</v>
          </cell>
          <cell r="F1114">
            <v>0</v>
          </cell>
        </row>
        <row r="1115">
          <cell r="A1115">
            <v>1091</v>
          </cell>
          <cell r="B1115" t="str">
            <v>2098 31</v>
          </cell>
          <cell r="C1115" t="str">
            <v>SUMINISTRO, INSTALACION Y PRUEBA DE TUBERIA PARA ALCANTARILLADO SANITARIO FIBRO-CEMENTO CON COPLE Y ANILLOS DE 30" DE Ø, CLASE B-7.5</v>
          </cell>
          <cell r="D1115" t="str">
            <v>ML</v>
          </cell>
          <cell r="E1115">
            <v>0</v>
          </cell>
          <cell r="F1115">
            <v>0</v>
          </cell>
        </row>
        <row r="1116">
          <cell r="A1116">
            <v>1092</v>
          </cell>
          <cell r="B1116" t="str">
            <v>2098 32</v>
          </cell>
          <cell r="C1116" t="str">
            <v>SUMINISTRO, INSTALACION Y PRUEBA DE TUBERIA PARA ALCANTARILLADO SANITARIO FIBRO-CEMENTO CON COPLE Y ANILLOS DE 30" DE Ø, CLASE B-7.5</v>
          </cell>
          <cell r="D1116" t="str">
            <v>ML</v>
          </cell>
          <cell r="E1116">
            <v>0</v>
          </cell>
          <cell r="F1116">
            <v>0</v>
          </cell>
        </row>
        <row r="1117">
          <cell r="A1117">
            <v>1093</v>
          </cell>
          <cell r="B1117" t="str">
            <v>2098 33</v>
          </cell>
          <cell r="C1117" t="str">
            <v>SUMINISTRO, INSTALACION Y PRUEBA DE TUBERIA PARA ALCANTARILLADO SANITARIO FIBRO-CEMENTO CON COPLE Y ANILLOS DE 30" DE Ø, CLASE B-12.5</v>
          </cell>
          <cell r="D1117" t="str">
            <v>ML</v>
          </cell>
          <cell r="E1117">
            <v>0</v>
          </cell>
          <cell r="F1117">
            <v>0</v>
          </cell>
        </row>
        <row r="1118">
          <cell r="A1118">
            <v>1094</v>
          </cell>
          <cell r="B1118" t="str">
            <v>2098 34</v>
          </cell>
          <cell r="C1118" t="str">
            <v>SUMINISTRO, INSTALACION Y PRUEBA DE TUBERIA PARA ALCANTARILLADO SANITARIO FIBRO-CEMENTO CON COPLE Y ANILLOS DE 36" DE Ø, CLASE B-6</v>
          </cell>
          <cell r="D1118" t="str">
            <v>ML</v>
          </cell>
          <cell r="E1118">
            <v>0</v>
          </cell>
          <cell r="F1118">
            <v>0</v>
          </cell>
        </row>
        <row r="1119">
          <cell r="A1119">
            <v>1095</v>
          </cell>
          <cell r="B1119" t="str">
            <v>2098 35</v>
          </cell>
          <cell r="C1119" t="str">
            <v>SUMINISTRO, INSTALACION Y PRUEBA DE TUBERIA PARA ALCANTARILLADO SANITARIO FIBRO-CEMENTO CON COPLE Y ANILLOS DE 36" DE Ø, CLASE B-7.5</v>
          </cell>
          <cell r="D1119" t="str">
            <v>ML</v>
          </cell>
          <cell r="E1119">
            <v>0</v>
          </cell>
          <cell r="F1119">
            <v>0</v>
          </cell>
        </row>
        <row r="1120">
          <cell r="A1120">
            <v>1096</v>
          </cell>
          <cell r="B1120" t="str">
            <v>2098 36</v>
          </cell>
          <cell r="C1120" t="str">
            <v>SUMINISTRO, INSTALACION Y PRUEBA DE TUBERIA PARA ALCANTARILLADO SANITARIO FIBRO-CEMENTO CON COPLE Y ANILLOS DE 36" DE Ø, CLASE B-8</v>
          </cell>
          <cell r="D1120" t="str">
            <v>ML</v>
          </cell>
          <cell r="E1120">
            <v>0</v>
          </cell>
          <cell r="F1120">
            <v>0</v>
          </cell>
        </row>
        <row r="1121">
          <cell r="A1121">
            <v>1097</v>
          </cell>
          <cell r="B1121" t="str">
            <v>2098 37</v>
          </cell>
          <cell r="C1121" t="str">
            <v>SUMINISTRO, INSTALACION Y PRUEBA DE TUBERIA PARA ALCANTARILLADO SANITARIO FIBRO-CEMENTO CON COPLE Y ANILLOS DE 36" DE Ø, CLASE B-12.5</v>
          </cell>
          <cell r="D1121" t="str">
            <v>ML</v>
          </cell>
          <cell r="E1121">
            <v>0</v>
          </cell>
          <cell r="F1121">
            <v>0</v>
          </cell>
        </row>
        <row r="1122">
          <cell r="A1122">
            <v>1098</v>
          </cell>
          <cell r="B1122" t="str">
            <v>2098 38</v>
          </cell>
          <cell r="C1122" t="str">
            <v>SUMINISTRO, INSTALACION Y PRUEBA DE TUBERIA PARA ALCANTARILLADO SANITARIO FIBRO-CEMENTO CON COPLE Y ANILLOS DE 42" DE Ø, CLASE B-6</v>
          </cell>
          <cell r="D1122" t="str">
            <v>ML</v>
          </cell>
          <cell r="E1122">
            <v>0</v>
          </cell>
          <cell r="F1122">
            <v>0</v>
          </cell>
        </row>
        <row r="1123">
          <cell r="A1123">
            <v>1099</v>
          </cell>
          <cell r="B1123" t="str">
            <v>2098 39</v>
          </cell>
          <cell r="C1123" t="str">
            <v>SUMINISTRO, INSTALACION Y PRUEBA DE TUBERIA PARA ALCANTARILLADO SANITARIO FIBRO-CEMENTO CON COPLE Y ANILLOS DE 42" DE Ø, CLASE B-7.5</v>
          </cell>
          <cell r="D1123" t="str">
            <v>ML</v>
          </cell>
          <cell r="E1123">
            <v>0</v>
          </cell>
          <cell r="F1123">
            <v>0</v>
          </cell>
        </row>
        <row r="1124">
          <cell r="A1124">
            <v>1100</v>
          </cell>
          <cell r="B1124" t="str">
            <v>2098 40</v>
          </cell>
          <cell r="C1124" t="str">
            <v>SUMINISTRO, INSTALACION Y PRUEBA DE TUBERIA PARA ALCANTARILLADO SANITARIO FIBRO-CEMENTO CON COPLE Y ANILLOS DE 42" DE Ø, CLASE B-8</v>
          </cell>
          <cell r="D1124" t="str">
            <v>ML</v>
          </cell>
          <cell r="E1124">
            <v>0</v>
          </cell>
          <cell r="F1124">
            <v>0</v>
          </cell>
        </row>
        <row r="1125">
          <cell r="A1125">
            <v>1101</v>
          </cell>
          <cell r="B1125" t="str">
            <v>2098 41</v>
          </cell>
          <cell r="C1125" t="str">
            <v>SUMINISTRO, INSTALACION Y PRUEBA DE TUBERIA PARA ALCANTARILLADO SANITARIO FIBRO-CEMENTO CON COPLE Y ANILLOS DE 42" DE Ø, CLASE B-12.5</v>
          </cell>
          <cell r="D1125" t="str">
            <v>ML</v>
          </cell>
          <cell r="E1125">
            <v>0</v>
          </cell>
          <cell r="F1125">
            <v>0</v>
          </cell>
        </row>
        <row r="1126">
          <cell r="A1126">
            <v>1102</v>
          </cell>
          <cell r="B1126" t="str">
            <v>2098 42</v>
          </cell>
          <cell r="C1126" t="str">
            <v>SUMINISTRO, INSTALACION Y PRUEBA DE TUBERIA PARA ALCANTARILLADO SANITARIO FIBRO-CEMENTO CON COPLE Y ANILLOS DE 48" DE Ø, CLASE B-6</v>
          </cell>
          <cell r="D1126" t="str">
            <v>ML</v>
          </cell>
          <cell r="E1126">
            <v>0</v>
          </cell>
          <cell r="F1126">
            <v>0</v>
          </cell>
        </row>
        <row r="1127">
          <cell r="A1127">
            <v>1103</v>
          </cell>
          <cell r="B1127" t="str">
            <v>2098 43</v>
          </cell>
          <cell r="C1127" t="str">
            <v>SUMINISTRO, INSTALACION Y PRUEBA DE TUBERIA PARA ALCANTARILLADO SANITARIO FIBRO-CEMENTO CON COPLE Y ANILLOS DE 48" DE Ø, CLASE B-7.5</v>
          </cell>
          <cell r="D1127" t="str">
            <v>ML</v>
          </cell>
          <cell r="E1127">
            <v>0</v>
          </cell>
          <cell r="F1127">
            <v>0</v>
          </cell>
        </row>
        <row r="1128">
          <cell r="A1128">
            <v>1104</v>
          </cell>
          <cell r="B1128" t="str">
            <v>2098 44</v>
          </cell>
          <cell r="C1128" t="str">
            <v>SUMINISTRO, INSTALACION Y PRUEBA DE TUBERIA PARA ALCANTARILLADO SANITARIO FIBRO-CEMENTO CON COPLE Y ANILLOS DE 48" DE Ø, CLASE B-8</v>
          </cell>
          <cell r="D1128" t="str">
            <v>ML</v>
          </cell>
          <cell r="E1128">
            <v>0</v>
          </cell>
          <cell r="F1128">
            <v>0</v>
          </cell>
        </row>
        <row r="1129">
          <cell r="A1129">
            <v>1105</v>
          </cell>
          <cell r="B1129" t="str">
            <v>8039 00</v>
          </cell>
          <cell r="C1129" t="str">
            <v>SUMINISTRO DE TUBERIA DE P.V.C.  ALCANTARILLADO PARED ESTRUCTURADA LONGITUDINALMENTE  L. A. B. FABRICA, SEGÚN PRECIOS DE LISTA</v>
          </cell>
        </row>
        <row r="1130">
          <cell r="A1130">
            <v>1106</v>
          </cell>
          <cell r="B1130" t="str">
            <v>8039 01</v>
          </cell>
          <cell r="C1130" t="str">
            <v>SUMINISTRO, INSTALACIÓN Y PRUEBA DE TUBERIA DE P.V.C.  ALCANTARILLADO PARED ESTRUCTURADA LONGITUDINALMENTE 150 MM DE DIAMETRO.</v>
          </cell>
          <cell r="D1130" t="str">
            <v>M.</v>
          </cell>
          <cell r="E1130">
            <v>124.60499999999999</v>
          </cell>
          <cell r="F1130">
            <v>124.60499999999999</v>
          </cell>
        </row>
        <row r="1131">
          <cell r="A1131">
            <v>1107</v>
          </cell>
          <cell r="B1131" t="str">
            <v>8039 02</v>
          </cell>
          <cell r="C1131" t="str">
            <v>SUMINISTRO, INSTALACIÓN Y PRUEBA DE TUBERIA DE P.V.C.  ALCANTARILLADO PARED ESTRUCTURADA LONGITUDINALMENTE DE 200 MM DE DIAMETRO.</v>
          </cell>
          <cell r="D1131" t="str">
            <v>M.</v>
          </cell>
          <cell r="E1131">
            <v>189.8</v>
          </cell>
          <cell r="F1131">
            <v>189.8</v>
          </cell>
        </row>
        <row r="1132">
          <cell r="A1132">
            <v>1108</v>
          </cell>
          <cell r="B1132" t="str">
            <v>8039 03</v>
          </cell>
          <cell r="C1132" t="str">
            <v>SUMINISTRO, INSTALACIÓN Y PRUEBA DE TUBERIA DE P.V.C.  ALCANTARILLADO PARED ESTRUCTURADA LONGITUDINALMENTE DE 250 MM DE DIAMETRO.</v>
          </cell>
          <cell r="D1132" t="str">
            <v>M.</v>
          </cell>
          <cell r="E1132">
            <v>297.05</v>
          </cell>
          <cell r="F1132">
            <v>297.05</v>
          </cell>
        </row>
        <row r="1133">
          <cell r="A1133">
            <v>1109</v>
          </cell>
          <cell r="B1133" t="str">
            <v>8039 04</v>
          </cell>
          <cell r="C1133" t="str">
            <v>SUMINISTRO, INSTALACIÓN Y PRUEBA DE TUBERIA DE P.V.C.  ALCANTARILLADO PARED ESTRUCTURADA LONGITUDINALMENTE DE 315 MM DE DIAMETRO.</v>
          </cell>
          <cell r="D1133" t="str">
            <v>M.</v>
          </cell>
          <cell r="E1133">
            <v>470.57400000000001</v>
          </cell>
          <cell r="F1133">
            <v>470.57400000000001</v>
          </cell>
        </row>
        <row r="1134">
          <cell r="A1134">
            <v>1110</v>
          </cell>
          <cell r="B1134" t="str">
            <v>8039 05</v>
          </cell>
          <cell r="C1134" t="str">
            <v>SUMINISTRO, INSTALACIÓN Y PRUEBA DE TUBERIA DE P.V.C.  ALCANTARILLADO PARED ESTRUCTURADA LONGITUDINALMENTE DE 300 MM DE DIAMETRO.</v>
          </cell>
          <cell r="D1134" t="str">
            <v>M.</v>
          </cell>
          <cell r="E1134">
            <v>465.27</v>
          </cell>
          <cell r="F1134">
            <v>465.27</v>
          </cell>
        </row>
        <row r="1135">
          <cell r="A1135">
            <v>1111</v>
          </cell>
          <cell r="B1135" t="str">
            <v>8039 06</v>
          </cell>
          <cell r="C1135" t="str">
            <v>SUMINISTRO, INSTALACIÓN Y PRUEBA DE TUBERIA DE P.V.C.  ALCANTARILLADO PARED ESTRUCTURADA LONGITUDINALMENTE DE 380 MM DE DIAMETRO.</v>
          </cell>
          <cell r="D1135" t="str">
            <v>M.</v>
          </cell>
          <cell r="E1135">
            <v>662.45399999999995</v>
          </cell>
          <cell r="F1135">
            <v>662.45399999999995</v>
          </cell>
        </row>
        <row r="1136">
          <cell r="A1136">
            <v>1112</v>
          </cell>
          <cell r="B1136" t="str">
            <v>8039 07</v>
          </cell>
          <cell r="C1136" t="str">
            <v>SUMINISTRO, INSTALACIÓN Y PRUEBA DE TUBERIA DE P.V.C.  ALCANTARILLADO PARED ESTRUCTURADA LONGITUDINALMENTE DE 450 MM DE DIAMETRO.</v>
          </cell>
          <cell r="D1136" t="str">
            <v>M.</v>
          </cell>
          <cell r="E1136">
            <v>1013.051</v>
          </cell>
          <cell r="F1136">
            <v>1013.051</v>
          </cell>
        </row>
        <row r="1137">
          <cell r="A1137">
            <v>1113</v>
          </cell>
          <cell r="B1137" t="str">
            <v>2098 45</v>
          </cell>
          <cell r="C1137" t="str">
            <v>CORTE DE TUBERIA DE ACERO DE CUALQUIER DIAMETRO, INCLUYE MANO DE OBRA Y MATERIALES.</v>
          </cell>
          <cell r="D1137" t="str">
            <v>CM.</v>
          </cell>
          <cell r="E1137">
            <v>4.62</v>
          </cell>
          <cell r="F1137">
            <v>4.62</v>
          </cell>
        </row>
        <row r="1138">
          <cell r="A1138">
            <v>1114</v>
          </cell>
          <cell r="B1138" t="str">
            <v>2098 49</v>
          </cell>
          <cell r="C1138" t="str">
            <v>SUMINSTRO E INSTALACION DE MATERIAL FILTRANTE DE 2 A 3" DE DIAMETRO</v>
          </cell>
          <cell r="D1138" t="str">
            <v>M³</v>
          </cell>
          <cell r="E1138">
            <v>220.4</v>
          </cell>
          <cell r="F1138">
            <v>220.4</v>
          </cell>
        </row>
        <row r="1139">
          <cell r="A1139">
            <v>1115</v>
          </cell>
          <cell r="B1139" t="str">
            <v>2098 50</v>
          </cell>
          <cell r="C1139" t="str">
            <v>SUMINISTRO Y COLOCACION DE MATERIAL PETREO PARA FILTRO, GRAVA GRADUADA  DE ½" A 2" DE Ø.</v>
          </cell>
          <cell r="D1139" t="str">
            <v>M³</v>
          </cell>
          <cell r="E1139">
            <v>190.14</v>
          </cell>
          <cell r="F1139">
            <v>190.14</v>
          </cell>
        </row>
        <row r="1140">
          <cell r="A1140">
            <v>1116</v>
          </cell>
          <cell r="B1140" t="str">
            <v>2098 51</v>
          </cell>
          <cell r="C1140" t="str">
            <v>EXCAVACION A MANO PARA DESPLANTE DE ESTRUCTURA EN MATERIAL COMUN EN AGUA DE 4  A  6.0 M. DE PROFUNDIDAD</v>
          </cell>
          <cell r="D1140" t="str">
            <v>M³</v>
          </cell>
          <cell r="E1140">
            <v>143.41999999999999</v>
          </cell>
          <cell r="F1140">
            <v>143.41999999999999</v>
          </cell>
        </row>
        <row r="1141">
          <cell r="A1141">
            <v>1117</v>
          </cell>
          <cell r="B1141" t="str">
            <v>2098 52</v>
          </cell>
          <cell r="C1141" t="str">
            <v>EXCAVACION  EN MATERIAL III,  PARA DESPLANTE DE ESTRUCTURA  EN AGUA DE 4  A  6.0 M. DE PROFUNDIDAD</v>
          </cell>
          <cell r="D1141" t="str">
            <v>M³</v>
          </cell>
          <cell r="E1141">
            <v>264.25</v>
          </cell>
          <cell r="F1141">
            <v>264.25</v>
          </cell>
        </row>
        <row r="1142">
          <cell r="A1142">
            <v>1118</v>
          </cell>
          <cell r="B1142" t="str">
            <v>2098 53</v>
          </cell>
          <cell r="C1142" t="str">
            <v>EXCAVACION A MANO PARA DESPLANTE DE ESTRUCTURA EN MATERIAL COMUN EN AGUA DE 6  A  8.0 M. DE PROFUNDIDAD</v>
          </cell>
          <cell r="D1142" t="str">
            <v>M³</v>
          </cell>
          <cell r="E1142">
            <v>178.47</v>
          </cell>
          <cell r="F1142">
            <v>178.47</v>
          </cell>
        </row>
        <row r="1143">
          <cell r="A1143">
            <v>1119</v>
          </cell>
          <cell r="B1143" t="str">
            <v>2098 54</v>
          </cell>
          <cell r="C1143" t="str">
            <v>EXCAVACION  EN MATERIAL III,  PARA DESPLANTE DE ESTRUCTURA  EN AGUA DE 6  A  8.0 M. DE PROFUNDIDAD</v>
          </cell>
          <cell r="D1143" t="str">
            <v>M³</v>
          </cell>
          <cell r="E1143">
            <v>351.22</v>
          </cell>
          <cell r="F1143">
            <v>351.22</v>
          </cell>
        </row>
        <row r="1144">
          <cell r="A1144">
            <v>1120</v>
          </cell>
          <cell r="B1144" t="str">
            <v>2098 55</v>
          </cell>
          <cell r="C1144" t="str">
            <v>SUMINISTROY COLOCACION DE ESCALON DE VARILLA DE ¾" DE Ø, CON UN DESARROLLO DE 1.75 M. ANCLADO AL MURO DE CONCRETO DE LA GALERIA.</v>
          </cell>
          <cell r="D1144" t="str">
            <v>M³</v>
          </cell>
          <cell r="E1144">
            <v>0</v>
          </cell>
          <cell r="F1144">
            <v>0</v>
          </cell>
        </row>
        <row r="1145">
          <cell r="A1145">
            <v>1121</v>
          </cell>
          <cell r="B1145" t="str">
            <v>2098 56</v>
          </cell>
          <cell r="C1145" t="str">
            <v>SUMINISTROY COLOCACION DE TUBO DE PVC DE 2" DE Ø, Y 15 CM. DE LONGITUD  AHOGADO  EN EL  MURO DE LA GALERIA FILTRANTE VERTICAL.</v>
          </cell>
          <cell r="D1145" t="str">
            <v>M³</v>
          </cell>
          <cell r="E1145">
            <v>0</v>
          </cell>
          <cell r="F1145">
            <v>0</v>
          </cell>
        </row>
        <row r="1146">
          <cell r="A1146">
            <v>1122</v>
          </cell>
          <cell r="B1146" t="str">
            <v>2098 58</v>
          </cell>
          <cell r="C1146" t="str">
            <v>SOLDADURA EN TUBO DE ACERO DE ¼" DE ESPESOR, CUALQUIER Ø, INCLUYE  MANO DE OBRA Y MATERIALES.</v>
          </cell>
          <cell r="D1146" t="str">
            <v>CM</v>
          </cell>
          <cell r="E1146">
            <v>4.7300000000000004</v>
          </cell>
          <cell r="F1146">
            <v>4.7300000000000004</v>
          </cell>
        </row>
        <row r="1147">
          <cell r="A1147">
            <v>1123</v>
          </cell>
          <cell r="B1147" t="str">
            <v>2098 61</v>
          </cell>
          <cell r="C1147" t="str">
            <v>COLOCACIÓN DE SACOS PARA LLENADO DE ARENA, INCLUYE LLENADO DE LOS MISMOS.</v>
          </cell>
          <cell r="D1147" t="str">
            <v>SACO</v>
          </cell>
          <cell r="E1147">
            <v>11.37</v>
          </cell>
          <cell r="F1147">
            <v>11.37</v>
          </cell>
        </row>
        <row r="1148">
          <cell r="A1148">
            <v>1124</v>
          </cell>
          <cell r="B1148" t="str">
            <v>2098 62</v>
          </cell>
          <cell r="C1148" t="str">
            <v>COLOCACIÓN DE MATERIAL PETREO PARA FILTRO, INCLUYE CARGA Y ACARREO A 20 M.</v>
          </cell>
          <cell r="D1148" t="str">
            <v>M³</v>
          </cell>
          <cell r="E1148">
            <v>0</v>
          </cell>
          <cell r="F1148">
            <v>0</v>
          </cell>
        </row>
        <row r="1149">
          <cell r="A1149">
            <v>1125</v>
          </cell>
          <cell r="B1149" t="str">
            <v>2098 63</v>
          </cell>
          <cell r="C1149" t="str">
            <v>PERFORACION DE TUBERIA DE ASBESTO-CEMENTO DE (12") 305 MM.  DE Ø, CLASE A-5, INCLUYE TODA LA HERRAMIENTA, EQUIPO Y MANIOBRAS PARA 5 HILERAS DE PERFORACION DE ¾" DE Ø, EN TRES BOLILLO A/C 10 CM.</v>
          </cell>
          <cell r="D1149" t="str">
            <v>ML</v>
          </cell>
          <cell r="E1149">
            <v>135.43</v>
          </cell>
          <cell r="F1149">
            <v>135.43</v>
          </cell>
        </row>
        <row r="1150">
          <cell r="A1150">
            <v>1126</v>
          </cell>
          <cell r="B1150" t="str">
            <v>2098 64</v>
          </cell>
          <cell r="C1150" t="str">
            <v>SUMINISTRO E INSTALACION DE TUBERIA DE 200 MM. DE 8" DE Ø, PERFORADA  A TRES BOLILLO.</v>
          </cell>
          <cell r="D1150" t="str">
            <v>ML</v>
          </cell>
          <cell r="E1150">
            <v>0</v>
          </cell>
          <cell r="F1150">
            <v>0</v>
          </cell>
        </row>
        <row r="1151">
          <cell r="A1151">
            <v>1127</v>
          </cell>
          <cell r="B1151" t="str">
            <v>2098 65</v>
          </cell>
          <cell r="C1151" t="str">
            <v>SUMINISTRO, INSTALACION Y PRUEBA DE TUBERIA PARA ALCANTARILLADO SANITARIO FIBRO-CEMENTO CON COPLE Y ANILLOS DE 48" DE Ø, CLASE B-12.5</v>
          </cell>
          <cell r="D1151" t="str">
            <v>ML</v>
          </cell>
          <cell r="E1151">
            <v>0</v>
          </cell>
          <cell r="F1151">
            <v>0</v>
          </cell>
        </row>
        <row r="1152">
          <cell r="A1152">
            <v>1128</v>
          </cell>
          <cell r="C1152" t="str">
            <v>ALCANTARILLADO</v>
          </cell>
        </row>
        <row r="1153">
          <cell r="A1153">
            <v>1129</v>
          </cell>
          <cell r="B1153" t="str">
            <v>3010 01</v>
          </cell>
          <cell r="C1153" t="str">
            <v>SUMINISTRO, INSTALACION Y PRUEBA DE TUBERIA DE CONCRETO SIMPLE DE 15 CM. DE Ø, IMPERMEABILIZADA INTERIOR CON ASFALTO OXIDADO.</v>
          </cell>
          <cell r="D1153" t="str">
            <v>M</v>
          </cell>
          <cell r="E1153">
            <v>54.14</v>
          </cell>
          <cell r="F1153">
            <v>54.14</v>
          </cell>
        </row>
        <row r="1154">
          <cell r="A1154">
            <v>1130</v>
          </cell>
          <cell r="B1154" t="str">
            <v>3010 01</v>
          </cell>
          <cell r="C1154" t="str">
            <v>SUMINISTRO, INSTALACION Y PRUEBA DE TUBERIA DE CONCRETO SIMPLE DE 15 CM. DE Ø, IMPERMEABILIZADA INTERIOR CON ASFALTO OXIDADO.</v>
          </cell>
          <cell r="D1154" t="str">
            <v>M</v>
          </cell>
          <cell r="E1154">
            <v>54.14</v>
          </cell>
          <cell r="F1154">
            <v>54.14</v>
          </cell>
        </row>
        <row r="1155">
          <cell r="A1155">
            <v>1131</v>
          </cell>
          <cell r="B1155" t="str">
            <v>3010 02</v>
          </cell>
          <cell r="C1155" t="str">
            <v>SUMINISTRO, INSTALACION Y PRUEBA DE TUBERIA DE CONCRETO SIMPLE DE 20 CM. DE Ø, IMPERMEABILIZADA INTERIOR CON ASFALTO OXIDADO.</v>
          </cell>
          <cell r="D1155" t="str">
            <v>M</v>
          </cell>
          <cell r="E1155">
            <v>65.11</v>
          </cell>
          <cell r="F1155">
            <v>65.11</v>
          </cell>
        </row>
        <row r="1156">
          <cell r="A1156">
            <v>1132</v>
          </cell>
          <cell r="B1156" t="str">
            <v>3010 03</v>
          </cell>
          <cell r="C1156" t="str">
            <v>SUMINISTRO, INSTALACION Y PRUEBA DE TUBERIA DE CONCRETO SIMPLE DE 25 CM. DE Ø, IMPERMEABILIZADA INTERIOR CON ASFALTO OXIDADO.</v>
          </cell>
          <cell r="D1156" t="str">
            <v>M</v>
          </cell>
          <cell r="E1156">
            <v>80.83</v>
          </cell>
          <cell r="F1156">
            <v>80.83</v>
          </cell>
        </row>
        <row r="1157">
          <cell r="A1157">
            <v>1133</v>
          </cell>
          <cell r="B1157" t="str">
            <v>3010 04</v>
          </cell>
          <cell r="C1157" t="str">
            <v>SUMINISTRO, INSTALACION Y PRUEBA DE TUBERIA DE CONCRETO SIMPLE DE 30 CM. DE Ø, IMPERMEABILIZADA INTERIOR CON ASFALTO OXIDADO.</v>
          </cell>
          <cell r="D1157" t="str">
            <v>M</v>
          </cell>
          <cell r="E1157">
            <v>94.82</v>
          </cell>
          <cell r="F1157">
            <v>94.82</v>
          </cell>
        </row>
        <row r="1158">
          <cell r="A1158">
            <v>1134</v>
          </cell>
          <cell r="B1158" t="str">
            <v>3010 05</v>
          </cell>
          <cell r="C1158" t="str">
            <v>SUMINISTRO, INSTALACION Y PRUEBA DE TUBERIA DE CONCRETO SIMPLE DE 38 CM. DE Ø, IMPERMEABILIZADA INTERIOR CON ASFALTO OXIDADO.</v>
          </cell>
          <cell r="D1158" t="str">
            <v>M</v>
          </cell>
          <cell r="E1158">
            <v>120.05</v>
          </cell>
          <cell r="F1158">
            <v>120.05</v>
          </cell>
        </row>
        <row r="1159">
          <cell r="A1159">
            <v>1135</v>
          </cell>
          <cell r="B1159" t="str">
            <v>3010 06</v>
          </cell>
          <cell r="C1159" t="str">
            <v>SUMINISTRO, INSTALACION Y PRUEBA DE TUBERIA DE CONCRETO SIMPLE DE 45 CM. DE Ø, IMPERMEABILIZADA INTERIOR CON ASFALTO OXIDADO.</v>
          </cell>
          <cell r="D1159" t="str">
            <v>M</v>
          </cell>
          <cell r="E1159">
            <v>175.85</v>
          </cell>
          <cell r="F1159">
            <v>175.85</v>
          </cell>
        </row>
        <row r="1160">
          <cell r="A1160">
            <v>1136</v>
          </cell>
          <cell r="B1160" t="str">
            <v>3010 07</v>
          </cell>
          <cell r="C1160" t="str">
            <v>SUMINISTRO, INSTALACION Y PRUEBA DE TUBERIA DE CONCRETO SIMPLE DE 61 CM. DE Ø, IMPERMEABILIZADA INTERIOR CON ASFALTO OXIDADO.</v>
          </cell>
          <cell r="D1160" t="str">
            <v>M</v>
          </cell>
          <cell r="E1160">
            <v>544.98</v>
          </cell>
          <cell r="F1160">
            <v>544.98</v>
          </cell>
        </row>
        <row r="1161">
          <cell r="A1161">
            <v>1137</v>
          </cell>
          <cell r="B1161" t="str">
            <v>3020 01</v>
          </cell>
          <cell r="C1161" t="str">
            <v>SUMINISTRO, INSTALACION Y PRUEBA DE TUBERIA DE CONCRETO REFORZADO DE 61 CM. DE Ø, IMPERMEABILIZADA INTERIOR CON ASFALTO OXIDADO.</v>
          </cell>
          <cell r="D1161" t="str">
            <v>M</v>
          </cell>
          <cell r="E1161">
            <v>544.98</v>
          </cell>
          <cell r="F1161">
            <v>544.98</v>
          </cell>
        </row>
        <row r="1162">
          <cell r="A1162">
            <v>1138</v>
          </cell>
          <cell r="B1162" t="str">
            <v>3020 02</v>
          </cell>
          <cell r="C1162" t="str">
            <v>SUMINISTRO, INSTALACION Y PRUEBA DE TUBERIA DE CONCRETO REFORZADO DE 76 CM. DE Ø, IMPERMEABILIZADA INTERIOR CON ASFALTO OXIDADO.</v>
          </cell>
          <cell r="D1162" t="str">
            <v>M</v>
          </cell>
          <cell r="E1162">
            <v>714.2</v>
          </cell>
          <cell r="F1162">
            <v>714.2</v>
          </cell>
        </row>
        <row r="1163">
          <cell r="A1163">
            <v>1139</v>
          </cell>
          <cell r="B1163" t="str">
            <v>3020 03</v>
          </cell>
          <cell r="C1163" t="str">
            <v>SUMINISTRO, INSTALACION Y PRUEBA DE TUBERIA DE CONCRETO REFORZADO DE 91 CM. DE Ø, IMPERMEABILIZADA INTERIOR CON ASFALTO OXIDADO.</v>
          </cell>
          <cell r="D1163" t="str">
            <v>M</v>
          </cell>
          <cell r="E1163">
            <v>1348.45</v>
          </cell>
          <cell r="F1163">
            <v>1348.45</v>
          </cell>
        </row>
        <row r="1164">
          <cell r="A1164">
            <v>1140</v>
          </cell>
          <cell r="B1164" t="str">
            <v>3020 04</v>
          </cell>
          <cell r="C1164" t="str">
            <v>SUMINISTRO, INSTALACION Y PRUEBA DE TUBERIA DE CONCRETO REFORZADO DE 1.07 M.  DE Ø, IMPERMEABILIZADA INTERIOR CON ASFALTO OXIDADO.</v>
          </cell>
          <cell r="D1164" t="str">
            <v>M</v>
          </cell>
          <cell r="E1164">
            <v>1753.67</v>
          </cell>
          <cell r="F1164">
            <v>1753.67</v>
          </cell>
        </row>
        <row r="1165">
          <cell r="A1165">
            <v>1141</v>
          </cell>
          <cell r="B1165" t="str">
            <v>3020 05</v>
          </cell>
          <cell r="C1165" t="str">
            <v>SUMINISTRO, INSTALACION Y PRUEBA DE TUBERIA DE CONCRETO REFORZADO DE 1.22  M. DE Ø, IMPERMEABILIZADA INTERIOR CON ASFALTO OXIDADO.</v>
          </cell>
          <cell r="D1165" t="str">
            <v>M</v>
          </cell>
          <cell r="E1165">
            <v>2159.7399999999998</v>
          </cell>
          <cell r="F1165">
            <v>2159.7399999999998</v>
          </cell>
        </row>
        <row r="1166">
          <cell r="A1166">
            <v>1142</v>
          </cell>
          <cell r="B1166" t="str">
            <v>3030 01</v>
          </cell>
          <cell r="C1166" t="str">
            <v>SUMINISTRO, INSTALACION Y PRUEBA DE TUBERIA DE CONCRETO SIMPLE DE 20 CM. DE Ø, IMPERMEABILIZADA INTERIOR CON ASFALTO OXIDADO, CON JUNTA HERMETICA</v>
          </cell>
          <cell r="D1166" t="str">
            <v>M</v>
          </cell>
          <cell r="E1166">
            <v>85.29</v>
          </cell>
          <cell r="F1166">
            <v>85.29</v>
          </cell>
        </row>
        <row r="1167">
          <cell r="A1167">
            <v>1143</v>
          </cell>
          <cell r="B1167" t="str">
            <v>3030 02</v>
          </cell>
          <cell r="C1167" t="str">
            <v>SUMINISTRO, INSTALACION Y PRUEBA DE TUBERIA DE CONCRETO SIMPLE DE 25 CM. DE Ø, IMPERMEABILIZADA INTERIOR CON ASFALTO OXIDADO, CON JUNTA HERMETICA</v>
          </cell>
          <cell r="D1167" t="str">
            <v>M</v>
          </cell>
          <cell r="E1167">
            <v>0</v>
          </cell>
          <cell r="F1167">
            <v>0</v>
          </cell>
        </row>
        <row r="1168">
          <cell r="A1168">
            <v>1144</v>
          </cell>
          <cell r="B1168" t="str">
            <v>3030 03</v>
          </cell>
          <cell r="C1168" t="str">
            <v>SUMINISTRO, INSTALACION Y PRUEBA DE TUBERIA DE CONCRETO SIMPLE DE 30 CM. DE Ø, IMPERMEABILIZADA INTERIOR CON ASFALTO OXIDADO, CON JUNTA HERMETICA</v>
          </cell>
          <cell r="D1168" t="str">
            <v>M</v>
          </cell>
          <cell r="E1168">
            <v>0</v>
          </cell>
          <cell r="F1168">
            <v>0</v>
          </cell>
        </row>
        <row r="1169">
          <cell r="A1169">
            <v>1145</v>
          </cell>
          <cell r="B1169" t="str">
            <v>3030 04</v>
          </cell>
          <cell r="C1169" t="str">
            <v>SUMINISTRO, INSTALACION Y PRUEBA DE TUBERIA DE CONCRETO SIMPLE DE 38 CM. DE Ø, IMPERMEABILIZADA INTERIOR CON ASFALTO OXIDADO, CON JUNTA HERMETICA</v>
          </cell>
          <cell r="D1169" t="str">
            <v>M</v>
          </cell>
          <cell r="E1169">
            <v>0</v>
          </cell>
          <cell r="F1169">
            <v>0</v>
          </cell>
        </row>
        <row r="1170">
          <cell r="A1170">
            <v>1146</v>
          </cell>
          <cell r="B1170" t="str">
            <v>3030 05</v>
          </cell>
          <cell r="C1170" t="str">
            <v>SUMINISTRO, INSTALACION Y PRUEBA DE TUBERIA DE CONCRETO SIMPLE DE 45 CM. DE Ø, IMPERMEABILIZADA INTERIOR CON ASFALTO OXIDADO, CON JUNTA HERMETICA</v>
          </cell>
          <cell r="D1170" t="str">
            <v>M</v>
          </cell>
          <cell r="E1170">
            <v>0</v>
          </cell>
          <cell r="F1170">
            <v>0</v>
          </cell>
        </row>
        <row r="1171">
          <cell r="A1171">
            <v>1147</v>
          </cell>
          <cell r="B1171" t="str">
            <v>3030 06</v>
          </cell>
          <cell r="C1171" t="str">
            <v>SUMINISTRO, INSTALACION Y PRUEBA DE TUBERIA DE CONCRETO REFORZADO DE 61 CM.    DE Ø, IMPERMEABILIZADA INTERIOR CON ASFALTO OXIDADO, CON JUNTA HERMETICA.</v>
          </cell>
          <cell r="D1171" t="str">
            <v>M</v>
          </cell>
          <cell r="E1171">
            <v>0</v>
          </cell>
          <cell r="F1171">
            <v>0</v>
          </cell>
        </row>
        <row r="1172">
          <cell r="A1172">
            <v>1148</v>
          </cell>
          <cell r="B1172" t="str">
            <v>3030 07</v>
          </cell>
          <cell r="C1172" t="str">
            <v>SUMINISTRO, INSTALACION Y PRUEBA DE TUBERIA DE CONCRETO REFORZADO DE 76 CM.      DE Ø, IMPERMEABILIZADA INTERIOR CON ASFALTO OXIDADO, CON JUNTA HERMETICA.</v>
          </cell>
          <cell r="D1172" t="str">
            <v>M</v>
          </cell>
          <cell r="E1172">
            <v>0</v>
          </cell>
          <cell r="F1172">
            <v>0</v>
          </cell>
        </row>
        <row r="1173">
          <cell r="A1173">
            <v>1149</v>
          </cell>
          <cell r="B1173" t="str">
            <v>3030 08</v>
          </cell>
          <cell r="C1173" t="str">
            <v>SUMINISTRO, INSTALACION Y PRUEBA DE TUBERIA DE CONCRETO REFORZADO DE 91 CM.     DE Ø, IMPERMEABILIZADA INTERIOR CON ASFALTO OXIDADO, CON JUNTA HERMETICA.</v>
          </cell>
          <cell r="D1173" t="str">
            <v>M</v>
          </cell>
          <cell r="E1173">
            <v>0</v>
          </cell>
          <cell r="F1173">
            <v>0</v>
          </cell>
        </row>
        <row r="1174">
          <cell r="A1174">
            <v>1150</v>
          </cell>
          <cell r="B1174" t="str">
            <v>3030 09</v>
          </cell>
          <cell r="C1174" t="str">
            <v>SUMINISTRO, INSTALACION Y PRUEBA DE TUBERIA DE CONCRETO REFORZADO DE 1.07 M.   DE Ø, IMPERMEABILIZADA INTERIOR CON ASFALTO OXIDADO, CON JUNTA HERMETICA.</v>
          </cell>
          <cell r="D1174" t="str">
            <v>M</v>
          </cell>
          <cell r="E1174">
            <v>0</v>
          </cell>
          <cell r="F1174">
            <v>0</v>
          </cell>
        </row>
        <row r="1175">
          <cell r="A1175">
            <v>1151</v>
          </cell>
          <cell r="B1175" t="str">
            <v>3030 10</v>
          </cell>
          <cell r="C1175" t="str">
            <v>SUMINISTRO, INSTALACION Y PRUEBA DE TUBERIA DE CONCRETO REFORZADO DE 1.22 M.    DE Ø, IMPERMEABILIZADA INTERIOR CON ASFALTO OXIDADO, CON JUNTA HERMETICA.</v>
          </cell>
          <cell r="D1175" t="str">
            <v>M</v>
          </cell>
          <cell r="E1175">
            <v>0</v>
          </cell>
          <cell r="F1175">
            <v>0</v>
          </cell>
        </row>
        <row r="1176">
          <cell r="A1176">
            <v>1152</v>
          </cell>
          <cell r="B1176" t="str">
            <v>3030 11</v>
          </cell>
          <cell r="C1176" t="str">
            <v>SUMINISTRO, INSTALACION Y PRUEBA DE TUBERIA DE CONCRETO REFORZADO DE 1.52 M.    DE Ø, IMPERMEABILIZADA INTERIOR CON ASFALTO OXIDADO, CON JUNTA HERMETICA.</v>
          </cell>
          <cell r="D1176" t="str">
            <v>M</v>
          </cell>
          <cell r="E1176">
            <v>0</v>
          </cell>
          <cell r="F1176">
            <v>0</v>
          </cell>
        </row>
        <row r="1177">
          <cell r="A1177">
            <v>1153</v>
          </cell>
          <cell r="B1177" t="str">
            <v>3030 12</v>
          </cell>
          <cell r="C1177" t="str">
            <v>SUMINISTRO, INSTALACION Y PRUEBA DE TUBERIA DE CONCRETO REFORZADO DE 1.83 M.    DE Ø, IMPERMEABILIZADA INTERIOR CON ASFALTO OXIDADO, CON JUNTA HERMETICA.</v>
          </cell>
          <cell r="D1177" t="str">
            <v>M</v>
          </cell>
          <cell r="E1177">
            <v>0</v>
          </cell>
          <cell r="F1177">
            <v>0</v>
          </cell>
        </row>
        <row r="1178">
          <cell r="A1178">
            <v>1154</v>
          </cell>
          <cell r="B1178" t="str">
            <v>3040 01</v>
          </cell>
          <cell r="C1178" t="str">
            <v>POZO DE VISTA TIPO "COMUN", HASTA 1.00  M.  DE PROFUNDIDAD.</v>
          </cell>
          <cell r="D1178" t="str">
            <v>POZO</v>
          </cell>
          <cell r="E1178">
            <v>3439.43</v>
          </cell>
          <cell r="F1178">
            <v>3439.43</v>
          </cell>
        </row>
        <row r="1179">
          <cell r="A1179">
            <v>1155</v>
          </cell>
          <cell r="B1179" t="str">
            <v>3040 02</v>
          </cell>
          <cell r="C1179" t="str">
            <v>POZO DE VISTA TIPO "COMUN",  DE 1.00   A  1.25  M.  DE PROFUNDIDAD.</v>
          </cell>
          <cell r="D1179" t="str">
            <v>POZO</v>
          </cell>
          <cell r="E1179">
            <v>3993.27</v>
          </cell>
          <cell r="F1179">
            <v>3993.27</v>
          </cell>
        </row>
        <row r="1180">
          <cell r="A1180">
            <v>1156</v>
          </cell>
          <cell r="B1180" t="str">
            <v>3040 03</v>
          </cell>
          <cell r="C1180" t="str">
            <v>POZO DE VISTA TIPO "COMUN",  DE 1.25   A  1.50  M.   DE PROFUNDIDAD</v>
          </cell>
          <cell r="D1180" t="str">
            <v>POZO</v>
          </cell>
          <cell r="E1180">
            <v>4750.9399999999996</v>
          </cell>
          <cell r="F1180">
            <v>4750.9399999999996</v>
          </cell>
        </row>
        <row r="1181">
          <cell r="A1181">
            <v>1157</v>
          </cell>
          <cell r="B1181" t="str">
            <v>3040 04</v>
          </cell>
          <cell r="C1181" t="str">
            <v>POZO DE VISTA TIPO "COMUN",  DE 1.50   A  1.75  M.   DE PROFUNDIDAD.</v>
          </cell>
          <cell r="D1181" t="str">
            <v>POZO</v>
          </cell>
          <cell r="E1181">
            <v>5087.29</v>
          </cell>
          <cell r="F1181">
            <v>5087.29</v>
          </cell>
        </row>
        <row r="1182">
          <cell r="A1182">
            <v>1158</v>
          </cell>
          <cell r="B1182" t="str">
            <v>3040 05</v>
          </cell>
          <cell r="C1182" t="str">
            <v>POZO DE VISTA TIPO "COMUN",  DE 1.75   A  2.00  M.  DE PROFUNDIDAD.</v>
          </cell>
          <cell r="D1182" t="str">
            <v>POZO</v>
          </cell>
          <cell r="E1182">
            <v>5293.64</v>
          </cell>
          <cell r="F1182">
            <v>5293.64</v>
          </cell>
        </row>
        <row r="1183">
          <cell r="A1183">
            <v>1159</v>
          </cell>
          <cell r="B1183" t="str">
            <v>3040 06</v>
          </cell>
          <cell r="C1183" t="str">
            <v>POZO DE VISTA TIPO "COMUN",  DE 2.00   A  2.25  M.  DE PROFUNDIDAD.</v>
          </cell>
          <cell r="D1183" t="str">
            <v>POZO</v>
          </cell>
          <cell r="E1183">
            <v>5673.17</v>
          </cell>
          <cell r="F1183">
            <v>5673.17</v>
          </cell>
        </row>
        <row r="1184">
          <cell r="A1184">
            <v>1160</v>
          </cell>
          <cell r="B1184" t="str">
            <v>3040 07</v>
          </cell>
          <cell r="C1184" t="str">
            <v>POZO DE VISTA TIPO "COMUN",  DE 2.25   A  2.50  M.  DE PROFUNDIDAD.</v>
          </cell>
          <cell r="D1184" t="str">
            <v>POZO</v>
          </cell>
          <cell r="E1184">
            <v>5950.05</v>
          </cell>
          <cell r="F1184">
            <v>5950.05</v>
          </cell>
        </row>
        <row r="1185">
          <cell r="A1185">
            <v>1161</v>
          </cell>
          <cell r="B1185" t="str">
            <v>3040 08</v>
          </cell>
          <cell r="C1185" t="str">
            <v>POZO DE VISTA TIPO "COMUN",  DE 2.50   A  2.75  M.  DE PROFUNDIDAD.</v>
          </cell>
          <cell r="D1185" t="str">
            <v>POZO</v>
          </cell>
          <cell r="E1185">
            <v>6230.62</v>
          </cell>
          <cell r="F1185">
            <v>6230.62</v>
          </cell>
        </row>
        <row r="1186">
          <cell r="A1186">
            <v>1162</v>
          </cell>
          <cell r="B1186" t="str">
            <v>3040 09</v>
          </cell>
          <cell r="C1186" t="str">
            <v>POZO DE VISTA TIPO "COMUN",  DE 2.75   A  3.00  M.  DE PROFUNDIDAD.</v>
          </cell>
          <cell r="D1186" t="str">
            <v>POZO</v>
          </cell>
          <cell r="E1186">
            <v>6710.99</v>
          </cell>
          <cell r="F1186">
            <v>6710.99</v>
          </cell>
        </row>
        <row r="1187">
          <cell r="A1187">
            <v>1163</v>
          </cell>
          <cell r="B1187" t="str">
            <v>3040 10</v>
          </cell>
          <cell r="C1187" t="str">
            <v>POZO DE VISTA TIPO "COMUN",  DE 3.00   A  3.25  M.  DE PROFUNDIDAD.</v>
          </cell>
          <cell r="D1187" t="str">
            <v>POZO</v>
          </cell>
          <cell r="E1187">
            <v>7040.57</v>
          </cell>
          <cell r="F1187">
            <v>7040.57</v>
          </cell>
        </row>
        <row r="1188">
          <cell r="A1188">
            <v>1164</v>
          </cell>
          <cell r="B1188" t="str">
            <v>3040 11</v>
          </cell>
          <cell r="C1188" t="str">
            <v>POZO DE VISTA TIPO "COMUN",  DE 3.25   A  3.50  M.  DE PROFUNDIDAD.</v>
          </cell>
          <cell r="D1188" t="str">
            <v>POZO</v>
          </cell>
          <cell r="E1188">
            <v>7387.65</v>
          </cell>
          <cell r="F1188">
            <v>7387.65</v>
          </cell>
        </row>
        <row r="1189">
          <cell r="A1189">
            <v>1165</v>
          </cell>
          <cell r="B1189" t="str">
            <v>3040 12</v>
          </cell>
          <cell r="C1189" t="str">
            <v>POZO DE VISTA TIPO "COMUN",  DE 3.50  A  3.75  M.  DE PROFUNDIDAD.</v>
          </cell>
          <cell r="D1189" t="str">
            <v>POZO</v>
          </cell>
          <cell r="E1189">
            <v>7873.03</v>
          </cell>
          <cell r="F1189">
            <v>7873.03</v>
          </cell>
        </row>
        <row r="1190">
          <cell r="A1190">
            <v>1166</v>
          </cell>
          <cell r="B1190" t="str">
            <v>3040 13</v>
          </cell>
          <cell r="C1190" t="str">
            <v>POZO DE VISTA TIPO "COMUN",  DE 3.75   A  4.00  M.  DE PROFUNDIDAD.</v>
          </cell>
          <cell r="D1190" t="str">
            <v>POZO</v>
          </cell>
          <cell r="E1190">
            <v>9419.4</v>
          </cell>
          <cell r="F1190">
            <v>9419.4</v>
          </cell>
        </row>
        <row r="1191">
          <cell r="A1191">
            <v>1167</v>
          </cell>
          <cell r="B1191" t="str">
            <v>3040 25</v>
          </cell>
          <cell r="C1191" t="str">
            <v>INCREMENTO DEL PRECIO DE POZO DE VISITA,  POR CADA  0.25 M. DE  PROFUNDIDAD.</v>
          </cell>
          <cell r="D1191" t="str">
            <v>INCREMENTO</v>
          </cell>
          <cell r="E1191">
            <v>865.67</v>
          </cell>
          <cell r="F1191">
            <v>865.67</v>
          </cell>
        </row>
        <row r="1192">
          <cell r="A1192">
            <v>1168</v>
          </cell>
          <cell r="B1192" t="str">
            <v>3040 41</v>
          </cell>
          <cell r="C1192" t="str">
            <v>BROCALES Y TAPAS PARA POZOS DE VISITA DE CONCRETO, FABRICACION E INSTALACION</v>
          </cell>
          <cell r="D1192" t="str">
            <v>PZA</v>
          </cell>
          <cell r="E1192">
            <v>781.23</v>
          </cell>
          <cell r="F1192">
            <v>781.23</v>
          </cell>
        </row>
        <row r="1193">
          <cell r="A1193">
            <v>1169</v>
          </cell>
          <cell r="B1193" t="str">
            <v>3040 42</v>
          </cell>
          <cell r="C1193" t="str">
            <v>SUMINISTRO E INSTALACION DE BROCALES Y TAPAS PARA POZOS DE VISITA DE FIERRO FUNDIDO, LIGERO CON TAPA CIEGA (W=106 KG.)</v>
          </cell>
          <cell r="D1193" t="str">
            <v>PZA</v>
          </cell>
          <cell r="E1193">
            <v>0</v>
          </cell>
          <cell r="F1193">
            <v>0</v>
          </cell>
        </row>
        <row r="1194">
          <cell r="A1194">
            <v>1170</v>
          </cell>
          <cell r="B1194" t="str">
            <v>3040 43</v>
          </cell>
          <cell r="C1194" t="str">
            <v>SUMINISTRO E INSTALACION  DE BROCALES Y TAPAS PARA POZOS DE VISITA DE FIERRO FUNDIDO, MEDIANO CON TAPA CIEGA (W=122 KG.)</v>
          </cell>
          <cell r="D1194" t="str">
            <v>PZA</v>
          </cell>
          <cell r="E1194">
            <v>0</v>
          </cell>
          <cell r="F1194">
            <v>0</v>
          </cell>
        </row>
        <row r="1195">
          <cell r="A1195">
            <v>1171</v>
          </cell>
          <cell r="B1195" t="str">
            <v>3050 01</v>
          </cell>
          <cell r="C1195" t="str">
            <v>CAJA DE CAIDA ADOSADA A LOS POZOS DE VISITA HASTA  0.50 M. DE PROFUNDIDAD.</v>
          </cell>
          <cell r="D1195" t="str">
            <v>CAJA</v>
          </cell>
          <cell r="E1195">
            <v>1169.24</v>
          </cell>
          <cell r="F1195">
            <v>1169.24</v>
          </cell>
        </row>
        <row r="1196">
          <cell r="A1196">
            <v>1172</v>
          </cell>
          <cell r="B1196" t="str">
            <v>3050 02</v>
          </cell>
          <cell r="C1196" t="str">
            <v>CAJA DE CAIDA ADOSADA A LOS POZOS DE VISITA HASTA  1.00 M. DE PROFUNDIDAD.</v>
          </cell>
          <cell r="D1196" t="str">
            <v>CAJA</v>
          </cell>
          <cell r="E1196">
            <v>1255.82</v>
          </cell>
          <cell r="F1196">
            <v>1255.82</v>
          </cell>
        </row>
        <row r="1197">
          <cell r="A1197">
            <v>1173</v>
          </cell>
          <cell r="B1197" t="str">
            <v>3050 03</v>
          </cell>
          <cell r="C1197" t="str">
            <v>CAJA DE CAIDA ADOSADA A LOS POZOS DE VISITA HASTA  1.50 M. DE PROFUNDIDAD.</v>
          </cell>
          <cell r="D1197" t="str">
            <v>CAJA</v>
          </cell>
          <cell r="E1197">
            <v>33597.85</v>
          </cell>
          <cell r="F1197">
            <v>33597.85</v>
          </cell>
        </row>
        <row r="1198">
          <cell r="A1198">
            <v>1174</v>
          </cell>
          <cell r="B1198" t="str">
            <v>3050 04</v>
          </cell>
          <cell r="C1198" t="str">
            <v>CAJA DE CAIDA ADOSADA A LOS POZOS DE VISITA HASTA  2.00 M. DE PROFUNDIDAD.</v>
          </cell>
          <cell r="D1198" t="str">
            <v>CAJA</v>
          </cell>
          <cell r="E1198">
            <v>33655.25</v>
          </cell>
          <cell r="F1198">
            <v>33655.25</v>
          </cell>
        </row>
        <row r="1199">
          <cell r="A1199">
            <v>1175</v>
          </cell>
          <cell r="B1199" t="str">
            <v>3050 05</v>
          </cell>
          <cell r="C1199" t="str">
            <v>INCREMENTO DEL PRECIO DE LA CAIDA POR CADA  0.50 M MAS DE CAIDA.</v>
          </cell>
          <cell r="D1199" t="str">
            <v>INCREMENTO</v>
          </cell>
          <cell r="E1199">
            <v>110.54</v>
          </cell>
          <cell r="F1199">
            <v>110.54</v>
          </cell>
        </row>
        <row r="1200">
          <cell r="A1200">
            <v>1176</v>
          </cell>
          <cell r="B1200" t="str">
            <v>3060 01</v>
          </cell>
          <cell r="C1200" t="str">
            <v>SUMINISTRO E INSTALACION DE CONEXION DOMICILIARIA (SLANT Y CODO DE CONCRETO SIMPLE) DE 150 MM. DE DIAMETRO A TUBO DE CONCRETO SIMPLE.</v>
          </cell>
          <cell r="D1200" t="str">
            <v>JGO.</v>
          </cell>
          <cell r="E1200">
            <v>168.65</v>
          </cell>
          <cell r="F1200">
            <v>168.65</v>
          </cell>
        </row>
        <row r="1201">
          <cell r="A1201" t="str">
            <v>1176A</v>
          </cell>
          <cell r="B1201" t="str">
            <v>3060 01A</v>
          </cell>
          <cell r="C1201" t="str">
            <v>SUMINISTRO Y COLOCACION DE CONEXIÓN  DOMICILIARIA  A BASE DE SILLETAS  DE 150 MM DE DIAMETRO CON SALIDA DE 200 MM DE DIAMETRO. INCLUYE CODO DE PVC DE 45ºx150 MM DE DIAMETRO.</v>
          </cell>
          <cell r="D1201" t="str">
            <v>JGO.</v>
          </cell>
          <cell r="E1201">
            <v>1333.05</v>
          </cell>
          <cell r="F1201">
            <v>1333.05</v>
          </cell>
        </row>
        <row r="1202">
          <cell r="A1202" t="str">
            <v>1176B</v>
          </cell>
          <cell r="B1202" t="str">
            <v>3060 01B</v>
          </cell>
          <cell r="C1202" t="str">
            <v>SUMINISTRO Y COLOCACION DE CONEXIÓN  DOMICILIARIA  A BASE DE SILLETAS  DE 150 MM DE DIAMETRO CON SALIDA DE 300 MM DE DIAMETRO. INCLUYE CODO DE PVC DE 45ºx150 MM DE DIAMETRO.</v>
          </cell>
          <cell r="D1202" t="str">
            <v>JGO.</v>
          </cell>
          <cell r="E1202">
            <v>1490.55</v>
          </cell>
          <cell r="F1202">
            <v>1490.55</v>
          </cell>
        </row>
        <row r="1203">
          <cell r="A1203" t="str">
            <v>1176C</v>
          </cell>
          <cell r="B1203" t="str">
            <v>8037 00</v>
          </cell>
          <cell r="C1203" t="str">
            <v xml:space="preserve">SUMINISTRO, INSTALACIÓN Y PRUEBA  DE TUBERIA DE P.V.C.  ALCANTARILLADO SISTEMA METRICO SERIE 20  </v>
          </cell>
        </row>
        <row r="1204">
          <cell r="A1204" t="str">
            <v>1176D</v>
          </cell>
          <cell r="B1204" t="str">
            <v>8037 01</v>
          </cell>
          <cell r="C1204" t="str">
            <v>SUMINISTRO, INSTALACIÓN Y PRUEBA  DE TUBERIA DE P.V.C.  ALCANTARILLADO SISTEMA METRICO SERIE 20 DE 110 MM. DE DIAMETRO.</v>
          </cell>
          <cell r="D1204" t="str">
            <v>M.</v>
          </cell>
          <cell r="E1204">
            <v>94.259749999999997</v>
          </cell>
          <cell r="F1204">
            <v>94.259749999999997</v>
          </cell>
        </row>
        <row r="1205">
          <cell r="A1205" t="str">
            <v>1176E</v>
          </cell>
          <cell r="B1205" t="str">
            <v>8037 02</v>
          </cell>
          <cell r="C1205" t="str">
            <v>SUMINISTRO, INSTALACIÓN Y PRUEBA  DE TUBERIA DE P.V.C.  ALCANTARILLADO SISTEMA METRICO SERIE 20 DE 150 MM. DE DIAMETRO.</v>
          </cell>
          <cell r="D1205" t="str">
            <v>M.</v>
          </cell>
          <cell r="E1205">
            <v>143.72527500000001</v>
          </cell>
          <cell r="F1205">
            <v>143.72527500000001</v>
          </cell>
        </row>
        <row r="1206">
          <cell r="A1206" t="str">
            <v>1176F</v>
          </cell>
          <cell r="B1206" t="str">
            <v>8037 03</v>
          </cell>
          <cell r="C1206" t="str">
            <v>SUMINISTRO, INSTALACIÓN Y PRUEBA  DE TUBERIA DE P.V.C.  ALCANTARILLADO SISTEMA METRICO SERIE 20 DE 200 MM. DE DIAMETRO.</v>
          </cell>
          <cell r="D1206" t="str">
            <v>M.</v>
          </cell>
          <cell r="E1206">
            <v>219.89868750000005</v>
          </cell>
          <cell r="F1206">
            <v>219.89868750000005</v>
          </cell>
        </row>
        <row r="1207">
          <cell r="A1207" t="str">
            <v>1176G</v>
          </cell>
          <cell r="B1207" t="str">
            <v>8037 04</v>
          </cell>
          <cell r="C1207" t="str">
            <v>SUMINISTRO, INSTALACIÓN Y PRUEBA  DE TUBERIA DE P.V.C.  ALCANTARILLADO SISTEMA METRICO SERIE 20 DE 250 MM. DE DIAMETRO.</v>
          </cell>
          <cell r="D1207" t="str">
            <v>M.</v>
          </cell>
          <cell r="E1207">
            <v>459.63774999999998</v>
          </cell>
          <cell r="F1207">
            <v>459.63774999999998</v>
          </cell>
        </row>
        <row r="1208">
          <cell r="A1208" t="str">
            <v>1176H</v>
          </cell>
          <cell r="B1208" t="str">
            <v>8037 05</v>
          </cell>
          <cell r="C1208" t="str">
            <v>SUMINISTRO, INSTALACIÓN Y PRUEBA  DE TUBERIA DE P.V.C.  ALCANTARILLADO SISTEMA METRICO SERIE 20 DE 300 MM. DE DIAMETRO.</v>
          </cell>
          <cell r="D1208" t="str">
            <v>M.</v>
          </cell>
          <cell r="E1208">
            <v>755.42062499999986</v>
          </cell>
          <cell r="F1208">
            <v>755.42062499999986</v>
          </cell>
        </row>
        <row r="1209">
          <cell r="A1209" t="str">
            <v>1176I</v>
          </cell>
          <cell r="B1209" t="str">
            <v>8037 06</v>
          </cell>
          <cell r="C1209" t="str">
            <v>SUMINISTRO, INSTALACIÓN Y PRUEBA  DE TUBERIA DE P.V.C.  ALCANTARILLADO SISTEMA METRICO SERIE 20 DE 355 MM. DE DIAMETRO.</v>
          </cell>
          <cell r="D1209" t="str">
            <v>M.</v>
          </cell>
          <cell r="E1209">
            <v>1162.8109999999999</v>
          </cell>
          <cell r="F1209">
            <v>1162.8109999999999</v>
          </cell>
        </row>
        <row r="1210">
          <cell r="A1210" t="str">
            <v>1176J</v>
          </cell>
          <cell r="B1210" t="str">
            <v>8037 07</v>
          </cell>
          <cell r="C1210" t="str">
            <v>SUMINISTRO, INSTALACIÓN Y PRUEBA  DE TUBERIA DE P.V.C.  ALCANTARILLADO SISTEMA METRICO SERIE 20 DE 400 MM. DE DIAMETRO.</v>
          </cell>
          <cell r="D1210" t="str">
            <v>M.</v>
          </cell>
          <cell r="E1210">
            <v>1293.1419375</v>
          </cell>
          <cell r="F1210">
            <v>1293.1419375</v>
          </cell>
        </row>
        <row r="1211">
          <cell r="A1211" t="str">
            <v>1176K</v>
          </cell>
          <cell r="B1211" t="str">
            <v>8037 08</v>
          </cell>
          <cell r="C1211" t="str">
            <v>SUMINISTRO, INSTALACIÓN Y PRUEBA  DE TUBERIA DE P.V.C.  ALCANTARILLADO SISTEMA METRICO SERIE 20 DE 450 MM. DE DIAMETRO.</v>
          </cell>
          <cell r="D1211" t="str">
            <v>M.</v>
          </cell>
          <cell r="E1211">
            <v>1606.4522499999998</v>
          </cell>
          <cell r="F1211">
            <v>1606.4522499999998</v>
          </cell>
        </row>
        <row r="1212">
          <cell r="A1212" t="str">
            <v>1176L</v>
          </cell>
          <cell r="B1212" t="str">
            <v>8037 09</v>
          </cell>
          <cell r="C1212" t="str">
            <v>SUMINISTRO, INSTALACIÓN Y PRUEBA  DE TUBERIA DE P.V.C.  ALCANTARILLADO SISTEMA METRICO SERIE 20 DE 500 MM. DE DIAMETRO.</v>
          </cell>
          <cell r="D1212" t="str">
            <v>M.</v>
          </cell>
          <cell r="E1212">
            <v>1976.2405000000001</v>
          </cell>
          <cell r="F1212">
            <v>1976.2405000000001</v>
          </cell>
        </row>
        <row r="1213">
          <cell r="A1213" t="str">
            <v>1176M</v>
          </cell>
          <cell r="B1213" t="str">
            <v>8037 10</v>
          </cell>
          <cell r="C1213" t="str">
            <v>SUMINISTRO, INSTALACIÓN Y PRUEBA  DE TUBERIA DE P.V.C.  ALCANTARILLADO SISTEMA METRICO SERIE 20 DE 630 MM. DE DIAMETRO.</v>
          </cell>
          <cell r="D1213" t="str">
            <v>M.</v>
          </cell>
          <cell r="E1213">
            <v>3160.7289999999998</v>
          </cell>
          <cell r="F1213">
            <v>3160.7289999999998</v>
          </cell>
        </row>
        <row r="1214">
          <cell r="A1214">
            <v>1177</v>
          </cell>
          <cell r="B1214" t="str">
            <v>4065 01</v>
          </cell>
          <cell r="C1214" t="str">
            <v>SUMINISTRO Y COLOCACION DE ACERO DE REFUERZO.</v>
          </cell>
          <cell r="D1214" t="str">
            <v>KG</v>
          </cell>
          <cell r="E1214">
            <v>9.26</v>
          </cell>
          <cell r="F1214">
            <v>9.26</v>
          </cell>
        </row>
        <row r="1215">
          <cell r="A1215">
            <v>1178</v>
          </cell>
          <cell r="B1215" t="str">
            <v>4065 02</v>
          </cell>
          <cell r="C1215" t="str">
            <v>SUMINISTRO Y COLOCACION DE ACERO DE REFUERZO DE ¼" DE DIAMETRO (ALAMBRON).</v>
          </cell>
          <cell r="D1215" t="str">
            <v>KG</v>
          </cell>
          <cell r="E1215">
            <v>14.1</v>
          </cell>
          <cell r="F1215">
            <v>14.1</v>
          </cell>
        </row>
        <row r="1216">
          <cell r="A1216">
            <v>1179</v>
          </cell>
          <cell r="B1216" t="str">
            <v>4070 01</v>
          </cell>
          <cell r="C1216" t="str">
            <v>SUMINISTRO Y COLOCACION DE MALLA ELECTROSOLDADA E 66.10.10.</v>
          </cell>
          <cell r="D1216" t="str">
            <v>M²</v>
          </cell>
          <cell r="E1216">
            <v>16.239999999999998</v>
          </cell>
          <cell r="F1216">
            <v>16.239999999999998</v>
          </cell>
        </row>
        <row r="1217">
          <cell r="A1217">
            <v>1180</v>
          </cell>
          <cell r="B1217" t="str">
            <v>4070 02</v>
          </cell>
          <cell r="C1217" t="str">
            <v>SUMINISTRO Y COLOCACION DE MALLA ELECTROSOLDADA E 66.8.8.</v>
          </cell>
          <cell r="D1217" t="str">
            <v>M²</v>
          </cell>
          <cell r="E1217">
            <v>19.39</v>
          </cell>
          <cell r="F1217">
            <v>19.39</v>
          </cell>
        </row>
        <row r="1218">
          <cell r="A1218">
            <v>1181</v>
          </cell>
          <cell r="B1218" t="str">
            <v>4070 03</v>
          </cell>
          <cell r="C1218" t="str">
            <v>SUMINISTRO Y COLOCACION DE MALLA ELECTROSOLDADA E 66.4.4.</v>
          </cell>
          <cell r="D1218" t="str">
            <v>M²</v>
          </cell>
          <cell r="E1218">
            <v>49.44</v>
          </cell>
          <cell r="F1218">
            <v>49.44</v>
          </cell>
        </row>
        <row r="1219">
          <cell r="A1219">
            <v>1182</v>
          </cell>
          <cell r="B1219" t="str">
            <v>4100 03</v>
          </cell>
          <cell r="C1219" t="str">
            <v>APLANADO Y EMBOQUILLADO, CON TODOS LOS MATERIALES Y MANO DE OBRA CON MORTERO CEMENTO-ARENA 1:5 DE 1.25  CM. DE ESPESOR</v>
          </cell>
          <cell r="D1219" t="str">
            <v>M²</v>
          </cell>
          <cell r="E1219">
            <v>79.17</v>
          </cell>
          <cell r="F1219">
            <v>79.17</v>
          </cell>
        </row>
        <row r="1220">
          <cell r="A1220">
            <v>1183</v>
          </cell>
          <cell r="B1220" t="str">
            <v>4100 01</v>
          </cell>
          <cell r="C1220" t="str">
            <v>APLANADO Y EMBOQUILLADO, CON TODOS LOS MATERIALES Y MANO DE OBRA CON MORTERO CEMENTO-ARENA 1:5 DE 1.5  CM. DE ESPESOR</v>
          </cell>
          <cell r="D1220" t="str">
            <v>M²</v>
          </cell>
          <cell r="E1220">
            <v>114.17</v>
          </cell>
          <cell r="F1220">
            <v>114.17</v>
          </cell>
        </row>
        <row r="1221">
          <cell r="A1221">
            <v>1184</v>
          </cell>
          <cell r="B1221" t="str">
            <v>4100 02</v>
          </cell>
          <cell r="C1221" t="str">
            <v>APLANADO Y EMBOQUILLADO, CON TODOS LOS MATERIALES Y MANO DE OBRA CON MORTERO CEMENTO-ARENA 1:3 DE 1.5  CM. DE ESPESOR</v>
          </cell>
          <cell r="D1221" t="str">
            <v>M²</v>
          </cell>
          <cell r="E1221">
            <v>121.32</v>
          </cell>
          <cell r="F1221">
            <v>121.32</v>
          </cell>
        </row>
        <row r="1222">
          <cell r="A1222">
            <v>1185</v>
          </cell>
          <cell r="B1222" t="str">
            <v>4100 04</v>
          </cell>
          <cell r="C1222" t="str">
            <v>APLANADO PULIDO, CON TODOS LOS MATERIALES Y MANO DE OBRA CON MORTERO CEMENTO-ARENA 1:3 DE 1.5  CM. DE ESPESOR</v>
          </cell>
          <cell r="D1222" t="str">
            <v>M²</v>
          </cell>
          <cell r="E1222">
            <v>126.32</v>
          </cell>
          <cell r="F1222">
            <v>126.32</v>
          </cell>
        </row>
        <row r="1223">
          <cell r="A1223">
            <v>1186</v>
          </cell>
          <cell r="B1223" t="str">
            <v>4105 01</v>
          </cell>
          <cell r="C1223" t="str">
            <v>PISOS,  LAMBRINES Y ZOCLOS, CON TODOS LOS MATERIALES Y MANO DE OBRA EN PISOS DE MOSAICO LISO O MARMOLEADO DE 1a.  ASENTADO CON MORTERO CEMENTO- ARENA 1:3.</v>
          </cell>
          <cell r="D1223" t="str">
            <v>M²</v>
          </cell>
          <cell r="E1223">
            <v>605.73</v>
          </cell>
          <cell r="F1223">
            <v>605.73</v>
          </cell>
        </row>
        <row r="1224">
          <cell r="A1224">
            <v>1187</v>
          </cell>
          <cell r="B1224" t="str">
            <v>4105 02</v>
          </cell>
          <cell r="C1224" t="str">
            <v>PISOS,  LAMBRINES Y ZOCLOS, CON TODOS LOS MATERIALES Y MANO DE OBRA, PISO DE AZULEJO DE COLOR,  ASENTADO CON MORTERO CEMENTO- ARENA 1:3. Y LECHADEADO CON CEMENTO BLANCO.</v>
          </cell>
          <cell r="D1224" t="str">
            <v>M²</v>
          </cell>
          <cell r="E1224">
            <v>185.84</v>
          </cell>
          <cell r="F1224">
            <v>185.84</v>
          </cell>
        </row>
        <row r="1225">
          <cell r="A1225">
            <v>1188</v>
          </cell>
          <cell r="B1225" t="str">
            <v>4105 07</v>
          </cell>
          <cell r="C1225" t="str">
            <v>SUMINISTRO E INSTALACION DE COMPUERTA TIPO MILLER DE 0.38 M. DE Ø, Y  VASTAGO DE 3.00 M. DE ALTO.</v>
          </cell>
          <cell r="D1225" t="str">
            <v>PZA</v>
          </cell>
          <cell r="E1225">
            <v>0</v>
          </cell>
          <cell r="F1225">
            <v>0</v>
          </cell>
        </row>
        <row r="1226">
          <cell r="A1226">
            <v>1189</v>
          </cell>
          <cell r="B1226" t="str">
            <v>4105 08</v>
          </cell>
          <cell r="C1226" t="str">
            <v>AFINE DE TALUD CON MATERIAL COMPACTADO, PRODUCTO DE LA EXCAVACIÓN PROPORCIONANDO LA HUMEDAD NECESARIA, EN CAPAS DE 10  A  20 CM.</v>
          </cell>
          <cell r="D1226" t="str">
            <v>M²</v>
          </cell>
          <cell r="E1226">
            <v>0</v>
          </cell>
          <cell r="F1226">
            <v>0</v>
          </cell>
        </row>
        <row r="1227">
          <cell r="A1227">
            <v>1190</v>
          </cell>
          <cell r="B1227" t="str">
            <v>4105 09</v>
          </cell>
          <cell r="C1227" t="str">
            <v>SUMINISTRO Y COLOCACIÓN DE TUBO VENTILADOR DE PVC DE 4" DE Ø DE 3 M.</v>
          </cell>
          <cell r="D1227" t="str">
            <v>PZA</v>
          </cell>
          <cell r="E1227">
            <v>215.46</v>
          </cell>
          <cell r="F1227">
            <v>215.46</v>
          </cell>
        </row>
        <row r="1228">
          <cell r="A1228">
            <v>1191</v>
          </cell>
          <cell r="B1228" t="str">
            <v>4105 09</v>
          </cell>
          <cell r="C1228" t="str">
            <v>SUMINISTRO E INSTALACIÓN DE VENTILA HECHA CON TUBO DE PVC DE 4" DE DIAM. Y 3 M DE LONGITUD. (INCLUYE 3 CODOS DE 45º X 4", UNA TEE DE 4X4", MALLA DE MOSQUITERO, ABRAZADERAS Y TORNILLOS PARA SU FIJACIÓN).</v>
          </cell>
          <cell r="D1228" t="str">
            <v>PZA</v>
          </cell>
          <cell r="E1228">
            <v>261.38310000000001</v>
          </cell>
          <cell r="F1228">
            <v>261.38310000000001</v>
          </cell>
        </row>
        <row r="1229">
          <cell r="A1229">
            <v>1192</v>
          </cell>
          <cell r="B1229" t="str">
            <v>4105 10</v>
          </cell>
          <cell r="C1229" t="str">
            <v>SUMINISTRO Y COLOCACIÓN DE TAZA CON SEPADOR DE ORINA Y TAPA.</v>
          </cell>
          <cell r="D1229" t="str">
            <v>PZA</v>
          </cell>
          <cell r="E1229">
            <v>1053.4634000000001</v>
          </cell>
          <cell r="F1229">
            <v>1053.4634000000001</v>
          </cell>
        </row>
        <row r="1230">
          <cell r="A1230">
            <v>1193</v>
          </cell>
          <cell r="B1230" t="str">
            <v>4106 10A</v>
          </cell>
          <cell r="C1230" t="str">
            <v xml:space="preserve">SUMINISTRO Y COLOCACIÓN DE MINGITORIO </v>
          </cell>
          <cell r="D1230" t="str">
            <v>PZA</v>
          </cell>
          <cell r="E1230">
            <v>412.91669999999999</v>
          </cell>
          <cell r="F1230">
            <v>412.91669999999999</v>
          </cell>
        </row>
        <row r="1231">
          <cell r="A1231">
            <v>1194</v>
          </cell>
          <cell r="B1231" t="str">
            <v>4105 11</v>
          </cell>
          <cell r="C1231" t="str">
            <v>CONSTRUCCION DE FILTRO PARA ORINA DE 30X30X70 CM. INCLUYE EXCAVACIÓN Y RELLENO CON MATERIALES PETREOS Y CAL; MANO DE OBRA, EQUIPO Y HERRAMIENTAS.</v>
          </cell>
          <cell r="D1231" t="str">
            <v>PZA</v>
          </cell>
          <cell r="E1231">
            <v>290.50120000000004</v>
          </cell>
          <cell r="F1231">
            <v>290.50120000000004</v>
          </cell>
        </row>
        <row r="1232">
          <cell r="A1232">
            <v>1195</v>
          </cell>
          <cell r="B1232" t="str">
            <v>4105 12</v>
          </cell>
          <cell r="C1232" t="str">
            <v>SUMINISTRO Y COLOCACION DE CORTINERO.</v>
          </cell>
          <cell r="D1232" t="str">
            <v>PZA</v>
          </cell>
          <cell r="E1232">
            <v>0</v>
          </cell>
          <cell r="F1232">
            <v>0</v>
          </cell>
        </row>
        <row r="1233">
          <cell r="A1233">
            <v>1196</v>
          </cell>
          <cell r="B1233" t="str">
            <v>4105 13</v>
          </cell>
          <cell r="C1233" t="str">
            <v>SUMINISTRO Y COLOCACION DE CORTINA DE PLASTICO.</v>
          </cell>
          <cell r="D1233" t="str">
            <v>PZA</v>
          </cell>
          <cell r="E1233">
            <v>0</v>
          </cell>
          <cell r="F1233">
            <v>0</v>
          </cell>
        </row>
        <row r="1234">
          <cell r="A1234">
            <v>1197</v>
          </cell>
          <cell r="B1234" t="str">
            <v>4105 14</v>
          </cell>
          <cell r="C1234" t="str">
            <v>FORMACION DE BORDOS COMPACTADOS AL 90% DE LA  PRUEBA PROCTOR, CON MATERIAL PRODUCTO DE LA EXCAVACIÓN ADYACENTE, COMPACTADO EN CAPAS DE 0.20 M. DE ESPESOR, ADIONANDO LA HUMEDAD NECESARIA Y AFINE DE TERRACORIAS INCLUYE CARGA Y ACARREO DE MATERIAL A 1 KM.</v>
          </cell>
          <cell r="D1234" t="str">
            <v>M³</v>
          </cell>
          <cell r="E1234">
            <v>0</v>
          </cell>
          <cell r="F1234">
            <v>0</v>
          </cell>
        </row>
        <row r="1235">
          <cell r="A1235">
            <v>1198</v>
          </cell>
          <cell r="B1235" t="str">
            <v>4105 15</v>
          </cell>
          <cell r="C1235" t="str">
            <v>SUMINISTRO E INSTALACION DE COMPUERTA MILLER DE 0.45 M. DE Ø, CON VASTAGO DE 2.5 M. DE ALTO.</v>
          </cell>
          <cell r="D1235" t="str">
            <v>PZA</v>
          </cell>
          <cell r="E1235">
            <v>0</v>
          </cell>
          <cell r="F1235">
            <v>0</v>
          </cell>
        </row>
        <row r="1236">
          <cell r="A1236">
            <v>1199</v>
          </cell>
          <cell r="B1236" t="str">
            <v>4105 16</v>
          </cell>
          <cell r="C1236" t="str">
            <v>SUMINISTRO E INSTALACION DE COMPUERTA DE AGUJAS, DE MADERA CREOSOTADA, DE 126X30X2.5 CM.</v>
          </cell>
          <cell r="D1236" t="str">
            <v>PZA</v>
          </cell>
          <cell r="E1236">
            <v>0</v>
          </cell>
          <cell r="F1236">
            <v>0</v>
          </cell>
        </row>
        <row r="1237">
          <cell r="A1237">
            <v>1200</v>
          </cell>
          <cell r="C1237" t="str">
            <v>OBRA CIVIL</v>
          </cell>
        </row>
        <row r="1238">
          <cell r="A1238">
            <v>1201</v>
          </cell>
          <cell r="B1238" t="str">
            <v>4000 01</v>
          </cell>
          <cell r="C1238" t="str">
            <v>MAMPOSTERIA DE PIEDRA, CON PARAMETROS ROSTREADOS, JUNTEADOS CON MORTERO CEMENTO-ARENA 1:5.</v>
          </cell>
          <cell r="D1238" t="str">
            <v>M³</v>
          </cell>
          <cell r="E1238">
            <v>670.41</v>
          </cell>
          <cell r="F1238">
            <v>670.41</v>
          </cell>
        </row>
        <row r="1239">
          <cell r="A1239">
            <v>1202</v>
          </cell>
          <cell r="B1239" t="str">
            <v>4000 02</v>
          </cell>
          <cell r="C1239" t="str">
            <v>MAMPOSTERIA DE PIEDRA, CON PARAMETROS ROSTREADOS, JUNTEADOS CON MORTERO CEMENTO-ARENA 1:3.</v>
          </cell>
          <cell r="D1239" t="str">
            <v>M³</v>
          </cell>
          <cell r="E1239">
            <v>742.36</v>
          </cell>
          <cell r="F1239">
            <v>742.36</v>
          </cell>
        </row>
        <row r="1240">
          <cell r="A1240">
            <v>1203</v>
          </cell>
          <cell r="B1240" t="str">
            <v>4001 01</v>
          </cell>
          <cell r="C1240" t="str">
            <v>ZAMPEADO DE PIEDRA COLOCADO EN  SECO.</v>
          </cell>
          <cell r="D1240" t="str">
            <v>M³</v>
          </cell>
          <cell r="E1240">
            <v>372.76</v>
          </cell>
          <cell r="F1240">
            <v>372.76</v>
          </cell>
        </row>
        <row r="1241">
          <cell r="A1241">
            <v>1204</v>
          </cell>
          <cell r="B1241" t="str">
            <v>4001 02</v>
          </cell>
          <cell r="C1241" t="str">
            <v>ZAMPEADO DE PIEDRA CON MORTERO CEMENTO-ARENA 1:5.</v>
          </cell>
          <cell r="D1241" t="str">
            <v>M³</v>
          </cell>
          <cell r="E1241">
            <v>627.66</v>
          </cell>
          <cell r="F1241">
            <v>627.66</v>
          </cell>
        </row>
        <row r="1242">
          <cell r="A1242">
            <v>1205</v>
          </cell>
          <cell r="B1242" t="str">
            <v>4001 03</v>
          </cell>
          <cell r="C1242" t="str">
            <v>ZAMPEADO DE PIEDRA CON MORTERO CEMENTO-ARENA  1:3.</v>
          </cell>
          <cell r="D1242" t="str">
            <v>M³</v>
          </cell>
          <cell r="E1242">
            <v>702.67</v>
          </cell>
          <cell r="F1242">
            <v>702.67</v>
          </cell>
        </row>
        <row r="1243">
          <cell r="A1243">
            <v>1206</v>
          </cell>
          <cell r="B1243" t="str">
            <v>4010 01</v>
          </cell>
          <cell r="C1243" t="str">
            <v>MUROS DE TABIQUE ROJO RECOCIDO, HASTA 6.0 M. DE ALTURA, JUNTEADO CON MORTERO CEMENTO-ARENA 1:5, DE 14 CM. DE ESPESOR.</v>
          </cell>
          <cell r="D1243" t="str">
            <v>M²</v>
          </cell>
          <cell r="E1243">
            <v>254.32</v>
          </cell>
          <cell r="F1243">
            <v>254.32</v>
          </cell>
        </row>
        <row r="1244">
          <cell r="A1244">
            <v>1207</v>
          </cell>
          <cell r="B1244" t="str">
            <v>4010 02</v>
          </cell>
          <cell r="C1244" t="str">
            <v>MUROS DE TABIQUE ROJO RECOCIDO, HASTA 6.0 M. DE ALTURA, JUNTEADO CON MORTERO CEMENTO-ARENA 1:5, DE 21 CM. DE ESPESOR.</v>
          </cell>
          <cell r="D1244" t="str">
            <v>M²</v>
          </cell>
          <cell r="E1244">
            <v>228.85</v>
          </cell>
          <cell r="F1244">
            <v>228.85</v>
          </cell>
        </row>
        <row r="1245">
          <cell r="A1245">
            <v>1208</v>
          </cell>
          <cell r="B1245" t="str">
            <v>4010 03</v>
          </cell>
          <cell r="C1245" t="str">
            <v>MUROS DE TABIQUE ROJO RECOCIDO, HASTA 6.0 M. DE ALTURA, JUNTEADO CON MORTERO CEMENTO-ARENA 1:5, DE 28 CM. DE ESPESOR.</v>
          </cell>
          <cell r="D1245" t="str">
            <v>M²</v>
          </cell>
          <cell r="E1245">
            <v>393.6</v>
          </cell>
          <cell r="F1245">
            <v>393.6</v>
          </cell>
        </row>
        <row r="1246">
          <cell r="A1246">
            <v>1209</v>
          </cell>
          <cell r="B1246" t="str">
            <v>4010 04</v>
          </cell>
          <cell r="C1246" t="str">
            <v>BONIFICACION POR UNA CARA APARENTE, EN MUROS DE 14 CM. DE ESPESOR.</v>
          </cell>
          <cell r="D1246" t="str">
            <v>M²</v>
          </cell>
          <cell r="E1246">
            <v>31.28</v>
          </cell>
          <cell r="F1246">
            <v>31.28</v>
          </cell>
        </row>
        <row r="1247">
          <cell r="A1247">
            <v>1210</v>
          </cell>
          <cell r="B1247" t="str">
            <v>4015 01</v>
          </cell>
          <cell r="C1247" t="str">
            <v>CELOSIA DE BLOCK DE CEMENTO DE 10 CM. DE ESPESOR JUNTEADO CON MORTERO CEMENTO-ARENA 1:3</v>
          </cell>
          <cell r="D1247" t="str">
            <v>M²</v>
          </cell>
          <cell r="E1247">
            <v>326.72000000000003</v>
          </cell>
          <cell r="F1247">
            <v>326.72000000000003</v>
          </cell>
        </row>
        <row r="1248">
          <cell r="A1248">
            <v>1211</v>
          </cell>
          <cell r="B1248" t="str">
            <v>4020 01</v>
          </cell>
          <cell r="C1248" t="str">
            <v>FABRICACION Y COLADO DE CONCRETO VIBRADO Y CURADO DE F'C= 100 KG/CM².</v>
          </cell>
          <cell r="D1248" t="str">
            <v>M³</v>
          </cell>
          <cell r="E1248">
            <v>1242.76</v>
          </cell>
          <cell r="F1248">
            <v>1242.76</v>
          </cell>
        </row>
        <row r="1249">
          <cell r="A1249">
            <v>1212</v>
          </cell>
          <cell r="B1249" t="str">
            <v>4020 02</v>
          </cell>
          <cell r="C1249" t="str">
            <v>FABRICACION Y COLADO DE CONCRETO VIBRADO Y CURADO DE F'C= 150 KG/CM².</v>
          </cell>
          <cell r="D1249" t="str">
            <v>M³</v>
          </cell>
          <cell r="E1249">
            <v>1344.4</v>
          </cell>
          <cell r="F1249">
            <v>1344.4</v>
          </cell>
        </row>
        <row r="1250">
          <cell r="A1250">
            <v>1213</v>
          </cell>
          <cell r="B1250" t="str">
            <v>4020 03</v>
          </cell>
          <cell r="C1250" t="str">
            <v>FABRICACION Y COLADO DE CONCRETO VIBRADO Y CURADO DE F'C= 175  KG/CM².</v>
          </cell>
          <cell r="D1250" t="str">
            <v>M³</v>
          </cell>
          <cell r="E1250">
            <v>1347.94</v>
          </cell>
          <cell r="F1250">
            <v>1347.94</v>
          </cell>
        </row>
        <row r="1251">
          <cell r="A1251">
            <v>1214</v>
          </cell>
          <cell r="B1251" t="str">
            <v>4020 04</v>
          </cell>
          <cell r="C1251" t="str">
            <v>FABRICACION Y COLADO DE CONCRETO VIBRADO Y CURADO DE F'C= 200 KG/CM².</v>
          </cell>
          <cell r="D1251" t="str">
            <v>M³</v>
          </cell>
          <cell r="E1251">
            <v>1540.58</v>
          </cell>
          <cell r="F1251">
            <v>1540.58</v>
          </cell>
        </row>
        <row r="1252">
          <cell r="A1252">
            <v>1215</v>
          </cell>
          <cell r="B1252" t="str">
            <v>4020 05</v>
          </cell>
          <cell r="C1252" t="str">
            <v>FABRICACION Y COLADO DE CONCRETO VIBRADO Y CURADO DE F'C= 250 KG/CM².</v>
          </cell>
          <cell r="D1252" t="str">
            <v>M³</v>
          </cell>
          <cell r="E1252">
            <v>1659.9</v>
          </cell>
          <cell r="F1252">
            <v>1659.9</v>
          </cell>
        </row>
        <row r="1253">
          <cell r="A1253">
            <v>1216</v>
          </cell>
          <cell r="B1253" t="str">
            <v>4035 01</v>
          </cell>
          <cell r="C1253" t="str">
            <v>CONCRETO CICLOPEO EN CIMENTACIONES</v>
          </cell>
          <cell r="D1253" t="str">
            <v>M³</v>
          </cell>
          <cell r="E1253">
            <v>765.85</v>
          </cell>
          <cell r="F1253">
            <v>765.85</v>
          </cell>
        </row>
        <row r="1254">
          <cell r="A1254">
            <v>1217</v>
          </cell>
          <cell r="B1254" t="str">
            <v>4040  01</v>
          </cell>
          <cell r="C1254" t="str">
            <v>PLANTILLA COMPACTADA CON PEDACERIA DE TABIQUE Y MORTERO CEMENTO-ARENA 1:5</v>
          </cell>
          <cell r="D1254" t="str">
            <v>M³</v>
          </cell>
          <cell r="E1254">
            <v>679.17</v>
          </cell>
          <cell r="F1254">
            <v>679.17</v>
          </cell>
        </row>
        <row r="1255">
          <cell r="A1255">
            <v>1218</v>
          </cell>
          <cell r="B1255" t="str">
            <v>4041 01</v>
          </cell>
          <cell r="C1255" t="str">
            <v>RELLENO APISONADO Y COMPACTADO DE PISOS CON TEZONTLE O TEPETATE.</v>
          </cell>
          <cell r="D1255" t="str">
            <v>M³</v>
          </cell>
          <cell r="E1255">
            <v>236.97</v>
          </cell>
          <cell r="F1255">
            <v>236.97</v>
          </cell>
        </row>
        <row r="1256">
          <cell r="A1256">
            <v>1219</v>
          </cell>
          <cell r="B1256" t="str">
            <v>4050 01</v>
          </cell>
          <cell r="C1256" t="str">
            <v>CIMBRA DE MADERA PARA ACABADOS NO APARENTES EN CIMENTACION.</v>
          </cell>
          <cell r="D1256" t="str">
            <v>M²</v>
          </cell>
          <cell r="E1256">
            <v>86.46</v>
          </cell>
          <cell r="F1256">
            <v>86.46</v>
          </cell>
        </row>
        <row r="1257">
          <cell r="A1257">
            <v>1220</v>
          </cell>
          <cell r="B1257" t="str">
            <v>4050 02</v>
          </cell>
          <cell r="C1257" t="str">
            <v>CIMBRA DE MADERA PARA ACABADOS NO APARENTES EN DALAS, CASTILLOS Y CERRAMIENTOS.</v>
          </cell>
          <cell r="D1257" t="str">
            <v>M²</v>
          </cell>
          <cell r="E1257">
            <v>79.540000000000006</v>
          </cell>
          <cell r="F1257">
            <v>79.540000000000006</v>
          </cell>
        </row>
        <row r="1258">
          <cell r="A1258">
            <v>1221</v>
          </cell>
          <cell r="B1258" t="str">
            <v>4050 03</v>
          </cell>
          <cell r="C1258" t="str">
            <v>CIMBRA DE MADERA PARA ACABADOS NO APARENTES TRABES Y COLUMNAS CON ALTURA DE OBRA FALSA, HASTA 3.0 M.</v>
          </cell>
          <cell r="D1258" t="str">
            <v>M²</v>
          </cell>
          <cell r="E1258">
            <v>81.709999999999994</v>
          </cell>
          <cell r="F1258">
            <v>81.709999999999994</v>
          </cell>
        </row>
        <row r="1259">
          <cell r="A1259">
            <v>1222</v>
          </cell>
          <cell r="B1259" t="str">
            <v>4050 04</v>
          </cell>
          <cell r="C1259" t="str">
            <v>CIMBRA DE MADERA PARA ACABADOS NO APARENTES EN LOSAS CON ALTURA DE OBRA FALSA  HASTA 3.60 M.</v>
          </cell>
          <cell r="D1259" t="str">
            <v>M²</v>
          </cell>
          <cell r="E1259">
            <v>87.1</v>
          </cell>
          <cell r="F1259">
            <v>87.1</v>
          </cell>
        </row>
        <row r="1260">
          <cell r="A1260">
            <v>1223</v>
          </cell>
          <cell r="B1260" t="str">
            <v>4050 05</v>
          </cell>
          <cell r="C1260" t="str">
            <v>CIMBRA DE MADERA PARA ACABADOS NO APARENTES EN MUROS HASTA 3.0 M. DE ALTURA.</v>
          </cell>
          <cell r="D1260" t="str">
            <v>M²</v>
          </cell>
          <cell r="E1260">
            <v>79.27</v>
          </cell>
          <cell r="F1260">
            <v>79.27</v>
          </cell>
        </row>
        <row r="1261">
          <cell r="A1261">
            <v>1224</v>
          </cell>
          <cell r="B1261" t="str">
            <v>4050 06</v>
          </cell>
          <cell r="C1261" t="str">
            <v>CIMBRA DE MADERA PARA ACABADOS NO APARENTES EN CIMBRA EN TANQUES  ELEVADOS.</v>
          </cell>
          <cell r="D1261" t="str">
            <v>M²</v>
          </cell>
          <cell r="E1261">
            <v>493.76</v>
          </cell>
          <cell r="F1261">
            <v>493.76</v>
          </cell>
        </row>
        <row r="1262">
          <cell r="A1262">
            <v>1225</v>
          </cell>
          <cell r="B1262" t="str">
            <v>4050 07</v>
          </cell>
          <cell r="C1262" t="str">
            <v>BONIFICACION EN CIMBRA POR ACABADO APARENTE</v>
          </cell>
          <cell r="D1262" t="str">
            <v>M²</v>
          </cell>
          <cell r="E1262">
            <v>38.090000000000003</v>
          </cell>
          <cell r="F1262">
            <v>38.090000000000003</v>
          </cell>
        </row>
        <row r="1263">
          <cell r="A1263">
            <v>1226</v>
          </cell>
          <cell r="B1263" t="str">
            <v>4102 01</v>
          </cell>
          <cell r="C1263" t="str">
            <v>APLANADO Y EMBOQUILLADO, CON TODOS LOS MATERIALES Y MANO DE OBRA EN MARTELINADO FINO EN ELEMENTOS DE CONCRETO.</v>
          </cell>
          <cell r="D1263" t="str">
            <v>M²</v>
          </cell>
          <cell r="E1263">
            <v>39.380000000000003</v>
          </cell>
          <cell r="F1263">
            <v>39.380000000000003</v>
          </cell>
        </row>
        <row r="1264">
          <cell r="A1264">
            <v>1227</v>
          </cell>
          <cell r="B1264" t="str">
            <v>4103 01</v>
          </cell>
          <cell r="C1264" t="str">
            <v>APLANADO Y EMBOQUILLADO, CON TODOS LOS MATERIALES Y MANO DE OBRA EN SUMINISTRO Y APLICACION DE TIROL RUSTICO.</v>
          </cell>
          <cell r="D1264" t="str">
            <v>M²</v>
          </cell>
          <cell r="E1264">
            <v>60.96</v>
          </cell>
          <cell r="F1264">
            <v>60.96</v>
          </cell>
        </row>
        <row r="1265">
          <cell r="A1265">
            <v>1228</v>
          </cell>
          <cell r="B1265" t="str">
            <v>4103 02</v>
          </cell>
          <cell r="C1265" t="str">
            <v>APLANADO Y EMBOQUILLADO, CON TODOS LOS MATERIALES Y MANO DE OBRA EN SUMINISTRO Y APLICACION DE TIROL PLANCHADO.</v>
          </cell>
          <cell r="D1265" t="str">
            <v>M²</v>
          </cell>
          <cell r="E1265">
            <v>78.599999999999994</v>
          </cell>
          <cell r="F1265">
            <v>78.599999999999994</v>
          </cell>
        </row>
        <row r="1266">
          <cell r="A1266">
            <v>1229</v>
          </cell>
          <cell r="B1266" t="str">
            <v>4105 01</v>
          </cell>
          <cell r="C1266" t="str">
            <v>PISOS,  LAMBRINES Y ZOCLOS, CON TODOS LOS MATERIALES Y MANO DE OBRA EN PISOS DE MOSAICO LISO O MARMOLEADO DE 1a.  ASENTADO CON MORTERO CEMENTO- ARENA 1:3.</v>
          </cell>
          <cell r="D1266" t="str">
            <v>M²</v>
          </cell>
          <cell r="E1266">
            <v>605.73</v>
          </cell>
          <cell r="F1266">
            <v>605.73</v>
          </cell>
        </row>
        <row r="1267">
          <cell r="A1267">
            <v>1230</v>
          </cell>
          <cell r="B1267" t="str">
            <v>4105 02</v>
          </cell>
          <cell r="C1267" t="str">
            <v>PISOS,  LAMBRINES Y ZOCLOS, CON TODOS LOS MATERIALES Y MANO DE OBRA, PISO DE AZULEJO DE COLOR,  ASENTADO CON MORTERO CEMENTO- ARENA 1:3. Y LECHADEADO CON CEMENTO BLANCO.</v>
          </cell>
          <cell r="D1267" t="str">
            <v>M²</v>
          </cell>
          <cell r="E1267">
            <v>185.84</v>
          </cell>
          <cell r="F1267">
            <v>185.84</v>
          </cell>
        </row>
        <row r="1268">
          <cell r="A1268">
            <v>1231</v>
          </cell>
          <cell r="B1268" t="str">
            <v>4105 03</v>
          </cell>
          <cell r="C1268" t="str">
            <v>PISOS,  LAMBRINES Y ZOCLOS, CON TODOS LOS MATERIALES Y MANO DE OBRA EN PISO DE AZULEJO DE COLOR, ASENTADO CON MORTERO CEMENTO- ARENA 1:3  Y LECHAREADO  CON CEMENTO BLANCO.</v>
          </cell>
          <cell r="D1268" t="str">
            <v>M²</v>
          </cell>
          <cell r="E1268">
            <v>275.02999999999997</v>
          </cell>
          <cell r="F1268">
            <v>275.02999999999997</v>
          </cell>
        </row>
        <row r="1269">
          <cell r="A1269">
            <v>1232</v>
          </cell>
          <cell r="B1269" t="str">
            <v>4105 04</v>
          </cell>
          <cell r="C1269" t="str">
            <v>PISOS,  LAMBRINES Y ZOCLOS, CON TODOS LOS MATERIALES Y MANO DE OBRA EN LAMBRIN  DE AZULEJO DE COLOR, ASENTADO CON MORTERO CEMENTO- ARENA 1:3  Y LECHAREADO  CON CEMENTO BLANCO.</v>
          </cell>
          <cell r="D1269" t="str">
            <v>M²</v>
          </cell>
          <cell r="E1269">
            <v>245.5</v>
          </cell>
          <cell r="F1269">
            <v>245.5</v>
          </cell>
        </row>
        <row r="1270">
          <cell r="A1270">
            <v>1233</v>
          </cell>
          <cell r="B1270" t="str">
            <v>4105 05</v>
          </cell>
          <cell r="C1270" t="str">
            <v>PISOS,  LAMBRINES Y ZOCLOS, CON TODOS LOS MATERIALES Y MANO DE OBRA EN  ZOCLO VINILICO DE 10 CMS.</v>
          </cell>
          <cell r="D1270" t="str">
            <v>M</v>
          </cell>
          <cell r="E1270">
            <v>13.98</v>
          </cell>
          <cell r="F1270">
            <v>13.98</v>
          </cell>
        </row>
        <row r="1271">
          <cell r="A1271">
            <v>1234</v>
          </cell>
          <cell r="B1271" t="str">
            <v>4105 06</v>
          </cell>
          <cell r="C1271" t="str">
            <v>PISOS,  LAMBRINES Y ZOCLOS, CON TODOS LOS MATERIALES Y MANO DE OBRA EN ZOCLO TIPO LOSETA SIN ESMALTE DE 30 X 7 X 1.3 CMS.</v>
          </cell>
          <cell r="D1271" t="str">
            <v>M</v>
          </cell>
          <cell r="E1271">
            <v>76.33</v>
          </cell>
          <cell r="F1271">
            <v>76.33</v>
          </cell>
        </row>
        <row r="1272">
          <cell r="A1272">
            <v>1235</v>
          </cell>
          <cell r="B1272" t="str">
            <v>4110 01</v>
          </cell>
          <cell r="C1272" t="str">
            <v>SUMINISTRO Y COLOCACION DE LOSETA VINILICA DE 1.6 MM DE ESPESOR.</v>
          </cell>
          <cell r="D1272" t="str">
            <v>M²</v>
          </cell>
          <cell r="E1272">
            <v>0</v>
          </cell>
          <cell r="F1272">
            <v>0</v>
          </cell>
        </row>
        <row r="1273">
          <cell r="A1273">
            <v>1236</v>
          </cell>
          <cell r="B1273" t="str">
            <v>4110 02</v>
          </cell>
          <cell r="C1273" t="str">
            <v>SUMINISTRO Y COLOCACION DE LOSETA VINILICA DE 2 MM DE ESPESOR.</v>
          </cell>
          <cell r="D1273" t="str">
            <v>M²</v>
          </cell>
          <cell r="E1273">
            <v>0</v>
          </cell>
          <cell r="F1273">
            <v>0</v>
          </cell>
        </row>
        <row r="1274">
          <cell r="A1274">
            <v>1237</v>
          </cell>
          <cell r="B1274" t="str">
            <v>4110 03</v>
          </cell>
          <cell r="C1274" t="str">
            <v>SUMINISTRO Y COLOCACION DE LOSETA VINILICA DE 3 MM DE ESPESOR.</v>
          </cell>
          <cell r="D1274" t="str">
            <v>M²</v>
          </cell>
          <cell r="E1274">
            <v>0</v>
          </cell>
          <cell r="F1274">
            <v>0</v>
          </cell>
        </row>
        <row r="1275">
          <cell r="A1275">
            <v>1238</v>
          </cell>
          <cell r="B1275" t="str">
            <v>4115 01</v>
          </cell>
          <cell r="C1275" t="str">
            <v>POSTES Y  ALAMBRADOS, CON TODOS LOS MATERIALES Y MANO DE OBRA, POSTE GALVANIZADO DE 2.00 M DE ALTURA LIBRE, 2 ½" DE Ø CEDULA STANDARD, INCLUYE ACCESORIOS, ASI COMO EXCAVACION Y RELLENO Y CONCRETO.</v>
          </cell>
          <cell r="D1275" t="str">
            <v>PZA</v>
          </cell>
          <cell r="E1275">
            <v>107.03</v>
          </cell>
          <cell r="F1275">
            <v>107.03</v>
          </cell>
        </row>
        <row r="1276">
          <cell r="A1276">
            <v>1239</v>
          </cell>
          <cell r="B1276" t="str">
            <v>4115 02</v>
          </cell>
          <cell r="C1276" t="str">
            <v>POSTES Y  ALAMBRADOS, CON TODOS LOS MATERIALES Y MANO DE OBRA, POSTE GALVANIZADO DE 2.20 M DE ALTURA LIBRE, 2 ½" DE Ø CEDULA STANDARD, INCLUYE ACCESORIOS, ASI COMO EXCAVACION Y RELLENO Y CONCRETO.</v>
          </cell>
          <cell r="D1276" t="str">
            <v>PZA</v>
          </cell>
          <cell r="E1276">
            <v>135.79</v>
          </cell>
          <cell r="F1276">
            <v>135.79</v>
          </cell>
        </row>
        <row r="1277">
          <cell r="A1277">
            <v>1240</v>
          </cell>
          <cell r="B1277" t="str">
            <v>4115 03</v>
          </cell>
          <cell r="C1277" t="str">
            <v>POSTES Y  ALAMBRADOS, CON TODOS LOS MATERIALES Y MANO DE OBRA, POSTE GALVANIZADO DE 2.50 M DE ALTURA LIBRE, 2 ½" DE Ø CEDULA STANDARD, INCLUYE ACCESORIOS, ASI COMO EXCAVACION Y RELLENO Y CONCRETO.</v>
          </cell>
          <cell r="D1277" t="str">
            <v>PZA</v>
          </cell>
          <cell r="E1277">
            <v>135.79</v>
          </cell>
          <cell r="F1277">
            <v>135.79</v>
          </cell>
        </row>
        <row r="1278">
          <cell r="A1278">
            <v>1241</v>
          </cell>
          <cell r="B1278" t="str">
            <v>4115 04</v>
          </cell>
          <cell r="C1278" t="str">
            <v>POSTES Y  ALAMBRADOS, CON TODOS LOS MATERIALES Y MANO DE OBRA, POSTE GALVANIZADO DE 2.00 M DE ALTURA LIBRE, 3" DE Ø CEDULA STANDARD, INCLUYE ACCESORIOS, ASI COMO EXCAVACION Y RELLENO Y CONCRETO.</v>
          </cell>
          <cell r="D1278" t="str">
            <v>PZA</v>
          </cell>
          <cell r="E1278">
            <v>135.79</v>
          </cell>
          <cell r="F1278">
            <v>135.79</v>
          </cell>
        </row>
        <row r="1279">
          <cell r="A1279">
            <v>1242</v>
          </cell>
          <cell r="B1279" t="str">
            <v>4115 05</v>
          </cell>
          <cell r="C1279" t="str">
            <v>POSTES Y  ALAMBRADOS, CON TODOS LOS MATERIALES Y MANO DE OBRA, POSTE GALVANIZADO DE 2.50 M DE ALTURA LIBRE, 3" DE Ø CEDULA STANDARD, INCLUYE ACCESORIOS, ASI COMO EXCAVACION, RELLENO Y CONCRETO.</v>
          </cell>
          <cell r="D1279" t="str">
            <v>PZA</v>
          </cell>
          <cell r="E1279">
            <v>135.79</v>
          </cell>
          <cell r="F1279">
            <v>135.79</v>
          </cell>
        </row>
        <row r="1280">
          <cell r="A1280">
            <v>1243</v>
          </cell>
          <cell r="B1280" t="str">
            <v>4115 06</v>
          </cell>
          <cell r="C1280" t="str">
            <v>TUBO GALVANIZADO DE 1 5/8" DE Ø,  PARA BARRA SUPERIOR, INFERIOR O  REFUERZO  HORIZONTAL.</v>
          </cell>
          <cell r="D1280" t="str">
            <v>M</v>
          </cell>
          <cell r="E1280">
            <v>16.84</v>
          </cell>
          <cell r="F1280">
            <v>16.84</v>
          </cell>
        </row>
        <row r="1281">
          <cell r="A1281">
            <v>1244</v>
          </cell>
          <cell r="B1281" t="str">
            <v>4115 07</v>
          </cell>
          <cell r="C1281" t="str">
            <v>MALLA GALAVANIZADA CON ABERTURA DE 55 X 55 MM. CALIBRE 10,  INCLUYE SOPORTE.</v>
          </cell>
          <cell r="D1281" t="str">
            <v>M²</v>
          </cell>
          <cell r="E1281">
            <v>24.05</v>
          </cell>
          <cell r="F1281">
            <v>24.05</v>
          </cell>
        </row>
        <row r="1282">
          <cell r="A1282">
            <v>1245</v>
          </cell>
          <cell r="B1282" t="str">
            <v>4115 08</v>
          </cell>
          <cell r="C1282" t="str">
            <v>MALLA GALAVANIZADA CON ABERTURA DE 55 X 55 MM. CALIBRE 8,  INCLUYE SOPORTE.</v>
          </cell>
          <cell r="D1282" t="str">
            <v>M²</v>
          </cell>
          <cell r="E1282">
            <v>24.05</v>
          </cell>
          <cell r="F1282">
            <v>24.05</v>
          </cell>
        </row>
        <row r="1283">
          <cell r="A1283">
            <v>1246</v>
          </cell>
          <cell r="B1283" t="str">
            <v>4115 09</v>
          </cell>
          <cell r="C1283" t="str">
            <v>MALLA FORRADA DE PVC  CON ABERTURA DE 55 X 55 MM. CALIBRE 10,  INCLUYE SOPORTE.</v>
          </cell>
          <cell r="D1283" t="str">
            <v>M²</v>
          </cell>
          <cell r="E1283">
            <v>24.05</v>
          </cell>
          <cell r="F1283">
            <v>24.05</v>
          </cell>
        </row>
        <row r="1284">
          <cell r="A1284">
            <v>1247</v>
          </cell>
          <cell r="B1284" t="str">
            <v>4115 10</v>
          </cell>
          <cell r="C1284" t="str">
            <v>MALLA FORRADA DE PVC  CON ABERTURA DE 55 X 55 MM. CALIBRE 8,  INCLUYE SOPORTE.</v>
          </cell>
          <cell r="D1284" t="str">
            <v>M²</v>
          </cell>
          <cell r="E1284">
            <v>24.05</v>
          </cell>
          <cell r="F1284">
            <v>24.05</v>
          </cell>
        </row>
        <row r="1285">
          <cell r="A1285">
            <v>1248</v>
          </cell>
          <cell r="B1285" t="str">
            <v>4120 01</v>
          </cell>
          <cell r="C1285" t="str">
            <v>REPISONES, POSTES, PRECOLADOS Y ALAMBRADOS CON TODOS LOS MATERIALES Y MANO DE OBRA, EN REPISONES DE CONCRETO ARMADO F'C= 150 KG/CM²  DE 0.20 X 0.07 M.</v>
          </cell>
          <cell r="D1285" t="str">
            <v>M</v>
          </cell>
          <cell r="E1285">
            <v>45.2</v>
          </cell>
          <cell r="F1285">
            <v>45.2</v>
          </cell>
        </row>
        <row r="1286">
          <cell r="A1286">
            <v>1249</v>
          </cell>
          <cell r="B1286" t="str">
            <v>4120 02</v>
          </cell>
          <cell r="C1286" t="str">
            <v>POSTES PRECOLADOS  (FABRICACION SUMINISTRO Y COLOCACION),  CONCRETO ARMADO F'C= 150 KG/CM²  DE 0.15 X 0.15 X 2.00  M.</v>
          </cell>
          <cell r="D1286" t="str">
            <v>PZA</v>
          </cell>
          <cell r="E1286">
            <v>71.680000000000007</v>
          </cell>
          <cell r="F1286">
            <v>71.680000000000007</v>
          </cell>
        </row>
        <row r="1287">
          <cell r="A1287">
            <v>1250</v>
          </cell>
          <cell r="B1287" t="str">
            <v>4120 03</v>
          </cell>
          <cell r="C1287" t="str">
            <v>POSTES PRECOLADOS  (FABRICACION SUMINISTRO Y COLOCACION),  CONCRETO ARMADO F'C= 150 KG/CM²  DE 0.25 X 0.25 X 2.00  M.</v>
          </cell>
          <cell r="D1287" t="str">
            <v>PZA</v>
          </cell>
          <cell r="E1287">
            <v>70.459999999999994</v>
          </cell>
          <cell r="F1287">
            <v>70.459999999999994</v>
          </cell>
        </row>
        <row r="1288">
          <cell r="A1288">
            <v>1251</v>
          </cell>
          <cell r="B1288" t="str">
            <v>4120 04</v>
          </cell>
          <cell r="C1288" t="str">
            <v>ALAMBRE DE PUAS CALIBRE 12½ CON 4  PUAS CADA 76 MM. INCLUYE, COLOCACION.</v>
          </cell>
          <cell r="D1288" t="str">
            <v>M</v>
          </cell>
          <cell r="E1288">
            <v>7.34</v>
          </cell>
          <cell r="F1288">
            <v>7.34</v>
          </cell>
        </row>
        <row r="1289">
          <cell r="A1289">
            <v>1252</v>
          </cell>
          <cell r="B1289" t="str">
            <v>4130 01</v>
          </cell>
          <cell r="C1289" t="str">
            <v>ACABADO DE AZOTEA, CON TODOS LOS MATERIALES Y MANO DE OBRA EN ENLADRILLADO Y JUNTEADO CON MORTERO CEMENTO-ARENA  1:5</v>
          </cell>
          <cell r="D1289" t="str">
            <v>M²</v>
          </cell>
          <cell r="E1289">
            <v>69.459999999999994</v>
          </cell>
          <cell r="F1289">
            <v>69.459999999999994</v>
          </cell>
        </row>
        <row r="1290">
          <cell r="A1290">
            <v>1253</v>
          </cell>
          <cell r="B1290" t="str">
            <v>4130 02</v>
          </cell>
          <cell r="C1290" t="str">
            <v>ACABADO DE AZOTEA, CON TODOS LOS MATERIALES Y MANO DE OBRA EN ESCOBILLADO CON MORTERO CEMENTO-ARENA  1:3</v>
          </cell>
          <cell r="D1290" t="str">
            <v>M²</v>
          </cell>
          <cell r="E1290">
            <v>36.06</v>
          </cell>
          <cell r="F1290">
            <v>36.06</v>
          </cell>
        </row>
        <row r="1291">
          <cell r="A1291">
            <v>1254</v>
          </cell>
          <cell r="B1291" t="str">
            <v>4130 03</v>
          </cell>
          <cell r="C1291" t="str">
            <v>ACABADO DE AZOTEA, CON TODOS LOS MATERIALES Y MANO DE OBRA EN CHAFLAN CON PEDACERIA DE TABIQUE ASENTADO Y PULIDO CON MORTERO CEMENTO-ARENA 1:3  DE 10  X 10 CMS.</v>
          </cell>
          <cell r="D1291" t="str">
            <v>M</v>
          </cell>
          <cell r="E1291">
            <v>23.26</v>
          </cell>
          <cell r="F1291">
            <v>23.26</v>
          </cell>
        </row>
        <row r="1292">
          <cell r="A1292">
            <v>1255</v>
          </cell>
          <cell r="B1292" t="str">
            <v>4130 04</v>
          </cell>
          <cell r="C1292" t="str">
            <v>ACABADO DE AZOTEA, CON TODOS LOS MATERIALES Y MANO DE OBRA EN CHAFLAN DE CONCRETO ACABADO Y PULIDO DE  10  X 10 CMS.</v>
          </cell>
          <cell r="D1292" t="str">
            <v>M</v>
          </cell>
          <cell r="E1292">
            <v>25.92</v>
          </cell>
          <cell r="F1292">
            <v>25.92</v>
          </cell>
        </row>
        <row r="1293">
          <cell r="A1293">
            <v>1256</v>
          </cell>
          <cell r="B1293" t="str">
            <v>4130 05</v>
          </cell>
          <cell r="C1293" t="str">
            <v>ACABADO DE AZOTEA, CON TODOS LOS MATERIALES Y MANO DE OBRA EN PRETIL DE TABIQUE DE 14 CMS. DE ESPESOR, JUNTEADO CON MORTERO CEMENTO-ARENA 1:5</v>
          </cell>
          <cell r="D1293" t="str">
            <v>M²</v>
          </cell>
          <cell r="E1293">
            <v>212.97</v>
          </cell>
          <cell r="F1293">
            <v>212.97</v>
          </cell>
        </row>
        <row r="1294">
          <cell r="A1294">
            <v>1257</v>
          </cell>
          <cell r="B1294" t="str">
            <v>4140 01</v>
          </cell>
          <cell r="C1294" t="str">
            <v>SUMINISTRO Y COLOCACION DE IMPERMEABILIZANTE INTEGRAL.</v>
          </cell>
          <cell r="D1294" t="str">
            <v>KG</v>
          </cell>
          <cell r="E1294">
            <v>65.540000000000006</v>
          </cell>
          <cell r="F1294">
            <v>65.540000000000006</v>
          </cell>
        </row>
        <row r="1295">
          <cell r="A1295">
            <v>1258</v>
          </cell>
          <cell r="B1295" t="str">
            <v>4140 02</v>
          </cell>
          <cell r="C1295" t="str">
            <v>IMPERMEABILIZACION DE AZOTEAS A BASE DE SELLADOR E IMPRIMADOR, 2 CAPAS REVESTIDO, IMPERMEABLE CON MEMBRANA DE REFUERZO INTERMEDIO Y ACABADO APARENTE.</v>
          </cell>
          <cell r="D1295" t="str">
            <v>M²</v>
          </cell>
          <cell r="E1295">
            <v>372.16</v>
          </cell>
          <cell r="F1295">
            <v>372.16</v>
          </cell>
        </row>
        <row r="1296">
          <cell r="A1296">
            <v>1259</v>
          </cell>
          <cell r="B1296" t="str">
            <v>4140 03</v>
          </cell>
          <cell r="C1296" t="str">
            <v>SUMINISTRO Y COLOCACION DE BANDA DE PVC, SIN OJILLOS DE 6" DE Ø..</v>
          </cell>
          <cell r="D1296" t="str">
            <v>M</v>
          </cell>
          <cell r="E1296">
            <v>150.76</v>
          </cell>
          <cell r="F1296">
            <v>150.76</v>
          </cell>
        </row>
        <row r="1297">
          <cell r="A1297">
            <v>1260</v>
          </cell>
          <cell r="B1297" t="str">
            <v>4140 04</v>
          </cell>
          <cell r="C1297" t="str">
            <v>SUMINISTRO Y COLOCACION DE BANDA DE PVC, SIN OJILLOS DE 9" DE Ø..</v>
          </cell>
          <cell r="D1297" t="str">
            <v>M</v>
          </cell>
          <cell r="E1297">
            <v>0</v>
          </cell>
          <cell r="F1297">
            <v>0</v>
          </cell>
        </row>
        <row r="1298">
          <cell r="A1298">
            <v>1261</v>
          </cell>
          <cell r="B1298" t="str">
            <v>4145 01</v>
          </cell>
          <cell r="C1298" t="str">
            <v>SUMINISTRO Y COLOCACION DE PASTO.</v>
          </cell>
          <cell r="D1298" t="str">
            <v>M²</v>
          </cell>
          <cell r="E1298">
            <v>79.150000000000006</v>
          </cell>
          <cell r="F1298">
            <v>79.150000000000006</v>
          </cell>
        </row>
        <row r="1299">
          <cell r="A1299">
            <v>1262</v>
          </cell>
          <cell r="B1299" t="str">
            <v>4145 02</v>
          </cell>
          <cell r="C1299" t="str">
            <v>SUMINISTRO Y COLOCACION DE TIERRA LAMA.</v>
          </cell>
          <cell r="D1299" t="str">
            <v>M³</v>
          </cell>
          <cell r="E1299">
            <v>599.36</v>
          </cell>
          <cell r="F1299">
            <v>599.36</v>
          </cell>
        </row>
        <row r="1300">
          <cell r="A1300">
            <v>1263</v>
          </cell>
          <cell r="B1300" t="str">
            <v>4145 03</v>
          </cell>
          <cell r="C1300" t="str">
            <v>SUMINISTRO Y COLOCACION DE RELLENO ASFALTICO EN JUNTAS DE DILATACION DE 2 CM. DE ESPESOR, INCLUYE TODOS LOS MATERIALES, PREPARACION Y ACARREO.</v>
          </cell>
          <cell r="D1300" t="str">
            <v>ML</v>
          </cell>
          <cell r="E1300">
            <v>20.89</v>
          </cell>
          <cell r="F1300">
            <v>20.89</v>
          </cell>
        </row>
        <row r="1301">
          <cell r="A1301">
            <v>1264</v>
          </cell>
          <cell r="B1301" t="str">
            <v>4145 04</v>
          </cell>
          <cell r="C1301" t="str">
            <v>CINCHOS DE SOLERA  DE 3" X ¼"  CON TORNILLLOS DE ¾"  INCREMENTADOS CON VARILLA DE ½" DE Ø.</v>
          </cell>
          <cell r="D1301" t="str">
            <v>PZA</v>
          </cell>
          <cell r="E1301">
            <v>0</v>
          </cell>
          <cell r="F1301">
            <v>0</v>
          </cell>
        </row>
        <row r="1302">
          <cell r="A1302">
            <v>1265</v>
          </cell>
          <cell r="B1302" t="str">
            <v>4145 05</v>
          </cell>
          <cell r="C1302" t="str">
            <v>SUMINISTRO E INSTALACION DE VENTILACION A BASE DE  1 NIPLE DE 2" DE Ø, POR 30 CMS.  DE LONGITUD Y UN NIPLE DE 2" DE Ø, POR 15 CM. DE LONGITUD,  DOS CODOS DE 90° X 2" DE Ø Y 1 TEE DE 2 X 2" DE Ø.</v>
          </cell>
          <cell r="D1302" t="str">
            <v>LOTE</v>
          </cell>
          <cell r="E1302">
            <v>326.68</v>
          </cell>
          <cell r="F1302">
            <v>326.68</v>
          </cell>
        </row>
        <row r="1303">
          <cell r="A1303">
            <v>1266</v>
          </cell>
          <cell r="B1303" t="str">
            <v>4145 06</v>
          </cell>
          <cell r="C1303" t="str">
            <v>SUMINISTRO E INSTALACION DE REJILLA CON ANGULOS DE ½", VARILLA DE 3/8" Y MALLA GALVANIZADA, DE 0.50X0.50 M. INCLUYE PINTURA.</v>
          </cell>
          <cell r="D1303" t="str">
            <v>PZA</v>
          </cell>
          <cell r="E1303">
            <v>821.25</v>
          </cell>
          <cell r="F1303">
            <v>821.25</v>
          </cell>
        </row>
        <row r="1304">
          <cell r="A1304" t="str">
            <v>1266A</v>
          </cell>
          <cell r="B1304" t="str">
            <v>4145 06A</v>
          </cell>
          <cell r="C1304" t="str">
            <v>SUMINISTRO E INSTALACION DE REJILLA DE 1.40 M DE LARGO X 0.30 MTS DE ALTO CON MARCO CON ANGULOS DE 2"X2" Y 1/2" DE ESPESOR,BARROTES DE 3/8" DE DIÁMETRO A CADA 5 CMS, INCLUYE CAPA DE MATERIAL ANTICORROSIVO DE 0.50 MM DE ESPESOR Y CAPA DE ESMALTE ANTICORROS</v>
          </cell>
          <cell r="D1304" t="str">
            <v>PZA</v>
          </cell>
          <cell r="E1304">
            <v>485.56</v>
          </cell>
          <cell r="F1304">
            <v>485.56</v>
          </cell>
        </row>
        <row r="1305">
          <cell r="A1305">
            <v>1267</v>
          </cell>
          <cell r="B1305" t="str">
            <v>4145 07</v>
          </cell>
          <cell r="C1305" t="str">
            <v>SUMINISTRO E INSTALACION DE LAMINA ESTRUCTURAL DE A-C DE 3.66 M. DE LONGIUTD Y 1.0 M. DE ANCHO DE 7 MM. DE ESPESOR  INCLUYE FIJADORES.</v>
          </cell>
          <cell r="D1305" t="str">
            <v>PZA</v>
          </cell>
          <cell r="E1305">
            <v>485</v>
          </cell>
          <cell r="F1305">
            <v>485</v>
          </cell>
        </row>
        <row r="1306">
          <cell r="A1306">
            <v>1268</v>
          </cell>
          <cell r="B1306" t="str">
            <v>4145 08</v>
          </cell>
          <cell r="C1306" t="str">
            <v>ELEVACION DE CONCRETO F'C=200 KG/CM² DE 6.00   A  10.00M. DE ALTURA EN TANQUES ELEVADOS.</v>
          </cell>
          <cell r="D1306" t="str">
            <v>M³</v>
          </cell>
          <cell r="E1306">
            <v>0</v>
          </cell>
          <cell r="F1306">
            <v>0</v>
          </cell>
        </row>
        <row r="1307">
          <cell r="A1307">
            <v>1269</v>
          </cell>
          <cell r="B1307" t="str">
            <v>4145 09</v>
          </cell>
          <cell r="C1307" t="str">
            <v>ELEVACION DE CONCRETO F'C=200 KG/CM² DE 10.00   A  15.00M. DE ALTURA EN TANQUES ELEVADOS.</v>
          </cell>
          <cell r="D1307" t="str">
            <v>M³</v>
          </cell>
          <cell r="E1307">
            <v>0</v>
          </cell>
          <cell r="F1307">
            <v>0</v>
          </cell>
        </row>
        <row r="1308">
          <cell r="A1308">
            <v>1270</v>
          </cell>
          <cell r="B1308" t="str">
            <v>4145 10</v>
          </cell>
          <cell r="C1308" t="str">
            <v>SUMINISTRO E INSTALACION DE ESCALERA MARINA.</v>
          </cell>
          <cell r="D1308" t="str">
            <v>M</v>
          </cell>
          <cell r="E1308">
            <v>370.39</v>
          </cell>
          <cell r="F1308">
            <v>370.39</v>
          </cell>
        </row>
        <row r="1309">
          <cell r="A1309">
            <v>1271</v>
          </cell>
          <cell r="B1309" t="str">
            <v>4145 11</v>
          </cell>
          <cell r="C1309" t="str">
            <v>POSTES DE ALUMBRADO CON TODOS LOS MATERIALES Y MANO DE OBRA, POSTE GALVANIZADO DE 1 1/8" DE Ø, CON MALLA GALAVANIZADA  CON COBERTURA DE 55X55  MM. CALIBRE 10, INCLUYE SOPORTERIA.</v>
          </cell>
          <cell r="D1309" t="str">
            <v>M²</v>
          </cell>
          <cell r="E1309">
            <v>0</v>
          </cell>
          <cell r="F1309">
            <v>0</v>
          </cell>
        </row>
        <row r="1310">
          <cell r="A1310">
            <v>1272</v>
          </cell>
          <cell r="B1310" t="str">
            <v>4145 15</v>
          </cell>
          <cell r="C1310" t="str">
            <v>IMPERMEABILIZACION DE TANQUES DE CONCRETO CON ADITIVO INTEGRAL.</v>
          </cell>
          <cell r="D1310" t="str">
            <v>M³</v>
          </cell>
          <cell r="E1310">
            <v>0</v>
          </cell>
          <cell r="F1310">
            <v>0</v>
          </cell>
        </row>
        <row r="1311">
          <cell r="A1311">
            <v>1273</v>
          </cell>
          <cell r="B1311" t="str">
            <v>4145 17</v>
          </cell>
          <cell r="C1311" t="str">
            <v>SALIDA PARA CENTRO DE LUZ CON TUBERIA DE PVC VISIBLE EN TECHO.</v>
          </cell>
          <cell r="D1311" t="str">
            <v>SAL.</v>
          </cell>
          <cell r="E1311">
            <v>0</v>
          </cell>
          <cell r="F1311">
            <v>0</v>
          </cell>
        </row>
        <row r="1312">
          <cell r="A1312">
            <v>1274</v>
          </cell>
          <cell r="B1312" t="str">
            <v>4145 20</v>
          </cell>
          <cell r="C1312" t="str">
            <v>CONSTRUCCION DE MUROS DE BLOCK DE CEMENTO-ARENA DE 15X20X40 CM. JUNTEADO CON MORTERO CEMENTO-ARENA PROPORCIÓN 1:5</v>
          </cell>
          <cell r="D1312" t="str">
            <v>M²</v>
          </cell>
          <cell r="E1312">
            <v>0</v>
          </cell>
          <cell r="F1312">
            <v>0</v>
          </cell>
        </row>
        <row r="1313">
          <cell r="A1313">
            <v>1275</v>
          </cell>
          <cell r="B1313" t="str">
            <v>4145 21</v>
          </cell>
          <cell r="C1313" t="str">
            <v>SUMINISTRO Y COLOCACION DE LAMINA DE ASBESTO DE 1.00 X  1.85  INCLUYE HERRAJES.</v>
          </cell>
          <cell r="D1313" t="str">
            <v>PZA</v>
          </cell>
          <cell r="E1313">
            <v>0</v>
          </cell>
          <cell r="F1313">
            <v>0</v>
          </cell>
        </row>
        <row r="1314">
          <cell r="A1314">
            <v>1276</v>
          </cell>
          <cell r="B1314" t="str">
            <v>4145 22</v>
          </cell>
          <cell r="C1314" t="str">
            <v>SUMINISTRO Y COLOCACION DE MOSQUITERO CON MARCO DE MADERA DE PINO DE 20X240X75 CM.</v>
          </cell>
          <cell r="D1314" t="str">
            <v>PZA</v>
          </cell>
          <cell r="E1314">
            <v>214.56</v>
          </cell>
          <cell r="F1314">
            <v>214.56</v>
          </cell>
        </row>
        <row r="1315">
          <cell r="A1315">
            <v>1277</v>
          </cell>
          <cell r="B1315" t="str">
            <v>4145 22</v>
          </cell>
          <cell r="C1315" t="str">
            <v>SUMINISTRO Y COLOCACION DE MOSQUITERO CON MARCO DE MADERA DE PINO DE 20X40X75 CM.</v>
          </cell>
          <cell r="D1315" t="str">
            <v>PZA</v>
          </cell>
          <cell r="E1315">
            <v>160.9478</v>
          </cell>
          <cell r="F1315">
            <v>160.9478</v>
          </cell>
        </row>
        <row r="1316">
          <cell r="A1316">
            <v>1278</v>
          </cell>
          <cell r="B1316" t="str">
            <v>4145 23</v>
          </cell>
          <cell r="C1316" t="str">
            <v>EXCAVACION A CIELO ABIERTO CON MAQUINA, EN MATERIAL "B", EN SACO, INCLUYE ACARREO A 20 M. (MISMA MAQUINA).</v>
          </cell>
          <cell r="D1316" t="str">
            <v>M³</v>
          </cell>
          <cell r="E1316">
            <v>0</v>
          </cell>
          <cell r="F1316">
            <v>0</v>
          </cell>
        </row>
        <row r="1317">
          <cell r="A1317">
            <v>1279</v>
          </cell>
          <cell r="C1317" t="str">
            <v>CONS. Y REH. DE POZOS</v>
          </cell>
        </row>
        <row r="1318">
          <cell r="A1318">
            <v>1280</v>
          </cell>
          <cell r="B1318" t="str">
            <v>5000 01</v>
          </cell>
          <cell r="C1318" t="str">
            <v>MOVIMIENTO DEL EQUIPO DE PERFORACION HASTA UNA DISTANCIA DE 15 KM.  DE EQUIPO DE CAPACIDAD HASTA  450 METROS DE PROFUNDIDAD.</v>
          </cell>
          <cell r="D1318" t="str">
            <v>LOTE</v>
          </cell>
          <cell r="E1318">
            <v>1639.89</v>
          </cell>
          <cell r="F1318">
            <v>1639.89</v>
          </cell>
        </row>
        <row r="1319">
          <cell r="A1319">
            <v>1281</v>
          </cell>
          <cell r="B1319" t="str">
            <v>5001 01</v>
          </cell>
          <cell r="C1319" t="str">
            <v>INSTALACION Y DESMANTELAMIENTO DEL EQUIPO DE PERFORACION EN EQUIPO CON CAPACIDAD HASTA 450 METROS DE PROFUNDIDAD.</v>
          </cell>
          <cell r="D1319" t="str">
            <v>LOTE</v>
          </cell>
          <cell r="E1319">
            <v>1572.78</v>
          </cell>
          <cell r="F1319">
            <v>1572.78</v>
          </cell>
        </row>
        <row r="1320">
          <cell r="A1320">
            <v>1282</v>
          </cell>
          <cell r="B1320" t="str">
            <v>5002 01</v>
          </cell>
          <cell r="C1320" t="str">
            <v>TRANSPORTE DE EQUIPO DE PERFORACION EN KM. SUBSECUENTES A LOS PRIMEROS 15 KM. CON CAPACIDAD HASTA  450 M. DE PROFUNDIDAD EN CAMINO PAVIMENTADO.</v>
          </cell>
          <cell r="D1320" t="str">
            <v>KM</v>
          </cell>
          <cell r="E1320">
            <v>0</v>
          </cell>
          <cell r="F1320">
            <v>0</v>
          </cell>
        </row>
        <row r="1321">
          <cell r="A1321">
            <v>1283</v>
          </cell>
          <cell r="B1321" t="str">
            <v>5004 01</v>
          </cell>
          <cell r="C1321" t="str">
            <v>EQUIPO DE PERFORACION TRABAJANDO EN OPERACIONES ORDENADAS POR LA COMISION TIPO ROTATORIO.</v>
          </cell>
          <cell r="D1321" t="str">
            <v>HORA</v>
          </cell>
          <cell r="E1321">
            <v>0</v>
          </cell>
          <cell r="F1321">
            <v>0</v>
          </cell>
        </row>
        <row r="1322">
          <cell r="A1322">
            <v>1284</v>
          </cell>
          <cell r="B1322" t="str">
            <v>5005 01</v>
          </cell>
          <cell r="C1322" t="str">
            <v>EQUIPO DE PERFORACION INACTIVO POR INSTRUCCIONES DE LA COMISION O DURANTE EL FRAGUADO DE CIMENTACIONES TIPO ROTATORIO.</v>
          </cell>
          <cell r="D1322" t="str">
            <v>HORA</v>
          </cell>
          <cell r="E1322">
            <v>0</v>
          </cell>
          <cell r="F1322">
            <v>0</v>
          </cell>
        </row>
        <row r="1323">
          <cell r="A1323">
            <v>1285</v>
          </cell>
          <cell r="B1323" t="str">
            <v>5006 01</v>
          </cell>
          <cell r="C1323" t="str">
            <v>EXCAVACION Y RELLENO DE FOSAS PARA LODOS.</v>
          </cell>
          <cell r="D1323" t="str">
            <v>P. G.</v>
          </cell>
          <cell r="E1323">
            <v>0</v>
          </cell>
          <cell r="F1323">
            <v>0</v>
          </cell>
        </row>
        <row r="1324">
          <cell r="A1324">
            <v>1286</v>
          </cell>
          <cell r="B1324" t="str">
            <v>5010 01</v>
          </cell>
          <cell r="C1324" t="str">
            <v>CONDUCTOR PARA POZOS DE BOMBEO.</v>
          </cell>
          <cell r="D1324" t="str">
            <v>P. G.</v>
          </cell>
          <cell r="E1324">
            <v>0</v>
          </cell>
          <cell r="F1324">
            <v>0</v>
          </cell>
        </row>
        <row r="1325">
          <cell r="A1325">
            <v>1287</v>
          </cell>
          <cell r="B1325" t="str">
            <v>5011 01</v>
          </cell>
          <cell r="C1325" t="str">
            <v>LODOS DE PERFORACION.</v>
          </cell>
          <cell r="D1325" t="str">
            <v>M³</v>
          </cell>
          <cell r="E1325">
            <v>0</v>
          </cell>
          <cell r="F1325">
            <v>0</v>
          </cell>
        </row>
        <row r="1326">
          <cell r="A1326">
            <v>1288</v>
          </cell>
          <cell r="B1326" t="str">
            <v>5015 01</v>
          </cell>
          <cell r="C1326" t="str">
            <v>ACARREO DE AGUA EN CAMIONES TANQUE 1er. KM.</v>
          </cell>
          <cell r="D1326" t="str">
            <v>M³</v>
          </cell>
          <cell r="E1326">
            <v>0</v>
          </cell>
          <cell r="F1326">
            <v>0</v>
          </cell>
        </row>
        <row r="1327">
          <cell r="A1327">
            <v>1289</v>
          </cell>
          <cell r="B1327" t="str">
            <v>5015 02</v>
          </cell>
          <cell r="C1327" t="str">
            <v>ACARREO DE AGUA EN CAMIONES TANQUE KILOMETROS SUBSECUENTES.</v>
          </cell>
          <cell r="D1327" t="str">
            <v>M³. KM</v>
          </cell>
          <cell r="E1327">
            <v>0</v>
          </cell>
          <cell r="F1327">
            <v>0</v>
          </cell>
        </row>
        <row r="1328">
          <cell r="A1328">
            <v>1290</v>
          </cell>
          <cell r="B1328" t="str">
            <v>5030 01</v>
          </cell>
          <cell r="C1328" t="str">
            <v>PERFORACION DE POZOS EN 12"  EN MATERIAL, TIPO I DE 0  A 100 M.</v>
          </cell>
          <cell r="D1328" t="str">
            <v>M</v>
          </cell>
          <cell r="E1328">
            <v>0</v>
          </cell>
          <cell r="F1328">
            <v>0</v>
          </cell>
        </row>
        <row r="1329">
          <cell r="A1329">
            <v>1291</v>
          </cell>
          <cell r="B1329" t="str">
            <v>5030 02</v>
          </cell>
          <cell r="C1329" t="str">
            <v>PERFORACION DE POZOS EN 12"  EN MATERIAL, TIPO I DE 100  A 200 M.</v>
          </cell>
          <cell r="D1329" t="str">
            <v>M</v>
          </cell>
          <cell r="E1329">
            <v>0</v>
          </cell>
          <cell r="F1329">
            <v>0</v>
          </cell>
        </row>
        <row r="1330">
          <cell r="A1330">
            <v>1292</v>
          </cell>
          <cell r="B1330" t="str">
            <v>5030 03</v>
          </cell>
          <cell r="C1330" t="str">
            <v>PERFORACION DE POZOS EN 12"  EN MATERIAL, TIPO I DE 200  A 300 M.</v>
          </cell>
          <cell r="D1330" t="str">
            <v>M</v>
          </cell>
          <cell r="E1330">
            <v>0</v>
          </cell>
          <cell r="F1330">
            <v>0</v>
          </cell>
        </row>
        <row r="1331">
          <cell r="A1331">
            <v>1293</v>
          </cell>
          <cell r="B1331" t="str">
            <v>5030 04</v>
          </cell>
          <cell r="C1331" t="str">
            <v>PERFORACION DE POZOS EN 12"  EN MATERIAL, TIPO I DE 300  A  400 M.</v>
          </cell>
          <cell r="D1331" t="str">
            <v>M</v>
          </cell>
          <cell r="E1331">
            <v>0</v>
          </cell>
          <cell r="F1331">
            <v>0</v>
          </cell>
        </row>
        <row r="1332">
          <cell r="A1332">
            <v>1294</v>
          </cell>
          <cell r="B1332" t="str">
            <v>5030 05</v>
          </cell>
          <cell r="C1332" t="str">
            <v>PERFORACION DE POZOS EN 12"  EN MATERIAL, TIPO I DE 400  A  500 M.</v>
          </cell>
          <cell r="D1332" t="str">
            <v>M</v>
          </cell>
          <cell r="E1332">
            <v>0</v>
          </cell>
          <cell r="F1332">
            <v>0</v>
          </cell>
        </row>
        <row r="1333">
          <cell r="A1333">
            <v>1295</v>
          </cell>
          <cell r="B1333" t="str">
            <v>5030 09</v>
          </cell>
          <cell r="C1333" t="str">
            <v>PERFORACION DE POZOS EN 12"  EN MATERIAL, TIPO II DE 0  A 100 M.</v>
          </cell>
          <cell r="D1333" t="str">
            <v>M</v>
          </cell>
          <cell r="E1333">
            <v>0</v>
          </cell>
          <cell r="F1333">
            <v>0</v>
          </cell>
        </row>
        <row r="1334">
          <cell r="A1334">
            <v>1296</v>
          </cell>
          <cell r="B1334" t="str">
            <v>5030 10</v>
          </cell>
          <cell r="C1334" t="str">
            <v>PERFORACION DE POZOS EN 12"  EN MATERIAL, TIPO II DE 100  A  200 M.</v>
          </cell>
          <cell r="D1334" t="str">
            <v>M</v>
          </cell>
          <cell r="E1334">
            <v>0</v>
          </cell>
          <cell r="F1334">
            <v>0</v>
          </cell>
        </row>
        <row r="1335">
          <cell r="A1335">
            <v>1297</v>
          </cell>
          <cell r="B1335" t="str">
            <v>5030 11</v>
          </cell>
          <cell r="C1335" t="str">
            <v>PERFORACION DE POZOS EN 12"  EN MATERIAL, TIPO II DE 200  A  300 M.</v>
          </cell>
          <cell r="D1335" t="str">
            <v>M</v>
          </cell>
          <cell r="E1335">
            <v>0</v>
          </cell>
          <cell r="F1335">
            <v>0</v>
          </cell>
        </row>
        <row r="1336">
          <cell r="A1336">
            <v>1298</v>
          </cell>
          <cell r="B1336" t="str">
            <v>5030 12</v>
          </cell>
          <cell r="C1336" t="str">
            <v>PERFORACION DE POZOS EN 12"  EN MATERIAL, TIPO II DE 300  A  400 M.</v>
          </cell>
          <cell r="D1336" t="str">
            <v>M</v>
          </cell>
          <cell r="E1336">
            <v>0</v>
          </cell>
          <cell r="F1336">
            <v>0</v>
          </cell>
        </row>
        <row r="1337">
          <cell r="A1337">
            <v>1299</v>
          </cell>
          <cell r="B1337" t="str">
            <v>5030 13</v>
          </cell>
          <cell r="C1337" t="str">
            <v>PERFORACION DE POZOS EN 12"  EN MATERIAL, TIPO II DE 400  A  500 M.</v>
          </cell>
          <cell r="D1337" t="str">
            <v>M</v>
          </cell>
          <cell r="E1337">
            <v>0</v>
          </cell>
          <cell r="F1337">
            <v>0</v>
          </cell>
        </row>
        <row r="1338">
          <cell r="A1338">
            <v>1300</v>
          </cell>
          <cell r="B1338" t="str">
            <v>5030 17</v>
          </cell>
          <cell r="C1338" t="str">
            <v>PERFORACION DE POZOS EN 12"  EN MATERIAL, TIPO III DE 0  A 100 M.</v>
          </cell>
          <cell r="D1338" t="str">
            <v>M</v>
          </cell>
          <cell r="E1338">
            <v>0</v>
          </cell>
          <cell r="F1338">
            <v>0</v>
          </cell>
        </row>
        <row r="1339">
          <cell r="A1339">
            <v>1301</v>
          </cell>
          <cell r="B1339" t="str">
            <v>5030 18</v>
          </cell>
          <cell r="C1339" t="str">
            <v>PERFORACION DE POZOS EN 12"  EN MATERIAL, TIPO III DE 100  A 200 M.</v>
          </cell>
          <cell r="D1339" t="str">
            <v>M</v>
          </cell>
          <cell r="E1339">
            <v>0</v>
          </cell>
          <cell r="F1339">
            <v>0</v>
          </cell>
        </row>
        <row r="1340">
          <cell r="A1340">
            <v>1302</v>
          </cell>
          <cell r="B1340" t="str">
            <v>5030 19</v>
          </cell>
          <cell r="C1340" t="str">
            <v>PERFORACION DE POZOS EN 12"  EN MATERIAL, TIPO III DE 200  A  300 M.</v>
          </cell>
          <cell r="D1340" t="str">
            <v>M</v>
          </cell>
          <cell r="E1340">
            <v>0</v>
          </cell>
          <cell r="F1340">
            <v>0</v>
          </cell>
        </row>
        <row r="1341">
          <cell r="A1341">
            <v>1303</v>
          </cell>
          <cell r="B1341" t="str">
            <v>5030 20</v>
          </cell>
          <cell r="C1341" t="str">
            <v>PERFORACION DE POZOS EN 12"  EN MATERIAL, TIPO III DE 300  A  400 M.</v>
          </cell>
          <cell r="D1341" t="str">
            <v>M</v>
          </cell>
          <cell r="E1341">
            <v>0</v>
          </cell>
          <cell r="F1341">
            <v>0</v>
          </cell>
        </row>
        <row r="1342">
          <cell r="A1342">
            <v>1304</v>
          </cell>
          <cell r="B1342" t="str">
            <v>5030 21</v>
          </cell>
          <cell r="C1342" t="str">
            <v>PERFORACION DE POZOS EN 12"  EN MATERIAL, TIPO III DE 400  A  500 M.</v>
          </cell>
          <cell r="D1342" t="str">
            <v>M</v>
          </cell>
          <cell r="E1342">
            <v>0</v>
          </cell>
          <cell r="F1342">
            <v>0</v>
          </cell>
        </row>
        <row r="1343">
          <cell r="A1343">
            <v>1305</v>
          </cell>
          <cell r="B1343" t="str">
            <v>5040 10</v>
          </cell>
          <cell r="C1343" t="str">
            <v>AMPLIACION DE PERFORACION DE POZO DE 12"  A 18"  EN MATERIAL, TIPO I DE  0  A  100 M.</v>
          </cell>
          <cell r="D1343" t="str">
            <v>M</v>
          </cell>
          <cell r="E1343">
            <v>0</v>
          </cell>
          <cell r="F1343">
            <v>0</v>
          </cell>
        </row>
        <row r="1344">
          <cell r="A1344">
            <v>1306</v>
          </cell>
          <cell r="B1344" t="str">
            <v>5040 11</v>
          </cell>
          <cell r="C1344" t="str">
            <v>AMPLIACION DE PERFORACION DE POZO DE 12"  A 18"  EN MATERIAL, TIPO I DE  100  A  200 M.</v>
          </cell>
          <cell r="D1344" t="str">
            <v>M</v>
          </cell>
          <cell r="E1344">
            <v>0</v>
          </cell>
          <cell r="F1344">
            <v>0</v>
          </cell>
        </row>
        <row r="1345">
          <cell r="A1345">
            <v>1307</v>
          </cell>
          <cell r="B1345" t="str">
            <v>5040 12</v>
          </cell>
          <cell r="C1345" t="str">
            <v>AMPLIACION DE PERFORACION DE POZO DE 12"  A 18"  EN MATERIAL, TIPO I DE  200  A  300 M.</v>
          </cell>
          <cell r="D1345" t="str">
            <v>M</v>
          </cell>
          <cell r="E1345">
            <v>0</v>
          </cell>
          <cell r="F1345">
            <v>0</v>
          </cell>
        </row>
        <row r="1346">
          <cell r="A1346">
            <v>1308</v>
          </cell>
          <cell r="B1346" t="str">
            <v>5040 13</v>
          </cell>
          <cell r="C1346" t="str">
            <v>AMPLIACION DE PERFORACION DE POZO DE 12"  A 18"  EN MATERIAL, TIPO II  DE  0  A  100 M.</v>
          </cell>
          <cell r="D1346" t="str">
            <v>M</v>
          </cell>
          <cell r="E1346">
            <v>0</v>
          </cell>
          <cell r="F1346">
            <v>0</v>
          </cell>
        </row>
        <row r="1347">
          <cell r="A1347">
            <v>1309</v>
          </cell>
          <cell r="B1347" t="str">
            <v>5040 14</v>
          </cell>
          <cell r="C1347" t="str">
            <v>AMPLIACION DE PERFORACION DE POZO DE 12"  A 18"  EN MATERIAL, TIPO II  DE  100  A  200 M.</v>
          </cell>
          <cell r="D1347" t="str">
            <v>M</v>
          </cell>
          <cell r="E1347">
            <v>0</v>
          </cell>
          <cell r="F1347">
            <v>0</v>
          </cell>
        </row>
        <row r="1348">
          <cell r="A1348">
            <v>1310</v>
          </cell>
          <cell r="B1348" t="str">
            <v>5040 15</v>
          </cell>
          <cell r="C1348" t="str">
            <v>AMPLIACION DE PERFORACION DE POZO DE 12"  A 18"  EN MATERIAL, TIPO II  DE  200  A  300 M.</v>
          </cell>
          <cell r="D1348" t="str">
            <v>M</v>
          </cell>
          <cell r="E1348">
            <v>0</v>
          </cell>
          <cell r="F1348">
            <v>0</v>
          </cell>
        </row>
        <row r="1349">
          <cell r="A1349">
            <v>1311</v>
          </cell>
          <cell r="B1349" t="str">
            <v>5040 16</v>
          </cell>
          <cell r="C1349" t="str">
            <v>AMPLIACION DE PERFORACION DE POZO DE 12"  A 18"  EN MATERIAL, TIPO III  DE  0  A  100 M.</v>
          </cell>
          <cell r="D1349" t="str">
            <v>M</v>
          </cell>
          <cell r="E1349">
            <v>0</v>
          </cell>
          <cell r="F1349">
            <v>0</v>
          </cell>
        </row>
        <row r="1350">
          <cell r="A1350">
            <v>1312</v>
          </cell>
          <cell r="B1350" t="str">
            <v>5040 17</v>
          </cell>
          <cell r="C1350" t="str">
            <v>AMPLIACION DE PERFORACION DE POZO DE 12"  A 18"  EN MATERIAL, TIPO III  DE  100  A  200 M.</v>
          </cell>
          <cell r="D1350" t="str">
            <v>M</v>
          </cell>
          <cell r="E1350">
            <v>0</v>
          </cell>
          <cell r="F1350">
            <v>0</v>
          </cell>
        </row>
        <row r="1351">
          <cell r="A1351">
            <v>1313</v>
          </cell>
          <cell r="B1351" t="str">
            <v>5040 18</v>
          </cell>
          <cell r="C1351" t="str">
            <v>AMPLIACION DE PERFORACION DE POZO DE 12"  A 18"  EN MATERIAL, TIPO III  DE  200  A  300 M.</v>
          </cell>
          <cell r="D1351" t="str">
            <v>M</v>
          </cell>
          <cell r="E1351">
            <v>0</v>
          </cell>
          <cell r="F1351">
            <v>0</v>
          </cell>
        </row>
        <row r="1352">
          <cell r="A1352">
            <v>1314</v>
          </cell>
          <cell r="B1352" t="str">
            <v>5040 19</v>
          </cell>
          <cell r="C1352" t="str">
            <v>AMPLIACION DE PERFORACION DE POZO DE 12"  A 20"  EN MATERIAL, TIPO I  DE  0  A  100 M.</v>
          </cell>
          <cell r="D1352" t="str">
            <v>M</v>
          </cell>
          <cell r="E1352">
            <v>0</v>
          </cell>
          <cell r="F1352">
            <v>0</v>
          </cell>
        </row>
        <row r="1353">
          <cell r="A1353">
            <v>1315</v>
          </cell>
          <cell r="B1353" t="str">
            <v>5040 22</v>
          </cell>
          <cell r="C1353" t="str">
            <v>AMPLIACION DE PERFORACION DE POZO DE 12"  A 20"  EN MATERIAL, TIPO II  DE  0  A  100 M.</v>
          </cell>
          <cell r="D1353" t="str">
            <v>M</v>
          </cell>
          <cell r="E1353">
            <v>0</v>
          </cell>
          <cell r="F1353">
            <v>0</v>
          </cell>
        </row>
        <row r="1354">
          <cell r="A1354">
            <v>1316</v>
          </cell>
          <cell r="B1354" t="str">
            <v>5040 25</v>
          </cell>
          <cell r="C1354" t="str">
            <v>AMPLIACION DE PERFORACION DE POZO DE 12"  A 20"  EN MATERIAL, TIPO III  DE  0  A  100 M.</v>
          </cell>
          <cell r="D1354" t="str">
            <v>M</v>
          </cell>
          <cell r="E1354">
            <v>0</v>
          </cell>
          <cell r="F1354">
            <v>0</v>
          </cell>
        </row>
        <row r="1355">
          <cell r="A1355">
            <v>1317</v>
          </cell>
          <cell r="B1355" t="str">
            <v>5040 28</v>
          </cell>
          <cell r="C1355" t="str">
            <v>AMPLIACION DE PERFORACION DE POZO DE 12"  A 22"  EN MATERIAL, TIPO I  DE  0  A  100 M.</v>
          </cell>
          <cell r="D1355" t="str">
            <v>M</v>
          </cell>
          <cell r="E1355">
            <v>0</v>
          </cell>
          <cell r="F1355">
            <v>0</v>
          </cell>
        </row>
        <row r="1356">
          <cell r="A1356">
            <v>1318</v>
          </cell>
          <cell r="B1356" t="str">
            <v>5040 31</v>
          </cell>
          <cell r="C1356" t="str">
            <v>AMPLIACION DE PERFORACION DE POZO DE 12"  A 22"  EN MATERIAL, TIPO II  DE  0  A  100 M.</v>
          </cell>
          <cell r="D1356" t="str">
            <v>M</v>
          </cell>
          <cell r="E1356">
            <v>0</v>
          </cell>
          <cell r="F1356">
            <v>0</v>
          </cell>
        </row>
        <row r="1357">
          <cell r="A1357">
            <v>1319</v>
          </cell>
          <cell r="B1357" t="str">
            <v>5040 34</v>
          </cell>
          <cell r="C1357" t="str">
            <v>AMPLIACION DE PERFORACION DE POZO DE 12"  A 22"  EN MATERIAL, TIPO III  DE  0  A  100 M.</v>
          </cell>
          <cell r="D1357" t="str">
            <v>M</v>
          </cell>
          <cell r="E1357">
            <v>0</v>
          </cell>
          <cell r="F1357">
            <v>0</v>
          </cell>
        </row>
        <row r="1358">
          <cell r="A1358">
            <v>1320</v>
          </cell>
          <cell r="B1358" t="str">
            <v>5040 37</v>
          </cell>
          <cell r="C1358" t="str">
            <v>AMPLIACION DE PERFORACION DE POZO DE 12"  A 24"  EN MATERIAL, TIPO I  DE  0  A  100 M.</v>
          </cell>
          <cell r="D1358" t="str">
            <v>M</v>
          </cell>
          <cell r="E1358">
            <v>0</v>
          </cell>
          <cell r="F1358">
            <v>0</v>
          </cell>
        </row>
        <row r="1359">
          <cell r="A1359">
            <v>1321</v>
          </cell>
          <cell r="B1359" t="str">
            <v>5040 40</v>
          </cell>
          <cell r="C1359" t="str">
            <v>AMPLIACION DE PERFORACION DE POZO DE 12"  A 24"  EN MATERIAL, TIPO II  DE  0  A  100 M.</v>
          </cell>
          <cell r="D1359" t="str">
            <v>M</v>
          </cell>
          <cell r="E1359">
            <v>0</v>
          </cell>
          <cell r="F1359">
            <v>0</v>
          </cell>
        </row>
        <row r="1360">
          <cell r="A1360">
            <v>1322</v>
          </cell>
          <cell r="B1360" t="str">
            <v>5040 43</v>
          </cell>
          <cell r="C1360" t="str">
            <v>AMPLIACION DE PERFORACION DE POZO DE 12"  A 24"  EN MATERIAL, TIPO III  DE  0  A  100 M.</v>
          </cell>
          <cell r="D1360" t="str">
            <v>M</v>
          </cell>
          <cell r="E1360">
            <v>0</v>
          </cell>
          <cell r="F1360">
            <v>0</v>
          </cell>
        </row>
        <row r="1361">
          <cell r="A1361">
            <v>1323</v>
          </cell>
          <cell r="B1361" t="str">
            <v>5050 01</v>
          </cell>
          <cell r="C1361" t="str">
            <v>REGISTRO  ELECTRICO CON GRAFICAS DE RESISTIVILIDAD Y POTENCIAL NATURAL, PARA PROFUNDIDADES HASTA DE 450 MTS.</v>
          </cell>
          <cell r="D1361" t="str">
            <v>PZA</v>
          </cell>
          <cell r="E1361">
            <v>0</v>
          </cell>
          <cell r="F1361">
            <v>0</v>
          </cell>
        </row>
        <row r="1362">
          <cell r="A1362">
            <v>1324</v>
          </cell>
          <cell r="B1362" t="str">
            <v>5060 03</v>
          </cell>
          <cell r="C1362" t="str">
            <v>COLOCACION DE TUBERIA DE ACERO PARA ADEME SOLDANDO LAS JUNTAS CON DOBLE ARCO ELECTRICO, DE 8 5/8" DE DIAMETRO X ¼" DE ESPESOR.</v>
          </cell>
          <cell r="D1362" t="str">
            <v>M</v>
          </cell>
          <cell r="E1362">
            <v>0</v>
          </cell>
          <cell r="F1362">
            <v>0</v>
          </cell>
        </row>
        <row r="1363">
          <cell r="A1363">
            <v>1325</v>
          </cell>
          <cell r="B1363" t="str">
            <v>5060 04</v>
          </cell>
          <cell r="C1363" t="str">
            <v>COLOCACION DE TUBERIA DE ACERO PARA ADEME SOLDANDO LAS JUNTAS CON DOBLE ARCO ELECTRICO, DE 10 ¾" DE DIAMETRO X ¼" DE ESPESOR.</v>
          </cell>
          <cell r="D1363" t="str">
            <v>M</v>
          </cell>
          <cell r="E1363">
            <v>0</v>
          </cell>
          <cell r="F1363">
            <v>0</v>
          </cell>
        </row>
        <row r="1364">
          <cell r="A1364">
            <v>1326</v>
          </cell>
          <cell r="B1364" t="str">
            <v>5060 05</v>
          </cell>
          <cell r="C1364" t="str">
            <v>COLOCACION DE TUBERIA DE ACERO PARA ADEME SOLDANDO LAS JUNTAS CON DOBLE ARCO ELECTRICO, DE 12" DE DIAMETRO X ¼" DE ESPESOR.</v>
          </cell>
          <cell r="D1364" t="str">
            <v>M</v>
          </cell>
          <cell r="E1364">
            <v>0</v>
          </cell>
          <cell r="F1364">
            <v>0</v>
          </cell>
        </row>
        <row r="1365">
          <cell r="A1365">
            <v>1327</v>
          </cell>
          <cell r="B1365" t="str">
            <v>5060 06</v>
          </cell>
          <cell r="C1365" t="str">
            <v>COLOCACION DE TUBERIA DE ACERO PARA ADEME SOLDANDO LAS JUNTAS CON DOBLE ARCO ELECTRICO, DE 14" DE DIAMETRO X ¼" DE ESPESOR.</v>
          </cell>
          <cell r="D1365" t="str">
            <v>M</v>
          </cell>
          <cell r="E1365">
            <v>0</v>
          </cell>
          <cell r="F1365">
            <v>0</v>
          </cell>
        </row>
        <row r="1366">
          <cell r="A1366">
            <v>1328</v>
          </cell>
          <cell r="B1366" t="str">
            <v>5060 07</v>
          </cell>
          <cell r="C1366" t="str">
            <v>COLOCACION DE TUBERIA DE ACERO PARA ADEME SOLDANDO LAS JUNTAS CON DOBLE ARCO ELECTRICO, DE 16" DE DIAMETRO X ¼" DE ESPESOR.</v>
          </cell>
          <cell r="D1366" t="str">
            <v>M</v>
          </cell>
          <cell r="E1366">
            <v>0</v>
          </cell>
          <cell r="F1366">
            <v>0</v>
          </cell>
        </row>
        <row r="1367">
          <cell r="A1367">
            <v>1329</v>
          </cell>
          <cell r="B1367" t="str">
            <v>5063 01</v>
          </cell>
          <cell r="C1367" t="str">
            <v>COLOCACION DE REJILLA PARA ADEME DE POZO, DE 8" DE DIAMETRO</v>
          </cell>
          <cell r="D1367" t="str">
            <v>M</v>
          </cell>
          <cell r="E1367">
            <v>0</v>
          </cell>
          <cell r="F1367">
            <v>0</v>
          </cell>
        </row>
        <row r="1368">
          <cell r="A1368">
            <v>1330</v>
          </cell>
          <cell r="B1368" t="str">
            <v>5063 02</v>
          </cell>
          <cell r="C1368" t="str">
            <v>COLOCACION DE REJILLA PARA ADEME DE POZO, DE 10" DE DIAMETRO</v>
          </cell>
          <cell r="D1368" t="str">
            <v>M</v>
          </cell>
          <cell r="E1368">
            <v>0</v>
          </cell>
          <cell r="F1368">
            <v>0</v>
          </cell>
        </row>
        <row r="1369">
          <cell r="A1369">
            <v>1331</v>
          </cell>
          <cell r="B1369" t="str">
            <v>5063 03</v>
          </cell>
          <cell r="C1369" t="str">
            <v>COLOCACION DE REJILLA PARA ADEME DE POZO, DE 12" DE DIAMETRO</v>
          </cell>
          <cell r="D1369" t="str">
            <v>M</v>
          </cell>
          <cell r="E1369">
            <v>0</v>
          </cell>
          <cell r="F1369">
            <v>0</v>
          </cell>
        </row>
        <row r="1370">
          <cell r="A1370">
            <v>1332</v>
          </cell>
          <cell r="B1370" t="str">
            <v>5063 04</v>
          </cell>
          <cell r="C1370" t="str">
            <v>COLOCACION DE REJILLA PARA ADEME DE POZO, DE 14" DE DIAMETRO</v>
          </cell>
          <cell r="D1370" t="str">
            <v>M</v>
          </cell>
          <cell r="E1370">
            <v>0</v>
          </cell>
          <cell r="F1370">
            <v>0</v>
          </cell>
        </row>
        <row r="1371">
          <cell r="A1371">
            <v>1333</v>
          </cell>
          <cell r="B1371" t="str">
            <v>5063 05</v>
          </cell>
          <cell r="C1371" t="str">
            <v>COLOCACION DE REJILLA PARA ADEME DE POZO, DE 14" DE DIAMETRO</v>
          </cell>
          <cell r="D1371" t="str">
            <v>M</v>
          </cell>
          <cell r="E1371">
            <v>0</v>
          </cell>
          <cell r="F1371">
            <v>0</v>
          </cell>
        </row>
        <row r="1372">
          <cell r="A1372">
            <v>1334</v>
          </cell>
          <cell r="B1372" t="str">
            <v>5064 01</v>
          </cell>
          <cell r="C1372" t="str">
            <v>CEMENTACION DE TUBERIA PARA ADEME CON EQUIPO DE PERFORACION.</v>
          </cell>
          <cell r="D1372" t="str">
            <v>M³</v>
          </cell>
          <cell r="E1372">
            <v>0</v>
          </cell>
          <cell r="F1372">
            <v>0</v>
          </cell>
        </row>
        <row r="1373">
          <cell r="A1373">
            <v>1335</v>
          </cell>
          <cell r="B1373" t="str">
            <v>5065 01</v>
          </cell>
          <cell r="C1373" t="str">
            <v>COLOCACION DE FILTRO DE GRAVA PARA POZO.</v>
          </cell>
          <cell r="D1373" t="str">
            <v>M³</v>
          </cell>
          <cell r="E1373">
            <v>0</v>
          </cell>
          <cell r="F1373">
            <v>0</v>
          </cell>
        </row>
        <row r="1374">
          <cell r="A1374">
            <v>1336</v>
          </cell>
          <cell r="B1374" t="str">
            <v>5066 01</v>
          </cell>
          <cell r="C1374" t="str">
            <v>TRATAMIENTO DE POZO CON DISPERSOR DE ARCILLAS.</v>
          </cell>
          <cell r="D1374" t="str">
            <v>LT</v>
          </cell>
          <cell r="E1374">
            <v>0</v>
          </cell>
          <cell r="F1374">
            <v>0</v>
          </cell>
        </row>
        <row r="1375">
          <cell r="A1375">
            <v>1337</v>
          </cell>
          <cell r="B1375" t="str">
            <v>5080 01</v>
          </cell>
          <cell r="C1375" t="str">
            <v>DESARROLLO Y AFORO O PRUEBA DE BOMBEO EFECTIVA, CON BOMBA VERTICAL TIPO TURBINA PARA MOTOR DE COMBUSTION INTERNA  POR UN LAPSO DE 24 HORAS, 101 MM (4") HASTA 100.65 M. (33 TRAMOS) DE LONGITUD Y MOTOR DE 65 H.P. NOMINALES MINIMOS.</v>
          </cell>
          <cell r="D1375" t="str">
            <v xml:space="preserve">P. G. </v>
          </cell>
          <cell r="E1375">
            <v>0</v>
          </cell>
          <cell r="F1375">
            <v>0</v>
          </cell>
        </row>
        <row r="1376">
          <cell r="A1376">
            <v>1338</v>
          </cell>
          <cell r="B1376" t="str">
            <v>5080 02</v>
          </cell>
          <cell r="C1376" t="str">
            <v>DESARROLLO Y AFORO O PRUEBA DE BOMBEO EFECTIVA, CON BOMBA VERTICAL TIPO TURBINA PARA MOTOR DE COMBUSTION INTERNA  POR UN LAPSO DE 24 HORAS, 101 MM (4") COMPRENDIDA ENTRE 103.7  Y 152.5 M. (34  A 50 TRAMOS) DE LONGITUD Y MOTOR DE 65 H.P. NOMINALES MINIMOS.</v>
          </cell>
          <cell r="D1376" t="str">
            <v>P.G.</v>
          </cell>
          <cell r="E1376">
            <v>0</v>
          </cell>
          <cell r="F1376">
            <v>0</v>
          </cell>
        </row>
        <row r="1377">
          <cell r="A1377">
            <v>1339</v>
          </cell>
          <cell r="B1377" t="str">
            <v>5080 03</v>
          </cell>
          <cell r="C1377" t="str">
            <v>DESARROLLO Y AFORO O PRUEBA DE BOMBEO EFECTIVA, CON BOMBA VERTICAL TIPO TURBINA PARA MOTOR DE COMBUSTION INTERNA  POR UN LAPSO DE 24 HORAS, 152 MM (6") HASTA 100.65 M. (33 TRAMOS) DE LONGITUD Y MOTOR DE 100 H.P. NOMINALES MINIMOS.</v>
          </cell>
          <cell r="D1377" t="str">
            <v>P.G.</v>
          </cell>
          <cell r="E1377">
            <v>0</v>
          </cell>
          <cell r="F1377">
            <v>0</v>
          </cell>
        </row>
        <row r="1378">
          <cell r="A1378">
            <v>1340</v>
          </cell>
          <cell r="B1378" t="str">
            <v>5080 04</v>
          </cell>
          <cell r="C1378" t="str">
            <v>DESARROLLO Y AFORO O PRUEBA DE BOMBEO EFECTIVA, CON BOMBA VERTICAL TIPO TURBINA PARA MOTOR DE COMBUSTION INTERNA  POR UN LAPSO DE 24 HORAS, 152 MM (6") COMPRENDIDA ENTRE 103.7  Y 152.5 M. (34  A 50 TRAMOS) DE LONGITUD Y MOTOR DE 180 H.P. NOMINALES MINIMOS</v>
          </cell>
          <cell r="D1378" t="str">
            <v>P.G.</v>
          </cell>
          <cell r="E1378">
            <v>0</v>
          </cell>
          <cell r="F1378">
            <v>0</v>
          </cell>
        </row>
        <row r="1379">
          <cell r="A1379">
            <v>1341</v>
          </cell>
          <cell r="B1379" t="str">
            <v>5080 05</v>
          </cell>
          <cell r="C1379" t="str">
            <v>DESARROLLO Y AFORO O PRUEBA DE BOMBEO EFECTIVA, CON BOMBA VERTICAL TIPO TURBINA PARA MOTOR DE COMBUSTION INTERNA  POR UN LAPSO DE 24 HORAS, 203 MM (8") HASTA 100.65 M. (33 TRAMOS) DE LONGITUD Y MOTOR DE 180 H.P. NOMINALES MINIMOS.</v>
          </cell>
          <cell r="D1379" t="str">
            <v>P.G.</v>
          </cell>
          <cell r="E1379">
            <v>0</v>
          </cell>
          <cell r="F1379">
            <v>0</v>
          </cell>
        </row>
        <row r="1380">
          <cell r="A1380">
            <v>1342</v>
          </cell>
          <cell r="B1380" t="str">
            <v>5081 01</v>
          </cell>
          <cell r="C1380" t="str">
            <v>HORA EFECTIVA DE BOMBEO EN POZO,  EMPLEANDO BOMBA VERTICAL TIPO TURBINA ACCIONADA POR MOTOR DE COMBUSTION INTERNA, EN TIEMPOS ADICIONALES A LAS 1eras. 24 HORAS. 101 MM. (4") HASTA 100.65 M. (33 TRAMOS) DE LONGITUD.</v>
          </cell>
          <cell r="D1380" t="str">
            <v>HR</v>
          </cell>
          <cell r="E1380">
            <v>0</v>
          </cell>
          <cell r="F1380">
            <v>0</v>
          </cell>
        </row>
        <row r="1381">
          <cell r="A1381">
            <v>1343</v>
          </cell>
          <cell r="B1381" t="str">
            <v>5081 02</v>
          </cell>
          <cell r="C1381" t="str">
            <v>HORA EFECTIVA DE BOMBEO EN POZO,  EMPLEANDO BOMBA VERTICAL TIPO TURBINA ACCIONADA POR MOTOR DE COMBUSTION INTERNA, EN TIEMPOS ADICIONALES A LAS 1eras. 24 HORAS. 101 MM. (4") COMPRENDIDA ENTRE 103.7  Y 152.5 M.  (34  A 50  TRAMOS) DE LONGITUD.</v>
          </cell>
          <cell r="D1381" t="str">
            <v>HR</v>
          </cell>
          <cell r="E1381">
            <v>0</v>
          </cell>
          <cell r="F1381">
            <v>0</v>
          </cell>
        </row>
        <row r="1382">
          <cell r="A1382">
            <v>1344</v>
          </cell>
          <cell r="B1382" t="str">
            <v>5081 03</v>
          </cell>
          <cell r="C1382" t="str">
            <v>HORA EFECTIVA DE BOMBEO EN POZO,  EMPLEANDO BOMBA VERTICAL TIPO TURBINA ACCIONADA POR MOTOR DE COMBUSTION INTERNA, EN TIEMPOS ADICIONALES A LAS 1eras. 24 HORAS. 152 MM. (6") HASTA 100.65 M. (33 TRAMOS) DE LONGITUD.</v>
          </cell>
          <cell r="D1382" t="str">
            <v>HR</v>
          </cell>
          <cell r="E1382">
            <v>0</v>
          </cell>
          <cell r="F1382">
            <v>0</v>
          </cell>
        </row>
        <row r="1383">
          <cell r="A1383">
            <v>1345</v>
          </cell>
          <cell r="B1383" t="str">
            <v>5081 04</v>
          </cell>
          <cell r="C1383" t="str">
            <v>HORA EFECTIVA DE BOMBEO EN POZO,  EMPLEANDO BOMBA VERTICAL TIPO TURBINA ACCIONADA POR MOTOR DE COMBUSTION INTERNA, EN TIEMPOS ADICIONALES A LAS 1eras. 24 HORAS. 152 MM. (6") COMPRENDIDA ENTRE 103.7  Y 152.5 M.  (34  A 50  TRAMOS) DE LONGITUD.</v>
          </cell>
          <cell r="D1383" t="str">
            <v>HR</v>
          </cell>
          <cell r="E1383">
            <v>0</v>
          </cell>
          <cell r="F1383">
            <v>0</v>
          </cell>
        </row>
        <row r="1384">
          <cell r="A1384">
            <v>1346</v>
          </cell>
          <cell r="B1384" t="str">
            <v>5081 05</v>
          </cell>
          <cell r="C1384" t="str">
            <v>HORA EFECTIVA DE BOMBEO EN POZO,  EMPLEANDO BOMBA VERTICAL TIPO TURBINA ACCIONADA POR MOTOR DE COMBUSTION INTERNA, EN TIEMPOS ADICIONALES A LAS 1eras. 24 HORAS. 203 MM. (8") HASTA 100.65 M. (33 TRAMOS) DE LONGITUD.</v>
          </cell>
          <cell r="D1384" t="str">
            <v>HR</v>
          </cell>
          <cell r="E1384">
            <v>0</v>
          </cell>
          <cell r="F1384">
            <v>0</v>
          </cell>
        </row>
        <row r="1385">
          <cell r="A1385">
            <v>1347</v>
          </cell>
          <cell r="B1385" t="str">
            <v>5082 01</v>
          </cell>
          <cell r="C1385" t="str">
            <v>DESARROLLO Y AFORO O PRUEBA DE BOMBEO, EJECUTADOS CON BOMBA VERTICAL TIPO TURBINA CUANDO SE ORDENEN LECTURAS DE RECUPERACION, CARGO ADICIONAL AL CONCEPTO 5080 01 (AFORO) 4"  100 M.</v>
          </cell>
          <cell r="D1385" t="str">
            <v>P.G.</v>
          </cell>
          <cell r="E1385">
            <v>0</v>
          </cell>
          <cell r="F1385">
            <v>0</v>
          </cell>
        </row>
        <row r="1386">
          <cell r="A1386">
            <v>1348</v>
          </cell>
          <cell r="B1386" t="str">
            <v>5082 02</v>
          </cell>
          <cell r="C1386" t="str">
            <v>DESARROLLO Y AFORO O PRUEBA DE BOMBEO, EJECUTADOS CON BOMBA VERTICAL TIPO TURBINA CUANDO SE ORDENEN LECTURAS DE RECUPERACION, CARGO ADICIONAL AL CONCEPTO 5080 02 (AFORO) 4"  150 M.</v>
          </cell>
          <cell r="D1386" t="str">
            <v>P.G.</v>
          </cell>
          <cell r="E1386">
            <v>0</v>
          </cell>
          <cell r="F1386">
            <v>0</v>
          </cell>
        </row>
        <row r="1387">
          <cell r="A1387">
            <v>1349</v>
          </cell>
          <cell r="B1387" t="str">
            <v>5082 03</v>
          </cell>
          <cell r="C1387" t="str">
            <v>DESARROLLO Y AFORO O PRUEBA DE BOMBEO, EJECUTADOS CON BOMBA VERTICAL TIPO TURBINA CUANDO SE ORDENEN LECTURAS DE RECUPERACION, CARGO ADICIONAL AL CONCEPTO 5080 03 (AFORO) 6"  100 M.</v>
          </cell>
          <cell r="D1387" t="str">
            <v>P.G.</v>
          </cell>
          <cell r="E1387">
            <v>0</v>
          </cell>
          <cell r="F1387">
            <v>0</v>
          </cell>
        </row>
        <row r="1388">
          <cell r="A1388">
            <v>1350</v>
          </cell>
          <cell r="B1388" t="str">
            <v>5082 04</v>
          </cell>
          <cell r="C1388" t="str">
            <v>DESARROLLO Y AFORO O PRUEBA DE BOMBEO, EJECUTADOS CON BOMBA VERTICAL TIPO TURBINA CUANDO SE ORDENEN LECTURAS DE RECUPERACION, CARGO ADICIONAL AL CONCEPTO 5080 04 (AFORO) 6"  150 M.</v>
          </cell>
          <cell r="D1388" t="str">
            <v>P.G.</v>
          </cell>
          <cell r="E1388">
            <v>0</v>
          </cell>
          <cell r="F1388">
            <v>0</v>
          </cell>
        </row>
        <row r="1389">
          <cell r="A1389">
            <v>1351</v>
          </cell>
          <cell r="B1389" t="str">
            <v>5082 05</v>
          </cell>
          <cell r="C1389" t="str">
            <v>DESARROLLO Y AFORO O PRUEBA DE BOMBEO, EJECUTADOS CON BOMBA VERTICAL TIPO TURBINA CUANDO SE ORDENEN LECTURAS DE RECUPERACION, CARGO ADICIONAL AL CONCEPTO 5080 05 (AFORO) 8"  100 M.</v>
          </cell>
          <cell r="D1389" t="str">
            <v>P.G.</v>
          </cell>
          <cell r="E1389">
            <v>0</v>
          </cell>
          <cell r="F1389">
            <v>0</v>
          </cell>
        </row>
        <row r="1390">
          <cell r="A1390">
            <v>1352</v>
          </cell>
          <cell r="B1390" t="str">
            <v>5082 11</v>
          </cell>
          <cell r="C1390" t="str">
            <v>VIDEOGRAVACION DE POZO EN LA LONGITUD LIBRE DEL MISMO CON ENTREGA DE PELICULA, INTERPRETACION Y RECOMENDACIONES.</v>
          </cell>
          <cell r="D1390" t="str">
            <v>P.G.</v>
          </cell>
          <cell r="E1390">
            <v>0</v>
          </cell>
          <cell r="F1390">
            <v>0</v>
          </cell>
        </row>
        <row r="1391">
          <cell r="A1391">
            <v>1353</v>
          </cell>
          <cell r="B1391" t="str">
            <v>6000 01</v>
          </cell>
          <cell r="C1391" t="str">
            <v>SUMINISTRO E INSTALACION DE BAJADAS DE AGUA, DE LAMINA GALVANIZADA No. 24 DE 0.10 M. DE DIAMETRO.</v>
          </cell>
          <cell r="D1391" t="str">
            <v>M</v>
          </cell>
          <cell r="E1391">
            <v>0</v>
          </cell>
          <cell r="F1391">
            <v>0</v>
          </cell>
        </row>
        <row r="1392">
          <cell r="A1392">
            <v>1354</v>
          </cell>
          <cell r="C1392" t="str">
            <v>HERRERIA, VIDRIERIA Y PINTURAS</v>
          </cell>
        </row>
        <row r="1393">
          <cell r="A1393">
            <v>1355</v>
          </cell>
          <cell r="B1393" t="str">
            <v>7001 01</v>
          </cell>
          <cell r="C1393" t="str">
            <v>SUMINISTRO E INSTALACION DE PUERTAS DE HERRERIA ESTRUCTURAL, PERFILES  Z.T. Y L , TAMBOR DOBLE DE LAMINA No. 18</v>
          </cell>
          <cell r="D1393" t="str">
            <v>M²</v>
          </cell>
          <cell r="E1393">
            <v>722.01</v>
          </cell>
          <cell r="F1393">
            <v>722.01</v>
          </cell>
        </row>
        <row r="1394">
          <cell r="A1394">
            <v>1356</v>
          </cell>
          <cell r="B1394" t="str">
            <v>7001 02</v>
          </cell>
          <cell r="C1394" t="str">
            <v>SUMINISTRO E INSTALACION DE PUERTAS DE HERRERIA TUBULAR, PERFILES  Z.T. Y L , TAMBOR DOBLE DE LAMINA No. 18</v>
          </cell>
          <cell r="D1394" t="str">
            <v>M²</v>
          </cell>
          <cell r="E1394">
            <v>460.68</v>
          </cell>
          <cell r="F1394">
            <v>460.68</v>
          </cell>
        </row>
        <row r="1395">
          <cell r="A1395">
            <v>1357</v>
          </cell>
          <cell r="B1395" t="str">
            <v>7002 01</v>
          </cell>
          <cell r="C1395" t="str">
            <v>SUMINISTRO E INSTALACION DE VENTANAS DE HERRERIA ESTRUCTURAL, PERFILES  Z.T. Y L.</v>
          </cell>
          <cell r="D1395" t="str">
            <v>M²</v>
          </cell>
          <cell r="E1395">
            <v>349.87</v>
          </cell>
          <cell r="F1395">
            <v>349.87</v>
          </cell>
        </row>
        <row r="1396">
          <cell r="A1396">
            <v>1358</v>
          </cell>
          <cell r="B1396" t="str">
            <v>7002 02</v>
          </cell>
          <cell r="C1396" t="str">
            <v>SUMINISTRO E INSTALACION DE VENTANAS DE HERRERIA TUBULAR, PERFILES  Z.T. Y L.</v>
          </cell>
          <cell r="D1396" t="str">
            <v>M²</v>
          </cell>
          <cell r="E1396">
            <v>437.13</v>
          </cell>
          <cell r="F1396">
            <v>437.13</v>
          </cell>
        </row>
        <row r="1397">
          <cell r="A1397">
            <v>1359</v>
          </cell>
          <cell r="B1397" t="str">
            <v>7003 01</v>
          </cell>
          <cell r="C1397" t="str">
            <v>SUMINISTRO Y COLOCACION DE VIDRIO MEDIO DOBLE 3MM.</v>
          </cell>
          <cell r="D1397" t="str">
            <v>M²</v>
          </cell>
          <cell r="E1397">
            <v>331.76</v>
          </cell>
          <cell r="F1397">
            <v>331.76</v>
          </cell>
        </row>
        <row r="1398">
          <cell r="A1398">
            <v>1360</v>
          </cell>
          <cell r="B1398" t="str">
            <v>7003 03</v>
          </cell>
          <cell r="C1398" t="str">
            <v>SUMINISTRO Y COLOCACION DE VIDRIO SENCILLO 2 MM.</v>
          </cell>
          <cell r="D1398" t="str">
            <v>M²</v>
          </cell>
          <cell r="E1398">
            <v>218.96</v>
          </cell>
          <cell r="F1398">
            <v>218.96</v>
          </cell>
        </row>
        <row r="1399">
          <cell r="A1399">
            <v>1361</v>
          </cell>
          <cell r="B1399" t="str">
            <v>7003 04</v>
          </cell>
          <cell r="C1399" t="str">
            <v>SUMINISTRO Y COLOCACION DE CRISTAL FLOTADO BRONCE 6 MM.</v>
          </cell>
          <cell r="D1399" t="str">
            <v>M²</v>
          </cell>
          <cell r="E1399">
            <v>0</v>
          </cell>
          <cell r="F1399">
            <v>0</v>
          </cell>
        </row>
        <row r="1400">
          <cell r="A1400">
            <v>1362</v>
          </cell>
          <cell r="B1400" t="str">
            <v>7003 05</v>
          </cell>
          <cell r="C1400" t="str">
            <v>SUMINISTRO Y COLOCACION DE LUNA DE VIDRIO MEDIO DOBLE 3 MM.</v>
          </cell>
          <cell r="D1400" t="str">
            <v>M²</v>
          </cell>
          <cell r="E1400">
            <v>0</v>
          </cell>
          <cell r="F1400">
            <v>0</v>
          </cell>
        </row>
        <row r="1401">
          <cell r="A1401">
            <v>1363</v>
          </cell>
          <cell r="B1401" t="str">
            <v>7003 06</v>
          </cell>
          <cell r="C1401" t="str">
            <v>SUMINISTRO Y COLOCACION DE VINIL NEGRO O GRIS No. 4.</v>
          </cell>
          <cell r="D1401" t="str">
            <v>M</v>
          </cell>
          <cell r="E1401">
            <v>0</v>
          </cell>
          <cell r="F1401">
            <v>0</v>
          </cell>
        </row>
        <row r="1402">
          <cell r="A1402">
            <v>1364</v>
          </cell>
          <cell r="B1402" t="str">
            <v>7003 07</v>
          </cell>
          <cell r="C1402" t="str">
            <v>SUMINISTRO Y COLOCACION DE VINIL NEGRO O GRIS No. 9.</v>
          </cell>
          <cell r="D1402" t="str">
            <v>M</v>
          </cell>
          <cell r="E1402">
            <v>0</v>
          </cell>
          <cell r="F1402">
            <v>0</v>
          </cell>
        </row>
        <row r="1403">
          <cell r="A1403">
            <v>1365</v>
          </cell>
          <cell r="B1403" t="str">
            <v>7004 01</v>
          </cell>
          <cell r="C1403" t="str">
            <v>SUMINISTRO Y COLOCACION DE PINTURA VINILICA EN INTERIORES Y EXTERIORES (TRES MANOS).</v>
          </cell>
          <cell r="D1403" t="str">
            <v>M²</v>
          </cell>
          <cell r="E1403">
            <v>136.1</v>
          </cell>
          <cell r="F1403">
            <v>136.1</v>
          </cell>
        </row>
        <row r="1404">
          <cell r="A1404">
            <v>1366</v>
          </cell>
          <cell r="B1404" t="str">
            <v>7004 02</v>
          </cell>
          <cell r="C1404" t="str">
            <v>SUMINISTRO Y COLOCACION DE PINTURA ESMALTE EN MUROS Y PLAFONES.</v>
          </cell>
          <cell r="D1404" t="str">
            <v>M²</v>
          </cell>
          <cell r="E1404">
            <v>0</v>
          </cell>
          <cell r="F1404">
            <v>0</v>
          </cell>
        </row>
        <row r="1405">
          <cell r="A1405">
            <v>1367</v>
          </cell>
          <cell r="B1405" t="str">
            <v>7004 03</v>
          </cell>
          <cell r="C1405" t="str">
            <v>SUMINISTRO Y COLOCACION DE PINTURA ESMALTE EN HERRERIA.</v>
          </cell>
          <cell r="D1405" t="str">
            <v>M²</v>
          </cell>
          <cell r="E1405">
            <v>84.67</v>
          </cell>
          <cell r="F1405">
            <v>84.67</v>
          </cell>
        </row>
        <row r="1406">
          <cell r="A1406">
            <v>1368</v>
          </cell>
          <cell r="B1406" t="str">
            <v>7020 01</v>
          </cell>
          <cell r="C1406" t="str">
            <v>SUMINISTRO Y COLOCACION DE ACERO ESTRUCTURAL (VIGAS , I.P.R., I.P.S., C.P.S., ETC.)</v>
          </cell>
          <cell r="D1406" t="str">
            <v>KG</v>
          </cell>
          <cell r="E1406">
            <v>25.23</v>
          </cell>
          <cell r="F1406">
            <v>25.23</v>
          </cell>
        </row>
        <row r="1407">
          <cell r="A1407" t="str">
            <v>1368A</v>
          </cell>
          <cell r="B1407" t="str">
            <v>7020 01</v>
          </cell>
          <cell r="C1407" t="str">
            <v>SUMINISTRO, FABRICACIÓN Y COLOCACION DE PIEZAS ESPECIALES DE ACERO ACERO  (ANGULO DE 2" X 3/6" DE ACERO PARA SOPORTE DE LA TUBERIA)</v>
          </cell>
          <cell r="D1407" t="str">
            <v>KG</v>
          </cell>
          <cell r="E1407">
            <v>25.23</v>
          </cell>
          <cell r="F1407">
            <v>25.23</v>
          </cell>
        </row>
        <row r="1408">
          <cell r="A1408" t="str">
            <v>1368B</v>
          </cell>
          <cell r="B1408" t="str">
            <v>7020 02</v>
          </cell>
          <cell r="C1408" t="str">
            <v>SUMINISTRO, FABRICACIÓN Y COLOCACION DE PIEZAS ESPECIALES DE ACERO (CARTELES PARA SOPORTE DE ANGULOS EN LOS CRUCES)</v>
          </cell>
          <cell r="D1408" t="str">
            <v>KG</v>
          </cell>
          <cell r="E1408">
            <v>25.23</v>
          </cell>
          <cell r="F1408">
            <v>25.23</v>
          </cell>
        </row>
        <row r="1409">
          <cell r="A1409">
            <v>1369</v>
          </cell>
          <cell r="C1409" t="str">
            <v>VARIOS</v>
          </cell>
        </row>
        <row r="1410">
          <cell r="A1410">
            <v>1370</v>
          </cell>
          <cell r="B1410" t="str">
            <v>1010 05</v>
          </cell>
          <cell r="C1410" t="str">
            <v>CONSTRUCCION DE UNA AMPLIACION DE RAMAL DE LINEA DE MEDIA TENCION  1F-14 CON CONDUCTOR AAC 3/0, SOPORTADO EN ESTRUCTURAS DE CONCRETO PARA PROPORCIONAR ENERGIA  A UN EQUIPO ELECTRICO DE HASTA 1.5 H.P.,  INCLUYE FLETES, MANO DE OBRA, TRANSFORMADOR  DE DA1 K</v>
          </cell>
          <cell r="D1410" t="str">
            <v>ML.</v>
          </cell>
          <cell r="E1410">
            <v>0</v>
          </cell>
          <cell r="F1410">
            <v>0</v>
          </cell>
        </row>
        <row r="1411">
          <cell r="A1411">
            <v>1371</v>
          </cell>
          <cell r="B1411" t="str">
            <v>1010 06</v>
          </cell>
          <cell r="C1411" t="str">
            <v>SOLICITUD DE SUMINISTRO DE ENERGIA - SOLICITUD DE FACTIBILIDAD - CONTESTACION DE FACTIBILIDAD - CARTA PODER - OFICIO USO DEL SUELO - COPIA HELIOGRAFICA  DEL PLANO - APROBACION DEL SECRETARIO SINDICAL - INFORME DEL IMPACTO AMBIENTAL - CONTESTACION BASE DEL</v>
          </cell>
          <cell r="D1411" t="str">
            <v>P.G.</v>
          </cell>
          <cell r="E1411">
            <v>0</v>
          </cell>
          <cell r="F1411">
            <v>0</v>
          </cell>
        </row>
        <row r="1412">
          <cell r="A1412">
            <v>1372</v>
          </cell>
          <cell r="B1412" t="str">
            <v>1010 07</v>
          </cell>
          <cell r="C1412" t="str">
            <v>- SOLICITUD DE APROBACION DEL PROYECTO - PLANO ORIGINAL  CON 3 COPIAS - MEMORIA TECNICA CON 3 COPIAS - PRESUPUESTO APROXIMADO - PROGRAMA DE CONSTRUCCION</v>
          </cell>
          <cell r="D1412" t="str">
            <v>P.G.</v>
          </cell>
          <cell r="E1412">
            <v>0</v>
          </cell>
          <cell r="F1412">
            <v>0</v>
          </cell>
        </row>
        <row r="1413">
          <cell r="A1413">
            <v>1373</v>
          </cell>
          <cell r="B1413" t="str">
            <v>1010 08</v>
          </cell>
          <cell r="C1413" t="str">
            <v>APROBACION DEL PROYECTO - ORDEN DE COBRO - CONTRATO A NOMBRE DE LA COMUNIDAD - DESIGNACION RESIDENTE DE OBRA -  DESIGNACION SUPERVISOR DE OBRA - SOLICITUD PRUEBA DE EQUIPO - PROPUESTA PRUEBA  DE EQUIPO - AVISO DE TERMINACION CON 3 JUEGOS - DICTAMEN DEL DI</v>
          </cell>
          <cell r="D1413" t="str">
            <v>LOTE</v>
          </cell>
          <cell r="E1413">
            <v>0</v>
          </cell>
          <cell r="F1413">
            <v>0</v>
          </cell>
        </row>
        <row r="1414">
          <cell r="A1414">
            <v>1374</v>
          </cell>
          <cell r="B1414" t="str">
            <v>1010 09</v>
          </cell>
          <cell r="C1414" t="str">
            <v>SUMINISTRO E INSTALACION DE UN EQUIPO HIPOCLORADOR MODELO PREMIA 75 MARCA WALACE AND TIERNAN DE OPERACION MANUAL.     INCLUYE: - BOMBA DE DIAFRAMA CON MOTOR DE 115 VOLTS. - TUBERIA CON CHECKCOLADORA - MANGUERA PARA DESCARGA MANUAL - HIPOCLORITO DE SODIO O</v>
          </cell>
          <cell r="D1414" t="str">
            <v>EQUIPO</v>
          </cell>
          <cell r="E1414">
            <v>0</v>
          </cell>
          <cell r="F1414">
            <v>0</v>
          </cell>
        </row>
        <row r="1415">
          <cell r="A1415">
            <v>1375</v>
          </cell>
          <cell r="B1415" t="str">
            <v>1010 10</v>
          </cell>
          <cell r="C1415" t="str">
            <v>SUMINISTRO Y COLOCACION DE DE CUCHILLAS</v>
          </cell>
          <cell r="D1415" t="str">
            <v>PZA</v>
          </cell>
          <cell r="E1415">
            <v>0</v>
          </cell>
          <cell r="F1415">
            <v>0</v>
          </cell>
        </row>
        <row r="1416">
          <cell r="A1416">
            <v>1376</v>
          </cell>
          <cell r="B1416" t="str">
            <v>1010 11</v>
          </cell>
          <cell r="C1416" t="str">
            <v>SUMINISTRO, INSTALACION Y PRUEBA DE EQUIPO DE DOSIFICADOR DE LIQUIDOS DE OPERACION MANUAL CON CAPACIDAD MAXIMA DE PRESION DE DESCARGA DE 100 LBS/CM², BOMBA DE DIAGFRAMA CON MOTOR DE 115 V. I FASE , 50 H2, 1.5 M. DE TUBERIA CON CHECK, COLADERA, 3 M. DE MAN</v>
          </cell>
          <cell r="D1416" t="str">
            <v>PZA</v>
          </cell>
          <cell r="E1416">
            <v>0</v>
          </cell>
          <cell r="F1416">
            <v>0</v>
          </cell>
        </row>
        <row r="1417">
          <cell r="A1417">
            <v>1377</v>
          </cell>
          <cell r="B1417" t="str">
            <v>1010 12</v>
          </cell>
          <cell r="C1417" t="str">
            <v>RECONOCIMIENTO GEOLOGICO DE CAMPO Y VISITA DE OBRA (80 KM 25M²).</v>
          </cell>
          <cell r="D1417" t="str">
            <v>P.G.</v>
          </cell>
          <cell r="E1417">
            <v>2671.15</v>
          </cell>
          <cell r="F1417">
            <v>2671.15</v>
          </cell>
        </row>
        <row r="1418">
          <cell r="A1418">
            <v>1378</v>
          </cell>
          <cell r="B1418" t="str">
            <v>1010 13</v>
          </cell>
          <cell r="C1418" t="str">
            <v>RECOPILACION DE INFORMACION</v>
          </cell>
          <cell r="D1418" t="str">
            <v>P.G.</v>
          </cell>
          <cell r="E1418">
            <v>1103.53</v>
          </cell>
          <cell r="F1418">
            <v>1103.53</v>
          </cell>
        </row>
        <row r="1419">
          <cell r="A1419">
            <v>1379</v>
          </cell>
          <cell r="B1419" t="str">
            <v>1010 14</v>
          </cell>
          <cell r="C1419" t="str">
            <v>TRASLADO DE PERSONAL Y EQUIPO DE GEOFISICA Y AFORO</v>
          </cell>
          <cell r="D1419" t="str">
            <v>P.G.</v>
          </cell>
          <cell r="E1419">
            <v>2132.38</v>
          </cell>
          <cell r="F1419">
            <v>2132.38</v>
          </cell>
        </row>
        <row r="1420">
          <cell r="A1420">
            <v>1380</v>
          </cell>
          <cell r="B1420" t="str">
            <v>1010 15</v>
          </cell>
          <cell r="C1420" t="str">
            <v>CENSO DE APROVECHAMIENTOY TOMA DE NIVELES (DOS RECORRIDOS MINOMO) DETERMINADO  PH, TEMPERATURA Y CONDUCTIVIDAD ELECTRICA.</v>
          </cell>
          <cell r="D1420" t="str">
            <v>CENSO</v>
          </cell>
          <cell r="E1420">
            <v>1313.8</v>
          </cell>
          <cell r="F1420">
            <v>1313.8</v>
          </cell>
        </row>
        <row r="1421">
          <cell r="A1421">
            <v>1381</v>
          </cell>
          <cell r="B1421" t="str">
            <v>1010 16</v>
          </cell>
          <cell r="C1421" t="str">
            <v>LEVANTAMIENTO DE SONDEOS ELECTRICOS  VERTICALES A 500 METROS REALES (EL ALCANSE A PROFUNDIDAD ES VARIABLE).</v>
          </cell>
          <cell r="D1421" t="str">
            <v>SERV.</v>
          </cell>
          <cell r="E1421">
            <v>794.41</v>
          </cell>
          <cell r="F1421">
            <v>794.41</v>
          </cell>
        </row>
        <row r="1422">
          <cell r="A1422">
            <v>1382</v>
          </cell>
          <cell r="B1422" t="str">
            <v>1010 17</v>
          </cell>
          <cell r="C1422" t="str">
            <v>MUESTRA Y ANALISIS FISCO-QUIMICOS DEL AGUA DETERMINANDO ANIONES Y CATIONES (NUMERO DE MUESTRAS VARIABLE)</v>
          </cell>
          <cell r="D1422" t="str">
            <v>MUESTRA</v>
          </cell>
          <cell r="E1422">
            <v>285.83</v>
          </cell>
          <cell r="F1422">
            <v>285.83</v>
          </cell>
        </row>
        <row r="1423">
          <cell r="A1423">
            <v>1383</v>
          </cell>
          <cell r="B1423" t="str">
            <v>1010 18</v>
          </cell>
          <cell r="C1423" t="str">
            <v>TENDIDO DE POLO-DIPOLO</v>
          </cell>
          <cell r="D1423" t="str">
            <v>ML.</v>
          </cell>
          <cell r="E1423">
            <v>27.91</v>
          </cell>
          <cell r="F1423">
            <v>27.91</v>
          </cell>
        </row>
        <row r="1424">
          <cell r="A1424">
            <v>1384</v>
          </cell>
          <cell r="B1424" t="str">
            <v>1010 19</v>
          </cell>
          <cell r="C1424" t="str">
            <v>PRUEBA DE AFORO (24 HRS. Y/O ABATIR LA FUENTE)</v>
          </cell>
          <cell r="D1424" t="str">
            <v>PRUEBA</v>
          </cell>
          <cell r="E1424">
            <v>0</v>
          </cell>
          <cell r="F1424">
            <v>0</v>
          </cell>
        </row>
        <row r="1425">
          <cell r="A1425">
            <v>1385</v>
          </cell>
          <cell r="B1425" t="str">
            <v>1010 20</v>
          </cell>
          <cell r="C1425" t="str">
            <v>GRAFICAS DE FAMILIAS Y USO DEL AGUA (DIAGRAMA TRIANGULAR Y DE SHOEELLER)</v>
          </cell>
          <cell r="D1425" t="str">
            <v>P.G.</v>
          </cell>
          <cell r="E1425">
            <v>780.98</v>
          </cell>
          <cell r="F1425">
            <v>780.98</v>
          </cell>
        </row>
        <row r="1426">
          <cell r="A1426">
            <v>1386</v>
          </cell>
          <cell r="B1426" t="str">
            <v>1010 21</v>
          </cell>
          <cell r="C1426" t="str">
            <v>PLANO GEOHIDROLOGICO Y SECCION ESTRATIGRAFICA</v>
          </cell>
          <cell r="D1426" t="str">
            <v>P.G.</v>
          </cell>
          <cell r="E1426">
            <v>700.69</v>
          </cell>
          <cell r="F1426">
            <v>700.69</v>
          </cell>
        </row>
        <row r="1427">
          <cell r="A1427">
            <v>1387</v>
          </cell>
          <cell r="B1427" t="str">
            <v>1010 22</v>
          </cell>
          <cell r="C1427" t="str">
            <v>LEVANTAMIENTO GEOLOGICO DEL AREA  80 KM².</v>
          </cell>
          <cell r="D1427" t="str">
            <v>P.G.</v>
          </cell>
          <cell r="E1427">
            <v>0</v>
          </cell>
          <cell r="F1427">
            <v>0</v>
          </cell>
        </row>
        <row r="1428">
          <cell r="A1428">
            <v>1388</v>
          </cell>
          <cell r="B1428" t="str">
            <v>1010 23</v>
          </cell>
          <cell r="C1428" t="str">
            <v>CORRELACION GEOLOGICA-GEOFISICA DEL AREA (3 SECCIONES)</v>
          </cell>
          <cell r="D1428" t="str">
            <v>SECC.</v>
          </cell>
          <cell r="E1428">
            <v>0</v>
          </cell>
          <cell r="F1428">
            <v>0</v>
          </cell>
        </row>
        <row r="1429">
          <cell r="A1429">
            <v>1389</v>
          </cell>
          <cell r="B1429" t="str">
            <v>1010 24</v>
          </cell>
          <cell r="C1429" t="str">
            <v>SECCIONES GEOLOGICO-ESTRUCTURALES DEL AREA (3 SECCIONES)</v>
          </cell>
          <cell r="D1429" t="str">
            <v>SECC.</v>
          </cell>
          <cell r="E1429">
            <v>963.45</v>
          </cell>
          <cell r="F1429">
            <v>963.45</v>
          </cell>
        </row>
        <row r="1430">
          <cell r="A1430">
            <v>1390</v>
          </cell>
          <cell r="B1430" t="str">
            <v>1010 25</v>
          </cell>
          <cell r="C1430" t="str">
            <v>AFORO DE CORRIENTES SUPERFICIALES Y MANANTIALES</v>
          </cell>
          <cell r="D1430" t="str">
            <v>P.G.</v>
          </cell>
          <cell r="E1430">
            <v>2969.42</v>
          </cell>
          <cell r="F1430">
            <v>2969.42</v>
          </cell>
        </row>
        <row r="1431">
          <cell r="A1431">
            <v>1391</v>
          </cell>
          <cell r="B1431" t="str">
            <v>1010 26</v>
          </cell>
          <cell r="C1431" t="str">
            <v>NIVELACION DE BROCALES Y CONFIGURACION DE NIVELES  (POLIGONAL  ABIERTA)</v>
          </cell>
          <cell r="D1431" t="str">
            <v>P.G.</v>
          </cell>
          <cell r="E1431">
            <v>0</v>
          </cell>
          <cell r="F1431">
            <v>0</v>
          </cell>
        </row>
        <row r="1432">
          <cell r="A1432">
            <v>1392</v>
          </cell>
          <cell r="B1432" t="str">
            <v>1010 27</v>
          </cell>
          <cell r="C1432" t="str">
            <v>ELABORACION DE INFORME, INCLUYE PROCESAMIENTO, DICTAMEN, CONCLUSIONES, RECOMENDACIONES, MODELO GEOLOGICO CONCEPTUAL E INTERPRETACION HIDROGEOLOGICA  DEL AREA.</v>
          </cell>
          <cell r="D1432" t="str">
            <v>P.G.</v>
          </cell>
          <cell r="E1432">
            <v>1401.38</v>
          </cell>
          <cell r="F1432">
            <v>1401.38</v>
          </cell>
        </row>
        <row r="1433">
          <cell r="A1433">
            <v>1393</v>
          </cell>
          <cell r="B1433" t="str">
            <v>1010 28</v>
          </cell>
          <cell r="C1433" t="str">
            <v>ESTUDIO Y PROYECTO EJECUTIVO DE AGUA POTABLE:  OBJETIVOS. - INTRODUCCION - INSPECCION Y RECONOCIMIENTO - FINALIDAD Y METAS DEL PROYECTO - BENEFICIOS  DEL PROYECTO</v>
          </cell>
          <cell r="D1433" t="str">
            <v>ESTUDIO</v>
          </cell>
          <cell r="E1433">
            <v>774.38</v>
          </cell>
          <cell r="F1433">
            <v>774.38</v>
          </cell>
        </row>
        <row r="1434">
          <cell r="A1434">
            <v>1394</v>
          </cell>
          <cell r="B1434" t="str">
            <v>1010 29</v>
          </cell>
          <cell r="C1434" t="str">
            <v>ESTUDIO Y PROYECTO EJECUTIVO DE AGUA POTABLE: ANTECEDENTES  - HISTORIA  DE LA LOCALIDAD - CONFORMACION HUMANA Y URBANA - EVALUCION DEL SISTEMA DE AGUA</v>
          </cell>
          <cell r="D1434" t="str">
            <v>ESTUDIO</v>
          </cell>
          <cell r="E1434">
            <v>1046.04</v>
          </cell>
          <cell r="F1434">
            <v>1046.04</v>
          </cell>
        </row>
        <row r="1435">
          <cell r="A1435">
            <v>1395</v>
          </cell>
          <cell r="B1435" t="str">
            <v>1010 30</v>
          </cell>
          <cell r="C1435" t="str">
            <v>ESTUDIO SOCIOECONOMICO, TECNICO Y FANANCIERO:  - CARACTERISTICAS GEOGRAFICAS Y POLITICAS - LOCALIZACION - LIMITES GEGRAFICAS - EXTENCION TERRITORIAL - DIVISION POLITICA  ASPECTO FISICOS: - CLIMATOLOGIA - GEOGRAFIA - HIDROLOGIA - GEOLOGIA  VIAS DE COMUNICA</v>
          </cell>
          <cell r="D1435" t="str">
            <v>ESTUDIO</v>
          </cell>
          <cell r="E1435">
            <v>921.97</v>
          </cell>
          <cell r="F1435">
            <v>921.97</v>
          </cell>
        </row>
        <row r="1436">
          <cell r="A1436">
            <v>1396</v>
          </cell>
          <cell r="B1436" t="str">
            <v>1010 31</v>
          </cell>
          <cell r="C1436" t="str">
            <v>DESCRIPCION Y OPERACION DEL SISTEMA ACTUAL DE AGUA POTABLE:  - CARACTERISTICAS DEL ORGANISMO OPERADOR - COMPONENTES DEL ACTUAL SISTEMA DE AGUA POTABLE - AFORO DE RIOS Y CAPTACIONES - OPERACION GENERAL DEL SISTEMA</v>
          </cell>
          <cell r="D1436" t="str">
            <v>ESTUDIO</v>
          </cell>
          <cell r="E1436">
            <v>475.32</v>
          </cell>
          <cell r="F1436">
            <v>475.32</v>
          </cell>
        </row>
        <row r="1437">
          <cell r="A1437">
            <v>1397</v>
          </cell>
          <cell r="B1437" t="str">
            <v>1010 32</v>
          </cell>
          <cell r="C1437" t="str">
            <v>PLANEACION DEL PROYECTO.  - PROBLEMATICA ACTUAL - NECESIDADES DEL PROYECTO - ANALISIS Y SELECCION  DE ALTERNATIVAS - SOLUCIONES VIABLES - POTABILIZACION</v>
          </cell>
          <cell r="D1437" t="str">
            <v>ESTUDIO</v>
          </cell>
          <cell r="E1437">
            <v>5806.91</v>
          </cell>
          <cell r="F1437">
            <v>5806.91</v>
          </cell>
        </row>
        <row r="1438">
          <cell r="A1438">
            <v>1398</v>
          </cell>
          <cell r="B1438" t="str">
            <v>1010 33</v>
          </cell>
          <cell r="C1438" t="str">
            <v>ESTUDIOS BASICOS.  - LEVANTAMIENTOS TOPOGRAFICO DE:   LINEAS DE CONDUCCION   LINEAS DE ALIMENTACION   RED DE DISTRIBUCION   CAPTACION</v>
          </cell>
          <cell r="D1438" t="str">
            <v>ESTUDIO</v>
          </cell>
          <cell r="E1438">
            <v>13306.73</v>
          </cell>
          <cell r="F1438">
            <v>13306.73</v>
          </cell>
        </row>
        <row r="1439">
          <cell r="A1439">
            <v>1399</v>
          </cell>
          <cell r="B1439" t="str">
            <v>1010 34</v>
          </cell>
          <cell r="C1439" t="str">
            <v>PRUEBAS MECANICAS  DE SUELOS  - LINEA DE CONDUCCION (COMPACTACION) - TANQUES DE REGULARIZACION (CONSOLIDACION)</v>
          </cell>
          <cell r="D1439" t="str">
            <v>ESTUDIO</v>
          </cell>
          <cell r="E1439">
            <v>4414.17</v>
          </cell>
          <cell r="F1439">
            <v>4414.17</v>
          </cell>
        </row>
        <row r="1440">
          <cell r="A1440">
            <v>1400</v>
          </cell>
          <cell r="B1440" t="str">
            <v>1010 35</v>
          </cell>
          <cell r="C1440" t="str">
            <v>PROYECTO EJECUTIVO  - LEVENTAMIENTO TOPOGRAFICO DEL SISTEMA DE AGUA POTABLE DEFINITIVO. - PROYECTO DEL SISTEMA DE AGUA POTABLE DEFINITIVO. - DESCRIPCION DE LOS COMPONENTES DEL SISTEMA DE AGUA POTABLE.  CAPTACION:  LINEA DE CONDUCCION TANQUE DE REGULARIZAC</v>
          </cell>
          <cell r="D1440" t="str">
            <v>ESTUDIO</v>
          </cell>
          <cell r="E1440">
            <v>4837.6400000000003</v>
          </cell>
          <cell r="F1440">
            <v>4837.6400000000003</v>
          </cell>
        </row>
        <row r="1441">
          <cell r="A1441">
            <v>1401</v>
          </cell>
          <cell r="B1441" t="str">
            <v>1010 36</v>
          </cell>
          <cell r="C1441" t="str">
            <v>INFORME:  - TABLAS - GRAFICAS - PLANOS DE : CONJUNTO DEL SISTEMA DE AGUA POTABLE LINEA DE CONDUCCION TANQUE DE REGULARIZACION LINEA DE ALIMENTACION RED DE DISTRIBUCION CLORACION</v>
          </cell>
          <cell r="D1441" t="str">
            <v>ESTUDIO</v>
          </cell>
          <cell r="E1441">
            <v>5597.34</v>
          </cell>
          <cell r="F1441">
            <v>5597.34</v>
          </cell>
        </row>
        <row r="1442">
          <cell r="A1442">
            <v>1402</v>
          </cell>
          <cell r="B1442" t="str">
            <v>1010 37</v>
          </cell>
          <cell r="C1442" t="str">
            <v>ELABORACION DE INFORME, PLANOS, GRAFICAS, FIGURAS Y PRESENTAR UN  MODELO GEOLOGICO CONCEPTUAL INTERPRETANDO EL COMPORTAMIENTO HIDROGEOLOGICO  DEL AREA ESTUDIADA.</v>
          </cell>
          <cell r="D1442" t="str">
            <v>P.G.</v>
          </cell>
          <cell r="E1442">
            <v>1401.38</v>
          </cell>
          <cell r="F1442">
            <v>1401.38</v>
          </cell>
        </row>
        <row r="1443">
          <cell r="A1443">
            <v>1403</v>
          </cell>
          <cell r="C1443" t="str">
            <v>INSTALACIONES</v>
          </cell>
        </row>
        <row r="1444">
          <cell r="A1444">
            <v>1404</v>
          </cell>
          <cell r="B1444" t="str">
            <v>6000 01</v>
          </cell>
          <cell r="C1444" t="str">
            <v>SUMINISTRO E INSTALACION DE BAJADAS DE AGUA, DE LAMINA GALVANIZADA No. 24 DE 0.10 M. DE DIAMETRO.</v>
          </cell>
          <cell r="D1444" t="str">
            <v>M</v>
          </cell>
          <cell r="E1444">
            <v>0</v>
          </cell>
          <cell r="F1444">
            <v>0</v>
          </cell>
        </row>
        <row r="1445">
          <cell r="A1445">
            <v>1405</v>
          </cell>
          <cell r="B1445" t="str">
            <v>6000 02</v>
          </cell>
          <cell r="C1445" t="str">
            <v>SUMINISTRO E INSTALACION DE BAJADAS DE AGUA, DE FIERRO FUNDIDO DE 0.10 M. DE DIAMETRO.</v>
          </cell>
          <cell r="D1445" t="str">
            <v>M</v>
          </cell>
          <cell r="E1445">
            <v>296.10000000000002</v>
          </cell>
          <cell r="F1445">
            <v>296.10000000000002</v>
          </cell>
        </row>
        <row r="1446">
          <cell r="A1446">
            <v>1406</v>
          </cell>
          <cell r="B1446" t="str">
            <v>6000 03</v>
          </cell>
          <cell r="C1446" t="str">
            <v>SUMINISTRO E INSTALACION DE BAJADAS DE AGUA,  DE PVC  DE 0.10 M. DE DIAMETRO.</v>
          </cell>
          <cell r="D1446" t="str">
            <v>M</v>
          </cell>
          <cell r="E1446">
            <v>110.21</v>
          </cell>
          <cell r="F1446">
            <v>110.21</v>
          </cell>
        </row>
        <row r="1447">
          <cell r="A1447">
            <v>1407</v>
          </cell>
          <cell r="B1447" t="str">
            <v>6001 01</v>
          </cell>
          <cell r="C1447" t="str">
            <v>SUMINISTRO Y COLOCACION DE TINACO HORIZONTAL  DE 400 LT.</v>
          </cell>
          <cell r="D1447" t="str">
            <v>PZA</v>
          </cell>
          <cell r="E1447">
            <v>0</v>
          </cell>
          <cell r="F1447">
            <v>0</v>
          </cell>
        </row>
        <row r="1448">
          <cell r="A1448">
            <v>1408</v>
          </cell>
          <cell r="B1448" t="str">
            <v>6001 02</v>
          </cell>
          <cell r="C1448" t="str">
            <v>SUMINISTRO Y COLOCACION DE TINACO HORIZONTAL  DE 700 LT.</v>
          </cell>
          <cell r="D1448" t="str">
            <v>PZA</v>
          </cell>
          <cell r="E1448">
            <v>0</v>
          </cell>
          <cell r="F1448">
            <v>0</v>
          </cell>
        </row>
        <row r="1449">
          <cell r="A1449">
            <v>1409</v>
          </cell>
          <cell r="B1449" t="str">
            <v>6001 03</v>
          </cell>
          <cell r="C1449" t="str">
            <v>SUMINISTRO Y COLOCACION DE TINACO HORIZONTAL  DE 1100 LT.</v>
          </cell>
          <cell r="D1449" t="str">
            <v>PZA</v>
          </cell>
          <cell r="E1449">
            <v>0</v>
          </cell>
          <cell r="F1449">
            <v>0</v>
          </cell>
        </row>
        <row r="1450">
          <cell r="A1450">
            <v>1410</v>
          </cell>
          <cell r="B1450" t="str">
            <v>6001 04</v>
          </cell>
          <cell r="C1450" t="str">
            <v>SUMINISTRO Y COLOCACION DE TINACO VERTICAL  DE 1100 LT.</v>
          </cell>
          <cell r="D1450" t="str">
            <v>PZA</v>
          </cell>
          <cell r="E1450">
            <v>0</v>
          </cell>
          <cell r="F1450">
            <v>0</v>
          </cell>
        </row>
        <row r="1451">
          <cell r="A1451">
            <v>1411</v>
          </cell>
          <cell r="B1451" t="str">
            <v>6001 05</v>
          </cell>
          <cell r="C1451" t="str">
            <v>SUMINISTRO Y COLOCACION DE TINACO VERTICAL  CON PATAS DE 600 LT.</v>
          </cell>
          <cell r="D1451" t="str">
            <v>PZA</v>
          </cell>
          <cell r="E1451">
            <v>0</v>
          </cell>
          <cell r="F1451">
            <v>0</v>
          </cell>
        </row>
        <row r="1452">
          <cell r="A1452">
            <v>1412</v>
          </cell>
          <cell r="B1452" t="str">
            <v>6002 01</v>
          </cell>
          <cell r="C1452" t="str">
            <v>SUMINISTRO Y COLOCACION DE CALENTADORES DE GAS H.A. 10 CON CAPACIDAD DE 40 LT.</v>
          </cell>
          <cell r="D1452" t="str">
            <v>PZA</v>
          </cell>
          <cell r="E1452">
            <v>0</v>
          </cell>
          <cell r="F1452">
            <v>0</v>
          </cell>
        </row>
        <row r="1453">
          <cell r="A1453">
            <v>1413</v>
          </cell>
          <cell r="B1453" t="str">
            <v>6002 02</v>
          </cell>
          <cell r="C1453" t="str">
            <v>SUMINISTRO Y COLOCACION DE CALENTADORES DE GAS H.A. 15 CON CAPACIDAD DE 57 LT.</v>
          </cell>
          <cell r="D1453" t="str">
            <v>PZA</v>
          </cell>
          <cell r="E1453">
            <v>2872.37</v>
          </cell>
          <cell r="F1453">
            <v>2872.37</v>
          </cell>
        </row>
        <row r="1454">
          <cell r="A1454">
            <v>1414</v>
          </cell>
          <cell r="B1454" t="str">
            <v>6003 01</v>
          </cell>
          <cell r="C1454" t="str">
            <v>SUMINISTRO Y COLOCACION DE FOSA SEPTICA DE CONCRETO PARA UNA  PERSONA, 60 CMS. DE DIAMETRO INTERIOR Y 2.50 MTS. DE LONGITUD.</v>
          </cell>
          <cell r="D1454" t="str">
            <v>PZA</v>
          </cell>
          <cell r="E1454">
            <v>0</v>
          </cell>
          <cell r="F1454">
            <v>0</v>
          </cell>
        </row>
        <row r="1455">
          <cell r="A1455">
            <v>1415</v>
          </cell>
          <cell r="B1455" t="str">
            <v>6004 01</v>
          </cell>
          <cell r="C1455" t="str">
            <v>REGISTRO DE ALBAÑAL  CON MUROS DE TABIQUE 14 CMS. APLANADOS CON MORTERO CEMENTO-ARENA  1:3 Y TAPA DE CONCRETO CON MARCO DE FIERRO, DE 0.40 X 0.60 Y 0.50 MTS. DE PROFUNDIDAD.</v>
          </cell>
          <cell r="D1455" t="str">
            <v>PZA</v>
          </cell>
          <cell r="E1455">
            <v>0</v>
          </cell>
          <cell r="F1455">
            <v>0</v>
          </cell>
        </row>
        <row r="1456">
          <cell r="A1456">
            <v>1416</v>
          </cell>
          <cell r="B1456" t="str">
            <v>6004 02</v>
          </cell>
          <cell r="C1456" t="str">
            <v>INCREMENTO POR CADA  0.50 MTS. DE PROFUNDIDAD.</v>
          </cell>
          <cell r="D1456" t="str">
            <v>INC.</v>
          </cell>
          <cell r="E1456">
            <v>0</v>
          </cell>
          <cell r="F1456">
            <v>0</v>
          </cell>
        </row>
        <row r="1457">
          <cell r="A1457">
            <v>1417</v>
          </cell>
          <cell r="B1457" t="str">
            <v>6008 01</v>
          </cell>
          <cell r="C1457" t="str">
            <v>INSTALACION DE MUEBLES SANITARIOS CON COLOCACION Y SUMINISTRO DE ALIMENTACION DE AGUA, CON TUBERIA DE COBRE DE LAVADO, WC, REGADERA, FREGADERO O TINACO</v>
          </cell>
          <cell r="D1457" t="str">
            <v>SAL</v>
          </cell>
          <cell r="E1457">
            <v>0</v>
          </cell>
          <cell r="F1457">
            <v>0</v>
          </cell>
        </row>
        <row r="1458">
          <cell r="A1458">
            <v>1418</v>
          </cell>
          <cell r="B1458" t="str">
            <v>6010 01</v>
          </cell>
          <cell r="C1458" t="str">
            <v>SALIDA PARA CENTRO DE LUZ O CONTACTO CON SALIDA,TUBERIA POLIDUCTO ¾" DE DIAMETRO.</v>
          </cell>
          <cell r="D1458" t="str">
            <v>SAL</v>
          </cell>
          <cell r="E1458">
            <v>185.82</v>
          </cell>
          <cell r="F1458">
            <v>185.82</v>
          </cell>
        </row>
        <row r="1459">
          <cell r="A1459">
            <v>1419</v>
          </cell>
          <cell r="B1459" t="str">
            <v>6010 02</v>
          </cell>
          <cell r="C1459" t="str">
            <v>SALIDA PARA CENTRO DE LUZ CON TUBERIA CONDUIT DE LAMINA NEGRA ESMALTE, PARED DELGADA DE ¾" DE DIAMETRO.</v>
          </cell>
          <cell r="D1459" t="str">
            <v>SAL</v>
          </cell>
          <cell r="E1459">
            <v>0</v>
          </cell>
          <cell r="F1459">
            <v>0</v>
          </cell>
        </row>
        <row r="1460">
          <cell r="A1460">
            <v>1420</v>
          </cell>
          <cell r="B1460" t="str">
            <v>6010 03</v>
          </cell>
          <cell r="C1460" t="str">
            <v>SALIDA PARA CENTRO DE LUZ O CONTACTO CON SALIDA TUBO CONDUIT ¾" DE DIAMETRO DE LAMINA NEGRA ESMALTADA, PARED DELGADA PARA APAGADOR DE ESCALERA.</v>
          </cell>
          <cell r="D1460" t="str">
            <v>SAL</v>
          </cell>
          <cell r="E1460">
            <v>0</v>
          </cell>
          <cell r="F1460">
            <v>0</v>
          </cell>
        </row>
        <row r="1461">
          <cell r="A1461">
            <v>1421</v>
          </cell>
          <cell r="B1461" t="str">
            <v>6010 04</v>
          </cell>
          <cell r="C1461" t="str">
            <v>SALIDA PARA CENTRO DE LUZ O CONTACTO        CON SALIDA, TUBERIA DE POLIDUCTO ¾" DE DIAMETRO PARA APAGADOR DE ESCALERA.</v>
          </cell>
          <cell r="D1461" t="str">
            <v>SAL</v>
          </cell>
          <cell r="E1461">
            <v>0</v>
          </cell>
          <cell r="F1461">
            <v>0</v>
          </cell>
        </row>
        <row r="1462">
          <cell r="A1462">
            <v>1422</v>
          </cell>
          <cell r="B1462" t="str">
            <v>6010 05</v>
          </cell>
          <cell r="C1462" t="str">
            <v>SALIDA PARA CENTRO DE LUZ O CONTACTO       CON SALIDA, TUBERIA POLIDUCTO ½" DE DIAMETRO.</v>
          </cell>
          <cell r="D1462" t="str">
            <v>SAL</v>
          </cell>
          <cell r="E1462">
            <v>0</v>
          </cell>
          <cell r="F1462">
            <v>0</v>
          </cell>
        </row>
        <row r="1463">
          <cell r="A1463">
            <v>1423</v>
          </cell>
          <cell r="B1463" t="str">
            <v>6010 06</v>
          </cell>
          <cell r="C1463" t="str">
            <v>SALIDA PARA CENTRO DE LUZ O CONTACTO       CON TUBERIA CONDUIT DE LAMINA NEGRA  ESMALTEADA, PARED DELGADA  DE ½" DE DIAMETRO.</v>
          </cell>
          <cell r="D1463" t="str">
            <v>SAL</v>
          </cell>
          <cell r="E1463">
            <v>0</v>
          </cell>
          <cell r="F1463">
            <v>0</v>
          </cell>
        </row>
        <row r="1464">
          <cell r="A1464">
            <v>1424</v>
          </cell>
          <cell r="B1464" t="str">
            <v>6010 07</v>
          </cell>
          <cell r="C1464" t="str">
            <v>SALIDA PARA CENTRO DE LUZ O CONTACTO      CON SALIDA, TUBERIA CONDUIT DE LAMINA NEGRA  ESMALTEADA, PARED DELGADA  DE ½" DE DIAMETRO PARA APAGADOR DE ESCALERA.</v>
          </cell>
          <cell r="D1464" t="str">
            <v>SAL</v>
          </cell>
          <cell r="E1464">
            <v>0</v>
          </cell>
          <cell r="F1464">
            <v>0</v>
          </cell>
        </row>
        <row r="1465">
          <cell r="A1465">
            <v>1425</v>
          </cell>
          <cell r="B1465" t="str">
            <v>6010 08</v>
          </cell>
          <cell r="C1465" t="str">
            <v>SALIDA PARA CENTRO DE LUZ O CONTACTO       CON SALIDA, TUBERIA CONDUIT DE  ½" DE DIAMETRO PARA APAGADOR DE ESCALERA.</v>
          </cell>
          <cell r="D1465" t="str">
            <v>SAL</v>
          </cell>
          <cell r="E1465">
            <v>0</v>
          </cell>
          <cell r="F1465">
            <v>0</v>
          </cell>
        </row>
        <row r="1466">
          <cell r="A1466">
            <v>1426</v>
          </cell>
          <cell r="C1466" t="str">
            <v>ACARREOS Y FLETES</v>
          </cell>
        </row>
        <row r="1467">
          <cell r="A1467">
            <v>1427</v>
          </cell>
          <cell r="B1467" t="str">
            <v>9000 01</v>
          </cell>
          <cell r="C1467" t="str">
            <v>ACARREO 1er. KM. DE MATERIAL PETREO,ARENA, GRAVA, MATERIAL PRODUCTO DE EXCAVACION EN CAMION VOLTEO, DESCARGA A VOLTEO EN CAMINO PLANO REVESTIDO Y LOMERIO SUAVE PAVIMENTADO.</v>
          </cell>
          <cell r="D1467" t="str">
            <v>M³</v>
          </cell>
          <cell r="E1467">
            <v>7.92</v>
          </cell>
          <cell r="F1467">
            <v>7.92</v>
          </cell>
        </row>
        <row r="1468">
          <cell r="A1468">
            <v>1428</v>
          </cell>
          <cell r="B1468" t="str">
            <v>9000 02</v>
          </cell>
          <cell r="C1468" t="str">
            <v>ACARREO 1er. KM. DE MATERIAL PETREO,ARENA, GRAVA, MATERIAL PRODUCTO DE EXCAVACION EN CAMION VOLTEO, DESCARGA A VOLTEO EN CAMINO, PLANO TERRACERIAS, LOMERIO SUAVE REVESTIDO,  LOMERIO PRONUNCIADO PAVIMENTADO.</v>
          </cell>
          <cell r="D1468" t="str">
            <v>M³</v>
          </cell>
          <cell r="E1468">
            <v>12.19</v>
          </cell>
          <cell r="F1468">
            <v>12.19</v>
          </cell>
        </row>
        <row r="1469">
          <cell r="A1469">
            <v>1429</v>
          </cell>
          <cell r="B1469" t="str">
            <v>9000 03</v>
          </cell>
          <cell r="C1469" t="str">
            <v>ACARREO 1er. KM. DE MATERIAL PETREO,ARENA, GRAVA, MATERIAL PRODUCTO DE EXCAVACION EN CAMION VOLTEO, DESCARGA A VOLTEO EN CAMINO, PLANO  BRECHA, LOMERIO SUAVE TERRACERIAS,  LOMERIO PRONUNCIADO REVESTIDO, MONTAÑOSO PAVIMENTADO.</v>
          </cell>
          <cell r="D1469" t="str">
            <v>M³</v>
          </cell>
          <cell r="E1469">
            <v>12.42</v>
          </cell>
          <cell r="F1469">
            <v>12.42</v>
          </cell>
        </row>
        <row r="1470">
          <cell r="A1470">
            <v>1430</v>
          </cell>
          <cell r="B1470" t="str">
            <v>9000 04</v>
          </cell>
          <cell r="C1470" t="str">
            <v>ACARREO 1er. KM. DE MATERIAL PETREO,ARENA, GRAVA, MATERIAL PRODUCTO DE EXCAVACION EN CAMION VOLTEO, DESCARGA A VOLTEO EN CAMINO, LOMERIO PRONUNCIADO Y MONTAÑOSO BRECHA, ZONA URBANA TRANSITO MUY INTENSO, AREAS METROPOLITANAS.</v>
          </cell>
          <cell r="D1470" t="str">
            <v>M³</v>
          </cell>
          <cell r="E1470">
            <v>13.59</v>
          </cell>
          <cell r="F1470">
            <v>13.59</v>
          </cell>
        </row>
        <row r="1471">
          <cell r="A1471">
            <v>1431</v>
          </cell>
          <cell r="B1471" t="str">
            <v>9000 05</v>
          </cell>
          <cell r="C1471" t="str">
            <v>ACARREO 1er. KM. DE MATERIAL PETREO,ARENA, GRAVA, MATERIAL PRODUCTO DE EXCAVACION EN CAMION VOLTEO, DESCARGA A VOLTEO EN CAMINO, ZONA URBANA TRANSITO NORMAL.</v>
          </cell>
          <cell r="D1471" t="str">
            <v>M³</v>
          </cell>
          <cell r="E1471">
            <v>7.92</v>
          </cell>
          <cell r="F1471">
            <v>7.92</v>
          </cell>
        </row>
        <row r="1472">
          <cell r="A1472">
            <v>1432</v>
          </cell>
          <cell r="B1472" t="str">
            <v>9001 01</v>
          </cell>
          <cell r="C1472" t="str">
            <v>ACARREO, CARGA , 1er. KM. Y DESCARGA DE : CEMENTO, ACERO, TABIQUE, TUBERIA ETC. EN CAMINO, PLANO REVESTIDO LOMERIO SUAVE PAVIMENTADO.</v>
          </cell>
          <cell r="D1472" t="str">
            <v>TON</v>
          </cell>
          <cell r="E1472">
            <v>154.32</v>
          </cell>
          <cell r="F1472">
            <v>154.32</v>
          </cell>
        </row>
        <row r="1473">
          <cell r="A1473">
            <v>1433</v>
          </cell>
          <cell r="B1473" t="str">
            <v>9001 02</v>
          </cell>
          <cell r="C1473" t="str">
            <v>ACARREO, CARGA , 1er. KM. Y DESCARGA DE : CEMENTO, ACERO, TABIQUE, TUBERIA ETC. EN CAMINO, PLANO TERRACERIAS,  LOMERIO SUAVE REVESTIDO, LOMERIO  PRONUNCIADO PAVIMENTADO.</v>
          </cell>
          <cell r="D1473" t="str">
            <v>TON</v>
          </cell>
          <cell r="E1473">
            <v>156.63</v>
          </cell>
          <cell r="F1473">
            <v>156.63</v>
          </cell>
        </row>
        <row r="1474">
          <cell r="A1474">
            <v>1434</v>
          </cell>
          <cell r="B1474" t="str">
            <v>9001 03</v>
          </cell>
          <cell r="C1474" t="str">
            <v>ACARREO, CARGA , 1er. KM. Y DESCARGA DE : CEMENTO, ACERO, TABIQUE, TUBERIA ETC. EN CAMINO, PLANO BRECHA, LOMERIO SUAVE TERRACERIA, LOMERIO PRONUNCIADO REVESTIDO, MONTAÑOSO PAVIMENTADO.</v>
          </cell>
          <cell r="D1474" t="str">
            <v>TON</v>
          </cell>
          <cell r="E1474">
            <v>170.06</v>
          </cell>
          <cell r="F1474">
            <v>170.06</v>
          </cell>
        </row>
        <row r="1475">
          <cell r="A1475">
            <v>1435</v>
          </cell>
          <cell r="B1475" t="str">
            <v>9001 04</v>
          </cell>
          <cell r="C1475" t="str">
            <v>ACARREO, CARGA , 1er. KM. Y DESCARGA DE : CEMENTO, ACERO, TABIQUE, TUBERIA ETC. EN CAMINO, LOMERIO PRONUNCIADO Y MONTAÑOSO BRECHA, ZONA URBANA TRANSITO MUY INTENSO, AREAS METROPOLITANAS.</v>
          </cell>
          <cell r="D1475" t="str">
            <v>TON</v>
          </cell>
          <cell r="E1475">
            <v>170.52</v>
          </cell>
          <cell r="F1475">
            <v>170.52</v>
          </cell>
        </row>
        <row r="1476">
          <cell r="A1476">
            <v>1436</v>
          </cell>
          <cell r="B1476" t="str">
            <v>9001 05</v>
          </cell>
          <cell r="C1476" t="str">
            <v>ACARREO, CARGA , 1er. KM. Y DESCARGA DE : CEMENTO, ACERO, TABIQUE, TUBERIA ETC. EN CAMINO, ZONA URBANA TRANSITO NORMAL.</v>
          </cell>
          <cell r="D1476" t="str">
            <v>TON</v>
          </cell>
          <cell r="E1476">
            <v>0</v>
          </cell>
          <cell r="F1476">
            <v>0</v>
          </cell>
        </row>
        <row r="1477">
          <cell r="A1477">
            <v>1437</v>
          </cell>
          <cell r="B1477" t="str">
            <v>9002 01</v>
          </cell>
          <cell r="C1477" t="str">
            <v>ACARREO KM. SUBSECUENTES AL 1°., DE MATERIAL PETREO ARENA, GRAVA, MATERIAL PRODUCTO DE EXCAVACION EN CAMION VOLTEO, EN CAMINO, PLANO REVESTIDO Y LOMERIO  SUAVE PAVIMENTADO.</v>
          </cell>
          <cell r="D1477" t="str">
            <v>M³. KM.</v>
          </cell>
          <cell r="E1477">
            <v>9.77</v>
          </cell>
          <cell r="F1477">
            <v>9.77</v>
          </cell>
        </row>
        <row r="1478">
          <cell r="A1478">
            <v>1438</v>
          </cell>
          <cell r="B1478" t="str">
            <v>9002 02</v>
          </cell>
          <cell r="C1478" t="str">
            <v>ACARREO KM. SUBSECUENTES AL 1°., DE MATERIAL PETREO ARENA, GRAVA, MATERIAL PRODUCTO DE EXCAVACION EN CAMION VOLTEO, EN CAMINO, PLANO  TERRACERIAS,  LOMERIO  SUAVE REVESTIDO, LOMERIO PRONUNCIADO PAVIMENTADO.</v>
          </cell>
          <cell r="D1478" t="str">
            <v>M³. KM.</v>
          </cell>
          <cell r="E1478">
            <v>10</v>
          </cell>
          <cell r="F1478">
            <v>10</v>
          </cell>
        </row>
        <row r="1479">
          <cell r="A1479">
            <v>1439</v>
          </cell>
          <cell r="B1479" t="str">
            <v>9002 03</v>
          </cell>
          <cell r="C1479" t="str">
            <v>ACARREO KM. SUBSECUENTES AL 1°., DE MATERIAL PETREO ARENA, GRAVA, MATERIAL PRODUCTO DE EXCAVACION EN CAMION VOLTEO, EN CAMINO, PLANO BRECHA, LOMERIO SUAVE TERRACERIA, LOMERIO PRONUNCIADO REVESTIDO, MONTAÑOSO PAVIMENTADO.</v>
          </cell>
          <cell r="D1479" t="str">
            <v>M³. KM.</v>
          </cell>
          <cell r="E1479">
            <v>10.48</v>
          </cell>
          <cell r="F1479">
            <v>10.48</v>
          </cell>
        </row>
        <row r="1480">
          <cell r="A1480">
            <v>1440</v>
          </cell>
          <cell r="B1480" t="str">
            <v>9002 04</v>
          </cell>
          <cell r="C1480" t="str">
            <v>ACARREO KM. SUBSECUENTES AL 1°., DE MATERIAL PETREO ARENA, GRAVA, MATERIAL PRODUCTO DE EXCAVACION EN CAMION VOLTEO, EN CAMINO, LOMERIO PRONUNCIADO Y MONTAÑOSO BRECHA, ZONA URBANA TRANSITO MUY INTENSO, AREAS  METROPOLITANES.</v>
          </cell>
          <cell r="D1480" t="str">
            <v>M³. KM.</v>
          </cell>
          <cell r="E1480">
            <v>11.17</v>
          </cell>
          <cell r="F1480">
            <v>11.17</v>
          </cell>
        </row>
        <row r="1481">
          <cell r="A1481">
            <v>1441</v>
          </cell>
          <cell r="B1481" t="str">
            <v>9002 05</v>
          </cell>
          <cell r="C1481" t="str">
            <v>ACARREO KM. SUBSECUENTES AL 1°., DE MATERIAL PETREO ARENA, GRAVA, MATERIAL PRODUCTO DE EXCAVACION EN CAMION VOLTEO, EN CAMINO, ZONA URBANA  TRANSITO NORMAL.</v>
          </cell>
          <cell r="D1481" t="str">
            <v>M³. KM.</v>
          </cell>
          <cell r="E1481">
            <v>7.92</v>
          </cell>
          <cell r="F1481">
            <v>7.92</v>
          </cell>
        </row>
        <row r="1482">
          <cell r="A1482">
            <v>1442</v>
          </cell>
          <cell r="B1482" t="str">
            <v>9003 01</v>
          </cell>
          <cell r="C1482" t="str">
            <v>ACARREO KM. SUBSECUENTES AL 1°., DE CEMENTO, ACERO, TABIQUE, TUBERIA, ETC. EN CAMION EN CAMINO...PLANO REVESTIDO Y LOMERIO SUAVE PAVIMENTADO.</v>
          </cell>
          <cell r="D1482" t="str">
            <v>TON.KM.</v>
          </cell>
          <cell r="E1482">
            <v>1.17</v>
          </cell>
          <cell r="F1482">
            <v>1.17</v>
          </cell>
        </row>
        <row r="1483">
          <cell r="A1483">
            <v>1443</v>
          </cell>
          <cell r="B1483" t="str">
            <v>9004 02</v>
          </cell>
          <cell r="C1483" t="str">
            <v>ACARREO KM. SUBSECUENTES AL 1°., DE CEMENTO, ACERO, TABIQUE, TUBERIA, ETC. EN CAMION EN CAMINO...PLANO TERRACERIA, LOMERIO SUAVE REVESTIDO, LOMERIO PRONUNCIADO PAVIMENTADO.</v>
          </cell>
          <cell r="D1483" t="str">
            <v>TON.KM.</v>
          </cell>
          <cell r="E1483">
            <v>1.17</v>
          </cell>
          <cell r="F1483">
            <v>1.17</v>
          </cell>
        </row>
        <row r="1484">
          <cell r="A1484">
            <v>1444</v>
          </cell>
          <cell r="B1484" t="str">
            <v>9004 03</v>
          </cell>
          <cell r="C1484" t="str">
            <v>ACARREO KM. SUBSECUENTES AL 1°., DE CEMENTO, ACERO, TABIQUE, TUBERIA, ETC. EN CAMION EN CAMINO...PLANO BRECHA, LOMERIO SUAVE TERRACERIAS,  LOMERIO PRONUNCIADO REVESTIDO, MONTAÑOSO PAVIMENTADO.</v>
          </cell>
          <cell r="D1484" t="str">
            <v>TON.KM.</v>
          </cell>
          <cell r="E1484">
            <v>1.35</v>
          </cell>
          <cell r="F1484">
            <v>1.35</v>
          </cell>
        </row>
        <row r="1485">
          <cell r="A1485">
            <v>1445</v>
          </cell>
          <cell r="B1485" t="str">
            <v>9004 04</v>
          </cell>
          <cell r="C1485" t="str">
            <v>ACARREO KM. SUBSECUENTES AL 1°., DE CEMENTO, ACERO, TABIQUE, TUBERIA, ETC. EN CAMION EN CAMINO...LOMERIO PRONUNCIADO Y MONTAÑOSO BRECHA, ZONA URBANA TRANSITO MUY INTENSO, AREAS METROPOLITANAS.</v>
          </cell>
          <cell r="D1485" t="str">
            <v>TON.KM.</v>
          </cell>
          <cell r="E1485">
            <v>1.7</v>
          </cell>
          <cell r="F1485">
            <v>1.7</v>
          </cell>
        </row>
        <row r="1486">
          <cell r="A1486">
            <v>1446</v>
          </cell>
          <cell r="B1486" t="str">
            <v>9004 05</v>
          </cell>
          <cell r="C1486" t="str">
            <v>ACARREO KM. SUBSECUENTES AL 1°., DE CEMENTO, ACERO, TABIQUE, TUBERIA, ETC. EN CAMION EN CAMINO...ZONA URBANA TRANSITO NORMAL.</v>
          </cell>
          <cell r="D1486" t="str">
            <v>TON.KM.</v>
          </cell>
          <cell r="E1486">
            <v>2.25</v>
          </cell>
          <cell r="F1486">
            <v>2.25</v>
          </cell>
        </row>
        <row r="1487">
          <cell r="A1487">
            <v>1447</v>
          </cell>
          <cell r="B1487" t="str">
            <v>9030 01</v>
          </cell>
          <cell r="C1487" t="str">
            <v>ACARREO EN CARRETILLA, A 20 METROS, INCLUYENDO CARGA DE MATERIAL PRODUCTO DE EXCAVACION.</v>
          </cell>
          <cell r="D1487" t="str">
            <v>M³</v>
          </cell>
          <cell r="E1487">
            <v>50.16</v>
          </cell>
          <cell r="F1487">
            <v>50.16</v>
          </cell>
        </row>
        <row r="1488">
          <cell r="A1488">
            <v>1448</v>
          </cell>
          <cell r="B1488" t="str">
            <v>9030 02</v>
          </cell>
          <cell r="C1488" t="str">
            <v>ACARREO EN CARRETILLA, EN ESTACIONES SUBSECUENTES A  20 METROS, DE  MATERIAL  PRODUCTO DE EXCAVACION.</v>
          </cell>
          <cell r="D1488" t="str">
            <v>M³.EST</v>
          </cell>
          <cell r="E1488">
            <v>17.28</v>
          </cell>
          <cell r="F1488">
            <v>17.28</v>
          </cell>
        </row>
        <row r="1489">
          <cell r="A1489">
            <v>1449</v>
          </cell>
          <cell r="B1489" t="str">
            <v>9030 03</v>
          </cell>
          <cell r="C1489" t="str">
            <v>ACARREO A HOMBRO DE MATERIAL INDUSTRIALIZADO EN ESTACIONES DE 20 M.</v>
          </cell>
          <cell r="D1489" t="str">
            <v>TON</v>
          </cell>
          <cell r="E1489">
            <v>0</v>
          </cell>
          <cell r="F1489">
            <v>0</v>
          </cell>
        </row>
        <row r="1490">
          <cell r="A1490">
            <v>1450</v>
          </cell>
          <cell r="B1490" t="str">
            <v>9030 04</v>
          </cell>
          <cell r="C1490" t="str">
            <v>ACARREO A HOMBRO DE MATERIAL INDUSTRIALIZADO POR CADA 20 M. SUBSECUENTES A LOS PRIMEROS.</v>
          </cell>
          <cell r="D1490" t="str">
            <v>TON</v>
          </cell>
          <cell r="E1490">
            <v>0</v>
          </cell>
          <cell r="F1490">
            <v>0</v>
          </cell>
        </row>
        <row r="1491">
          <cell r="A1491">
            <v>1451</v>
          </cell>
          <cell r="B1491" t="str">
            <v>9040 05</v>
          </cell>
          <cell r="C1491" t="str">
            <v>ACARREO EN SHUNDE DE MATERIAL PETREO, A 20 M. INCLUYE CARGA Y DESCARGA.</v>
          </cell>
          <cell r="D1491" t="str">
            <v>M³</v>
          </cell>
        </row>
        <row r="1492">
          <cell r="A1492">
            <v>1452</v>
          </cell>
          <cell r="B1492" t="str">
            <v>9040 06</v>
          </cell>
          <cell r="C1492" t="str">
            <v>ACARREO EN SHUNDE DE MATERIAL PETREO POR CADA  20 M. SUBSECUENTES A LOS PRIMEROS.</v>
          </cell>
          <cell r="D1492" t="str">
            <v>M³/EST.</v>
          </cell>
          <cell r="E1492">
            <v>0</v>
          </cell>
          <cell r="F1492">
            <v>0</v>
          </cell>
        </row>
        <row r="1493">
          <cell r="A1493">
            <v>1453</v>
          </cell>
          <cell r="B1493" t="str">
            <v>9040 07</v>
          </cell>
          <cell r="C1493" t="str">
            <v>ACARREO A HOMBRO  DE MATERIAL PETREO POR CADA  20 M. SUBSECUENTES A LOS PRIMEROS.</v>
          </cell>
          <cell r="D1493" t="str">
            <v>M³/EST.</v>
          </cell>
          <cell r="E1493">
            <v>0</v>
          </cell>
          <cell r="F1493">
            <v>0</v>
          </cell>
        </row>
        <row r="1494">
          <cell r="A1494">
            <v>1454</v>
          </cell>
          <cell r="B1494" t="str">
            <v>9040 08</v>
          </cell>
          <cell r="C1494" t="str">
            <v>ACARREO EN BESTIA DE MATERIAL INDUSTRIALIZADO A 1er. KM. INCLUYE CARGA Y DESCARGA.</v>
          </cell>
          <cell r="D1494" t="str">
            <v>TON</v>
          </cell>
          <cell r="E1494">
            <v>0</v>
          </cell>
          <cell r="F1494">
            <v>0</v>
          </cell>
        </row>
        <row r="1495">
          <cell r="A1495">
            <v>1455</v>
          </cell>
          <cell r="B1495" t="str">
            <v>9040 09</v>
          </cell>
          <cell r="C1495" t="str">
            <v>ACARREO EN BESTIA DE MATERIAL PETREO A 1er. KM. INCLUYE CARGA Y DESCARGA.</v>
          </cell>
          <cell r="D1495" t="str">
            <v>M3</v>
          </cell>
          <cell r="E1495">
            <v>280.52</v>
          </cell>
          <cell r="F1495">
            <v>280.52</v>
          </cell>
        </row>
        <row r="1496">
          <cell r="A1496">
            <v>1456</v>
          </cell>
          <cell r="B1496" t="str">
            <v>9040 10</v>
          </cell>
          <cell r="C1496" t="str">
            <v>ACARREO EN BESTIA DE MATERIAL PETREO KM SUBSECUENTES AL PRIMER KM. INCLUYE  DESCARGA.</v>
          </cell>
          <cell r="D1496" t="str">
            <v>M3.KM.</v>
          </cell>
          <cell r="E1496">
            <v>264.26</v>
          </cell>
          <cell r="F1496">
            <v>264.26</v>
          </cell>
        </row>
        <row r="1497">
          <cell r="A1497">
            <v>1457</v>
          </cell>
          <cell r="B1497" t="str">
            <v>PERM-01</v>
          </cell>
          <cell r="C1497" t="str">
            <v xml:space="preserve"> AUTORIZACION DE LA SEMIP. TRAMITES ANTE LA C.F.E. SOLICITUD DE FACTIBILIDAD. ACEPTACION DE SOLICITUD DE FACTIBILIDAD. REQUERIMIENTO DE SOLICITUD DE ENTREGA DE ENERGIA ELECTRICA. SOLICITUD DE SUMINISTRO DE ENERGIA ELECTRICA. RELACION DE BASES DE PROYECTO </v>
          </cell>
          <cell r="D1497" t="str">
            <v>P.G.</v>
          </cell>
          <cell r="E1497">
            <v>29225.91</v>
          </cell>
          <cell r="F1497">
            <v>29225.91</v>
          </cell>
        </row>
        <row r="1498">
          <cell r="A1498">
            <v>1458</v>
          </cell>
          <cell r="B1498" t="str">
            <v>S/P00011</v>
          </cell>
          <cell r="C1498" t="str">
            <v>CONSTRUCCION DE UN RAMAL DE LINEA PRIMARIO TRIFASICO AISLADO A 23 KV. PARA OPERAR A 13.2 KV. CON CONDUCTOR DE CABLE DE ALUMINIO, SOPORTADA EN ESTRUCTURAS CON POSTES DE CONCRETO PARA PROPORCIONAR ENERGIA A UN EQUIPO DE BOMBEO ELECTRICO, INCLUYE:  1.-</v>
          </cell>
          <cell r="D1498" t="str">
            <v>ML</v>
          </cell>
          <cell r="E1498">
            <v>145.86000000000001</v>
          </cell>
          <cell r="F1498">
            <v>145.86000000000001</v>
          </cell>
        </row>
        <row r="1499">
          <cell r="A1499">
            <v>1459</v>
          </cell>
          <cell r="C1499" t="str">
            <v>ANEXADO VARIOS</v>
          </cell>
        </row>
        <row r="1500">
          <cell r="A1500">
            <v>1460</v>
          </cell>
          <cell r="B1500" t="str">
            <v>ESCMAR-01</v>
          </cell>
          <cell r="C1500" t="str">
            <v>FABRICACIÓN, SUMINISTRO Y  COLOCACIÓN DE ESCALERA MARINA CONSTRUIDA CON SOLERA DE  2 1/2"X1/4" Y ESCALONES DE TUBO DE FO.GA. DE 1/2" DE DIAMETRO DE 28 CMS DE LONGITUD (PARA SUBIR A TANQUE)</v>
          </cell>
          <cell r="D1500" t="str">
            <v>ML</v>
          </cell>
          <cell r="E1500">
            <v>180.5</v>
          </cell>
          <cell r="F1500">
            <v>180.5</v>
          </cell>
        </row>
        <row r="1501">
          <cell r="A1501">
            <v>1461</v>
          </cell>
          <cell r="B1501" t="str">
            <v>ESC-02</v>
          </cell>
          <cell r="C1501" t="str">
            <v>FABRICACIÓN, SUMINISTRO Y COLOCACIÓN DE ESCALONES HECHOS CON VARILLA DE 3/4" DE DIAMETRO DE 40 CM X 20 CM. COLOCADOS @ 40 CMS, ANCLADOS AL MURO 35 CM. INCLUYE: MANO DE OBRA, HERRAMIENTAS Y MANIOBRAS LOCALES.</v>
          </cell>
          <cell r="D1501" t="str">
            <v>PZA</v>
          </cell>
          <cell r="E1501">
            <v>355.5</v>
          </cell>
          <cell r="F1501">
            <v>355.5</v>
          </cell>
        </row>
        <row r="1502">
          <cell r="A1502">
            <v>1462</v>
          </cell>
          <cell r="B1502" t="str">
            <v>TAP-01</v>
          </cell>
          <cell r="C1502" t="str">
            <v>FABRICACIÓN, SUMINISTRO Y COLOCACIÓN DE TAPA DE REGISTRO PARA TANQUE 60 X 60 CM. INCLUYE: MARCO Y CONTRAMARCO FORMADO CON ÁNGULOS DE 2" X 5/8"  Y TAPA DE LÁMINA DEL NO. 18 ASÍ COMO SOLDADURA Y MANO DE OBRA.</v>
          </cell>
          <cell r="D1502" t="str">
            <v>PZA</v>
          </cell>
          <cell r="E1502">
            <v>495.56</v>
          </cell>
          <cell r="F1502">
            <v>495.56</v>
          </cell>
        </row>
        <row r="1503">
          <cell r="A1503">
            <v>1463</v>
          </cell>
          <cell r="B1503" t="str">
            <v>PUERT-01</v>
          </cell>
          <cell r="C1503" t="str">
            <v>FABRICACIÓN, SUMINISTRO Y COLOCACIÓN DE PUERTA DE ACCESO, A BASE DE MALLA GALVANIZADA, POSTES  GALVANIZADOS, BARRA INFERIOR Y SUPERIOR Y TRES ALAMBRES DE PÚAS. INCLUYE: MANO DE OBRA DE FABRICACIÓN E INSTALACIÓN, FLETES Y MANIOBRAS LOCALES. DIMENSIONES 1.0</v>
          </cell>
          <cell r="D1503" t="str">
            <v>PZA</v>
          </cell>
          <cell r="E1503">
            <v>525.96</v>
          </cell>
          <cell r="F1503">
            <v>525.96</v>
          </cell>
        </row>
        <row r="1504">
          <cell r="A1504">
            <v>1464</v>
          </cell>
          <cell r="B1504" t="str">
            <v>PUERT-02</v>
          </cell>
          <cell r="C1504" t="str">
            <v>SUMINISTRO Y COLOCACION DE PUERTA CON TAMBOR DE MADERA DE PINO DE 0.8 X 2.20M</v>
          </cell>
          <cell r="D1504" t="str">
            <v>PZA</v>
          </cell>
          <cell r="E1504">
            <v>884.23440000000005</v>
          </cell>
          <cell r="F1504">
            <v>884.23440000000005</v>
          </cell>
        </row>
        <row r="1505">
          <cell r="A1505">
            <v>1465</v>
          </cell>
        </row>
        <row r="1506">
          <cell r="A1506">
            <v>1466</v>
          </cell>
        </row>
        <row r="1507">
          <cell r="A1507">
            <v>1467</v>
          </cell>
          <cell r="B1507" t="str">
            <v>MANOM-01</v>
          </cell>
          <cell r="C1507" t="str">
            <v xml:space="preserve">SUMINISTRO, INSTALACIÓN Y PRUEBA DE MANÓMETRO PARA MEDIR UNA PRESIÓN  DE 0.0 A 500 LB/PUL2,  CON CAMARA DE AMORTIGUAMIENTO A BASE DE GLISERINA, CARATULA DE 63.5 MM  (2  1/2") DE DIAM., CONEXIÓN INFERIOR DE 13 MM (1/2")  DE DIAM. DE BRONCE, CAJA  DE ACERO </v>
          </cell>
          <cell r="D1507" t="str">
            <v>PZA</v>
          </cell>
          <cell r="E1507">
            <v>665.77499999999998</v>
          </cell>
          <cell r="F1507">
            <v>665.77499999999998</v>
          </cell>
        </row>
        <row r="1508">
          <cell r="A1508">
            <v>1468</v>
          </cell>
        </row>
        <row r="1509">
          <cell r="A1509">
            <v>1469</v>
          </cell>
        </row>
        <row r="1510">
          <cell r="A1510">
            <v>1470</v>
          </cell>
          <cell r="B1510" t="str">
            <v>CLOR-01</v>
          </cell>
          <cell r="C1510" t="str">
            <v>SUMINISTRO, INSTALACIÓN Y PRUEBA DE UN CLORADOR MANUAL TIPO DRIPPER  INCLUYE TANQUE DE POLIETILENO CON CAPACIDAD DE 200 LTS., VÁLVULA DOSIFICADORA, 5.0 MTS DE MANGUERA  FLEXIBLE., 400 LTS. DE HIPOCLORITO DE SODIO. 240 KG (COMO PRODUCTO QUIMICO) AL 13%., Y</v>
          </cell>
          <cell r="D1510" t="str">
            <v>PZA</v>
          </cell>
          <cell r="E1510">
            <v>11500</v>
          </cell>
          <cell r="F1510">
            <v>11500</v>
          </cell>
        </row>
        <row r="1511">
          <cell r="A1511">
            <v>1471</v>
          </cell>
        </row>
        <row r="1512">
          <cell r="A1512">
            <v>1472</v>
          </cell>
        </row>
        <row r="1513">
          <cell r="A1513">
            <v>1473</v>
          </cell>
          <cell r="B1513" t="str">
            <v>LAM-01</v>
          </cell>
          <cell r="C1513" t="str">
            <v>SUMINISTRO E INSTALACIÓN DE LAMINA ESTRUCTURAL</v>
          </cell>
          <cell r="D1513" t="str">
            <v>PZA</v>
          </cell>
          <cell r="E1513">
            <v>485</v>
          </cell>
          <cell r="F1513">
            <v>485</v>
          </cell>
        </row>
        <row r="1514">
          <cell r="A1514">
            <v>1474</v>
          </cell>
        </row>
        <row r="1515">
          <cell r="A1515">
            <v>1475</v>
          </cell>
          <cell r="B1515" t="str">
            <v>LUM-01</v>
          </cell>
          <cell r="C1515" t="str">
            <v>SUMINISTRO, INSTALACION Y PRUEBA DE LUMINARIA TIPO INCANDESCENTE DE 60 W, INCLUYE SOQUET</v>
          </cell>
          <cell r="D1515" t="str">
            <v>PZA</v>
          </cell>
          <cell r="E1515">
            <v>56.25</v>
          </cell>
          <cell r="F1515">
            <v>56.25</v>
          </cell>
        </row>
        <row r="1516">
          <cell r="A1516">
            <v>1476</v>
          </cell>
        </row>
        <row r="1517">
          <cell r="A1517">
            <v>1477</v>
          </cell>
          <cell r="B1517" t="str">
            <v>APAG-01</v>
          </cell>
          <cell r="C1517" t="str">
            <v>SUMINISTRO, INSTALACIÓN Y PRUEBA DE APAGADOR SENCILLO CON CONTACTO.</v>
          </cell>
          <cell r="D1517" t="str">
            <v>PZA</v>
          </cell>
          <cell r="E1517">
            <v>155.55000000000001</v>
          </cell>
          <cell r="F1517">
            <v>155.55000000000001</v>
          </cell>
        </row>
        <row r="1518">
          <cell r="A1518">
            <v>1478</v>
          </cell>
        </row>
        <row r="1519">
          <cell r="A1519">
            <v>1479</v>
          </cell>
          <cell r="B1519" t="str">
            <v>BOMB-01</v>
          </cell>
          <cell r="C1519" t="str">
            <v>SUMINISTRO E INSTALACION DE BOMBA VERTICAL TIPO TURBINA SUMERGIBLE DE 15 H.P., PARA ALCANZAR UN GASTO DE 3.13 L.P.S. Y VENCER UNA CARGA DINÁMICA TOTAL DE 198.8 MTS INCLUYE: CABLE SUBMARINO DE LA LONGITUD Y CALIBRE REQUERIDO Y TODO LO NECESARIO PARA SU INS</v>
          </cell>
          <cell r="D1519" t="str">
            <v>PZA</v>
          </cell>
        </row>
        <row r="1520">
          <cell r="A1520">
            <v>1480</v>
          </cell>
        </row>
        <row r="1521">
          <cell r="A1521">
            <v>1481</v>
          </cell>
        </row>
        <row r="1522">
          <cell r="A1522">
            <v>1482</v>
          </cell>
        </row>
        <row r="1523">
          <cell r="A1523">
            <v>1483</v>
          </cell>
        </row>
        <row r="1524">
          <cell r="A1524">
            <v>1484</v>
          </cell>
        </row>
        <row r="1525">
          <cell r="A1525">
            <v>1485</v>
          </cell>
        </row>
        <row r="1526">
          <cell r="A1526">
            <v>1486</v>
          </cell>
        </row>
        <row r="1527">
          <cell r="A1527">
            <v>1487</v>
          </cell>
        </row>
        <row r="1528">
          <cell r="A1528">
            <v>1488</v>
          </cell>
        </row>
        <row r="1529">
          <cell r="A1529">
            <v>1489</v>
          </cell>
          <cell r="B1529" t="str">
            <v>SANT-01</v>
          </cell>
          <cell r="C1529" t="str">
            <v>SUMINISTRO, INSTALACIÓN Y PRUEBA DE SANITARIO SECO CON TODAS LAS PIEZAS Y ACCESORIOS NECESARIOS PARA SU CORRECTA INSTALACIÓN Y OPERACIÓN. EL CONCEPTO INCLUYE : FLETE HASTA EL LUGAR DE LA OBRA, MANIOBRAS LOCALES, MANO DE OBRA, EQUIPO Y HERRAMIENTAS.</v>
          </cell>
          <cell r="D1529" t="str">
            <v>PZA</v>
          </cell>
        </row>
        <row r="1530">
          <cell r="A1530">
            <v>1490</v>
          </cell>
        </row>
        <row r="1531">
          <cell r="A1531">
            <v>1491</v>
          </cell>
          <cell r="B1531" t="str">
            <v>MURPAN-01</v>
          </cell>
          <cell r="C1531" t="str">
            <v>CONTRUCCION DE MUROS A BASE DE PANEL "COVINTEC" O SIMILAR (INCLUYE APLANADO DE MUROS TERMINADOS, EXTERIOR E INTERIOR )</v>
          </cell>
          <cell r="D1531" t="str">
            <v>M2</v>
          </cell>
          <cell r="E1531">
            <v>299.36949999999996</v>
          </cell>
          <cell r="F1531">
            <v>299.36949999999996</v>
          </cell>
        </row>
        <row r="1532">
          <cell r="A1532">
            <v>1492</v>
          </cell>
          <cell r="B1532" t="str">
            <v>LOSPAN-01</v>
          </cell>
          <cell r="C1532" t="str">
            <v>CONSTRUCCION DE LOSA A BASE DE PANEL "COVINTEC" O SIMILAR (INCLUYE APLANADO DE MUROS TERMINADOS EXTERIOR E INTERIOR )</v>
          </cell>
          <cell r="D1532" t="str">
            <v>M2</v>
          </cell>
          <cell r="E1532">
            <v>371.47980000000001</v>
          </cell>
          <cell r="F1532">
            <v>371.47980000000001</v>
          </cell>
        </row>
        <row r="1533">
          <cell r="A1533">
            <v>1493</v>
          </cell>
          <cell r="B1533" t="str">
            <v>CASTARM-01</v>
          </cell>
          <cell r="C1533" t="str">
            <v>SUMINISTRO Y COLOCACIÓN DE  ARMEX  DE 10 X 10 CMS</v>
          </cell>
          <cell r="D1533" t="str">
            <v>ML</v>
          </cell>
          <cell r="E1533">
            <v>22.251666666666669</v>
          </cell>
          <cell r="F1533">
            <v>22.251666666666669</v>
          </cell>
        </row>
        <row r="1534">
          <cell r="A1534">
            <v>1494</v>
          </cell>
          <cell r="B1534" t="str">
            <v>TAPRMOV-01</v>
          </cell>
          <cell r="C1534" t="str">
            <v xml:space="preserve">SUMINISTRO E INSTALACIÓN DE TAPA REMOVIBLE DE CONCRETO ARMADO CON MALLA ELECTROSOLDADA E 6.6. 10.10. CON DIMENSIONES DE 70 X 40 X 5 CM </v>
          </cell>
          <cell r="D1534" t="str">
            <v>PZA</v>
          </cell>
          <cell r="E1534">
            <v>90.537000000000006</v>
          </cell>
          <cell r="F1534">
            <v>90.537000000000006</v>
          </cell>
        </row>
        <row r="1535">
          <cell r="A1535">
            <v>1495</v>
          </cell>
          <cell r="B1535" t="str">
            <v>TAPCAM-01</v>
          </cell>
          <cell r="C1535" t="str">
            <v>SUMINISTRO E INSTALACION DE TAPA DE FIBRA DE VIDRIO PARA CAMARA EN REPOSO</v>
          </cell>
          <cell r="D1535" t="str">
            <v>PZA</v>
          </cell>
          <cell r="E1535">
            <v>243.64650000000003</v>
          </cell>
          <cell r="F1535">
            <v>243.64650000000003</v>
          </cell>
        </row>
        <row r="1536">
          <cell r="A1536">
            <v>1496</v>
          </cell>
        </row>
        <row r="1537">
          <cell r="A1537">
            <v>1497</v>
          </cell>
        </row>
        <row r="1538">
          <cell r="A1538">
            <v>1498</v>
          </cell>
        </row>
        <row r="1539">
          <cell r="A1539">
            <v>1499</v>
          </cell>
          <cell r="B1539" t="str">
            <v>TOM-01</v>
          </cell>
          <cell r="C1539" t="str">
            <v>SUMINISTRO E INSTALACIÓN DE TOMA DE AGUA POTABLE DE 1/2" DE DIAMETRO. INCLUYE: SUMINISTRO DE MATERIAL DE PLOMERÍA (10 m. DE LONGITUD PROMEDIO DE TUBERIA DE POLIETILENO DE 1/2" DE DIAMETRO, CODOS, NIPLE, COPLES, TUERCAS, ADAPTADORES, VALVULAS Y TODOS LOS M</v>
          </cell>
          <cell r="D1539" t="str">
            <v>LOTE</v>
          </cell>
          <cell r="E1539">
            <v>1030.42</v>
          </cell>
          <cell r="F1539">
            <v>1030.42</v>
          </cell>
        </row>
        <row r="1540">
          <cell r="A1540">
            <v>1500</v>
          </cell>
        </row>
        <row r="1541">
          <cell r="A1541">
            <v>1501</v>
          </cell>
        </row>
        <row r="1542">
          <cell r="A1542">
            <v>1502</v>
          </cell>
        </row>
        <row r="1543">
          <cell r="A1543">
            <v>1503</v>
          </cell>
        </row>
        <row r="1544">
          <cell r="A1544">
            <v>1504</v>
          </cell>
          <cell r="B1544" t="str">
            <v>SUBEST-01</v>
          </cell>
          <cell r="C1544" t="str">
            <v>SUMINISTRO, INSTALACIÓN Y PRUEBA DE TODOS LOS MATERIALES NECESARIOS PARA LA CORRECTA INSTALACIÓN Y OPERACIÓN DE UNA SUBESTACIÓN ELECTRICA TIPO RURAL COMPLETA. SEGUN PLANO MESA-SE-001, DE 13.2 KV/440/254V. PARA UNA BOMBA DE AGUA DE 5.5 HP. EN 440 V. DE ACU</v>
          </cell>
          <cell r="D1544" t="str">
            <v>LOTE</v>
          </cell>
          <cell r="E1544">
            <v>66894.880000000005</v>
          </cell>
          <cell r="F1544">
            <v>66894.880000000005</v>
          </cell>
        </row>
        <row r="1545">
          <cell r="A1545">
            <v>1505</v>
          </cell>
        </row>
        <row r="1546">
          <cell r="A1546">
            <v>1506</v>
          </cell>
        </row>
        <row r="1547">
          <cell r="A1547">
            <v>1507</v>
          </cell>
        </row>
        <row r="1548">
          <cell r="A1548">
            <v>1508</v>
          </cell>
        </row>
        <row r="1549">
          <cell r="A1549">
            <v>1509</v>
          </cell>
        </row>
        <row r="1550">
          <cell r="A1550">
            <v>1510</v>
          </cell>
        </row>
        <row r="1551">
          <cell r="A1551">
            <v>1511</v>
          </cell>
        </row>
        <row r="1552">
          <cell r="A1552">
            <v>1512</v>
          </cell>
        </row>
        <row r="1553">
          <cell r="A1553">
            <v>1513</v>
          </cell>
        </row>
        <row r="1554">
          <cell r="A1554">
            <v>1514</v>
          </cell>
        </row>
        <row r="1555">
          <cell r="A1555">
            <v>1515</v>
          </cell>
        </row>
        <row r="1556">
          <cell r="A1556">
            <v>1516</v>
          </cell>
        </row>
        <row r="1557">
          <cell r="A1557">
            <v>1517</v>
          </cell>
          <cell r="B1557" t="str">
            <v>COMP-01</v>
          </cell>
          <cell r="C1557" t="str">
            <v>SUMINISTRO Y COLOCACIÓN DE COMPOSTA FORMADO POR CAL Y ARENA. FORMADA POR 5 CM DE ESPESOR COLOCADA EN EL FONDO DE LAS CAMARAS DEL SANITARIO SECO</v>
          </cell>
          <cell r="D1557" t="str">
            <v>LOTE</v>
          </cell>
          <cell r="E1557">
            <v>125.5</v>
          </cell>
          <cell r="F1557">
            <v>125.5</v>
          </cell>
        </row>
        <row r="1558">
          <cell r="A1558">
            <v>1518</v>
          </cell>
        </row>
        <row r="1559">
          <cell r="A1559">
            <v>1519</v>
          </cell>
        </row>
        <row r="1560">
          <cell r="A1560">
            <v>1520</v>
          </cell>
          <cell r="B1560" t="str">
            <v>GPS-1</v>
          </cell>
          <cell r="C1560" t="str">
            <v>SUMINISTRO, INSTALACIÓN Y PRUEBA DE JUNTA GPS DE 2", INCLUYE TORNILLOS Y EMPAQUES</v>
          </cell>
          <cell r="D1560" t="str">
            <v>PZA</v>
          </cell>
          <cell r="E1560">
            <v>789.56</v>
          </cell>
          <cell r="F1560">
            <v>789.56</v>
          </cell>
        </row>
        <row r="1561">
          <cell r="A1561">
            <v>1521</v>
          </cell>
          <cell r="B1561" t="str">
            <v>GPS-2</v>
          </cell>
          <cell r="C1561" t="str">
            <v>SUMINISTRO, INSTALACIÓN Y PRUEBA DE JUNTA GPS DE 3". INCLUYE TORNILLOS Y EMPAQUES</v>
          </cell>
          <cell r="D1561" t="str">
            <v>PZA</v>
          </cell>
          <cell r="E1561">
            <v>989.45</v>
          </cell>
          <cell r="F1561">
            <v>989.45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ACT"/>
      <sheetName val="P montos"/>
      <sheetName val="P PERS"/>
      <sheetName val="BARRAEQ"/>
      <sheetName val="P EQUIP"/>
      <sheetName val="CATALO"/>
      <sheetName val="I"/>
      <sheetName val="II"/>
      <sheetName val="III.1"/>
      <sheetName val="III.2"/>
      <sheetName val="IV"/>
      <sheetName val="V"/>
      <sheetName val="M.O."/>
      <sheetName val="chorario"/>
      <sheetName val="F.S.R."/>
      <sheetName val="IND,FIN,UTIL"/>
      <sheetName val="IND"/>
      <sheetName val="FIN"/>
      <sheetName val="UTIL"/>
      <sheetName val="Ind y Fi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S"/>
      <sheetName val="AT3"/>
      <sheetName val="AT7"/>
      <sheetName val="AT8"/>
      <sheetName val="AT9"/>
      <sheetName val="AT10"/>
      <sheetName val="M.O."/>
      <sheetName val="MAT."/>
      <sheetName val="AE8"/>
      <sheetName val="M_O_"/>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ectores"/>
      <sheetName val="CatalogoCNA"/>
      <sheetName val="Red"/>
    </sheetNames>
    <sheetDataSet>
      <sheetData sheetId="0"/>
      <sheetData sheetId="1" refreshError="1">
        <row r="4">
          <cell r="A4">
            <v>1</v>
          </cell>
          <cell r="B4" t="str">
            <v>1000 00</v>
          </cell>
          <cell r="C4" t="str">
            <v>RUPTURA Y DEMOLICION DE.......</v>
          </cell>
        </row>
        <row r="5">
          <cell r="A5">
            <v>2</v>
          </cell>
          <cell r="B5" t="str">
            <v>1000 01</v>
          </cell>
          <cell r="C5" t="str">
            <v>RUPTURA Y DEMOLICION DE EMPEDRADO.</v>
          </cell>
          <cell r="D5" t="str">
            <v>M2.</v>
          </cell>
          <cell r="E5">
            <v>6.4412857063278137</v>
          </cell>
          <cell r="F5">
            <v>6.8069000263504584</v>
          </cell>
          <cell r="G5">
            <v>7.0414069888475854</v>
          </cell>
          <cell r="H5">
            <v>7.6827274349442396</v>
          </cell>
        </row>
        <row r="6">
          <cell r="A6">
            <v>3</v>
          </cell>
          <cell r="B6" t="str">
            <v>1000 02</v>
          </cell>
          <cell r="C6" t="str">
            <v>PAVIMENTO ADOQUINADO.</v>
          </cell>
          <cell r="D6" t="str">
            <v>M2.</v>
          </cell>
          <cell r="E6">
            <v>6.9367692221991843</v>
          </cell>
          <cell r="F6">
            <v>7.3305077206851097</v>
          </cell>
          <cell r="G6">
            <v>7.5830536802974002</v>
          </cell>
          <cell r="H6">
            <v>8.2737064684014889</v>
          </cell>
        </row>
        <row r="7">
          <cell r="A7">
            <v>4</v>
          </cell>
          <cell r="B7" t="str">
            <v xml:space="preserve">1000 03 </v>
          </cell>
          <cell r="C7" t="str">
            <v>BANQUETA DE CONCRETO.</v>
          </cell>
          <cell r="D7" t="str">
            <v>M2.</v>
          </cell>
          <cell r="E7">
            <v>8.4232197698132953</v>
          </cell>
          <cell r="F7">
            <v>8.9013308036890617</v>
          </cell>
          <cell r="G7">
            <v>9.2079937546468429</v>
          </cell>
          <cell r="H7">
            <v>10.046643568773236</v>
          </cell>
        </row>
        <row r="8">
          <cell r="A8">
            <v>5</v>
          </cell>
          <cell r="B8" t="str">
            <v>1000 04</v>
          </cell>
          <cell r="C8" t="str">
            <v>PAVIMENTO ASFALTICO.</v>
          </cell>
          <cell r="D8" t="str">
            <v>M3.</v>
          </cell>
          <cell r="E8">
            <v>64.115566953755319</v>
          </cell>
          <cell r="F8">
            <v>67.7548356469038</v>
          </cell>
          <cell r="G8">
            <v>70.089081873605963</v>
          </cell>
          <cell r="H8">
            <v>76.472686929368038</v>
          </cell>
        </row>
        <row r="9">
          <cell r="A9">
            <v>6</v>
          </cell>
          <cell r="B9" t="str">
            <v>1000 05</v>
          </cell>
          <cell r="C9" t="str">
            <v>PAVIMENTO HIDRAULICO.</v>
          </cell>
          <cell r="D9" t="str">
            <v>M3.</v>
          </cell>
          <cell r="E9">
            <v>106.87579437345457</v>
          </cell>
          <cell r="F9">
            <v>112.94217966798415</v>
          </cell>
          <cell r="G9">
            <v>116.83319134572493</v>
          </cell>
          <cell r="H9">
            <v>127.47417751672864</v>
          </cell>
        </row>
        <row r="10">
          <cell r="A10">
            <v>7</v>
          </cell>
          <cell r="B10" t="str">
            <v>1000 06</v>
          </cell>
          <cell r="C10" t="str">
            <v>MAMPOSTERIA DE PIEDRA.</v>
          </cell>
          <cell r="D10" t="str">
            <v>M3.</v>
          </cell>
          <cell r="E10">
            <v>86.709615277489803</v>
          </cell>
          <cell r="F10">
            <v>91.631346508563865</v>
          </cell>
          <cell r="G10">
            <v>94.788171003717494</v>
          </cell>
          <cell r="H10">
            <v>103.4213308550186</v>
          </cell>
        </row>
        <row r="11">
          <cell r="A11">
            <v>8</v>
          </cell>
          <cell r="B11" t="str">
            <v xml:space="preserve">1000 07 </v>
          </cell>
          <cell r="C11" t="str">
            <v>MAMPOSTERIA DE TABIQUE.</v>
          </cell>
          <cell r="D11" t="str">
            <v>M3.</v>
          </cell>
          <cell r="E11">
            <v>73.827043864834167</v>
          </cell>
          <cell r="F11">
            <v>78.017546455862941</v>
          </cell>
          <cell r="G11">
            <v>80.705357026022327</v>
          </cell>
          <cell r="H11">
            <v>88.055875985130129</v>
          </cell>
        </row>
        <row r="12">
          <cell r="A12">
            <v>9</v>
          </cell>
          <cell r="B12">
            <v>1000.08</v>
          </cell>
          <cell r="C12" t="str">
            <v>CONCRETO ARMADO.</v>
          </cell>
          <cell r="D12" t="str">
            <v>M3.</v>
          </cell>
          <cell r="E12">
            <v>203.64372502313319</v>
          </cell>
          <cell r="F12">
            <v>215.20276237154144</v>
          </cell>
          <cell r="G12">
            <v>222.61679018587367</v>
          </cell>
          <cell r="H12">
            <v>242.89238275092941</v>
          </cell>
        </row>
        <row r="13">
          <cell r="A13">
            <v>10</v>
          </cell>
          <cell r="B13" t="str">
            <v>1000 20</v>
          </cell>
          <cell r="C13" t="str">
            <v>TRAZO Y CORTE C/CORTADORA DE DISCO EN PAVIMENTO ASFALTICO.</v>
          </cell>
          <cell r="D13" t="str">
            <v>ML.</v>
          </cell>
          <cell r="E13">
            <v>14.165485706327814</v>
          </cell>
          <cell r="F13">
            <v>14.53110002635046</v>
          </cell>
          <cell r="G13">
            <v>14.765606988847585</v>
          </cell>
          <cell r="H13">
            <v>15.40692743494424</v>
          </cell>
        </row>
        <row r="14">
          <cell r="A14">
            <v>11</v>
          </cell>
          <cell r="B14" t="str">
            <v>1000 21</v>
          </cell>
          <cell r="C14" t="str">
            <v>TRAZO Y CORTE C/CORTADORA DE DISCO EN PAVIMENTO HIDRAULICO.:</v>
          </cell>
          <cell r="D14" t="str">
            <v>ML.</v>
          </cell>
          <cell r="E14">
            <v>18.102519418226159</v>
          </cell>
          <cell r="F14">
            <v>18.577818034255596</v>
          </cell>
          <cell r="G14">
            <v>18.882677085501861</v>
          </cell>
          <cell r="H14">
            <v>19.71639366542751</v>
          </cell>
        </row>
        <row r="15">
          <cell r="A15">
            <v>20</v>
          </cell>
          <cell r="B15" t="str">
            <v>1001 00</v>
          </cell>
          <cell r="C15" t="str">
            <v>CONSTRUCCION DE...</v>
          </cell>
        </row>
        <row r="16">
          <cell r="A16">
            <v>21</v>
          </cell>
          <cell r="B16" t="str">
            <v>1001 01</v>
          </cell>
          <cell r="C16" t="str">
            <v>BASE DE GRAVA CEMENTADA.</v>
          </cell>
          <cell r="D16" t="str">
            <v>M3.</v>
          </cell>
          <cell r="E16">
            <v>209.00228565062253</v>
          </cell>
          <cell r="F16">
            <v>211.92720021080368</v>
          </cell>
          <cell r="G16">
            <v>213.80325591078068</v>
          </cell>
          <cell r="H16">
            <v>218.9338194795539</v>
          </cell>
        </row>
        <row r="17">
          <cell r="A17">
            <v>22</v>
          </cell>
          <cell r="B17" t="str">
            <v>1001 02</v>
          </cell>
          <cell r="C17" t="str">
            <v>EMPEDRADO EN SECO.</v>
          </cell>
          <cell r="D17" t="str">
            <v>M2.</v>
          </cell>
          <cell r="E17">
            <v>25.021917551504199</v>
          </cell>
          <cell r="F17">
            <v>26.442188563899858</v>
          </cell>
          <cell r="G17">
            <v>27.353157918215619</v>
          </cell>
          <cell r="H17">
            <v>29.844441189591084</v>
          </cell>
        </row>
        <row r="18">
          <cell r="A18">
            <v>23</v>
          </cell>
          <cell r="B18" t="str">
            <v xml:space="preserve">1001 03 </v>
          </cell>
          <cell r="C18" t="str">
            <v>EMPEDRADO JUNTEADO CON MORTERO CEMENTO-ARENA 1:5</v>
          </cell>
          <cell r="D18" t="str">
            <v>M2.</v>
          </cell>
          <cell r="E18">
            <v>76.68949994429471</v>
          </cell>
          <cell r="F18">
            <v>79.248800184453216</v>
          </cell>
          <cell r="G18">
            <v>80.890348921933111</v>
          </cell>
          <cell r="H18">
            <v>85.379592044609694</v>
          </cell>
        </row>
        <row r="19">
          <cell r="A19">
            <v>24</v>
          </cell>
          <cell r="B19" t="str">
            <v>1001 04</v>
          </cell>
          <cell r="C19" t="str">
            <v>PAVIMENTO ADOQUINADO JUNTEADO C/MORTERO CEMENTO-ARENA 1:3</v>
          </cell>
          <cell r="D19" t="str">
            <v>M2.</v>
          </cell>
          <cell r="E19">
            <v>175.29369665303949</v>
          </cell>
          <cell r="F19">
            <v>177.60269170487481</v>
          </cell>
          <cell r="G19">
            <v>179.08369336802974</v>
          </cell>
          <cell r="H19">
            <v>183.13387864684017</v>
          </cell>
        </row>
        <row r="20">
          <cell r="A20">
            <v>25</v>
          </cell>
          <cell r="B20" t="str">
            <v>1001 05</v>
          </cell>
          <cell r="C20" t="str">
            <v>PAVIMENTO ASFALTICO C/CARPETA DE 5 CM. DE ESPESOR.</v>
          </cell>
          <cell r="D20" t="str">
            <v>M2.</v>
          </cell>
          <cell r="E20">
            <v>82.032353833298771</v>
          </cell>
          <cell r="F20">
            <v>82.622961581027667</v>
          </cell>
          <cell r="G20">
            <v>83.001780520446104</v>
          </cell>
          <cell r="H20">
            <v>84.03775970260223</v>
          </cell>
        </row>
        <row r="21">
          <cell r="A21">
            <v>26</v>
          </cell>
          <cell r="B21" t="str">
            <v>1001 06</v>
          </cell>
          <cell r="C21" t="str">
            <v>PAVIMENTO ASFALTICO C/CARPETA DE 7.5 CM. DE ESPESOR.</v>
          </cell>
          <cell r="D21" t="str">
            <v>M2.</v>
          </cell>
          <cell r="E21">
            <v>111.10337141265562</v>
          </cell>
          <cell r="F21">
            <v>111.83460005270091</v>
          </cell>
          <cell r="G21">
            <v>112.30361397769516</v>
          </cell>
          <cell r="H21">
            <v>113.58625486988848</v>
          </cell>
        </row>
        <row r="22">
          <cell r="A22">
            <v>27</v>
          </cell>
          <cell r="B22" t="str">
            <v>1001 07</v>
          </cell>
          <cell r="C22" t="str">
            <v xml:space="preserve">PAVIMENTO O BANQUETA DE CONCRETO 'F'C= 150 KG/CM2. 8 CM. ESPESOR </v>
          </cell>
          <cell r="D22" t="str">
            <v>M2.</v>
          </cell>
          <cell r="E22">
            <v>125.90550166413911</v>
          </cell>
          <cell r="F22">
            <v>128.41136596521739</v>
          </cell>
          <cell r="G22">
            <v>130.01864060817846</v>
          </cell>
          <cell r="H22">
            <v>134.41415228104091</v>
          </cell>
        </row>
        <row r="23">
          <cell r="A23">
            <v>28</v>
          </cell>
          <cell r="B23" t="str">
            <v>1001 08</v>
          </cell>
          <cell r="C23" t="str">
            <v xml:space="preserve">PAVIMENTO O BANQUETA DE CONCRETO F'C= 150 KG/CM2. 10 CM. ESPESOR </v>
          </cell>
          <cell r="D23" t="str">
            <v>M2.</v>
          </cell>
          <cell r="E23">
            <v>150.75870923387876</v>
          </cell>
          <cell r="F23">
            <v>155.90707890909087</v>
          </cell>
          <cell r="G23">
            <v>155.49643594349445</v>
          </cell>
          <cell r="H23">
            <v>160.55941420371749</v>
          </cell>
        </row>
        <row r="24">
          <cell r="A24">
            <v>29</v>
          </cell>
          <cell r="B24" t="str">
            <v>1001 09</v>
          </cell>
          <cell r="C24" t="str">
            <v xml:space="preserve">PAVIMENTO O BANQUETA DE CONCRETO F'C= 200 KG/CM2. 8 CM. ESPESOR </v>
          </cell>
          <cell r="D24" t="str">
            <v>M2.</v>
          </cell>
          <cell r="E24">
            <v>136.79220990341815</v>
          </cell>
          <cell r="F24">
            <v>139.41197712727271</v>
          </cell>
          <cell r="G24">
            <v>141.0923097085502</v>
          </cell>
          <cell r="H24">
            <v>145.68761736654275</v>
          </cell>
        </row>
        <row r="25">
          <cell r="A25">
            <v>30</v>
          </cell>
          <cell r="B25" t="str">
            <v>1001 10</v>
          </cell>
          <cell r="C25" t="str">
            <v xml:space="preserve">PAVIMENTO O BANQUETA DE CONCRETO F'C= 200 KG/CM2. 10 CM. ESPESOR </v>
          </cell>
          <cell r="D25" t="str">
            <v>M2.</v>
          </cell>
          <cell r="E25">
            <v>165.79813983541868</v>
          </cell>
          <cell r="F25">
            <v>168.81572356363634</v>
          </cell>
          <cell r="G25">
            <v>170.75121775910785</v>
          </cell>
          <cell r="H25">
            <v>176.04433139479556</v>
          </cell>
        </row>
        <row r="26">
          <cell r="A26">
            <v>40</v>
          </cell>
          <cell r="B26" t="str">
            <v>1002 00</v>
          </cell>
          <cell r="C26" t="str">
            <v>DESMONTE, DESENRAICE, DESYERBE Y LIMPIA DE TERRENO P/PROPOSITOS DE CONSTRUCCION EN VEGETACION TIPO.......</v>
          </cell>
        </row>
        <row r="27">
          <cell r="A27">
            <v>41</v>
          </cell>
          <cell r="B27" t="str">
            <v>1002 01</v>
          </cell>
          <cell r="C27" t="str">
            <v>MANGLAR, SELVA O BOSQUE.</v>
          </cell>
          <cell r="D27" t="str">
            <v>HA.</v>
          </cell>
          <cell r="E27">
            <v>4730.1326649164166</v>
          </cell>
          <cell r="F27">
            <v>4745.1791003942717</v>
          </cell>
          <cell r="G27">
            <v>4754.8299638508843</v>
          </cell>
          <cell r="H27">
            <v>4781.2227668248624</v>
          </cell>
        </row>
        <row r="28">
          <cell r="A28">
            <v>42</v>
          </cell>
          <cell r="B28" t="str">
            <v>1002 02</v>
          </cell>
          <cell r="C28" t="str">
            <v>MONTES DE REGIONES ARIDAS O SEMIARIDAS.</v>
          </cell>
          <cell r="D28" t="str">
            <v>HA.</v>
          </cell>
          <cell r="E28">
            <v>3757.5912064751892</v>
          </cell>
          <cell r="F28">
            <v>3769.6283548574734</v>
          </cell>
          <cell r="G28">
            <v>3777.3490456227632</v>
          </cell>
          <cell r="H28">
            <v>3798.4632880019458</v>
          </cell>
        </row>
        <row r="29">
          <cell r="A29">
            <v>43</v>
          </cell>
          <cell r="B29" t="str">
            <v>1002 03</v>
          </cell>
          <cell r="C29" t="str">
            <v>MONTE DE REGIONES DESERTICAS, ZONAS 'CULTIVADAS O PASTIZALES.</v>
          </cell>
          <cell r="D29" t="str">
            <v>HA.</v>
          </cell>
          <cell r="E29">
            <v>2366.2308341450826</v>
          </cell>
          <cell r="F29">
            <v>2373.8243623301682</v>
          </cell>
          <cell r="G29">
            <v>2378.6948915512626</v>
          </cell>
          <cell r="H29">
            <v>2392.0146238932703</v>
          </cell>
        </row>
        <row r="30">
          <cell r="A30">
            <v>50</v>
          </cell>
          <cell r="B30" t="str">
            <v>1003 00</v>
          </cell>
          <cell r="C30" t="str">
            <v>DESPALME DE MATERIAL NO APTO P/CIMENTACION Y/O DESPLANTE DE TERRAPLENES Y EN BANCOS DE PRESTAMO</v>
          </cell>
        </row>
        <row r="31">
          <cell r="A31">
            <v>51</v>
          </cell>
          <cell r="B31" t="str">
            <v>1003 01</v>
          </cell>
          <cell r="C31" t="str">
            <v>DESPERDICIANDO EL MATERIAL, CON ACARREO  A 40 MTS.</v>
          </cell>
          <cell r="D31" t="str">
            <v>M3.</v>
          </cell>
          <cell r="E31">
            <v>7.6102936539112251</v>
          </cell>
          <cell r="F31">
            <v>7.6341992056050136</v>
          </cell>
          <cell r="G31">
            <v>7.6495323531529023</v>
          </cell>
          <cell r="H31">
            <v>7.6914648438592224</v>
          </cell>
        </row>
        <row r="32">
          <cell r="A32">
            <v>52</v>
          </cell>
          <cell r="B32" t="str">
            <v>1003 02</v>
          </cell>
          <cell r="C32" t="str">
            <v>CON CARGA Y ACARREO A UN KILOMETRO.</v>
          </cell>
          <cell r="D32" t="str">
            <v>M3.</v>
          </cell>
          <cell r="E32">
            <v>23.15494588735633</v>
          </cell>
          <cell r="F32">
            <v>23.360252390138278</v>
          </cell>
          <cell r="G32">
            <v>23.491937069078972</v>
          </cell>
          <cell r="H32">
            <v>23.852063165733245</v>
          </cell>
        </row>
        <row r="33">
          <cell r="A33">
            <v>53</v>
          </cell>
          <cell r="B33" t="str">
            <v>1004 01</v>
          </cell>
          <cell r="C33" t="str">
            <v>CARGA A CAMION DE MATERIAL PRODUCTO DE EXCAVACION</v>
          </cell>
          <cell r="D33" t="str">
            <v>M3.</v>
          </cell>
          <cell r="E33">
            <v>8.4041234416360986</v>
          </cell>
          <cell r="F33">
            <v>8.482871141333284</v>
          </cell>
          <cell r="G33">
            <v>8.5333803332557423</v>
          </cell>
          <cell r="H33">
            <v>8.6715108908765597</v>
          </cell>
        </row>
        <row r="34">
          <cell r="A34">
            <v>54</v>
          </cell>
          <cell r="B34" t="str">
            <v>1005 01</v>
          </cell>
          <cell r="C34" t="str">
            <v>LIMPIEZA Y TRAZO EN EL AREA DE TRABAJO.</v>
          </cell>
          <cell r="D34" t="str">
            <v>M2.</v>
          </cell>
          <cell r="E34">
            <v>5.6485120809336209</v>
          </cell>
          <cell r="F34">
            <v>5.9691277154150173</v>
          </cell>
          <cell r="G34">
            <v>6.1747722825278828</v>
          </cell>
          <cell r="H34">
            <v>6.7371609814126403</v>
          </cell>
        </row>
        <row r="35">
          <cell r="A35">
            <v>60</v>
          </cell>
          <cell r="B35" t="str">
            <v xml:space="preserve">1010 00 </v>
          </cell>
          <cell r="C35" t="str">
            <v>EXCAVACION A MANO PARA ZANJAS EN MATERIAL COMUN, EN SECO....</v>
          </cell>
        </row>
        <row r="36">
          <cell r="A36">
            <v>61</v>
          </cell>
          <cell r="B36" t="str">
            <v>1010 02</v>
          </cell>
          <cell r="C36" t="str">
            <v>HASTA 2.00 MTS. DE PROFUNDIDAD.</v>
          </cell>
          <cell r="D36" t="str">
            <v>M3.</v>
          </cell>
          <cell r="E36">
            <v>37.795482590668129</v>
          </cell>
          <cell r="F36">
            <v>39.940794923847157</v>
          </cell>
          <cell r="G36">
            <v>41.316809623791833</v>
          </cell>
          <cell r="H36">
            <v>45.079880672118968</v>
          </cell>
        </row>
        <row r="37">
          <cell r="A37">
            <v>62</v>
          </cell>
          <cell r="B37" t="str">
            <v>1010 04</v>
          </cell>
          <cell r="C37" t="str">
            <v>DE  2.01  A  4.00 MTS. DE PROFUNDIDAD.</v>
          </cell>
          <cell r="D37" t="str">
            <v>M3.</v>
          </cell>
          <cell r="E37">
            <v>51.53028565062251</v>
          </cell>
          <cell r="F37">
            <v>54.455200210803667</v>
          </cell>
          <cell r="G37">
            <v>56.331255910780683</v>
          </cell>
          <cell r="H37">
            <v>61.461819479553917</v>
          </cell>
        </row>
        <row r="38">
          <cell r="A38">
            <v>70</v>
          </cell>
          <cell r="B38" t="str">
            <v>1019 00</v>
          </cell>
          <cell r="C38" t="str">
            <v>EXCAVACION EN ROCA FIJA, P/ ZANJAS, EN SECO, EN ZONA A.....</v>
          </cell>
        </row>
        <row r="39">
          <cell r="A39">
            <v>71</v>
          </cell>
          <cell r="B39" t="str">
            <v>1019 02</v>
          </cell>
          <cell r="C39" t="str">
            <v>HASTA 2.00 MTS. DE PROFUNDIDAD.</v>
          </cell>
          <cell r="D39" t="str">
            <v>M3.</v>
          </cell>
          <cell r="E39">
            <v>128.7895391363927</v>
          </cell>
          <cell r="F39">
            <v>129.2676501702685</v>
          </cell>
          <cell r="G39">
            <v>129.57431312122625</v>
          </cell>
          <cell r="H39">
            <v>130.41296293535265</v>
          </cell>
        </row>
        <row r="40">
          <cell r="A40">
            <v>72</v>
          </cell>
          <cell r="B40" t="str">
            <v>1019 04</v>
          </cell>
          <cell r="C40" t="str">
            <v>DE  2.01  A  4.00 MTS. DE PROFUNDIDAD.</v>
          </cell>
          <cell r="D40" t="str">
            <v>M3.</v>
          </cell>
          <cell r="E40">
            <v>141.40939261159119</v>
          </cell>
          <cell r="F40">
            <v>141.91562782393024</v>
          </cell>
          <cell r="G40">
            <v>142.24032977200321</v>
          </cell>
          <cell r="H40">
            <v>143.12831192813704</v>
          </cell>
        </row>
        <row r="41">
          <cell r="A41">
            <v>80</v>
          </cell>
          <cell r="B41" t="str">
            <v>1020 00</v>
          </cell>
          <cell r="C41" t="str">
            <v>EXCAVACION EN ROCA FIJA, P/ ZANJAS, EN SECO, EN ZONA B...</v>
          </cell>
        </row>
        <row r="42">
          <cell r="A42">
            <v>81</v>
          </cell>
          <cell r="B42" t="str">
            <v>1020 02</v>
          </cell>
          <cell r="C42" t="str">
            <v>HASTA 2.00 MTS. DE PROFUNDIDAD.</v>
          </cell>
          <cell r="D42" t="str">
            <v>M3.</v>
          </cell>
          <cell r="E42">
            <v>161.04569433258851</v>
          </cell>
          <cell r="F42">
            <v>161.63630208031739</v>
          </cell>
          <cell r="G42">
            <v>162.01512101973583</v>
          </cell>
          <cell r="H42">
            <v>163.05110020189196</v>
          </cell>
        </row>
        <row r="43">
          <cell r="A43">
            <v>82</v>
          </cell>
          <cell r="B43" t="str">
            <v>1020 04</v>
          </cell>
          <cell r="C43" t="str">
            <v>DE 2.01 A  4.00 MTS. DE PROFUNDIDAD.</v>
          </cell>
          <cell r="D43" t="str">
            <v>M3.</v>
          </cell>
          <cell r="E43">
            <v>177.10262381349017</v>
          </cell>
          <cell r="F43">
            <v>177.74947991814557</v>
          </cell>
          <cell r="G43">
            <v>178.16437685179434</v>
          </cell>
          <cell r="H43">
            <v>179.29902071796536</v>
          </cell>
        </row>
        <row r="44">
          <cell r="A44">
            <v>90</v>
          </cell>
          <cell r="B44" t="str">
            <v>1040 00</v>
          </cell>
          <cell r="C44" t="str">
            <v>EXCAVACION A MANO PARA ZANJAS EN MATERIAL COMUN, CON PRESENCIA DE AGUA....</v>
          </cell>
        </row>
        <row r="45">
          <cell r="A45">
            <v>91</v>
          </cell>
          <cell r="B45" t="str">
            <v>1040 02</v>
          </cell>
          <cell r="C45" t="str">
            <v>HASTA 2.00 MTS. DE PROFUNDIDAD.</v>
          </cell>
          <cell r="D45" t="str">
            <v>M3.</v>
          </cell>
          <cell r="E45">
            <v>50.242028509356949</v>
          </cell>
          <cell r="F45">
            <v>53.093820205533575</v>
          </cell>
          <cell r="G45">
            <v>54.922974513011162</v>
          </cell>
          <cell r="H45">
            <v>59.925273992565067</v>
          </cell>
        </row>
        <row r="46">
          <cell r="A46">
            <v>92</v>
          </cell>
          <cell r="B46" t="str">
            <v>1040 04</v>
          </cell>
          <cell r="C46" t="str">
            <v>DE 2.01 A  4.00 MTS. DE PROFUNDIDAD.</v>
          </cell>
          <cell r="D46" t="str">
            <v>M3.</v>
          </cell>
          <cell r="E46">
            <v>68.475821893423372</v>
          </cell>
          <cell r="F46">
            <v>72.36258335704872</v>
          </cell>
          <cell r="G46">
            <v>74.855572758364318</v>
          </cell>
          <cell r="H46">
            <v>81.673302423791824</v>
          </cell>
        </row>
        <row r="47">
          <cell r="A47">
            <v>100</v>
          </cell>
          <cell r="B47" t="str">
            <v>1041 00</v>
          </cell>
          <cell r="C47" t="str">
            <v>EXCAVACION EN ROCA FIJA, P/ZANJAS, CON  PRESENCIA DE AGUA, EN ZONA A.....</v>
          </cell>
        </row>
        <row r="48">
          <cell r="A48">
            <v>101</v>
          </cell>
          <cell r="B48" t="str">
            <v>1041 02</v>
          </cell>
          <cell r="C48" t="str">
            <v>HASTA 2.00 MTS. DE PROFUNDIDAD.</v>
          </cell>
          <cell r="D48" t="str">
            <v>M3.</v>
          </cell>
          <cell r="E48">
            <v>160.94659762941424</v>
          </cell>
          <cell r="F48">
            <v>161.53158054145047</v>
          </cell>
          <cell r="G48">
            <v>161.90679168144587</v>
          </cell>
          <cell r="H48">
            <v>162.93290439520052</v>
          </cell>
        </row>
        <row r="49">
          <cell r="A49">
            <v>102</v>
          </cell>
          <cell r="B49" t="str">
            <v>1041 04</v>
          </cell>
          <cell r="C49" t="str">
            <v>DE 2.01 A  4.00 MTS. DE PROFUNDIDAD.</v>
          </cell>
          <cell r="D49" t="str">
            <v>M3.</v>
          </cell>
          <cell r="E49">
            <v>176.64222041868638</v>
          </cell>
          <cell r="F49">
            <v>177.28907652334183</v>
          </cell>
          <cell r="G49">
            <v>177.70397345699058</v>
          </cell>
          <cell r="H49">
            <v>178.8386173231616</v>
          </cell>
        </row>
        <row r="50">
          <cell r="A50">
            <v>110</v>
          </cell>
          <cell r="B50" t="str">
            <v>1042 00</v>
          </cell>
          <cell r="C50" t="str">
            <v>EXCAVACION EN ROCA FIJA, P/ZANJAS, CON PRESENCIA DE AGUAS. ZONA B...</v>
          </cell>
        </row>
        <row r="51">
          <cell r="A51">
            <v>111</v>
          </cell>
          <cell r="B51" t="str">
            <v>1042 02</v>
          </cell>
          <cell r="C51" t="str">
            <v>HASTA 2.00 MTS. DE PROFUNDIDAD.</v>
          </cell>
          <cell r="D51" t="str">
            <v>M3.</v>
          </cell>
          <cell r="E51">
            <v>201.12824703676782</v>
          </cell>
          <cell r="F51">
            <v>201.8594756768131</v>
          </cell>
          <cell r="G51">
            <v>202.32848960180735</v>
          </cell>
          <cell r="H51">
            <v>203.61113049400066</v>
          </cell>
        </row>
        <row r="52">
          <cell r="A52">
            <v>112</v>
          </cell>
          <cell r="B52" t="str">
            <v>1042 04</v>
          </cell>
          <cell r="C52" t="str">
            <v>DE 2.01 A  4.00 MTS. DE PROFUNDIDAD.</v>
          </cell>
          <cell r="D52" t="str">
            <v>M3.</v>
          </cell>
          <cell r="E52">
            <v>220.93685323036817</v>
          </cell>
          <cell r="F52">
            <v>221.74401715226429</v>
          </cell>
          <cell r="G52">
            <v>222.2617363694695</v>
          </cell>
          <cell r="H52">
            <v>223.67757458508288</v>
          </cell>
        </row>
        <row r="53">
          <cell r="A53">
            <v>120</v>
          </cell>
          <cell r="B53" t="str">
            <v>1060 00</v>
          </cell>
          <cell r="C53" t="str">
            <v xml:space="preserve">EXCAVACION A MANO P/ DESPLANTE DE ESTRUCTURAS, EN MATERIAL COMUN, EN SECO...  </v>
          </cell>
        </row>
        <row r="54">
          <cell r="A54">
            <v>121</v>
          </cell>
          <cell r="B54" t="str">
            <v>1060 02</v>
          </cell>
          <cell r="C54" t="str">
            <v>HASTA 2.00 MTS. DE PROFUNDIDAD.</v>
          </cell>
          <cell r="D54" t="str">
            <v>M3.</v>
          </cell>
          <cell r="E54">
            <v>45.336741702230384</v>
          </cell>
          <cell r="F54">
            <v>47.910104031620534</v>
          </cell>
          <cell r="G54">
            <v>49.560672267658006</v>
          </cell>
          <cell r="H54">
            <v>54.074581561338299</v>
          </cell>
        </row>
        <row r="55">
          <cell r="A55">
            <v>122</v>
          </cell>
          <cell r="B55" t="str">
            <v>1060 04</v>
          </cell>
          <cell r="C55" t="str">
            <v>DE 2.01 A  4.00 MTS. DE PROFUNDIDAD.</v>
          </cell>
          <cell r="D55" t="str">
            <v>M3.</v>
          </cell>
          <cell r="E55">
            <v>61.489504319637057</v>
          </cell>
          <cell r="F55">
            <v>64.979714866930152</v>
          </cell>
          <cell r="G55">
            <v>67.218354408921954</v>
          </cell>
          <cell r="H55">
            <v>73.340498052044623</v>
          </cell>
        </row>
        <row r="56">
          <cell r="A56">
            <v>130</v>
          </cell>
          <cell r="B56" t="str">
            <v>1070 00</v>
          </cell>
          <cell r="C56" t="str">
            <v>EXCAVACION EN ROCA FIJA, PARA DESPLANTE DE ESTRUCTURAS, EN SECO.....</v>
          </cell>
        </row>
        <row r="57">
          <cell r="A57">
            <v>131</v>
          </cell>
          <cell r="B57" t="str">
            <v>1070 02</v>
          </cell>
          <cell r="C57" t="str">
            <v>HASTA 2.00 MTS. DE PROFUNDIDAD.</v>
          </cell>
          <cell r="D57" t="str">
            <v>M3.</v>
          </cell>
          <cell r="E57">
            <v>94.392879610892237</v>
          </cell>
          <cell r="F57">
            <v>98.133395346508536</v>
          </cell>
          <cell r="G57">
            <v>100.5325819628253</v>
          </cell>
          <cell r="H57">
            <v>107.09378344981414</v>
          </cell>
        </row>
        <row r="58">
          <cell r="A58">
            <v>132</v>
          </cell>
          <cell r="B58" t="str">
            <v>1070 04</v>
          </cell>
          <cell r="C58" t="str">
            <v>DE 2.01 A  4.00 MTS. DE PROFUNDIDAD.</v>
          </cell>
          <cell r="D58" t="str">
            <v>M3.</v>
          </cell>
          <cell r="E58">
            <v>111.23931915051884</v>
          </cell>
          <cell r="F58">
            <v>115.93605695388666</v>
          </cell>
          <cell r="G58">
            <v>118.94856947211898</v>
          </cell>
          <cell r="H58">
            <v>127.18707058736061</v>
          </cell>
        </row>
        <row r="59">
          <cell r="A59">
            <v>140</v>
          </cell>
          <cell r="B59" t="str">
            <v>1080 00</v>
          </cell>
          <cell r="C59" t="str">
            <v xml:space="preserve">EXCAVACION A MANO P/ DESPLANTE DE ESTRUCTURAS, EN MATERIAL COMUN, EN AGUA.... </v>
          </cell>
        </row>
        <row r="60">
          <cell r="A60">
            <v>141</v>
          </cell>
          <cell r="B60" t="str">
            <v>1080 02</v>
          </cell>
          <cell r="C60" t="str">
            <v>HASTA 2.00 MTS. DE PROFUNDIDAD.</v>
          </cell>
          <cell r="D60" t="str">
            <v>M3.</v>
          </cell>
          <cell r="E60">
            <v>60.300343881545764</v>
          </cell>
          <cell r="F60">
            <v>63.723056400526993</v>
          </cell>
          <cell r="G60">
            <v>65.918402349442403</v>
          </cell>
          <cell r="H60">
            <v>71.922148371747227</v>
          </cell>
        </row>
        <row r="61">
          <cell r="A61">
            <v>142</v>
          </cell>
          <cell r="B61" t="str">
            <v>1080 04</v>
          </cell>
          <cell r="C61" t="str">
            <v>DE 2.01 A  4.00 MTS. DE PROFUNDIDAD.</v>
          </cell>
          <cell r="D61" t="str">
            <v>M3.</v>
          </cell>
          <cell r="E61">
            <v>81.754780118776097</v>
          </cell>
          <cell r="F61">
            <v>86.395269565217347</v>
          </cell>
          <cell r="G61">
            <v>89.371704089219349</v>
          </cell>
          <cell r="H61">
            <v>97.511540520446104</v>
          </cell>
        </row>
        <row r="62">
          <cell r="A62">
            <v>150</v>
          </cell>
          <cell r="B62" t="str">
            <v>1082 00</v>
          </cell>
          <cell r="C62" t="str">
            <v>EXCAVACION EN ROCA FIJA, PARA DESPLANTE DE ESTRUCTURAS, CON PRESENCIA DE  AGUA.....</v>
          </cell>
        </row>
        <row r="63">
          <cell r="A63">
            <v>151</v>
          </cell>
          <cell r="B63">
            <v>1082.02</v>
          </cell>
          <cell r="C63" t="str">
            <v>HASTA 2.00 MTS. DE PROFUNDIDAD.</v>
          </cell>
          <cell r="D63" t="str">
            <v>M3.</v>
          </cell>
          <cell r="E63">
            <v>125.90040912248668</v>
          </cell>
          <cell r="F63">
            <v>130.87529505085638</v>
          </cell>
          <cell r="G63">
            <v>134.06621325055767</v>
          </cell>
          <cell r="H63">
            <v>142.79261122825281</v>
          </cell>
        </row>
        <row r="64">
          <cell r="A64">
            <v>152</v>
          </cell>
          <cell r="B64" t="str">
            <v>1082 04</v>
          </cell>
          <cell r="C64" t="str">
            <v>DE 2.01 A  4.00 MTS. DE PROFUNDIDAD.</v>
          </cell>
          <cell r="D64" t="str">
            <v>M3.</v>
          </cell>
          <cell r="E64">
            <v>148.30617371019005</v>
          </cell>
          <cell r="F64">
            <v>154.55283498866925</v>
          </cell>
          <cell r="G64">
            <v>158.55947663791824</v>
          </cell>
          <cell r="H64">
            <v>169.5166831211896</v>
          </cell>
        </row>
        <row r="65">
          <cell r="A65">
            <v>153</v>
          </cell>
          <cell r="B65" t="str">
            <v>1090 01</v>
          </cell>
          <cell r="C65" t="str">
            <v>EXCAVACION EN MATERIAL COMUN, EN SECO</v>
          </cell>
          <cell r="D65" t="str">
            <v>M3.</v>
          </cell>
          <cell r="E65">
            <v>17.409965819786716</v>
          </cell>
          <cell r="F65">
            <v>17.454964505327965</v>
          </cell>
          <cell r="G65">
            <v>17.483826900712227</v>
          </cell>
          <cell r="H65">
            <v>17.562758647924124</v>
          </cell>
        </row>
        <row r="66">
          <cell r="A66">
            <v>154</v>
          </cell>
          <cell r="C66" t="str">
            <v>P/DESPLANTE DE ESTRUCTURAS.</v>
          </cell>
        </row>
        <row r="67">
          <cell r="A67">
            <v>160</v>
          </cell>
          <cell r="B67" t="str">
            <v>1100 00</v>
          </cell>
          <cell r="C67" t="str">
            <v xml:space="preserve">EXCAVACION CON EQUIPO PARA ZANJAS EN MATERIAL COMUN, EN SECO.... </v>
          </cell>
        </row>
        <row r="68">
          <cell r="A68">
            <v>161</v>
          </cell>
          <cell r="B68" t="str">
            <v>1100 01</v>
          </cell>
          <cell r="C68" t="str">
            <v>EN ZONA A DE 0 A 6.00 MTS. DE PROFUNDIDAD.</v>
          </cell>
          <cell r="D68" t="str">
            <v>M3.</v>
          </cell>
          <cell r="E68">
            <v>10.634388867411568</v>
          </cell>
          <cell r="F68">
            <v>10.681637487229878</v>
          </cell>
          <cell r="G68">
            <v>10.711943002383354</v>
          </cell>
          <cell r="H68">
            <v>10.794821336955845</v>
          </cell>
        </row>
        <row r="69">
          <cell r="A69">
            <v>162</v>
          </cell>
          <cell r="B69" t="str">
            <v>1100 02</v>
          </cell>
          <cell r="C69" t="str">
            <v>EN ZONA B DE 0 A 6.00 MTS. DE PROFUNDIDAD.</v>
          </cell>
          <cell r="D69" t="str">
            <v>M3.</v>
          </cell>
          <cell r="E69">
            <v>17.975989894768801</v>
          </cell>
          <cell r="F69">
            <v>18.035613153110955</v>
          </cell>
          <cell r="G69">
            <v>18.0738558269951</v>
          </cell>
          <cell r="H69">
            <v>18.178440392050863</v>
          </cell>
        </row>
        <row r="70">
          <cell r="A70">
            <v>163</v>
          </cell>
          <cell r="B70" t="str">
            <v>1100 03</v>
          </cell>
          <cell r="C70" t="str">
            <v>EN ZONA B DE 0 A 6.00 MTS. DE PROFUNDIDAD, DEPOSITANDO EL MATERIAL EN CAMION.</v>
          </cell>
          <cell r="D70" t="str">
            <v>M3.</v>
          </cell>
          <cell r="E70">
            <v>20.204026415568752</v>
          </cell>
          <cell r="F70">
            <v>20.270118234957462</v>
          </cell>
          <cell r="G70">
            <v>20.312509878178094</v>
          </cell>
          <cell r="H70">
            <v>20.428440881895568</v>
          </cell>
        </row>
        <row r="71">
          <cell r="A71">
            <v>170</v>
          </cell>
          <cell r="B71" t="str">
            <v>1101 00</v>
          </cell>
          <cell r="C71" t="str">
            <v xml:space="preserve">EXCAVACION CON EQUIPO PARA ZANJAS EN MATERIAL COMUN, EN AGUA.... </v>
          </cell>
        </row>
        <row r="72">
          <cell r="A72">
            <v>171</v>
          </cell>
          <cell r="B72" t="str">
            <v>1101 01</v>
          </cell>
          <cell r="C72" t="str">
            <v>EN ZONA A DE 0 A 6.00 MTS. DE PROFUNDIDAD.</v>
          </cell>
          <cell r="D72" t="str">
            <v>M3.</v>
          </cell>
          <cell r="E72">
            <v>12.76341890463994</v>
          </cell>
          <cell r="F72">
            <v>12.819667261566499</v>
          </cell>
          <cell r="G72">
            <v>12.855745255796824</v>
          </cell>
          <cell r="H72">
            <v>12.954409939811695</v>
          </cell>
        </row>
        <row r="73">
          <cell r="A73">
            <v>172</v>
          </cell>
          <cell r="B73" t="str">
            <v>1101 02</v>
          </cell>
          <cell r="C73" t="str">
            <v>EN ZONA B DE 0 A 6.00 MTS. DE PROFUNDIDAD.</v>
          </cell>
          <cell r="D73" t="str">
            <v>M3.</v>
          </cell>
          <cell r="E73">
            <v>21.531696269341648</v>
          </cell>
          <cell r="F73">
            <v>21.602569199069116</v>
          </cell>
          <cell r="G73">
            <v>21.648027471799328</v>
          </cell>
          <cell r="H73">
            <v>21.772344973658065</v>
          </cell>
        </row>
        <row r="74">
          <cell r="A74">
            <v>173</v>
          </cell>
          <cell r="B74" t="str">
            <v>1101 03</v>
          </cell>
          <cell r="C74" t="str">
            <v>EN ZONA B DE 0 A 6.00 MTS. DE PROFUNDIDAD, DEPOSITANDO EL MATERIAL EN CAMION.</v>
          </cell>
          <cell r="D74" t="str">
            <v>M3.</v>
          </cell>
          <cell r="E74">
            <v>23.92410696593517</v>
          </cell>
          <cell r="F74">
            <v>24.002854665632356</v>
          </cell>
          <cell r="G74">
            <v>24.05336385755481</v>
          </cell>
          <cell r="H74">
            <v>24.191494415175629</v>
          </cell>
        </row>
        <row r="75">
          <cell r="A75">
            <v>180</v>
          </cell>
          <cell r="B75" t="str">
            <v>1120 00</v>
          </cell>
          <cell r="C75" t="str">
            <v xml:space="preserve">EXCAVACION EN CORTE PARA CONSTRUCCION DE CAMINOS...... </v>
          </cell>
        </row>
        <row r="76">
          <cell r="A76">
            <v>181</v>
          </cell>
          <cell r="B76" t="str">
            <v>1120 01</v>
          </cell>
          <cell r="C76" t="str">
            <v>EN MATERIAL COMUN, DESPERDICIANDO EL  MATERIAL.</v>
          </cell>
          <cell r="D76" t="str">
            <v>M3.</v>
          </cell>
          <cell r="E76">
            <v>11.848941406594738</v>
          </cell>
          <cell r="F76">
            <v>11.886627805735534</v>
          </cell>
          <cell r="G76">
            <v>11.910800061869853</v>
          </cell>
          <cell r="H76">
            <v>11.976905400159817</v>
          </cell>
        </row>
        <row r="77">
          <cell r="A77">
            <v>182</v>
          </cell>
          <cell r="B77" t="str">
            <v>1120 02</v>
          </cell>
          <cell r="C77" t="str">
            <v>EN ROCA FIJA, DESPERDICIANDO EL MATERIAL.</v>
          </cell>
          <cell r="D77" t="str">
            <v>M3.</v>
          </cell>
          <cell r="E77">
            <v>54.157646239511493</v>
          </cell>
          <cell r="F77">
            <v>54.672318705389522</v>
          </cell>
          <cell r="G77">
            <v>55.002432352597012</v>
          </cell>
          <cell r="H77">
            <v>55.905214211333075</v>
          </cell>
        </row>
        <row r="78">
          <cell r="A78">
            <v>190</v>
          </cell>
          <cell r="B78" t="str">
            <v>1121 00</v>
          </cell>
          <cell r="C78" t="str">
            <v>TERRAPLENES Y REVESTIMIENTOS</v>
          </cell>
        </row>
        <row r="79">
          <cell r="A79">
            <v>191</v>
          </cell>
          <cell r="B79" t="str">
            <v>1121 01</v>
          </cell>
          <cell r="C79" t="str">
            <v>TERRAPLEN COMPACTADO AL 85% PROCTOR CON 'MATERIAL PRODUCTO DE EXCAVACION</v>
          </cell>
          <cell r="D79" t="str">
            <v>M3.</v>
          </cell>
          <cell r="E79">
            <v>27.271452648272835</v>
          </cell>
          <cell r="F79">
            <v>27.380011977141095</v>
          </cell>
          <cell r="G79">
            <v>27.449642506005627</v>
          </cell>
          <cell r="H79">
            <v>27.640065346154326</v>
          </cell>
        </row>
        <row r="80">
          <cell r="A80">
            <v>192</v>
          </cell>
          <cell r="B80" t="str">
            <v>1121 02</v>
          </cell>
          <cell r="C80" t="str">
            <v>TERRAPLEN COMPACTADO AL 90% PROCTOR CON MATERIAL DE BANCO, INCLUYE: EXTRACCION, CARGA, Y ACARREO 1er. KM.</v>
          </cell>
          <cell r="D80" t="str">
            <v>M3.</v>
          </cell>
          <cell r="E80">
            <v>49.347749775573519</v>
          </cell>
          <cell r="F80">
            <v>49.628991560206316</v>
          </cell>
          <cell r="G80">
            <v>49.809381531357957</v>
          </cell>
          <cell r="H80">
            <v>50.302704951432304</v>
          </cell>
        </row>
        <row r="81">
          <cell r="A81">
            <v>193</v>
          </cell>
          <cell r="B81" t="str">
            <v>1121 05</v>
          </cell>
          <cell r="C81" t="str">
            <v>REVESTIMIENTO COMPACTADO AL 90% PROCTOR, CON MATERIAL DE BANCO, INCLUYE: EXTRACCION, CARGA, Y ACARREO 1er. KM.</v>
          </cell>
          <cell r="D81" t="str">
            <v>M3.</v>
          </cell>
          <cell r="E81">
            <v>56.68380002138057</v>
          </cell>
          <cell r="F81">
            <v>57.007228073708291</v>
          </cell>
          <cell r="G81">
            <v>57.214676540532672</v>
          </cell>
          <cell r="H81">
            <v>57.781998473618174</v>
          </cell>
        </row>
        <row r="82">
          <cell r="A82">
            <v>200</v>
          </cell>
          <cell r="B82" t="str">
            <v>1122 00</v>
          </cell>
          <cell r="C82" t="str">
            <v>EXCAVACION PARA CUNETAS Y CONTRACUNETAS.</v>
          </cell>
        </row>
        <row r="83">
          <cell r="A83">
            <v>201</v>
          </cell>
          <cell r="B83" t="str">
            <v>1122 01</v>
          </cell>
          <cell r="C83" t="str">
            <v>EN CUALQUIER MATERIAL, EXCEPTO ROCA.</v>
          </cell>
          <cell r="D83" t="str">
            <v>M3.</v>
          </cell>
          <cell r="E83">
            <v>25.170562606265609</v>
          </cell>
          <cell r="F83">
            <v>26.599270872200254</v>
          </cell>
          <cell r="G83">
            <v>27.515651925650563</v>
          </cell>
          <cell r="H83">
            <v>30.021734899628257</v>
          </cell>
        </row>
        <row r="84">
          <cell r="A84">
            <v>202</v>
          </cell>
          <cell r="B84" t="str">
            <v>1122 02</v>
          </cell>
          <cell r="C84" t="str">
            <v>EN ROCA.</v>
          </cell>
          <cell r="D84" t="str">
            <v>M3.</v>
          </cell>
          <cell r="E84">
            <v>83.516350633996709</v>
          </cell>
          <cell r="F84">
            <v>86.975624584980196</v>
          </cell>
          <cell r="G84">
            <v>89.194421230145309</v>
          </cell>
          <cell r="H84">
            <v>95.262299297059812</v>
          </cell>
        </row>
        <row r="85">
          <cell r="A85">
            <v>210</v>
          </cell>
          <cell r="B85" t="str">
            <v>1130 00</v>
          </cell>
          <cell r="C85" t="str">
            <v xml:space="preserve">PLANTILLA APISONADA AL 85% PROCTOR EN ZANJAS..... </v>
          </cell>
        </row>
        <row r="86">
          <cell r="A86">
            <v>211</v>
          </cell>
          <cell r="B86" t="str">
            <v>1130 01</v>
          </cell>
          <cell r="C86" t="str">
            <v>CON MATERIAL PRODUCTO DE EXCAVACION.</v>
          </cell>
          <cell r="D86" t="str">
            <v>M3.</v>
          </cell>
          <cell r="E86">
            <v>49.003516428423325</v>
          </cell>
          <cell r="F86">
            <v>51.534692490118559</v>
          </cell>
          <cell r="G86">
            <v>53.158202230483283</v>
          </cell>
          <cell r="H86">
            <v>57.598113011152421</v>
          </cell>
        </row>
        <row r="87">
          <cell r="A87">
            <v>212</v>
          </cell>
          <cell r="B87" t="str">
            <v>1130 02</v>
          </cell>
          <cell r="C87" t="str">
            <v>CON MATERIAL PRODUCTO DE BANCO.</v>
          </cell>
          <cell r="D87" t="str">
            <v>M3.</v>
          </cell>
          <cell r="E87">
            <v>67.7434806433766</v>
          </cell>
          <cell r="F87">
            <v>75.510733648418338</v>
          </cell>
          <cell r="G87">
            <v>77.314633359934703</v>
          </cell>
          <cell r="H87">
            <v>82.247867560678202</v>
          </cell>
        </row>
        <row r="88">
          <cell r="A88">
            <v>220</v>
          </cell>
          <cell r="B88" t="str">
            <v>1131 00</v>
          </cell>
          <cell r="C88" t="str">
            <v>RELLENO EN ZANJAS.......</v>
          </cell>
        </row>
        <row r="89">
          <cell r="A89">
            <v>221</v>
          </cell>
          <cell r="B89" t="str">
            <v>1131 01</v>
          </cell>
          <cell r="C89" t="str">
            <v>A VOLTEO CON MATERIAL PRODUCTO DE EXCAVACION.</v>
          </cell>
          <cell r="D89" t="str">
            <v>M3.</v>
          </cell>
          <cell r="E89">
            <v>5.5105708148659804</v>
          </cell>
          <cell r="F89">
            <v>5.5319451904980737</v>
          </cell>
          <cell r="G89">
            <v>5.5456548283055982</v>
          </cell>
          <cell r="H89">
            <v>5.5831474082312482</v>
          </cell>
        </row>
        <row r="90">
          <cell r="A90">
            <v>222</v>
          </cell>
          <cell r="B90" t="str">
            <v xml:space="preserve">1131 02 </v>
          </cell>
          <cell r="C90" t="str">
            <v>A VOLTEO CON MATERIAL PRODUCTO DE BANCO.</v>
          </cell>
          <cell r="D90" t="str">
            <v>M3.</v>
          </cell>
          <cell r="E90">
            <v>23.829765539862414</v>
          </cell>
          <cell r="F90">
            <v>24.00076054491916</v>
          </cell>
          <cell r="G90">
            <v>24.110437647379356</v>
          </cell>
          <cell r="H90">
            <v>24.410378286784564</v>
          </cell>
        </row>
        <row r="91">
          <cell r="A91">
            <v>223</v>
          </cell>
          <cell r="B91" t="str">
            <v>1131 03</v>
          </cell>
          <cell r="C91" t="str">
            <v>COMPACTADO AL 85% PROCTOR, CON MATERIAL PRODUCTO DE EXCAVACION.</v>
          </cell>
          <cell r="D91" t="str">
            <v>M3.</v>
          </cell>
          <cell r="E91">
            <v>36.701660634854804</v>
          </cell>
          <cell r="F91">
            <v>37.826627773386022</v>
          </cell>
          <cell r="G91">
            <v>38.548187657992571</v>
          </cell>
          <cell r="H91">
            <v>40.521481338289959</v>
          </cell>
        </row>
        <row r="92">
          <cell r="A92">
            <v>224</v>
          </cell>
          <cell r="B92" t="str">
            <v>1131 04</v>
          </cell>
          <cell r="C92" t="str">
            <v>COMPACTADO AL 85% PROCTOR, CON MATERIAL DE BANCO.</v>
          </cell>
          <cell r="D92" t="str">
            <v>M3.</v>
          </cell>
          <cell r="E92">
            <v>61.01446000852178</v>
          </cell>
          <cell r="F92">
            <v>62.420668931685796</v>
          </cell>
          <cell r="G92">
            <v>63.322618787443986</v>
          </cell>
          <cell r="H92">
            <v>65.789235887815721</v>
          </cell>
        </row>
        <row r="93">
          <cell r="A93">
            <v>225</v>
          </cell>
          <cell r="B93" t="str">
            <v>1131 05</v>
          </cell>
          <cell r="C93" t="str">
            <v>COMPACTADO AL 90% PROCTOR, CON MATERIAL PRODUCTO DE EXCAVACION.</v>
          </cell>
          <cell r="D93" t="str">
            <v>M3.</v>
          </cell>
          <cell r="E93">
            <v>44.486335793568514</v>
          </cell>
          <cell r="F93">
            <v>45.89254471673253</v>
          </cell>
          <cell r="G93">
            <v>46.794494572490706</v>
          </cell>
          <cell r="H93">
            <v>49.261111672862455</v>
          </cell>
        </row>
        <row r="94">
          <cell r="A94">
            <v>226</v>
          </cell>
          <cell r="B94" t="str">
            <v>1131 06</v>
          </cell>
          <cell r="C94" t="str">
            <v>COMPACTADO AL 90% PROCTOR, CON MATERIAL DE BANCO.</v>
          </cell>
          <cell r="D94" t="str">
            <v>M3.</v>
          </cell>
          <cell r="E94">
            <v>62.194300008521793</v>
          </cell>
          <cell r="F94">
            <v>63.600508931685809</v>
          </cell>
          <cell r="G94">
            <v>64.502458787443985</v>
          </cell>
          <cell r="H94">
            <v>66.969075887815734</v>
          </cell>
        </row>
        <row r="95">
          <cell r="A95">
            <v>227</v>
          </cell>
          <cell r="B95" t="str">
            <v>1135 01</v>
          </cell>
          <cell r="C95" t="str">
            <v>EXTENDIDO Y BANDEADO DE MATERIAL PRODUCTO DE EXCAVACION.</v>
          </cell>
          <cell r="D95" t="str">
            <v>M3.</v>
          </cell>
          <cell r="E95">
            <v>4.7418552473370603</v>
          </cell>
          <cell r="F95">
            <v>4.7567610619225977</v>
          </cell>
          <cell r="G95">
            <v>4.7663217303936349</v>
          </cell>
          <cell r="H95">
            <v>4.7924678716575748</v>
          </cell>
        </row>
        <row r="96">
          <cell r="A96">
            <v>228</v>
          </cell>
          <cell r="B96" t="str">
            <v>1138 01</v>
          </cell>
          <cell r="C96" t="str">
            <v>RELLENOS CON SUELO CEMENTO.</v>
          </cell>
          <cell r="D96" t="str">
            <v>M3.</v>
          </cell>
          <cell r="E96">
            <v>374.73672519024905</v>
          </cell>
          <cell r="F96">
            <v>378.61786181818172</v>
          </cell>
          <cell r="G96">
            <v>381.10724342007433</v>
          </cell>
          <cell r="H96">
            <v>387.91510661710032</v>
          </cell>
        </row>
        <row r="97">
          <cell r="A97">
            <v>230</v>
          </cell>
          <cell r="B97" t="str">
            <v>1140 00</v>
          </cell>
          <cell r="C97" t="str">
            <v>BOMBEO DE ACHIQUE CON BOMBA AUTOCEBANTE, PROPIEDAD DEL CONTRATISTA, DE.....</v>
          </cell>
        </row>
        <row r="98">
          <cell r="A98">
            <v>231</v>
          </cell>
          <cell r="B98" t="str">
            <v>1140 01</v>
          </cell>
          <cell r="C98" t="str">
            <v>DE 2" DE DIAMETRO Y 4 H. P.</v>
          </cell>
          <cell r="D98" t="str">
            <v>HR.</v>
          </cell>
          <cell r="E98">
            <v>28.5476271432407</v>
          </cell>
          <cell r="F98">
            <v>29.588221746382075</v>
          </cell>
          <cell r="G98">
            <v>30.255664639643129</v>
          </cell>
          <cell r="H98">
            <v>32.080961293918214</v>
          </cell>
        </row>
        <row r="99">
          <cell r="A99">
            <v>232</v>
          </cell>
          <cell r="B99" t="str">
            <v>1140 02</v>
          </cell>
          <cell r="C99" t="str">
            <v>DE 3" DE DIAMETRO Y 8 H. P.</v>
          </cell>
          <cell r="D99" t="str">
            <v>HR.</v>
          </cell>
          <cell r="E99">
            <v>35.381530995240702</v>
          </cell>
          <cell r="F99">
            <v>36.422125598382074</v>
          </cell>
          <cell r="G99">
            <v>37.089568491643128</v>
          </cell>
          <cell r="H99">
            <v>38.91486514591822</v>
          </cell>
        </row>
        <row r="100">
          <cell r="A100">
            <v>233</v>
          </cell>
          <cell r="B100" t="str">
            <v>1140 03</v>
          </cell>
          <cell r="C100" t="str">
            <v>DE 4" DE DIAMETRO Y 12 H. P.</v>
          </cell>
          <cell r="D100" t="str">
            <v>HR.</v>
          </cell>
          <cell r="E100">
            <v>43.995297303240704</v>
          </cell>
          <cell r="F100">
            <v>45.035891906382076</v>
          </cell>
          <cell r="G100">
            <v>45.70333479964313</v>
          </cell>
          <cell r="H100">
            <v>47.528631453918223</v>
          </cell>
        </row>
        <row r="101">
          <cell r="A101">
            <v>234</v>
          </cell>
          <cell r="B101" t="str">
            <v>1140 04</v>
          </cell>
          <cell r="C101" t="str">
            <v>DE 6" DE DIAMETRO Y 18 H. P.</v>
          </cell>
          <cell r="D101" t="str">
            <v>HR.</v>
          </cell>
          <cell r="E101">
            <v>52.378811175240699</v>
          </cell>
          <cell r="F101">
            <v>53.419405778382071</v>
          </cell>
          <cell r="G101">
            <v>54.086848671643125</v>
          </cell>
          <cell r="H101">
            <v>55.912145325918218</v>
          </cell>
        </row>
        <row r="102">
          <cell r="A102">
            <v>235</v>
          </cell>
          <cell r="B102" t="str">
            <v>1140 05</v>
          </cell>
          <cell r="C102" t="str">
            <v>DE 8" DE DIAMETRO 70 H.P..</v>
          </cell>
          <cell r="D102" t="str">
            <v>HR.</v>
          </cell>
          <cell r="E102">
            <v>155.85251461060517</v>
          </cell>
          <cell r="F102">
            <v>156.89310921374656</v>
          </cell>
          <cell r="G102">
            <v>157.5605521070076</v>
          </cell>
          <cell r="H102">
            <v>159.38584876128272</v>
          </cell>
        </row>
        <row r="103">
          <cell r="A103">
            <v>236</v>
          </cell>
          <cell r="B103" t="str">
            <v>1140 06</v>
          </cell>
          <cell r="C103" t="str">
            <v>DE 10" DE DIAMETRO 96 H.P..</v>
          </cell>
          <cell r="D103" t="str">
            <v>HR.</v>
          </cell>
          <cell r="E103">
            <v>179.83571333957718</v>
          </cell>
          <cell r="F103">
            <v>180.87630794271854</v>
          </cell>
          <cell r="G103">
            <v>181.54375083597961</v>
          </cell>
          <cell r="H103">
            <v>183.3690474902547</v>
          </cell>
        </row>
        <row r="104">
          <cell r="A104">
            <v>237</v>
          </cell>
          <cell r="B104" t="str">
            <v>1150 00</v>
          </cell>
          <cell r="C104" t="str">
            <v>ADEME DE MADERA CERRADO.</v>
          </cell>
          <cell r="D104" t="str">
            <v>M2.</v>
          </cell>
          <cell r="E104">
            <v>51.835642825311254</v>
          </cell>
          <cell r="F104">
            <v>53.298100105401829</v>
          </cell>
          <cell r="G104">
            <v>54.236127955390344</v>
          </cell>
          <cell r="H104">
            <v>56.801409739776958</v>
          </cell>
        </row>
        <row r="105">
          <cell r="A105">
            <v>238</v>
          </cell>
          <cell r="B105" t="str">
            <v>1151 00</v>
          </cell>
          <cell r="C105" t="str">
            <v>ADEME DE MADERA ABIERTO.</v>
          </cell>
          <cell r="D105" t="str">
            <v>M2.</v>
          </cell>
          <cell r="E105">
            <v>35.116729649149406</v>
          </cell>
          <cell r="F105">
            <v>36.08982622397891</v>
          </cell>
          <cell r="G105">
            <v>36.713975524163573</v>
          </cell>
          <cell r="H105">
            <v>38.42087455762082</v>
          </cell>
        </row>
        <row r="106">
          <cell r="A106">
            <v>240</v>
          </cell>
          <cell r="B106" t="str">
            <v>1200 00</v>
          </cell>
          <cell r="C106" t="str">
            <v>SUMINISTRO Y COLOCACION DE CABLE DE COBRE DESNUDO, SEMIDURO DE 7 H. PARA SISTEMA DE TIERRAS.....</v>
          </cell>
        </row>
        <row r="107">
          <cell r="A107">
            <v>241</v>
          </cell>
          <cell r="B107" t="str">
            <v>1200 01</v>
          </cell>
          <cell r="C107" t="str">
            <v>CALIBRE 4 AWG.</v>
          </cell>
          <cell r="D107" t="str">
            <v>M.</v>
          </cell>
          <cell r="E107">
            <v>23.167843346165771</v>
          </cell>
          <cell r="F107">
            <v>23.402866887799732</v>
          </cell>
          <cell r="G107">
            <v>23.499664146319702</v>
          </cell>
          <cell r="H107">
            <v>23.764381493531598</v>
          </cell>
        </row>
        <row r="108">
          <cell r="A108">
            <v>242</v>
          </cell>
          <cell r="B108" t="str">
            <v>1200 02</v>
          </cell>
          <cell r="C108" t="str">
            <v>CALIBRE 2 AWG.</v>
          </cell>
          <cell r="D108" t="str">
            <v>M.</v>
          </cell>
          <cell r="E108">
            <v>35.356175336178424</v>
          </cell>
          <cell r="F108">
            <v>35.562044322529637</v>
          </cell>
          <cell r="G108">
            <v>35.694089781412636</v>
          </cell>
          <cell r="H108">
            <v>36.05520252490706</v>
          </cell>
        </row>
        <row r="109">
          <cell r="A109">
            <v>243</v>
          </cell>
          <cell r="B109" t="str">
            <v>1200 03</v>
          </cell>
          <cell r="C109" t="str">
            <v>CALIBRE 1/0 AWG.</v>
          </cell>
          <cell r="D109" t="str">
            <v>M.</v>
          </cell>
          <cell r="E109">
            <v>56.277701487282172</v>
          </cell>
          <cell r="F109">
            <v>56.609566793148879</v>
          </cell>
          <cell r="G109">
            <v>56.822426959107808</v>
          </cell>
          <cell r="H109">
            <v>57.404548594795543</v>
          </cell>
        </row>
        <row r="110">
          <cell r="A110">
            <v>244</v>
          </cell>
          <cell r="B110" t="str">
            <v>1200 04</v>
          </cell>
          <cell r="C110" t="str">
            <v>CALIBRE 2/0 AWG.</v>
          </cell>
          <cell r="D110" t="str">
            <v>M.</v>
          </cell>
          <cell r="E110">
            <v>69.553038190456434</v>
          </cell>
          <cell r="F110">
            <v>69.890528332015805</v>
          </cell>
          <cell r="G110">
            <v>70.106996297397757</v>
          </cell>
          <cell r="H110">
            <v>70.698984401486982</v>
          </cell>
        </row>
        <row r="111">
          <cell r="A111">
            <v>245</v>
          </cell>
          <cell r="B111" t="str">
            <v>1200 05</v>
          </cell>
          <cell r="C111" t="str">
            <v>CALIBRE 3/0 AWG.</v>
          </cell>
          <cell r="D111" t="str">
            <v>M.</v>
          </cell>
          <cell r="E111">
            <v>86.228694893630717</v>
          </cell>
          <cell r="F111">
            <v>86.571809870882745</v>
          </cell>
          <cell r="G111">
            <v>86.791885635687734</v>
          </cell>
          <cell r="H111">
            <v>87.393740208178443</v>
          </cell>
        </row>
        <row r="112">
          <cell r="A112">
            <v>246</v>
          </cell>
          <cell r="B112" t="str">
            <v>1200 06</v>
          </cell>
          <cell r="C112" t="str">
            <v>CALIBRE 4/0 AWG.</v>
          </cell>
          <cell r="D112" t="str">
            <v>M.</v>
          </cell>
          <cell r="E112">
            <v>107.32828977259857</v>
          </cell>
          <cell r="F112">
            <v>107.6784357944664</v>
          </cell>
          <cell r="G112">
            <v>107.90302130855019</v>
          </cell>
          <cell r="H112">
            <v>108.51720896654275</v>
          </cell>
        </row>
        <row r="113">
          <cell r="A113">
            <v>247</v>
          </cell>
          <cell r="B113" t="str">
            <v>1210 01</v>
          </cell>
          <cell r="C113" t="str">
            <v xml:space="preserve">SUMINISTRO Y COLOCACION DE VARILLA COPPERWELD DE 5/8" Y 3.05 M. DE LONG. INCLUYE TUBO DE CONCRETO DE 20 CMS. DE DIAM. POR 45 CMS. LONG.: </v>
          </cell>
          <cell r="D113" t="str">
            <v>PZA.</v>
          </cell>
          <cell r="E113">
            <v>378.44501072946099</v>
          </cell>
          <cell r="F113">
            <v>390.36966239789189</v>
          </cell>
          <cell r="G113">
            <v>398.01819717472125</v>
          </cell>
          <cell r="H113">
            <v>418.93511018587367</v>
          </cell>
        </row>
        <row r="114">
          <cell r="A114">
            <v>250</v>
          </cell>
          <cell r="B114" t="str">
            <v>1220 00</v>
          </cell>
          <cell r="C114" t="str">
            <v>CONEXION SOLDABLE TIPO TA PARA:</v>
          </cell>
        </row>
        <row r="115">
          <cell r="A115">
            <v>251</v>
          </cell>
          <cell r="B115" t="str">
            <v>1220 01</v>
          </cell>
          <cell r="C115" t="str">
            <v>CABLE 4/0 DE PASO CON DERIVACION 4/0 AWG.</v>
          </cell>
          <cell r="D115" t="str">
            <v>CONEX.</v>
          </cell>
          <cell r="E115">
            <v>210.72359307477817</v>
          </cell>
          <cell r="F115">
            <v>215.87088021712773</v>
          </cell>
          <cell r="G115">
            <v>219.17237746914498</v>
          </cell>
          <cell r="H115">
            <v>228.20118270334572</v>
          </cell>
        </row>
        <row r="116">
          <cell r="A116">
            <v>252</v>
          </cell>
          <cell r="B116" t="str">
            <v>1220 02</v>
          </cell>
          <cell r="C116" t="str">
            <v>CABLE 4/0 DE PASO CON DERIVACION 2/0 AWG.</v>
          </cell>
          <cell r="D116" t="str">
            <v>CONEX.</v>
          </cell>
          <cell r="E116">
            <v>173.54639307477817</v>
          </cell>
          <cell r="F116">
            <v>178.69368021712773</v>
          </cell>
          <cell r="G116">
            <v>181.99517746914498</v>
          </cell>
          <cell r="H116">
            <v>191.02398270334572</v>
          </cell>
        </row>
        <row r="117">
          <cell r="A117">
            <v>253</v>
          </cell>
          <cell r="B117" t="str">
            <v>1220 03</v>
          </cell>
          <cell r="C117" t="str">
            <v>CABLE 3/0 DE PASO CON DERIVACION 3/0 AWG.</v>
          </cell>
          <cell r="D117" t="str">
            <v>CONEX.</v>
          </cell>
          <cell r="E117">
            <v>190.93439307477817</v>
          </cell>
          <cell r="F117">
            <v>196.08168021712774</v>
          </cell>
          <cell r="G117">
            <v>199.38317746914498</v>
          </cell>
          <cell r="H117">
            <v>208.41198270334573</v>
          </cell>
        </row>
        <row r="118">
          <cell r="A118">
            <v>254</v>
          </cell>
          <cell r="B118" t="str">
            <v>1230 00</v>
          </cell>
          <cell r="C118" t="str">
            <v>CONEXION SOLDABLE TIPO XB PARA:</v>
          </cell>
        </row>
        <row r="119">
          <cell r="A119">
            <v>255</v>
          </cell>
          <cell r="B119" t="str">
            <v>1230 01</v>
          </cell>
          <cell r="C119" t="str">
            <v>CABLE 4/0 DE PASO Y 4/0 DE PASO.</v>
          </cell>
          <cell r="D119" t="str">
            <v>CONEX.</v>
          </cell>
          <cell r="E119">
            <v>290.49051406104059</v>
          </cell>
          <cell r="F119">
            <v>295.76407876469034</v>
          </cell>
          <cell r="G119">
            <v>299.14657111375465</v>
          </cell>
          <cell r="H119">
            <v>308.39687856356875</v>
          </cell>
        </row>
        <row r="120">
          <cell r="A120">
            <v>256</v>
          </cell>
          <cell r="B120" t="str">
            <v>1230 02</v>
          </cell>
          <cell r="C120" t="str">
            <v>CABLE 3/0 DE PASO Y 1/0 DE PASO.</v>
          </cell>
          <cell r="D120" t="str">
            <v>CONEX.</v>
          </cell>
          <cell r="E120">
            <v>271.4465140610406</v>
          </cell>
          <cell r="F120">
            <v>276.7200787646903</v>
          </cell>
          <cell r="G120">
            <v>280.10257111375466</v>
          </cell>
          <cell r="H120">
            <v>289.35287856356877</v>
          </cell>
        </row>
        <row r="121">
          <cell r="A121">
            <v>260</v>
          </cell>
          <cell r="B121" t="str">
            <v>1240 00</v>
          </cell>
          <cell r="C121" t="str">
            <v>CONEXION SOLDABLE A VARILLA COPPERWELD DE 5/8" Y CABLE 4/0 AWG.</v>
          </cell>
        </row>
        <row r="122">
          <cell r="A122">
            <v>261</v>
          </cell>
          <cell r="B122" t="str">
            <v>1240 01</v>
          </cell>
          <cell r="C122" t="str">
            <v>TIPO GR.</v>
          </cell>
          <cell r="D122" t="str">
            <v>CONEX.</v>
          </cell>
          <cell r="E122">
            <v>172.31263912025844</v>
          </cell>
          <cell r="F122">
            <v>177.38989705823445</v>
          </cell>
          <cell r="G122">
            <v>180.64647720743494</v>
          </cell>
          <cell r="H122">
            <v>189.55244491003717</v>
          </cell>
        </row>
        <row r="123">
          <cell r="A123">
            <v>270</v>
          </cell>
          <cell r="B123" t="str">
            <v>2000 00</v>
          </cell>
          <cell r="C123" t="str">
            <v>INSTALACION, JUNTEO Y PRUEBA DE TUBERIA DE ASBESTO-CEMENTO CLASE A-5......</v>
          </cell>
        </row>
        <row r="124">
          <cell r="A124">
            <v>271</v>
          </cell>
          <cell r="B124" t="str">
            <v>2000 02</v>
          </cell>
          <cell r="C124" t="str">
            <v>DE 76 MM. (3") DE DIAMETRO.</v>
          </cell>
          <cell r="D124" t="str">
            <v>M.</v>
          </cell>
          <cell r="E124">
            <v>3.4406851085536339</v>
          </cell>
          <cell r="F124">
            <v>3.4736845594690502</v>
          </cell>
          <cell r="G124">
            <v>3.5209106539165482</v>
          </cell>
          <cell r="H124">
            <v>3.6500627252920133</v>
          </cell>
        </row>
        <row r="125">
          <cell r="A125">
            <v>272</v>
          </cell>
          <cell r="B125" t="str">
            <v>2000 03</v>
          </cell>
          <cell r="C125" t="str">
            <v>DE 102 MM. (4") DE DIAMETRO.</v>
          </cell>
          <cell r="D125" t="str">
            <v>M.</v>
          </cell>
          <cell r="E125">
            <v>4.2208457798097108</v>
          </cell>
          <cell r="F125">
            <v>4.3127274708492482</v>
          </cell>
          <cell r="G125">
            <v>4.3716608744244869</v>
          </cell>
          <cell r="H125">
            <v>4.5328296357627771</v>
          </cell>
        </row>
        <row r="126">
          <cell r="A126">
            <v>273</v>
          </cell>
          <cell r="B126" t="str">
            <v>2000 04</v>
          </cell>
          <cell r="C126" t="str">
            <v>DE 152 MM. (6") DE DIAMETRO.</v>
          </cell>
          <cell r="D126" t="str">
            <v>M.</v>
          </cell>
          <cell r="E126">
            <v>6.9206261690715341</v>
          </cell>
          <cell r="F126">
            <v>7.0764912149532702</v>
          </cell>
          <cell r="G126">
            <v>7.1723324066261345</v>
          </cell>
          <cell r="H126">
            <v>7.4344351397116366</v>
          </cell>
        </row>
        <row r="127">
          <cell r="A127">
            <v>274</v>
          </cell>
          <cell r="B127" t="str">
            <v>2000 05</v>
          </cell>
          <cell r="C127" t="str">
            <v>DE 203 MM. (8") DE DIAMETRO.</v>
          </cell>
          <cell r="D127" t="str">
            <v>M.</v>
          </cell>
          <cell r="E127">
            <v>9.1520191293045396</v>
          </cell>
          <cell r="F127">
            <v>9.350013345686035</v>
          </cell>
          <cell r="G127">
            <v>9.4770078853767856</v>
          </cell>
          <cell r="H127">
            <v>9.8243075731091274</v>
          </cell>
        </row>
        <row r="128">
          <cell r="A128">
            <v>275</v>
          </cell>
          <cell r="B128" t="str">
            <v>2000 06</v>
          </cell>
          <cell r="C128" t="str">
            <v>DE 254 MM. (10") DE DIAMETRO.</v>
          </cell>
          <cell r="D128" t="str">
            <v>M.</v>
          </cell>
          <cell r="E128">
            <v>14.158567724370965</v>
          </cell>
          <cell r="F128">
            <v>14.514338581931462</v>
          </cell>
          <cell r="G128">
            <v>14.742531895438281</v>
          </cell>
          <cell r="H128">
            <v>15.366586021832331</v>
          </cell>
        </row>
        <row r="129">
          <cell r="A129">
            <v>276</v>
          </cell>
          <cell r="B129" t="str">
            <v>2000 07</v>
          </cell>
          <cell r="C129" t="str">
            <v>DE 305 MM. (12") DE DIAMETRO.</v>
          </cell>
          <cell r="D129" t="str">
            <v>M.</v>
          </cell>
          <cell r="E129">
            <v>17.338898299761038</v>
          </cell>
          <cell r="F129">
            <v>17.746698887478601</v>
          </cell>
          <cell r="G129">
            <v>18.008264345648474</v>
          </cell>
          <cell r="H129">
            <v>18.723583304756279</v>
          </cell>
        </row>
        <row r="130">
          <cell r="A130">
            <v>277</v>
          </cell>
          <cell r="B130" t="str">
            <v>2000 08</v>
          </cell>
          <cell r="C130" t="str">
            <v>DE 356 MM. (14") DE DIAMETRO.</v>
          </cell>
          <cell r="D130" t="str">
            <v>M.</v>
          </cell>
          <cell r="E130">
            <v>19.813581917018222</v>
          </cell>
          <cell r="F130">
            <v>20.245006814644945</v>
          </cell>
          <cell r="G130">
            <v>20.521725030391551</v>
          </cell>
          <cell r="H130">
            <v>21.278483156785605</v>
          </cell>
        </row>
        <row r="131">
          <cell r="A131">
            <v>278</v>
          </cell>
          <cell r="B131" t="str">
            <v>2000 09</v>
          </cell>
          <cell r="C131" t="str">
            <v>DE 406 MM. (16") DE DIAMETRO.</v>
          </cell>
          <cell r="D131" t="str">
            <v>M.</v>
          </cell>
          <cell r="E131">
            <v>29.528509241996137</v>
          </cell>
          <cell r="F131">
            <v>30.109273527262875</v>
          </cell>
          <cell r="G131">
            <v>30.481778817691005</v>
          </cell>
          <cell r="H131">
            <v>31.500491680144531</v>
          </cell>
        </row>
        <row r="132">
          <cell r="A132">
            <v>279</v>
          </cell>
          <cell r="B132" t="str">
            <v>2000 10</v>
          </cell>
          <cell r="C132" t="str">
            <v>DE 457 MM. (18") DE DIAMETRO.</v>
          </cell>
          <cell r="D132" t="str">
            <v>M.</v>
          </cell>
          <cell r="E132">
            <v>33.684194102145547</v>
          </cell>
          <cell r="F132">
            <v>34.360861835972074</v>
          </cell>
          <cell r="G132">
            <v>34.794880106562907</v>
          </cell>
          <cell r="H132">
            <v>35.981816255261791</v>
          </cell>
        </row>
        <row r="133">
          <cell r="A133">
            <v>280</v>
          </cell>
          <cell r="B133" t="str">
            <v>2000 11</v>
          </cell>
          <cell r="C133" t="str">
            <v>DE 508 MM. (20") DE DIAMETRO.</v>
          </cell>
          <cell r="D133" t="str">
            <v>M.</v>
          </cell>
          <cell r="E133">
            <v>37.971581928881051</v>
          </cell>
          <cell r="F133">
            <v>38.764683761545555</v>
          </cell>
          <cell r="G133">
            <v>39.273383480193175</v>
          </cell>
          <cell r="H133">
            <v>40.664555524802836</v>
          </cell>
        </row>
        <row r="134">
          <cell r="A134">
            <v>281</v>
          </cell>
          <cell r="B134" t="str">
            <v>2000 12</v>
          </cell>
          <cell r="C134" t="str">
            <v>DE 610 MM. (24") DE DIAMETRO.</v>
          </cell>
          <cell r="D134" t="str">
            <v>M.</v>
          </cell>
          <cell r="E134">
            <v>52.380588664761355</v>
          </cell>
          <cell r="F134">
            <v>53.505555803292573</v>
          </cell>
          <cell r="G134">
            <v>54.227115687899115</v>
          </cell>
          <cell r="H134">
            <v>56.20040936819651</v>
          </cell>
        </row>
        <row r="135">
          <cell r="A135">
            <v>282</v>
          </cell>
          <cell r="B135" t="str">
            <v>2000 13</v>
          </cell>
          <cell r="C135" t="str">
            <v>DE 762 MM. (30") DE DIAMETRO.</v>
          </cell>
          <cell r="D135" t="str">
            <v>M.</v>
          </cell>
          <cell r="E135">
            <v>73.907224639937525</v>
          </cell>
          <cell r="F135">
            <v>75.608737436965995</v>
          </cell>
          <cell r="G135">
            <v>76.70009676243339</v>
          </cell>
          <cell r="H135">
            <v>79.684703453883202</v>
          </cell>
        </row>
        <row r="136">
          <cell r="A136">
            <v>283</v>
          </cell>
          <cell r="B136" t="str">
            <v>2000 14</v>
          </cell>
          <cell r="C136" t="str">
            <v>DE 914 MM. (36") DE DIAMETRO.</v>
          </cell>
          <cell r="D136" t="str">
            <v>M.</v>
          </cell>
          <cell r="E136">
            <v>133.35177029693341</v>
          </cell>
          <cell r="F136">
            <v>135.71420128784897</v>
          </cell>
          <cell r="G136">
            <v>137.22947704552271</v>
          </cell>
          <cell r="H136">
            <v>141.37339377414725</v>
          </cell>
        </row>
        <row r="137">
          <cell r="A137">
            <v>300</v>
          </cell>
          <cell r="B137" t="str">
            <v>2010 00</v>
          </cell>
          <cell r="C137" t="str">
            <v>INSTALACION, JUNTEO Y PRUEBA DE TUBERIA DE ASBESTO-CEMENTO CLASE A-7......</v>
          </cell>
        </row>
        <row r="138">
          <cell r="A138">
            <v>301</v>
          </cell>
          <cell r="B138" t="str">
            <v>2010 02</v>
          </cell>
          <cell r="C138" t="str">
            <v>DE 76 MM. (3") DE DIAMETRO.</v>
          </cell>
          <cell r="D138" t="str">
            <v>M.</v>
          </cell>
          <cell r="E138">
            <v>4.1668555919426487</v>
          </cell>
          <cell r="F138">
            <v>4.2647277329948645</v>
          </cell>
          <cell r="G138">
            <v>4.327503442955634</v>
          </cell>
          <cell r="H138">
            <v>4.4991799931415075</v>
          </cell>
        </row>
        <row r="139">
          <cell r="A139">
            <v>302</v>
          </cell>
          <cell r="B139" t="str">
            <v>2010 03</v>
          </cell>
          <cell r="C139" t="str">
            <v>DE 102 MM. (4") DE DIAMETRO.</v>
          </cell>
          <cell r="D139" t="str">
            <v>M.</v>
          </cell>
          <cell r="E139">
            <v>4.4183279803968505</v>
          </cell>
          <cell r="F139">
            <v>4.5066379007715502</v>
          </cell>
          <cell r="G139">
            <v>4.5632803517131642</v>
          </cell>
          <cell r="H139">
            <v>4.7181839056165096</v>
          </cell>
        </row>
        <row r="140">
          <cell r="A140">
            <v>303</v>
          </cell>
          <cell r="B140" t="str">
            <v>2010 04</v>
          </cell>
          <cell r="C140" t="str">
            <v>DE 152 MM. (6") DE DIAMETRO.</v>
          </cell>
          <cell r="D140" t="str">
            <v>M.</v>
          </cell>
          <cell r="E140">
            <v>7.6723515587364783</v>
          </cell>
          <cell r="F140">
            <v>7.8381717149559798</v>
          </cell>
          <cell r="G140">
            <v>7.9445296419469837</v>
          </cell>
          <cell r="H140">
            <v>8.2353931304228194</v>
          </cell>
        </row>
        <row r="141">
          <cell r="A141">
            <v>304</v>
          </cell>
          <cell r="B141" t="str">
            <v>2010 05</v>
          </cell>
          <cell r="C141" t="str">
            <v>DE 203 MM. (8") DE DIAMETRO.</v>
          </cell>
          <cell r="D141" t="str">
            <v>M.</v>
          </cell>
          <cell r="E141">
            <v>10.033459767536655</v>
          </cell>
          <cell r="F141">
            <v>10.250015941703914</v>
          </cell>
          <cell r="G141">
            <v>10.388916219490673</v>
          </cell>
          <cell r="H141">
            <v>10.768775252947922</v>
          </cell>
        </row>
        <row r="142">
          <cell r="A142">
            <v>305</v>
          </cell>
          <cell r="B142" t="str">
            <v>2010 06</v>
          </cell>
          <cell r="C142" t="str">
            <v>DE 254 MM. (10") DE DIAMETRO.</v>
          </cell>
          <cell r="D142" t="str">
            <v>M.</v>
          </cell>
          <cell r="E142">
            <v>15.404206783675189</v>
          </cell>
          <cell r="F142">
            <v>15.735228364188</v>
          </cell>
          <cell r="G142">
            <v>15.947547360233475</v>
          </cell>
          <cell r="H142">
            <v>16.528189025660982</v>
          </cell>
        </row>
        <row r="143">
          <cell r="A143">
            <v>306</v>
          </cell>
          <cell r="B143" t="str">
            <v>2010 07</v>
          </cell>
          <cell r="C143" t="str">
            <v>DE 305 MM. (12") DE DIAMETRO.</v>
          </cell>
          <cell r="D143" t="str">
            <v>M.</v>
          </cell>
          <cell r="E143">
            <v>19.000059556206338</v>
          </cell>
          <cell r="F143">
            <v>19.413484979616559</v>
          </cell>
          <cell r="G143">
            <v>19.678658237209465</v>
          </cell>
          <cell r="H143">
            <v>20.40384366471876</v>
          </cell>
        </row>
        <row r="144">
          <cell r="A144">
            <v>307</v>
          </cell>
          <cell r="B144" t="str">
            <v>2010 08</v>
          </cell>
          <cell r="C144" t="str">
            <v>DE 356 MM. (14") DE DIAMETRO.</v>
          </cell>
          <cell r="D144" t="str">
            <v>M.</v>
          </cell>
          <cell r="E144">
            <v>26.841112094087638</v>
          </cell>
          <cell r="F144">
            <v>27.361409395658328</v>
          </cell>
          <cell r="G144">
            <v>27.695130842288854</v>
          </cell>
          <cell r="H144">
            <v>28.607779169426397</v>
          </cell>
        </row>
        <row r="145">
          <cell r="A145">
            <v>308</v>
          </cell>
          <cell r="B145" t="str">
            <v>2010 09</v>
          </cell>
          <cell r="C145" t="str">
            <v>DE 406 MM. (16") DE DIAMETRO.</v>
          </cell>
          <cell r="D145" t="str">
            <v>M.</v>
          </cell>
          <cell r="E145">
            <v>31.396538108182433</v>
          </cell>
          <cell r="F145">
            <v>32.074049567362863</v>
          </cell>
          <cell r="G145">
            <v>32.50860900786715</v>
          </cell>
          <cell r="H145">
            <v>33.697025126826254</v>
          </cell>
        </row>
        <row r="146">
          <cell r="A146">
            <v>309</v>
          </cell>
          <cell r="B146" t="str">
            <v>2010 10</v>
          </cell>
          <cell r="C146" t="str">
            <v>DE 457 MM. (18") DE DIAMETRO.</v>
          </cell>
          <cell r="D146" t="str">
            <v>M.</v>
          </cell>
          <cell r="E146">
            <v>38.913540491845339</v>
          </cell>
          <cell r="F146">
            <v>39.751641010051088</v>
          </cell>
          <cell r="G146">
            <v>40.289203124082967</v>
          </cell>
          <cell r="H146">
            <v>41.759306915904531</v>
          </cell>
        </row>
        <row r="147">
          <cell r="A147">
            <v>310</v>
          </cell>
          <cell r="B147" t="str">
            <v>2010 11</v>
          </cell>
          <cell r="C147" t="str">
            <v>DE 508 MM. (20") DE DIAMETRO.</v>
          </cell>
          <cell r="D147" t="str">
            <v>M.</v>
          </cell>
          <cell r="E147">
            <v>41.704598174816212</v>
          </cell>
          <cell r="F147">
            <v>42.576447707177905</v>
          </cell>
          <cell r="G147">
            <v>43.135656617747983</v>
          </cell>
          <cell r="H147">
            <v>44.664959219978456</v>
          </cell>
        </row>
        <row r="148">
          <cell r="A148">
            <v>311</v>
          </cell>
          <cell r="B148" t="str">
            <v>2010 12</v>
          </cell>
          <cell r="C148" t="str">
            <v>DE 610 MM. (24") DE DIAMETRO.</v>
          </cell>
          <cell r="D148" t="str">
            <v>M.</v>
          </cell>
          <cell r="E148">
            <v>59.905901145252969</v>
          </cell>
          <cell r="F148">
            <v>61.340234246880271</v>
          </cell>
          <cell r="G148">
            <v>62.26022309975361</v>
          </cell>
          <cell r="H148">
            <v>64.776172542132798</v>
          </cell>
        </row>
        <row r="149">
          <cell r="A149">
            <v>312</v>
          </cell>
          <cell r="B149" t="str">
            <v>2010 13</v>
          </cell>
          <cell r="C149" t="str">
            <v>DE 762 MM. (30") DE DIAMETRO.</v>
          </cell>
          <cell r="D149" t="str">
            <v>M.</v>
          </cell>
          <cell r="E149">
            <v>80.208523842650635</v>
          </cell>
          <cell r="F149">
            <v>82.064719621227141</v>
          </cell>
          <cell r="G149">
            <v>83.255293430827919</v>
          </cell>
          <cell r="H149">
            <v>86.511228003318635</v>
          </cell>
        </row>
        <row r="150">
          <cell r="A150">
            <v>313</v>
          </cell>
          <cell r="B150" t="str">
            <v>2010 14</v>
          </cell>
          <cell r="C150" t="str">
            <v>DE 914 MM. (36") DE DIAMETRO.</v>
          </cell>
          <cell r="D150" t="str">
            <v>M.</v>
          </cell>
          <cell r="E150">
            <v>142.25810002209127</v>
          </cell>
          <cell r="F150">
            <v>144.74990223393792</v>
          </cell>
          <cell r="G150">
            <v>146.3481573783414</v>
          </cell>
          <cell r="H150">
            <v>150.71900288020015</v>
          </cell>
        </row>
        <row r="151">
          <cell r="A151">
            <v>320</v>
          </cell>
          <cell r="B151" t="str">
            <v>2020 00</v>
          </cell>
          <cell r="C151" t="str">
            <v>INSTALACION, JUNTEO Y PRUEBA DE TUBERIA DE ASBESTO-CEMENTO CLASE A-10......</v>
          </cell>
        </row>
        <row r="152">
          <cell r="A152">
            <v>321</v>
          </cell>
          <cell r="B152" t="str">
            <v>2020 02</v>
          </cell>
          <cell r="C152" t="str">
            <v>DE 76 MM. (3") DE DIAMETRO.</v>
          </cell>
          <cell r="D152" t="str">
            <v>M.</v>
          </cell>
          <cell r="E152">
            <v>4.8008590048004844</v>
          </cell>
          <cell r="F152">
            <v>4.902106047268294</v>
          </cell>
          <cell r="G152">
            <v>4.9670464368828826</v>
          </cell>
          <cell r="H152">
            <v>5.1446428681096483</v>
          </cell>
        </row>
        <row r="153">
          <cell r="A153">
            <v>322</v>
          </cell>
          <cell r="B153" t="str">
            <v>2020 03</v>
          </cell>
          <cell r="C153" t="str">
            <v>DE 102 MM. (4") DE DIAMETRO.</v>
          </cell>
          <cell r="D153" t="str">
            <v>M.</v>
          </cell>
          <cell r="E153">
            <v>5.6240717771303412</v>
          </cell>
          <cell r="F153">
            <v>5.736568490983462</v>
          </cell>
          <cell r="G153">
            <v>5.8087244794441162</v>
          </cell>
          <cell r="H153">
            <v>6.0060538474738561</v>
          </cell>
        </row>
        <row r="154">
          <cell r="A154">
            <v>323</v>
          </cell>
          <cell r="B154" t="str">
            <v>2020 04</v>
          </cell>
          <cell r="C154" t="str">
            <v>DE 152 MM. (6") DE DIAMETRO.</v>
          </cell>
          <cell r="D154" t="str">
            <v>M.</v>
          </cell>
          <cell r="E154">
            <v>8.7726258330358675</v>
          </cell>
          <cell r="F154">
            <v>8.9506518827084331</v>
          </cell>
          <cell r="G154">
            <v>9.0648387344474184</v>
          </cell>
          <cell r="H154">
            <v>9.3771124593544801</v>
          </cell>
        </row>
        <row r="155">
          <cell r="A155">
            <v>324</v>
          </cell>
          <cell r="B155" t="str">
            <v>2020 05</v>
          </cell>
          <cell r="C155" t="str">
            <v>DE 203 MM. (8") DE DIAMETRO.</v>
          </cell>
          <cell r="D155" t="str">
            <v>M.</v>
          </cell>
          <cell r="E155">
            <v>12.10250857255207</v>
          </cell>
          <cell r="F155">
            <v>12.372500685799562</v>
          </cell>
          <cell r="G155">
            <v>12.545675058105132</v>
          </cell>
          <cell r="H155">
            <v>13.019265541376509</v>
          </cell>
        </row>
        <row r="156">
          <cell r="A156">
            <v>325</v>
          </cell>
          <cell r="B156" t="str">
            <v>2020 06</v>
          </cell>
          <cell r="C156" t="str">
            <v>DE 254 MM. (10") DE DIAMETRO.</v>
          </cell>
          <cell r="D156" t="str">
            <v>M.</v>
          </cell>
          <cell r="E156">
            <v>17.898068716606538</v>
          </cell>
          <cell r="F156">
            <v>18.26649545447551</v>
          </cell>
          <cell r="G156">
            <v>18.502806316684154</v>
          </cell>
          <cell r="H156">
            <v>19.149059996981553</v>
          </cell>
        </row>
        <row r="157">
          <cell r="A157">
            <v>326</v>
          </cell>
          <cell r="B157" t="str">
            <v>2020 07</v>
          </cell>
          <cell r="C157" t="str">
            <v>DE 305 MM. (12") DE DIAMETRO.</v>
          </cell>
          <cell r="D157" t="str">
            <v>M.</v>
          </cell>
          <cell r="E157">
            <v>21.665845168010055</v>
          </cell>
          <cell r="F157">
            <v>22.031459488032702</v>
          </cell>
          <cell r="G157">
            <v>22.265966450529827</v>
          </cell>
          <cell r="H157">
            <v>22.907286896626481</v>
          </cell>
        </row>
        <row r="158">
          <cell r="A158">
            <v>327</v>
          </cell>
          <cell r="B158" t="str">
            <v>2020 08</v>
          </cell>
          <cell r="C158" t="str">
            <v>DE 356 MM. (14") DE DIAMETRO.</v>
          </cell>
          <cell r="D158" t="str">
            <v>M.</v>
          </cell>
          <cell r="E158">
            <v>30.589379711786968</v>
          </cell>
          <cell r="F158">
            <v>31.208111637979137</v>
          </cell>
          <cell r="G158">
            <v>31.604969574512737</v>
          </cell>
          <cell r="H158">
            <v>32.690281098676301</v>
          </cell>
        </row>
        <row r="159">
          <cell r="A159">
            <v>328</v>
          </cell>
          <cell r="B159" t="str">
            <v>2020 09</v>
          </cell>
          <cell r="C159" t="str">
            <v>DE 406 MM. (16") DE DIAMETRO.</v>
          </cell>
          <cell r="D159" t="str">
            <v>M.</v>
          </cell>
          <cell r="E159">
            <v>37.219496676207029</v>
          </cell>
          <cell r="F159">
            <v>37.950725316252317</v>
          </cell>
          <cell r="G159">
            <v>38.419739241246575</v>
          </cell>
          <cell r="H159">
            <v>39.702380133439881</v>
          </cell>
        </row>
        <row r="160">
          <cell r="A160">
            <v>329</v>
          </cell>
          <cell r="B160" t="str">
            <v>2020 10</v>
          </cell>
          <cell r="C160" t="str">
            <v>DE 457 MM. (18") DE DIAMETRO.</v>
          </cell>
          <cell r="D160" t="str">
            <v>M.</v>
          </cell>
          <cell r="E160">
            <v>43.640161583037219</v>
          </cell>
          <cell r="F160">
            <v>44.51763595109157</v>
          </cell>
          <cell r="G160">
            <v>45.080452661084671</v>
          </cell>
          <cell r="H160">
            <v>46.619621731716641</v>
          </cell>
        </row>
        <row r="161">
          <cell r="A161">
            <v>330</v>
          </cell>
          <cell r="B161" t="str">
            <v>2020 11</v>
          </cell>
          <cell r="C161" t="str">
            <v>DE 508 MM. (20") DE DIAMETRO.</v>
          </cell>
          <cell r="D161" t="str">
            <v>M.</v>
          </cell>
          <cell r="E161">
            <v>48.536030528362197</v>
          </cell>
          <cell r="F161">
            <v>49.576625131503576</v>
          </cell>
          <cell r="G161">
            <v>50.24406802476463</v>
          </cell>
          <cell r="H161">
            <v>52.069364679039715</v>
          </cell>
        </row>
        <row r="162">
          <cell r="A162">
            <v>331</v>
          </cell>
          <cell r="B162" t="str">
            <v>2020 12</v>
          </cell>
          <cell r="C162" t="str">
            <v>DE 610 MM. (24") DE DIAMETRO.</v>
          </cell>
          <cell r="D162" t="str">
            <v>M.</v>
          </cell>
          <cell r="E162">
            <v>65.18903506264499</v>
          </cell>
          <cell r="F162">
            <v>66.735864878125412</v>
          </cell>
          <cell r="G162">
            <v>67.728009719459408</v>
          </cell>
          <cell r="H162">
            <v>70.441288529868331</v>
          </cell>
        </row>
        <row r="163">
          <cell r="A163">
            <v>332</v>
          </cell>
          <cell r="B163" t="str">
            <v>2020 13</v>
          </cell>
          <cell r="C163" t="str">
            <v>DE 762 MM. (30") DE DIAMETRO.</v>
          </cell>
          <cell r="D163" t="str">
            <v>M.</v>
          </cell>
          <cell r="E163">
            <v>80.796007358522004</v>
          </cell>
          <cell r="F163">
            <v>82.680327315561783</v>
          </cell>
          <cell r="G163">
            <v>83.888940122277745</v>
          </cell>
          <cell r="H163">
            <v>87.194207036775893</v>
          </cell>
        </row>
        <row r="164">
          <cell r="A164">
            <v>333</v>
          </cell>
          <cell r="B164" t="str">
            <v>2020 14</v>
          </cell>
          <cell r="C164" t="str">
            <v>DE 914 MM. (36") DE DIAMETRO.</v>
          </cell>
          <cell r="D164" t="str">
            <v>M.</v>
          </cell>
          <cell r="E164">
            <v>146.02031896150743</v>
          </cell>
          <cell r="F164">
            <v>148.55149502320268</v>
          </cell>
          <cell r="G164">
            <v>150.17500476356742</v>
          </cell>
          <cell r="H164">
            <v>154.61491554423651</v>
          </cell>
        </row>
        <row r="165">
          <cell r="A165">
            <v>340</v>
          </cell>
          <cell r="B165" t="str">
            <v>2030 00</v>
          </cell>
          <cell r="C165" t="str">
            <v>INSTALACION, JUNTEO Y PRUEBA DE TUBERIA DE ASBESTO-CEMENTO CLASE A-14......</v>
          </cell>
        </row>
        <row r="166">
          <cell r="A166">
            <v>341</v>
          </cell>
          <cell r="B166" t="str">
            <v>2030 02</v>
          </cell>
          <cell r="C166" t="str">
            <v>DE 76 MM. (3") DE DIAMETRO.</v>
          </cell>
          <cell r="D166" t="str">
            <v>M.</v>
          </cell>
          <cell r="E166">
            <v>5.5483542667075954</v>
          </cell>
          <cell r="F166">
            <v>5.6677695284626841</v>
          </cell>
          <cell r="G166">
            <v>5.7443631102136683</v>
          </cell>
          <cell r="H166">
            <v>5.9538282343772373</v>
          </cell>
        </row>
        <row r="167">
          <cell r="A167">
            <v>342</v>
          </cell>
          <cell r="B167" t="str">
            <v>2030 03</v>
          </cell>
          <cell r="C167" t="str">
            <v>DE 102 MM. (4") DE DIAMETRO.</v>
          </cell>
          <cell r="D167" t="str">
            <v>M.</v>
          </cell>
          <cell r="E167">
            <v>7.1042755824242843</v>
          </cell>
          <cell r="F167">
            <v>7.2574117341568449</v>
          </cell>
          <cell r="G167">
            <v>7.3556340734489112</v>
          </cell>
          <cell r="H167">
            <v>7.6242486756793948</v>
          </cell>
        </row>
        <row r="168">
          <cell r="A168">
            <v>343</v>
          </cell>
          <cell r="B168" t="str">
            <v>2030 04</v>
          </cell>
          <cell r="C168" t="str">
            <v>DE 152 MM. (6") DE DIAMETRO.</v>
          </cell>
          <cell r="D168" t="str">
            <v>M.</v>
          </cell>
          <cell r="E168">
            <v>10.997003592514618</v>
          </cell>
          <cell r="F168">
            <v>11.235215384098604</v>
          </cell>
          <cell r="G168">
            <v>11.388005689664039</v>
          </cell>
          <cell r="H168">
            <v>11.805850626467013</v>
          </cell>
        </row>
        <row r="169">
          <cell r="A169">
            <v>344</v>
          </cell>
          <cell r="B169" t="str">
            <v>2030 05</v>
          </cell>
          <cell r="C169" t="str">
            <v>DE 203 MM. (8") DE DIAMETRO.</v>
          </cell>
          <cell r="D169" t="str">
            <v>M.</v>
          </cell>
          <cell r="E169">
            <v>15.318189510082611</v>
          </cell>
          <cell r="F169">
            <v>15.655679651641975</v>
          </cell>
          <cell r="G169">
            <v>15.872147617023938</v>
          </cell>
          <cell r="H169">
            <v>16.464135721113159</v>
          </cell>
        </row>
        <row r="170">
          <cell r="A170">
            <v>345</v>
          </cell>
          <cell r="B170" t="str">
            <v>2030 06</v>
          </cell>
          <cell r="C170" t="str">
            <v>DE 254 MM. (10") DE DIAMETRO.</v>
          </cell>
          <cell r="D170" t="str">
            <v>M.</v>
          </cell>
          <cell r="E170">
            <v>22.656812199752796</v>
          </cell>
          <cell r="F170">
            <v>23.078674876702003</v>
          </cell>
          <cell r="G170">
            <v>23.511753840864401</v>
          </cell>
          <cell r="H170">
            <v>24.089244963540978</v>
          </cell>
        </row>
        <row r="171">
          <cell r="A171">
            <v>346</v>
          </cell>
          <cell r="B171" t="str">
            <v>2030 07</v>
          </cell>
          <cell r="C171" t="str">
            <v>DE 305 MM. (12") DE DIAMETRO.</v>
          </cell>
          <cell r="D171" t="str">
            <v>M.</v>
          </cell>
          <cell r="E171">
            <v>32.904422055679241</v>
          </cell>
          <cell r="F171">
            <v>33.579402338797969</v>
          </cell>
          <cell r="G171">
            <v>34.012338269561894</v>
          </cell>
          <cell r="H171">
            <v>35.196314477740337</v>
          </cell>
        </row>
        <row r="172">
          <cell r="A172">
            <v>347</v>
          </cell>
          <cell r="B172" t="str">
            <v>2030 08</v>
          </cell>
          <cell r="C172" t="str">
            <v>DE 356 MM. (14") DE DIAMETRO.</v>
          </cell>
          <cell r="D172" t="str">
            <v>M.</v>
          </cell>
          <cell r="E172">
            <v>42.258548678179054</v>
          </cell>
          <cell r="F172">
            <v>43.133210628387069</v>
          </cell>
          <cell r="G172">
            <v>43.694223438668665</v>
          </cell>
          <cell r="H172">
            <v>45.228459275099887</v>
          </cell>
        </row>
        <row r="173">
          <cell r="A173">
            <v>348</v>
          </cell>
          <cell r="B173" t="str">
            <v>2030 09</v>
          </cell>
          <cell r="C173" t="str">
            <v>DE 406 MM. (16") DE DIAMETRO.</v>
          </cell>
          <cell r="D173" t="str">
            <v>M.</v>
          </cell>
          <cell r="E173">
            <v>50.266204176204823</v>
          </cell>
          <cell r="F173">
            <v>51.352078706672074</v>
          </cell>
          <cell r="G173">
            <v>52.048564385288543</v>
          </cell>
          <cell r="H173">
            <v>53.953286110195606</v>
          </cell>
        </row>
        <row r="174">
          <cell r="A174">
            <v>349</v>
          </cell>
          <cell r="B174" t="str">
            <v>2030 10</v>
          </cell>
          <cell r="C174" t="str">
            <v>DE 457 MM. (18") DE DIAMETRO.</v>
          </cell>
          <cell r="D174" t="str">
            <v>M.</v>
          </cell>
          <cell r="E174">
            <v>55.573792956720681</v>
          </cell>
          <cell r="F174">
            <v>56.704384930944556</v>
          </cell>
          <cell r="G174">
            <v>57.429552614974128</v>
          </cell>
          <cell r="H174">
            <v>59.412712763673014</v>
          </cell>
        </row>
        <row r="175">
          <cell r="A175">
            <v>350</v>
          </cell>
          <cell r="B175" t="str">
            <v>2030 11</v>
          </cell>
          <cell r="C175" t="str">
            <v>DE 508 MM. (20") DE DIAMETRO.</v>
          </cell>
          <cell r="D175" t="str">
            <v>M.</v>
          </cell>
          <cell r="E175">
            <v>66.144556291935714</v>
          </cell>
          <cell r="F175">
            <v>67.466392679709884</v>
          </cell>
          <cell r="G175">
            <v>68.314225544122579</v>
          </cell>
          <cell r="H175">
            <v>70.632845618472018</v>
          </cell>
        </row>
        <row r="176">
          <cell r="A176">
            <v>351</v>
          </cell>
          <cell r="B176" t="str">
            <v>2030 12</v>
          </cell>
          <cell r="C176" t="str">
            <v>DE 610 MM. (24") DE DIAMETRO.</v>
          </cell>
          <cell r="D176" t="str">
            <v>M.</v>
          </cell>
          <cell r="E176">
            <v>76.935276662159637</v>
          </cell>
          <cell r="F176">
            <v>78.742592618566974</v>
          </cell>
          <cell r="G176">
            <v>79.90181465118161</v>
          </cell>
          <cell r="H176">
            <v>83.07200961326339</v>
          </cell>
        </row>
        <row r="177">
          <cell r="A177">
            <v>352</v>
          </cell>
          <cell r="B177" t="str">
            <v>2030 13</v>
          </cell>
          <cell r="C177" t="str">
            <v>DE 762 MM. (30") DE DIAMETRO.</v>
          </cell>
          <cell r="D177" t="str">
            <v>M.</v>
          </cell>
          <cell r="E177">
            <v>103.4835641645638</v>
          </cell>
          <cell r="F177">
            <v>106.41297859329909</v>
          </cell>
          <cell r="G177">
            <v>108.29192053281453</v>
          </cell>
          <cell r="H177">
            <v>113.43037727630895</v>
          </cell>
        </row>
        <row r="178">
          <cell r="A178">
            <v>353</v>
          </cell>
          <cell r="B178" t="str">
            <v>2030 14</v>
          </cell>
          <cell r="C178" t="str">
            <v>DE 914 MM. (36") DE DIAMETRO.</v>
          </cell>
          <cell r="D178" t="str">
            <v>M.</v>
          </cell>
          <cell r="E178">
            <v>157.81308549367907</v>
          </cell>
          <cell r="F178">
            <v>160.62550334000713</v>
          </cell>
          <cell r="G178">
            <v>162.42940305152348</v>
          </cell>
          <cell r="H178">
            <v>167.36263725226695</v>
          </cell>
        </row>
        <row r="179">
          <cell r="A179">
            <v>360</v>
          </cell>
          <cell r="B179" t="str">
            <v>2040 00</v>
          </cell>
          <cell r="C179" t="str">
            <v>INSTALACION DE TUBERIA DE P. V. C. CON COPLE</v>
          </cell>
        </row>
        <row r="180">
          <cell r="A180">
            <v>361</v>
          </cell>
          <cell r="B180" t="str">
            <v>2040 01</v>
          </cell>
          <cell r="C180" t="str">
            <v>DE 50 MM. DE DIAMETRO.</v>
          </cell>
          <cell r="D180" t="str">
            <v>M.</v>
          </cell>
          <cell r="E180">
            <v>2.9668858983493904</v>
          </cell>
          <cell r="F180">
            <v>3.0309246527102802</v>
          </cell>
          <cell r="G180">
            <v>3.0719994491415075</v>
          </cell>
          <cell r="H180">
            <v>3.184329191892437</v>
          </cell>
        </row>
        <row r="181">
          <cell r="A181">
            <v>362</v>
          </cell>
          <cell r="B181" t="str">
            <v>2040 02</v>
          </cell>
          <cell r="C181" t="str">
            <v>DE 100 MM. DE DIAMETRO.</v>
          </cell>
          <cell r="D181" t="str">
            <v>M.</v>
          </cell>
          <cell r="E181">
            <v>3.8315757793682392</v>
          </cell>
          <cell r="F181">
            <v>3.9144858574779899</v>
          </cell>
          <cell r="G181">
            <v>3.9676648209734919</v>
          </cell>
          <cell r="H181">
            <v>4.1130965652114098</v>
          </cell>
        </row>
        <row r="182">
          <cell r="A182">
            <v>363</v>
          </cell>
          <cell r="B182" t="str">
            <v>2040 03</v>
          </cell>
          <cell r="C182" t="str">
            <v>DE 160 MM. DE DIAMETRO.</v>
          </cell>
          <cell r="D182" t="str">
            <v>M.</v>
          </cell>
          <cell r="E182">
            <v>6.1411308803689595</v>
          </cell>
          <cell r="F182">
            <v>6.27384887853718</v>
          </cell>
          <cell r="G182">
            <v>6.3589749059236373</v>
          </cell>
          <cell r="H182">
            <v>6.591774227856722</v>
          </cell>
        </row>
        <row r="183">
          <cell r="A183">
            <v>364</v>
          </cell>
          <cell r="B183" t="str">
            <v>2040 04</v>
          </cell>
          <cell r="C183" t="str">
            <v>DE 200 MM. DE DIAMETRO.</v>
          </cell>
          <cell r="D183" t="str">
            <v>M.</v>
          </cell>
          <cell r="E183">
            <v>7.9241127941823564</v>
          </cell>
          <cell r="F183">
            <v>8.0945734398483005</v>
          </cell>
          <cell r="G183">
            <v>8.2039078013633056</v>
          </cell>
          <cell r="H183">
            <v>8.5029111262703694</v>
          </cell>
        </row>
        <row r="184">
          <cell r="A184">
            <v>365</v>
          </cell>
          <cell r="B184" t="str">
            <v>2040 05</v>
          </cell>
          <cell r="C184" t="str">
            <v>DE 250 MM. DE DIAMETRO.</v>
          </cell>
          <cell r="D184" t="str">
            <v>M.</v>
          </cell>
          <cell r="E184">
            <v>10.16121454765543</v>
          </cell>
          <cell r="F184">
            <v>10.38241121126913</v>
          </cell>
          <cell r="G184">
            <v>10.524287923579891</v>
          </cell>
          <cell r="H184">
            <v>10.912286793468368</v>
          </cell>
        </row>
        <row r="185">
          <cell r="A185">
            <v>366</v>
          </cell>
          <cell r="B185" t="str">
            <v>2040 06</v>
          </cell>
          <cell r="C185" t="str">
            <v>DE 315 MM. DE DIAMETRO.</v>
          </cell>
          <cell r="D185" t="str">
            <v>M.</v>
          </cell>
          <cell r="E185">
            <v>14.551267180413223</v>
          </cell>
          <cell r="F185">
            <v>14.866820462771228</v>
          </cell>
          <cell r="G185">
            <v>15.069218010403365</v>
          </cell>
          <cell r="H185">
            <v>15.622726887726785</v>
          </cell>
        </row>
        <row r="186">
          <cell r="A186">
            <v>367</v>
          </cell>
          <cell r="B186" t="str">
            <v>2040 07</v>
          </cell>
          <cell r="C186" t="str">
            <v>DE 355 MM. DE DIAMETRO.</v>
          </cell>
          <cell r="D186" t="str">
            <v>M.</v>
          </cell>
          <cell r="E186">
            <v>18.349341445354934</v>
          </cell>
          <cell r="F186">
            <v>18.748423537748881</v>
          </cell>
          <cell r="G186">
            <v>19.004396906813053</v>
          </cell>
          <cell r="H186">
            <v>19.704422839898552</v>
          </cell>
        </row>
        <row r="187">
          <cell r="A187">
            <v>368</v>
          </cell>
          <cell r="B187" t="str">
            <v>2040 08</v>
          </cell>
          <cell r="C187" t="str">
            <v>DE 400 MM. DE DIAMETRO.</v>
          </cell>
          <cell r="D187" t="str">
            <v>M.</v>
          </cell>
          <cell r="E187">
            <v>21.130966546797122</v>
          </cell>
          <cell r="F187">
            <v>21.58882817217933</v>
          </cell>
          <cell r="G187">
            <v>21.88250304521419</v>
          </cell>
          <cell r="H187">
            <v>22.685633573095235</v>
          </cell>
        </row>
        <row r="188">
          <cell r="A188">
            <v>369</v>
          </cell>
          <cell r="B188" t="str">
            <v>2040 09</v>
          </cell>
          <cell r="C188" t="str">
            <v>DE 450 MM. DE DIAMETRO.</v>
          </cell>
          <cell r="D188" t="str">
            <v>M.</v>
          </cell>
          <cell r="E188">
            <v>27.652967029986577</v>
          </cell>
          <cell r="F188">
            <v>28.250043338762019</v>
          </cell>
          <cell r="G188">
            <v>28.63301124751694</v>
          </cell>
          <cell r="H188">
            <v>29.680336868334784</v>
          </cell>
        </row>
        <row r="189">
          <cell r="A189">
            <v>370</v>
          </cell>
          <cell r="B189" t="str">
            <v>2040 10</v>
          </cell>
          <cell r="C189" t="str">
            <v>DE 500 MM. DE DIAMETRO.</v>
          </cell>
          <cell r="D189" t="str">
            <v>M.</v>
          </cell>
          <cell r="E189">
            <v>30.854413567350377</v>
          </cell>
          <cell r="F189">
            <v>31.516456728375999</v>
          </cell>
          <cell r="G189">
            <v>31.94109472046695</v>
          </cell>
          <cell r="H189">
            <v>33.102378051321963</v>
          </cell>
        </row>
        <row r="190">
          <cell r="A190">
            <v>371</v>
          </cell>
          <cell r="B190" t="str">
            <v>2040 11</v>
          </cell>
          <cell r="C190" t="str">
            <v>DE 630 MM. DE DIAMETRO.</v>
          </cell>
          <cell r="D190" t="str">
            <v>M.</v>
          </cell>
          <cell r="E190">
            <v>41.905920346610849</v>
          </cell>
          <cell r="F190">
            <v>42.809268958851412</v>
          </cell>
          <cell r="G190">
            <v>43.388681546190469</v>
          </cell>
          <cell r="H190">
            <v>44.973236371469277</v>
          </cell>
        </row>
        <row r="191">
          <cell r="A191">
            <v>380</v>
          </cell>
          <cell r="B191" t="str">
            <v>2050 00</v>
          </cell>
          <cell r="C191" t="str">
            <v>INSTALACION DE TUBERIA DE POLIETILENO DE ALTA DENSIDAD DE...</v>
          </cell>
        </row>
        <row r="192">
          <cell r="A192">
            <v>381</v>
          </cell>
          <cell r="B192" t="str">
            <v>2050 01</v>
          </cell>
          <cell r="C192" t="str">
            <v>DE 2" DE DIAMETRO.</v>
          </cell>
          <cell r="D192" t="str">
            <v>M.</v>
          </cell>
          <cell r="E192">
            <v>2.9019476288228976</v>
          </cell>
          <cell r="F192">
            <v>3.0487230196741897</v>
          </cell>
          <cell r="G192">
            <v>3.0920166127505819</v>
          </cell>
          <cell r="H192">
            <v>3.210414233568426</v>
          </cell>
        </row>
        <row r="193">
          <cell r="A193">
            <v>382</v>
          </cell>
          <cell r="B193" t="str">
            <v>2050 02</v>
          </cell>
          <cell r="C193" t="str">
            <v>DE 4" DE DIAMETRO.</v>
          </cell>
          <cell r="D193" t="str">
            <v>M.</v>
          </cell>
          <cell r="E193">
            <v>3.7649882670550112</v>
          </cell>
          <cell r="F193">
            <v>3.8465483845985244</v>
          </cell>
          <cell r="G193">
            <v>3.8988614762324989</v>
          </cell>
          <cell r="H193">
            <v>4.0419252680540598</v>
          </cell>
        </row>
        <row r="194">
          <cell r="A194">
            <v>383</v>
          </cell>
          <cell r="B194" t="str">
            <v>2050 03</v>
          </cell>
          <cell r="C194" t="str">
            <v>DE 6" DE DIAMETRO.</v>
          </cell>
          <cell r="D194" t="str">
            <v>M.</v>
          </cell>
          <cell r="E194">
            <v>5.9898156868417258</v>
          </cell>
          <cell r="F194">
            <v>6.1163744899264882</v>
          </cell>
          <cell r="G194">
            <v>6.1975499769447238</v>
          </cell>
          <cell r="H194">
            <v>6.4195455159781813</v>
          </cell>
        </row>
        <row r="195">
          <cell r="A195">
            <v>384</v>
          </cell>
          <cell r="B195" t="str">
            <v>2050 04</v>
          </cell>
          <cell r="C195" t="str">
            <v>DE 8" DE DIAMETRO.</v>
          </cell>
          <cell r="D195" t="str">
            <v>M.</v>
          </cell>
          <cell r="E195">
            <v>8.0199980518670326</v>
          </cell>
          <cell r="F195">
            <v>8.1831182869540591</v>
          </cell>
          <cell r="G195">
            <v>8.2877444702220071</v>
          </cell>
          <cell r="H195">
            <v>8.5738720538651307</v>
          </cell>
        </row>
        <row r="196">
          <cell r="A196">
            <v>385</v>
          </cell>
          <cell r="B196" t="str">
            <v>2050 05</v>
          </cell>
          <cell r="C196" t="str">
            <v>DE 10" DE DIAMETRO.</v>
          </cell>
          <cell r="D196" t="str">
            <v>M.</v>
          </cell>
          <cell r="E196">
            <v>10.420836230532252</v>
          </cell>
          <cell r="F196">
            <v>10.628955151160527</v>
          </cell>
          <cell r="G196">
            <v>10.762443729812738</v>
          </cell>
          <cell r="H196">
            <v>11.127503060667756</v>
          </cell>
        </row>
        <row r="197">
          <cell r="A197">
            <v>386</v>
          </cell>
          <cell r="B197" t="str">
            <v>2050 06</v>
          </cell>
          <cell r="C197" t="str">
            <v>DE 12" DE DIAMETRO.</v>
          </cell>
          <cell r="D197" t="str">
            <v>M.</v>
          </cell>
          <cell r="E197">
            <v>16.682211027839621</v>
          </cell>
          <cell r="F197">
            <v>17.019701169398985</v>
          </cell>
          <cell r="G197">
            <v>17.236169134780948</v>
          </cell>
          <cell r="H197">
            <v>17.828157238870169</v>
          </cell>
        </row>
        <row r="198">
          <cell r="A198">
            <v>387</v>
          </cell>
          <cell r="B198" t="str">
            <v>2050 07</v>
          </cell>
          <cell r="C198" t="str">
            <v>DE 14" DE DIAMETRO.</v>
          </cell>
          <cell r="D198" t="str">
            <v>M.</v>
          </cell>
          <cell r="E198">
            <v>17.851716061468004</v>
          </cell>
          <cell r="F198">
            <v>18.217330381490648</v>
          </cell>
          <cell r="G198">
            <v>18.451837343987773</v>
          </cell>
          <cell r="H198">
            <v>19.09315779008443</v>
          </cell>
        </row>
        <row r="199">
          <cell r="A199">
            <v>388</v>
          </cell>
          <cell r="B199" t="str">
            <v>2050 08</v>
          </cell>
          <cell r="C199" t="str">
            <v>DE 16" DE DIAMETRO.</v>
          </cell>
          <cell r="D199" t="str">
            <v>M.</v>
          </cell>
          <cell r="E199">
            <v>21.032769164238776</v>
          </cell>
          <cell r="F199">
            <v>21.454631841187982</v>
          </cell>
          <cell r="G199">
            <v>21.725216797915436</v>
          </cell>
          <cell r="H199">
            <v>22.465201928026961</v>
          </cell>
        </row>
        <row r="200">
          <cell r="A200">
            <v>389</v>
          </cell>
          <cell r="B200" t="str">
            <v>2050 09</v>
          </cell>
          <cell r="C200" t="str">
            <v>DE 18" DE DIAMETRO.</v>
          </cell>
          <cell r="D200" t="str">
            <v>M.</v>
          </cell>
          <cell r="E200">
            <v>28.13100394041312</v>
          </cell>
          <cell r="F200">
            <v>28.701924763217708</v>
          </cell>
          <cell r="G200">
            <v>29.06811640465553</v>
          </cell>
          <cell r="H200">
            <v>30.06956294740646</v>
          </cell>
        </row>
        <row r="201">
          <cell r="A201">
            <v>390</v>
          </cell>
          <cell r="B201" t="str">
            <v>2050 10</v>
          </cell>
          <cell r="C201" t="str">
            <v>DE 20" DE DIAMETRO.</v>
          </cell>
          <cell r="D201" t="str">
            <v>M.</v>
          </cell>
          <cell r="E201">
            <v>31.704895504293852</v>
          </cell>
          <cell r="F201">
            <v>32.3517516089493</v>
          </cell>
          <cell r="G201">
            <v>32.766648542598062</v>
          </cell>
          <cell r="H201">
            <v>33.901292408769066</v>
          </cell>
        </row>
        <row r="202">
          <cell r="A202">
            <v>391</v>
          </cell>
          <cell r="B202" t="str">
            <v>2050 11</v>
          </cell>
          <cell r="C202" t="str">
            <v>DE 24" DE DIAMETRO.</v>
          </cell>
          <cell r="D202" t="str">
            <v>M.</v>
          </cell>
          <cell r="E202">
            <v>43.051043362105929</v>
          </cell>
          <cell r="F202">
            <v>43.922892894467623</v>
          </cell>
          <cell r="G202">
            <v>44.482101805037701</v>
          </cell>
          <cell r="H202">
            <v>46.011404407268174</v>
          </cell>
        </row>
        <row r="203">
          <cell r="A203">
            <v>392</v>
          </cell>
          <cell r="B203" t="str">
            <v>2050 12</v>
          </cell>
          <cell r="C203" t="str">
            <v>DE 30" DE DIAMETRO.</v>
          </cell>
          <cell r="D203" t="str">
            <v>M.</v>
          </cell>
          <cell r="E203">
            <v>45.880074947119702</v>
          </cell>
          <cell r="F203">
            <v>46.808172836407955</v>
          </cell>
          <cell r="G203">
            <v>47.403459741208351</v>
          </cell>
          <cell r="H203">
            <v>49.031427027453702</v>
          </cell>
        </row>
        <row r="204">
          <cell r="A204">
            <v>393</v>
          </cell>
          <cell r="B204" t="str">
            <v>2050 13</v>
          </cell>
          <cell r="C204" t="str">
            <v>DE 36" DE DIAMETRO.</v>
          </cell>
          <cell r="D204" t="str">
            <v>M.</v>
          </cell>
          <cell r="E204">
            <v>58.119727838560166</v>
          </cell>
          <cell r="F204">
            <v>59.300943334017937</v>
          </cell>
          <cell r="G204">
            <v>60.058581212854811</v>
          </cell>
          <cell r="H204">
            <v>62.130539577167077</v>
          </cell>
        </row>
        <row r="205">
          <cell r="A205">
            <v>400</v>
          </cell>
          <cell r="B205" t="str">
            <v>2060 00</v>
          </cell>
          <cell r="C205" t="str">
            <v>INSTALACION DE TUBERIA DE ACERO SOLDADA DE...</v>
          </cell>
        </row>
        <row r="206">
          <cell r="A206">
            <v>401</v>
          </cell>
          <cell r="B206" t="str">
            <v>2060 01</v>
          </cell>
          <cell r="C206" t="str">
            <v>DE 6" DE DIAMETRO Y 5.16 MM. DE ESPESOR.</v>
          </cell>
          <cell r="D206" t="str">
            <v>M.</v>
          </cell>
          <cell r="E206">
            <v>56.769385000600266</v>
          </cell>
          <cell r="F206">
            <v>57.781855425278366</v>
          </cell>
          <cell r="G206">
            <v>58.43125932142425</v>
          </cell>
          <cell r="H206">
            <v>60.20722363369191</v>
          </cell>
        </row>
        <row r="207">
          <cell r="A207">
            <v>402</v>
          </cell>
          <cell r="B207" t="str">
            <v>2060 02</v>
          </cell>
          <cell r="C207" t="str">
            <v>DE 8" DE DIAMETRO Y 8.18 MM. DE ESPESOR.</v>
          </cell>
          <cell r="D207" t="str">
            <v>M.</v>
          </cell>
          <cell r="E207">
            <v>69.143995036429274</v>
          </cell>
          <cell r="F207">
            <v>70.353334710350325</v>
          </cell>
          <cell r="G207">
            <v>71.129011586302354</v>
          </cell>
          <cell r="H207">
            <v>73.250302292622052</v>
          </cell>
        </row>
        <row r="208">
          <cell r="A208">
            <v>403</v>
          </cell>
          <cell r="B208" t="str">
            <v>2060 03</v>
          </cell>
          <cell r="C208" t="str">
            <v>DE 10" DE DIAMETRO Y 9.27 MM. DE ESPESOR.</v>
          </cell>
          <cell r="D208" t="str">
            <v>M.</v>
          </cell>
          <cell r="E208">
            <v>86.667371786082938</v>
          </cell>
          <cell r="F208">
            <v>88.186077423100073</v>
          </cell>
          <cell r="G208">
            <v>89.160183267318914</v>
          </cell>
          <cell r="H208">
            <v>91.82412973572039</v>
          </cell>
        </row>
        <row r="209">
          <cell r="A209">
            <v>404</v>
          </cell>
          <cell r="B209" t="str">
            <v>2060 04</v>
          </cell>
          <cell r="C209" t="str">
            <v>DE 12" DE DIAMETRO Y 10.31 MM. DE ESPESOR.</v>
          </cell>
          <cell r="D209" t="str">
            <v>M.</v>
          </cell>
          <cell r="E209">
            <v>104.31066937903056</v>
          </cell>
          <cell r="F209">
            <v>106.13874097914378</v>
          </cell>
          <cell r="G209">
            <v>107.3112757916294</v>
          </cell>
          <cell r="H209">
            <v>110.5178780221127</v>
          </cell>
        </row>
        <row r="210">
          <cell r="A210">
            <v>405</v>
          </cell>
          <cell r="B210" t="str">
            <v>2060 05</v>
          </cell>
          <cell r="C210" t="str">
            <v>DE 14" DE DIAMETRO Y 11.10 MM. DE ESPESOR.</v>
          </cell>
          <cell r="D210" t="str">
            <v>M.</v>
          </cell>
          <cell r="E210">
            <v>118.36113548577468</v>
          </cell>
          <cell r="F210">
            <v>120.44232469205744</v>
          </cell>
          <cell r="G210">
            <v>121.77721047857955</v>
          </cell>
          <cell r="H210">
            <v>125.42780378712972</v>
          </cell>
        </row>
        <row r="211">
          <cell r="A211">
            <v>406</v>
          </cell>
          <cell r="B211" t="str">
            <v>2060 06</v>
          </cell>
          <cell r="C211" t="str">
            <v>DE 16" DE DIAMETRO Y 11.10 MM. DE ESPESOR.</v>
          </cell>
          <cell r="D211" t="str">
            <v>M.</v>
          </cell>
          <cell r="E211">
            <v>132.23642611041419</v>
          </cell>
          <cell r="F211">
            <v>134.57073292286645</v>
          </cell>
          <cell r="G211">
            <v>136.06796968342502</v>
          </cell>
          <cell r="H211">
            <v>140.16255407004212</v>
          </cell>
        </row>
        <row r="212">
          <cell r="A212">
            <v>407</v>
          </cell>
          <cell r="B212" t="str">
            <v>2060 07</v>
          </cell>
          <cell r="C212" t="str">
            <v>DE 18" DE DIAMETRO Y 11.10 MM. DE ESPESOR.</v>
          </cell>
          <cell r="D212" t="str">
            <v>M.</v>
          </cell>
          <cell r="E212">
            <v>149.79383292630305</v>
          </cell>
          <cell r="F212">
            <v>152.43750570185139</v>
          </cell>
          <cell r="G212">
            <v>154.13317143067681</v>
          </cell>
          <cell r="H212">
            <v>158.77041157937569</v>
          </cell>
        </row>
        <row r="213">
          <cell r="A213">
            <v>408</v>
          </cell>
          <cell r="B213" t="str">
            <v>2060 08</v>
          </cell>
          <cell r="C213" t="str">
            <v>DE 20" DE DIAMETRO Y 11.10 MM. DE ESPESOR.</v>
          </cell>
          <cell r="D213" t="str">
            <v>M.</v>
          </cell>
          <cell r="E213">
            <v>176.42022871055099</v>
          </cell>
          <cell r="F213">
            <v>179.54201251997512</v>
          </cell>
          <cell r="G213">
            <v>181.54434119975826</v>
          </cell>
          <cell r="H213">
            <v>187.02023116258357</v>
          </cell>
        </row>
        <row r="214">
          <cell r="A214">
            <v>409</v>
          </cell>
          <cell r="B214" t="str">
            <v>2060 09</v>
          </cell>
          <cell r="C214" t="str">
            <v>DE 24" DE DIAMETRO Y 11.10 MM. DE ESPESOR.</v>
          </cell>
          <cell r="D214" t="str">
            <v>M.</v>
          </cell>
          <cell r="E214">
            <v>189.24459845596874</v>
          </cell>
          <cell r="F214">
            <v>192.53512733617254</v>
          </cell>
          <cell r="G214">
            <v>194.64568999864667</v>
          </cell>
          <cell r="H214">
            <v>200.41757401351657</v>
          </cell>
        </row>
        <row r="215">
          <cell r="A215">
            <v>410</v>
          </cell>
          <cell r="B215" t="str">
            <v>2060 10</v>
          </cell>
          <cell r="C215" t="str">
            <v>DE 30" DE DIAMETRO Y 11.10 MM. DE ESPESOR.</v>
          </cell>
          <cell r="D215" t="str">
            <v>M.</v>
          </cell>
          <cell r="E215">
            <v>254.12370716614191</v>
          </cell>
          <cell r="F215">
            <v>257.92047125868476</v>
          </cell>
          <cell r="G215">
            <v>260.35573586923186</v>
          </cell>
          <cell r="H215">
            <v>267.01560204023554</v>
          </cell>
        </row>
        <row r="216">
          <cell r="A216">
            <v>411</v>
          </cell>
          <cell r="B216" t="str">
            <v>2060 11</v>
          </cell>
          <cell r="C216" t="str">
            <v>DE 36" DE DIAMETRO Y 11.10 MM. DE ESPESOR.</v>
          </cell>
          <cell r="D216" t="str">
            <v>M.</v>
          </cell>
          <cell r="E216">
            <v>291.33420462602805</v>
          </cell>
          <cell r="F216">
            <v>295.66532810937326</v>
          </cell>
          <cell r="G216">
            <v>298.44333366510841</v>
          </cell>
          <cell r="H216">
            <v>306.04051433425343</v>
          </cell>
        </row>
        <row r="217">
          <cell r="A217">
            <v>412</v>
          </cell>
          <cell r="B217" t="str">
            <v>2060 12</v>
          </cell>
          <cell r="C217" t="str">
            <v>DE 40" DE DIAMETRO Y 11.10 MM. DE ESPESOR.</v>
          </cell>
          <cell r="D217" t="str">
            <v>M.</v>
          </cell>
          <cell r="E217">
            <v>320.08363033664523</v>
          </cell>
          <cell r="F217">
            <v>324.8366164969396</v>
          </cell>
          <cell r="G217">
            <v>327.88520700940228</v>
          </cell>
          <cell r="H217">
            <v>336.22237280865875</v>
          </cell>
        </row>
        <row r="218">
          <cell r="A218">
            <v>413</v>
          </cell>
          <cell r="B218" t="str">
            <v>2060 13</v>
          </cell>
          <cell r="C218" t="str">
            <v>DE 42" DE DIAMETRO Y 11.10 MM. DE ESPESOR.</v>
          </cell>
          <cell r="D218" t="str">
            <v>M.</v>
          </cell>
          <cell r="E218">
            <v>340.02448629799346</v>
          </cell>
          <cell r="F218">
            <v>345.08683842138396</v>
          </cell>
          <cell r="G218">
            <v>348.33385790211338</v>
          </cell>
          <cell r="H218">
            <v>357.21367946345163</v>
          </cell>
        </row>
        <row r="219">
          <cell r="A219">
            <v>414</v>
          </cell>
          <cell r="B219" t="str">
            <v>2060 14</v>
          </cell>
          <cell r="C219" t="str">
            <v>DE 48" DE DIAMETRO Y 11.10 MM. DE ESPESOR.</v>
          </cell>
          <cell r="D219" t="str">
            <v>M.</v>
          </cell>
          <cell r="E219">
            <v>368.73941053055393</v>
          </cell>
          <cell r="F219">
            <v>374.16737697396701</v>
          </cell>
          <cell r="G219">
            <v>377.64890341719359</v>
          </cell>
          <cell r="H219">
            <v>387.17004542462854</v>
          </cell>
        </row>
        <row r="220">
          <cell r="A220">
            <v>420</v>
          </cell>
          <cell r="B220" t="str">
            <v>2061 00</v>
          </cell>
          <cell r="C220" t="str">
            <v>PRUEBA HIDROSTATICA DE TUBERIA DE ACERO DE...</v>
          </cell>
        </row>
        <row r="221">
          <cell r="A221">
            <v>421</v>
          </cell>
          <cell r="B221" t="str">
            <v>2061 01</v>
          </cell>
          <cell r="C221" t="str">
            <v>DE 6" DE DIAMETRO.</v>
          </cell>
          <cell r="D221" t="str">
            <v>M.</v>
          </cell>
          <cell r="E221">
            <v>4.036811972297202</v>
          </cell>
          <cell r="F221">
            <v>4.1521211039966515</v>
          </cell>
          <cell r="G221">
            <v>4.2260809921688223</v>
          </cell>
          <cell r="H221">
            <v>4.4283435943993057</v>
          </cell>
        </row>
        <row r="222">
          <cell r="A222">
            <v>422</v>
          </cell>
          <cell r="B222" t="str">
            <v>2061 02</v>
          </cell>
          <cell r="C222" t="str">
            <v>DE 8" DE DIAMETRO.</v>
          </cell>
          <cell r="D222" t="str">
            <v>M.</v>
          </cell>
          <cell r="E222">
            <v>5.1174053405767665</v>
          </cell>
          <cell r="F222">
            <v>5.2608386507394975</v>
          </cell>
          <cell r="G222">
            <v>5.352837536026831</v>
          </cell>
          <cell r="H222">
            <v>5.6044324802647498</v>
          </cell>
        </row>
        <row r="223">
          <cell r="A223">
            <v>423</v>
          </cell>
          <cell r="B223" t="str">
            <v>2061 03</v>
          </cell>
          <cell r="C223" t="str">
            <v>DE 10" DE DIAMETRO.</v>
          </cell>
          <cell r="D223" t="str">
            <v>M.</v>
          </cell>
          <cell r="E223">
            <v>6.3606954120306067</v>
          </cell>
          <cell r="F223">
            <v>6.5378777363492731</v>
          </cell>
          <cell r="G223">
            <v>6.6515234181748033</v>
          </cell>
          <cell r="H223">
            <v>6.9623171728216438</v>
          </cell>
        </row>
        <row r="224">
          <cell r="A224">
            <v>424</v>
          </cell>
          <cell r="B224" t="str">
            <v>2061 04</v>
          </cell>
          <cell r="C224" t="str">
            <v>DE 12" DE DIAMETRO.</v>
          </cell>
          <cell r="D224" t="str">
            <v>M.</v>
          </cell>
          <cell r="E224">
            <v>7.6225854834844453</v>
          </cell>
          <cell r="F224">
            <v>7.833516821959047</v>
          </cell>
          <cell r="G224">
            <v>7.968809300322774</v>
          </cell>
          <cell r="H224">
            <v>8.338801865378537</v>
          </cell>
        </row>
        <row r="225">
          <cell r="A225">
            <v>425</v>
          </cell>
          <cell r="B225" t="str">
            <v>2061 05</v>
          </cell>
          <cell r="C225" t="str">
            <v>DE 14" DE DIAMETRO.</v>
          </cell>
          <cell r="D225" t="str">
            <v>M.</v>
          </cell>
          <cell r="E225">
            <v>8.8384755549382845</v>
          </cell>
          <cell r="F225">
            <v>9.0831559075688233</v>
          </cell>
          <cell r="G225">
            <v>9.2400951824707462</v>
          </cell>
          <cell r="H225">
            <v>9.6692865579354308</v>
          </cell>
        </row>
        <row r="226">
          <cell r="A226">
            <v>426</v>
          </cell>
          <cell r="B226" t="str">
            <v>2061 06</v>
          </cell>
          <cell r="C226" t="str">
            <v>DE 16" DE DIAMETRO.</v>
          </cell>
          <cell r="D226" t="str">
            <v>M.</v>
          </cell>
          <cell r="E226">
            <v>9.8199722200435762</v>
          </cell>
          <cell r="F226">
            <v>10.087151915444739</v>
          </cell>
          <cell r="G226">
            <v>10.258522388038793</v>
          </cell>
          <cell r="H226">
            <v>10.727179637109424</v>
          </cell>
        </row>
        <row r="227">
          <cell r="A227">
            <v>427</v>
          </cell>
          <cell r="B227" t="str">
            <v>2061 07</v>
          </cell>
          <cell r="C227" t="str">
            <v>DE 18" DE DIAMETRO.</v>
          </cell>
          <cell r="D227" t="str">
            <v>M.</v>
          </cell>
          <cell r="E227">
            <v>11.140210643084552</v>
          </cell>
          <cell r="F227">
            <v>11.443951770487981</v>
          </cell>
          <cell r="G227">
            <v>11.638772939331748</v>
          </cell>
          <cell r="H227">
            <v>12.171562233012045</v>
          </cell>
        </row>
        <row r="228">
          <cell r="A228">
            <v>428</v>
          </cell>
          <cell r="B228" t="str">
            <v>2061 08</v>
          </cell>
          <cell r="C228" t="str">
            <v>DE 20" DE DIAMETRO.</v>
          </cell>
          <cell r="D228" t="str">
            <v>M.</v>
          </cell>
          <cell r="E228">
            <v>12.70769412088694</v>
          </cell>
          <cell r="F228">
            <v>13.056433933831615</v>
          </cell>
          <cell r="G228">
            <v>13.280117498059644</v>
          </cell>
          <cell r="H228">
            <v>13.891838538951836</v>
          </cell>
        </row>
        <row r="229">
          <cell r="A229">
            <v>429</v>
          </cell>
          <cell r="B229" t="str">
            <v>2061 09</v>
          </cell>
          <cell r="C229" t="str">
            <v>DE 24" DE DIAMETRO.</v>
          </cell>
          <cell r="D229" t="str">
            <v>M.</v>
          </cell>
          <cell r="E229">
            <v>13.98744239633611</v>
          </cell>
          <cell r="F229">
            <v>14.372743641283051</v>
          </cell>
          <cell r="G229">
            <v>14.619877901760793</v>
          </cell>
          <cell r="H229">
            <v>15.295730987262651</v>
          </cell>
        </row>
        <row r="230">
          <cell r="A230">
            <v>430</v>
          </cell>
          <cell r="B230" t="str">
            <v>2061 10</v>
          </cell>
          <cell r="C230" t="str">
            <v>DE 30" DE DIAMETRO.</v>
          </cell>
          <cell r="D230" t="str">
            <v>M.</v>
          </cell>
          <cell r="E230">
            <v>17.84025436863331</v>
          </cell>
          <cell r="F230">
            <v>18.340864745279699</v>
          </cell>
          <cell r="G230">
            <v>18.661958893929611</v>
          </cell>
          <cell r="H230">
            <v>19.540074581661955</v>
          </cell>
        </row>
        <row r="231">
          <cell r="A231">
            <v>431</v>
          </cell>
          <cell r="B231" t="str">
            <v>2061 11</v>
          </cell>
          <cell r="C231" t="str">
            <v>DE 36" DE DIAMETRO.</v>
          </cell>
          <cell r="D231" t="str">
            <v>M.</v>
          </cell>
          <cell r="E231">
            <v>20.496389418710596</v>
          </cell>
          <cell r="F231">
            <v>21.072935077207841</v>
          </cell>
          <cell r="G231">
            <v>21.442734518068697</v>
          </cell>
          <cell r="H231">
            <v>22.454047529221111</v>
          </cell>
        </row>
        <row r="232">
          <cell r="A232">
            <v>432</v>
          </cell>
          <cell r="B232" t="str">
            <v>2061 12</v>
          </cell>
          <cell r="C232" t="str">
            <v>DE 40" DE DIAMETRO.</v>
          </cell>
          <cell r="D232" t="str">
            <v>M.</v>
          </cell>
          <cell r="E232">
            <v>22.690221210031137</v>
          </cell>
          <cell r="F232">
            <v>23.331452478993928</v>
          </cell>
          <cell r="G232">
            <v>23.74274161321966</v>
          </cell>
          <cell r="H232">
            <v>24.867519010989174</v>
          </cell>
        </row>
        <row r="233">
          <cell r="A233">
            <v>433</v>
          </cell>
          <cell r="B233" t="str">
            <v>2061 13</v>
          </cell>
          <cell r="C233" t="str">
            <v>DE 42" DE DIAMETRO.</v>
          </cell>
          <cell r="D233" t="str">
            <v>M.</v>
          </cell>
          <cell r="E233">
            <v>25.659794759287365</v>
          </cell>
          <cell r="F233">
            <v>26.379773727947338</v>
          </cell>
          <cell r="G233">
            <v>26.841572054095529</v>
          </cell>
          <cell r="H233">
            <v>28.104480009485862</v>
          </cell>
        </row>
        <row r="234">
          <cell r="A234">
            <v>434</v>
          </cell>
          <cell r="B234" t="str">
            <v>2061 14</v>
          </cell>
          <cell r="C234" t="str">
            <v>DE 48" DE DIAMETRO.</v>
          </cell>
          <cell r="D234" t="str">
            <v>M.</v>
          </cell>
          <cell r="E234">
            <v>29.177413325236017</v>
          </cell>
          <cell r="F234">
            <v>30.001451754210137</v>
          </cell>
          <cell r="G234">
            <v>30.529994369684424</v>
          </cell>
          <cell r="H234">
            <v>31.975431990502273</v>
          </cell>
        </row>
        <row r="235">
          <cell r="A235">
            <v>440</v>
          </cell>
          <cell r="B235" t="str">
            <v>2062 00</v>
          </cell>
          <cell r="C235" t="str">
            <v>LIMPIEZA DE TUBERIA Y PIEZAS ESPECIALES DE ACERO, CON CHORRO DE ARENA....</v>
          </cell>
        </row>
        <row r="236">
          <cell r="A236">
            <v>441</v>
          </cell>
          <cell r="B236" t="str">
            <v>2062 01</v>
          </cell>
          <cell r="C236" t="str">
            <v>EXTERIOR A GRADO COMERCIAL.</v>
          </cell>
          <cell r="D236" t="str">
            <v>M2.</v>
          </cell>
          <cell r="E236">
            <v>44.155343796925727</v>
          </cell>
          <cell r="F236">
            <v>44.700699329584396</v>
          </cell>
          <cell r="G236">
            <v>44.968021028163243</v>
          </cell>
          <cell r="H236">
            <v>45.725615172435006</v>
          </cell>
        </row>
        <row r="237">
          <cell r="A237">
            <v>442</v>
          </cell>
          <cell r="B237" t="str">
            <v>2062 02</v>
          </cell>
          <cell r="C237" t="str">
            <v>EXTERIOR A METAL CERCANO AL BLANCO.</v>
          </cell>
          <cell r="D237" t="str">
            <v>M2.</v>
          </cell>
          <cell r="E237">
            <v>51.370373916731303</v>
          </cell>
          <cell r="F237">
            <v>51.85511256089211</v>
          </cell>
          <cell r="G237">
            <v>52.16027285071516</v>
          </cell>
          <cell r="H237">
            <v>53.025604953769061</v>
          </cell>
        </row>
        <row r="238">
          <cell r="A238">
            <v>443</v>
          </cell>
          <cell r="B238" t="str">
            <v>2062 03</v>
          </cell>
          <cell r="C238" t="str">
            <v>EXTERIOR A METAL BLANCO.</v>
          </cell>
          <cell r="D238" t="str">
            <v>M2.</v>
          </cell>
          <cell r="E238">
            <v>58.705683134588327</v>
          </cell>
          <cell r="F238">
            <v>59.263436823056949</v>
          </cell>
          <cell r="G238">
            <v>59.614603731485751</v>
          </cell>
          <cell r="H238">
            <v>60.610152687178001</v>
          </cell>
        </row>
        <row r="239">
          <cell r="A239">
            <v>444</v>
          </cell>
          <cell r="B239" t="str">
            <v>2062 04</v>
          </cell>
          <cell r="C239" t="str">
            <v>INTERIOR A GRADO COMERCIAL.</v>
          </cell>
          <cell r="D239" t="str">
            <v>M2.</v>
          </cell>
          <cell r="E239">
            <v>59.704805982911246</v>
          </cell>
          <cell r="F239">
            <v>60.307971887137768</v>
          </cell>
          <cell r="G239">
            <v>60.691617563074971</v>
          </cell>
          <cell r="H239">
            <v>61.776552346139603</v>
          </cell>
        </row>
        <row r="240">
          <cell r="A240">
            <v>445</v>
          </cell>
          <cell r="B240" t="str">
            <v>2062 05</v>
          </cell>
          <cell r="C240" t="str">
            <v>INTERIOR A METAL CERCANO AL BLANCO.</v>
          </cell>
          <cell r="D240" t="str">
            <v>M2.</v>
          </cell>
          <cell r="E240">
            <v>65.261406880225977</v>
          </cell>
          <cell r="F240">
            <v>65.937917607226169</v>
          </cell>
          <cell r="G240">
            <v>66.368294052459504</v>
          </cell>
          <cell r="H240">
            <v>67.578178312767577</v>
          </cell>
        </row>
        <row r="241">
          <cell r="A241">
            <v>446</v>
          </cell>
          <cell r="B241" t="str">
            <v>2062 06</v>
          </cell>
          <cell r="C241" t="str">
            <v>INTERIOR A METAL BLANCO.</v>
          </cell>
          <cell r="D241" t="str">
            <v>M2.</v>
          </cell>
          <cell r="E241">
            <v>72.667360338841206</v>
          </cell>
          <cell r="F241">
            <v>73.416090279675231</v>
          </cell>
          <cell r="G241">
            <v>73.892390065846826</v>
          </cell>
          <cell r="H241">
            <v>75.231603665935907</v>
          </cell>
        </row>
        <row r="242">
          <cell r="A242">
            <v>447</v>
          </cell>
          <cell r="B242" t="str">
            <v>2063 01</v>
          </cell>
          <cell r="C242" t="str">
            <v>CORTE Y BISELADO DE TUBERIA DE ACERO.</v>
          </cell>
          <cell r="D242" t="str">
            <v>M.</v>
          </cell>
          <cell r="E242">
            <v>136.64642349170146</v>
          </cell>
          <cell r="F242">
            <v>142.83374275362314</v>
          </cell>
          <cell r="G242">
            <v>146.80232211895913</v>
          </cell>
          <cell r="H242">
            <v>157.65543736059482</v>
          </cell>
        </row>
        <row r="243">
          <cell r="A243">
            <v>460</v>
          </cell>
          <cell r="B243" t="str">
            <v>2064 00</v>
          </cell>
          <cell r="C243" t="str">
            <v xml:space="preserve">PROTECCION ANTICORROSIVA PARA TUBERIAS DE ACERO.... </v>
          </cell>
        </row>
        <row r="244">
          <cell r="A244">
            <v>461</v>
          </cell>
          <cell r="B244" t="str">
            <v>2064 01</v>
          </cell>
          <cell r="C244" t="str">
            <v>SUP. EXT. A BASE DE PRIMARIO DE ALQUITRAN DE HULLA, ESMALTE APLIC. EN CALIENTE Y PROTEC. MEC. CON MALLA FIB. DE VIDRIO Y FIELTRO DE FIB. DE VIDRIO.</v>
          </cell>
          <cell r="D244" t="str">
            <v>M2.</v>
          </cell>
          <cell r="E244">
            <v>175.77694647140396</v>
          </cell>
          <cell r="F244">
            <v>176.73035612130914</v>
          </cell>
          <cell r="G244">
            <v>177.3418781235132</v>
          </cell>
          <cell r="H244">
            <v>179.01424451756523</v>
          </cell>
        </row>
        <row r="245">
          <cell r="A245">
            <v>462</v>
          </cell>
          <cell r="B245" t="str">
            <v>2064 02</v>
          </cell>
          <cell r="C245" t="str">
            <v>SUP. INT. CON PRIMARIO EPOXICO CATALIZADO Y ACABADO  EPOXICO  CATALIZADO  DE  ALTOS SOLIDOS, EJECUTADO EN OBRA.</v>
          </cell>
          <cell r="D245" t="str">
            <v>M2.</v>
          </cell>
          <cell r="E245">
            <v>94.545470720922026</v>
          </cell>
          <cell r="F245">
            <v>95.013457050551025</v>
          </cell>
          <cell r="G245">
            <v>95.313625962547349</v>
          </cell>
          <cell r="H245">
            <v>96.13451613355106</v>
          </cell>
        </row>
        <row r="246">
          <cell r="A246">
            <v>463</v>
          </cell>
          <cell r="B246" t="str">
            <v>2064 03</v>
          </cell>
          <cell r="C246" t="str">
            <v xml:space="preserve">SUP.  EXT.  EN  PARCHEO  A  BASE  DE  PRIM.  DE ALQ. DE HULLA, ESMALTE APLIC. EN CAL. Y PROTEC. MEC. CON MALLA FIB. DE VIDRIO Y FIELTRO DE FIB. DE VIDRIO.  </v>
          </cell>
          <cell r="D246" t="str">
            <v>M2.</v>
          </cell>
          <cell r="E246">
            <v>221.17965303817977</v>
          </cell>
          <cell r="F246">
            <v>222.37211820502284</v>
          </cell>
          <cell r="G246">
            <v>223.13697168270579</v>
          </cell>
          <cell r="H246">
            <v>225.22866298382104</v>
          </cell>
        </row>
        <row r="247">
          <cell r="A247">
            <v>464</v>
          </cell>
          <cell r="B247" t="str">
            <v>2064 04</v>
          </cell>
          <cell r="C247" t="str">
            <v>SUP. INT. EN PARCHEO CON PRIMARIO Y ACABADO EPOXICOS  CATALIZADOS  DE  ALTOS SOLIDOS.</v>
          </cell>
          <cell r="D247" t="str">
            <v>M2.</v>
          </cell>
          <cell r="E247">
            <v>118.10803760115255</v>
          </cell>
          <cell r="F247">
            <v>118.69302051318878</v>
          </cell>
          <cell r="G247">
            <v>119.0682316531842</v>
          </cell>
          <cell r="H247">
            <v>120.09434436693883</v>
          </cell>
        </row>
        <row r="248">
          <cell r="A248">
            <v>470</v>
          </cell>
          <cell r="B248" t="str">
            <v>2067 00</v>
          </cell>
          <cell r="C248" t="str">
            <v>DOBLADO DE TUBERIA DE ACERO PARA FORMACION DE CURVAS....</v>
          </cell>
        </row>
        <row r="249">
          <cell r="A249">
            <v>471</v>
          </cell>
          <cell r="B249" t="str">
            <v>2067 01</v>
          </cell>
          <cell r="C249" t="str">
            <v>DE 6" DE DIAMETRO.</v>
          </cell>
          <cell r="D249" t="str">
            <v>M.</v>
          </cell>
          <cell r="E249">
            <v>122.8287011998796</v>
          </cell>
          <cell r="F249">
            <v>125.26706747264602</v>
          </cell>
          <cell r="G249">
            <v>126.83104852253068</v>
          </cell>
          <cell r="H249">
            <v>131.10816257457532</v>
          </cell>
        </row>
        <row r="250">
          <cell r="A250">
            <v>472</v>
          </cell>
          <cell r="B250" t="str">
            <v>2067 02</v>
          </cell>
          <cell r="C250" t="str">
            <v>DE 8" DE DIAMETRO.</v>
          </cell>
          <cell r="D250" t="str">
            <v>M.</v>
          </cell>
          <cell r="E250">
            <v>131.87646574331893</v>
          </cell>
          <cell r="F250">
            <v>134.50607642963564</v>
          </cell>
          <cell r="G250">
            <v>136.19272265990344</v>
          </cell>
          <cell r="H250">
            <v>140.80529663759862</v>
          </cell>
        </row>
        <row r="251">
          <cell r="A251">
            <v>473</v>
          </cell>
          <cell r="B251" t="str">
            <v>2067 03</v>
          </cell>
          <cell r="C251" t="str">
            <v>DE 10" DE DIAMETRO.</v>
          </cell>
          <cell r="D251" t="str">
            <v>M.</v>
          </cell>
          <cell r="E251">
            <v>159.34540212346403</v>
          </cell>
          <cell r="F251">
            <v>162.52484049873786</v>
          </cell>
          <cell r="G251">
            <v>164.56414912260712</v>
          </cell>
          <cell r="H251">
            <v>170.14117038654766</v>
          </cell>
        </row>
        <row r="252">
          <cell r="A252">
            <v>474</v>
          </cell>
          <cell r="B252" t="str">
            <v>2067 04</v>
          </cell>
          <cell r="C252" t="str">
            <v>DE 12" DE DIAMETRO.</v>
          </cell>
          <cell r="D252" t="str">
            <v>M.</v>
          </cell>
          <cell r="E252">
            <v>183.07508707301096</v>
          </cell>
          <cell r="F252">
            <v>186.7087309304668</v>
          </cell>
          <cell r="G252">
            <v>189.03936935774593</v>
          </cell>
          <cell r="H252">
            <v>195.4131079451065</v>
          </cell>
        </row>
        <row r="253">
          <cell r="A253">
            <v>475</v>
          </cell>
          <cell r="B253" t="str">
            <v>2067 05</v>
          </cell>
          <cell r="C253" t="str">
            <v>DE 14" DE DIAMETRO.</v>
          </cell>
          <cell r="D253" t="str">
            <v>M.</v>
          </cell>
          <cell r="E253">
            <v>209.81421971483829</v>
          </cell>
          <cell r="F253">
            <v>213.99769126125125</v>
          </cell>
          <cell r="G253">
            <v>216.68099208213181</v>
          </cell>
          <cell r="H253">
            <v>224.01917795573777</v>
          </cell>
        </row>
        <row r="254">
          <cell r="A254">
            <v>476</v>
          </cell>
          <cell r="B254" t="str">
            <v>2067 06</v>
          </cell>
          <cell r="C254" t="str">
            <v>DE 16" DE DIAMETRO.</v>
          </cell>
          <cell r="D254" t="str">
            <v>M.</v>
          </cell>
          <cell r="E254">
            <v>247.21342531131995</v>
          </cell>
          <cell r="F254">
            <v>252.13796896024036</v>
          </cell>
          <cell r="G254">
            <v>255.29659735510546</v>
          </cell>
          <cell r="H254">
            <v>263.93469044060731</v>
          </cell>
        </row>
        <row r="255">
          <cell r="A255">
            <v>477</v>
          </cell>
          <cell r="B255" t="str">
            <v>2067 07</v>
          </cell>
          <cell r="C255" t="str">
            <v>DE 18" DE DIAMETRO.</v>
          </cell>
          <cell r="D255" t="str">
            <v>M.</v>
          </cell>
          <cell r="E255">
            <v>290.39360407455399</v>
          </cell>
          <cell r="F255">
            <v>296.17874758445078</v>
          </cell>
          <cell r="G255">
            <v>299.88936929103988</v>
          </cell>
          <cell r="H255">
            <v>310.03703204196921</v>
          </cell>
        </row>
        <row r="256">
          <cell r="A256">
            <v>478</v>
          </cell>
          <cell r="B256" t="str">
            <v>2067 08</v>
          </cell>
          <cell r="C256" t="str">
            <v>DE 20" DE DIAMETRO.</v>
          </cell>
          <cell r="D256" t="str">
            <v>M.</v>
          </cell>
          <cell r="E256">
            <v>320.39828299242799</v>
          </cell>
          <cell r="F256">
            <v>326.78106529466947</v>
          </cell>
          <cell r="G256">
            <v>330.87501568995589</v>
          </cell>
          <cell r="H256">
            <v>342.07099070854321</v>
          </cell>
        </row>
        <row r="257">
          <cell r="A257">
            <v>479</v>
          </cell>
          <cell r="B257" t="str">
            <v>2067 09</v>
          </cell>
          <cell r="C257" t="str">
            <v>DE 24" DE DIAMETRO.</v>
          </cell>
          <cell r="D257" t="str">
            <v>M.</v>
          </cell>
          <cell r="E257">
            <v>383.52046024224637</v>
          </cell>
          <cell r="F257">
            <v>391.17023678425869</v>
          </cell>
          <cell r="G257">
            <v>396.07684399958316</v>
          </cell>
          <cell r="H257">
            <v>409.49524102560542</v>
          </cell>
        </row>
        <row r="258">
          <cell r="A258">
            <v>480</v>
          </cell>
          <cell r="B258" t="str">
            <v>2067 10</v>
          </cell>
          <cell r="C258" t="str">
            <v>DE 30" DE DIAMETRO.</v>
          </cell>
          <cell r="D258" t="str">
            <v>M.</v>
          </cell>
          <cell r="E258">
            <v>449.0393634481909</v>
          </cell>
          <cell r="F258">
            <v>458.02785088505533</v>
          </cell>
          <cell r="G258">
            <v>463.79311436306159</v>
          </cell>
          <cell r="H258">
            <v>479.55973086863781</v>
          </cell>
        </row>
        <row r="259">
          <cell r="A259">
            <v>481</v>
          </cell>
          <cell r="B259" t="str">
            <v>2067 11</v>
          </cell>
          <cell r="C259" t="str">
            <v>DE 36" DE DIAMETRO.</v>
          </cell>
          <cell r="D259" t="str">
            <v>M.</v>
          </cell>
          <cell r="E259">
            <v>527.92084791681395</v>
          </cell>
          <cell r="F259">
            <v>538.46179000485142</v>
          </cell>
          <cell r="G259">
            <v>545.22280612361476</v>
          </cell>
          <cell r="H259">
            <v>563.71256790800135</v>
          </cell>
        </row>
        <row r="260">
          <cell r="A260">
            <v>482</v>
          </cell>
          <cell r="B260" t="str">
            <v>2067 12</v>
          </cell>
          <cell r="C260" t="str">
            <v>DE 40" DE DIAMETRO.</v>
          </cell>
          <cell r="D260" t="str">
            <v>M.</v>
          </cell>
          <cell r="E260">
            <v>562.16799083154581</v>
          </cell>
          <cell r="F260">
            <v>570.53493392437167</v>
          </cell>
          <cell r="G260">
            <v>575.90153556613279</v>
          </cell>
          <cell r="H260">
            <v>590.57790731334478</v>
          </cell>
        </row>
        <row r="261">
          <cell r="A261">
            <v>483</v>
          </cell>
          <cell r="B261" t="str">
            <v>2067 13</v>
          </cell>
          <cell r="C261" t="str">
            <v>DE 42" DE DIAMETRO.</v>
          </cell>
          <cell r="D261" t="str">
            <v>M.</v>
          </cell>
          <cell r="E261">
            <v>611.88070833673305</v>
          </cell>
          <cell r="F261">
            <v>620.96481798037257</v>
          </cell>
          <cell r="G261">
            <v>626.79141404857046</v>
          </cell>
          <cell r="H261">
            <v>642.72576051697183</v>
          </cell>
        </row>
        <row r="262">
          <cell r="A262">
            <v>484</v>
          </cell>
          <cell r="B262" t="str">
            <v>2067 14</v>
          </cell>
          <cell r="C262" t="str">
            <v>DE 48" DE DIAMETRO.</v>
          </cell>
          <cell r="D262" t="str">
            <v>M.</v>
          </cell>
          <cell r="E262">
            <v>728.00349395804233</v>
          </cell>
          <cell r="F262">
            <v>739.0000477371849</v>
          </cell>
          <cell r="G262">
            <v>746.05329560921393</v>
          </cell>
          <cell r="H262">
            <v>765.3422413341209</v>
          </cell>
        </row>
        <row r="263">
          <cell r="A263">
            <v>485</v>
          </cell>
          <cell r="B263" t="str">
            <v>2069 01</v>
          </cell>
          <cell r="C263" t="str">
            <v>INSPECCION RADIOGRAFICA DE SOLDADURA EN TUBERIA DE ACERO.</v>
          </cell>
        </row>
        <row r="264">
          <cell r="A264">
            <v>490</v>
          </cell>
          <cell r="B264" t="str">
            <v>2070 00</v>
          </cell>
          <cell r="C264" t="str">
            <v>PROTECCION Y CALAFATEO EN TUBERIAS DE CONCRETO PRESFORZADO.</v>
          </cell>
        </row>
        <row r="265">
          <cell r="A265">
            <v>491</v>
          </cell>
          <cell r="B265" t="str">
            <v>2070 01</v>
          </cell>
          <cell r="C265" t="str">
            <v>PROTECCION ANTICORROSIVA EN SUPERFICIE  EXT. CON ALQUITRAN DE HULLA POLIAMIDAS EN OBRA.</v>
          </cell>
          <cell r="D265" t="str">
            <v>M2.</v>
          </cell>
          <cell r="E265">
            <v>57.893509167806052</v>
          </cell>
          <cell r="F265">
            <v>58.766764909090909</v>
          </cell>
          <cell r="G265">
            <v>59.326875769516732</v>
          </cell>
          <cell r="H265">
            <v>60.858644988847594</v>
          </cell>
        </row>
        <row r="266">
          <cell r="A266">
            <v>492</v>
          </cell>
          <cell r="B266" t="str">
            <v>2070 02</v>
          </cell>
          <cell r="C266" t="str">
            <v>CALAFATEO INTERIOR CON CUERDA NAYLON, COLMASOL Y SIKAFLEX.</v>
          </cell>
          <cell r="D266" t="str">
            <v>M.</v>
          </cell>
          <cell r="E266">
            <v>182.95387708556026</v>
          </cell>
          <cell r="F266">
            <v>185.58630018972332</v>
          </cell>
          <cell r="G266">
            <v>187.2747503197026</v>
          </cell>
          <cell r="H266">
            <v>191.89225753159855</v>
          </cell>
        </row>
        <row r="267">
          <cell r="A267">
            <v>500</v>
          </cell>
          <cell r="B267" t="str">
            <v>2071 00</v>
          </cell>
          <cell r="C267" t="str">
            <v>JUNTA DE CALCETIN C/MORTERO CEMENTO- ARENA 1:3, EN TUBO DE CONCRETO PRESFORZADO....</v>
          </cell>
        </row>
        <row r="268">
          <cell r="A268">
            <v>501</v>
          </cell>
          <cell r="B268" t="str">
            <v>2071 01</v>
          </cell>
          <cell r="C268" t="str">
            <v>DE 900 MM. DE DIAMETRO.</v>
          </cell>
          <cell r="D268" t="str">
            <v>PZA.</v>
          </cell>
          <cell r="E268">
            <v>145.45363291812248</v>
          </cell>
          <cell r="F268">
            <v>147.7007547773386</v>
          </cell>
          <cell r="G268">
            <v>149.14207064684015</v>
          </cell>
          <cell r="H268">
            <v>153.08372477323422</v>
          </cell>
        </row>
        <row r="269">
          <cell r="A269">
            <v>502</v>
          </cell>
          <cell r="B269" t="str">
            <v>2071 02</v>
          </cell>
          <cell r="C269" t="str">
            <v>DE 1200 MM. DE DIAMETRO.</v>
          </cell>
          <cell r="D269" t="str">
            <v>PZA.</v>
          </cell>
          <cell r="E269">
            <v>176.18358236493785</v>
          </cell>
          <cell r="F269">
            <v>178.60226171277995</v>
          </cell>
          <cell r="G269">
            <v>180.15361546468404</v>
          </cell>
          <cell r="H269">
            <v>184.39619687732343</v>
          </cell>
        </row>
        <row r="270">
          <cell r="A270">
            <v>503</v>
          </cell>
          <cell r="B270" t="str">
            <v>2071 03</v>
          </cell>
          <cell r="C270" t="str">
            <v>DE 1500 MM. DE DIAMETRO.</v>
          </cell>
          <cell r="D270" t="str">
            <v>PZA.</v>
          </cell>
          <cell r="E270">
            <v>210.33340103952293</v>
          </cell>
          <cell r="F270">
            <v>213.06144635046113</v>
          </cell>
          <cell r="G270">
            <v>214.81122907063198</v>
          </cell>
          <cell r="H270">
            <v>219.59646624535318</v>
          </cell>
        </row>
        <row r="271">
          <cell r="A271">
            <v>504</v>
          </cell>
          <cell r="B271" t="str">
            <v>2071 04</v>
          </cell>
          <cell r="C271" t="str">
            <v>DE 1800 MM. DE DIAMETRO.</v>
          </cell>
          <cell r="D271" t="str">
            <v>PZA.</v>
          </cell>
          <cell r="E271">
            <v>273.9999559680499</v>
          </cell>
          <cell r="F271">
            <v>277.48735409749668</v>
          </cell>
          <cell r="G271">
            <v>279.72418973977699</v>
          </cell>
          <cell r="H271">
            <v>285.84140014869888</v>
          </cell>
        </row>
        <row r="272">
          <cell r="A272">
            <v>505</v>
          </cell>
          <cell r="B272" t="str">
            <v>2071 05</v>
          </cell>
          <cell r="C272" t="str">
            <v>DE 2100 MM. DE DIAMETRO.</v>
          </cell>
          <cell r="D272" t="str">
            <v>PZA.</v>
          </cell>
          <cell r="E272">
            <v>320.65910980134868</v>
          </cell>
          <cell r="F272">
            <v>324.73711567852433</v>
          </cell>
          <cell r="G272">
            <v>327.35277026022305</v>
          </cell>
          <cell r="H272">
            <v>334.5059598513011</v>
          </cell>
        </row>
        <row r="273">
          <cell r="A273">
            <v>506</v>
          </cell>
          <cell r="B273" t="str">
            <v>2071 06</v>
          </cell>
          <cell r="C273" t="str">
            <v>DE 2500 MM. DE DIAMETRO.</v>
          </cell>
          <cell r="D273" t="str">
            <v>PZA.</v>
          </cell>
          <cell r="E273">
            <v>368.97616472987568</v>
          </cell>
          <cell r="F273">
            <v>373.81352342555994</v>
          </cell>
          <cell r="G273">
            <v>376.91623092936806</v>
          </cell>
          <cell r="H273">
            <v>385.40139375464685</v>
          </cell>
        </row>
        <row r="274">
          <cell r="A274">
            <v>510</v>
          </cell>
          <cell r="B274" t="str">
            <v>2080 00</v>
          </cell>
          <cell r="C274" t="str">
            <v>INSTALACION  DE  TUBERIA  DE  CONCRETO PRESFORZADO...</v>
          </cell>
        </row>
        <row r="275">
          <cell r="A275">
            <v>511</v>
          </cell>
          <cell r="B275" t="str">
            <v>2080 01</v>
          </cell>
          <cell r="C275" t="str">
            <v>DE 900 MM. DE DIAMETRO.</v>
          </cell>
          <cell r="D275" t="str">
            <v>M.</v>
          </cell>
          <cell r="E275">
            <v>60.500446362777801</v>
          </cell>
          <cell r="F275">
            <v>61.501667116070578</v>
          </cell>
          <cell r="G275">
            <v>62.143855413370403</v>
          </cell>
          <cell r="H275">
            <v>63.90008678883509</v>
          </cell>
        </row>
        <row r="276">
          <cell r="A276">
            <v>512</v>
          </cell>
          <cell r="B276" t="str">
            <v>2080 02</v>
          </cell>
          <cell r="C276" t="str">
            <v>DE 1200 MM. DE DIAMETRO.</v>
          </cell>
          <cell r="D276" t="str">
            <v>M.</v>
          </cell>
          <cell r="E276">
            <v>71.035126043797106</v>
          </cell>
          <cell r="F276">
            <v>72.210716703562227</v>
          </cell>
          <cell r="G276">
            <v>72.964746782976064</v>
          </cell>
          <cell r="H276">
            <v>75.026838678886847</v>
          </cell>
        </row>
        <row r="277">
          <cell r="A277">
            <v>513</v>
          </cell>
          <cell r="B277" t="str">
            <v>2080 03</v>
          </cell>
          <cell r="C277" t="str">
            <v>DE 1500 MM. DE DIAMETRO.</v>
          </cell>
          <cell r="D277" t="str">
            <v>M.</v>
          </cell>
          <cell r="E277">
            <v>133.60117204638829</v>
          </cell>
          <cell r="F277">
            <v>135.13956460832969</v>
          </cell>
          <cell r="G277">
            <v>136.12629775052915</v>
          </cell>
          <cell r="H277">
            <v>138.82477685833584</v>
          </cell>
        </row>
        <row r="278">
          <cell r="A278">
            <v>514</v>
          </cell>
          <cell r="B278" t="str">
            <v>2080 04</v>
          </cell>
          <cell r="C278" t="str">
            <v>DE 1800 MM. DE DIAMETRO.</v>
          </cell>
          <cell r="D278" t="str">
            <v>M.</v>
          </cell>
          <cell r="E278">
            <v>180.02434884320667</v>
          </cell>
          <cell r="F278">
            <v>182.36709290919788</v>
          </cell>
          <cell r="G278">
            <v>183.86974136889103</v>
          </cell>
          <cell r="H278">
            <v>187.97912545811033</v>
          </cell>
        </row>
        <row r="279">
          <cell r="A279">
            <v>515</v>
          </cell>
          <cell r="B279" t="str">
            <v>2080 05</v>
          </cell>
          <cell r="C279" t="str">
            <v>DE 2100 MM. DE DIAMETRO.</v>
          </cell>
          <cell r="D279" t="str">
            <v>M.</v>
          </cell>
          <cell r="E279">
            <v>288.56298626020498</v>
          </cell>
          <cell r="F279">
            <v>291.28821915329684</v>
          </cell>
          <cell r="G279">
            <v>293.0361979737562</v>
          </cell>
          <cell r="H279">
            <v>297.81650191427661</v>
          </cell>
        </row>
        <row r="280">
          <cell r="A280">
            <v>516</v>
          </cell>
          <cell r="B280" t="str">
            <v>2080 06</v>
          </cell>
          <cell r="C280" t="str">
            <v>DE 2500 MM. DE DIAMETRO.</v>
          </cell>
          <cell r="D280" t="str">
            <v>M.</v>
          </cell>
          <cell r="E280">
            <v>413.87780502253332</v>
          </cell>
          <cell r="F280">
            <v>417.784253411083</v>
          </cell>
          <cell r="G280">
            <v>420.28987011037924</v>
          </cell>
          <cell r="H280">
            <v>427.14213241521196</v>
          </cell>
        </row>
        <row r="281">
          <cell r="A281">
            <v>520</v>
          </cell>
          <cell r="B281" t="str">
            <v>2081 00</v>
          </cell>
          <cell r="C281" t="str">
            <v>PRUEBA HIDROSTATICA DE TUBERIA DE  CONCRETO PRESFORZADO...</v>
          </cell>
        </row>
        <row r="282">
          <cell r="A282">
            <v>521</v>
          </cell>
          <cell r="B282" t="str">
            <v>2081 01</v>
          </cell>
          <cell r="C282" t="str">
            <v>DE 900 MM. DE DIAMETRO.</v>
          </cell>
          <cell r="D282" t="str">
            <v>M.</v>
          </cell>
          <cell r="E282">
            <v>12.402860479444886</v>
          </cell>
          <cell r="F282">
            <v>12.71222644254097</v>
          </cell>
          <cell r="G282">
            <v>12.91065541080777</v>
          </cell>
          <cell r="H282">
            <v>13.453311172889553</v>
          </cell>
        </row>
        <row r="283">
          <cell r="A283">
            <v>522</v>
          </cell>
          <cell r="B283" t="str">
            <v>2081 02</v>
          </cell>
          <cell r="C283" t="str">
            <v>DE 1200 MM. DE DIAMETRO.</v>
          </cell>
          <cell r="D283" t="str">
            <v>M.</v>
          </cell>
          <cell r="E283">
            <v>17.802686667420211</v>
          </cell>
          <cell r="F283">
            <v>18.249861104986365</v>
          </cell>
          <cell r="G283">
            <v>18.536681159117467</v>
          </cell>
          <cell r="H283">
            <v>19.321065397035682</v>
          </cell>
        </row>
        <row r="284">
          <cell r="A284">
            <v>523</v>
          </cell>
          <cell r="B284" t="str">
            <v>2081 03</v>
          </cell>
          <cell r="C284" t="str">
            <v>DE 1500 MM. DE DIAMETRO.</v>
          </cell>
          <cell r="D284" t="str">
            <v>M.</v>
          </cell>
          <cell r="E284">
            <v>31.15579625337363</v>
          </cell>
          <cell r="F284">
            <v>31.937648414652823</v>
          </cell>
          <cell r="G284">
            <v>32.439132534454373</v>
          </cell>
          <cell r="H284">
            <v>33.810571642261067</v>
          </cell>
        </row>
        <row r="285">
          <cell r="A285">
            <v>524</v>
          </cell>
          <cell r="B285" t="str">
            <v>2081 04</v>
          </cell>
          <cell r="C285" t="str">
            <v>DE 1800 MM. DE DIAMETRO.</v>
          </cell>
          <cell r="D285" t="str">
            <v>M.</v>
          </cell>
          <cell r="E285">
            <v>41.504733167425968</v>
          </cell>
          <cell r="F285">
            <v>42.548140188413669</v>
          </cell>
          <cell r="G285">
            <v>43.217386981386241</v>
          </cell>
          <cell r="H285">
            <v>45.047616869862075</v>
          </cell>
        </row>
        <row r="286">
          <cell r="A286">
            <v>525</v>
          </cell>
          <cell r="B286" t="str">
            <v>2081 05</v>
          </cell>
          <cell r="C286" t="str">
            <v>DE 2100 MM. DE DIAMETRO.</v>
          </cell>
          <cell r="D286" t="str">
            <v>M.</v>
          </cell>
          <cell r="E286">
            <v>62.31159250674726</v>
          </cell>
          <cell r="F286">
            <v>63.875296829305647</v>
          </cell>
          <cell r="G286">
            <v>64.878265068908746</v>
          </cell>
          <cell r="H286">
            <v>67.621143284522134</v>
          </cell>
        </row>
        <row r="287">
          <cell r="A287">
            <v>526</v>
          </cell>
          <cell r="B287" t="str">
            <v>2081 06</v>
          </cell>
          <cell r="C287" t="str">
            <v>DE 2500 MM. DE DIAMETRO.</v>
          </cell>
          <cell r="D287" t="str">
            <v>M.</v>
          </cell>
          <cell r="E287">
            <v>82.8509324720482</v>
          </cell>
          <cell r="F287">
            <v>84.937746514023615</v>
          </cell>
          <cell r="G287">
            <v>86.276240099968746</v>
          </cell>
          <cell r="H287">
            <v>89.936699876920414</v>
          </cell>
        </row>
        <row r="288">
          <cell r="A288">
            <v>540</v>
          </cell>
          <cell r="B288" t="str">
            <v>2100 00</v>
          </cell>
          <cell r="C288" t="str">
            <v>INSTALACION, JUNTEO Y PRUEBA HIDROSTATICA DE TUBERIA DE HIERRO DUCTIL...</v>
          </cell>
        </row>
        <row r="289">
          <cell r="A289">
            <v>541</v>
          </cell>
          <cell r="B289" t="str">
            <v>2100 01</v>
          </cell>
          <cell r="C289" t="str">
            <v>DE 4" DE DIAMETRO.</v>
          </cell>
          <cell r="D289" t="str">
            <v>M.</v>
          </cell>
          <cell r="E289">
            <v>19.636276399464663</v>
          </cell>
          <cell r="F289">
            <v>19.91189334840481</v>
          </cell>
          <cell r="G289">
            <v>20.088675520133414</v>
          </cell>
          <cell r="H289">
            <v>20.572132471806277</v>
          </cell>
        </row>
        <row r="290">
          <cell r="A290">
            <v>542</v>
          </cell>
          <cell r="B290" t="str">
            <v>2100 02</v>
          </cell>
          <cell r="C290" t="str">
            <v>DE 6" DE DIAMETRO.</v>
          </cell>
          <cell r="D290" t="str">
            <v>M.</v>
          </cell>
          <cell r="E290">
            <v>23.760959627095254</v>
          </cell>
          <cell r="F290">
            <v>24.092824932961964</v>
          </cell>
          <cell r="G290">
            <v>24.305685098920893</v>
          </cell>
          <cell r="H290">
            <v>24.887806734608624</v>
          </cell>
        </row>
        <row r="291">
          <cell r="A291">
            <v>543</v>
          </cell>
          <cell r="B291" t="str">
            <v>2100 03</v>
          </cell>
          <cell r="C291" t="str">
            <v>DE 8" DE DIAMETRO.</v>
          </cell>
          <cell r="D291" t="str">
            <v>M.</v>
          </cell>
          <cell r="E291">
            <v>29.725973709662636</v>
          </cell>
          <cell r="F291">
            <v>30.142211550919185</v>
          </cell>
          <cell r="G291">
            <v>30.409188708223606</v>
          </cell>
          <cell r="H291">
            <v>31.139307369933643</v>
          </cell>
        </row>
        <row r="292">
          <cell r="A292">
            <v>544</v>
          </cell>
          <cell r="B292" t="str">
            <v>2100 04</v>
          </cell>
          <cell r="C292" t="str">
            <v>DE 10" DE DIAMETRO.</v>
          </cell>
          <cell r="D292" t="str">
            <v>M.</v>
          </cell>
          <cell r="E292">
            <v>35.042381475227259</v>
          </cell>
          <cell r="F292">
            <v>35.531742180488337</v>
          </cell>
          <cell r="G292">
            <v>35.845620730292183</v>
          </cell>
          <cell r="H292">
            <v>36.704003481221555</v>
          </cell>
        </row>
        <row r="293">
          <cell r="A293">
            <v>545</v>
          </cell>
          <cell r="B293" t="str">
            <v>2100 05</v>
          </cell>
          <cell r="C293" t="str">
            <v>DE 12" DE DIAMETRO.</v>
          </cell>
          <cell r="D293" t="str">
            <v>M.</v>
          </cell>
          <cell r="E293">
            <v>37.329929544369662</v>
          </cell>
          <cell r="F293">
            <v>37.847414428094019</v>
          </cell>
          <cell r="G293">
            <v>38.179331975013028</v>
          </cell>
          <cell r="H293">
            <v>39.087047067949833</v>
          </cell>
        </row>
        <row r="294">
          <cell r="A294">
            <v>546</v>
          </cell>
          <cell r="B294" t="str">
            <v>2100 06</v>
          </cell>
          <cell r="C294" t="str">
            <v>DE 14" DE DIAMETRO.</v>
          </cell>
          <cell r="D294" t="str">
            <v>M.</v>
          </cell>
          <cell r="E294">
            <v>39.766122668273475</v>
          </cell>
          <cell r="F294">
            <v>40.320168984000098</v>
          </cell>
          <cell r="G294">
            <v>40.675537227168817</v>
          </cell>
          <cell r="H294">
            <v>41.647384364715286</v>
          </cell>
        </row>
        <row r="295">
          <cell r="A295">
            <v>547</v>
          </cell>
          <cell r="B295" t="str">
            <v>2100 07</v>
          </cell>
          <cell r="C295" t="str">
            <v>DE 16" DE DIAMETRO.</v>
          </cell>
          <cell r="D295" t="str">
            <v>M.</v>
          </cell>
          <cell r="E295">
            <v>45.51072384018665</v>
          </cell>
          <cell r="F295">
            <v>46.149142691303112</v>
          </cell>
          <cell r="G295">
            <v>46.558627925817326</v>
          </cell>
          <cell r="H295">
            <v>47.678472089386098</v>
          </cell>
        </row>
        <row r="296">
          <cell r="A296">
            <v>548</v>
          </cell>
          <cell r="B296" t="str">
            <v>2100 08</v>
          </cell>
          <cell r="C296" t="str">
            <v>DE 20" DE DIAMETRO.</v>
          </cell>
          <cell r="D296" t="str">
            <v>M.</v>
          </cell>
          <cell r="E296">
            <v>53.944442950586371</v>
          </cell>
          <cell r="F296">
            <v>54.698170933402281</v>
          </cell>
          <cell r="G296">
            <v>55.181616056088664</v>
          </cell>
          <cell r="H296">
            <v>56.503722821887919</v>
          </cell>
        </row>
        <row r="297">
          <cell r="A297">
            <v>549</v>
          </cell>
          <cell r="B297" t="str">
            <v>2100 09</v>
          </cell>
          <cell r="C297" t="str">
            <v>DE 24" DE DIAMETRO.</v>
          </cell>
          <cell r="D297" t="str">
            <v>M.</v>
          </cell>
          <cell r="E297">
            <v>62.776962602691405</v>
          </cell>
          <cell r="F297">
            <v>63.606625867358183</v>
          </cell>
          <cell r="G297">
            <v>64.138776282255506</v>
          </cell>
          <cell r="H297">
            <v>65.594080371474831</v>
          </cell>
        </row>
        <row r="298">
          <cell r="A298">
            <v>550</v>
          </cell>
          <cell r="B298" t="str">
            <v>2100 10</v>
          </cell>
          <cell r="C298" t="str">
            <v>DE 30" DE DIAMETRO.</v>
          </cell>
          <cell r="D298" t="str">
            <v>M.</v>
          </cell>
          <cell r="E298">
            <v>103.36657100693279</v>
          </cell>
          <cell r="F298">
            <v>104.29466889622104</v>
          </cell>
          <cell r="G298">
            <v>108.46482396459022</v>
          </cell>
          <cell r="H298">
            <v>106.51792308726679</v>
          </cell>
        </row>
        <row r="299">
          <cell r="A299">
            <v>551</v>
          </cell>
          <cell r="B299" t="str">
            <v>2100 11</v>
          </cell>
          <cell r="C299" t="str">
            <v>DE 36" DE DIAMETRO.</v>
          </cell>
          <cell r="D299" t="str">
            <v>M.</v>
          </cell>
          <cell r="E299">
            <v>116.44743010948534</v>
          </cell>
          <cell r="F299">
            <v>117.48521229478038</v>
          </cell>
          <cell r="G299">
            <v>118.15085128832992</v>
          </cell>
          <cell r="H299">
            <v>119.97121470840428</v>
          </cell>
        </row>
        <row r="300">
          <cell r="A300">
            <v>552</v>
          </cell>
          <cell r="B300" t="str">
            <v>2100 12</v>
          </cell>
          <cell r="C300" t="str">
            <v>DE 42" DE DIAMETRO.</v>
          </cell>
          <cell r="D300" t="str">
            <v>M.</v>
          </cell>
          <cell r="E300">
            <v>155.55925449115182</v>
          </cell>
          <cell r="F300">
            <v>156.94296407154519</v>
          </cell>
          <cell r="G300">
            <v>157.83048272961125</v>
          </cell>
          <cell r="H300">
            <v>160.25763395637705</v>
          </cell>
        </row>
        <row r="301">
          <cell r="A301">
            <v>553</v>
          </cell>
          <cell r="B301" t="str">
            <v>2100 13</v>
          </cell>
          <cell r="C301" t="str">
            <v>DE 48" DE DIAMETRO.</v>
          </cell>
          <cell r="D301" t="str">
            <v>M.</v>
          </cell>
          <cell r="E301">
            <v>186.2960688345417</v>
          </cell>
          <cell r="F301">
            <v>187.95539536387525</v>
          </cell>
          <cell r="G301">
            <v>189.01969619366986</v>
          </cell>
          <cell r="H301">
            <v>191.93030437210854</v>
          </cell>
        </row>
        <row r="302">
          <cell r="A302">
            <v>560</v>
          </cell>
          <cell r="B302" t="str">
            <v>2130 00</v>
          </cell>
          <cell r="C302" t="str">
            <v>INSTALACION DE PIEZAS ESPECIALES DE.....</v>
          </cell>
        </row>
        <row r="303">
          <cell r="A303">
            <v>561</v>
          </cell>
          <cell r="B303" t="str">
            <v>2130 01</v>
          </cell>
          <cell r="C303" t="str">
            <v>FIERRO FUNDIDO.</v>
          </cell>
          <cell r="D303" t="str">
            <v>KG.</v>
          </cell>
          <cell r="E303">
            <v>2.8242560404668104</v>
          </cell>
          <cell r="F303">
            <v>2.9845638577075086</v>
          </cell>
          <cell r="G303">
            <v>3.0873861412639414</v>
          </cell>
          <cell r="H303">
            <v>3.3685804907063202</v>
          </cell>
        </row>
        <row r="304">
          <cell r="A304">
            <v>562</v>
          </cell>
          <cell r="B304" t="str">
            <v>2130 02</v>
          </cell>
          <cell r="C304" t="str">
            <v>ASBESTO CEMENTO.</v>
          </cell>
          <cell r="D304" t="str">
            <v>KG.</v>
          </cell>
          <cell r="E304">
            <v>2.6260626341182625</v>
          </cell>
          <cell r="F304">
            <v>2.7751207799736486</v>
          </cell>
          <cell r="G304">
            <v>2.8707274646840153</v>
          </cell>
          <cell r="H304">
            <v>3.1321888773234203</v>
          </cell>
        </row>
        <row r="305">
          <cell r="A305">
            <v>563</v>
          </cell>
          <cell r="B305" t="str">
            <v>2130 03</v>
          </cell>
          <cell r="C305" t="str">
            <v>G. P. B.</v>
          </cell>
          <cell r="D305" t="str">
            <v>KG.</v>
          </cell>
          <cell r="E305">
            <v>2.9729010952282215</v>
          </cell>
          <cell r="F305">
            <v>3.141646166007904</v>
          </cell>
          <cell r="G305">
            <v>3.2498801486988853</v>
          </cell>
          <cell r="H305">
            <v>3.5458742007434947</v>
          </cell>
        </row>
        <row r="306">
          <cell r="A306">
            <v>564</v>
          </cell>
          <cell r="B306" t="str">
            <v>2130 04</v>
          </cell>
          <cell r="C306" t="str">
            <v>CONCRETO PRESFORZADO CON ALMA DE ACERO.</v>
          </cell>
          <cell r="D306" t="str">
            <v>KG.</v>
          </cell>
          <cell r="E306">
            <v>2.4476885684045691</v>
          </cell>
          <cell r="F306">
            <v>2.586622010013174</v>
          </cell>
          <cell r="G306">
            <v>2.6757346557620822</v>
          </cell>
          <cell r="H306">
            <v>2.919436425278811</v>
          </cell>
        </row>
        <row r="307">
          <cell r="A307">
            <v>570</v>
          </cell>
          <cell r="B307" t="str">
            <v>2160 00</v>
          </cell>
          <cell r="C307" t="str">
            <v>INSTALACION DE VALVULAS DE SECCIONAMIENTO....</v>
          </cell>
        </row>
        <row r="308">
          <cell r="A308">
            <v>571</v>
          </cell>
          <cell r="B308" t="str">
            <v>2160 03</v>
          </cell>
          <cell r="C308" t="str">
            <v>DE 51 MM. (2") DE DIAMETRO.</v>
          </cell>
          <cell r="D308" t="str">
            <v>PZA.</v>
          </cell>
          <cell r="E308">
            <v>42.36384060700216</v>
          </cell>
          <cell r="F308">
            <v>44.768457865612632</v>
          </cell>
          <cell r="G308">
            <v>46.310792118959114</v>
          </cell>
          <cell r="H308">
            <v>50.528707360594801</v>
          </cell>
        </row>
        <row r="309">
          <cell r="A309">
            <v>572</v>
          </cell>
          <cell r="B309" t="str">
            <v>2160 04</v>
          </cell>
          <cell r="C309" t="str">
            <v>DE 64 MM. (2 1/2") DE DIAMETRO.</v>
          </cell>
          <cell r="D309" t="str">
            <v>PZA.</v>
          </cell>
          <cell r="E309">
            <v>56.485120809336209</v>
          </cell>
          <cell r="F309">
            <v>59.691277154150171</v>
          </cell>
          <cell r="G309">
            <v>61.747722825278821</v>
          </cell>
          <cell r="H309">
            <v>67.371609814126401</v>
          </cell>
        </row>
        <row r="310">
          <cell r="A310">
            <v>573</v>
          </cell>
          <cell r="B310" t="str">
            <v>2160 05</v>
          </cell>
          <cell r="C310" t="str">
            <v>DE 76 MM. (3") DE DIAMETRO.</v>
          </cell>
          <cell r="D310" t="str">
            <v>PZA.</v>
          </cell>
          <cell r="E310">
            <v>76.30446144419102</v>
          </cell>
          <cell r="F310">
            <v>80.6355849275362</v>
          </cell>
          <cell r="G310">
            <v>83.413590483271392</v>
          </cell>
          <cell r="H310">
            <v>91.010771152416368</v>
          </cell>
        </row>
        <row r="311">
          <cell r="A311">
            <v>574</v>
          </cell>
          <cell r="B311" t="str">
            <v>2160 06</v>
          </cell>
          <cell r="C311" t="str">
            <v>DE 102 MM. (4") DE DIAMETRO.</v>
          </cell>
          <cell r="D311" t="str">
            <v>PZA.</v>
          </cell>
          <cell r="E311">
            <v>135.76248334875547</v>
          </cell>
          <cell r="F311">
            <v>143.4685082476943</v>
          </cell>
          <cell r="G311">
            <v>148.41119345724911</v>
          </cell>
          <cell r="H311">
            <v>161.9282551672863</v>
          </cell>
        </row>
        <row r="312">
          <cell r="A312">
            <v>575</v>
          </cell>
          <cell r="B312" t="str">
            <v>2160 07</v>
          </cell>
          <cell r="C312" t="str">
            <v>DE 152 MM. (6") DE DIAMETRO.</v>
          </cell>
          <cell r="D312" t="str">
            <v>PZA.</v>
          </cell>
          <cell r="E312">
            <v>218.01274698340291</v>
          </cell>
          <cell r="F312">
            <v>241.9067547826086</v>
          </cell>
          <cell r="G312">
            <v>250.24077144981419</v>
          </cell>
          <cell r="H312">
            <v>273.03231345724913</v>
          </cell>
        </row>
        <row r="313">
          <cell r="A313">
            <v>576</v>
          </cell>
          <cell r="B313" t="str">
            <v>2160 08</v>
          </cell>
          <cell r="C313" t="str">
            <v>DE 203 MM. (8") DE DIAMETRO.</v>
          </cell>
          <cell r="D313" t="str">
            <v>PZA.</v>
          </cell>
          <cell r="E313">
            <v>373.73613768583357</v>
          </cell>
          <cell r="F313">
            <v>414.69729391304332</v>
          </cell>
          <cell r="G313">
            <v>428.98417962825289</v>
          </cell>
          <cell r="H313">
            <v>468.05539449814131</v>
          </cell>
        </row>
        <row r="314">
          <cell r="A314">
            <v>577</v>
          </cell>
          <cell r="B314" t="str">
            <v>2160 09</v>
          </cell>
          <cell r="C314" t="str">
            <v>DE 254 MM. (10") DE DIAMETRO.</v>
          </cell>
          <cell r="D314" t="str">
            <v>PZA.</v>
          </cell>
          <cell r="E314">
            <v>589.86132841829794</v>
          </cell>
          <cell r="F314">
            <v>623.34249325553651</v>
          </cell>
          <cell r="G314">
            <v>644.81748982120746</v>
          </cell>
          <cell r="H314">
            <v>703.54646840148712</v>
          </cell>
        </row>
        <row r="315">
          <cell r="A315">
            <v>578</v>
          </cell>
          <cell r="B315" t="str">
            <v>2160 10</v>
          </cell>
          <cell r="C315" t="str">
            <v>DE 305 MM. (12") DE DIAMETRO.</v>
          </cell>
          <cell r="D315" t="str">
            <v>PZA.</v>
          </cell>
          <cell r="E315">
            <v>868.27587543173456</v>
          </cell>
          <cell r="F315">
            <v>917.56015007214967</v>
          </cell>
          <cell r="G315">
            <v>949.17134501681721</v>
          </cell>
          <cell r="H315">
            <v>1035.6204014869888</v>
          </cell>
        </row>
        <row r="316">
          <cell r="A316">
            <v>579</v>
          </cell>
          <cell r="B316" t="str">
            <v>2160 11</v>
          </cell>
          <cell r="C316" t="str">
            <v>DE 356 MM. (14") DE DIAMETRO.</v>
          </cell>
          <cell r="D316" t="str">
            <v>PZA.</v>
          </cell>
          <cell r="E316">
            <v>1337.687520587016</v>
          </cell>
          <cell r="F316">
            <v>1413.6161062049057</v>
          </cell>
          <cell r="G316">
            <v>1462.3171034165343</v>
          </cell>
          <cell r="H316">
            <v>1595.5026810408924</v>
          </cell>
        </row>
        <row r="317">
          <cell r="A317">
            <v>580</v>
          </cell>
          <cell r="B317" t="str">
            <v>2160 12</v>
          </cell>
          <cell r="C317" t="str">
            <v>DE 406 MM. (16") DE DIAMETRO.</v>
          </cell>
          <cell r="D317" t="str">
            <v>PZA.</v>
          </cell>
          <cell r="E317">
            <v>1822.2232102029427</v>
          </cell>
          <cell r="F317">
            <v>1925.6545638647335</v>
          </cell>
          <cell r="G317">
            <v>1991.9959822552669</v>
          </cell>
          <cell r="H317">
            <v>2173.4238920446101</v>
          </cell>
        </row>
        <row r="318">
          <cell r="A318">
            <v>581</v>
          </cell>
          <cell r="B318" t="str">
            <v>2160 13</v>
          </cell>
          <cell r="C318" t="str">
            <v>DE 456 MM. (18") DE DIAMETRO.</v>
          </cell>
          <cell r="D318" t="str">
            <v>PZA.</v>
          </cell>
          <cell r="E318">
            <v>2483.7880817037685</v>
          </cell>
          <cell r="F318">
            <v>2624.7705706004126</v>
          </cell>
          <cell r="G318">
            <v>2715.19748613914</v>
          </cell>
          <cell r="H318">
            <v>2962.4934691449812</v>
          </cell>
        </row>
        <row r="319">
          <cell r="A319">
            <v>582</v>
          </cell>
          <cell r="B319" t="str">
            <v>2160 14</v>
          </cell>
          <cell r="C319" t="str">
            <v>DE 508 MM. (20") DE DIAMETRO.</v>
          </cell>
          <cell r="D319" t="str">
            <v>PZA.</v>
          </cell>
          <cell r="E319">
            <v>2901.3957455520422</v>
          </cell>
          <cell r="F319">
            <v>3066.0820956054949</v>
          </cell>
          <cell r="G319">
            <v>3171.7127933127995</v>
          </cell>
          <cell r="H319">
            <v>3460.5874836579928</v>
          </cell>
        </row>
        <row r="320">
          <cell r="A320">
            <v>583</v>
          </cell>
          <cell r="B320" t="str">
            <v>2160 15</v>
          </cell>
          <cell r="C320" t="str">
            <v>DE 610 MM. (24") DE DIAMETRO.</v>
          </cell>
          <cell r="D320" t="str">
            <v>PZA.</v>
          </cell>
          <cell r="E320">
            <v>4425.5171970442589</v>
          </cell>
          <cell r="F320">
            <v>4676.7143235987187</v>
          </cell>
          <cell r="G320">
            <v>4837.8334918321834</v>
          </cell>
          <cell r="H320">
            <v>5278.4558756877332</v>
          </cell>
        </row>
        <row r="321">
          <cell r="A321">
            <v>584</v>
          </cell>
          <cell r="B321" t="str">
            <v>2160 16</v>
          </cell>
          <cell r="C321" t="str">
            <v>DE 760 MM. (30") DE DIAMETRO.</v>
          </cell>
          <cell r="D321" t="str">
            <v>PZA.</v>
          </cell>
          <cell r="E321">
            <v>6939.6005565755904</v>
          </cell>
          <cell r="F321">
            <v>7333.4997646527354</v>
          </cell>
          <cell r="G321">
            <v>7586.1488042485398</v>
          </cell>
          <cell r="H321">
            <v>8277.0834914498155</v>
          </cell>
        </row>
        <row r="322">
          <cell r="A322">
            <v>590</v>
          </cell>
          <cell r="B322" t="str">
            <v>2170 00</v>
          </cell>
          <cell r="C322" t="str">
            <v>INSTALACION DE VALVULAS CHECK......</v>
          </cell>
        </row>
        <row r="323">
          <cell r="A323">
            <v>591</v>
          </cell>
          <cell r="B323" t="str">
            <v>2170 02</v>
          </cell>
          <cell r="C323" t="str">
            <v>DE 64 MM. (2 1/2") DE DIAMETRO.</v>
          </cell>
          <cell r="D323" t="str">
            <v>PZA.</v>
          </cell>
          <cell r="E323">
            <v>53.512219714107992</v>
          </cell>
          <cell r="F323">
            <v>56.549630988142276</v>
          </cell>
          <cell r="G323">
            <v>58.497842676579943</v>
          </cell>
          <cell r="H323">
            <v>63.825735613382911</v>
          </cell>
        </row>
        <row r="324">
          <cell r="A324">
            <v>592</v>
          </cell>
          <cell r="B324" t="str">
            <v>2170 03</v>
          </cell>
          <cell r="C324" t="str">
            <v>DE 76 MM. (3") DE DIAMETRO.</v>
          </cell>
          <cell r="D324" t="str">
            <v>PZA.</v>
          </cell>
          <cell r="E324">
            <v>64.90834057914951</v>
          </cell>
          <cell r="F324">
            <v>68.592607957839235</v>
          </cell>
          <cell r="G324">
            <v>70.955716579925664</v>
          </cell>
          <cell r="H324">
            <v>77.41825338289965</v>
          </cell>
        </row>
        <row r="325">
          <cell r="A325">
            <v>593</v>
          </cell>
          <cell r="B325" t="str">
            <v>2170 04</v>
          </cell>
          <cell r="C325" t="str">
            <v>DE 102 MM. (4") DE DIAMETRO.</v>
          </cell>
          <cell r="D325" t="str">
            <v>PZA.</v>
          </cell>
          <cell r="E325">
            <v>115.94314271390064</v>
          </cell>
          <cell r="F325">
            <v>122.52420047430824</v>
          </cell>
          <cell r="G325">
            <v>126.74532579925652</v>
          </cell>
          <cell r="H325">
            <v>138.2890938289963</v>
          </cell>
        </row>
        <row r="326">
          <cell r="A326">
            <v>594</v>
          </cell>
          <cell r="B326" t="str">
            <v>2170 05</v>
          </cell>
          <cell r="C326" t="str">
            <v>DE 152 MM. (6") DE DIAMETRO.</v>
          </cell>
          <cell r="D326" t="str">
            <v>PZA.</v>
          </cell>
          <cell r="E326">
            <v>212.06694479294649</v>
          </cell>
          <cell r="F326">
            <v>224.1040931752305</v>
          </cell>
          <cell r="G326">
            <v>231.82478394052052</v>
          </cell>
          <cell r="H326">
            <v>252.93902631970266</v>
          </cell>
        </row>
        <row r="327">
          <cell r="A327">
            <v>595</v>
          </cell>
          <cell r="B327" t="str">
            <v>2170 06</v>
          </cell>
          <cell r="C327" t="str">
            <v>DE 203 MM. (8") DE DIAMETRO.</v>
          </cell>
          <cell r="D327" t="str">
            <v>PZA.</v>
          </cell>
          <cell r="E327">
            <v>375.57650503049865</v>
          </cell>
          <cell r="F327">
            <v>396.8946323056652</v>
          </cell>
          <cell r="G327">
            <v>410.56819211895919</v>
          </cell>
          <cell r="H327">
            <v>447.96210736059487</v>
          </cell>
        </row>
        <row r="328">
          <cell r="A328">
            <v>596</v>
          </cell>
          <cell r="B328" t="str">
            <v>2170 07</v>
          </cell>
          <cell r="C328" t="str">
            <v>DE 254 MM. (10") DE DIAMETRO.</v>
          </cell>
          <cell r="D328" t="str">
            <v>PZA.</v>
          </cell>
          <cell r="E328">
            <v>581.69764763298872</v>
          </cell>
          <cell r="F328">
            <v>614.71543314887992</v>
          </cell>
          <cell r="G328">
            <v>635.89321576208192</v>
          </cell>
          <cell r="H328">
            <v>693.80938527881051</v>
          </cell>
        </row>
        <row r="329">
          <cell r="A329">
            <v>597</v>
          </cell>
          <cell r="B329" t="str">
            <v>2170 08</v>
          </cell>
          <cell r="C329" t="str">
            <v>DE 305 MM. (12") DE DIAMETRO.</v>
          </cell>
          <cell r="D329" t="str">
            <v>PZA.</v>
          </cell>
          <cell r="E329">
            <v>880.96969121929635</v>
          </cell>
          <cell r="F329">
            <v>930.97448052700895</v>
          </cell>
          <cell r="G329">
            <v>963.04781739776979</v>
          </cell>
          <cell r="H329">
            <v>1050.760721486989</v>
          </cell>
        </row>
        <row r="330">
          <cell r="A330">
            <v>610</v>
          </cell>
          <cell r="B330" t="str">
            <v>2171 00</v>
          </cell>
          <cell r="C330" t="str">
            <v>INSTALACION DE JUNTA DRESSER ESTILO 32......</v>
          </cell>
        </row>
        <row r="331">
          <cell r="A331">
            <v>611</v>
          </cell>
          <cell r="B331" t="str">
            <v>2171 01</v>
          </cell>
          <cell r="C331" t="str">
            <v>DE 4" DE DIAMETRO.</v>
          </cell>
          <cell r="D331" t="str">
            <v>PZA.</v>
          </cell>
          <cell r="E331">
            <v>91.458670010924422</v>
          </cell>
          <cell r="F331">
            <v>96.005505943082966</v>
          </cell>
          <cell r="G331">
            <v>98.921870606691471</v>
          </cell>
          <cell r="H331">
            <v>106.89743033903346</v>
          </cell>
        </row>
        <row r="332">
          <cell r="A332">
            <v>612</v>
          </cell>
          <cell r="B332" t="str">
            <v>2171 02</v>
          </cell>
          <cell r="C332" t="str">
            <v>DE 6" DE DIAMETRO.</v>
          </cell>
          <cell r="D332" t="str">
            <v>PZA.</v>
          </cell>
          <cell r="E332">
            <v>145.20096621528862</v>
          </cell>
          <cell r="F332">
            <v>152.47556621660073</v>
          </cell>
          <cell r="G332">
            <v>157.14153321040894</v>
          </cell>
          <cell r="H332">
            <v>169.90183679405206</v>
          </cell>
        </row>
        <row r="333">
          <cell r="A333">
            <v>613</v>
          </cell>
          <cell r="B333" t="str">
            <v>2171 03</v>
          </cell>
          <cell r="C333" t="str">
            <v>DE 8" DE DIAMETRO.</v>
          </cell>
          <cell r="D333" t="str">
            <v>PZA.</v>
          </cell>
          <cell r="E333">
            <v>214.96830415809166</v>
          </cell>
          <cell r="F333">
            <v>225.88048540184445</v>
          </cell>
          <cell r="G333">
            <v>232.87961628252791</v>
          </cell>
          <cell r="H333">
            <v>252.02056498141266</v>
          </cell>
        </row>
        <row r="334">
          <cell r="A334">
            <v>614</v>
          </cell>
          <cell r="B334" t="str">
            <v>2171 04</v>
          </cell>
          <cell r="C334" t="str">
            <v>DE 10" DE DIAMETRO.</v>
          </cell>
          <cell r="D334" t="str">
            <v>PZA.</v>
          </cell>
          <cell r="E334">
            <v>268.70255519761457</v>
          </cell>
          <cell r="F334">
            <v>282.34278175230554</v>
          </cell>
          <cell r="G334">
            <v>291.09169535315988</v>
          </cell>
          <cell r="H334">
            <v>315.01788122676584</v>
          </cell>
        </row>
        <row r="335">
          <cell r="A335">
            <v>615</v>
          </cell>
          <cell r="B335" t="str">
            <v>2171 05</v>
          </cell>
          <cell r="C335" t="str">
            <v>DE 12" DE DIAMETRO.</v>
          </cell>
          <cell r="D335" t="str">
            <v>PZA.</v>
          </cell>
          <cell r="E335">
            <v>338.4649383052589</v>
          </cell>
          <cell r="F335">
            <v>355.74246486060593</v>
          </cell>
          <cell r="G335">
            <v>366.82436195836436</v>
          </cell>
          <cell r="H335">
            <v>397.13069962379188</v>
          </cell>
        </row>
        <row r="336">
          <cell r="A336">
            <v>616</v>
          </cell>
          <cell r="B336" t="str">
            <v>2171 06</v>
          </cell>
          <cell r="C336" t="str">
            <v>DE 14" DE DIAMETRO.</v>
          </cell>
          <cell r="D336" t="str">
            <v>PZA.</v>
          </cell>
          <cell r="E336">
            <v>360.16122520853901</v>
          </cell>
          <cell r="F336">
            <v>378.34828769538854</v>
          </cell>
          <cell r="G336">
            <v>390.01356595985135</v>
          </cell>
          <cell r="H336">
            <v>421.9153115657993</v>
          </cell>
        </row>
        <row r="337">
          <cell r="A337">
            <v>617</v>
          </cell>
          <cell r="B337" t="str">
            <v>2171 07</v>
          </cell>
          <cell r="C337" t="str">
            <v>DE 16" DE DIAMETRO.</v>
          </cell>
          <cell r="D337" t="str">
            <v>PZA.</v>
          </cell>
          <cell r="E337">
            <v>526.04696039522912</v>
          </cell>
          <cell r="F337">
            <v>553.32741350461117</v>
          </cell>
          <cell r="G337">
            <v>570.82524070631985</v>
          </cell>
          <cell r="H337">
            <v>618.67761245353176</v>
          </cell>
        </row>
        <row r="338">
          <cell r="A338">
            <v>618</v>
          </cell>
          <cell r="B338" t="str">
            <v>2171 08</v>
          </cell>
          <cell r="C338" t="str">
            <v>DE 20" DE DIAMETRO.</v>
          </cell>
          <cell r="D338" t="str">
            <v>PZA.</v>
          </cell>
          <cell r="E338">
            <v>601.4859935028735</v>
          </cell>
          <cell r="F338">
            <v>632.4037466129115</v>
          </cell>
          <cell r="G338">
            <v>652.23455731152433</v>
          </cell>
          <cell r="H338">
            <v>706.46708085055775</v>
          </cell>
        </row>
        <row r="339">
          <cell r="A339">
            <v>619</v>
          </cell>
          <cell r="B339" t="str">
            <v>2171 09</v>
          </cell>
          <cell r="C339" t="str">
            <v>DE 24" DE DIAMETRO.</v>
          </cell>
          <cell r="D339" t="str">
            <v>PZA.</v>
          </cell>
          <cell r="E339">
            <v>837.14336663236656</v>
          </cell>
          <cell r="F339">
            <v>880.79209160737776</v>
          </cell>
          <cell r="G339">
            <v>908.78861513011157</v>
          </cell>
          <cell r="H339">
            <v>985.35240992565059</v>
          </cell>
        </row>
        <row r="340">
          <cell r="A340">
            <v>620</v>
          </cell>
          <cell r="B340" t="str">
            <v>2171 10</v>
          </cell>
          <cell r="C340" t="str">
            <v>DE 30" DE DIAMETRO.</v>
          </cell>
          <cell r="D340" t="str">
            <v>PZA.</v>
          </cell>
          <cell r="E340">
            <v>1157.0841943900114</v>
          </cell>
          <cell r="F340">
            <v>1217.9260733849796</v>
          </cell>
          <cell r="G340">
            <v>1256.9503770141266</v>
          </cell>
          <cell r="H340">
            <v>1363.6725124490708</v>
          </cell>
        </row>
        <row r="341">
          <cell r="A341">
            <v>621</v>
          </cell>
          <cell r="B341" t="str">
            <v>2171 11</v>
          </cell>
          <cell r="C341" t="str">
            <v>DE 36" DE DIAMETRO.</v>
          </cell>
          <cell r="D341" t="str">
            <v>PZA.</v>
          </cell>
          <cell r="E341">
            <v>1383.5125959989975</v>
          </cell>
          <cell r="F341">
            <v>1456.2605647046112</v>
          </cell>
          <cell r="G341">
            <v>1502.9214973724913</v>
          </cell>
          <cell r="H341">
            <v>1630.5279864728629</v>
          </cell>
        </row>
        <row r="342">
          <cell r="A342">
            <v>630</v>
          </cell>
          <cell r="B342" t="str">
            <v>2172 00</v>
          </cell>
          <cell r="C342" t="str">
            <v>INSTALACION DE JUNTA DRESSER ESTILO 38......</v>
          </cell>
        </row>
        <row r="343">
          <cell r="A343">
            <v>631</v>
          </cell>
          <cell r="B343" t="str">
            <v>2172 01</v>
          </cell>
          <cell r="C343" t="str">
            <v>DE 4" DE DIAMETRO.</v>
          </cell>
          <cell r="D343" t="str">
            <v>PZA.</v>
          </cell>
          <cell r="E343">
            <v>108.32492889118588</v>
          </cell>
          <cell r="F343">
            <v>113.82911185823448</v>
          </cell>
          <cell r="G343">
            <v>117.35952398364314</v>
          </cell>
          <cell r="H343">
            <v>127.01435663791823</v>
          </cell>
        </row>
        <row r="344">
          <cell r="A344">
            <v>632</v>
          </cell>
          <cell r="B344" t="str">
            <v>2172 02</v>
          </cell>
          <cell r="C344" t="str">
            <v>DE 6" DE DIAMETRO.</v>
          </cell>
          <cell r="D344" t="str">
            <v>PZA.</v>
          </cell>
          <cell r="E344">
            <v>170.50530937083951</v>
          </cell>
          <cell r="F344">
            <v>179.21621116627136</v>
          </cell>
          <cell r="G344">
            <v>184.80342974275098</v>
          </cell>
          <cell r="H344">
            <v>200.08313603271378</v>
          </cell>
        </row>
        <row r="345">
          <cell r="A345">
            <v>633</v>
          </cell>
          <cell r="B345" t="str">
            <v>2172 03</v>
          </cell>
          <cell r="C345" t="str">
            <v>DE 8" DE DIAMETRO.</v>
          </cell>
          <cell r="D345" t="str">
            <v>PZA.</v>
          </cell>
          <cell r="E345">
            <v>249.01297653361351</v>
          </cell>
          <cell r="F345">
            <v>261.8575700795783</v>
          </cell>
          <cell r="G345">
            <v>270.09616045204467</v>
          </cell>
          <cell r="H345">
            <v>292.62673437026029</v>
          </cell>
        </row>
        <row r="346">
          <cell r="A346">
            <v>634</v>
          </cell>
          <cell r="B346" t="str">
            <v>2172 04</v>
          </cell>
          <cell r="C346" t="str">
            <v>DE 10" DE DIAMETRO.</v>
          </cell>
          <cell r="D346" t="str">
            <v>PZA.</v>
          </cell>
          <cell r="E346">
            <v>307.74170141311987</v>
          </cell>
          <cell r="F346">
            <v>323.59783198893274</v>
          </cell>
          <cell r="G346">
            <v>333.76803817249078</v>
          </cell>
          <cell r="H346">
            <v>361.58111927286251</v>
          </cell>
        </row>
        <row r="347">
          <cell r="A347">
            <v>635</v>
          </cell>
          <cell r="B347" t="str">
            <v>2172 05</v>
          </cell>
          <cell r="C347" t="str">
            <v>DE 12" DE DIAMETRO.</v>
          </cell>
          <cell r="D347" t="str">
            <v>PZA.</v>
          </cell>
          <cell r="E347">
            <v>389.06371494604326</v>
          </cell>
          <cell r="F347">
            <v>409.21328260606049</v>
          </cell>
          <cell r="G347">
            <v>422.13732208921942</v>
          </cell>
          <cell r="H347">
            <v>457.48147852044616</v>
          </cell>
        </row>
        <row r="348">
          <cell r="A348">
            <v>636</v>
          </cell>
          <cell r="B348" t="str">
            <v>2172 06</v>
          </cell>
          <cell r="C348" t="str">
            <v>DE 14" DE DIAMETRO.</v>
          </cell>
          <cell r="D348" t="str">
            <v>PZA.</v>
          </cell>
          <cell r="E348">
            <v>419.18817645429533</v>
          </cell>
          <cell r="F348">
            <v>440.72567232147549</v>
          </cell>
          <cell r="G348">
            <v>454.53993631226774</v>
          </cell>
          <cell r="H348">
            <v>492.31864382156141</v>
          </cell>
        </row>
        <row r="349">
          <cell r="A349">
            <v>637</v>
          </cell>
          <cell r="B349" t="str">
            <v>2172 07</v>
          </cell>
          <cell r="C349" t="str">
            <v>DE 16" DE DIAMETRO.</v>
          </cell>
          <cell r="D349" t="str">
            <v>PZA.</v>
          </cell>
          <cell r="E349">
            <v>593.51474108111643</v>
          </cell>
          <cell r="F349">
            <v>624.62430108827402</v>
          </cell>
          <cell r="G349">
            <v>644.57813774721217</v>
          </cell>
          <cell r="H349">
            <v>699.14710785873626</v>
          </cell>
        </row>
        <row r="350">
          <cell r="A350">
            <v>638</v>
          </cell>
          <cell r="B350" t="str">
            <v>2172 08</v>
          </cell>
          <cell r="C350" t="str">
            <v>DE 20" DE DIAMETRO.</v>
          </cell>
          <cell r="D350" t="str">
            <v>PZA.</v>
          </cell>
          <cell r="E350">
            <v>685.81728790418072</v>
          </cell>
          <cell r="F350">
            <v>721.52177618866904</v>
          </cell>
          <cell r="G350">
            <v>744.4228241962827</v>
          </cell>
          <cell r="H350">
            <v>807.05171234498152</v>
          </cell>
        </row>
        <row r="351">
          <cell r="A351">
            <v>639</v>
          </cell>
          <cell r="B351" t="str">
            <v>2172 09</v>
          </cell>
          <cell r="C351" t="str">
            <v>DE 24" DE DIAMETRO.</v>
          </cell>
          <cell r="D351" t="str">
            <v>PZA.</v>
          </cell>
          <cell r="E351">
            <v>938.34091991393529</v>
          </cell>
          <cell r="F351">
            <v>987.73372709828675</v>
          </cell>
          <cell r="G351">
            <v>1019.4145353918217</v>
          </cell>
          <cell r="H351">
            <v>1106.0539677189593</v>
          </cell>
        </row>
        <row r="352">
          <cell r="A352">
            <v>640</v>
          </cell>
          <cell r="B352" t="str">
            <v>2172 10</v>
          </cell>
          <cell r="C352" t="str">
            <v>DE 30" DE DIAMETRO.</v>
          </cell>
          <cell r="D352" t="str">
            <v>PZA.</v>
          </cell>
          <cell r="E352">
            <v>1285.072541374745</v>
          </cell>
          <cell r="F352">
            <v>1353.1791769085635</v>
          </cell>
          <cell r="G352">
            <v>1396.8631338825282</v>
          </cell>
          <cell r="H352">
            <v>1516.3283065814128</v>
          </cell>
        </row>
        <row r="353">
          <cell r="A353">
            <v>641</v>
          </cell>
          <cell r="B353" t="str">
            <v>2172 11</v>
          </cell>
          <cell r="C353" t="str">
            <v>DE 36" DE DIAMETRO.</v>
          </cell>
          <cell r="D353" t="str">
            <v>PZA.</v>
          </cell>
          <cell r="E353">
            <v>1534.778758559368</v>
          </cell>
          <cell r="F353">
            <v>1616.1127577080365</v>
          </cell>
          <cell r="G353">
            <v>1668.2808158052048</v>
          </cell>
          <cell r="H353">
            <v>1810.9479755970265</v>
          </cell>
        </row>
        <row r="354">
          <cell r="A354">
            <v>642</v>
          </cell>
          <cell r="B354" t="str">
            <v>2172 12</v>
          </cell>
          <cell r="C354" t="str">
            <v>DE 42" DE DIAMETRO.</v>
          </cell>
          <cell r="D354" t="str">
            <v>PZA.</v>
          </cell>
          <cell r="E354">
            <v>2218.2802924616799</v>
          </cell>
          <cell r="F354">
            <v>2337.4241558945978</v>
          </cell>
          <cell r="G354">
            <v>2413.8436613234212</v>
          </cell>
          <cell r="H354">
            <v>2622.8327283866179</v>
          </cell>
        </row>
        <row r="355">
          <cell r="A355">
            <v>643</v>
          </cell>
          <cell r="B355" t="str">
            <v>2172 13</v>
          </cell>
          <cell r="C355" t="str">
            <v>DE 48" DE DIAMETRO.</v>
          </cell>
          <cell r="D355" t="str">
            <v>PZA.</v>
          </cell>
          <cell r="E355">
            <v>2901.5787263639909</v>
          </cell>
          <cell r="F355">
            <v>3058.5324540811584</v>
          </cell>
          <cell r="G355">
            <v>3159.2034068416365</v>
          </cell>
          <cell r="H355">
            <v>3434.5143811762086</v>
          </cell>
        </row>
        <row r="356">
          <cell r="A356">
            <v>644</v>
          </cell>
          <cell r="B356" t="str">
            <v>2172 14</v>
          </cell>
          <cell r="C356" t="str">
            <v>DE 60" DE DIAMETRO.</v>
          </cell>
          <cell r="D356" t="str">
            <v>PZA.</v>
          </cell>
          <cell r="E356">
            <v>4586.8939918503293</v>
          </cell>
          <cell r="F356">
            <v>4837.6246989936744</v>
          </cell>
          <cell r="G356">
            <v>4998.4447033449833</v>
          </cell>
          <cell r="H356">
            <v>5438.2489455457262</v>
          </cell>
        </row>
        <row r="357">
          <cell r="A357">
            <v>650</v>
          </cell>
          <cell r="B357" t="str">
            <v>2173 00</v>
          </cell>
          <cell r="C357" t="str">
            <v>INSTALACION DE JUNTA DRESSER ESTILO 40......</v>
          </cell>
        </row>
        <row r="358">
          <cell r="A358">
            <v>651</v>
          </cell>
          <cell r="B358" t="str">
            <v>2173 01</v>
          </cell>
          <cell r="C358" t="str">
            <v>DE 4" DE DIAMETRO.</v>
          </cell>
          <cell r="D358" t="str">
            <v>PZA.</v>
          </cell>
          <cell r="E358">
            <v>114.73153075140267</v>
          </cell>
          <cell r="F358">
            <v>120.5993593459815</v>
          </cell>
          <cell r="G358">
            <v>124.36301570408922</v>
          </cell>
          <cell r="H358">
            <v>134.65571554052048</v>
          </cell>
        </row>
        <row r="359">
          <cell r="A359">
            <v>652</v>
          </cell>
          <cell r="B359" t="str">
            <v>2173 02</v>
          </cell>
          <cell r="C359" t="str">
            <v>DE 6" DE DIAMETRO.</v>
          </cell>
          <cell r="D359" t="str">
            <v>PZA.</v>
          </cell>
          <cell r="E359">
            <v>180.78163749001172</v>
          </cell>
          <cell r="F359">
            <v>190.07583474677199</v>
          </cell>
          <cell r="G359">
            <v>196.03718212342011</v>
          </cell>
          <cell r="H359">
            <v>212.34004118661713</v>
          </cell>
        </row>
        <row r="360">
          <cell r="A360">
            <v>653</v>
          </cell>
          <cell r="B360" t="str">
            <v>2173 03</v>
          </cell>
          <cell r="C360" t="str">
            <v>DE 8" DE DIAMETRO.</v>
          </cell>
          <cell r="D360" t="str">
            <v>PZA.</v>
          </cell>
          <cell r="E360">
            <v>264.08063025126188</v>
          </cell>
          <cell r="F360">
            <v>277.78048006429503</v>
          </cell>
          <cell r="G360">
            <v>286.56763633903353</v>
          </cell>
          <cell r="H360">
            <v>310.59840677769523</v>
          </cell>
        </row>
        <row r="361">
          <cell r="A361">
            <v>654</v>
          </cell>
          <cell r="B361" t="str">
            <v>2173 04</v>
          </cell>
          <cell r="C361" t="str">
            <v>DE 10" DE DIAMETRO.</v>
          </cell>
          <cell r="D361" t="str">
            <v>PZA.</v>
          </cell>
          <cell r="E361">
            <v>354.86218377248719</v>
          </cell>
          <cell r="F361">
            <v>373.39292372015797</v>
          </cell>
          <cell r="G361">
            <v>385.2786385293681</v>
          </cell>
          <cell r="H361">
            <v>417.7832253546469</v>
          </cell>
        </row>
        <row r="362">
          <cell r="A362">
            <v>655</v>
          </cell>
          <cell r="B362" t="str">
            <v>2173 05</v>
          </cell>
          <cell r="C362" t="str">
            <v>DE 12" DE DIAMETRO.</v>
          </cell>
          <cell r="D362" t="str">
            <v>PZA.</v>
          </cell>
          <cell r="E362">
            <v>413.41672975112107</v>
          </cell>
          <cell r="F362">
            <v>434.94860078260854</v>
          </cell>
          <cell r="G362">
            <v>448.75925697397776</v>
          </cell>
          <cell r="H362">
            <v>486.52809801486995</v>
          </cell>
        </row>
        <row r="363">
          <cell r="A363">
            <v>656</v>
          </cell>
          <cell r="B363" t="str">
            <v>2173 06</v>
          </cell>
          <cell r="C363" t="str">
            <v>DE 14" DE DIAMETRO.</v>
          </cell>
          <cell r="D363" t="str">
            <v>PZA.</v>
          </cell>
          <cell r="E363">
            <v>444.81953873032131</v>
          </cell>
          <cell r="F363">
            <v>467.81189834940693</v>
          </cell>
          <cell r="G363">
            <v>482.55931966096659</v>
          </cell>
          <cell r="H363">
            <v>522.88998922230496</v>
          </cell>
        </row>
        <row r="364">
          <cell r="A364">
            <v>657</v>
          </cell>
          <cell r="B364" t="str">
            <v>2173 07</v>
          </cell>
          <cell r="C364" t="str">
            <v>DE 16" DE DIAMETRO.</v>
          </cell>
          <cell r="D364" t="str">
            <v>PZA.</v>
          </cell>
          <cell r="E364">
            <v>641.57664212063924</v>
          </cell>
          <cell r="F364">
            <v>675.41424743873506</v>
          </cell>
          <cell r="G364">
            <v>697.11786681784406</v>
          </cell>
          <cell r="H364">
            <v>756.47207410408942</v>
          </cell>
        </row>
        <row r="365">
          <cell r="A365">
            <v>658</v>
          </cell>
          <cell r="B365" t="str">
            <v>2173 08</v>
          </cell>
          <cell r="C365" t="str">
            <v>DE 18" DE DIAMETRO.</v>
          </cell>
          <cell r="D365" t="str">
            <v>PZA.</v>
          </cell>
          <cell r="E365">
            <v>690.91861404470046</v>
          </cell>
          <cell r="F365">
            <v>727.23536569433452</v>
          </cell>
          <cell r="G365">
            <v>750.52912266914518</v>
          </cell>
          <cell r="H365">
            <v>814.23197590334587</v>
          </cell>
        </row>
        <row r="366">
          <cell r="A366">
            <v>670</v>
          </cell>
          <cell r="B366" t="str">
            <v>2174 00</v>
          </cell>
          <cell r="C366" t="str">
            <v>INSTALACION DE JUNTA DRESSER ESTILO 69......</v>
          </cell>
        </row>
        <row r="367">
          <cell r="A367">
            <v>671</v>
          </cell>
          <cell r="B367" t="str">
            <v>2174 01</v>
          </cell>
          <cell r="C367" t="str">
            <v>DE 4" DE DIAMETRO.</v>
          </cell>
          <cell r="D367" t="str">
            <v>PZA.</v>
          </cell>
          <cell r="E367">
            <v>122.87232491716931</v>
          </cell>
          <cell r="F367">
            <v>129.20223376389984</v>
          </cell>
          <cell r="G367">
            <v>133.2622708446097</v>
          </cell>
          <cell r="H367">
            <v>144.3655010602231</v>
          </cell>
        </row>
        <row r="368">
          <cell r="A368">
            <v>672</v>
          </cell>
          <cell r="B368" t="str">
            <v>2174 02</v>
          </cell>
          <cell r="C368" t="str">
            <v>DE 6" DE DIAMETRO.</v>
          </cell>
          <cell r="D368" t="str">
            <v>PZA.</v>
          </cell>
          <cell r="E368">
            <v>193.73853143004806</v>
          </cell>
          <cell r="F368">
            <v>203.76817595362311</v>
          </cell>
          <cell r="G368">
            <v>210.20124310483274</v>
          </cell>
          <cell r="H368">
            <v>227.79414291152418</v>
          </cell>
        </row>
        <row r="369">
          <cell r="A369">
            <v>673</v>
          </cell>
          <cell r="B369" t="str">
            <v>2174 03</v>
          </cell>
          <cell r="C369" t="str">
            <v>DE 8" DE DIAMETRO.</v>
          </cell>
          <cell r="D369" t="str">
            <v>PZA.</v>
          </cell>
          <cell r="E369">
            <v>282.95855220596115</v>
          </cell>
          <cell r="F369">
            <v>297.72993321844524</v>
          </cell>
          <cell r="G369">
            <v>307.20437528327147</v>
          </cell>
          <cell r="H369">
            <v>333.11470795241644</v>
          </cell>
        </row>
        <row r="370">
          <cell r="A370">
            <v>674</v>
          </cell>
          <cell r="B370" t="str">
            <v>2174 04</v>
          </cell>
          <cell r="C370" t="str">
            <v>DE 10" DE DIAMETRO.</v>
          </cell>
          <cell r="D370" t="str">
            <v>PZA.</v>
          </cell>
          <cell r="E370">
            <v>349.64474235036164</v>
          </cell>
          <cell r="F370">
            <v>367.87933469881415</v>
          </cell>
          <cell r="G370">
            <v>379.5750988684016</v>
          </cell>
          <cell r="H370">
            <v>411.56021613234208</v>
          </cell>
        </row>
        <row r="371">
          <cell r="A371">
            <v>675</v>
          </cell>
          <cell r="B371" t="str">
            <v>2174 05</v>
          </cell>
          <cell r="C371" t="str">
            <v>DE 12" DE DIAMETRO.</v>
          </cell>
          <cell r="D371" t="str">
            <v>PZA.</v>
          </cell>
          <cell r="E371">
            <v>442.31332839673939</v>
          </cell>
          <cell r="F371">
            <v>465.4854015162054</v>
          </cell>
          <cell r="G371">
            <v>480.34809201933098</v>
          </cell>
          <cell r="H371">
            <v>520.99399524609669</v>
          </cell>
        </row>
        <row r="372">
          <cell r="A372">
            <v>676</v>
          </cell>
          <cell r="B372" t="str">
            <v>2174 06</v>
          </cell>
          <cell r="C372" t="str">
            <v>DE 14" DE DIAMETRO.</v>
          </cell>
          <cell r="D372" t="str">
            <v>PZA.</v>
          </cell>
          <cell r="E372">
            <v>476.10436792243962</v>
          </cell>
          <cell r="F372">
            <v>500.87248816969674</v>
          </cell>
          <cell r="G372">
            <v>516.75889175910788</v>
          </cell>
          <cell r="H372">
            <v>560.20440539479557</v>
          </cell>
        </row>
        <row r="373">
          <cell r="A373">
            <v>677</v>
          </cell>
          <cell r="B373" t="str">
            <v>2174 07</v>
          </cell>
          <cell r="C373" t="str">
            <v>DE 16" DE DIAMETRO.</v>
          </cell>
          <cell r="D373" t="str">
            <v>PZA.</v>
          </cell>
          <cell r="E373">
            <v>675.88887559473164</v>
          </cell>
          <cell r="F373">
            <v>711.67408027140959</v>
          </cell>
          <cell r="G373">
            <v>734.62690020074376</v>
          </cell>
          <cell r="H373">
            <v>797.39737217100401</v>
          </cell>
        </row>
        <row r="374">
          <cell r="A374">
            <v>678</v>
          </cell>
          <cell r="B374" t="str">
            <v>2174 08</v>
          </cell>
          <cell r="C374" t="str">
            <v>DE 20" DE DIAMETRO.</v>
          </cell>
          <cell r="D374" t="str">
            <v>PZA.</v>
          </cell>
          <cell r="E374">
            <v>780.19203317220058</v>
          </cell>
          <cell r="F374">
            <v>821.25333372858995</v>
          </cell>
          <cell r="G374">
            <v>847.59026951672877</v>
          </cell>
          <cell r="H374">
            <v>919.61548884758383</v>
          </cell>
        </row>
        <row r="375">
          <cell r="A375">
            <v>679</v>
          </cell>
          <cell r="B375" t="str">
            <v>2174 09</v>
          </cell>
          <cell r="C375" t="str">
            <v>DE 24" DE DIAMETRO.</v>
          </cell>
          <cell r="D375" t="str">
            <v>PZA.</v>
          </cell>
          <cell r="E375">
            <v>1068.871097335089</v>
          </cell>
          <cell r="F375">
            <v>1125.672938093807</v>
          </cell>
          <cell r="G375">
            <v>1162.1059397873607</v>
          </cell>
          <cell r="H375">
            <v>1261.7414842929368</v>
          </cell>
        </row>
        <row r="376">
          <cell r="A376">
            <v>680</v>
          </cell>
          <cell r="B376" t="str">
            <v>2174 10</v>
          </cell>
          <cell r="C376" t="str">
            <v>DE 30" DE DIAMETRO.</v>
          </cell>
          <cell r="D376" t="str">
            <v>PZA.</v>
          </cell>
          <cell r="E376">
            <v>1465.0519736798617</v>
          </cell>
          <cell r="F376">
            <v>1543.374435798682</v>
          </cell>
          <cell r="G376">
            <v>1593.6108780847587</v>
          </cell>
          <cell r="H376">
            <v>1730.9955306944241</v>
          </cell>
        </row>
        <row r="377">
          <cell r="A377">
            <v>681</v>
          </cell>
          <cell r="B377" t="str">
            <v>2174 11</v>
          </cell>
          <cell r="C377" t="str">
            <v>DE 36" DE DIAMETRO.</v>
          </cell>
          <cell r="D377" t="str">
            <v>PZA.</v>
          </cell>
          <cell r="E377">
            <v>1749.7145529092099</v>
          </cell>
          <cell r="F377">
            <v>1843.2485394334647</v>
          </cell>
          <cell r="G377">
            <v>1903.24173408922</v>
          </cell>
          <cell r="H377">
            <v>2067.3087705204466</v>
          </cell>
        </row>
        <row r="378">
          <cell r="A378">
            <v>690</v>
          </cell>
          <cell r="B378" t="str">
            <v>2175 00</v>
          </cell>
          <cell r="C378" t="str">
            <v>INSTALACION DE MEDIDORES DE PROPELA EXTREMOS BRIDADOS....</v>
          </cell>
        </row>
        <row r="379">
          <cell r="A379">
            <v>691</v>
          </cell>
          <cell r="B379" t="str">
            <v>2175 01</v>
          </cell>
          <cell r="C379" t="str">
            <v>DE 4" DE DIAMETRO.</v>
          </cell>
          <cell r="D379" t="str">
            <v>PZA.</v>
          </cell>
          <cell r="E379">
            <v>658.52796805827279</v>
          </cell>
          <cell r="F379">
            <v>677.57427110423691</v>
          </cell>
          <cell r="G379">
            <v>690.0513102399749</v>
          </cell>
          <cell r="H379">
            <v>722.98097229859104</v>
          </cell>
        </row>
        <row r="380">
          <cell r="A380">
            <v>692</v>
          </cell>
          <cell r="B380" t="str">
            <v>2175 02</v>
          </cell>
          <cell r="C380" t="str">
            <v>DE 6" DE DIAMETRO.</v>
          </cell>
          <cell r="D380" t="str">
            <v>PZA.</v>
          </cell>
          <cell r="E380">
            <v>734.24211559189541</v>
          </cell>
          <cell r="F380">
            <v>757.01660317720859</v>
          </cell>
          <cell r="G380">
            <v>771.95865210630257</v>
          </cell>
          <cell r="H380">
            <v>811.42167664773615</v>
          </cell>
        </row>
        <row r="381">
          <cell r="A381">
            <v>693</v>
          </cell>
          <cell r="B381" t="str">
            <v>2175 03</v>
          </cell>
          <cell r="C381" t="str">
            <v>DE 8" DE DIAMETRO.</v>
          </cell>
          <cell r="D381" t="str">
            <v>PZA.</v>
          </cell>
          <cell r="E381">
            <v>965.78943086359766</v>
          </cell>
          <cell r="F381">
            <v>995.97992267360564</v>
          </cell>
          <cell r="G381">
            <v>1015.7057506112785</v>
          </cell>
          <cell r="H381">
            <v>1068.1786864717512</v>
          </cell>
        </row>
        <row r="382">
          <cell r="A382">
            <v>694</v>
          </cell>
          <cell r="B382" t="str">
            <v>2175 04</v>
          </cell>
          <cell r="C382" t="str">
            <v>DE 10" DE DIAMETRO.</v>
          </cell>
          <cell r="D382" t="str">
            <v>PZA.</v>
          </cell>
          <cell r="E382">
            <v>1177.8751642842331</v>
          </cell>
          <cell r="F382">
            <v>1203.1869249011854</v>
          </cell>
          <cell r="G382">
            <v>1219.4220223048328</v>
          </cell>
          <cell r="H382">
            <v>1263.8211301115241</v>
          </cell>
        </row>
        <row r="383">
          <cell r="A383">
            <v>695</v>
          </cell>
          <cell r="B383" t="str">
            <v>2175 05</v>
          </cell>
          <cell r="C383" t="str">
            <v>DE 12" DE DIAMETRO.</v>
          </cell>
          <cell r="D383" t="str">
            <v>PZA.</v>
          </cell>
          <cell r="E383">
            <v>1272.5241752365155</v>
          </cell>
          <cell r="F383">
            <v>1299.5233865612645</v>
          </cell>
          <cell r="G383">
            <v>1316.8408237918215</v>
          </cell>
          <cell r="H383">
            <v>1364.1998721189591</v>
          </cell>
        </row>
        <row r="384">
          <cell r="A384">
            <v>700</v>
          </cell>
          <cell r="B384" t="str">
            <v>2240 00</v>
          </cell>
          <cell r="C384" t="str">
            <v>CAJAS PARA OPERACION DE VALVULAS, MEDIDAS INTERIORES..</v>
          </cell>
        </row>
        <row r="385">
          <cell r="A385">
            <v>701</v>
          </cell>
          <cell r="B385" t="str">
            <v>2240 01</v>
          </cell>
          <cell r="C385" t="str">
            <v>TIPO I DE 0.70 x 0.70 M.</v>
          </cell>
          <cell r="D385" t="str">
            <v>CAJA</v>
          </cell>
          <cell r="E385">
            <v>1193.513073999304</v>
          </cell>
          <cell r="F385">
            <v>1210.1554159840578</v>
          </cell>
          <cell r="G385">
            <v>1220.8299023319703</v>
          </cell>
          <cell r="H385">
            <v>1250.0220690531598</v>
          </cell>
        </row>
        <row r="386">
          <cell r="A386">
            <v>702</v>
          </cell>
          <cell r="B386" t="str">
            <v>2240 02</v>
          </cell>
          <cell r="C386" t="str">
            <v>TIPO 2 DE 1.00 x 0.90 M.</v>
          </cell>
          <cell r="D386" t="str">
            <v>CAJA</v>
          </cell>
          <cell r="E386">
            <v>2098.7123773298699</v>
          </cell>
          <cell r="F386">
            <v>2127.5214357870882</v>
          </cell>
          <cell r="G386">
            <v>2145.99971856</v>
          </cell>
          <cell r="H386">
            <v>2196.5334017600003</v>
          </cell>
        </row>
        <row r="387">
          <cell r="A387">
            <v>703</v>
          </cell>
          <cell r="B387" t="str">
            <v>2240 03</v>
          </cell>
          <cell r="C387" t="str">
            <v>TIPO 3 DE 1.40 x 1.20 M.</v>
          </cell>
          <cell r="D387" t="str">
            <v>CAJA</v>
          </cell>
          <cell r="E387">
            <v>5811.1626880953272</v>
          </cell>
          <cell r="F387">
            <v>5891.0364798981818</v>
          </cell>
          <cell r="G387">
            <v>5942.2679532651318</v>
          </cell>
          <cell r="H387">
            <v>6082.373777859927</v>
          </cell>
        </row>
        <row r="388">
          <cell r="A388">
            <v>704</v>
          </cell>
          <cell r="B388" t="str">
            <v>2240 04</v>
          </cell>
          <cell r="C388" t="str">
            <v>TIPO 4 DE 1.70 x 1.60 M.</v>
          </cell>
          <cell r="D388" t="str">
            <v>CAJA</v>
          </cell>
          <cell r="E388">
            <v>8719.0131077147889</v>
          </cell>
          <cell r="F388">
            <v>8846.0567716362584</v>
          </cell>
          <cell r="G388">
            <v>8927.5432509647599</v>
          </cell>
          <cell r="H388">
            <v>9150.389279574425</v>
          </cell>
        </row>
        <row r="389">
          <cell r="A389">
            <v>705</v>
          </cell>
          <cell r="B389" t="str">
            <v>2240 05</v>
          </cell>
          <cell r="C389" t="str">
            <v>TIPO 5 DE 1.30 x 0.90 M.</v>
          </cell>
          <cell r="D389" t="str">
            <v>CAJA</v>
          </cell>
          <cell r="E389">
            <v>2368.1070774700293</v>
          </cell>
          <cell r="F389">
            <v>2401.785893676521</v>
          </cell>
          <cell r="G389">
            <v>2423.3876648779178</v>
          </cell>
          <cell r="H389">
            <v>2482.4633417611894</v>
          </cell>
        </row>
        <row r="390">
          <cell r="A390">
            <v>706</v>
          </cell>
          <cell r="B390" t="str">
            <v>2240 05</v>
          </cell>
          <cell r="C390" t="str">
            <v>TIPO 6 DE 1.40 x 1.20 M.</v>
          </cell>
          <cell r="D390" t="str">
            <v>CAJA</v>
          </cell>
          <cell r="E390">
            <v>5325.9306036393673</v>
          </cell>
          <cell r="F390">
            <v>5399.1349338266837</v>
          </cell>
          <cell r="G390">
            <v>5446.0885791674937</v>
          </cell>
          <cell r="H390">
            <v>5574.4955674086232</v>
          </cell>
        </row>
        <row r="391">
          <cell r="A391">
            <v>707</v>
          </cell>
          <cell r="B391" t="str">
            <v>2240 07</v>
          </cell>
          <cell r="C391" t="str">
            <v>TIPO 7 DE 1.90 x 1.60 M.</v>
          </cell>
          <cell r="D391" t="str">
            <v>CAJA</v>
          </cell>
          <cell r="E391">
            <v>7954.3162586440103</v>
          </cell>
          <cell r="F391">
            <v>8079.451865801816</v>
          </cell>
          <cell r="G391">
            <v>8159.7145074100372</v>
          </cell>
          <cell r="H391">
            <v>8379.2136326085511</v>
          </cell>
        </row>
        <row r="392">
          <cell r="A392">
            <v>708</v>
          </cell>
          <cell r="B392" t="str">
            <v>2240 08</v>
          </cell>
          <cell r="C392" t="str">
            <v>TIPO 8 DE 2.20 x 1.60 M.</v>
          </cell>
          <cell r="D392" t="str">
            <v>CAJA</v>
          </cell>
          <cell r="E392">
            <v>9370.9830727790395</v>
          </cell>
          <cell r="F392">
            <v>9498.4675269495638</v>
          </cell>
          <cell r="G392">
            <v>9580.2367314798521</v>
          </cell>
          <cell r="H392">
            <v>9803.8559458857999</v>
          </cell>
        </row>
        <row r="393">
          <cell r="A393">
            <v>709</v>
          </cell>
          <cell r="B393" t="str">
            <v>2240 09</v>
          </cell>
          <cell r="C393" t="str">
            <v>TIPO 9 DE 1.20 x 0.90 M.</v>
          </cell>
          <cell r="D393" t="str">
            <v>CAJA</v>
          </cell>
          <cell r="E393">
            <v>2470.8427814736551</v>
          </cell>
          <cell r="F393">
            <v>2506.8511233822605</v>
          </cell>
          <cell r="G393">
            <v>2529.9470647147064</v>
          </cell>
          <cell r="H393">
            <v>2593.1089394864539</v>
          </cell>
        </row>
        <row r="394">
          <cell r="A394">
            <v>710</v>
          </cell>
          <cell r="B394" t="str">
            <v>2240 10</v>
          </cell>
          <cell r="C394" t="str">
            <v>TIPO 10 DE 1.30 x 1.20 M.</v>
          </cell>
          <cell r="D394" t="str">
            <v>CAJA</v>
          </cell>
          <cell r="E394">
            <v>2945.5339467753124</v>
          </cell>
          <cell r="F394">
            <v>2987.6639661133063</v>
          </cell>
          <cell r="G394">
            <v>3014.6863837918218</v>
          </cell>
          <cell r="H394">
            <v>3088.5862321189593</v>
          </cell>
        </row>
        <row r="395">
          <cell r="A395">
            <v>711</v>
          </cell>
          <cell r="B395" t="str">
            <v>2240 11</v>
          </cell>
          <cell r="C395" t="str">
            <v>TIPO 11 DE 1.70 x 1.60 M.</v>
          </cell>
          <cell r="D395" t="str">
            <v>CAJA</v>
          </cell>
          <cell r="E395">
            <v>8419.4037181811636</v>
          </cell>
          <cell r="F395">
            <v>8533.81540734585</v>
          </cell>
          <cell r="G395">
            <v>8607.1996711200773</v>
          </cell>
          <cell r="H395">
            <v>8807.8880783171026</v>
          </cell>
        </row>
        <row r="396">
          <cell r="A396">
            <v>712</v>
          </cell>
          <cell r="B396" t="str">
            <v>2240 12</v>
          </cell>
          <cell r="C396" t="str">
            <v>TIPO 12 DE 1.40 x 1.10 M.</v>
          </cell>
          <cell r="D396" t="str">
            <v>CAJA</v>
          </cell>
          <cell r="E396">
            <v>4614.9160054441154</v>
          </cell>
          <cell r="F396">
            <v>4678.179516825664</v>
          </cell>
          <cell r="G396">
            <v>4718.7570683014128</v>
          </cell>
          <cell r="H396">
            <v>4829.7269650449061</v>
          </cell>
        </row>
        <row r="397">
          <cell r="A397">
            <v>713</v>
          </cell>
          <cell r="B397" t="str">
            <v>2240 13</v>
          </cell>
          <cell r="C397" t="str">
            <v>TIPO 13 DE 2.30 x 1.60 M.</v>
          </cell>
          <cell r="D397" t="str">
            <v>CAJA</v>
          </cell>
          <cell r="E397">
            <v>8748.4556563516526</v>
          </cell>
          <cell r="F397">
            <v>8882.9539150165983</v>
          </cell>
          <cell r="G397">
            <v>8969.2218109204459</v>
          </cell>
          <cell r="H397">
            <v>9205.1438701026018</v>
          </cell>
        </row>
        <row r="398">
          <cell r="A398">
            <v>720</v>
          </cell>
          <cell r="B398" t="str">
            <v>2243 00</v>
          </cell>
          <cell r="C398" t="str">
            <v>SUMINISTRO E INSTALACION DE CONTRAMARCOS....</v>
          </cell>
        </row>
        <row r="399">
          <cell r="A399">
            <v>721</v>
          </cell>
          <cell r="B399" t="str">
            <v>2243 01</v>
          </cell>
          <cell r="C399" t="str">
            <v>SENCILLOS DE 0.90 M. CON CANAL DE 100 MM. (4").</v>
          </cell>
          <cell r="D399" t="str">
            <v>PZA.</v>
          </cell>
          <cell r="E399">
            <v>966.69495596805007</v>
          </cell>
          <cell r="F399">
            <v>970.18235409749673</v>
          </cell>
          <cell r="G399">
            <v>972.41918973977704</v>
          </cell>
          <cell r="H399">
            <v>978.53640014869904</v>
          </cell>
        </row>
        <row r="400">
          <cell r="A400">
            <v>722</v>
          </cell>
          <cell r="B400" t="str">
            <v>2243 02</v>
          </cell>
          <cell r="C400" t="str">
            <v>SENCILLOS DE 1.10 M. CON CANAL DE 100 MM. (4").</v>
          </cell>
          <cell r="D400" t="str">
            <v>PZA.</v>
          </cell>
          <cell r="E400">
            <v>1072.90495596805</v>
          </cell>
          <cell r="F400">
            <v>1076.3923540974968</v>
          </cell>
          <cell r="G400">
            <v>1078.6291897397771</v>
          </cell>
          <cell r="H400">
            <v>1084.746400148699</v>
          </cell>
        </row>
        <row r="401">
          <cell r="A401">
            <v>723</v>
          </cell>
          <cell r="B401" t="str">
            <v>2243 03</v>
          </cell>
          <cell r="C401" t="str">
            <v>SENCILLOS DE 1.40 M. CON CANAL DE 100 MM. (4").</v>
          </cell>
          <cell r="D401" t="str">
            <v>PZA.</v>
          </cell>
          <cell r="E401">
            <v>1261.1649449600625</v>
          </cell>
          <cell r="F401">
            <v>1265.524192621871</v>
          </cell>
          <cell r="G401">
            <v>1268.3202371747211</v>
          </cell>
          <cell r="H401">
            <v>1275.9667501858737</v>
          </cell>
        </row>
        <row r="402">
          <cell r="A402">
            <v>724</v>
          </cell>
          <cell r="B402" t="str">
            <v>2243 04</v>
          </cell>
          <cell r="C402" t="str">
            <v>SENCILLOS DE 1.40 M. CON CANAL DE 150 MM. (6").</v>
          </cell>
          <cell r="D402" t="str">
            <v>PZA.</v>
          </cell>
          <cell r="E402">
            <v>1843.8705823092323</v>
          </cell>
          <cell r="F402">
            <v>1848.8485618972329</v>
          </cell>
          <cell r="G402">
            <v>1852.041464386617</v>
          </cell>
          <cell r="H402">
            <v>1860.773288921933</v>
          </cell>
        </row>
        <row r="403">
          <cell r="A403">
            <v>725</v>
          </cell>
          <cell r="B403" t="str">
            <v>2243 05</v>
          </cell>
          <cell r="C403" t="str">
            <v>SENCILLOS DE 1.80 M. CON CANAL DE 100 MM. (4").</v>
          </cell>
          <cell r="D403" t="str">
            <v>PZA.</v>
          </cell>
          <cell r="E403">
            <v>1479.0352636346474</v>
          </cell>
          <cell r="F403">
            <v>1483.703877259552</v>
          </cell>
          <cell r="G403">
            <v>1486.6983507806692</v>
          </cell>
          <cell r="H403">
            <v>1494.8875195539035</v>
          </cell>
        </row>
        <row r="404">
          <cell r="A404">
            <v>726</v>
          </cell>
          <cell r="B404" t="str">
            <v>2243 06</v>
          </cell>
          <cell r="C404" t="str">
            <v>SENCILLOS DE 1.80 M. CON CANAL DE 150 MM. (6").</v>
          </cell>
          <cell r="D404" t="str">
            <v>PZA.</v>
          </cell>
          <cell r="E404">
            <v>2194.1596042695023</v>
          </cell>
          <cell r="F404">
            <v>2199.9531850329381</v>
          </cell>
          <cell r="G404">
            <v>2203.669218438662</v>
          </cell>
          <cell r="H404">
            <v>2213.8316808921936</v>
          </cell>
        </row>
        <row r="405">
          <cell r="A405">
            <v>727</v>
          </cell>
          <cell r="B405" t="str">
            <v>2243 07</v>
          </cell>
          <cell r="C405" t="str">
            <v>DOBLES  DE  1.80 M.  CON  CANAL DE 100 MM. (4").</v>
          </cell>
          <cell r="D405" t="str">
            <v>PZA.</v>
          </cell>
          <cell r="E405">
            <v>1794.4705823092324</v>
          </cell>
          <cell r="F405">
            <v>1799.448561897233</v>
          </cell>
          <cell r="G405">
            <v>1802.6414643866171</v>
          </cell>
          <cell r="H405">
            <v>1811.3732889219332</v>
          </cell>
        </row>
        <row r="406">
          <cell r="A406">
            <v>728</v>
          </cell>
          <cell r="B406" t="str">
            <v>2243 08</v>
          </cell>
          <cell r="C406" t="str">
            <v>DOBLES  DE  1.80 M.  CON  CANAL DE 150 MM. (6").</v>
          </cell>
          <cell r="D406" t="str">
            <v>PZA.</v>
          </cell>
          <cell r="E406">
            <v>2678.1245822535275</v>
          </cell>
          <cell r="F406">
            <v>2685.6618620816862</v>
          </cell>
          <cell r="G406">
            <v>2690.4963133085503</v>
          </cell>
          <cell r="H406">
            <v>2703.7173809665428</v>
          </cell>
        </row>
        <row r="407">
          <cell r="A407">
            <v>730</v>
          </cell>
          <cell r="B407" t="str">
            <v>2244 00</v>
          </cell>
          <cell r="C407" t="str">
            <v>SUMINISTRO E INSTALACION DE MARCOS C/ TAPA DE.........</v>
          </cell>
        </row>
        <row r="408">
          <cell r="A408">
            <v>731</v>
          </cell>
          <cell r="B408" t="str">
            <v>2244 01</v>
          </cell>
          <cell r="C408" t="str">
            <v>FIERRO  FUNDIDO  DE  50 X 50 CM.  CON  PESO DE 97 KG.</v>
          </cell>
          <cell r="D408" t="str">
            <v>PZA.</v>
          </cell>
          <cell r="E408">
            <v>2098.6694284202285</v>
          </cell>
          <cell r="F408">
            <v>2105.6161005006584</v>
          </cell>
          <cell r="G408">
            <v>2110.0717327881039</v>
          </cell>
          <cell r="H408">
            <v>2122.2568212639403</v>
          </cell>
        </row>
        <row r="409">
          <cell r="A409">
            <v>732</v>
          </cell>
          <cell r="B409" t="str">
            <v>2244 02</v>
          </cell>
          <cell r="C409" t="str">
            <v>FIERRO  FUNDIDO  DE  50 X 50 CM.  CON  PESO 'DE 134 KG.</v>
          </cell>
          <cell r="D409" t="str">
            <v>PZA.</v>
          </cell>
          <cell r="E409">
            <v>2486.8744064042535</v>
          </cell>
          <cell r="F409">
            <v>2495.5647775494072</v>
          </cell>
          <cell r="G409">
            <v>2501.1388276579928</v>
          </cell>
          <cell r="H409">
            <v>2516.3825213382897</v>
          </cell>
        </row>
        <row r="410">
          <cell r="A410">
            <v>733</v>
          </cell>
          <cell r="B410" t="str">
            <v>2244 03</v>
          </cell>
          <cell r="C410" t="str">
            <v>FIERRO  FUNDIDO  DE  50 X 50 CM.  CON  PESO DE 55 KG.</v>
          </cell>
          <cell r="D410" t="str">
            <v>PZA.</v>
          </cell>
          <cell r="E410">
            <v>1512.989461444191</v>
          </cell>
          <cell r="F410">
            <v>1517.3205849275362</v>
          </cell>
          <cell r="G410">
            <v>1520.0985904832714</v>
          </cell>
          <cell r="H410">
            <v>1527.6957711524162</v>
          </cell>
        </row>
        <row r="411">
          <cell r="A411">
            <v>740</v>
          </cell>
          <cell r="B411" t="str">
            <v>2280 00</v>
          </cell>
          <cell r="C411" t="str">
            <v>INSTALACION Y PRUEBA DE TUBERIA DE FIERRO GALVANIZADO, INCLUYE COLOCACION DE COPLES</v>
          </cell>
        </row>
        <row r="412">
          <cell r="A412">
            <v>741</v>
          </cell>
          <cell r="B412" t="str">
            <v>2280 01</v>
          </cell>
          <cell r="C412" t="str">
            <v>DE 13 MM. (1/2") DE DIAMETRO.</v>
          </cell>
          <cell r="D412" t="str">
            <v>M.</v>
          </cell>
          <cell r="E412">
            <v>5.0043835103008405</v>
          </cell>
          <cell r="F412">
            <v>5.288437712779972</v>
          </cell>
          <cell r="G412">
            <v>5.4706315836431241</v>
          </cell>
          <cell r="H412">
            <v>5.9688882379182173</v>
          </cell>
        </row>
        <row r="413">
          <cell r="A413">
            <v>742</v>
          </cell>
          <cell r="B413" t="str">
            <v>2280 02</v>
          </cell>
          <cell r="C413" t="str">
            <v>DE 19 MM. (3/4") DE DIAMETRO.</v>
          </cell>
          <cell r="D413" t="str">
            <v>M.</v>
          </cell>
          <cell r="E413">
            <v>5.559325048076774</v>
          </cell>
          <cell r="F413">
            <v>5.8748783304347798</v>
          </cell>
          <cell r="G413">
            <v>6.0772758780669154</v>
          </cell>
          <cell r="H413">
            <v>6.6307847553903354</v>
          </cell>
        </row>
        <row r="414">
          <cell r="A414">
            <v>743</v>
          </cell>
          <cell r="B414" t="str">
            <v>2280 03</v>
          </cell>
          <cell r="C414" t="str">
            <v>DE 25 MM. (1") DE DIAMETRO.</v>
          </cell>
          <cell r="D414" t="str">
            <v>M.</v>
          </cell>
          <cell r="E414">
            <v>6.2430922999792653</v>
          </cell>
          <cell r="F414">
            <v>6.5974569486165979</v>
          </cell>
          <cell r="G414">
            <v>6.8247483122676593</v>
          </cell>
          <cell r="H414">
            <v>7.4463358215613393</v>
          </cell>
        </row>
        <row r="415">
          <cell r="A415">
            <v>744</v>
          </cell>
          <cell r="B415" t="str">
            <v>2280 04</v>
          </cell>
          <cell r="C415" t="str">
            <v>DE 32 MM. (1 1/4") DE DIAMETRO.</v>
          </cell>
          <cell r="D415" t="str">
            <v>M.</v>
          </cell>
          <cell r="E415">
            <v>7.134962628547731</v>
          </cell>
          <cell r="F415">
            <v>7.5399507984189693</v>
          </cell>
          <cell r="G415">
            <v>7.7997123568773246</v>
          </cell>
          <cell r="H415">
            <v>8.5100980817843865</v>
          </cell>
        </row>
        <row r="416">
          <cell r="A416">
            <v>745</v>
          </cell>
          <cell r="B416" t="str">
            <v>2280 05</v>
          </cell>
          <cell r="C416" t="str">
            <v>DE 38 MM. (1 1/2") DE DIAMETRO.</v>
          </cell>
          <cell r="D416" t="str">
            <v>M.</v>
          </cell>
          <cell r="E416">
            <v>8.3241230666390216</v>
          </cell>
          <cell r="F416">
            <v>8.7966092648221323</v>
          </cell>
          <cell r="G416">
            <v>9.0996644163568803</v>
          </cell>
          <cell r="H416">
            <v>9.9284477620817864</v>
          </cell>
        </row>
        <row r="417">
          <cell r="A417">
            <v>746</v>
          </cell>
          <cell r="B417" t="str">
            <v>2280 06</v>
          </cell>
          <cell r="C417" t="str">
            <v>DE 51 MM. (2") DE DIAMETRO.</v>
          </cell>
          <cell r="D417" t="str">
            <v>M.</v>
          </cell>
          <cell r="E417">
            <v>10.008767020601681</v>
          </cell>
          <cell r="F417">
            <v>10.576875425559944</v>
          </cell>
          <cell r="G417">
            <v>10.941263167286248</v>
          </cell>
          <cell r="H417">
            <v>11.937776475836435</v>
          </cell>
        </row>
        <row r="418">
          <cell r="A418">
            <v>747</v>
          </cell>
          <cell r="B418" t="str">
            <v>2280 07</v>
          </cell>
          <cell r="C418" t="str">
            <v>DE 64 MM. (2 1/2") DE DIAMETRO.</v>
          </cell>
          <cell r="D418" t="str">
            <v>M.</v>
          </cell>
          <cell r="E418">
            <v>12.535732951545668</v>
          </cell>
          <cell r="F418">
            <v>13.247274666666662</v>
          </cell>
          <cell r="G418">
            <v>13.7036612936803</v>
          </cell>
          <cell r="H418">
            <v>14.951769546468404</v>
          </cell>
        </row>
        <row r="419">
          <cell r="A419">
            <v>748</v>
          </cell>
          <cell r="B419" t="str">
            <v>2280 08</v>
          </cell>
          <cell r="C419" t="str">
            <v>DE 76 MM. (3") DE DIAMETRO.</v>
          </cell>
          <cell r="D419" t="str">
            <v>M.</v>
          </cell>
          <cell r="E419">
            <v>16.846439539626591</v>
          </cell>
          <cell r="F419">
            <v>17.802661607378123</v>
          </cell>
          <cell r="G419">
            <v>18.415987509293686</v>
          </cell>
          <cell r="H419">
            <v>20.093287137546472</v>
          </cell>
        </row>
        <row r="420">
          <cell r="A420">
            <v>749</v>
          </cell>
          <cell r="B420" t="str">
            <v>2280 09</v>
          </cell>
          <cell r="C420" t="str">
            <v>DE 102 MM. (4") DE DIAMETRO.</v>
          </cell>
          <cell r="D420" t="str">
            <v>M.</v>
          </cell>
          <cell r="E420">
            <v>22.296758214211664</v>
          </cell>
          <cell r="F420">
            <v>23.562346245059281</v>
          </cell>
          <cell r="G420">
            <v>24.37410111524164</v>
          </cell>
          <cell r="H420">
            <v>26.594056505576212</v>
          </cell>
        </row>
        <row r="421">
          <cell r="A421">
            <v>750</v>
          </cell>
          <cell r="B421" t="str">
            <v>2281 00</v>
          </cell>
          <cell r="C421" t="str">
            <v xml:space="preserve">ROSCA Y CORTE PARA INSTALACION  DE  PIEZAS ESPECIALES  DE FIERRO GALVANIZADO  </v>
          </cell>
        </row>
        <row r="422">
          <cell r="A422">
            <v>751</v>
          </cell>
          <cell r="B422" t="str">
            <v>2281 01</v>
          </cell>
          <cell r="C422" t="str">
            <v>UNA ROSCA  1/2"</v>
          </cell>
          <cell r="D422" t="str">
            <v>PZA</v>
          </cell>
          <cell r="E422">
            <v>11.501562397841679</v>
          </cell>
          <cell r="F422">
            <v>12.154403477558706</v>
          </cell>
          <cell r="G422">
            <v>12.573139205930348</v>
          </cell>
          <cell r="H422">
            <v>13.718281257391608</v>
          </cell>
        </row>
        <row r="423">
          <cell r="A423">
            <v>752</v>
          </cell>
          <cell r="B423" t="str">
            <v>2281 02</v>
          </cell>
          <cell r="C423" t="str">
            <v>UNA ROSCA  3/4"</v>
          </cell>
          <cell r="D423" t="str">
            <v>PZA</v>
          </cell>
          <cell r="E423">
            <v>12.98563496530512</v>
          </cell>
          <cell r="F423">
            <v>13.722713603695313</v>
          </cell>
          <cell r="G423">
            <v>14.195479748631037</v>
          </cell>
          <cell r="H423">
            <v>15.488382064796976</v>
          </cell>
        </row>
        <row r="424">
          <cell r="A424">
            <v>753</v>
          </cell>
          <cell r="B424" t="str">
            <v>2281 03</v>
          </cell>
          <cell r="C424" t="str">
            <v>UNA ROSCA  1"</v>
          </cell>
          <cell r="D424" t="str">
            <v>PZA</v>
          </cell>
          <cell r="E424">
            <v>14.909432737942915</v>
          </cell>
          <cell r="F424">
            <v>15.755708211650173</v>
          </cell>
          <cell r="G424">
            <v>16.298513785465264</v>
          </cell>
          <cell r="H424">
            <v>17.782957185507637</v>
          </cell>
        </row>
        <row r="425">
          <cell r="A425">
            <v>754</v>
          </cell>
          <cell r="B425" t="str">
            <v>2281 04</v>
          </cell>
          <cell r="C425" t="str">
            <v>UNA ROSCA  1 1/4"</v>
          </cell>
          <cell r="D425" t="str">
            <v>PZA</v>
          </cell>
          <cell r="E425">
            <v>16.102187356978348</v>
          </cell>
          <cell r="F425">
            <v>17.016164868582187</v>
          </cell>
          <cell r="G425">
            <v>17.602394888302484</v>
          </cell>
          <cell r="H425">
            <v>19.20559376034825</v>
          </cell>
        </row>
        <row r="426">
          <cell r="A426">
            <v>755</v>
          </cell>
          <cell r="B426" t="str">
            <v>2281 05</v>
          </cell>
          <cell r="C426" t="str">
            <v>UNA ROSCA  1 1/2"</v>
          </cell>
          <cell r="D426" t="str">
            <v>PZA</v>
          </cell>
          <cell r="E426">
            <v>17.502377561932988</v>
          </cell>
          <cell r="F426">
            <v>18.495831378893683</v>
          </cell>
          <cell r="G426">
            <v>19.133037922067921</v>
          </cell>
          <cell r="H426">
            <v>20.87564539168288</v>
          </cell>
        </row>
        <row r="427">
          <cell r="A427">
            <v>756</v>
          </cell>
          <cell r="B427" t="str">
            <v>2281 06</v>
          </cell>
          <cell r="C427" t="str">
            <v>UNA ROSCA  2"</v>
          </cell>
          <cell r="D427" t="str">
            <v>PZA</v>
          </cell>
          <cell r="E427">
            <v>20.127734196222935</v>
          </cell>
          <cell r="F427">
            <v>21.270206085727732</v>
          </cell>
          <cell r="G427">
            <v>22.002993610378105</v>
          </cell>
          <cell r="H427">
            <v>24.00699220043531</v>
          </cell>
        </row>
        <row r="428">
          <cell r="A428">
            <v>757</v>
          </cell>
          <cell r="B428" t="str">
            <v>2281 07</v>
          </cell>
          <cell r="C428" t="str">
            <v>UNA ROSCA  2 1/2""</v>
          </cell>
          <cell r="D428" t="str">
            <v>PZA</v>
          </cell>
          <cell r="E428">
            <v>21.187088627603089</v>
          </cell>
          <cell r="F428">
            <v>22.389690616555509</v>
          </cell>
          <cell r="G428">
            <v>23.161045905661165</v>
          </cell>
          <cell r="H428">
            <v>25.270518105721379</v>
          </cell>
        </row>
        <row r="429">
          <cell r="A429">
            <v>758</v>
          </cell>
          <cell r="B429" t="str">
            <v>2281 08</v>
          </cell>
          <cell r="C429" t="str">
            <v>UNA ROSCA  3"</v>
          </cell>
          <cell r="D429" t="str">
            <v>PZA</v>
          </cell>
          <cell r="E429">
            <v>23.679687289674042</v>
          </cell>
          <cell r="F429">
            <v>25.02377186556204</v>
          </cell>
          <cell r="G429">
            <v>25.885874835738949</v>
          </cell>
          <cell r="H429">
            <v>28.243520235806251</v>
          </cell>
        </row>
        <row r="430">
          <cell r="A430">
            <v>759</v>
          </cell>
          <cell r="B430" t="str">
            <v>2281 09</v>
          </cell>
          <cell r="C430" t="str">
            <v>UNA ROSCA  4"</v>
          </cell>
          <cell r="D430" t="str">
            <v>PZA</v>
          </cell>
          <cell r="E430">
            <v>33.54622366037156</v>
          </cell>
          <cell r="F430">
            <v>35.450343476212893</v>
          </cell>
          <cell r="G430">
            <v>36.671656017296847</v>
          </cell>
          <cell r="H430">
            <v>40.011653667392189</v>
          </cell>
        </row>
        <row r="431">
          <cell r="A431">
            <v>760</v>
          </cell>
          <cell r="B431" t="str">
            <v>2281 10</v>
          </cell>
          <cell r="C431" t="str">
            <v>UNA ROSCA  6"</v>
          </cell>
          <cell r="D431" t="str">
            <v>PZA</v>
          </cell>
          <cell r="E431">
            <v>40.25546839244587</v>
          </cell>
          <cell r="F431">
            <v>42.540412171455465</v>
          </cell>
          <cell r="G431">
            <v>44.005987220756211</v>
          </cell>
          <cell r="H431">
            <v>48.013984400870619</v>
          </cell>
        </row>
        <row r="432">
          <cell r="A432">
            <v>770</v>
          </cell>
          <cell r="B432" t="str">
            <v>2282 00</v>
          </cell>
          <cell r="C432" t="str">
            <v>INSTALACION  DE  PIEZAS  ESPECIALES  DE FIERRO GALVANIZADO  UNA ROSCA..</v>
          </cell>
        </row>
        <row r="433">
          <cell r="A433">
            <v>771</v>
          </cell>
          <cell r="B433" t="str">
            <v>2282 01</v>
          </cell>
          <cell r="C433" t="str">
            <v>UNA ROSCA  1/2"</v>
          </cell>
          <cell r="D433" t="str">
            <v>PZA</v>
          </cell>
          <cell r="E433">
            <v>7.4547163689714573</v>
          </cell>
          <cell r="F433">
            <v>7.8778541058250866</v>
          </cell>
          <cell r="G433">
            <v>8.1492568927326321</v>
          </cell>
          <cell r="H433">
            <v>8.8914785927538187</v>
          </cell>
        </row>
        <row r="434">
          <cell r="A434">
            <v>772</v>
          </cell>
          <cell r="B434" t="str">
            <v>2282 02</v>
          </cell>
          <cell r="C434" t="str">
            <v>UNA ROSCA  3/4"</v>
          </cell>
          <cell r="D434" t="str">
            <v>PZA</v>
          </cell>
          <cell r="E434">
            <v>8.6015958103516823</v>
          </cell>
          <cell r="F434">
            <v>9.0898316605674072</v>
          </cell>
          <cell r="G434">
            <v>9.4029887223838067</v>
          </cell>
          <cell r="H434">
            <v>10.259398376254406</v>
          </cell>
        </row>
        <row r="435">
          <cell r="A435">
            <v>773</v>
          </cell>
          <cell r="B435" t="str">
            <v>2282 03</v>
          </cell>
          <cell r="C435" t="str">
            <v>UNA ROSCA  1"</v>
          </cell>
          <cell r="D435" t="str">
            <v>PZA</v>
          </cell>
          <cell r="E435">
            <v>10.165522321324715</v>
          </cell>
          <cell r="F435">
            <v>10.742528326125118</v>
          </cell>
          <cell r="G435">
            <v>11.112623035544498</v>
          </cell>
          <cell r="H435">
            <v>12.124743535573391</v>
          </cell>
        </row>
        <row r="436">
          <cell r="A436">
            <v>774</v>
          </cell>
          <cell r="B436" t="str">
            <v>2282 04</v>
          </cell>
          <cell r="C436" t="str">
            <v>UNA ROSCA  1 1/4"</v>
          </cell>
          <cell r="D436" t="str">
            <v>PZA</v>
          </cell>
          <cell r="E436">
            <v>11.182074553457186</v>
          </cell>
          <cell r="F436">
            <v>11.81678115873763</v>
          </cell>
          <cell r="G436">
            <v>12.223885339098947</v>
          </cell>
          <cell r="H436">
            <v>13.337217889130729</v>
          </cell>
        </row>
        <row r="437">
          <cell r="A437">
            <v>775</v>
          </cell>
          <cell r="B437" t="str">
            <v>2282 05</v>
          </cell>
          <cell r="C437" t="str">
            <v>UNA ROSCA  1 1/2"</v>
          </cell>
          <cell r="D437" t="str">
            <v>PZA</v>
          </cell>
          <cell r="E437">
            <v>12.424527281619097</v>
          </cell>
          <cell r="F437">
            <v>13.129756843041813</v>
          </cell>
          <cell r="G437">
            <v>13.582094821221055</v>
          </cell>
          <cell r="H437">
            <v>14.819130987923034</v>
          </cell>
        </row>
        <row r="438">
          <cell r="A438">
            <v>776</v>
          </cell>
          <cell r="B438" t="str">
            <v>2282 06</v>
          </cell>
          <cell r="C438" t="str">
            <v>UNA ROSCA  2"</v>
          </cell>
          <cell r="D438" t="str">
            <v>PZA</v>
          </cell>
          <cell r="E438">
            <v>13.977593191821484</v>
          </cell>
          <cell r="F438">
            <v>14.770976448422038</v>
          </cell>
          <cell r="G438">
            <v>15.279856673873685</v>
          </cell>
          <cell r="H438">
            <v>16.671522361413412</v>
          </cell>
        </row>
        <row r="439">
          <cell r="A439">
            <v>777</v>
          </cell>
          <cell r="B439" t="str">
            <v>2282 07</v>
          </cell>
          <cell r="C439" t="str">
            <v>UNA ROSCA  2 1/2""</v>
          </cell>
          <cell r="D439" t="str">
            <v>PZA</v>
          </cell>
          <cell r="E439">
            <v>14.909432737942915</v>
          </cell>
          <cell r="F439">
            <v>15.755708211650173</v>
          </cell>
          <cell r="G439">
            <v>16.298513785465264</v>
          </cell>
          <cell r="H439">
            <v>17.782957185507637</v>
          </cell>
        </row>
        <row r="440">
          <cell r="A440">
            <v>778</v>
          </cell>
          <cell r="B440" t="str">
            <v>2282 08</v>
          </cell>
          <cell r="C440" t="str">
            <v>UNA ROSCA  3"</v>
          </cell>
          <cell r="D440" t="str">
            <v>PZA</v>
          </cell>
          <cell r="E440">
            <v>17.203191620703365</v>
          </cell>
          <cell r="F440">
            <v>18.179663321134814</v>
          </cell>
          <cell r="G440">
            <v>18.805977444767613</v>
          </cell>
          <cell r="H440">
            <v>20.518796752508813</v>
          </cell>
        </row>
        <row r="441">
          <cell r="A441">
            <v>779</v>
          </cell>
          <cell r="B441" t="str">
            <v>2282 09</v>
          </cell>
          <cell r="C441" t="str">
            <v>UNA ROSCA  4"</v>
          </cell>
          <cell r="D441" t="str">
            <v>PZA</v>
          </cell>
          <cell r="E441">
            <v>22.364149106914372</v>
          </cell>
          <cell r="F441">
            <v>23.63356231747526</v>
          </cell>
          <cell r="G441">
            <v>24.447770678197895</v>
          </cell>
          <cell r="H441">
            <v>26.674435778261458</v>
          </cell>
        </row>
        <row r="442">
          <cell r="A442">
            <v>780</v>
          </cell>
          <cell r="B442" t="str">
            <v>2282 10</v>
          </cell>
          <cell r="C442" t="str">
            <v>UNA ROSCA  6"</v>
          </cell>
          <cell r="D442" t="str">
            <v>PZA</v>
          </cell>
          <cell r="E442">
            <v>27.955186383642967</v>
          </cell>
          <cell r="F442">
            <v>29.541952896844077</v>
          </cell>
          <cell r="G442">
            <v>30.559713347747369</v>
          </cell>
          <cell r="H442">
            <v>33.343044722826825</v>
          </cell>
        </row>
        <row r="443">
          <cell r="A443">
            <v>790</v>
          </cell>
          <cell r="B443" t="str">
            <v>2282 00</v>
          </cell>
          <cell r="C443" t="str">
            <v>INSTALACION  DE  PIEZAS  ESPECIALES  DE FIERRO GALVANIZADO  DOS  ROSCAS....</v>
          </cell>
        </row>
        <row r="444">
          <cell r="A444">
            <v>791</v>
          </cell>
          <cell r="B444" t="str">
            <v>2282 11</v>
          </cell>
          <cell r="C444" t="str">
            <v>DOS ROSCAS  1/2"</v>
          </cell>
          <cell r="D444" t="str">
            <v>PZA</v>
          </cell>
          <cell r="E444">
            <v>8.9456596427657491</v>
          </cell>
          <cell r="F444">
            <v>9.4534249269901043</v>
          </cell>
          <cell r="G444">
            <v>9.7791082712791582</v>
          </cell>
          <cell r="H444">
            <v>10.669774311304582</v>
          </cell>
        </row>
        <row r="445">
          <cell r="A445">
            <v>792</v>
          </cell>
          <cell r="B445" t="str">
            <v>2282 12</v>
          </cell>
          <cell r="C445" t="str">
            <v>DOS ROSCAS  3/4"</v>
          </cell>
          <cell r="D445" t="str">
            <v>PZA</v>
          </cell>
          <cell r="E445">
            <v>10.321914972422018</v>
          </cell>
          <cell r="F445">
            <v>10.907797992680891</v>
          </cell>
          <cell r="G445">
            <v>11.283586466860568</v>
          </cell>
          <cell r="H445">
            <v>12.311278051505289</v>
          </cell>
        </row>
        <row r="446">
          <cell r="A446">
            <v>793</v>
          </cell>
          <cell r="B446" t="str">
            <v>2282 13</v>
          </cell>
          <cell r="C446" t="str">
            <v>DOS ROSCAS  1"</v>
          </cell>
          <cell r="D446" t="str">
            <v>PZA</v>
          </cell>
          <cell r="E446">
            <v>12.198626785589656</v>
          </cell>
          <cell r="F446">
            <v>12.891033991350142</v>
          </cell>
          <cell r="G446">
            <v>13.335147642653396</v>
          </cell>
          <cell r="H446">
            <v>14.549692242688067</v>
          </cell>
        </row>
        <row r="447">
          <cell r="A447">
            <v>794</v>
          </cell>
          <cell r="B447" t="str">
            <v>2282 14</v>
          </cell>
          <cell r="C447" t="str">
            <v>DOS ROSCAS 1 1/4"</v>
          </cell>
          <cell r="D447" t="str">
            <v>PZA</v>
          </cell>
          <cell r="E447">
            <v>13.418489464148625</v>
          </cell>
          <cell r="F447">
            <v>14.180137390485157</v>
          </cell>
          <cell r="G447">
            <v>14.668662406918738</v>
          </cell>
          <cell r="H447">
            <v>16.004661466956875</v>
          </cell>
        </row>
        <row r="448">
          <cell r="A448">
            <v>795</v>
          </cell>
          <cell r="B448" t="str">
            <v>2282 15</v>
          </cell>
          <cell r="C448" t="str">
            <v>DOS ROSCAS 1 1/2"</v>
          </cell>
          <cell r="D448" t="str">
            <v>PZA</v>
          </cell>
          <cell r="E448">
            <v>14.909432737942915</v>
          </cell>
          <cell r="F448">
            <v>15.755708211650173</v>
          </cell>
          <cell r="G448">
            <v>16.298513785465264</v>
          </cell>
          <cell r="H448">
            <v>17.782957185507637</v>
          </cell>
        </row>
        <row r="449">
          <cell r="A449">
            <v>796</v>
          </cell>
          <cell r="B449" t="str">
            <v>2282 16</v>
          </cell>
          <cell r="C449" t="str">
            <v>DOS ROSCAS  2"</v>
          </cell>
          <cell r="D449" t="str">
            <v>PZA</v>
          </cell>
          <cell r="E449">
            <v>16.77311183018578</v>
          </cell>
          <cell r="F449">
            <v>17.725171738106447</v>
          </cell>
          <cell r="G449">
            <v>18.335828008648424</v>
          </cell>
          <cell r="H449">
            <v>20.005826833696094</v>
          </cell>
        </row>
        <row r="450">
          <cell r="A450">
            <v>797</v>
          </cell>
          <cell r="B450" t="str">
            <v>2282 17</v>
          </cell>
          <cell r="C450" t="str">
            <v>DOS ROSCAS  2 1/2""</v>
          </cell>
          <cell r="D450" t="str">
            <v>PZA</v>
          </cell>
          <cell r="E450">
            <v>17.891319285531498</v>
          </cell>
          <cell r="F450">
            <v>18.906849853980209</v>
          </cell>
          <cell r="G450">
            <v>19.558216542558316</v>
          </cell>
          <cell r="H450">
            <v>21.339548622609165</v>
          </cell>
        </row>
        <row r="451">
          <cell r="A451">
            <v>798</v>
          </cell>
          <cell r="B451" t="str">
            <v>2282 18</v>
          </cell>
          <cell r="C451" t="str">
            <v>DOS ROSCAS  3"</v>
          </cell>
          <cell r="D451" t="str">
            <v>PZA</v>
          </cell>
          <cell r="E451">
            <v>20.643829944844036</v>
          </cell>
          <cell r="F451">
            <v>21.815595985361782</v>
          </cell>
          <cell r="G451">
            <v>22.567172933721135</v>
          </cell>
          <cell r="H451">
            <v>24.622556103010577</v>
          </cell>
        </row>
        <row r="452">
          <cell r="A452">
            <v>799</v>
          </cell>
          <cell r="B452" t="str">
            <v>2282 19</v>
          </cell>
          <cell r="C452" t="str">
            <v>DOS ROSCAS  4"</v>
          </cell>
          <cell r="D452" t="str">
            <v>PZA</v>
          </cell>
          <cell r="E452">
            <v>26.836978928297249</v>
          </cell>
          <cell r="F452">
            <v>28.360274780970315</v>
          </cell>
          <cell r="G452">
            <v>29.337324813837476</v>
          </cell>
          <cell r="H452">
            <v>32.009322933913751</v>
          </cell>
        </row>
        <row r="453">
          <cell r="A453">
            <v>800</v>
          </cell>
          <cell r="B453" t="str">
            <v>2282 20</v>
          </cell>
          <cell r="C453" t="str">
            <v>DOS ROSCAS  6"</v>
          </cell>
          <cell r="D453" t="str">
            <v>PZA</v>
          </cell>
          <cell r="E453">
            <v>44.728298213828744</v>
          </cell>
          <cell r="F453">
            <v>47.26712463495052</v>
          </cell>
          <cell r="G453">
            <v>48.895541356395789</v>
          </cell>
          <cell r="H453">
            <v>53.348871556522916</v>
          </cell>
        </row>
        <row r="454">
          <cell r="A454">
            <v>810</v>
          </cell>
          <cell r="B454" t="str">
            <v>2282 00</v>
          </cell>
          <cell r="C454" t="str">
            <v>INSTALACION  DE  PIEZAS  ESPECIALES  DE FIERRO GALVANIZADO  TRES  ROSCAS....</v>
          </cell>
        </row>
        <row r="455">
          <cell r="A455">
            <v>811</v>
          </cell>
          <cell r="B455" t="str">
            <v>2282 21</v>
          </cell>
          <cell r="C455" t="str">
            <v>TRES  ROSCAS  1/2"</v>
          </cell>
          <cell r="D455" t="str">
            <v>PZA</v>
          </cell>
          <cell r="E455">
            <v>13.418489464148625</v>
          </cell>
          <cell r="F455">
            <v>14.180137390485157</v>
          </cell>
          <cell r="G455">
            <v>14.668662406918738</v>
          </cell>
          <cell r="H455">
            <v>16.004661466956875</v>
          </cell>
        </row>
        <row r="456">
          <cell r="A456">
            <v>812</v>
          </cell>
          <cell r="B456" t="str">
            <v>2282 22</v>
          </cell>
          <cell r="C456" t="str">
            <v>TRES ROSCAS  3/4"</v>
          </cell>
          <cell r="D456" t="str">
            <v>PZA</v>
          </cell>
          <cell r="E456">
            <v>15.482872458633027</v>
          </cell>
          <cell r="F456">
            <v>16.361696989021333</v>
          </cell>
          <cell r="G456">
            <v>16.925379700290851</v>
          </cell>
          <cell r="H456">
            <v>18.466917077257932</v>
          </cell>
        </row>
        <row r="457">
          <cell r="A457">
            <v>813</v>
          </cell>
          <cell r="B457" t="str">
            <v>2282  23</v>
          </cell>
          <cell r="C457" t="str">
            <v>TRES  ROSCAS  1"</v>
          </cell>
          <cell r="D457" t="str">
            <v>PZA</v>
          </cell>
          <cell r="E457">
            <v>18.29794017838449</v>
          </cell>
          <cell r="F457">
            <v>19.336550987025216</v>
          </cell>
          <cell r="G457">
            <v>20.002721463980098</v>
          </cell>
          <cell r="H457">
            <v>21.824538364032104</v>
          </cell>
        </row>
        <row r="458">
          <cell r="A458">
            <v>814</v>
          </cell>
          <cell r="B458" t="str">
            <v>2282 24</v>
          </cell>
          <cell r="C458" t="str">
            <v>TRES  ROSCAS 1 1/4"</v>
          </cell>
          <cell r="D458" t="str">
            <v>PZA</v>
          </cell>
          <cell r="E458">
            <v>20.127734196222935</v>
          </cell>
          <cell r="F458">
            <v>21.270206085727732</v>
          </cell>
          <cell r="G458">
            <v>22.002993610378105</v>
          </cell>
          <cell r="H458">
            <v>24.00699220043531</v>
          </cell>
        </row>
        <row r="459">
          <cell r="A459">
            <v>815</v>
          </cell>
          <cell r="B459" t="str">
            <v>2282 25</v>
          </cell>
          <cell r="C459" t="str">
            <v>TRES  ROSCAS 1 1/2"</v>
          </cell>
          <cell r="D459" t="str">
            <v>PZA</v>
          </cell>
          <cell r="E459">
            <v>22.364149106914372</v>
          </cell>
          <cell r="F459">
            <v>23.63356231747526</v>
          </cell>
          <cell r="G459">
            <v>24.447770678197895</v>
          </cell>
          <cell r="H459">
            <v>26.674435778261458</v>
          </cell>
        </row>
        <row r="460">
          <cell r="A460">
            <v>816</v>
          </cell>
          <cell r="B460" t="str">
            <v>2282 26</v>
          </cell>
          <cell r="C460" t="str">
            <v>TRES  ROSCAS  2"</v>
          </cell>
          <cell r="D460" t="str">
            <v>PZA</v>
          </cell>
          <cell r="E460">
            <v>25.159667745278671</v>
          </cell>
          <cell r="F460">
            <v>26.58775760715967</v>
          </cell>
          <cell r="G460">
            <v>27.503742012972634</v>
          </cell>
          <cell r="H460">
            <v>30.008740250544143</v>
          </cell>
        </row>
        <row r="461">
          <cell r="A461">
            <v>817</v>
          </cell>
          <cell r="B461" t="str">
            <v>2282 27</v>
          </cell>
          <cell r="C461" t="str">
            <v>TRES  ROSCAS  2 1/2""</v>
          </cell>
          <cell r="D461" t="str">
            <v>PZA</v>
          </cell>
          <cell r="E461">
            <v>26.836978928297249</v>
          </cell>
          <cell r="F461">
            <v>28.360274780970315</v>
          </cell>
          <cell r="G461">
            <v>29.337324813837476</v>
          </cell>
          <cell r="H461">
            <v>32.009322933913751</v>
          </cell>
        </row>
        <row r="462">
          <cell r="A462">
            <v>818</v>
          </cell>
          <cell r="B462" t="str">
            <v>2282 28</v>
          </cell>
          <cell r="C462" t="str">
            <v>TRES  ROSCAS  3"</v>
          </cell>
          <cell r="D462" t="str">
            <v>PZA</v>
          </cell>
          <cell r="E462">
            <v>30.965744917266054</v>
          </cell>
          <cell r="F462">
            <v>32.723393978042665</v>
          </cell>
          <cell r="G462">
            <v>33.850759400581701</v>
          </cell>
          <cell r="H462">
            <v>36.933834154515864</v>
          </cell>
        </row>
        <row r="463">
          <cell r="A463">
            <v>819</v>
          </cell>
          <cell r="B463" t="str">
            <v>2282 29</v>
          </cell>
          <cell r="C463" t="str">
            <v>TRES  ROSCAS  4"</v>
          </cell>
          <cell r="D463" t="str">
            <v>PZA</v>
          </cell>
          <cell r="E463">
            <v>40.25546839244587</v>
          </cell>
          <cell r="F463">
            <v>42.540412171455465</v>
          </cell>
          <cell r="G463">
            <v>44.005987220756211</v>
          </cell>
          <cell r="H463">
            <v>48.013984400870619</v>
          </cell>
        </row>
        <row r="464">
          <cell r="A464">
            <v>820</v>
          </cell>
          <cell r="B464" t="str">
            <v>2282 30</v>
          </cell>
          <cell r="C464" t="str">
            <v>TRES  ROSCAS  6"</v>
          </cell>
          <cell r="D464" t="str">
            <v>PZA</v>
          </cell>
          <cell r="E464">
            <v>50.319335490557343</v>
          </cell>
          <cell r="F464">
            <v>53.17551521431934</v>
          </cell>
          <cell r="G464">
            <v>55.007484025945267</v>
          </cell>
          <cell r="H464">
            <v>60.017480501088286</v>
          </cell>
        </row>
        <row r="465">
          <cell r="A465">
            <v>830</v>
          </cell>
          <cell r="B465" t="str">
            <v>3010 00</v>
          </cell>
          <cell r="C465" t="str">
            <v>INSTALACION DE TUBERIA DE CONCRETO SIMPLE, DE...</v>
          </cell>
        </row>
        <row r="466">
          <cell r="A466">
            <v>831</v>
          </cell>
          <cell r="B466" t="str">
            <v>3010 01</v>
          </cell>
          <cell r="C466" t="str">
            <v>INSTALACION DE TUBERIA DE CONCRETO SIMPLE, DE 150 MM. DE DIAM.</v>
          </cell>
          <cell r="D466" t="str">
            <v>M.</v>
          </cell>
          <cell r="E466">
            <v>21.960740634854812</v>
          </cell>
          <cell r="F466">
            <v>23.08570777338603</v>
          </cell>
          <cell r="G466">
            <v>23.807267657992572</v>
          </cell>
          <cell r="H466">
            <v>25.780561338289967</v>
          </cell>
        </row>
        <row r="467">
          <cell r="A467">
            <v>832</v>
          </cell>
          <cell r="B467" t="str">
            <v>3010 02</v>
          </cell>
          <cell r="C467" t="str">
            <v>INSTALACION DE TUBERIA DE CONCRETO SIMPLE, DE 200 MM. DE DIAM.</v>
          </cell>
          <cell r="D467" t="str">
            <v>M.</v>
          </cell>
          <cell r="E467">
            <v>25.468991730083033</v>
          </cell>
          <cell r="F467">
            <v>26.76270393939393</v>
          </cell>
          <cell r="G467">
            <v>27.592497806691455</v>
          </cell>
          <cell r="H467">
            <v>29.861785539033463</v>
          </cell>
        </row>
        <row r="468">
          <cell r="A468">
            <v>833</v>
          </cell>
          <cell r="B468" t="str">
            <v>3010 03</v>
          </cell>
          <cell r="C468" t="str">
            <v>INSTALACION DE TUBERIA DE CONCRETO SIMPLE, DE 250 MM. DE DIAM.</v>
          </cell>
          <cell r="D468" t="str">
            <v>M.</v>
          </cell>
          <cell r="E468">
            <v>29.955459857053995</v>
          </cell>
          <cell r="F468">
            <v>31.474165494071137</v>
          </cell>
          <cell r="G468">
            <v>32.44827133828997</v>
          </cell>
          <cell r="H468">
            <v>35.112217806691454</v>
          </cell>
        </row>
        <row r="469">
          <cell r="A469">
            <v>834</v>
          </cell>
          <cell r="B469" t="str">
            <v>3010 04</v>
          </cell>
          <cell r="C469" t="str">
            <v>INSTALACION DE TUBERIA DE CONCRETO SIMPLE, DE 300 MM. DE DIAM.</v>
          </cell>
          <cell r="D469" t="str">
            <v>M.</v>
          </cell>
          <cell r="E469">
            <v>35.966628531639067</v>
          </cell>
          <cell r="F469">
            <v>37.794700131752293</v>
          </cell>
          <cell r="G469">
            <v>38.967234944237923</v>
          </cell>
          <cell r="H469">
            <v>42.173837174721193</v>
          </cell>
        </row>
        <row r="470">
          <cell r="A470">
            <v>835</v>
          </cell>
          <cell r="B470" t="str">
            <v>3010 05</v>
          </cell>
          <cell r="C470" t="str">
            <v>INSTALACION DE TUBERIA DE CONCRETO SIMPLE, DE 380 MM. DE DIAM.</v>
          </cell>
          <cell r="D470" t="str">
            <v>M.</v>
          </cell>
          <cell r="E470">
            <v>43.627097753838257</v>
          </cell>
          <cell r="F470">
            <v>45.848907852437407</v>
          </cell>
          <cell r="G470">
            <v>47.273988624535335</v>
          </cell>
          <cell r="H470">
            <v>51.171243643122693</v>
          </cell>
        </row>
        <row r="471">
          <cell r="A471">
            <v>836</v>
          </cell>
          <cell r="B471" t="str">
            <v>3010 06</v>
          </cell>
          <cell r="C471" t="str">
            <v>INSTALACION DE TUBERIA DE CONCRETO SIMPLE, DE 450 MM. DE DIAM.</v>
          </cell>
          <cell r="D471" t="str">
            <v>M.</v>
          </cell>
          <cell r="E471">
            <v>73.730225190249087</v>
          </cell>
          <cell r="F471">
            <v>77.611361818181777</v>
          </cell>
          <cell r="G471">
            <v>80.100743420074352</v>
          </cell>
          <cell r="H471">
            <v>86.908606617100375</v>
          </cell>
        </row>
        <row r="472">
          <cell r="A472">
            <v>837</v>
          </cell>
          <cell r="B472" t="str">
            <v>3010 07</v>
          </cell>
          <cell r="C472" t="str">
            <v>INSTALACION DE TUBERIA DE CONCRETO SIMPLE, DE 610 MM. DE DIAM.</v>
          </cell>
          <cell r="D472" t="str">
            <v>M.</v>
          </cell>
          <cell r="E472">
            <v>98.257466920332135</v>
          </cell>
          <cell r="F472">
            <v>103.43231575757572</v>
          </cell>
          <cell r="G472">
            <v>106.75149122676582</v>
          </cell>
          <cell r="H472">
            <v>115.82864215613385</v>
          </cell>
        </row>
        <row r="473">
          <cell r="A473">
            <v>840</v>
          </cell>
          <cell r="B473" t="str">
            <v>3020 00</v>
          </cell>
          <cell r="C473" t="str">
            <v>INSTALACION DE TUBERIA DE CONCRETO REFORZADO, DE...</v>
          </cell>
        </row>
        <row r="474">
          <cell r="A474">
            <v>841</v>
          </cell>
          <cell r="B474" t="str">
            <v>3020 02</v>
          </cell>
          <cell r="C474" t="str">
            <v>INSTALACION DE TUBERIA DE CONCRETO REFORZADO DE 610 MM. DE DIAM.</v>
          </cell>
          <cell r="D474" t="str">
            <v>M.</v>
          </cell>
          <cell r="E474">
            <v>130.67870057988154</v>
          </cell>
          <cell r="F474">
            <v>136.3035362725376</v>
          </cell>
          <cell r="G474">
            <v>139.91133569557033</v>
          </cell>
          <cell r="H474">
            <v>149.7778040970573</v>
          </cell>
        </row>
        <row r="475">
          <cell r="A475">
            <v>842</v>
          </cell>
          <cell r="B475" t="str">
            <v>3020 03</v>
          </cell>
          <cell r="C475" t="str">
            <v>INSTALACION DE TUBERIA DE CONCRETO REFORZADO DE 760 MM. DE DIAM.</v>
          </cell>
          <cell r="D475" t="str">
            <v>M.</v>
          </cell>
          <cell r="E475">
            <v>160.85714092672106</v>
          </cell>
          <cell r="F475">
            <v>167.88818554254115</v>
          </cell>
          <cell r="G475">
            <v>172.39793482133206</v>
          </cell>
          <cell r="H475">
            <v>184.73102032319079</v>
          </cell>
        </row>
        <row r="476">
          <cell r="A476">
            <v>843</v>
          </cell>
          <cell r="B476" t="str">
            <v>3020 04</v>
          </cell>
          <cell r="C476" t="str">
            <v>INSTALACION DE TUBERIA DE CONCRETO REFORZADO DE 910 MM. DE DIAM.</v>
          </cell>
          <cell r="D476" t="str">
            <v>M.</v>
          </cell>
          <cell r="E476">
            <v>184.87770986090499</v>
          </cell>
          <cell r="F476">
            <v>192.58373475984382</v>
          </cell>
          <cell r="G476">
            <v>197.52641996939863</v>
          </cell>
          <cell r="H476">
            <v>211.04348167943581</v>
          </cell>
        </row>
        <row r="477">
          <cell r="A477">
            <v>844</v>
          </cell>
          <cell r="B477" t="str">
            <v>3020 05</v>
          </cell>
          <cell r="C477" t="str">
            <v>INSTALACION DE TUBERIA DE CONCRETO REFORZADO DE 1070 MM. DE DIAM.</v>
          </cell>
          <cell r="D477" t="str">
            <v>M.</v>
          </cell>
          <cell r="E477">
            <v>230.91755503004256</v>
          </cell>
          <cell r="F477">
            <v>240.25478227985164</v>
          </cell>
          <cell r="G477">
            <v>246.24372932208595</v>
          </cell>
          <cell r="H477">
            <v>262.62206686855438</v>
          </cell>
        </row>
        <row r="478">
          <cell r="A478">
            <v>845</v>
          </cell>
          <cell r="B478" t="str">
            <v>3020 06</v>
          </cell>
          <cell r="C478" t="str">
            <v>INSTALACION DE TUBERIA DE CONCRETO REFORZADO DE 1220 MM. DE DIAM.</v>
          </cell>
          <cell r="D478" t="str">
            <v>M.</v>
          </cell>
          <cell r="E478">
            <v>293.59254623236359</v>
          </cell>
          <cell r="F478">
            <v>305.34845283001476</v>
          </cell>
          <cell r="G478">
            <v>312.88875362415314</v>
          </cell>
          <cell r="H478">
            <v>333.50967258326091</v>
          </cell>
        </row>
        <row r="479">
          <cell r="A479">
            <v>846</v>
          </cell>
          <cell r="B479" t="str">
            <v>3020 07</v>
          </cell>
          <cell r="C479" t="str">
            <v>INSTALACION DE TUBERIA DE CONCRETO REFORZADO DE 1520 MM. DE DIAM.</v>
          </cell>
          <cell r="D479" t="str">
            <v>M.</v>
          </cell>
          <cell r="E479">
            <v>350.29987945052784</v>
          </cell>
          <cell r="F479">
            <v>362.95575975900402</v>
          </cell>
          <cell r="G479">
            <v>371.0733084608276</v>
          </cell>
          <cell r="H479">
            <v>393.27286236417331</v>
          </cell>
        </row>
        <row r="480">
          <cell r="A480">
            <v>847</v>
          </cell>
          <cell r="B480" t="str">
            <v>3020 08</v>
          </cell>
          <cell r="C480" t="str">
            <v>INSTALACION DE TUBERIA DE CONCRETO REFORZADO DE 1830 MM. DE DIAM.</v>
          </cell>
          <cell r="D480" t="str">
            <v>M.</v>
          </cell>
          <cell r="E480">
            <v>454.7248069255154</v>
          </cell>
          <cell r="F480">
            <v>470.19310508031958</v>
          </cell>
          <cell r="G480">
            <v>480.11455349365957</v>
          </cell>
          <cell r="H480">
            <v>507.24734159774874</v>
          </cell>
        </row>
        <row r="481">
          <cell r="A481">
            <v>850</v>
          </cell>
          <cell r="B481" t="str">
            <v>3040 00</v>
          </cell>
          <cell r="C481" t="str">
            <v>INSTALACION DE TUBERIA DE CONCRETO C/REFUERZO DE ACERO C/JUNTA DE HULE DE:</v>
          </cell>
        </row>
        <row r="482">
          <cell r="A482">
            <v>851</v>
          </cell>
          <cell r="B482" t="str">
            <v>3040 01</v>
          </cell>
          <cell r="C482" t="str">
            <v>DE 30 CMS. DE DIAMETRO.</v>
          </cell>
          <cell r="D482" t="str">
            <v>M.</v>
          </cell>
          <cell r="E482">
            <v>22.425522908583986</v>
          </cell>
          <cell r="F482">
            <v>22.768637885836007</v>
          </cell>
          <cell r="G482">
            <v>22.988713650641003</v>
          </cell>
          <cell r="H482">
            <v>23.590568223131712</v>
          </cell>
        </row>
        <row r="483">
          <cell r="A483">
            <v>852</v>
          </cell>
          <cell r="B483" t="str">
            <v>3040 02</v>
          </cell>
          <cell r="C483" t="str">
            <v>DE 38 CMS. DE DIAMETRO.</v>
          </cell>
          <cell r="D483" t="str">
            <v>M.</v>
          </cell>
          <cell r="E483">
            <v>29.380553928708284</v>
          </cell>
          <cell r="F483">
            <v>29.830540784120767</v>
          </cell>
          <cell r="G483">
            <v>30.119164737963384</v>
          </cell>
          <cell r="H483">
            <v>30.908482210082344</v>
          </cell>
        </row>
        <row r="484">
          <cell r="A484">
            <v>853</v>
          </cell>
          <cell r="B484" t="str">
            <v>3040 03</v>
          </cell>
          <cell r="C484" t="str">
            <v>DE 45 CMS. DE DIAMETRO.</v>
          </cell>
          <cell r="D484" t="str">
            <v>M.</v>
          </cell>
          <cell r="E484">
            <v>44.766852410819432</v>
          </cell>
          <cell r="F484">
            <v>45.44183269393816</v>
          </cell>
          <cell r="G484">
            <v>45.874768624702085</v>
          </cell>
          <cell r="H484">
            <v>47.058744832880521</v>
          </cell>
        </row>
        <row r="485">
          <cell r="A485">
            <v>854</v>
          </cell>
          <cell r="B485" t="str">
            <v>3040 04</v>
          </cell>
          <cell r="C485" t="str">
            <v>DE 60 CMS. DE DIAMETRO.</v>
          </cell>
          <cell r="D485" t="str">
            <v>M.</v>
          </cell>
          <cell r="E485">
            <v>97.991359096322824</v>
          </cell>
          <cell r="F485">
            <v>99.481940554876687</v>
          </cell>
          <cell r="G485">
            <v>100.43800740198034</v>
          </cell>
          <cell r="H485">
            <v>103.0526215283744</v>
          </cell>
        </row>
        <row r="486">
          <cell r="A486">
            <v>855</v>
          </cell>
          <cell r="B486" t="str">
            <v>3040 05</v>
          </cell>
          <cell r="C486" t="str">
            <v>DE 76 CMS. DE DIAMETRO.</v>
          </cell>
          <cell r="D486" t="str">
            <v>M.</v>
          </cell>
          <cell r="E486">
            <v>117.52221571483314</v>
          </cell>
          <cell r="F486">
            <v>119.32216313648307</v>
          </cell>
          <cell r="G486">
            <v>120.47665895185354</v>
          </cell>
          <cell r="H486">
            <v>123.63392884032938</v>
          </cell>
        </row>
        <row r="487">
          <cell r="A487">
            <v>856</v>
          </cell>
          <cell r="B487" t="str">
            <v>3040 06</v>
          </cell>
          <cell r="C487" t="str">
            <v>DE 91 CMS. DE DIAMETRO.</v>
          </cell>
          <cell r="D487" t="str">
            <v>M.</v>
          </cell>
          <cell r="E487">
            <v>146.40728612767001</v>
          </cell>
          <cell r="F487">
            <v>148.62909622626916</v>
          </cell>
          <cell r="G487">
            <v>150.0541769983671</v>
          </cell>
          <cell r="H487">
            <v>153.95143201695444</v>
          </cell>
        </row>
        <row r="488">
          <cell r="A488">
            <v>857</v>
          </cell>
          <cell r="B488" t="str">
            <v>3040 07</v>
          </cell>
          <cell r="C488" t="str">
            <v>DE 107 CMS. DE DIAMETRO.</v>
          </cell>
          <cell r="D488" t="str">
            <v>M.</v>
          </cell>
          <cell r="E488">
            <v>160.81610109390977</v>
          </cell>
          <cell r="F488">
            <v>163.23478044175189</v>
          </cell>
          <cell r="G488">
            <v>164.78613419365595</v>
          </cell>
          <cell r="H488">
            <v>169.02871560629535</v>
          </cell>
        </row>
        <row r="489">
          <cell r="A489">
            <v>858</v>
          </cell>
          <cell r="B489" t="str">
            <v>3040 08</v>
          </cell>
          <cell r="C489" t="str">
            <v>DE 122 CMS. DE DIAMETRO.</v>
          </cell>
          <cell r="D489" t="str">
            <v>M.</v>
          </cell>
          <cell r="E489">
            <v>171.28018439845084</v>
          </cell>
          <cell r="F489">
            <v>173.92385717399921</v>
          </cell>
          <cell r="G489">
            <v>175.6195229028246</v>
          </cell>
          <cell r="H489">
            <v>180.25676305152348</v>
          </cell>
        </row>
        <row r="490">
          <cell r="A490">
            <v>859</v>
          </cell>
          <cell r="B490" t="str">
            <v>3040 09</v>
          </cell>
          <cell r="C490" t="str">
            <v>DE 152 CMS. DE DIAMETRO.</v>
          </cell>
          <cell r="D490" t="str">
            <v>M.</v>
          </cell>
          <cell r="E490">
            <v>208.89093060372875</v>
          </cell>
          <cell r="F490">
            <v>212.09708694854271</v>
          </cell>
          <cell r="G490">
            <v>214.15353261967135</v>
          </cell>
          <cell r="H490">
            <v>219.77741960851895</v>
          </cell>
        </row>
        <row r="491">
          <cell r="A491">
            <v>860</v>
          </cell>
          <cell r="B491" t="str">
            <v>3040 10</v>
          </cell>
          <cell r="C491" t="str">
            <v>DE 183 CMS. DE DIAMETRO.</v>
          </cell>
          <cell r="D491" t="str">
            <v>M.</v>
          </cell>
          <cell r="E491">
            <v>314.64685974945718</v>
          </cell>
          <cell r="F491">
            <v>317.96551280812429</v>
          </cell>
          <cell r="G491">
            <v>320.09411446771361</v>
          </cell>
          <cell r="H491">
            <v>325.91533082459091</v>
          </cell>
        </row>
        <row r="492">
          <cell r="A492">
            <v>861</v>
          </cell>
          <cell r="B492" t="str">
            <v>3040 11</v>
          </cell>
          <cell r="C492" t="str">
            <v>DE 213 CMS. DE DIAMETRO.</v>
          </cell>
          <cell r="D492" t="str">
            <v>M.</v>
          </cell>
          <cell r="E492">
            <v>353.31637581930346</v>
          </cell>
          <cell r="F492">
            <v>357.05689155491979</v>
          </cell>
          <cell r="G492">
            <v>359.45607817123658</v>
          </cell>
          <cell r="H492">
            <v>366.01727965822539</v>
          </cell>
        </row>
        <row r="493">
          <cell r="A493">
            <v>862</v>
          </cell>
          <cell r="B493" t="str">
            <v>3040 12</v>
          </cell>
          <cell r="C493" t="str">
            <v>DE 244 CMS. DE DIAMETRO.</v>
          </cell>
          <cell r="D493" t="str">
            <v>M.</v>
          </cell>
          <cell r="E493">
            <v>426.28150474502678</v>
          </cell>
          <cell r="F493">
            <v>430.78137329915165</v>
          </cell>
          <cell r="G493">
            <v>433.66761283757779</v>
          </cell>
          <cell r="H493">
            <v>441.5607875587674</v>
          </cell>
        </row>
        <row r="494">
          <cell r="A494">
            <v>863</v>
          </cell>
          <cell r="B494" t="str">
            <v>3040 13</v>
          </cell>
          <cell r="C494" t="str">
            <v>DE 305 CMS. DE DIAMETRO.</v>
          </cell>
          <cell r="D494" t="str">
            <v>M.</v>
          </cell>
          <cell r="E494">
            <v>531.67139741541212</v>
          </cell>
          <cell r="F494">
            <v>537.26810892960486</v>
          </cell>
          <cell r="G494">
            <v>540.85786935552244</v>
          </cell>
          <cell r="H494">
            <v>550.67500541500203</v>
          </cell>
        </row>
        <row r="495">
          <cell r="A495">
            <v>870</v>
          </cell>
          <cell r="B495" t="str">
            <v>3060 00</v>
          </cell>
          <cell r="C495" t="str">
            <v>POZOS DE VISITA TIPO "COMUN", HASTA....</v>
          </cell>
        </row>
        <row r="496">
          <cell r="A496">
            <v>871</v>
          </cell>
          <cell r="B496" t="str">
            <v xml:space="preserve">3060 01 </v>
          </cell>
          <cell r="C496" t="str">
            <v>POZOS DE VISITA TIPO "COMUN", HASTA 1.00 M. DE PROFUNDIDAD.</v>
          </cell>
          <cell r="D496" t="str">
            <v>POZO.</v>
          </cell>
          <cell r="E496">
            <v>2906.4014542354789</v>
          </cell>
          <cell r="F496">
            <v>2951.1188979920948</v>
          </cell>
          <cell r="G496">
            <v>2979.8009034052047</v>
          </cell>
          <cell r="H496">
            <v>3058.2393271970263</v>
          </cell>
        </row>
        <row r="497">
          <cell r="A497">
            <v>872</v>
          </cell>
          <cell r="B497" t="str">
            <v xml:space="preserve">3060 02 </v>
          </cell>
          <cell r="C497" t="str">
            <v>POZOS DE VISITA TIPO "COMUN", HASTA 1.25 M. DE PROFUNDIDAD.</v>
          </cell>
          <cell r="D497" t="str">
            <v>POZO.</v>
          </cell>
          <cell r="E497">
            <v>3299.7815090525942</v>
          </cell>
          <cell r="F497">
            <v>3350.3769061080357</v>
          </cell>
          <cell r="G497">
            <v>3382.8290619182148</v>
          </cell>
          <cell r="H497">
            <v>3471.5779451895905</v>
          </cell>
        </row>
        <row r="498">
          <cell r="A498">
            <v>873</v>
          </cell>
          <cell r="B498" t="str">
            <v xml:space="preserve">3060 03 </v>
          </cell>
          <cell r="C498" t="str">
            <v>POZOS DE VISITA TIPO "COMUN", HASTA 1.50 M. DE PROFUNDIDAD.</v>
          </cell>
          <cell r="D498" t="str">
            <v>POZO.</v>
          </cell>
          <cell r="E498">
            <v>3704.0819638697117</v>
          </cell>
          <cell r="F498">
            <v>3760.5553142239783</v>
          </cell>
          <cell r="G498">
            <v>3796.7776204312272</v>
          </cell>
          <cell r="H498">
            <v>3895.8369631821565</v>
          </cell>
        </row>
        <row r="499">
          <cell r="A499">
            <v>874</v>
          </cell>
          <cell r="B499" t="str">
            <v xml:space="preserve">3060 04 </v>
          </cell>
          <cell r="C499" t="str">
            <v>POZOS DE VISITA TIPO "COMUN", HASTA 1.75 M. DE PROFUNDIDAD.</v>
          </cell>
          <cell r="D499" t="str">
            <v>POZO.</v>
          </cell>
          <cell r="E499">
            <v>4101.2832186868281</v>
          </cell>
          <cell r="F499">
            <v>4163.6345223399203</v>
          </cell>
          <cell r="G499">
            <v>4203.6269789442376</v>
          </cell>
          <cell r="H499">
            <v>4312.9967811747201</v>
          </cell>
        </row>
        <row r="500">
          <cell r="A500">
            <v>875</v>
          </cell>
          <cell r="B500" t="str">
            <v xml:space="preserve">3060 05 </v>
          </cell>
          <cell r="C500" t="str">
            <v>POZOS DE VISITA TIPO "COMUN", HASTA 2.00 M. DE PROFUNDIDAD.</v>
          </cell>
          <cell r="D500" t="str">
            <v>POZO.</v>
          </cell>
          <cell r="E500">
            <v>4498.2324735039438</v>
          </cell>
          <cell r="F500">
            <v>4566.4617304558624</v>
          </cell>
          <cell r="G500">
            <v>4610.224337457249</v>
          </cell>
          <cell r="H500">
            <v>4729.9045991672865</v>
          </cell>
        </row>
        <row r="501">
          <cell r="A501">
            <v>876</v>
          </cell>
          <cell r="B501" t="str">
            <v xml:space="preserve">3060 06 </v>
          </cell>
          <cell r="C501" t="str">
            <v>POZOS DE VISITA TIPO "COMUN", HASTA 2.25 M. DE PROFUNDIDAD.</v>
          </cell>
          <cell r="D501" t="str">
            <v>POZO.</v>
          </cell>
          <cell r="E501">
            <v>4894.99272832106</v>
          </cell>
          <cell r="F501">
            <v>4969.0999385718042</v>
          </cell>
          <cell r="G501">
            <v>5016.6326959702601</v>
          </cell>
          <cell r="H501">
            <v>5146.6234171598508</v>
          </cell>
        </row>
        <row r="502">
          <cell r="A502">
            <v>877</v>
          </cell>
          <cell r="B502" t="str">
            <v xml:space="preserve">3060 07 </v>
          </cell>
          <cell r="C502" t="str">
            <v>POZOS DE VISITA TIPO "COMUN", HASTA 2.50 M. DE PROFUNDIDAD.</v>
          </cell>
          <cell r="D502" t="str">
            <v>POZO.</v>
          </cell>
          <cell r="E502">
            <v>5291.7529831381762</v>
          </cell>
          <cell r="F502">
            <v>5371.7381466877459</v>
          </cell>
          <cell r="G502">
            <v>5423.0410544832712</v>
          </cell>
          <cell r="H502">
            <v>5563.3422351524159</v>
          </cell>
        </row>
        <row r="503">
          <cell r="A503">
            <v>878</v>
          </cell>
          <cell r="B503" t="str">
            <v xml:space="preserve">3060 08 </v>
          </cell>
          <cell r="C503" t="str">
            <v>POZOS DE VISITA TIPO "COMUN", HASTA 2.75 M. DE PROFUNDIDAD.</v>
          </cell>
          <cell r="D503" t="str">
            <v>POZO.</v>
          </cell>
          <cell r="E503">
            <v>5687.2532379552931</v>
          </cell>
          <cell r="F503">
            <v>5773.1163548036875</v>
          </cell>
          <cell r="G503">
            <v>5828.189412996282</v>
          </cell>
          <cell r="H503">
            <v>5978.8010531449809</v>
          </cell>
        </row>
        <row r="504">
          <cell r="A504">
            <v>879</v>
          </cell>
          <cell r="B504" t="str">
            <v xml:space="preserve">3060 09 </v>
          </cell>
          <cell r="C504" t="str">
            <v>POZOS DE VISITA TIPO "COMUN", HASTA 3.00 M. DE PROFUNDIDAD.</v>
          </cell>
          <cell r="D504" t="str">
            <v>POZO.</v>
          </cell>
          <cell r="E504">
            <v>6095.5224927724094</v>
          </cell>
          <cell r="F504">
            <v>6187.2635629196302</v>
          </cell>
          <cell r="G504">
            <v>6246.106771509294</v>
          </cell>
          <cell r="H504">
            <v>6407.028871137547</v>
          </cell>
        </row>
        <row r="505">
          <cell r="A505">
            <v>880</v>
          </cell>
          <cell r="B505" t="str">
            <v xml:space="preserve">3060 10 </v>
          </cell>
          <cell r="C505" t="str">
            <v>POZOS DE VISITA TIPO "COMUN", HASTA 3.25 M. DE PROFUNDIDAD.</v>
          </cell>
          <cell r="D505" t="str">
            <v>POZO.</v>
          </cell>
          <cell r="E505">
            <v>6315.6099475895262</v>
          </cell>
          <cell r="F505">
            <v>6413.2289710355726</v>
          </cell>
          <cell r="G505">
            <v>6475.8423300223058</v>
          </cell>
          <cell r="H505">
            <v>6647.0748891301118</v>
          </cell>
        </row>
        <row r="506">
          <cell r="A506">
            <v>881</v>
          </cell>
          <cell r="B506" t="str">
            <v xml:space="preserve">3060 11 </v>
          </cell>
          <cell r="C506" t="str">
            <v>POZOS DE VISITA TIPO "COMUN", HASTA 3.50 M. DE PROFUNDIDAD.</v>
          </cell>
          <cell r="D506" t="str">
            <v>POZO.</v>
          </cell>
          <cell r="E506">
            <v>6878.794002406642</v>
          </cell>
          <cell r="F506">
            <v>6982.2909791515131</v>
          </cell>
          <cell r="G506">
            <v>7048.6744885353155</v>
          </cell>
          <cell r="H506">
            <v>7230.2175071226748</v>
          </cell>
        </row>
        <row r="507">
          <cell r="A507">
            <v>882</v>
          </cell>
          <cell r="B507" t="str">
            <v xml:space="preserve">3060 12 </v>
          </cell>
          <cell r="C507" t="str">
            <v>POZOS DE VISITA TIPO "COMUN", HASTA 3.75 M. DE PROFUNDIDAD.</v>
          </cell>
          <cell r="D507" t="str">
            <v>POZO.</v>
          </cell>
          <cell r="E507">
            <v>7275.581557223758</v>
          </cell>
          <cell r="F507">
            <v>7384.9564872674555</v>
          </cell>
          <cell r="G507">
            <v>7455.1101470483263</v>
          </cell>
          <cell r="H507">
            <v>7646.9636251152406</v>
          </cell>
        </row>
        <row r="508">
          <cell r="A508">
            <v>883</v>
          </cell>
          <cell r="B508" t="str">
            <v xml:space="preserve">3060 13 </v>
          </cell>
          <cell r="C508" t="str">
            <v>POZOS DE VISITA TIPO "COMUN", HASTA 4.00 M. DE PROFUNDIDAD.</v>
          </cell>
          <cell r="D508" t="str">
            <v>POZO.</v>
          </cell>
          <cell r="E508">
            <v>7671.7841120408748</v>
          </cell>
          <cell r="F508">
            <v>7787.0369953833979</v>
          </cell>
          <cell r="G508">
            <v>7860.960805561338</v>
          </cell>
          <cell r="H508">
            <v>8063.1247431078064</v>
          </cell>
        </row>
        <row r="509">
          <cell r="A509">
            <v>884</v>
          </cell>
          <cell r="B509" t="str">
            <v>3061 01</v>
          </cell>
          <cell r="C509" t="str">
            <v xml:space="preserve">INCREMENTO DEL PRECIO DE POZO DE VISITA, POR CADA 0.25 M. DE PROFUNDIDAD. </v>
          </cell>
          <cell r="D509" t="str">
            <v>INC.</v>
          </cell>
          <cell r="E509">
            <v>396.76025481711639</v>
          </cell>
          <cell r="F509">
            <v>402.63820811594195</v>
          </cell>
          <cell r="G509">
            <v>406.40835851301114</v>
          </cell>
          <cell r="H509">
            <v>416.71881799256505</v>
          </cell>
        </row>
        <row r="510">
          <cell r="A510">
            <v>890</v>
          </cell>
          <cell r="B510" t="str">
            <v>3070 00</v>
          </cell>
          <cell r="C510" t="str">
            <v>POZO DE VISITA "TIPO ESPECIAL", P/TUBERIAS DE 76 A 107 CM. DE DIAMETRO, HASTA....</v>
          </cell>
        </row>
        <row r="511">
          <cell r="A511">
            <v>891</v>
          </cell>
          <cell r="B511" t="str">
            <v>3070 01</v>
          </cell>
          <cell r="C511" t="str">
            <v>1.50 M. DE PROFUNDIDAD.</v>
          </cell>
          <cell r="D511" t="str">
            <v>POZO.</v>
          </cell>
          <cell r="E511">
            <v>4001.1248888854793</v>
          </cell>
          <cell r="F511">
            <v>4059.3981866613963</v>
          </cell>
          <cell r="G511">
            <v>4096.7749886840156</v>
          </cell>
          <cell r="H511">
            <v>4198.9916013234206</v>
          </cell>
        </row>
        <row r="512">
          <cell r="A512">
            <v>892</v>
          </cell>
          <cell r="B512" t="str">
            <v>3070 02</v>
          </cell>
          <cell r="C512" t="str">
            <v>1.75 M. DE PROFUNDIDAD.</v>
          </cell>
          <cell r="D512" t="str">
            <v>POZO.</v>
          </cell>
          <cell r="E512">
            <v>4449.7629821469936</v>
          </cell>
          <cell r="F512">
            <v>4514.7017102187083</v>
          </cell>
          <cell r="G512">
            <v>4556.353754557621</v>
          </cell>
          <cell r="H512">
            <v>4670.2621322527884</v>
          </cell>
        </row>
        <row r="513">
          <cell r="A513">
            <v>893</v>
          </cell>
          <cell r="B513" t="str">
            <v>3070 03</v>
          </cell>
          <cell r="C513" t="str">
            <v>2.00 M. DE PROFUNDIDAD.</v>
          </cell>
          <cell r="D513" t="str">
            <v>POZO.</v>
          </cell>
          <cell r="E513">
            <v>4883.7285754085087</v>
          </cell>
          <cell r="F513">
            <v>4955.3327337760211</v>
          </cell>
          <cell r="G513">
            <v>5001.2600204312266</v>
          </cell>
          <cell r="H513">
            <v>5126.8601631821557</v>
          </cell>
        </row>
        <row r="514">
          <cell r="A514">
            <v>894</v>
          </cell>
          <cell r="B514" t="str">
            <v>3070 04</v>
          </cell>
          <cell r="C514" t="str">
            <v>2.25 M. DE PROFUNDIDAD.</v>
          </cell>
          <cell r="D514" t="str">
            <v>POZO.</v>
          </cell>
          <cell r="E514">
            <v>5318.1021686700233</v>
          </cell>
          <cell r="F514">
            <v>5396.3717573333324</v>
          </cell>
          <cell r="G514">
            <v>5446.5742863048326</v>
          </cell>
          <cell r="H514">
            <v>5583.8661941115242</v>
          </cell>
        </row>
        <row r="515">
          <cell r="A515">
            <v>895</v>
          </cell>
          <cell r="B515" t="str">
            <v>3070 05</v>
          </cell>
          <cell r="C515" t="str">
            <v>2.50 M. DE PROFUNDIDAD.</v>
          </cell>
          <cell r="D515" t="str">
            <v>POZO.</v>
          </cell>
          <cell r="E515">
            <v>5751.659761931538</v>
          </cell>
          <cell r="F515">
            <v>5836.5947808906458</v>
          </cell>
          <cell r="G515">
            <v>5891.0725521784389</v>
          </cell>
          <cell r="H515">
            <v>6040.056225040893</v>
          </cell>
        </row>
        <row r="516">
          <cell r="A516">
            <v>896</v>
          </cell>
          <cell r="B516" t="str">
            <v>3070 06</v>
          </cell>
          <cell r="C516" t="str">
            <v>2.75 M. DE PROFUNDIDAD.</v>
          </cell>
          <cell r="D516" t="str">
            <v>POZO.</v>
          </cell>
          <cell r="E516">
            <v>6196.205355193053</v>
          </cell>
          <cell r="F516">
            <v>6287.8058044479567</v>
          </cell>
          <cell r="G516">
            <v>6346.5588180520444</v>
          </cell>
          <cell r="H516">
            <v>6507.2342559702611</v>
          </cell>
        </row>
        <row r="517">
          <cell r="A517">
            <v>897</v>
          </cell>
          <cell r="B517" t="str">
            <v>3070 07</v>
          </cell>
          <cell r="C517" t="str">
            <v>3.00 M. DE PROFUNDIDAD.</v>
          </cell>
          <cell r="D517" t="str">
            <v>POZO.</v>
          </cell>
          <cell r="E517">
            <v>6645.1909484545677</v>
          </cell>
          <cell r="F517">
            <v>6743.456828005269</v>
          </cell>
          <cell r="G517">
            <v>6806.4850839256505</v>
          </cell>
          <cell r="H517">
            <v>6978.8522868996279</v>
          </cell>
        </row>
        <row r="518">
          <cell r="A518">
            <v>898</v>
          </cell>
          <cell r="B518" t="str">
            <v>3070 08</v>
          </cell>
          <cell r="C518" t="str">
            <v>3.25 M. DE PROFUNDIDAD.</v>
          </cell>
          <cell r="D518" t="str">
            <v>POZO.</v>
          </cell>
          <cell r="E518">
            <v>7100.0965417160833</v>
          </cell>
          <cell r="F518">
            <v>7205.0278515625823</v>
          </cell>
          <cell r="G518">
            <v>7272.3313497992567</v>
          </cell>
          <cell r="H518">
            <v>7456.3903178289966</v>
          </cell>
        </row>
        <row r="519">
          <cell r="A519">
            <v>899</v>
          </cell>
          <cell r="B519" t="str">
            <v>3070 09</v>
          </cell>
          <cell r="C519" t="str">
            <v>3.50 M. DE PROFUNDIDAD.</v>
          </cell>
          <cell r="D519" t="str">
            <v>POZO.</v>
          </cell>
          <cell r="E519">
            <v>7544.6421349775974</v>
          </cell>
          <cell r="F519">
            <v>7656.2388751198932</v>
          </cell>
          <cell r="G519">
            <v>7727.8176156728632</v>
          </cell>
          <cell r="H519">
            <v>7923.5683487583647</v>
          </cell>
        </row>
        <row r="520">
          <cell r="A520">
            <v>900</v>
          </cell>
          <cell r="B520" t="str">
            <v>3070 10</v>
          </cell>
          <cell r="C520" t="str">
            <v>3.75 M. DE PROFUNDIDAD.</v>
          </cell>
          <cell r="D520" t="str">
            <v>POZO.</v>
          </cell>
          <cell r="E520">
            <v>7978.1877282391115</v>
          </cell>
          <cell r="F520">
            <v>8096.449898677206</v>
          </cell>
          <cell r="G520">
            <v>8172.3038815464688</v>
          </cell>
          <cell r="H520">
            <v>8379.746379687731</v>
          </cell>
        </row>
        <row r="521">
          <cell r="A521">
            <v>901</v>
          </cell>
          <cell r="B521" t="str">
            <v>3070 11</v>
          </cell>
          <cell r="C521" t="str">
            <v>4.00 M. DE PROFUNDIDAD.</v>
          </cell>
          <cell r="D521" t="str">
            <v>POZO.</v>
          </cell>
          <cell r="E521">
            <v>8421.7855215006257</v>
          </cell>
          <cell r="F521">
            <v>8546.7131222345179</v>
          </cell>
          <cell r="G521">
            <v>8626.8423474200754</v>
          </cell>
          <cell r="H521">
            <v>8845.9766106170991</v>
          </cell>
        </row>
        <row r="522">
          <cell r="A522">
            <v>902</v>
          </cell>
          <cell r="B522" t="str">
            <v>3070 12</v>
          </cell>
          <cell r="C522" t="str">
            <v>4.25 M. DE PROFUNDIDAD.</v>
          </cell>
          <cell r="D522" t="str">
            <v>POZO.</v>
          </cell>
          <cell r="E522">
            <v>8865.3833147621408</v>
          </cell>
          <cell r="F522">
            <v>8996.9763457918307</v>
          </cell>
          <cell r="G522">
            <v>9081.3808132936811</v>
          </cell>
          <cell r="H522">
            <v>9312.2068415464673</v>
          </cell>
        </row>
        <row r="523">
          <cell r="A523">
            <v>903</v>
          </cell>
          <cell r="B523" t="str">
            <v>3070 13</v>
          </cell>
          <cell r="C523" t="str">
            <v>4.50 M. DE PROFUNDIDAD.</v>
          </cell>
          <cell r="D523" t="str">
            <v>POZO.</v>
          </cell>
          <cell r="E523">
            <v>9308.9811080236559</v>
          </cell>
          <cell r="F523">
            <v>9447.2395693491417</v>
          </cell>
          <cell r="G523">
            <v>9535.9192791672867</v>
          </cell>
          <cell r="H523">
            <v>9778.4370724758355</v>
          </cell>
        </row>
        <row r="524">
          <cell r="A524">
            <v>910</v>
          </cell>
          <cell r="B524" t="str">
            <v>3071 00</v>
          </cell>
          <cell r="C524" t="str">
            <v xml:space="preserve">INCREMENTO DEL PRECIO DE POZO DE VISITA. </v>
          </cell>
        </row>
        <row r="525">
          <cell r="A525">
            <v>911</v>
          </cell>
          <cell r="B525" t="str">
            <v>3071 01</v>
          </cell>
          <cell r="C525" t="str">
            <v>POR CADA 0.25 M. DE PROFUNDIDAD.</v>
          </cell>
          <cell r="D525" t="str">
            <v>INC.</v>
          </cell>
          <cell r="E525">
            <v>443.59779326151471</v>
          </cell>
          <cell r="F525">
            <v>450.26322355731219</v>
          </cell>
          <cell r="G525">
            <v>454.53846587360596</v>
          </cell>
          <cell r="H525">
            <v>466.23023092936802</v>
          </cell>
        </row>
        <row r="526">
          <cell r="A526">
            <v>920</v>
          </cell>
          <cell r="B526" t="str">
            <v>3080 00</v>
          </cell>
          <cell r="C526" t="str">
            <v>POZO DE VISITA TIPO "ESPECIAL", P/TUBERIAS DE 1.22 M. DE DIAMETRO, HASTA....</v>
          </cell>
        </row>
        <row r="527">
          <cell r="A527">
            <v>921</v>
          </cell>
          <cell r="B527" t="str">
            <v>3080 01</v>
          </cell>
          <cell r="C527" t="str">
            <v>2.00 M. DE PROFUNDIDAD.</v>
          </cell>
          <cell r="D527" t="str">
            <v>POZO.</v>
          </cell>
          <cell r="E527">
            <v>10529.84595007158</v>
          </cell>
          <cell r="F527">
            <v>10662.873314202896</v>
          </cell>
          <cell r="G527">
            <v>10748.197770557619</v>
          </cell>
          <cell r="H527">
            <v>10981.539748252786</v>
          </cell>
        </row>
        <row r="528">
          <cell r="A528">
            <v>922</v>
          </cell>
          <cell r="B528" t="str">
            <v>3080 02</v>
          </cell>
          <cell r="C528" t="str">
            <v>2.25 M. DE PROFUNDIDAD.</v>
          </cell>
          <cell r="D528" t="str">
            <v>POZO.</v>
          </cell>
          <cell r="E528">
            <v>11061.191334515563</v>
          </cell>
          <cell r="F528">
            <v>11202.0934686166</v>
          </cell>
          <cell r="G528">
            <v>11292.468844163568</v>
          </cell>
          <cell r="H528">
            <v>11539.623877620816</v>
          </cell>
        </row>
        <row r="529">
          <cell r="A529">
            <v>923</v>
          </cell>
          <cell r="B529" t="str">
            <v>3080 03</v>
          </cell>
          <cell r="C529" t="str">
            <v>2.50 M. DE PROFUNDIDAD.</v>
          </cell>
          <cell r="D529" t="str">
            <v>POZO.</v>
          </cell>
          <cell r="E529">
            <v>11592.536718959549</v>
          </cell>
          <cell r="F529">
            <v>11741.313623030303</v>
          </cell>
          <cell r="G529">
            <v>11836.739917769517</v>
          </cell>
          <cell r="H529">
            <v>12097.708006988849</v>
          </cell>
        </row>
        <row r="530">
          <cell r="A530">
            <v>924</v>
          </cell>
          <cell r="B530" t="str">
            <v>3080 04</v>
          </cell>
          <cell r="C530" t="str">
            <v>2.75 M. DE PROFUNDIDAD.</v>
          </cell>
          <cell r="D530" t="str">
            <v>POZO.</v>
          </cell>
          <cell r="E530">
            <v>12436.036718402496</v>
          </cell>
          <cell r="F530">
            <v>12610.406624874833</v>
          </cell>
          <cell r="G530">
            <v>12722.248406988847</v>
          </cell>
          <cell r="H530">
            <v>13028.108927434943</v>
          </cell>
        </row>
        <row r="531">
          <cell r="A531">
            <v>925</v>
          </cell>
          <cell r="B531" t="str">
            <v>3080 05</v>
          </cell>
          <cell r="C531" t="str">
            <v>3.00 M. DE PROFUNDIDAD.</v>
          </cell>
          <cell r="D531" t="str">
            <v>POZO.</v>
          </cell>
          <cell r="E531">
            <v>12957.472432529052</v>
          </cell>
          <cell r="F531">
            <v>13139.154625401843</v>
          </cell>
          <cell r="G531">
            <v>13255.686546765799</v>
          </cell>
          <cell r="H531">
            <v>13574.373476133829</v>
          </cell>
        </row>
        <row r="532">
          <cell r="A532">
            <v>926</v>
          </cell>
          <cell r="B532" t="str">
            <v>3080 06</v>
          </cell>
          <cell r="C532" t="str">
            <v>3.25 M. DE PROFUNDIDAD.</v>
          </cell>
          <cell r="D532" t="str">
            <v>POZO.</v>
          </cell>
          <cell r="E532">
            <v>13488.817816973036</v>
          </cell>
          <cell r="F532">
            <v>13678.374779815545</v>
          </cell>
          <cell r="G532">
            <v>13799.957620371748</v>
          </cell>
          <cell r="H532">
            <v>14132.457605501859</v>
          </cell>
        </row>
        <row r="533">
          <cell r="A533">
            <v>927</v>
          </cell>
          <cell r="B533" t="str">
            <v>3080 07</v>
          </cell>
          <cell r="C533" t="str">
            <v>3.50 M. DE PROFUNDIDAD.</v>
          </cell>
          <cell r="D533" t="str">
            <v>POZO.</v>
          </cell>
          <cell r="E533">
            <v>14020.163201417019</v>
          </cell>
          <cell r="F533">
            <v>14217.594934229248</v>
          </cell>
          <cell r="G533">
            <v>14344.228693977695</v>
          </cell>
          <cell r="H533">
            <v>14690.541734869888</v>
          </cell>
        </row>
        <row r="534">
          <cell r="A534">
            <v>928</v>
          </cell>
          <cell r="B534" t="str">
            <v>3080 08</v>
          </cell>
          <cell r="C534" t="str">
            <v>3.75 M. DE PROFUNDIDAD.</v>
          </cell>
          <cell r="D534" t="str">
            <v>POZO.</v>
          </cell>
          <cell r="E534">
            <v>14551.508585861002</v>
          </cell>
          <cell r="F534">
            <v>14756.815088642948</v>
          </cell>
          <cell r="G534">
            <v>14888.499767583644</v>
          </cell>
          <cell r="H534">
            <v>15248.625864237918</v>
          </cell>
        </row>
        <row r="535">
          <cell r="A535">
            <v>929</v>
          </cell>
          <cell r="B535" t="str">
            <v>3080 09</v>
          </cell>
          <cell r="C535" t="str">
            <v>4.00 M. DE PROFUNDIDAD.</v>
          </cell>
          <cell r="D535" t="str">
            <v>POZO.</v>
          </cell>
          <cell r="E535">
            <v>15092.763640622414</v>
          </cell>
          <cell r="F535">
            <v>15306.507396943345</v>
          </cell>
          <cell r="G535">
            <v>15443.60377501859</v>
          </cell>
          <cell r="H535">
            <v>15818.529574275095</v>
          </cell>
        </row>
        <row r="536">
          <cell r="A536">
            <v>930</v>
          </cell>
          <cell r="B536" t="str">
            <v>3080 10</v>
          </cell>
          <cell r="C536" t="str">
            <v>4.25 M. DE PROFUNDIDAD.</v>
          </cell>
          <cell r="D536" t="str">
            <v>POZO.</v>
          </cell>
          <cell r="E536">
            <v>15634.018695383824</v>
          </cell>
          <cell r="F536">
            <v>15856.19970524374</v>
          </cell>
          <cell r="G536">
            <v>15998.707782453532</v>
          </cell>
          <cell r="H536">
            <v>16388.433284312268</v>
          </cell>
        </row>
        <row r="537">
          <cell r="A537">
            <v>931</v>
          </cell>
          <cell r="B537" t="str">
            <v>3080 11</v>
          </cell>
          <cell r="C537" t="str">
            <v>4.50 M. DE PROFUNDIDAD.</v>
          </cell>
          <cell r="D537" t="str">
            <v>POZO.</v>
          </cell>
          <cell r="E537">
            <v>16175.273750145236</v>
          </cell>
          <cell r="F537">
            <v>16405.892013544133</v>
          </cell>
          <cell r="G537">
            <v>16553.811789888474</v>
          </cell>
          <cell r="H537">
            <v>16958.33699434944</v>
          </cell>
        </row>
        <row r="538">
          <cell r="A538">
            <v>932</v>
          </cell>
          <cell r="B538" t="str">
            <v>3080 12</v>
          </cell>
          <cell r="C538" t="str">
            <v>4.75 M. DE PROFUNDIDAD.</v>
          </cell>
          <cell r="D538" t="str">
            <v>POZO.</v>
          </cell>
          <cell r="E538">
            <v>16716.528804906648</v>
          </cell>
          <cell r="F538">
            <v>16955.58432184453</v>
          </cell>
          <cell r="G538">
            <v>17108.915797323421</v>
          </cell>
          <cell r="H538">
            <v>17528.240704386615</v>
          </cell>
        </row>
        <row r="539">
          <cell r="A539">
            <v>933</v>
          </cell>
          <cell r="B539" t="str">
            <v>3080 13</v>
          </cell>
          <cell r="C539" t="str">
            <v>5.00 M. DE PROFUNDIDAD.</v>
          </cell>
          <cell r="D539" t="str">
            <v>POZO.</v>
          </cell>
          <cell r="E539">
            <v>17257.783859668059</v>
          </cell>
          <cell r="F539">
            <v>17505.276630144923</v>
          </cell>
          <cell r="G539">
            <v>17664.019804758365</v>
          </cell>
          <cell r="H539">
            <v>18098.14441442379</v>
          </cell>
        </row>
        <row r="540">
          <cell r="A540">
            <v>940</v>
          </cell>
          <cell r="B540" t="str">
            <v>3081 00</v>
          </cell>
          <cell r="C540" t="str">
            <v xml:space="preserve">INCREMENTO DEL PRECIO DE POZO DE VISITA. </v>
          </cell>
        </row>
        <row r="541">
          <cell r="A541">
            <v>941</v>
          </cell>
          <cell r="B541" t="str">
            <v>3081 01</v>
          </cell>
          <cell r="C541" t="str">
            <v>POR CADA 0.25 M. DE PROFUNDIDAD.</v>
          </cell>
          <cell r="D541" t="str">
            <v>INC.</v>
          </cell>
          <cell r="E541">
            <v>526.26358444398363</v>
          </cell>
          <cell r="F541">
            <v>534.13835441370213</v>
          </cell>
          <cell r="G541">
            <v>539.18927360594796</v>
          </cell>
          <cell r="H541">
            <v>553.00232936802968</v>
          </cell>
        </row>
        <row r="542">
          <cell r="A542">
            <v>950</v>
          </cell>
          <cell r="B542" t="str">
            <v>3110 00</v>
          </cell>
          <cell r="C542" t="str">
            <v>BROCALES Y TAPAS PARA POZOS DE VISITA....</v>
          </cell>
        </row>
        <row r="543">
          <cell r="A543">
            <v>951</v>
          </cell>
          <cell r="B543" t="str">
            <v>3110 01</v>
          </cell>
          <cell r="C543" t="str">
            <v>DE CONCRETO, FABRICACION E INSTALACION.</v>
          </cell>
          <cell r="D543" t="str">
            <v>PZA.</v>
          </cell>
          <cell r="E543">
            <v>1119.3676922219918</v>
          </cell>
          <cell r="F543">
            <v>1123.3050772068511</v>
          </cell>
          <cell r="G543">
            <v>1125.8305368029739</v>
          </cell>
          <cell r="H543" t="str">
            <v xml:space="preserve"> </v>
          </cell>
        </row>
        <row r="544">
          <cell r="A544">
            <v>952</v>
          </cell>
          <cell r="B544" t="str">
            <v>3110 02</v>
          </cell>
          <cell r="C544" t="str">
            <v>DE FIERRO FUNDIDO, INSTALACION. LIGERO C/TAPA CIEGA (W=106 KG).</v>
          </cell>
          <cell r="D544" t="str">
            <v>PZA.</v>
          </cell>
          <cell r="E544">
            <v>492.51061477614201</v>
          </cell>
          <cell r="F544">
            <v>520.46604816864271</v>
          </cell>
          <cell r="G544">
            <v>538.39681130111535</v>
          </cell>
          <cell r="H544">
            <v>587.43315925650563</v>
          </cell>
        </row>
        <row r="545">
          <cell r="A545">
            <v>953</v>
          </cell>
          <cell r="B545" t="str">
            <v>3110 03</v>
          </cell>
          <cell r="C545" t="str">
            <v>DE FIERRO FUNDIDO, INSTALACION. MEDIANO C/TAPA CIEGA (W=122 KG).</v>
          </cell>
          <cell r="D545" t="str">
            <v>PZA.</v>
          </cell>
          <cell r="E545">
            <v>567.32862567271889</v>
          </cell>
          <cell r="F545">
            <v>599.53081001317491</v>
          </cell>
          <cell r="G545">
            <v>620.18546171003732</v>
          </cell>
          <cell r="H545">
            <v>676.67099330855024</v>
          </cell>
        </row>
        <row r="546">
          <cell r="A546">
            <v>960</v>
          </cell>
          <cell r="B546" t="str">
            <v>3120 00</v>
          </cell>
          <cell r="C546" t="str">
            <v xml:space="preserve">CAJAS DE CAIDA ADOSADAS A LOS POZOS DE VISITA HASTA... </v>
          </cell>
        </row>
        <row r="547">
          <cell r="A547">
            <v>961</v>
          </cell>
          <cell r="B547" t="str">
            <v>3120 01</v>
          </cell>
          <cell r="C547" t="str">
            <v>0.50 M. DE PROFUNDIDAD.</v>
          </cell>
          <cell r="D547" t="str">
            <v>CAJA.</v>
          </cell>
          <cell r="E547">
            <v>1208.0877270464737</v>
          </cell>
          <cell r="F547">
            <v>1227.6621552569168</v>
          </cell>
          <cell r="G547">
            <v>1240.2172972490707</v>
          </cell>
          <cell r="H547">
            <v>1274.5526072862453</v>
          </cell>
        </row>
        <row r="548">
          <cell r="A548">
            <v>962</v>
          </cell>
          <cell r="B548" t="str">
            <v>3120 02</v>
          </cell>
          <cell r="C548" t="str">
            <v>1.00 M. DE PROFUNDIDAD.</v>
          </cell>
          <cell r="D548" t="str">
            <v>CAJA.</v>
          </cell>
          <cell r="E548">
            <v>1284.0452682289426</v>
          </cell>
          <cell r="F548">
            <v>1304.8290361133068</v>
          </cell>
          <cell r="G548">
            <v>1318.1598549814128</v>
          </cell>
          <cell r="H548">
            <v>1354.6164557249072</v>
          </cell>
        </row>
        <row r="549">
          <cell r="A549">
            <v>963</v>
          </cell>
          <cell r="B549" t="str">
            <v>3120 03</v>
          </cell>
          <cell r="C549" t="str">
            <v>1.50 M. DE PROFUNDIDAD.</v>
          </cell>
          <cell r="D549" t="str">
            <v>CAJA.</v>
          </cell>
          <cell r="E549">
            <v>1360.0028094114114</v>
          </cell>
          <cell r="F549">
            <v>1381.9959169696967</v>
          </cell>
          <cell r="G549">
            <v>1396.1024127137546</v>
          </cell>
          <cell r="H549">
            <v>1434.6803041635687</v>
          </cell>
        </row>
        <row r="550">
          <cell r="A550">
            <v>964</v>
          </cell>
          <cell r="B550" t="str">
            <v>3120 04</v>
          </cell>
          <cell r="C550" t="str">
            <v>2.00 M. DE PROFUNDIDAD.</v>
          </cell>
          <cell r="D550" t="str">
            <v>CAJA.</v>
          </cell>
          <cell r="E550">
            <v>1435.4648670780091</v>
          </cell>
          <cell r="F550">
            <v>1458.6391901317522</v>
          </cell>
          <cell r="G550">
            <v>1473.503323754647</v>
          </cell>
          <cell r="H550">
            <v>1514.1531735687734</v>
          </cell>
        </row>
        <row r="551">
          <cell r="A551">
            <v>970</v>
          </cell>
          <cell r="B551" t="str">
            <v>3121 00</v>
          </cell>
          <cell r="C551" t="str">
            <v>INCREMENTO DEL PRECIO DE LA CAIDA.....</v>
          </cell>
        </row>
        <row r="552">
          <cell r="A552">
            <v>971</v>
          </cell>
          <cell r="B552" t="str">
            <v>3121 01</v>
          </cell>
          <cell r="C552" t="str">
            <v>POR CADA 0.50 M. MAS DE CAIDA.</v>
          </cell>
          <cell r="D552" t="str">
            <v>INC.</v>
          </cell>
          <cell r="E552">
            <v>75.754199424533226</v>
          </cell>
          <cell r="F552">
            <v>76.949477009222647</v>
          </cell>
          <cell r="G552">
            <v>77.716134386617099</v>
          </cell>
          <cell r="H552">
            <v>79.812758921933082</v>
          </cell>
        </row>
        <row r="553">
          <cell r="A553">
            <v>980</v>
          </cell>
          <cell r="B553" t="str">
            <v>3130 00</v>
          </cell>
          <cell r="C553" t="str">
            <v>CONEX. DOMICILIARIA (SLANT Y CODO DE CONCRETO SIMPLE) INSTALACION DE.....</v>
          </cell>
        </row>
        <row r="554">
          <cell r="A554">
            <v>981</v>
          </cell>
          <cell r="B554" t="str">
            <v>3130 01</v>
          </cell>
          <cell r="C554" t="str">
            <v>150 MM. DE DIAMETRO A TUBO DE CONCRETO SIMPLE.</v>
          </cell>
          <cell r="D554" t="str">
            <v>JGO.</v>
          </cell>
          <cell r="E554">
            <v>35.976659309439889</v>
          </cell>
          <cell r="F554">
            <v>37.410992411067184</v>
          </cell>
          <cell r="G554">
            <v>38.330981263940529</v>
          </cell>
          <cell r="H554">
            <v>40.846930706319711</v>
          </cell>
        </row>
        <row r="555">
          <cell r="A555">
            <v>982</v>
          </cell>
          <cell r="B555" t="str">
            <v>3130 02</v>
          </cell>
          <cell r="C555" t="str">
            <v>200 MM. DE DIAMETRO A TUBO DE CONCRETO SIMPLE</v>
          </cell>
          <cell r="D555" t="str">
            <v>JGO.</v>
          </cell>
          <cell r="E555">
            <v>42.532543920539482</v>
          </cell>
          <cell r="F555">
            <v>44.163746271409735</v>
          </cell>
          <cell r="G555">
            <v>45.210008104089226</v>
          </cell>
          <cell r="H555">
            <v>48.071283940520445</v>
          </cell>
        </row>
        <row r="556">
          <cell r="A556">
            <v>983</v>
          </cell>
          <cell r="B556" t="str">
            <v>3130 03</v>
          </cell>
          <cell r="C556" t="str">
            <v>150 MM. DE DIAMETRO A TUBO DE CONCRETO REFORZADO.</v>
          </cell>
          <cell r="D556" t="str">
            <v>JGO.</v>
          </cell>
          <cell r="E556">
            <v>60.865434007780181</v>
          </cell>
          <cell r="F556">
            <v>63.537230961791806</v>
          </cell>
          <cell r="G556">
            <v>65.250935687732351</v>
          </cell>
          <cell r="H556">
            <v>69.937508178438677</v>
          </cell>
        </row>
        <row r="557">
          <cell r="A557">
            <v>984</v>
          </cell>
          <cell r="B557" t="str">
            <v>3130 04</v>
          </cell>
          <cell r="C557" t="str">
            <v>200 MM. DE DIAMETRO A TUBO DE CONCRETO REFORZADO.</v>
          </cell>
          <cell r="D557" t="str">
            <v>JGO.</v>
          </cell>
          <cell r="E557">
            <v>72.791038388693053</v>
          </cell>
          <cell r="F557">
            <v>76.137815625823421</v>
          </cell>
          <cell r="G557">
            <v>78.284456282527884</v>
          </cell>
          <cell r="H557">
            <v>84.155004981412631</v>
          </cell>
        </row>
        <row r="558">
          <cell r="A558">
            <v>990</v>
          </cell>
          <cell r="B558" t="str">
            <v>4000 00</v>
          </cell>
          <cell r="C558" t="str">
            <v>MAMPOSTERIA DE PIEDRA, CON PARAMENTOS ROSTREADOS, JUNTEADOS CON....</v>
          </cell>
        </row>
        <row r="559">
          <cell r="A559">
            <v>991</v>
          </cell>
          <cell r="B559" t="str">
            <v>4000 01</v>
          </cell>
          <cell r="C559" t="str">
            <v>MORTERO CEMENTO-ARENA 1:5.</v>
          </cell>
          <cell r="D559" t="str">
            <v>M3.</v>
          </cell>
          <cell r="E559">
            <v>703.03879095964771</v>
          </cell>
          <cell r="F559">
            <v>714.48533159420288</v>
          </cell>
          <cell r="G559">
            <v>721.8272034200744</v>
          </cell>
          <cell r="H559">
            <v>741.9054666171005</v>
          </cell>
        </row>
        <row r="560">
          <cell r="A560">
            <v>992</v>
          </cell>
          <cell r="B560" t="str">
            <v>4000 02</v>
          </cell>
          <cell r="C560" t="str">
            <v>MORTERO CEMENTO-ARENA 1:3.</v>
          </cell>
          <cell r="D560" t="str">
            <v>M3.</v>
          </cell>
          <cell r="E560">
            <v>791.83879095964767</v>
          </cell>
          <cell r="F560">
            <v>803.28533159420283</v>
          </cell>
          <cell r="G560">
            <v>810.62720342007435</v>
          </cell>
          <cell r="H560">
            <v>830.70546661710046</v>
          </cell>
        </row>
        <row r="561">
          <cell r="A561">
            <v>993</v>
          </cell>
          <cell r="B561" t="str">
            <v>4001 00</v>
          </cell>
          <cell r="C561" t="str">
            <v>ZAMPEADO DE PIEDRA......</v>
          </cell>
        </row>
        <row r="562">
          <cell r="A562">
            <v>994</v>
          </cell>
          <cell r="B562" t="str">
            <v>4001 01</v>
          </cell>
          <cell r="C562" t="str">
            <v>COLOCADO EN SECO.</v>
          </cell>
          <cell r="D562" t="str">
            <v>M3.</v>
          </cell>
          <cell r="E562">
            <v>338.08124167437774</v>
          </cell>
          <cell r="F562">
            <v>341.93425412384715</v>
          </cell>
          <cell r="G562">
            <v>344.40559672862457</v>
          </cell>
          <cell r="H562">
            <v>351.16412758364311</v>
          </cell>
        </row>
        <row r="563">
          <cell r="A563">
            <v>995</v>
          </cell>
          <cell r="B563" t="str">
            <v>4001 02</v>
          </cell>
          <cell r="C563" t="str">
            <v>MORTERO CEMENTO-ARENA 1:5.</v>
          </cell>
          <cell r="D563" t="str">
            <v>M3.</v>
          </cell>
          <cell r="E563">
            <v>586.10468121400436</v>
          </cell>
          <cell r="F563">
            <v>590.9139157312253</v>
          </cell>
          <cell r="G563">
            <v>593.99858423791818</v>
          </cell>
          <cell r="H563">
            <v>602.43441472118957</v>
          </cell>
        </row>
        <row r="564">
          <cell r="A564">
            <v>996</v>
          </cell>
          <cell r="B564" t="str">
            <v>4001 03</v>
          </cell>
          <cell r="C564" t="str">
            <v>MORTERO CEMENTO-ARENA 1:3.</v>
          </cell>
          <cell r="D564" t="str">
            <v>M3.</v>
          </cell>
          <cell r="E564">
            <v>644.10468121400424</v>
          </cell>
          <cell r="F564">
            <v>648.9139157312253</v>
          </cell>
          <cell r="G564">
            <v>651.99858423791818</v>
          </cell>
          <cell r="H564">
            <v>660.43441472118957</v>
          </cell>
        </row>
        <row r="565">
          <cell r="A565">
            <v>1000</v>
          </cell>
          <cell r="B565" t="str">
            <v>4020 00</v>
          </cell>
          <cell r="C565" t="str">
            <v>MUROS DE TABIQUE ROJO RECOCIDO, HASTA 6.0 M. DE ALTURA, JUNTEADO CON MORTERO CEMENTO-ARENA 1:5....</v>
          </cell>
        </row>
        <row r="566">
          <cell r="A566">
            <v>1001</v>
          </cell>
          <cell r="B566" t="str">
            <v>4020 01</v>
          </cell>
          <cell r="C566" t="str">
            <v>DE 14 CMS. DE ESPESOR.</v>
          </cell>
          <cell r="D566" t="str">
            <v>M2.</v>
          </cell>
          <cell r="E566">
            <v>157.6706625839835</v>
          </cell>
          <cell r="F566">
            <v>160.12309094598157</v>
          </cell>
          <cell r="G566">
            <v>161.69609149442383</v>
          </cell>
          <cell r="H566">
            <v>165.99787171747215</v>
          </cell>
        </row>
        <row r="567">
          <cell r="A567">
            <v>1002</v>
          </cell>
          <cell r="B567" t="str">
            <v>4020 02</v>
          </cell>
          <cell r="C567" t="str">
            <v>DE 21 CMS. DE ESPESOR.</v>
          </cell>
          <cell r="D567" t="str">
            <v>M2.</v>
          </cell>
          <cell r="E567">
            <v>262.66725815850634</v>
          </cell>
          <cell r="F567">
            <v>266.49214642951245</v>
          </cell>
          <cell r="G567">
            <v>268.94545003717474</v>
          </cell>
          <cell r="H567">
            <v>275.65464855018593</v>
          </cell>
        </row>
        <row r="568">
          <cell r="A568">
            <v>1003</v>
          </cell>
          <cell r="B568" t="str">
            <v>4020 03</v>
          </cell>
          <cell r="C568" t="str">
            <v>DE 28 CMS. DE ESPESOR.</v>
          </cell>
          <cell r="D568" t="str">
            <v>M2.</v>
          </cell>
          <cell r="E568">
            <v>332.65648011877607</v>
          </cell>
          <cell r="F568">
            <v>337.2969695652173</v>
          </cell>
          <cell r="G568">
            <v>340.2734040892193</v>
          </cell>
          <cell r="H568">
            <v>348.4132405204461</v>
          </cell>
        </row>
        <row r="569">
          <cell r="A569">
            <v>1004</v>
          </cell>
          <cell r="B569" t="str">
            <v>4020 04</v>
          </cell>
          <cell r="C569" t="str">
            <v>BONIFICACION POR UNA CARA APARENTE, EN MUROS DE 14 CMS. DE ESPESOR.</v>
          </cell>
          <cell r="D569" t="str">
            <v>M2.</v>
          </cell>
          <cell r="E569">
            <v>28.279192277697145</v>
          </cell>
          <cell r="F569">
            <v>29.657277022397881</v>
          </cell>
          <cell r="G569">
            <v>30.541187881040901</v>
          </cell>
          <cell r="H569">
            <v>32.958472639405208</v>
          </cell>
        </row>
        <row r="570">
          <cell r="A570">
            <v>1005</v>
          </cell>
          <cell r="B570" t="str">
            <v>4025 01</v>
          </cell>
          <cell r="C570" t="str">
            <v>CELOSIA DE BLOCK DE CEMENTO DE 10 CMS. DE ESPESOR JUNTEADO CON MORTERO CEMENTO-ARENA 1:3.</v>
          </cell>
          <cell r="D570" t="str">
            <v>M2.</v>
          </cell>
          <cell r="E570">
            <v>163.54809387469092</v>
          </cell>
          <cell r="F570">
            <v>164.76137093359682</v>
          </cell>
          <cell r="G570">
            <v>165.539573269145</v>
          </cell>
          <cell r="H570">
            <v>167.66777050334574</v>
          </cell>
        </row>
        <row r="571">
          <cell r="A571">
            <v>1010</v>
          </cell>
          <cell r="B571" t="str">
            <v>4030 00</v>
          </cell>
          <cell r="C571" t="str">
            <v>FABRICACION Y COLADO DE CONCRETO VIBRADO Y CURADO....</v>
          </cell>
        </row>
        <row r="572">
          <cell r="A572">
            <v>1011</v>
          </cell>
          <cell r="B572" t="str">
            <v>4030 01</v>
          </cell>
          <cell r="C572" t="str">
            <v>DE F'C= 100 KG/CM2.</v>
          </cell>
          <cell r="D572" t="str">
            <v>M3.</v>
          </cell>
          <cell r="E572">
            <v>1116.3595398402495</v>
          </cell>
          <cell r="F572">
            <v>1133.7965304874833</v>
          </cell>
          <cell r="G572">
            <v>1144.9807086988847</v>
          </cell>
          <cell r="H572">
            <v>1175.5667607434943</v>
          </cell>
        </row>
        <row r="573">
          <cell r="A573">
            <v>1012</v>
          </cell>
          <cell r="B573" t="str">
            <v>4030 02</v>
          </cell>
          <cell r="C573" t="str">
            <v>DE F'C= 150 KG/CM2.</v>
          </cell>
          <cell r="D573" t="str">
            <v>M3.</v>
          </cell>
          <cell r="E573">
            <v>1255.4795398402493</v>
          </cell>
          <cell r="F573">
            <v>1272.9165304874832</v>
          </cell>
          <cell r="G573">
            <v>1284.1007086988845</v>
          </cell>
          <cell r="H573">
            <v>1314.6867607434942</v>
          </cell>
        </row>
        <row r="574">
          <cell r="A574">
            <v>1013</v>
          </cell>
          <cell r="B574" t="str">
            <v>4030 03</v>
          </cell>
          <cell r="C574" t="str">
            <v>DE F'C= 175 KG/CM2.</v>
          </cell>
          <cell r="D574" t="str">
            <v>M3.</v>
          </cell>
          <cell r="E574">
            <v>1307.2795398402495</v>
          </cell>
          <cell r="F574">
            <v>1324.7165304874834</v>
          </cell>
          <cell r="G574">
            <v>1335.9007086988847</v>
          </cell>
          <cell r="H574">
            <v>1366.4867607434944</v>
          </cell>
        </row>
        <row r="575">
          <cell r="A575">
            <v>1014</v>
          </cell>
          <cell r="B575" t="str">
            <v>4030 04</v>
          </cell>
          <cell r="C575" t="str">
            <v>DE F'C= 200 KG/CM2.</v>
          </cell>
          <cell r="D575" t="str">
            <v>M3.</v>
          </cell>
          <cell r="E575">
            <v>1378.3195398402493</v>
          </cell>
          <cell r="F575">
            <v>1395.7565304874831</v>
          </cell>
          <cell r="G575">
            <v>1406.9407086988847</v>
          </cell>
          <cell r="H575">
            <v>1437.5267607434944</v>
          </cell>
        </row>
        <row r="576">
          <cell r="A576">
            <v>1015</v>
          </cell>
          <cell r="B576" t="str">
            <v>4030 05</v>
          </cell>
          <cell r="C576" t="str">
            <v>DE F'C= 250 KG/CM2.</v>
          </cell>
          <cell r="D576" t="str">
            <v>M3.</v>
          </cell>
          <cell r="E576">
            <v>1480.4395398402494</v>
          </cell>
          <cell r="F576">
            <v>1497.8765304874833</v>
          </cell>
          <cell r="G576">
            <v>1509.0607086988846</v>
          </cell>
          <cell r="H576">
            <v>1539.6467607434943</v>
          </cell>
        </row>
        <row r="577">
          <cell r="A577">
            <v>1020</v>
          </cell>
          <cell r="B577" t="str">
            <v>4032 00</v>
          </cell>
          <cell r="C577" t="str">
            <v>FABRICACION Y LANZADO DE CONCRETO EN PAREDES, PISOS Y PLAFONES, CURADO......</v>
          </cell>
        </row>
        <row r="578">
          <cell r="A578">
            <v>1021</v>
          </cell>
          <cell r="B578" t="str">
            <v>4032 01</v>
          </cell>
          <cell r="C578" t="str">
            <v>DE F'C= 180 KG/CM2.</v>
          </cell>
          <cell r="D578" t="str">
            <v>M3.</v>
          </cell>
          <cell r="E578">
            <v>1958.4941264019456</v>
          </cell>
          <cell r="F578">
            <v>1972.7179296597496</v>
          </cell>
          <cell r="G578">
            <v>1981.8411524507433</v>
          </cell>
          <cell r="H578">
            <v>2006.7909844210037</v>
          </cell>
        </row>
        <row r="579">
          <cell r="A579">
            <v>1022</v>
          </cell>
          <cell r="B579" t="str">
            <v>4032 02</v>
          </cell>
          <cell r="C579" t="str">
            <v>DE F'C= 210 KG/CM2.</v>
          </cell>
          <cell r="D579" t="str">
            <v>M3.</v>
          </cell>
          <cell r="E579">
            <v>1973.5603764019454</v>
          </cell>
          <cell r="F579">
            <v>1987.7841796597495</v>
          </cell>
          <cell r="G579">
            <v>1996.9074024507436</v>
          </cell>
          <cell r="H579">
            <v>2021.8572344210036</v>
          </cell>
        </row>
        <row r="580">
          <cell r="A580">
            <v>1023</v>
          </cell>
          <cell r="B580" t="str">
            <v>4032 03</v>
          </cell>
          <cell r="C580" t="str">
            <v>DE F'C= 250 KG/CM2.</v>
          </cell>
          <cell r="D580" t="str">
            <v>M3.</v>
          </cell>
          <cell r="E580">
            <v>2058.9046264019457</v>
          </cell>
          <cell r="F580">
            <v>2073.1284296597491</v>
          </cell>
          <cell r="G580">
            <v>2082.2516524507432</v>
          </cell>
          <cell r="H580">
            <v>2107.2014844210039</v>
          </cell>
        </row>
        <row r="581">
          <cell r="A581">
            <v>1024</v>
          </cell>
          <cell r="B581" t="str">
            <v>4035 01</v>
          </cell>
          <cell r="C581" t="str">
            <v>CONCRETO CICLOPEO EN CIMENTACIONES.</v>
          </cell>
          <cell r="D581" t="str">
            <v>M3.</v>
          </cell>
          <cell r="E581">
            <v>841.49306018012987</v>
          </cell>
          <cell r="F581">
            <v>848.76737893965731</v>
          </cell>
          <cell r="G581">
            <v>853.4331655434944</v>
          </cell>
          <cell r="H581">
            <v>866.19297580371745</v>
          </cell>
        </row>
        <row r="582">
          <cell r="A582">
            <v>1025</v>
          </cell>
          <cell r="B582" t="str">
            <v>4070 01</v>
          </cell>
          <cell r="C582" t="str">
            <v>PLANTILLA COMPACTADA C/PEDACERIA DE TABIQUE Y MORTERO CEMENTO-ARENA 1:5.</v>
          </cell>
          <cell r="D582" t="str">
            <v>M3.</v>
          </cell>
          <cell r="E582">
            <v>423.44933167806045</v>
          </cell>
          <cell r="F582">
            <v>432.18188909090895</v>
          </cell>
          <cell r="G582">
            <v>437.7829976951673</v>
          </cell>
          <cell r="H582">
            <v>453.10068988847593</v>
          </cell>
        </row>
        <row r="583">
          <cell r="A583">
            <v>1026</v>
          </cell>
          <cell r="B583" t="str">
            <v>4071 01</v>
          </cell>
          <cell r="C583" t="str">
            <v>RELLENO APISONADO Y COMPACTADO DE PISOS CON TEZONTLE O TEPETATE.</v>
          </cell>
          <cell r="D583" t="str">
            <v>M3.</v>
          </cell>
          <cell r="E583">
            <v>239.84835158713705</v>
          </cell>
          <cell r="F583">
            <v>242.66076943346508</v>
          </cell>
          <cell r="G583">
            <v>244.46466914498143</v>
          </cell>
          <cell r="H583">
            <v>249.39790334572493</v>
          </cell>
        </row>
        <row r="584">
          <cell r="A584">
            <v>1030</v>
          </cell>
          <cell r="B584" t="str">
            <v>4080 00</v>
          </cell>
          <cell r="C584" t="str">
            <v>CIMBRA  DE  MADERA  PARA  ACABADOS  NO APARENTES EN.....</v>
          </cell>
        </row>
        <row r="585">
          <cell r="A585">
            <v>1031</v>
          </cell>
          <cell r="B585" t="str">
            <v>4080 01</v>
          </cell>
          <cell r="C585" t="str">
            <v>CIMENTACIONES.</v>
          </cell>
          <cell r="D585" t="str">
            <v>M2.</v>
          </cell>
          <cell r="E585">
            <v>72.415527436410841</v>
          </cell>
          <cell r="F585">
            <v>74.074853965744396</v>
          </cell>
          <cell r="G585">
            <v>75.139154795539042</v>
          </cell>
          <cell r="H585">
            <v>78.049762973977707</v>
          </cell>
        </row>
        <row r="586">
          <cell r="A586">
            <v>1032</v>
          </cell>
          <cell r="B586" t="str">
            <v>4080 02</v>
          </cell>
          <cell r="C586" t="str">
            <v>EN DALAS, CASTILLOS Y CERRAMIENTOS.</v>
          </cell>
          <cell r="D586" t="str">
            <v>M2.</v>
          </cell>
          <cell r="E586">
            <v>93.119192249844488</v>
          </cell>
          <cell r="F586">
            <v>95.776927114624485</v>
          </cell>
          <cell r="G586">
            <v>97.481612342007452</v>
          </cell>
          <cell r="H586">
            <v>102.14351866171005</v>
          </cell>
        </row>
        <row r="587">
          <cell r="A587">
            <v>1033</v>
          </cell>
          <cell r="B587" t="str">
            <v>4080 03</v>
          </cell>
          <cell r="C587" t="str">
            <v xml:space="preserve">TRABES Y COLUMNAS CON ALTURA DE OBRA FALSA, HASTA 3.0 M. </v>
          </cell>
          <cell r="D587" t="str">
            <v>M2.</v>
          </cell>
          <cell r="E587">
            <v>140.86988562834037</v>
          </cell>
          <cell r="F587">
            <v>144.81852028458493</v>
          </cell>
          <cell r="G587">
            <v>147.35119547955392</v>
          </cell>
          <cell r="H587">
            <v>154.27745629739778</v>
          </cell>
        </row>
        <row r="588">
          <cell r="A588">
            <v>1034</v>
          </cell>
          <cell r="B588" t="str">
            <v>4080 04</v>
          </cell>
          <cell r="C588" t="str">
            <v>LOSAS CON ALTURA DE OBRA FALSA HASTA 3.60 M.</v>
          </cell>
          <cell r="D588" t="str">
            <v>M2.</v>
          </cell>
          <cell r="E588">
            <v>108.97197027843369</v>
          </cell>
          <cell r="F588">
            <v>111.32596401581026</v>
          </cell>
          <cell r="G588">
            <v>112.83582807434945</v>
          </cell>
          <cell r="H588">
            <v>116.96494510037175</v>
          </cell>
        </row>
        <row r="589">
          <cell r="A589">
            <v>1035</v>
          </cell>
          <cell r="B589" t="str">
            <v>4080 05</v>
          </cell>
          <cell r="C589" t="str">
            <v>MUROS HASTA 3.0 M. DE ALTURA.</v>
          </cell>
          <cell r="D589" t="str">
            <v>M2.</v>
          </cell>
          <cell r="E589">
            <v>115.65229445701253</v>
          </cell>
          <cell r="F589">
            <v>117.87972939130434</v>
          </cell>
          <cell r="G589">
            <v>119.3084179628253</v>
          </cell>
          <cell r="H589">
            <v>123.21553944981414</v>
          </cell>
        </row>
        <row r="590">
          <cell r="A590">
            <v>1036</v>
          </cell>
          <cell r="B590" t="str">
            <v>4080 06</v>
          </cell>
          <cell r="C590" t="str">
            <v>CIMBRA EN TANQUES ELEVADOS.</v>
          </cell>
          <cell r="D590" t="str">
            <v>M2.</v>
          </cell>
          <cell r="E590">
            <v>166.47439220528025</v>
          </cell>
          <cell r="F590">
            <v>171.17956726218705</v>
          </cell>
          <cell r="G590">
            <v>174.19749147955395</v>
          </cell>
          <cell r="H590">
            <v>182.45079229739781</v>
          </cell>
        </row>
        <row r="591">
          <cell r="A591">
            <v>1037</v>
          </cell>
          <cell r="B591" t="str">
            <v>4080 07</v>
          </cell>
          <cell r="C591" t="str">
            <v>BONIFICACION EN CIMBRA POR ACABADO APARENTE.</v>
          </cell>
          <cell r="D591" t="str">
            <v>M2.</v>
          </cell>
          <cell r="E591">
            <v>37.14036919991706</v>
          </cell>
          <cell r="F591">
            <v>38.557827794466391</v>
          </cell>
          <cell r="G591">
            <v>39.466993249070633</v>
          </cell>
          <cell r="H591">
            <v>41.953343286245357</v>
          </cell>
        </row>
        <row r="592">
          <cell r="A592">
            <v>1040</v>
          </cell>
          <cell r="B592" t="str">
            <v>4085 00</v>
          </cell>
          <cell r="C592" t="str">
            <v>SUMINISTRO  Y  COLOCACION  DE  JUNTA  DE EXPANSION PREMOLDEADA C/ESPESOR DE 2.54 CMS.......</v>
          </cell>
        </row>
        <row r="593">
          <cell r="A593">
            <v>1041</v>
          </cell>
          <cell r="B593" t="str">
            <v>4085 01</v>
          </cell>
          <cell r="C593" t="str">
            <v>DE 5 CMS. DE PERALTE.</v>
          </cell>
          <cell r="D593" t="str">
            <v>ML.</v>
          </cell>
          <cell r="E593">
            <v>24.443533915047723</v>
          </cell>
          <cell r="F593">
            <v>24.898256882113426</v>
          </cell>
          <cell r="G593">
            <v>25.189918603070236</v>
          </cell>
          <cell r="H593">
            <v>25.987543641583247</v>
          </cell>
        </row>
        <row r="594">
          <cell r="A594">
            <v>1042</v>
          </cell>
          <cell r="B594" t="str">
            <v>4085 02</v>
          </cell>
          <cell r="C594" t="str">
            <v>DE 7.5 CMS. DE PERALTE.</v>
          </cell>
          <cell r="D594" t="str">
            <v>ML.</v>
          </cell>
          <cell r="E594">
            <v>32.659713033564252</v>
          </cell>
          <cell r="F594">
            <v>33.114436000629951</v>
          </cell>
          <cell r="G594">
            <v>33.406097721586761</v>
          </cell>
          <cell r="H594">
            <v>34.20372276009978</v>
          </cell>
        </row>
        <row r="595">
          <cell r="A595">
            <v>1043</v>
          </cell>
          <cell r="B595" t="str">
            <v>4085 03</v>
          </cell>
          <cell r="C595" t="str">
            <v>DE 10 CMS. DE PERALTE.</v>
          </cell>
          <cell r="D595" t="str">
            <v>ML.</v>
          </cell>
          <cell r="E595">
            <v>40.87589215208078</v>
          </cell>
          <cell r="F595">
            <v>41.330615119146486</v>
          </cell>
          <cell r="G595">
            <v>41.622276840103297</v>
          </cell>
          <cell r="H595">
            <v>42.419901878616308</v>
          </cell>
        </row>
        <row r="596">
          <cell r="A596">
            <v>1044</v>
          </cell>
          <cell r="B596" t="str">
            <v>4085 04</v>
          </cell>
          <cell r="C596" t="str">
            <v>DE 12.5 CMS. DE PERALTE.</v>
          </cell>
          <cell r="D596" t="str">
            <v>ML.</v>
          </cell>
          <cell r="E596">
            <v>51.751628590388471</v>
          </cell>
          <cell r="F596">
            <v>52.357310897773679</v>
          </cell>
          <cell r="G596">
            <v>52.745798739645842</v>
          </cell>
          <cell r="H596">
            <v>53.808220057117964</v>
          </cell>
        </row>
        <row r="597">
          <cell r="A597">
            <v>1045</v>
          </cell>
          <cell r="B597" t="str">
            <v>4085 05</v>
          </cell>
          <cell r="C597" t="str">
            <v>DE 15 CMS. DE PERALTE.</v>
          </cell>
          <cell r="D597" t="str">
            <v>ML.</v>
          </cell>
          <cell r="E597">
            <v>59.967807708905006</v>
          </cell>
          <cell r="F597">
            <v>60.573490016290215</v>
          </cell>
          <cell r="G597">
            <v>60.961977858162378</v>
          </cell>
          <cell r="H597">
            <v>62.0243991756345</v>
          </cell>
        </row>
        <row r="598">
          <cell r="A598">
            <v>1046</v>
          </cell>
          <cell r="B598" t="str">
            <v>4085 06</v>
          </cell>
          <cell r="C598" t="str">
            <v>DE 17.5 CMS. DE PERALTE.</v>
          </cell>
          <cell r="D598" t="str">
            <v>ML.</v>
          </cell>
          <cell r="E598">
            <v>68.183986827421535</v>
          </cell>
          <cell r="F598">
            <v>68.789669134806729</v>
          </cell>
          <cell r="G598">
            <v>69.178156976678906</v>
          </cell>
          <cell r="H598">
            <v>70.240578294151021</v>
          </cell>
        </row>
        <row r="599">
          <cell r="A599">
            <v>1047</v>
          </cell>
          <cell r="B599" t="str">
            <v>4085 07</v>
          </cell>
          <cell r="C599" t="str">
            <v>DE 20 CMS. DE PERALTE.</v>
          </cell>
          <cell r="D599" t="str">
            <v>ML.</v>
          </cell>
          <cell r="E599">
            <v>76.40016594593807</v>
          </cell>
          <cell r="F599">
            <v>77.005848253323279</v>
          </cell>
          <cell r="G599">
            <v>77.394336095195442</v>
          </cell>
          <cell r="H599">
            <v>78.456757412667557</v>
          </cell>
        </row>
        <row r="600">
          <cell r="A600">
            <v>1048</v>
          </cell>
          <cell r="B600" t="str">
            <v>4085 08</v>
          </cell>
          <cell r="C600" t="str">
            <v>DE 60 CMS. DE PERALTE.</v>
          </cell>
          <cell r="D600" t="str">
            <v>ML.</v>
          </cell>
          <cell r="E600">
            <v>210.00620965823111</v>
          </cell>
          <cell r="F600">
            <v>210.73376809298696</v>
          </cell>
          <cell r="G600">
            <v>211.20042792885769</v>
          </cell>
          <cell r="H600">
            <v>212.47663095041901</v>
          </cell>
        </row>
        <row r="601">
          <cell r="A601">
            <v>1049</v>
          </cell>
          <cell r="B601" t="str">
            <v>4085 09</v>
          </cell>
          <cell r="C601" t="str">
            <v>DE 100 CMS. DE PERALTE.</v>
          </cell>
          <cell r="D601" t="str">
            <v>ML.</v>
          </cell>
          <cell r="E601">
            <v>344.66956564504204</v>
          </cell>
          <cell r="F601">
            <v>345.57901439159133</v>
          </cell>
          <cell r="G601">
            <v>346.16233963740461</v>
          </cell>
          <cell r="H601">
            <v>347.75759464766486</v>
          </cell>
        </row>
        <row r="602">
          <cell r="A602">
            <v>1050</v>
          </cell>
          <cell r="B602" t="str">
            <v>4090 01</v>
          </cell>
          <cell r="C602" t="str">
            <v xml:space="preserve">SUMINISTRO Y COLOCACION DE ACERO DE REFUERZO </v>
          </cell>
          <cell r="D602" t="str">
            <v>KG.</v>
          </cell>
          <cell r="E602">
            <v>14.89968241507262</v>
          </cell>
          <cell r="F602">
            <v>15.01499154677207</v>
          </cell>
          <cell r="G602">
            <v>15.08895143494424</v>
          </cell>
          <cell r="H602">
            <v>15.291214037174724</v>
          </cell>
        </row>
        <row r="603">
          <cell r="A603">
            <v>1051</v>
          </cell>
          <cell r="B603" t="str">
            <v>4090 02</v>
          </cell>
          <cell r="C603" t="str">
            <v>SUMINISTRO  Y  COLOCACION  DE  ACERO  DE REFUERZO DE 1/4" DE DIAMETRO (ALAMBRON).</v>
          </cell>
          <cell r="D603" t="str">
            <v>KG.</v>
          </cell>
          <cell r="E603">
            <v>16.474682415072614</v>
          </cell>
          <cell r="F603">
            <v>16.589991546772065</v>
          </cell>
          <cell r="G603">
            <v>16.663951434944234</v>
          </cell>
          <cell r="H603">
            <v>16.866214037174718</v>
          </cell>
        </row>
        <row r="604">
          <cell r="A604">
            <v>1052</v>
          </cell>
          <cell r="B604" t="str">
            <v>4090 03</v>
          </cell>
          <cell r="C604" t="str">
            <v>COLOCACION DE ACERO DE REFUERZO.</v>
          </cell>
          <cell r="D604" t="str">
            <v>KG.</v>
          </cell>
          <cell r="E604">
            <v>3.5286824150726184</v>
          </cell>
          <cell r="F604">
            <v>3.6439915467720683</v>
          </cell>
          <cell r="G604">
            <v>3.7179514349442386</v>
          </cell>
          <cell r="H604">
            <v>3.9202140371747221</v>
          </cell>
        </row>
        <row r="605">
          <cell r="A605">
            <v>1060</v>
          </cell>
          <cell r="B605" t="str">
            <v>4091 00</v>
          </cell>
          <cell r="C605" t="str">
            <v>SUMINISTRO Y COLOCACION DE MALLA ELECTROSOLDADA.....</v>
          </cell>
        </row>
        <row r="606">
          <cell r="A606">
            <v>1061</v>
          </cell>
          <cell r="B606" t="str">
            <v>4091 01</v>
          </cell>
          <cell r="C606" t="str">
            <v>SUMINISTRO Y COLOCACION DE MALLA ELECTROSOLDADA E 66.10.10.</v>
          </cell>
          <cell r="D606" t="str">
            <v>M2.</v>
          </cell>
          <cell r="E606">
            <v>21.415672519024909</v>
          </cell>
          <cell r="F606">
            <v>21.803786181818179</v>
          </cell>
          <cell r="G606">
            <v>22.052724342007437</v>
          </cell>
          <cell r="H606">
            <v>22.733510661710039</v>
          </cell>
        </row>
        <row r="607">
          <cell r="A607">
            <v>1062</v>
          </cell>
          <cell r="B607" t="str">
            <v>4091 02</v>
          </cell>
          <cell r="C607" t="str">
            <v>SUMINISTRO Y COLOCACION DE MALLA ELECTROSOLDADA E 66.8.8.</v>
          </cell>
          <cell r="D607" t="str">
            <v>M2.</v>
          </cell>
          <cell r="E607">
            <v>29.764186801556036</v>
          </cell>
          <cell r="F607">
            <v>30.298546192358366</v>
          </cell>
          <cell r="G607">
            <v>30.64128713754647</v>
          </cell>
          <cell r="H607">
            <v>31.578601635687736</v>
          </cell>
        </row>
        <row r="608">
          <cell r="A608">
            <v>1063</v>
          </cell>
          <cell r="B608" t="str">
            <v>4091 03</v>
          </cell>
          <cell r="C608" t="str">
            <v>SUMINISTRO Y COLOCACION DE MALLA ELECTROSOLDADA E 66.4.4.</v>
          </cell>
          <cell r="D608" t="str">
            <v>M2.</v>
          </cell>
          <cell r="E608">
            <v>52.984181297562273</v>
          </cell>
          <cell r="F608">
            <v>53.954465454545442</v>
          </cell>
          <cell r="G608">
            <v>54.576810855018593</v>
          </cell>
          <cell r="H608">
            <v>56.278776654275092</v>
          </cell>
        </row>
        <row r="609">
          <cell r="A609">
            <v>1070</v>
          </cell>
          <cell r="B609" t="str">
            <v>4100 00</v>
          </cell>
          <cell r="C609" t="str">
            <v>APLANADOS Y EMBOQUILLADOS, CON TODOS LOS MATERIALES Y MANO DE OBRA.....</v>
          </cell>
        </row>
        <row r="610">
          <cell r="A610">
            <v>1071</v>
          </cell>
          <cell r="B610" t="str">
            <v>4100 01</v>
          </cell>
          <cell r="C610" t="str">
            <v>APLANADO CON MORTERO CEMENTO-ARENA 1:5 DE 1.5 CM. DE ESPESOR.</v>
          </cell>
          <cell r="D610" t="str">
            <v>M2.</v>
          </cell>
          <cell r="E610">
            <v>56.124973580829952</v>
          </cell>
          <cell r="F610">
            <v>58.217412458498011</v>
          </cell>
          <cell r="G610">
            <v>59.559513843866178</v>
          </cell>
          <cell r="H610">
            <v>63.22984008921933</v>
          </cell>
        </row>
        <row r="611">
          <cell r="A611">
            <v>1072</v>
          </cell>
          <cell r="B611" t="str">
            <v>4100 02</v>
          </cell>
          <cell r="C611" t="str">
            <v>APLANADO CON MORTERO CEMENTO-ARENA 1:3 DE 1.5 CM. DE ESPESOR.</v>
          </cell>
          <cell r="D611" t="str">
            <v>M2.</v>
          </cell>
          <cell r="E611">
            <v>63.524973580829943</v>
          </cell>
          <cell r="F611">
            <v>65.617412458498009</v>
          </cell>
          <cell r="G611">
            <v>66.959513843866191</v>
          </cell>
          <cell r="H611">
            <v>70.629840089219343</v>
          </cell>
        </row>
        <row r="612">
          <cell r="A612">
            <v>1073</v>
          </cell>
          <cell r="B612" t="str">
            <v>4100 03</v>
          </cell>
          <cell r="C612" t="str">
            <v>APLANADO CON MORTERO CALHIDRA-ARENA 1:5 DE 1.25 CM. DE ESPESOR.</v>
          </cell>
          <cell r="D612" t="str">
            <v>M2.</v>
          </cell>
          <cell r="E612">
            <v>52.24747358082994</v>
          </cell>
          <cell r="F612">
            <v>54.339912458497999</v>
          </cell>
          <cell r="G612">
            <v>55.68201384386618</v>
          </cell>
          <cell r="H612">
            <v>59.352340089219332</v>
          </cell>
        </row>
        <row r="613">
          <cell r="A613">
            <v>1074</v>
          </cell>
          <cell r="B613" t="str">
            <v>4100 04</v>
          </cell>
          <cell r="C613" t="str">
            <v>APLANADO CON YESO, A REGLA NIVEL Y PLOMO.</v>
          </cell>
          <cell r="D613" t="str">
            <v>M2.</v>
          </cell>
          <cell r="E613">
            <v>37.174534041203366</v>
          </cell>
          <cell r="F613">
            <v>38.310750851119884</v>
          </cell>
          <cell r="G613">
            <v>39.039526334572493</v>
          </cell>
          <cell r="H613">
            <v>41.032552951672869</v>
          </cell>
        </row>
        <row r="614">
          <cell r="A614">
            <v>1075</v>
          </cell>
          <cell r="B614" t="str">
            <v>4100 05</v>
          </cell>
          <cell r="C614" t="str">
            <v>EMBOQUILLADO CON YESO.</v>
          </cell>
          <cell r="D614" t="str">
            <v>ML.</v>
          </cell>
          <cell r="E614">
            <v>21.113988992012477</v>
          </cell>
          <cell r="F614">
            <v>21.98583852437417</v>
          </cell>
          <cell r="G614">
            <v>22.545047434944241</v>
          </cell>
          <cell r="H614">
            <v>24.074350037174721</v>
          </cell>
        </row>
        <row r="615">
          <cell r="A615">
            <v>1076</v>
          </cell>
          <cell r="B615" t="str">
            <v>4100 06</v>
          </cell>
          <cell r="C615" t="str">
            <v>EMBOQUILLADO CON MORTERO CEMENTO-ARENA.</v>
          </cell>
          <cell r="D615" t="str">
            <v>ML.</v>
          </cell>
          <cell r="E615">
            <v>26.861862617406672</v>
          </cell>
          <cell r="F615">
            <v>27.77871083530961</v>
          </cell>
          <cell r="G615">
            <v>28.366782141263947</v>
          </cell>
          <cell r="H615">
            <v>29.975016490706324</v>
          </cell>
        </row>
        <row r="616">
          <cell r="A616">
            <v>1077</v>
          </cell>
          <cell r="B616" t="str">
            <v>4103 01</v>
          </cell>
          <cell r="C616" t="str">
            <v>FALSO PLAFOND DE YESO, CON BASTIDOR DE CANALETA Y METAL DESPLEGADO.</v>
          </cell>
          <cell r="D616" t="str">
            <v>M2.</v>
          </cell>
          <cell r="E616">
            <v>164.11527332960827</v>
          </cell>
          <cell r="F616">
            <v>167.147369133913</v>
          </cell>
          <cell r="G616">
            <v>169.09217145189592</v>
          </cell>
          <cell r="H616">
            <v>174.41074057605948</v>
          </cell>
        </row>
        <row r="617">
          <cell r="A617">
            <v>1078</v>
          </cell>
          <cell r="B617" t="str">
            <v>4105 01</v>
          </cell>
          <cell r="C617" t="str">
            <v>MARTELINADO FINO EN ELEMENTOS DE CONCRETO.</v>
          </cell>
          <cell r="D617" t="str">
            <v>M2.</v>
          </cell>
          <cell r="E617">
            <v>21.973702961863527</v>
          </cell>
          <cell r="F617">
            <v>23.220954028353088</v>
          </cell>
          <cell r="G617">
            <v>24.02094747241636</v>
          </cell>
          <cell r="H617">
            <v>26.208738175762086</v>
          </cell>
        </row>
        <row r="618">
          <cell r="A618">
            <v>1079</v>
          </cell>
          <cell r="B618" t="str">
            <v>4107 01</v>
          </cell>
          <cell r="C618" t="str">
            <v>SUMINISTRO Y APLICACION DE TIROL RUSTICO.</v>
          </cell>
          <cell r="D618" t="str">
            <v>M2.</v>
          </cell>
          <cell r="E618">
            <v>26.261482997805832</v>
          </cell>
          <cell r="F618">
            <v>26.867165305191037</v>
          </cell>
          <cell r="G618">
            <v>27.2556531470632</v>
          </cell>
          <cell r="H618">
            <v>28.318074464535318</v>
          </cell>
        </row>
        <row r="619">
          <cell r="A619">
            <v>1080</v>
          </cell>
          <cell r="B619" t="str">
            <v>4107 02</v>
          </cell>
          <cell r="C619" t="str">
            <v>SUMINISTRO Y APLICACION DE TIROL PLANCHADO.</v>
          </cell>
          <cell r="D619" t="str">
            <v>M2.</v>
          </cell>
          <cell r="E619">
            <v>37.015963072076474</v>
          </cell>
          <cell r="F619">
            <v>37.743507444743074</v>
          </cell>
          <cell r="G619">
            <v>38.210158261115239</v>
          </cell>
          <cell r="H619">
            <v>39.486336616505575</v>
          </cell>
        </row>
        <row r="620">
          <cell r="A620">
            <v>1090</v>
          </cell>
          <cell r="B620" t="str">
            <v>4110 00</v>
          </cell>
          <cell r="C620" t="str">
            <v>PISOS, LAMBRINES Y ZOCLOS, CON TODOS LOS MATERIALES Y MANO DE OBRA......</v>
          </cell>
        </row>
        <row r="621">
          <cell r="A621">
            <v>1091</v>
          </cell>
          <cell r="B621" t="str">
            <v>4110 01</v>
          </cell>
          <cell r="C621" t="str">
            <v xml:space="preserve">PISO DE MOSAICO LISO O MARMOLEADO DE 1a., ASENTADO C/MORTERO CEMENTO-ARENA 1:3. </v>
          </cell>
          <cell r="D621" t="str">
            <v>M2.</v>
          </cell>
          <cell r="E621">
            <v>205.60148346016607</v>
          </cell>
          <cell r="F621">
            <v>208.18890787878786</v>
          </cell>
          <cell r="G621">
            <v>209.84849561338291</v>
          </cell>
          <cell r="H621">
            <v>214.38707107806692</v>
          </cell>
        </row>
        <row r="622">
          <cell r="A622">
            <v>1092</v>
          </cell>
          <cell r="B622" t="str">
            <v>4110 02</v>
          </cell>
          <cell r="C622" t="str">
            <v xml:space="preserve">LAMBRINES DE MOSAICO LISO O MARMOLEADO DE 1a. ASENTADO CON MORTERO CEMENTO ARENA 1:3. </v>
          </cell>
          <cell r="D622" t="str">
            <v>M2.</v>
          </cell>
          <cell r="E622">
            <v>213.03373619823662</v>
          </cell>
          <cell r="F622">
            <v>216.04302329380761</v>
          </cell>
          <cell r="G622">
            <v>217.97319598513013</v>
          </cell>
          <cell r="H622">
            <v>223.25175657992565</v>
          </cell>
        </row>
        <row r="623">
          <cell r="A623">
            <v>1093</v>
          </cell>
          <cell r="B623" t="str">
            <v>4110 03</v>
          </cell>
          <cell r="C623" t="str">
            <v>PISO DE AZULEJO DE COLOR, ASENTADO CON MORTERO CEMENTO-ARENA 1:3 Y LECHADEADO CON CEMENTO BLANCO.</v>
          </cell>
          <cell r="D623" t="str">
            <v>M2.</v>
          </cell>
          <cell r="E623">
            <v>209.56535158713703</v>
          </cell>
          <cell r="F623">
            <v>212.37776943346506</v>
          </cell>
          <cell r="G623">
            <v>214.18166914498141</v>
          </cell>
          <cell r="H623">
            <v>219.11490334572491</v>
          </cell>
        </row>
        <row r="624">
          <cell r="A624">
            <v>1094</v>
          </cell>
          <cell r="B624" t="str">
            <v>4110 04</v>
          </cell>
          <cell r="C624" t="str">
            <v>LAMBRIN DE AZULEJO DE COLOR, ASENTADO CON  MORTERO  CEMENTO-ARENA  1:3  Y LECHADEADO CON CEMENTO BLANCO.</v>
          </cell>
          <cell r="D624" t="str">
            <v>M2.</v>
          </cell>
          <cell r="E624">
            <v>219.47502190456441</v>
          </cell>
          <cell r="F624">
            <v>222.84992332015807</v>
          </cell>
          <cell r="G624">
            <v>225.0146029739777</v>
          </cell>
          <cell r="H624">
            <v>230.93448401486989</v>
          </cell>
        </row>
        <row r="625">
          <cell r="A625">
            <v>1095</v>
          </cell>
          <cell r="B625" t="str">
            <v>4110 05</v>
          </cell>
          <cell r="C625" t="str">
            <v>ZOCLO VINILICO DE 10 CMS.</v>
          </cell>
          <cell r="D625" t="str">
            <v>M.</v>
          </cell>
          <cell r="E625">
            <v>11.918703285684664</v>
          </cell>
          <cell r="F625">
            <v>12.424938498023712</v>
          </cell>
          <cell r="G625">
            <v>12.749640446096656</v>
          </cell>
          <cell r="H625">
            <v>13.637622602230485</v>
          </cell>
        </row>
        <row r="626">
          <cell r="A626">
            <v>1096</v>
          </cell>
          <cell r="B626" t="str">
            <v>4110 06</v>
          </cell>
          <cell r="C626" t="str">
            <v>ZOCLO TIPO LOSETA S/ESMALTE DE 30X7X1.3 CMS.</v>
          </cell>
          <cell r="D626" t="str">
            <v>M.</v>
          </cell>
          <cell r="E626">
            <v>41.34212250788385</v>
          </cell>
          <cell r="F626">
            <v>42.242096218708831</v>
          </cell>
          <cell r="G626">
            <v>42.819344126394064</v>
          </cell>
          <cell r="H626">
            <v>44.397979070631983</v>
          </cell>
        </row>
        <row r="627">
          <cell r="A627">
            <v>1100</v>
          </cell>
          <cell r="B627" t="str">
            <v>4115 00</v>
          </cell>
          <cell r="C627" t="str">
            <v>SUMINISTRO Y COLOCACION DE LOSETA VINILICA.....</v>
          </cell>
        </row>
        <row r="628">
          <cell r="A628">
            <v>1101</v>
          </cell>
          <cell r="B628" t="str">
            <v>4115 01</v>
          </cell>
          <cell r="C628" t="str">
            <v>DE 1.6 MM. DE ESPESOR.</v>
          </cell>
          <cell r="D628" t="str">
            <v>M2.</v>
          </cell>
          <cell r="E628">
            <v>49.248919404737215</v>
          </cell>
          <cell r="F628">
            <v>49.670782081686419</v>
          </cell>
          <cell r="G628">
            <v>49.94136703841388</v>
          </cell>
          <cell r="H628">
            <v>50.6813521685254</v>
          </cell>
        </row>
        <row r="629">
          <cell r="A629">
            <v>1102</v>
          </cell>
          <cell r="B629" t="str">
            <v>4115 02</v>
          </cell>
          <cell r="C629" t="str">
            <v>DE 2 MM. DE ESPESOR.</v>
          </cell>
          <cell r="D629" t="str">
            <v>M2.</v>
          </cell>
          <cell r="E629">
            <v>54.498919404737215</v>
          </cell>
          <cell r="F629">
            <v>54.920782081686419</v>
          </cell>
          <cell r="G629">
            <v>55.19136703841388</v>
          </cell>
          <cell r="H629">
            <v>55.9313521685254</v>
          </cell>
        </row>
        <row r="630">
          <cell r="A630">
            <v>1103</v>
          </cell>
          <cell r="B630" t="str">
            <v>4115 03</v>
          </cell>
          <cell r="C630" t="str">
            <v>DE 3 MM. DE ESPESOR.</v>
          </cell>
          <cell r="D630" t="str">
            <v>M2.</v>
          </cell>
          <cell r="E630">
            <v>86.103919404737226</v>
          </cell>
          <cell r="F630">
            <v>86.52578208168643</v>
          </cell>
          <cell r="G630">
            <v>86.796367038413877</v>
          </cell>
          <cell r="H630">
            <v>87.536352168525397</v>
          </cell>
        </row>
        <row r="631">
          <cell r="A631">
            <v>1110</v>
          </cell>
          <cell r="B631" t="str">
            <v>4120 00</v>
          </cell>
          <cell r="C631" t="str">
            <v>POSTES Y ALAMBRADOS, CON TODOS LOS MATERIALES Y MANO DE OBRA......</v>
          </cell>
        </row>
        <row r="632">
          <cell r="A632">
            <v>1111</v>
          </cell>
          <cell r="B632" t="str">
            <v>4120 01</v>
          </cell>
          <cell r="C632" t="str">
            <v>POSTE GALVANIZADO 2.00 M. ALTURA LIBRE, 2 1/2" DE DIAMETRO CEDULA STANDARD, INC. ACCESORIOS, ASI COMO EXC. RELLENO Y CONCRETO.</v>
          </cell>
          <cell r="D632" t="str">
            <v>PZA.</v>
          </cell>
          <cell r="E632">
            <v>149.42916824851349</v>
          </cell>
          <cell r="F632">
            <v>150.65538242951251</v>
          </cell>
          <cell r="G632">
            <v>151.44188270373365</v>
          </cell>
          <cell r="H632">
            <v>153.5927728152578</v>
          </cell>
        </row>
        <row r="633">
          <cell r="A633">
            <v>1112</v>
          </cell>
          <cell r="B633" t="str">
            <v>4120 02</v>
          </cell>
          <cell r="C633" t="str">
            <v>POSTE GALVANIZADO 2.20 M. ALTURA LIBRE, 2 1/2" DE DIAMETRO CEDULA STANDARD, INC. ACCESORIOS, ASI COMO EXC. RELLENO Y CONCRETO.</v>
          </cell>
          <cell r="D633" t="str">
            <v>PZA.</v>
          </cell>
          <cell r="E633">
            <v>162.82047259633956</v>
          </cell>
          <cell r="F633">
            <v>164.04668677733858</v>
          </cell>
          <cell r="G633">
            <v>164.83318705155972</v>
          </cell>
          <cell r="H633">
            <v>166.98407716308387</v>
          </cell>
        </row>
        <row r="634">
          <cell r="A634">
            <v>1113</v>
          </cell>
          <cell r="B634" t="str">
            <v>4120 03</v>
          </cell>
          <cell r="C634" t="str">
            <v>POSTE GALVANIZADO 2.50 M. ALTURA LIBRE, 2 1/2" DE DIAMETRO CEDULA STANDARD, INC. ACCESORIOS, ASI COMO EXC. RELLENO Y CONCRETO.</v>
          </cell>
          <cell r="D634" t="str">
            <v>PZA.</v>
          </cell>
          <cell r="E634">
            <v>167.69003781373087</v>
          </cell>
          <cell r="F634">
            <v>168.91625199472989</v>
          </cell>
          <cell r="G634">
            <v>169.70275226895103</v>
          </cell>
          <cell r="H634">
            <v>171.85364238047518</v>
          </cell>
        </row>
        <row r="635">
          <cell r="A635">
            <v>1114</v>
          </cell>
          <cell r="B635" t="str">
            <v>4120 04</v>
          </cell>
          <cell r="C635" t="str">
            <v>POSTE GALVANIZADO 2.00 M. ALTURA LIBRE, 3"  DE DIAMETRO  CEDULA  STANDARD,  INC. ACCESORIOS,  ASI  COMO  EXC.  RELLENO  Y CONCRETO.</v>
          </cell>
          <cell r="D635" t="str">
            <v>PZA.</v>
          </cell>
          <cell r="E635">
            <v>207.34023647508127</v>
          </cell>
          <cell r="F635">
            <v>208.60582450592887</v>
          </cell>
          <cell r="G635">
            <v>107.11116579925653</v>
          </cell>
          <cell r="H635">
            <v>211.63753476644581</v>
          </cell>
        </row>
        <row r="636">
          <cell r="A636">
            <v>1115</v>
          </cell>
          <cell r="B636" t="str">
            <v>4120 05</v>
          </cell>
          <cell r="C636" t="str">
            <v>POSTE GALVANIZADO 2.50 M. ALTURA LIBRE, 3"  DE DIAMETRO  CEDULA  STANDARD,  INC. ACCESORIOS,  ASI  COMO  EXC.  RELLENO  Y RELLENO</v>
          </cell>
          <cell r="D636" t="str">
            <v>PZA.</v>
          </cell>
          <cell r="E636">
            <v>217.07936690986384</v>
          </cell>
          <cell r="F636">
            <v>218.34495494071146</v>
          </cell>
          <cell r="G636">
            <v>219.15670981089383</v>
          </cell>
          <cell r="H636">
            <v>221.37666520122841</v>
          </cell>
        </row>
        <row r="637">
          <cell r="A637">
            <v>1116</v>
          </cell>
          <cell r="B637" t="str">
            <v>4120 06</v>
          </cell>
          <cell r="C637" t="str">
            <v>TUBO GALVANIZADO DE 1 5/8" DE DIAMETRO PARA  BARRA  SUPERIOR,  INFERIOR  O  REF. HORIZONTAL</v>
          </cell>
          <cell r="D637" t="str">
            <v>M.</v>
          </cell>
          <cell r="E637">
            <v>52.789930761089224</v>
          </cell>
          <cell r="F637">
            <v>53.163982334650854</v>
          </cell>
          <cell r="G637">
            <v>53.403900996282523</v>
          </cell>
          <cell r="H637">
            <v>54.060021144981413</v>
          </cell>
        </row>
        <row r="638">
          <cell r="A638">
            <v>1117</v>
          </cell>
          <cell r="B638" t="str">
            <v>4120 07</v>
          </cell>
          <cell r="C638" t="str">
            <v>MALLA GALVANIZADA C/ABERTURA DE 55 X 55 MM. CALIBRE 10,5 INCLUYE SOPORTERIA.</v>
          </cell>
          <cell r="D638" t="str">
            <v>M2.</v>
          </cell>
          <cell r="E638">
            <v>52.310318674585076</v>
          </cell>
          <cell r="F638">
            <v>52.619684637681161</v>
          </cell>
          <cell r="G638">
            <v>52.818113605947957</v>
          </cell>
          <cell r="H638">
            <v>53.360769368029743</v>
          </cell>
        </row>
        <row r="639">
          <cell r="A639">
            <v>1118</v>
          </cell>
          <cell r="B639" t="str">
            <v>4120 08</v>
          </cell>
          <cell r="C639" t="str">
            <v>MALLA GALVANIZADA C/ABERTURA DE 55 X 55 MM. CALIBRE 8,5 INCLUYE SOPORTERIA.</v>
          </cell>
          <cell r="D639" t="str">
            <v>M2.</v>
          </cell>
          <cell r="E639">
            <v>86.687608784107894</v>
          </cell>
          <cell r="F639">
            <v>87.013849254281951</v>
          </cell>
          <cell r="G639">
            <v>87.223101620817843</v>
          </cell>
          <cell r="H639">
            <v>87.795356788104087</v>
          </cell>
        </row>
        <row r="640">
          <cell r="A640">
            <v>1119</v>
          </cell>
          <cell r="B640" t="str">
            <v>4120 09</v>
          </cell>
          <cell r="C640" t="str">
            <v>MALLA FORRADA DE PVC C/ABERTURA DE 55 X 55 MM. CALIBRE 10,5 INCLUYE SOPORTERIA.</v>
          </cell>
          <cell r="D640" t="str">
            <v>M2.</v>
          </cell>
          <cell r="E640">
            <v>56.570318674585067</v>
          </cell>
          <cell r="F640">
            <v>56.879684637681152</v>
          </cell>
          <cell r="G640">
            <v>57.078113605947955</v>
          </cell>
          <cell r="H640">
            <v>57.620769368029741</v>
          </cell>
        </row>
        <row r="641">
          <cell r="A641">
            <v>1120</v>
          </cell>
          <cell r="B641" t="str">
            <v>4120 10</v>
          </cell>
          <cell r="C641" t="str">
            <v>MALLA FORRADA DE PVC C/ABERTURA DE 60 X 60 MM. CALIBRE 11 INCLUYE SOPORTERIA.</v>
          </cell>
          <cell r="D641" t="str">
            <v>M2.</v>
          </cell>
          <cell r="E641">
            <v>36.987608784107891</v>
          </cell>
          <cell r="F641">
            <v>37.313849254281948</v>
          </cell>
          <cell r="G641">
            <v>37.52310162081784</v>
          </cell>
          <cell r="H641">
            <v>38.095356788104091</v>
          </cell>
        </row>
        <row r="642">
          <cell r="A642">
            <v>1130</v>
          </cell>
          <cell r="B642" t="str">
            <v>4122 00</v>
          </cell>
          <cell r="C642" t="str">
            <v>REPISONES, POSTES, PRECOLADOS Y ALAMBRADOS CON TODOS LOS MATERIALES Y MANO DE OBRA...</v>
          </cell>
        </row>
        <row r="643">
          <cell r="A643">
            <v>1131</v>
          </cell>
          <cell r="B643" t="str">
            <v>4122 01</v>
          </cell>
          <cell r="C643" t="str">
            <v>REPISONES  DE  CONCRETO  ARMADO F'C= 150 KG/CM2 DE 0.20 X 0.07 M.</v>
          </cell>
          <cell r="D643" t="str">
            <v>M.</v>
          </cell>
          <cell r="E643">
            <v>64.51810937292538</v>
          </cell>
          <cell r="F643">
            <v>66.064939188405802</v>
          </cell>
          <cell r="G643">
            <v>67.057084029739798</v>
          </cell>
          <cell r="H643">
            <v>69.770362840148721</v>
          </cell>
        </row>
        <row r="644">
          <cell r="A644">
            <v>1132</v>
          </cell>
          <cell r="B644" t="str">
            <v>4122 02</v>
          </cell>
          <cell r="C644" t="str">
            <v>POSTES PRECOLADOS (FAB., SUM. Y COLOC.),  CONCRETO F'C= 150 KG/CM2., DE 0.15 X 0.15 X 2.00 M.</v>
          </cell>
          <cell r="D644" t="str">
            <v>PZA.</v>
          </cell>
          <cell r="E644">
            <v>186.61086516649388</v>
          </cell>
          <cell r="F644">
            <v>189.56390390513829</v>
          </cell>
          <cell r="G644">
            <v>191.4579986022305</v>
          </cell>
          <cell r="H644">
            <v>196.63789451301116</v>
          </cell>
        </row>
        <row r="645">
          <cell r="A645">
            <v>1133</v>
          </cell>
          <cell r="B645" t="str">
            <v>4122 03</v>
          </cell>
          <cell r="C645" t="str">
            <v>POSTES PRECOLADOS (FAB., SUM. Y COLOC.), CONCRETO F'C= 150 KG/CM2., DE 0.25 X 0.25 X 2.00 M.</v>
          </cell>
          <cell r="D645" t="str">
            <v>PZA.</v>
          </cell>
          <cell r="E645">
            <v>320.5094072774898</v>
          </cell>
          <cell r="F645">
            <v>325.43113850856389</v>
          </cell>
          <cell r="G645">
            <v>328.5879630037175</v>
          </cell>
          <cell r="H645">
            <v>337.22112285501862</v>
          </cell>
        </row>
        <row r="646">
          <cell r="A646">
            <v>1134</v>
          </cell>
          <cell r="B646" t="str">
            <v>4122 06</v>
          </cell>
          <cell r="C646" t="str">
            <v xml:space="preserve">ALAMBRE DE PUAS CALIBRE 12 1/2 CON 4 PUAS </v>
          </cell>
          <cell r="D646" t="str">
            <v>M.</v>
          </cell>
          <cell r="E646">
            <v>5.9083857118983438</v>
          </cell>
          <cell r="F646">
            <v>6.0180700079051377</v>
          </cell>
          <cell r="G646">
            <v>6.0884220966542753</v>
          </cell>
          <cell r="H646">
            <v>6.2808182304832716</v>
          </cell>
        </row>
        <row r="647">
          <cell r="A647">
            <v>1135</v>
          </cell>
          <cell r="C647" t="str">
            <v>CADA 76 MM. INCLUYE: COLOCACION.</v>
          </cell>
        </row>
        <row r="648">
          <cell r="A648">
            <v>1140</v>
          </cell>
          <cell r="B648" t="str">
            <v>4130 00</v>
          </cell>
          <cell r="C648" t="str">
            <v xml:space="preserve">ACABADO DE AZOTEAS,  CON TODOS LOS MATERIALES Y MANO DE OBRA..... </v>
          </cell>
        </row>
        <row r="649">
          <cell r="A649">
            <v>1141</v>
          </cell>
          <cell r="B649" t="str">
            <v>4130 01</v>
          </cell>
          <cell r="C649" t="str">
            <v>ENLADRILLADO, JUNTEADO CON MORTERO CEMENTO-ARENA 1:5.</v>
          </cell>
          <cell r="D649" t="str">
            <v>M2.</v>
          </cell>
          <cell r="E649">
            <v>103.74310985705399</v>
          </cell>
          <cell r="F649">
            <v>105.26181549407113</v>
          </cell>
          <cell r="G649">
            <v>106.23592133828997</v>
          </cell>
          <cell r="H649">
            <v>108.89986780669145</v>
          </cell>
        </row>
        <row r="650">
          <cell r="A650">
            <v>1142</v>
          </cell>
          <cell r="B650" t="str">
            <v>4130 02</v>
          </cell>
          <cell r="C650" t="str">
            <v>ESCOBILLADO C/MORTERO CEMENTO-ARENA 1:3.</v>
          </cell>
          <cell r="D650" t="str">
            <v>M2.</v>
          </cell>
          <cell r="E650">
            <v>23.006803142002113</v>
          </cell>
          <cell r="F650">
            <v>24.055834998682471</v>
          </cell>
          <cell r="G650">
            <v>24.728689591078073</v>
          </cell>
          <cell r="H650">
            <v>26.568785947955394</v>
          </cell>
        </row>
        <row r="651">
          <cell r="A651">
            <v>1143</v>
          </cell>
          <cell r="B651" t="str">
            <v>4130 03</v>
          </cell>
          <cell r="C651" t="str">
            <v>CHAFLAN  CON  PEDACERIA  DE  TABIQUE ASENTADO Y PULIDO C/MORTERO CEMENTO-ARENA 1:3, DE 10 X 10 CMS.</v>
          </cell>
          <cell r="D651" t="str">
            <v>M.</v>
          </cell>
          <cell r="E651">
            <v>20.262972507883848</v>
          </cell>
          <cell r="F651">
            <v>21.162946218708825</v>
          </cell>
          <cell r="G651">
            <v>21.740194126394059</v>
          </cell>
          <cell r="H651">
            <v>23.318829070631978</v>
          </cell>
        </row>
        <row r="652">
          <cell r="A652">
            <v>1144</v>
          </cell>
          <cell r="B652" t="str">
            <v>4130 04</v>
          </cell>
          <cell r="C652" t="str">
            <v>CHAFLAN DE CONCRETO ACABADO Y PULIDO DE 10 X 10 CMS.</v>
          </cell>
          <cell r="D652" t="str">
            <v>M.</v>
          </cell>
          <cell r="E652">
            <v>23.35364160311207</v>
          </cell>
          <cell r="F652">
            <v>24.422360384716725</v>
          </cell>
          <cell r="G652">
            <v>25.107842275092942</v>
          </cell>
          <cell r="H652">
            <v>26.98247127137547</v>
          </cell>
        </row>
        <row r="653">
          <cell r="A653">
            <v>1145</v>
          </cell>
          <cell r="B653" t="str">
            <v>4130 05</v>
          </cell>
          <cell r="C653" t="str">
            <v>PRETIL DE TABIQUE DE 14 CMS. DE ESPESOR, JUNTEADO C/MORTERO CEMENTO-ARENA 1:5.</v>
          </cell>
          <cell r="D653" t="str">
            <v>M2</v>
          </cell>
          <cell r="E653">
            <v>162.03091752365157</v>
          </cell>
          <cell r="F653">
            <v>164.73083865612648</v>
          </cell>
          <cell r="G653">
            <v>166.46258237918218</v>
          </cell>
          <cell r="H653">
            <v>171.19848721189595</v>
          </cell>
        </row>
        <row r="654">
          <cell r="A654">
            <v>1146</v>
          </cell>
          <cell r="B654" t="str">
            <v>4140 01</v>
          </cell>
          <cell r="C654" t="str">
            <v>SUM.  Y  COLOC.  DE  IMPERMEABILIZANTE INTEGRAL.</v>
          </cell>
          <cell r="D654" t="str">
            <v>KG.</v>
          </cell>
          <cell r="E654">
            <v>12.111993406348548</v>
          </cell>
          <cell r="F654">
            <v>12.123243077733861</v>
          </cell>
          <cell r="G654">
            <v>12.130458676579925</v>
          </cell>
          <cell r="H654">
            <v>12.1501916133829</v>
          </cell>
        </row>
        <row r="655">
          <cell r="A655">
            <v>1147</v>
          </cell>
          <cell r="B655" t="str">
            <v>4140 02</v>
          </cell>
          <cell r="C655" t="str">
            <v>IMPERMEABILIZACION  DE AZOTEAS A BASE DE SELLADOR  E IMPRIMADOR,  2  CAPAS  REVEST IMPERMEABLE C/MEMBRANA DE REF INTERMEDIO Y ACABADO APARENTE.</v>
          </cell>
          <cell r="D655" t="str">
            <v>M2.</v>
          </cell>
          <cell r="E655">
            <v>120.58621547614112</v>
          </cell>
          <cell r="F655">
            <v>121.42994083003953</v>
          </cell>
          <cell r="G655">
            <v>121.97111074349444</v>
          </cell>
          <cell r="H655">
            <v>123.45108100371748</v>
          </cell>
        </row>
        <row r="656">
          <cell r="A656">
            <v>1148</v>
          </cell>
          <cell r="B656" t="str">
            <v>4140 05</v>
          </cell>
          <cell r="C656" t="str">
            <v>SUM. Y COLOC. DE BANDA DE PVC, SIN OJILLOS DE 6"</v>
          </cell>
          <cell r="D656" t="str">
            <v>M.</v>
          </cell>
          <cell r="E656">
            <v>85.399351642842333</v>
          </cell>
          <cell r="F656">
            <v>85.652469249011858</v>
          </cell>
          <cell r="G656">
            <v>85.814820223048329</v>
          </cell>
          <cell r="H656">
            <v>86.258811301115244</v>
          </cell>
        </row>
        <row r="657">
          <cell r="A657">
            <v>1149</v>
          </cell>
          <cell r="B657" t="str">
            <v>4140 06</v>
          </cell>
          <cell r="C657" t="str">
            <v>SUM. Y COLOC. DE BANDA DE PVC, SIN OJILLOS DE 9"</v>
          </cell>
          <cell r="D657" t="str">
            <v>M.</v>
          </cell>
          <cell r="E657">
            <v>121.87915164284233</v>
          </cell>
          <cell r="F657">
            <v>122.13226924901186</v>
          </cell>
          <cell r="G657">
            <v>122.29462022304833</v>
          </cell>
          <cell r="H657">
            <v>122.73861130111524</v>
          </cell>
        </row>
        <row r="658">
          <cell r="A658">
            <v>1150</v>
          </cell>
          <cell r="B658" t="str">
            <v>4200 01</v>
          </cell>
          <cell r="C658" t="str">
            <v>SUMINISTRO Y COLOCACION DE PASTO.</v>
          </cell>
          <cell r="D658" t="str">
            <v>M2.</v>
          </cell>
          <cell r="E658">
            <v>56.052496669751093</v>
          </cell>
          <cell r="F658">
            <v>57.593701649538858</v>
          </cell>
          <cell r="G658">
            <v>58.582238691449824</v>
          </cell>
          <cell r="H658">
            <v>61.285651033457256</v>
          </cell>
        </row>
        <row r="659">
          <cell r="A659">
            <v>1151</v>
          </cell>
          <cell r="B659" t="str">
            <v>4200 02</v>
          </cell>
          <cell r="C659" t="str">
            <v>SUMINISTRO Y COLOCACION DE TIERRA LAMA.</v>
          </cell>
          <cell r="D659" t="str">
            <v>M3.</v>
          </cell>
          <cell r="E659">
            <v>321.04475226041023</v>
          </cell>
          <cell r="F659">
            <v>322.86364694109091</v>
          </cell>
          <cell r="G659">
            <v>324.03029562881784</v>
          </cell>
          <cell r="H659">
            <v>327.22080071610412</v>
          </cell>
        </row>
        <row r="660">
          <cell r="A660">
            <v>1152</v>
          </cell>
          <cell r="B660" t="str">
            <v>5000 00</v>
          </cell>
          <cell r="C660" t="str">
            <v>MOVIMIENTO DEL EQUIPO DE PERFORACION HASTA UNA DISTANCIA DE 15 KM.....</v>
          </cell>
        </row>
        <row r="661">
          <cell r="A661">
            <v>1153</v>
          </cell>
          <cell r="B661" t="str">
            <v>5000 01</v>
          </cell>
          <cell r="C661" t="str">
            <v>EQUIPO CON CAPACIDAD HASTA 450 METROS DE PROFUNDIDAD.</v>
          </cell>
          <cell r="D661" t="str">
            <v>LOTE.</v>
          </cell>
          <cell r="E661">
            <v>3235.0043208487868</v>
          </cell>
          <cell r="F661">
            <v>3260.3160814657394</v>
          </cell>
          <cell r="G661">
            <v>3276.5511788693866</v>
          </cell>
        </row>
        <row r="662">
          <cell r="A662">
            <v>1154</v>
          </cell>
          <cell r="B662" t="str">
            <v>5000 02</v>
          </cell>
          <cell r="C662" t="str">
            <v>EQUIPO CON CAPACIDAD PARA PROFUNDIDADES MAYORES DE 450 M. Y HASTA 1000 M.</v>
          </cell>
          <cell r="D662" t="str">
            <v>LOTE.</v>
          </cell>
          <cell r="E662">
            <v>3717.1441665127895</v>
          </cell>
          <cell r="F662">
            <v>3743.3559008405673</v>
          </cell>
          <cell r="G662">
            <v>3760.1682461518994</v>
          </cell>
        </row>
        <row r="663">
          <cell r="A663">
            <v>1155</v>
          </cell>
          <cell r="B663" t="str">
            <v>5001 00</v>
          </cell>
          <cell r="C663" t="str">
            <v>INSTALACION Y DESMANTELAMIENTO DEL EQUIPO DE PERFORACION.....</v>
          </cell>
        </row>
        <row r="664">
          <cell r="A664">
            <v>1156</v>
          </cell>
          <cell r="B664" t="str">
            <v>5001 01</v>
          </cell>
          <cell r="C664" t="str">
            <v>EQUIPO CON CAPACIDAD HASTA 450 METROS DE  PROFUNDIDAD.</v>
          </cell>
          <cell r="D664" t="str">
            <v>LOTE.</v>
          </cell>
          <cell r="E664">
            <v>4698.5392145193136</v>
          </cell>
          <cell r="F664">
            <v>4737.3505807986412</v>
          </cell>
          <cell r="G664">
            <v>4762.2443968175667</v>
          </cell>
        </row>
        <row r="665">
          <cell r="A665">
            <v>1157</v>
          </cell>
          <cell r="B665" t="str">
            <v>5001 02</v>
          </cell>
          <cell r="C665" t="str">
            <v>EQUIPO CON CAPACIDAD PARA PROFUNDIDADES  MAYORES DE 450 M. Y HASTA 1000 M.</v>
          </cell>
          <cell r="D665" t="str">
            <v>LOTE.</v>
          </cell>
          <cell r="E665">
            <v>5625.2162704999864</v>
          </cell>
          <cell r="F665">
            <v>5664.027636779314</v>
          </cell>
          <cell r="G665">
            <v>5688.9214527982394</v>
          </cell>
        </row>
        <row r="666">
          <cell r="A666">
            <v>1158</v>
          </cell>
          <cell r="B666" t="str">
            <v>5002 00</v>
          </cell>
          <cell r="C666" t="str">
            <v>TRANSPORTE  DE  EQUIPO  DE  PERFORACION  EN KM. SUBSECUENTES A LOS PRIMEROS 15 KM. CON CAPACIDAD HASTA 450 M. DE PROFUNDIDAD.....</v>
          </cell>
        </row>
        <row r="667">
          <cell r="A667">
            <v>1159</v>
          </cell>
          <cell r="B667" t="str">
            <v>5002 01</v>
          </cell>
          <cell r="C667" t="str">
            <v>EN CAMINO PAVIMENTADO.</v>
          </cell>
          <cell r="D667" t="str">
            <v>KM.</v>
          </cell>
          <cell r="E667">
            <v>17.047922625922254</v>
          </cell>
          <cell r="F667">
            <v>17.171669011160688</v>
          </cell>
          <cell r="G667">
            <v>17.251040598467405</v>
          </cell>
        </row>
        <row r="668">
          <cell r="A668">
            <v>1160</v>
          </cell>
          <cell r="B668" t="str">
            <v>5002 02</v>
          </cell>
          <cell r="C668" t="str">
            <v>EN TERRACERIA.</v>
          </cell>
          <cell r="D668" t="str">
            <v>KM.</v>
          </cell>
          <cell r="E668">
            <v>33.079985438760403</v>
          </cell>
          <cell r="F668">
            <v>33.32747820923727</v>
          </cell>
          <cell r="G668">
            <v>33.486221383850705</v>
          </cell>
        </row>
        <row r="669">
          <cell r="A669">
            <v>1161</v>
          </cell>
          <cell r="B669" t="str">
            <v>5002 03</v>
          </cell>
          <cell r="C669" t="str">
            <v>EN BRECHA.</v>
          </cell>
          <cell r="D669" t="str">
            <v>KM.</v>
          </cell>
          <cell r="E669">
            <v>65.721970877520789</v>
          </cell>
          <cell r="F669">
            <v>66.216956418474524</v>
          </cell>
          <cell r="G669">
            <v>66.534442767701407</v>
          </cell>
        </row>
        <row r="670">
          <cell r="A670">
            <v>1162</v>
          </cell>
          <cell r="B670" t="str">
            <v>5003 00</v>
          </cell>
          <cell r="C670" t="str">
            <v>TRANSPORTE  DE  EQUIPO  DE  PERFORACION  EN KM. SUBSECUENTES A LOS PRIMEROS 15 KM. CON 'CAPACIDAD PARA PROFUNDIDADES MAYORES A 450 M.......</v>
          </cell>
        </row>
        <row r="671">
          <cell r="A671">
            <v>1163</v>
          </cell>
          <cell r="B671" t="str">
            <v>5003 01</v>
          </cell>
          <cell r="C671" t="str">
            <v>EN CAMINO PAVIMENTADO.</v>
          </cell>
          <cell r="D671" t="str">
            <v>KM.</v>
          </cell>
          <cell r="E671">
            <v>18.525495958178325</v>
          </cell>
          <cell r="F671">
            <v>18.649242343416759</v>
          </cell>
          <cell r="G671">
            <v>18.728613930723483</v>
          </cell>
        </row>
        <row r="672">
          <cell r="A672">
            <v>1164</v>
          </cell>
          <cell r="B672" t="str">
            <v>5003 02</v>
          </cell>
          <cell r="C672" t="str">
            <v>EN TERRACERIA.</v>
          </cell>
          <cell r="D672" t="str">
            <v>KM.</v>
          </cell>
          <cell r="E672">
            <v>36.057903891403761</v>
          </cell>
          <cell r="F672">
            <v>36.305396661880629</v>
          </cell>
          <cell r="G672">
            <v>36.46413983649407</v>
          </cell>
        </row>
        <row r="673">
          <cell r="A673">
            <v>1165</v>
          </cell>
          <cell r="B673" t="str">
            <v>5003 03</v>
          </cell>
          <cell r="C673" t="str">
            <v>EN BRECHA.</v>
          </cell>
          <cell r="D673" t="str">
            <v>KM.</v>
          </cell>
          <cell r="E673">
            <v>71.870719757854616</v>
          </cell>
          <cell r="F673">
            <v>72.365705298808351</v>
          </cell>
          <cell r="G673">
            <v>72.683191648035233</v>
          </cell>
        </row>
        <row r="674">
          <cell r="A674">
            <v>1166</v>
          </cell>
          <cell r="B674" t="str">
            <v>5004 00</v>
          </cell>
          <cell r="C674" t="str">
            <v>EQUIPO  DE  PERFORACION  TRABAJANDO  EN  OPERACIONES ORDENADAS POR LA COMISION…</v>
          </cell>
        </row>
        <row r="675">
          <cell r="A675">
            <v>1167</v>
          </cell>
          <cell r="B675" t="str">
            <v>5004 01</v>
          </cell>
          <cell r="C675" t="str">
            <v>TIPO ROTATORIO.</v>
          </cell>
          <cell r="D675" t="str">
            <v>HORA.</v>
          </cell>
          <cell r="E675">
            <v>763.52641919382972</v>
          </cell>
          <cell r="F675">
            <v>767.35130746483583</v>
          </cell>
          <cell r="G675">
            <v>769.80461107249812</v>
          </cell>
        </row>
        <row r="676">
          <cell r="A676">
            <v>1168</v>
          </cell>
          <cell r="B676" t="str">
            <v>5004 02</v>
          </cell>
          <cell r="C676" t="str">
            <v>TIPO PERCUSION.</v>
          </cell>
          <cell r="D676" t="str">
            <v>HORA.</v>
          </cell>
          <cell r="E676">
            <v>459.91585095273842</v>
          </cell>
          <cell r="F676">
            <v>462.84076551291963</v>
          </cell>
          <cell r="G676">
            <v>464.7168212128966</v>
          </cell>
        </row>
        <row r="677">
          <cell r="A677">
            <v>1169</v>
          </cell>
          <cell r="B677" t="str">
            <v>5005 00</v>
          </cell>
          <cell r="C677" t="str">
            <v>EQUIPO DE  PERFORACION  INACTIVO  POR INSTRUCCIONES DE LA COMISION O DURANTE EL FRAGUADO DE CIMENTACIONES.....</v>
          </cell>
        </row>
        <row r="678">
          <cell r="A678">
            <v>1170</v>
          </cell>
          <cell r="B678" t="str">
            <v>5005 01</v>
          </cell>
          <cell r="C678" t="str">
            <v>TIPO ROTATORIO.</v>
          </cell>
          <cell r="D678" t="str">
            <v>HORA.</v>
          </cell>
          <cell r="E678">
            <v>505.47894613230517</v>
          </cell>
          <cell r="F678">
            <v>509.36008276023784</v>
          </cell>
          <cell r="G678">
            <v>511.84946436213045</v>
          </cell>
        </row>
        <row r="679">
          <cell r="A679">
            <v>1171</v>
          </cell>
          <cell r="B679" t="str">
            <v>5005 02</v>
          </cell>
          <cell r="C679" t="str">
            <v>TIPO PERCUSION.</v>
          </cell>
          <cell r="D679" t="str">
            <v>HORA.</v>
          </cell>
          <cell r="E679">
            <v>281.17165457470475</v>
          </cell>
          <cell r="F679">
            <v>284.09656913488595</v>
          </cell>
          <cell r="G679">
            <v>285.97262483486293</v>
          </cell>
        </row>
        <row r="680">
          <cell r="A680">
            <v>1172</v>
          </cell>
          <cell r="B680" t="str">
            <v>5006 01</v>
          </cell>
          <cell r="C680" t="str">
            <v>EXCAVACION Y RELLENO DE FOSAS PARA LODOS.</v>
          </cell>
        </row>
        <row r="681">
          <cell r="A681">
            <v>1173</v>
          </cell>
          <cell r="B681" t="str">
            <v>5010 01</v>
          </cell>
          <cell r="C681" t="str">
            <v>CONDUCTOR PARA POZOS DE BOMBEO.</v>
          </cell>
          <cell r="D681" t="str">
            <v>P.G.</v>
          </cell>
          <cell r="E681">
            <v>2015.7753443110005</v>
          </cell>
          <cell r="F681">
            <v>2027.3062574809451</v>
          </cell>
          <cell r="G681">
            <v>2034.7022462981622</v>
          </cell>
        </row>
        <row r="682">
          <cell r="A682">
            <v>1174</v>
          </cell>
          <cell r="B682" t="str">
            <v>5010 02</v>
          </cell>
          <cell r="C682" t="str">
            <v>CONDUCTOR PARA POZOS DE OBSERVACION.</v>
          </cell>
          <cell r="D682" t="str">
            <v>P.G.</v>
          </cell>
          <cell r="E682">
            <v>989.50324523034897</v>
          </cell>
          <cell r="F682">
            <v>995.12808092300497</v>
          </cell>
          <cell r="G682">
            <v>998.73588034603767</v>
          </cell>
        </row>
        <row r="683">
          <cell r="A683">
            <v>1175</v>
          </cell>
          <cell r="B683" t="str">
            <v>5010 04</v>
          </cell>
          <cell r="C683" t="str">
            <v>LODOS DE PERFORACION.</v>
          </cell>
          <cell r="D683" t="str">
            <v>M3.</v>
          </cell>
          <cell r="E683">
            <v>172.5747027580056</v>
          </cell>
          <cell r="F683">
            <v>172.78844651432655</v>
          </cell>
          <cell r="G683">
            <v>172.92554289240178</v>
          </cell>
        </row>
        <row r="684">
          <cell r="A684">
            <v>1176</v>
          </cell>
          <cell r="B684" t="str">
            <v>5015 00</v>
          </cell>
          <cell r="C684" t="str">
            <v>ACARREO DE AGUA EN CAMIONES TANQUE....</v>
          </cell>
        </row>
        <row r="685">
          <cell r="A685">
            <v>1177</v>
          </cell>
          <cell r="B685" t="str">
            <v>5015 01</v>
          </cell>
          <cell r="C685" t="str">
            <v>ACARREO DE AGUA EN CAMIONES TANQUE 1er. KM.</v>
          </cell>
          <cell r="D685" t="str">
            <v>M3.</v>
          </cell>
          <cell r="E685">
            <v>24.047555281177669</v>
          </cell>
          <cell r="F685">
            <v>24.399107511968673</v>
          </cell>
          <cell r="G685">
            <v>24.624594975908217</v>
          </cell>
        </row>
        <row r="686">
          <cell r="A686">
            <v>1178</v>
          </cell>
          <cell r="B686" t="str">
            <v>5015 02</v>
          </cell>
          <cell r="C686" t="str">
            <v>ACARREO DE AGUA EN CAMIONES TANQUE KILOMETROS SUBSECUENTES.</v>
          </cell>
          <cell r="D686" t="str">
            <v>M3.KM.</v>
          </cell>
          <cell r="E686">
            <v>2.1825557467724739</v>
          </cell>
          <cell r="F686">
            <v>2.193805418157786</v>
          </cell>
          <cell r="G686">
            <v>2.2010210170038511</v>
          </cell>
        </row>
        <row r="687">
          <cell r="A687">
            <v>1179</v>
          </cell>
          <cell r="B687" t="str">
            <v>5020 00</v>
          </cell>
          <cell r="C687" t="str">
            <v>PERFORACION DE POZOS EN 8" EN MATERIAL....</v>
          </cell>
        </row>
        <row r="688">
          <cell r="A688">
            <v>1180</v>
          </cell>
          <cell r="B688" t="str">
            <v>5020 01</v>
          </cell>
          <cell r="C688" t="str">
            <v>TIPO I DE 0 A 100 M.</v>
          </cell>
          <cell r="D688" t="str">
            <v>M.</v>
          </cell>
          <cell r="E688">
            <v>253.41886893812799</v>
          </cell>
          <cell r="F688">
            <v>254.3807158415722</v>
          </cell>
          <cell r="G688">
            <v>254.99764954291078</v>
          </cell>
        </row>
        <row r="689">
          <cell r="A689">
            <v>1181</v>
          </cell>
          <cell r="B689" t="str">
            <v>5020 02</v>
          </cell>
          <cell r="C689" t="str">
            <v>TIPO I DE 100 A 200 M.</v>
          </cell>
          <cell r="D689" t="str">
            <v>M.</v>
          </cell>
          <cell r="E689">
            <v>278.4498066367405</v>
          </cell>
          <cell r="F689">
            <v>279.54664959680844</v>
          </cell>
          <cell r="G689">
            <v>280.25017048429982</v>
          </cell>
        </row>
        <row r="690">
          <cell r="A690">
            <v>1182</v>
          </cell>
          <cell r="B690" t="str">
            <v>5020 03</v>
          </cell>
          <cell r="C690" t="str">
            <v>TIPO I DE 200 A 300 M.</v>
          </cell>
          <cell r="D690" t="str">
            <v>M.</v>
          </cell>
          <cell r="E690">
            <v>305.72124290768613</v>
          </cell>
          <cell r="F690">
            <v>306.95870676007041</v>
          </cell>
          <cell r="G690">
            <v>307.7524226331376</v>
          </cell>
        </row>
        <row r="691">
          <cell r="A691">
            <v>1183</v>
          </cell>
          <cell r="B691" t="str">
            <v>5020 04</v>
          </cell>
          <cell r="C691" t="str">
            <v>TIPO I DE 300 A 400 M.</v>
          </cell>
          <cell r="D691" t="str">
            <v>M.</v>
          </cell>
          <cell r="E691">
            <v>327.27439192444263</v>
          </cell>
          <cell r="F691">
            <v>328.62435249068005</v>
          </cell>
          <cell r="G691">
            <v>329.49022435220797</v>
          </cell>
        </row>
        <row r="692">
          <cell r="A692">
            <v>1184</v>
          </cell>
          <cell r="B692" t="str">
            <v>5020 05</v>
          </cell>
          <cell r="C692" t="str">
            <v>TIPO I DE 400 A 600 M.</v>
          </cell>
          <cell r="D692" t="str">
            <v>M.</v>
          </cell>
          <cell r="E692">
            <v>345.42473720288137</v>
          </cell>
          <cell r="F692">
            <v>346.88719448297195</v>
          </cell>
          <cell r="G692">
            <v>347.82522233296049</v>
          </cell>
        </row>
        <row r="693">
          <cell r="A693">
            <v>1185</v>
          </cell>
          <cell r="B693" t="str">
            <v>5020 06</v>
          </cell>
          <cell r="C693" t="str">
            <v>TIPO I DE 600 A 800 M.</v>
          </cell>
          <cell r="D693" t="str">
            <v>M.</v>
          </cell>
          <cell r="E693">
            <v>374.79652533409626</v>
          </cell>
          <cell r="F693">
            <v>376.25898261418683</v>
          </cell>
          <cell r="G693">
            <v>377.19701046417538</v>
          </cell>
        </row>
        <row r="694">
          <cell r="A694">
            <v>1186</v>
          </cell>
          <cell r="B694" t="str">
            <v>5020 07</v>
          </cell>
          <cell r="C694" t="str">
            <v>TIPO I DE 800 A 1000 M.</v>
          </cell>
          <cell r="D694" t="str">
            <v>M.</v>
          </cell>
          <cell r="E694">
            <v>447.13850245932667</v>
          </cell>
          <cell r="F694">
            <v>448.79782898866017</v>
          </cell>
          <cell r="G694">
            <v>449.86212981845483</v>
          </cell>
        </row>
        <row r="695">
          <cell r="A695">
            <v>1187</v>
          </cell>
          <cell r="B695" t="str">
            <v>5020 08</v>
          </cell>
          <cell r="C695" t="str">
            <v>TIPO II DE 0 A 100 M.</v>
          </cell>
          <cell r="D695" t="str">
            <v>M.</v>
          </cell>
          <cell r="E695">
            <v>412.32469551744998</v>
          </cell>
          <cell r="F695">
            <v>414.1246429391</v>
          </cell>
          <cell r="G695">
            <v>415.27913875447041</v>
          </cell>
        </row>
        <row r="696">
          <cell r="A696">
            <v>1188</v>
          </cell>
          <cell r="B696" t="str">
            <v>5020 09</v>
          </cell>
          <cell r="C696" t="str">
            <v>TIPO II DE 100 A 200 M.</v>
          </cell>
          <cell r="D696" t="str">
            <v>M.</v>
          </cell>
          <cell r="E696">
            <v>468.02756805934121</v>
          </cell>
          <cell r="F696">
            <v>470.10875726562392</v>
          </cell>
          <cell r="G696">
            <v>471.44364305214606</v>
          </cell>
        </row>
        <row r="697">
          <cell r="A697">
            <v>1189</v>
          </cell>
          <cell r="B697" t="str">
            <v>5020 10</v>
          </cell>
          <cell r="C697" t="str">
            <v>TIPO II DE 200 A 300 M.</v>
          </cell>
          <cell r="D697" t="str">
            <v>M.</v>
          </cell>
          <cell r="E697">
            <v>546.1663933563068</v>
          </cell>
          <cell r="F697">
            <v>548.64132106107547</v>
          </cell>
          <cell r="G697">
            <v>550.22875280720984</v>
          </cell>
        </row>
        <row r="698">
          <cell r="A698">
            <v>1190</v>
          </cell>
          <cell r="B698" t="str">
            <v>5020 11</v>
          </cell>
          <cell r="C698" t="str">
            <v>TIPO II DE 300 A 400 M.</v>
          </cell>
          <cell r="D698" t="str">
            <v>M.</v>
          </cell>
          <cell r="E698">
            <v>600.26926589819811</v>
          </cell>
          <cell r="F698">
            <v>603.0254353875996</v>
          </cell>
          <cell r="G698">
            <v>604.79325710488558</v>
          </cell>
        </row>
        <row r="699">
          <cell r="A699">
            <v>1191</v>
          </cell>
          <cell r="B699" t="str">
            <v>5020 12</v>
          </cell>
          <cell r="C699" t="str">
            <v>TIPO II DE 400 A 600 M.</v>
          </cell>
          <cell r="D699" t="str">
            <v>M.</v>
          </cell>
          <cell r="E699">
            <v>654.86762195596066</v>
          </cell>
          <cell r="F699">
            <v>657.93315740845833</v>
          </cell>
          <cell r="G699">
            <v>659.89940809401105</v>
          </cell>
        </row>
        <row r="700">
          <cell r="A700">
            <v>1192</v>
          </cell>
          <cell r="B700" t="str">
            <v>5020 13</v>
          </cell>
          <cell r="C700" t="str">
            <v>TIPO II DE 600 A 800 M.</v>
          </cell>
          <cell r="D700" t="str">
            <v>M.</v>
          </cell>
          <cell r="E700">
            <v>758.15077204093257</v>
          </cell>
          <cell r="F700">
            <v>761.21630749343024</v>
          </cell>
          <cell r="G700">
            <v>763.18255817898296</v>
          </cell>
        </row>
        <row r="701">
          <cell r="A701">
            <v>1193</v>
          </cell>
          <cell r="B701" t="str">
            <v>5020 14</v>
          </cell>
          <cell r="C701" t="str">
            <v>TIPO II DE 800 A 1000 M.</v>
          </cell>
          <cell r="D701" t="str">
            <v>M.</v>
          </cell>
          <cell r="E701">
            <v>866.32781479784421</v>
          </cell>
          <cell r="F701">
            <v>869.81521292729087</v>
          </cell>
          <cell r="G701">
            <v>872.05204856957118</v>
          </cell>
        </row>
        <row r="702">
          <cell r="A702">
            <v>1194</v>
          </cell>
          <cell r="B702" t="str">
            <v>5020 15</v>
          </cell>
          <cell r="C702" t="str">
            <v>TIPO III DE 0 A 100 M.</v>
          </cell>
          <cell r="D702" t="str">
            <v>M.</v>
          </cell>
          <cell r="E702">
            <v>772.38941708762673</v>
          </cell>
          <cell r="F702">
            <v>775.96118775246339</v>
          </cell>
          <cell r="G702">
            <v>778.2521403860892</v>
          </cell>
        </row>
        <row r="703">
          <cell r="A703">
            <v>1195</v>
          </cell>
          <cell r="B703" t="str">
            <v>5020 16</v>
          </cell>
          <cell r="C703" t="str">
            <v>TIPO III DE 100 A 200 M.</v>
          </cell>
          <cell r="D703" t="str">
            <v>M.</v>
          </cell>
          <cell r="E703">
            <v>883.61064568728068</v>
          </cell>
          <cell r="F703">
            <v>887.77302409984611</v>
          </cell>
          <cell r="G703">
            <v>890.44279567289038</v>
          </cell>
        </row>
        <row r="704">
          <cell r="A704">
            <v>1196</v>
          </cell>
          <cell r="B704" t="str">
            <v>5020 17</v>
          </cell>
          <cell r="C704" t="str">
            <v>TIPO III DE 200 A 300 M.</v>
          </cell>
          <cell r="D704" t="str">
            <v>M.</v>
          </cell>
          <cell r="E704">
            <v>1042.4437797970832</v>
          </cell>
          <cell r="F704">
            <v>1047.4217593850838</v>
          </cell>
          <cell r="G704">
            <v>1050.6146618744676</v>
          </cell>
        </row>
        <row r="705">
          <cell r="A705">
            <v>1197</v>
          </cell>
          <cell r="B705" t="str">
            <v>5020 18</v>
          </cell>
          <cell r="C705" t="str">
            <v>TIPO III DE 300 A 400 M.</v>
          </cell>
          <cell r="D705" t="str">
            <v>M.</v>
          </cell>
          <cell r="E705">
            <v>1184.9428952152969</v>
          </cell>
          <cell r="F705">
            <v>1190.7364759787326</v>
          </cell>
          <cell r="G705">
            <v>1194.4525093844563</v>
          </cell>
        </row>
        <row r="706">
          <cell r="A706">
            <v>1198</v>
          </cell>
          <cell r="B706" t="str">
            <v>5020 19</v>
          </cell>
          <cell r="C706" t="str">
            <v>TIPO III DE 400 A 600 M.</v>
          </cell>
          <cell r="D706" t="str">
            <v>M.</v>
          </cell>
          <cell r="E706">
            <v>1293.1486402990795</v>
          </cell>
          <cell r="F706">
            <v>1299.5047046317807</v>
          </cell>
          <cell r="G706">
            <v>1303.5815179798078</v>
          </cell>
        </row>
        <row r="707">
          <cell r="A707">
            <v>1199</v>
          </cell>
          <cell r="B707" t="str">
            <v>5020 20</v>
          </cell>
          <cell r="C707" t="str">
            <v>TIPO III DE 600 A 800 M.</v>
          </cell>
          <cell r="D707" t="str">
            <v>M.</v>
          </cell>
          <cell r="E707">
            <v>1519.9204955999764</v>
          </cell>
          <cell r="F707">
            <v>1526.2765599326779</v>
          </cell>
          <cell r="G707">
            <v>1530.3533732807048</v>
          </cell>
        </row>
        <row r="708">
          <cell r="A708">
            <v>1200</v>
          </cell>
          <cell r="B708" t="str">
            <v>5020 21</v>
          </cell>
          <cell r="C708" t="str">
            <v>TIPO III DE 800 A 1000 M.</v>
          </cell>
          <cell r="D708" t="str">
            <v>M.</v>
          </cell>
          <cell r="E708">
            <v>1728.5453176725746</v>
          </cell>
          <cell r="F708">
            <v>1735.8576040730275</v>
          </cell>
          <cell r="G708">
            <v>1740.5477433229701</v>
          </cell>
        </row>
        <row r="709">
          <cell r="A709">
            <v>1201</v>
          </cell>
          <cell r="B709" t="str">
            <v>5030 00</v>
          </cell>
          <cell r="C709" t="str">
            <v>PERFORACION DE POZOS EN 12" EN MATERIAL....</v>
          </cell>
        </row>
        <row r="710">
          <cell r="A710">
            <v>1202</v>
          </cell>
          <cell r="B710" t="str">
            <v>5030 01</v>
          </cell>
          <cell r="C710" t="str">
            <v>TIPO I DE 0 A 100 M.</v>
          </cell>
          <cell r="D710" t="str">
            <v>M.</v>
          </cell>
          <cell r="E710">
            <v>386.15296148884624</v>
          </cell>
          <cell r="F710">
            <v>387.64354294740008</v>
          </cell>
          <cell r="G710">
            <v>388.59960979450375</v>
          </cell>
        </row>
        <row r="711">
          <cell r="A711">
            <v>1203</v>
          </cell>
          <cell r="B711" t="str">
            <v>5030 02</v>
          </cell>
          <cell r="C711" t="str">
            <v>TIPO I DE 100 A 200 M.</v>
          </cell>
          <cell r="D711" t="str">
            <v>M.</v>
          </cell>
          <cell r="E711">
            <v>412.01891424392045</v>
          </cell>
          <cell r="F711">
            <v>413.62199241632743</v>
          </cell>
          <cell r="G711">
            <v>414.65021525189172</v>
          </cell>
        </row>
        <row r="712">
          <cell r="A712">
            <v>1204</v>
          </cell>
          <cell r="B712" t="str">
            <v>5030 03</v>
          </cell>
          <cell r="C712" t="str">
            <v>TIPO I DE 200 A 300 M.</v>
          </cell>
          <cell r="D712" t="str">
            <v>M.</v>
          </cell>
          <cell r="E712">
            <v>433.95938348312336</v>
          </cell>
          <cell r="F712">
            <v>435.64683419092023</v>
          </cell>
          <cell r="G712">
            <v>436.72917401783002</v>
          </cell>
        </row>
        <row r="713">
          <cell r="A713">
            <v>1205</v>
          </cell>
          <cell r="B713" t="str">
            <v>5030 04</v>
          </cell>
          <cell r="C713" t="str">
            <v>TIPO I DE 300 A 400 M.</v>
          </cell>
          <cell r="D713" t="str">
            <v>M.</v>
          </cell>
          <cell r="E713">
            <v>442.96863776905525</v>
          </cell>
          <cell r="F713">
            <v>444.74046101224189</v>
          </cell>
          <cell r="G713">
            <v>445.87691783049718</v>
          </cell>
        </row>
        <row r="714">
          <cell r="A714">
            <v>1206</v>
          </cell>
          <cell r="B714" t="str">
            <v>5030 05</v>
          </cell>
          <cell r="C714" t="str">
            <v>TIPO I DE 400 A 500 M.</v>
          </cell>
          <cell r="D714" t="str">
            <v>M.</v>
          </cell>
          <cell r="E714">
            <v>469.30459052412959</v>
          </cell>
          <cell r="F714">
            <v>471.18891048116939</v>
          </cell>
          <cell r="G714">
            <v>472.39752328788529</v>
          </cell>
        </row>
        <row r="715">
          <cell r="A715">
            <v>1207</v>
          </cell>
          <cell r="B715" t="str">
            <v>5030 06</v>
          </cell>
          <cell r="C715" t="str">
            <v>TIPO I DE 500 A 600 M.</v>
          </cell>
          <cell r="D715" t="str">
            <v>M.</v>
          </cell>
          <cell r="E715">
            <v>542.12475038074103</v>
          </cell>
          <cell r="F715">
            <v>544.03719451624409</v>
          </cell>
          <cell r="G715">
            <v>545.26384632007523</v>
          </cell>
        </row>
        <row r="716">
          <cell r="A716">
            <v>1208</v>
          </cell>
          <cell r="B716" t="str">
            <v>5030 07</v>
          </cell>
          <cell r="C716" t="str">
            <v>TIPO I DE 600 A 800 M.</v>
          </cell>
          <cell r="D716" t="str">
            <v>M.</v>
          </cell>
          <cell r="E716">
            <v>569.15336546480819</v>
          </cell>
          <cell r="F716">
            <v>571.20643049262765</v>
          </cell>
          <cell r="G716">
            <v>572.52327728203454</v>
          </cell>
        </row>
        <row r="717">
          <cell r="A717">
            <v>1209</v>
          </cell>
          <cell r="B717" t="str">
            <v>5030 08</v>
          </cell>
          <cell r="C717" t="str">
            <v>TIPO I DE 800 A 1000 M.</v>
          </cell>
          <cell r="D717" t="str">
            <v>M.</v>
          </cell>
          <cell r="E717">
            <v>621.03226934978659</v>
          </cell>
          <cell r="F717">
            <v>623.31032780531223</v>
          </cell>
          <cell r="G717">
            <v>624.77148657164048</v>
          </cell>
        </row>
        <row r="718">
          <cell r="A718">
            <v>1210</v>
          </cell>
          <cell r="B718" t="str">
            <v>5030 09</v>
          </cell>
          <cell r="C718" t="str">
            <v>TIPO II DE 0 A 100 M.</v>
          </cell>
          <cell r="D718" t="str">
            <v>M.</v>
          </cell>
          <cell r="E718">
            <v>668.68759506897334</v>
          </cell>
          <cell r="F718">
            <v>671.55626127222797</v>
          </cell>
          <cell r="G718">
            <v>673.39623897797458</v>
          </cell>
        </row>
        <row r="719">
          <cell r="A719">
            <v>1211</v>
          </cell>
          <cell r="B719" t="str">
            <v>5030 10</v>
          </cell>
          <cell r="C719" t="str">
            <v>TIPO II DE 100 A 200 M.</v>
          </cell>
          <cell r="D719" t="str">
            <v>M.</v>
          </cell>
          <cell r="E719">
            <v>746.33093685006736</v>
          </cell>
          <cell r="F719">
            <v>749.56521737334458</v>
          </cell>
          <cell r="G719">
            <v>751.63970204158852</v>
          </cell>
        </row>
        <row r="720">
          <cell r="A720">
            <v>1212</v>
          </cell>
          <cell r="B720" t="str">
            <v>5030 11</v>
          </cell>
          <cell r="C720" t="str">
            <v>TIPO II DE 200 A 300 M.</v>
          </cell>
          <cell r="D720" t="str">
            <v>M.</v>
          </cell>
          <cell r="E720">
            <v>800.43380939195879</v>
          </cell>
          <cell r="F720">
            <v>803.94933169986882</v>
          </cell>
          <cell r="G720">
            <v>806.20420633926426</v>
          </cell>
        </row>
        <row r="721">
          <cell r="A721">
            <v>1213</v>
          </cell>
          <cell r="B721" t="str">
            <v>5030 12</v>
          </cell>
          <cell r="C721" t="str">
            <v>TIPO II DE 300 A 400 M.</v>
          </cell>
          <cell r="D721" t="str">
            <v>M.</v>
          </cell>
          <cell r="E721">
            <v>859.6831324814641</v>
          </cell>
          <cell r="F721">
            <v>863.56426910939683</v>
          </cell>
          <cell r="G721">
            <v>866.05365071128938</v>
          </cell>
        </row>
        <row r="722">
          <cell r="A722">
            <v>1214</v>
          </cell>
          <cell r="B722" t="str">
            <v>5030 13</v>
          </cell>
          <cell r="C722" t="str">
            <v>TIPO II DE 400 A 500 M.</v>
          </cell>
          <cell r="D722" t="str">
            <v>M.</v>
          </cell>
          <cell r="E722">
            <v>939.91744129430106</v>
          </cell>
          <cell r="F722">
            <v>944.22044059918289</v>
          </cell>
          <cell r="G722">
            <v>946.98040715780292</v>
          </cell>
        </row>
        <row r="723">
          <cell r="A723">
            <v>1215</v>
          </cell>
          <cell r="B723" t="str">
            <v>5030 14</v>
          </cell>
          <cell r="C723" t="str">
            <v>TIPO II DE 500 A 600 M.</v>
          </cell>
          <cell r="D723" t="str">
            <v>M.</v>
          </cell>
          <cell r="E723">
            <v>1030.3046515498138</v>
          </cell>
          <cell r="F723">
            <v>1034.354533248526</v>
          </cell>
          <cell r="G723">
            <v>1036.9521488331097</v>
          </cell>
        </row>
        <row r="724">
          <cell r="A724">
            <v>1216</v>
          </cell>
          <cell r="B724" t="str">
            <v>5030 15</v>
          </cell>
          <cell r="C724" t="str">
            <v>TIPO II DE 600 A 800 M.</v>
          </cell>
          <cell r="D724" t="str">
            <v>M.</v>
          </cell>
          <cell r="E724">
            <v>1115.2195297702724</v>
          </cell>
          <cell r="F724">
            <v>1119.6350257890074</v>
          </cell>
          <cell r="G724">
            <v>1122.467148336088</v>
          </cell>
        </row>
        <row r="725">
          <cell r="A725">
            <v>1217</v>
          </cell>
          <cell r="B725" t="str">
            <v>5030 16</v>
          </cell>
          <cell r="C725" t="str">
            <v>TIPO II DE 800 A 1000 M.</v>
          </cell>
          <cell r="D725" t="str">
            <v>M.</v>
          </cell>
          <cell r="E725">
            <v>1231.7630230747982</v>
          </cell>
          <cell r="F725">
            <v>1236.6847543058723</v>
          </cell>
          <cell r="G725">
            <v>1239.8415788010259</v>
          </cell>
        </row>
        <row r="726">
          <cell r="A726">
            <v>1218</v>
          </cell>
          <cell r="B726" t="str">
            <v>5030 17</v>
          </cell>
          <cell r="C726" t="str">
            <v>TIPO III DE 0 A 100 M.</v>
          </cell>
          <cell r="D726" t="str">
            <v>M.</v>
          </cell>
          <cell r="E726">
            <v>1344.9656279925375</v>
          </cell>
          <cell r="F726">
            <v>1351.3216923252385</v>
          </cell>
          <cell r="G726">
            <v>1355.3985056732658</v>
          </cell>
        </row>
        <row r="727">
          <cell r="A727">
            <v>1219</v>
          </cell>
          <cell r="B727" t="str">
            <v>5030 18</v>
          </cell>
          <cell r="C727" t="str">
            <v>TIPO III DE 100 A 200 M.</v>
          </cell>
          <cell r="D727" t="str">
            <v>M.</v>
          </cell>
          <cell r="E727">
            <v>1456.5741768146377</v>
          </cell>
          <cell r="F727">
            <v>1463.4927247166047</v>
          </cell>
          <cell r="G727">
            <v>1467.9303180069346</v>
          </cell>
        </row>
        <row r="728">
          <cell r="A728">
            <v>1220</v>
          </cell>
          <cell r="B728" t="str">
            <v>5030 19</v>
          </cell>
          <cell r="C728" t="str">
            <v>TIPO III DE 200 A 300 M.</v>
          </cell>
          <cell r="D728" t="str">
            <v>M.</v>
          </cell>
          <cell r="E728">
            <v>1584.8871525618888</v>
          </cell>
          <cell r="F728">
            <v>1592.5088049254377</v>
          </cell>
          <cell r="G728">
            <v>1597.3973731436472</v>
          </cell>
        </row>
        <row r="729">
          <cell r="A729">
            <v>1221</v>
          </cell>
          <cell r="B729" t="str">
            <v>5030 20</v>
          </cell>
          <cell r="C729" t="str">
            <v>TIPO III DE 300 A 400 M.</v>
          </cell>
          <cell r="D729" t="str">
            <v>M.</v>
          </cell>
          <cell r="E729">
            <v>1706.52635753908</v>
          </cell>
          <cell r="F729">
            <v>1714.7948660072843</v>
          </cell>
          <cell r="G729">
            <v>1720.0983311591426</v>
          </cell>
        </row>
        <row r="730">
          <cell r="A730">
            <v>1222</v>
          </cell>
          <cell r="B730" t="str">
            <v>5030 21</v>
          </cell>
          <cell r="C730" t="str">
            <v>TIPO III DE 400 A 500 M.</v>
          </cell>
          <cell r="D730" t="str">
            <v>M.</v>
          </cell>
          <cell r="E730">
            <v>1814.9521026228626</v>
          </cell>
          <cell r="F730">
            <v>1823.7830946603326</v>
          </cell>
          <cell r="G730">
            <v>1829.4473397544944</v>
          </cell>
        </row>
        <row r="731">
          <cell r="A731">
            <v>1223</v>
          </cell>
          <cell r="B731" t="str">
            <v>5030 22</v>
          </cell>
          <cell r="C731" t="str">
            <v>TIPO III DE 500 A 600 M.</v>
          </cell>
          <cell r="D731" t="str">
            <v>M.</v>
          </cell>
          <cell r="E731">
            <v>2119.1654260281971</v>
          </cell>
          <cell r="F731">
            <v>2127.9964180656671</v>
          </cell>
          <cell r="G731">
            <v>2133.6606631598288</v>
          </cell>
        </row>
        <row r="732">
          <cell r="A732">
            <v>1224</v>
          </cell>
          <cell r="B732" t="str">
            <v>5030 23</v>
          </cell>
          <cell r="C732" t="str">
            <v>TIPO III DE 600 A 800 M.</v>
          </cell>
          <cell r="D732" t="str">
            <v>M.</v>
          </cell>
          <cell r="E732">
            <v>2262.4620509009183</v>
          </cell>
          <cell r="F732">
            <v>2271.9117748645808</v>
          </cell>
          <cell r="G732">
            <v>2277.9728778952758</v>
          </cell>
        </row>
        <row r="733">
          <cell r="A733">
            <v>1225</v>
          </cell>
          <cell r="B733" t="str">
            <v>5030 24</v>
          </cell>
          <cell r="C733" t="str">
            <v>TIPO III DE 800 A 1000 M.</v>
          </cell>
          <cell r="D733" t="str">
            <v>M.</v>
          </cell>
          <cell r="E733">
            <v>2492.1862815248996</v>
          </cell>
          <cell r="F733">
            <v>2502.6766000917032</v>
          </cell>
          <cell r="G733">
            <v>2509.4051460156593</v>
          </cell>
        </row>
        <row r="734">
          <cell r="A734">
            <v>1226</v>
          </cell>
          <cell r="B734" t="str">
            <v>5040 00</v>
          </cell>
          <cell r="C734" t="str">
            <v>AMPLIACION DE PERFORACION DE POZO DE 12" A 14" EN MATERIAL....</v>
          </cell>
        </row>
        <row r="735">
          <cell r="A735">
            <v>1227</v>
          </cell>
          <cell r="B735" t="str">
            <v>5040 01</v>
          </cell>
          <cell r="C735" t="str">
            <v>TIPO I DE 0 A 100 M.</v>
          </cell>
          <cell r="D735" t="str">
            <v>M.</v>
          </cell>
          <cell r="E735">
            <v>343.331545158067</v>
          </cell>
          <cell r="F735">
            <v>344.3974515218253</v>
          </cell>
          <cell r="G735">
            <v>345.08112951249001</v>
          </cell>
        </row>
        <row r="736">
          <cell r="A736">
            <v>1228</v>
          </cell>
          <cell r="B736" t="str">
            <v>5040 02</v>
          </cell>
          <cell r="C736" t="str">
            <v>TIPO I DE 100 A 200 M.</v>
          </cell>
          <cell r="D736" t="str">
            <v>M.</v>
          </cell>
          <cell r="E736">
            <v>351.79807274252494</v>
          </cell>
          <cell r="F736">
            <v>352.91179020967087</v>
          </cell>
          <cell r="G736">
            <v>353.62613449543136</v>
          </cell>
        </row>
        <row r="737">
          <cell r="A737">
            <v>1229</v>
          </cell>
          <cell r="B737" t="str">
            <v>5040 03</v>
          </cell>
          <cell r="C737" t="str">
            <v>TIPO I DE 200 A 300 M.</v>
          </cell>
          <cell r="D737" t="str">
            <v>M.</v>
          </cell>
          <cell r="E737">
            <v>359.65595527222149</v>
          </cell>
          <cell r="F737">
            <v>360.809046589216</v>
          </cell>
          <cell r="G737">
            <v>361.54864547093774</v>
          </cell>
        </row>
        <row r="738">
          <cell r="A738">
            <v>1230</v>
          </cell>
          <cell r="B738" t="str">
            <v>5040 04</v>
          </cell>
          <cell r="C738" t="str">
            <v>TIPO II DE 0 A 100 M.</v>
          </cell>
          <cell r="D738" t="str">
            <v>M.</v>
          </cell>
          <cell r="E738">
            <v>505.26995896154563</v>
          </cell>
          <cell r="F738">
            <v>507.0980305616589</v>
          </cell>
          <cell r="G738">
            <v>508.27056537414444</v>
          </cell>
        </row>
        <row r="739">
          <cell r="A739">
            <v>1231</v>
          </cell>
          <cell r="B739" t="str">
            <v>5040 05</v>
          </cell>
          <cell r="C739" t="str">
            <v>TIPO II DE 100 A 200 M.</v>
          </cell>
          <cell r="D739" t="str">
            <v>M.</v>
          </cell>
          <cell r="E739">
            <v>515.66434006357531</v>
          </cell>
          <cell r="F739">
            <v>517.53741034922973</v>
          </cell>
          <cell r="G739">
            <v>518.73880755709968</v>
          </cell>
        </row>
        <row r="740">
          <cell r="A740">
            <v>1232</v>
          </cell>
          <cell r="B740" t="str">
            <v>5040 06</v>
          </cell>
          <cell r="C740" t="str">
            <v>TIPO II DE 200 A 300 M.</v>
          </cell>
          <cell r="D740" t="str">
            <v>M.</v>
          </cell>
          <cell r="E740">
            <v>526.16491457195355</v>
          </cell>
          <cell r="F740">
            <v>528.0942332145346</v>
          </cell>
          <cell r="G740">
            <v>529.3317084166348</v>
          </cell>
        </row>
        <row r="741">
          <cell r="A741">
            <v>1233</v>
          </cell>
          <cell r="B741" t="str">
            <v>5040 07</v>
          </cell>
          <cell r="C741" t="str">
            <v>TIPO III DE 0 A 100 M.</v>
          </cell>
          <cell r="D741" t="str">
            <v>M.</v>
          </cell>
          <cell r="E741">
            <v>895.14910237724735</v>
          </cell>
          <cell r="F741">
            <v>898.88961811286367</v>
          </cell>
          <cell r="G741">
            <v>901.28880472918047</v>
          </cell>
        </row>
        <row r="742">
          <cell r="A742">
            <v>1234</v>
          </cell>
          <cell r="B742" t="str">
            <v>5040 08</v>
          </cell>
          <cell r="C742" t="str">
            <v>TIPO III DE 100 A 200 M.</v>
          </cell>
          <cell r="D742" t="str">
            <v>M.</v>
          </cell>
          <cell r="E742">
            <v>922.66053864819298</v>
          </cell>
          <cell r="F742">
            <v>926.54167527612572</v>
          </cell>
          <cell r="G742">
            <v>929.03105687801826</v>
          </cell>
        </row>
        <row r="743">
          <cell r="A743">
            <v>1235</v>
          </cell>
          <cell r="B743" t="str">
            <v>5040 09</v>
          </cell>
          <cell r="C743" t="str">
            <v>TIPO III DE 200 A 300 M.</v>
          </cell>
          <cell r="D743" t="str">
            <v>M.</v>
          </cell>
          <cell r="E743">
            <v>951.12745843500988</v>
          </cell>
          <cell r="F743">
            <v>955.17734013372228</v>
          </cell>
          <cell r="G743">
            <v>957.77495571830582</v>
          </cell>
        </row>
        <row r="744">
          <cell r="A744">
            <v>1236</v>
          </cell>
          <cell r="C744" t="str">
            <v>AMPLIACION DE PERFORACION DE POZO DE 12" 'A 18" EN MATERIAL....</v>
          </cell>
        </row>
        <row r="745">
          <cell r="A745">
            <v>1237</v>
          </cell>
          <cell r="B745" t="str">
            <v>5040 10</v>
          </cell>
          <cell r="C745" t="str">
            <v>TIPO I DE 0 A 100 M.</v>
          </cell>
          <cell r="D745" t="str">
            <v>M.</v>
          </cell>
          <cell r="E745">
            <v>378.89484534587626</v>
          </cell>
          <cell r="F745">
            <v>380.03106215579282</v>
          </cell>
          <cell r="G745">
            <v>380.7598376392454</v>
          </cell>
        </row>
        <row r="746">
          <cell r="A746">
            <v>1238</v>
          </cell>
          <cell r="B746" t="str">
            <v>5040 11</v>
          </cell>
          <cell r="C746" t="str">
            <v>TIPO I DE 100 A 200 M.</v>
          </cell>
          <cell r="D746" t="str">
            <v>M.</v>
          </cell>
          <cell r="E746">
            <v>389.18336663482188</v>
          </cell>
          <cell r="F746">
            <v>390.36458213027964</v>
          </cell>
          <cell r="G746">
            <v>391.12222000911652</v>
          </cell>
        </row>
        <row r="747">
          <cell r="A747">
            <v>1239</v>
          </cell>
          <cell r="B747" t="str">
            <v>5040 12</v>
          </cell>
          <cell r="C747" t="str">
            <v>TIPO I DE 200 A 300 M.</v>
          </cell>
          <cell r="D747" t="str">
            <v>M.</v>
          </cell>
          <cell r="E747">
            <v>398.47853927404128</v>
          </cell>
          <cell r="F747">
            <v>399.71600312642556</v>
          </cell>
          <cell r="G747">
            <v>400.50971899949275</v>
          </cell>
        </row>
        <row r="748">
          <cell r="A748">
            <v>1240</v>
          </cell>
          <cell r="B748" t="str">
            <v>5040 13</v>
          </cell>
          <cell r="C748" t="str">
            <v>TIPO II DE 0 A 100 M.</v>
          </cell>
          <cell r="D748" t="str">
            <v>M.</v>
          </cell>
          <cell r="E748">
            <v>565.97897846816738</v>
          </cell>
          <cell r="F748">
            <v>567.98985722829195</v>
          </cell>
          <cell r="G748">
            <v>569.27964552202616</v>
          </cell>
        </row>
        <row r="749">
          <cell r="A749">
            <v>1241</v>
          </cell>
          <cell r="B749" t="str">
            <v>5040 14</v>
          </cell>
          <cell r="C749" t="str">
            <v>TIPO II DE 100 A 200 M.</v>
          </cell>
          <cell r="D749" t="str">
            <v>M.</v>
          </cell>
          <cell r="E749">
            <v>595.89955836620766</v>
          </cell>
          <cell r="F749">
            <v>598.06512010788026</v>
          </cell>
          <cell r="G749">
            <v>599.45412288574789</v>
          </cell>
        </row>
        <row r="750">
          <cell r="A750">
            <v>1242</v>
          </cell>
          <cell r="B750" t="str">
            <v>5040 15</v>
          </cell>
          <cell r="C750" t="str">
            <v>TIPO II DE 200 A 300 M.</v>
          </cell>
          <cell r="D750" t="str">
            <v>M.</v>
          </cell>
          <cell r="E750">
            <v>606.67613287458596</v>
          </cell>
          <cell r="F750">
            <v>608.89794297318508</v>
          </cell>
          <cell r="G750">
            <v>610.32302374528297</v>
          </cell>
        </row>
        <row r="751">
          <cell r="A751">
            <v>1243</v>
          </cell>
          <cell r="B751" t="str">
            <v>5040 16</v>
          </cell>
          <cell r="C751" t="str">
            <v>TIPO III DE 0 A 100 M.</v>
          </cell>
          <cell r="D751" t="str">
            <v>M.</v>
          </cell>
          <cell r="E751">
            <v>1053.2702242609639</v>
          </cell>
          <cell r="F751">
            <v>1057.6857202796989</v>
          </cell>
          <cell r="G751">
            <v>1060.5178428267798</v>
          </cell>
        </row>
        <row r="752">
          <cell r="A752">
            <v>1244</v>
          </cell>
          <cell r="B752" t="str">
            <v>5040 17</v>
          </cell>
          <cell r="C752" t="str">
            <v>TIPO III DE 100 A 200 M.</v>
          </cell>
          <cell r="D752" t="str">
            <v>M.</v>
          </cell>
          <cell r="E752">
            <v>1091.7782350402879</v>
          </cell>
          <cell r="F752">
            <v>1096.3906003082659</v>
          </cell>
          <cell r="G752">
            <v>1099.3489958351529</v>
          </cell>
        </row>
        <row r="753">
          <cell r="A753">
            <v>1245</v>
          </cell>
          <cell r="B753" t="str">
            <v>5040 18</v>
          </cell>
          <cell r="C753" t="str">
            <v>TIPO III DE 200 A 300 M.</v>
          </cell>
          <cell r="D753" t="str">
            <v>M.</v>
          </cell>
          <cell r="E753">
            <v>1118.543752957946</v>
          </cell>
          <cell r="F753">
            <v>1123.3248632967038</v>
          </cell>
          <cell r="G753">
            <v>1126.3914928062816</v>
          </cell>
        </row>
        <row r="754">
          <cell r="A754">
            <v>1246</v>
          </cell>
          <cell r="C754" t="str">
            <v>AMPLIACION DE PERFORACION DE POZO DE 12" 'A 20" EN MATERIAL....</v>
          </cell>
        </row>
        <row r="755">
          <cell r="A755">
            <v>1247</v>
          </cell>
          <cell r="B755" t="str">
            <v>5040 19</v>
          </cell>
          <cell r="C755" t="str">
            <v>TIPO I DE 0 A 100 M.</v>
          </cell>
          <cell r="D755" t="str">
            <v>M.</v>
          </cell>
          <cell r="E755">
            <v>575.12408837635053</v>
          </cell>
          <cell r="F755">
            <v>577.20527758263324</v>
          </cell>
          <cell r="G755">
            <v>578.54016336915538</v>
          </cell>
        </row>
        <row r="756">
          <cell r="A756">
            <v>1248</v>
          </cell>
          <cell r="B756" t="str">
            <v>5040 20</v>
          </cell>
          <cell r="C756" t="str">
            <v>TIPO I DE 100 A 200 M.</v>
          </cell>
          <cell r="D756" t="str">
            <v>M.</v>
          </cell>
          <cell r="E756">
            <v>589.017548269759</v>
          </cell>
          <cell r="F756">
            <v>591.18311001143161</v>
          </cell>
          <cell r="G756">
            <v>592.57211278929924</v>
          </cell>
        </row>
        <row r="757">
          <cell r="A757">
            <v>1249</v>
          </cell>
          <cell r="B757" t="str">
            <v>5040 21</v>
          </cell>
          <cell r="C757" t="str">
            <v>TIPO I DE 200 A 300 M.</v>
          </cell>
          <cell r="D757" t="str">
            <v>M.</v>
          </cell>
          <cell r="E757">
            <v>604.68376497756503</v>
          </cell>
          <cell r="F757">
            <v>606.92526200108853</v>
          </cell>
          <cell r="G757">
            <v>608.36297007116707</v>
          </cell>
        </row>
        <row r="758">
          <cell r="A758">
            <v>1250</v>
          </cell>
          <cell r="B758" t="str">
            <v>5040 22</v>
          </cell>
          <cell r="C758" t="str">
            <v>TIPO II DE 0 A 100 M.</v>
          </cell>
          <cell r="D758" t="str">
            <v>M.</v>
          </cell>
          <cell r="E758">
            <v>888.06646300086481</v>
          </cell>
          <cell r="F758">
            <v>891.69448202262788</v>
          </cell>
          <cell r="G758">
            <v>894.02151265048406</v>
          </cell>
        </row>
        <row r="759">
          <cell r="A759">
            <v>1251</v>
          </cell>
          <cell r="B759" t="str">
            <v>5040 23</v>
          </cell>
          <cell r="C759" t="str">
            <v>TIPO II DE 100 A 200 M.</v>
          </cell>
          <cell r="D759" t="str">
            <v>M.</v>
          </cell>
          <cell r="E759">
            <v>925.96039213347615</v>
          </cell>
          <cell r="F759">
            <v>929.75715622601899</v>
          </cell>
          <cell r="G759">
            <v>932.19242083656616</v>
          </cell>
        </row>
        <row r="760">
          <cell r="A760">
            <v>1252</v>
          </cell>
          <cell r="B760" t="str">
            <v>5040 24</v>
          </cell>
          <cell r="C760" t="str">
            <v>TIPO II DE 200 A 300 M.</v>
          </cell>
          <cell r="D760" t="str">
            <v>M.</v>
          </cell>
          <cell r="E760">
            <v>962.30700104364121</v>
          </cell>
          <cell r="F760">
            <v>966.30063438542709</v>
          </cell>
          <cell r="G760">
            <v>968.86217197578014</v>
          </cell>
        </row>
        <row r="761">
          <cell r="A761">
            <v>1253</v>
          </cell>
          <cell r="B761" t="str">
            <v>5040 25</v>
          </cell>
          <cell r="C761" t="str">
            <v>TIPO III DE 0 A 100 M.</v>
          </cell>
          <cell r="D761" t="str">
            <v>M.</v>
          </cell>
          <cell r="E761">
            <v>1652.8988199003056</v>
          </cell>
          <cell r="F761">
            <v>1660.351727193075</v>
          </cell>
          <cell r="G761">
            <v>1665.1320614285933</v>
          </cell>
        </row>
        <row r="762">
          <cell r="A762">
            <v>1254</v>
          </cell>
          <cell r="B762" t="str">
            <v>5040 26</v>
          </cell>
          <cell r="C762" t="str">
            <v>TIPO III DE 100 A 200 M.</v>
          </cell>
          <cell r="D762" t="str">
            <v>M.</v>
          </cell>
          <cell r="E762">
            <v>1735.9640957448855</v>
          </cell>
          <cell r="F762">
            <v>1743.8951140715305</v>
          </cell>
          <cell r="G762">
            <v>1748.9821112580066</v>
          </cell>
        </row>
        <row r="763">
          <cell r="A763">
            <v>1255</v>
          </cell>
          <cell r="B763" t="str">
            <v>5040 27</v>
          </cell>
          <cell r="C763" t="str">
            <v>TIPO III DE 200 A 300 M.</v>
          </cell>
          <cell r="D763" t="str">
            <v>M.</v>
          </cell>
          <cell r="E763">
            <v>1840.6588737969253</v>
          </cell>
          <cell r="F763">
            <v>1849.0961273359092</v>
          </cell>
          <cell r="G763">
            <v>1854.5078264704584</v>
          </cell>
        </row>
        <row r="764">
          <cell r="A764">
            <v>1256</v>
          </cell>
          <cell r="C764" t="str">
            <v>AMPLIACION DE PERFORACION DE POZO DE 12" 'A 22" EN MATERIAL....</v>
          </cell>
        </row>
        <row r="765">
          <cell r="A765">
            <v>1257</v>
          </cell>
          <cell r="B765" t="str">
            <v>5040 28</v>
          </cell>
          <cell r="C765" t="str">
            <v>TIPO I DE 0 A 100 M.</v>
          </cell>
          <cell r="D765" t="str">
            <v>M.</v>
          </cell>
          <cell r="E765">
            <v>612.91376414525007</v>
          </cell>
          <cell r="F765">
            <v>615.11869973677119</v>
          </cell>
          <cell r="G765">
            <v>616.53295711060002</v>
          </cell>
        </row>
        <row r="766">
          <cell r="A766">
            <v>1258</v>
          </cell>
          <cell r="B766" t="str">
            <v>5040 29</v>
          </cell>
          <cell r="C766" t="str">
            <v>TIPO I DE 100 A 200 M.</v>
          </cell>
          <cell r="D766" t="str">
            <v>M.</v>
          </cell>
          <cell r="E766">
            <v>626.6090306323099</v>
          </cell>
          <cell r="F766">
            <v>628.88708908783565</v>
          </cell>
          <cell r="G766">
            <v>630.3482478541639</v>
          </cell>
        </row>
        <row r="767">
          <cell r="A767">
            <v>1259</v>
          </cell>
          <cell r="B767" t="str">
            <v>5040 30</v>
          </cell>
          <cell r="C767" t="str">
            <v>TIPO I DE 200 A 300 M.</v>
          </cell>
          <cell r="D767" t="str">
            <v>M.</v>
          </cell>
          <cell r="E767">
            <v>639.76700700984713</v>
          </cell>
          <cell r="F767">
            <v>642.1013138222994</v>
          </cell>
          <cell r="G767">
            <v>643.59855058285791</v>
          </cell>
        </row>
        <row r="768">
          <cell r="A768">
            <v>1260</v>
          </cell>
          <cell r="B768" t="str">
            <v>5040 31</v>
          </cell>
          <cell r="C768" t="str">
            <v>TIPO II DE 0 A 100 M.</v>
          </cell>
          <cell r="D768" t="str">
            <v>M.</v>
          </cell>
          <cell r="E768">
            <v>1031.9500466098316</v>
          </cell>
          <cell r="F768">
            <v>1036.2249217362501</v>
          </cell>
          <cell r="G768">
            <v>1038.9668492977551</v>
          </cell>
        </row>
        <row r="769">
          <cell r="A769">
            <v>1261</v>
          </cell>
          <cell r="B769" t="str">
            <v>5040 32</v>
          </cell>
          <cell r="C769" t="str">
            <v>TIPO II DE 100 A 200 M.</v>
          </cell>
          <cell r="D769" t="str">
            <v>M.</v>
          </cell>
          <cell r="E769">
            <v>1059.4614828807771</v>
          </cell>
          <cell r="F769">
            <v>1063.8769788995121</v>
          </cell>
          <cell r="G769">
            <v>1066.709101446593</v>
          </cell>
        </row>
        <row r="770">
          <cell r="A770">
            <v>1262</v>
          </cell>
          <cell r="B770" t="str">
            <v>5040 33</v>
          </cell>
          <cell r="C770" t="str">
            <v>TIPO II DE 200 A 300 M.</v>
          </cell>
          <cell r="D770" t="str">
            <v>M.</v>
          </cell>
          <cell r="E770">
            <v>1088.8063210208816</v>
          </cell>
          <cell r="F770">
            <v>1093.3624379319328</v>
          </cell>
          <cell r="G770">
            <v>1096.2847554645894</v>
          </cell>
        </row>
        <row r="771">
          <cell r="A771">
            <v>1263</v>
          </cell>
          <cell r="B771" t="str">
            <v>5040 34</v>
          </cell>
          <cell r="C771" t="str">
            <v>TIPO III DE 0 A 100 M.</v>
          </cell>
          <cell r="D771" t="str">
            <v>M.</v>
          </cell>
          <cell r="E771">
            <v>2005.1912505254029</v>
          </cell>
          <cell r="F771">
            <v>2014.4722294182855</v>
          </cell>
          <cell r="G771">
            <v>2020.4250984662892</v>
          </cell>
        </row>
        <row r="772">
          <cell r="A772">
            <v>1264</v>
          </cell>
          <cell r="B772" t="str">
            <v>5040 35</v>
          </cell>
          <cell r="C772" t="str">
            <v>TIPO III DE 100 A 200 M.</v>
          </cell>
          <cell r="D772" t="str">
            <v>M.</v>
          </cell>
          <cell r="E772">
            <v>2054.6076725196799</v>
          </cell>
          <cell r="F772">
            <v>2064.0855206618053</v>
          </cell>
          <cell r="G772">
            <v>2070.1646626896154</v>
          </cell>
        </row>
        <row r="773">
          <cell r="A773">
            <v>1265</v>
          </cell>
          <cell r="B773" t="str">
            <v>5040 36</v>
          </cell>
          <cell r="C773" t="str">
            <v>TIPO III DE 200 A 300 M.</v>
          </cell>
          <cell r="D773" t="str">
            <v>M.</v>
          </cell>
          <cell r="E773">
            <v>2137.8929483642596</v>
          </cell>
          <cell r="F773">
            <v>2147.8489075402613</v>
          </cell>
          <cell r="G773">
            <v>2154.234712519029</v>
          </cell>
        </row>
        <row r="774">
          <cell r="A774">
            <v>1266</v>
          </cell>
          <cell r="C774" t="str">
            <v>AMPLIACION DE PERFORACION DE POZO DE 12" 'A 24" EN MATERIAL....</v>
          </cell>
        </row>
        <row r="775">
          <cell r="A775">
            <v>1267</v>
          </cell>
          <cell r="B775" t="str">
            <v>5040 37</v>
          </cell>
          <cell r="C775" t="str">
            <v>TIPO I DE 0 A 100 M.</v>
          </cell>
          <cell r="D775" t="str">
            <v>M.</v>
          </cell>
          <cell r="E775">
            <v>641.67411869926218</v>
          </cell>
          <cell r="F775">
            <v>643.89030396216867</v>
          </cell>
          <cell r="G775">
            <v>645.31177693484346</v>
          </cell>
        </row>
        <row r="776">
          <cell r="A776">
            <v>1268</v>
          </cell>
          <cell r="B776" t="str">
            <v>5040 38</v>
          </cell>
          <cell r="C776" t="str">
            <v>TIPO I DE 100 A 200 M.</v>
          </cell>
          <cell r="D776" t="str">
            <v>M.</v>
          </cell>
          <cell r="E776">
            <v>654.47119177997342</v>
          </cell>
          <cell r="F776">
            <v>656.74925023549918</v>
          </cell>
          <cell r="G776">
            <v>658.21040900182743</v>
          </cell>
        </row>
        <row r="777">
          <cell r="A777">
            <v>1269</v>
          </cell>
          <cell r="B777" t="str">
            <v>5040 39</v>
          </cell>
          <cell r="C777" t="str">
            <v>TIPO I DE 200 A 300 M.</v>
          </cell>
          <cell r="D777" t="str">
            <v>M.</v>
          </cell>
          <cell r="E777">
            <v>668.36465167338201</v>
          </cell>
          <cell r="F777">
            <v>670.72708266429754</v>
          </cell>
          <cell r="G777">
            <v>672.2423584219714</v>
          </cell>
        </row>
        <row r="778">
          <cell r="A778">
            <v>1270</v>
          </cell>
          <cell r="B778" t="str">
            <v>5040 40</v>
          </cell>
          <cell r="C778" t="str">
            <v>TIPO II DE 0 A 100 M.</v>
          </cell>
          <cell r="D778" t="str">
            <v>M.</v>
          </cell>
          <cell r="E778">
            <v>1069.1695014019645</v>
          </cell>
          <cell r="F778">
            <v>1073.4725007068464</v>
          </cell>
          <cell r="G778">
            <v>1076.2324672654663</v>
          </cell>
        </row>
        <row r="779">
          <cell r="A779">
            <v>1271</v>
          </cell>
          <cell r="B779" t="str">
            <v>5040 41</v>
          </cell>
          <cell r="C779" t="str">
            <v>TIPO II DE 100 A 200 M.</v>
          </cell>
          <cell r="D779" t="str">
            <v>M.</v>
          </cell>
          <cell r="E779">
            <v>1098.811904704653</v>
          </cell>
          <cell r="F779">
            <v>1103.311773258778</v>
          </cell>
          <cell r="G779">
            <v>1106.198012797204</v>
          </cell>
        </row>
        <row r="780">
          <cell r="A780">
            <v>1272</v>
          </cell>
          <cell r="B780" t="str">
            <v>5040 42</v>
          </cell>
          <cell r="C780" t="str">
            <v>TIPO II DE 200 A 300 M.</v>
          </cell>
          <cell r="D780" t="str">
            <v>M.</v>
          </cell>
          <cell r="E780">
            <v>1149.8638102148016</v>
          </cell>
          <cell r="F780">
            <v>1154.5886721966326</v>
          </cell>
          <cell r="G780">
            <v>1157.6192237119801</v>
          </cell>
        </row>
        <row r="781">
          <cell r="A781">
            <v>1273</v>
          </cell>
          <cell r="B781" t="str">
            <v>5040 43</v>
          </cell>
          <cell r="C781" t="str">
            <v>TIPO III DE 0 A 100 M.</v>
          </cell>
          <cell r="D781" t="str">
            <v>M.</v>
          </cell>
          <cell r="E781">
            <v>2123.2999050429125</v>
          </cell>
          <cell r="F781">
            <v>2133.0027466127444</v>
          </cell>
          <cell r="G781">
            <v>2139.226200617476</v>
          </cell>
        </row>
        <row r="782">
          <cell r="A782">
            <v>1274</v>
          </cell>
          <cell r="B782" t="str">
            <v>5040 44</v>
          </cell>
          <cell r="C782" t="str">
            <v>TIPO III DE 100 A 200 M.</v>
          </cell>
          <cell r="D782" t="str">
            <v>M.</v>
          </cell>
          <cell r="E782">
            <v>2172.0872940689324</v>
          </cell>
          <cell r="F782">
            <v>2182.0432532449336</v>
          </cell>
          <cell r="G782">
            <v>2188.4290582237013</v>
          </cell>
        </row>
        <row r="783">
          <cell r="A783">
            <v>1275</v>
          </cell>
          <cell r="B783" t="str">
            <v>5040 45</v>
          </cell>
          <cell r="C783" t="str">
            <v>TIPO III DE 200 A 300 M.</v>
          </cell>
          <cell r="D783" t="str">
            <v>M.</v>
          </cell>
          <cell r="E783">
            <v>2225.4746830949525</v>
          </cell>
          <cell r="F783">
            <v>2235.6837598771231</v>
          </cell>
          <cell r="G783">
            <v>2242.2319158299274</v>
          </cell>
        </row>
        <row r="784">
          <cell r="A784">
            <v>1276</v>
          </cell>
          <cell r="C784" t="str">
            <v>AMPLIACION DE PERFORACION DE POZO DE 12" 'A 26" EN MATERIAL....</v>
          </cell>
        </row>
        <row r="785">
          <cell r="A785">
            <v>1277</v>
          </cell>
          <cell r="B785" t="str">
            <v>5040 46</v>
          </cell>
          <cell r="C785" t="str">
            <v>TIPO I DE 0 A 100 M.</v>
          </cell>
          <cell r="D785" t="str">
            <v>M.</v>
          </cell>
          <cell r="E785">
            <v>672.14361688036877</v>
          </cell>
          <cell r="F785">
            <v>674.38511390389226</v>
          </cell>
          <cell r="G785">
            <v>675.8228219739708</v>
          </cell>
        </row>
        <row r="786">
          <cell r="A786">
            <v>1278</v>
          </cell>
          <cell r="B786" t="str">
            <v>5040 47</v>
          </cell>
          <cell r="C786" t="str">
            <v>TIPO II DE 0 A 100 M.</v>
          </cell>
          <cell r="D786" t="str">
            <v>M.</v>
          </cell>
          <cell r="E786">
            <v>1126.2761868575667</v>
          </cell>
          <cell r="F786">
            <v>1130.7479312332282</v>
          </cell>
          <cell r="G786">
            <v>1133.6161317745391</v>
          </cell>
        </row>
        <row r="787">
          <cell r="A787">
            <v>1279</v>
          </cell>
          <cell r="B787" t="str">
            <v>5040 48</v>
          </cell>
          <cell r="C787" t="str">
            <v>TIPO III DE 0 A 100 M.</v>
          </cell>
          <cell r="D787" t="str">
            <v>M.</v>
          </cell>
          <cell r="E787">
            <v>2259.909028799625</v>
          </cell>
          <cell r="F787">
            <v>2270.118105581796</v>
          </cell>
          <cell r="G787">
            <v>2276.6662615346004</v>
          </cell>
        </row>
        <row r="788">
          <cell r="A788">
            <v>1280</v>
          </cell>
          <cell r="C788" t="str">
            <v>AMPLIACION DE PERFORACION DE POZO DE 12" 'A 28" EN MATERIAL....</v>
          </cell>
        </row>
        <row r="789">
          <cell r="A789">
            <v>1281</v>
          </cell>
          <cell r="B789" t="str">
            <v>5040 49</v>
          </cell>
          <cell r="C789" t="str">
            <v>TIPO I DE 0 A 100 M.</v>
          </cell>
          <cell r="D789" t="str">
            <v>M.</v>
          </cell>
          <cell r="E789">
            <v>756.82423656485548</v>
          </cell>
          <cell r="F789">
            <v>759.38353680501405</v>
          </cell>
          <cell r="G789">
            <v>761.0250855424938</v>
          </cell>
        </row>
        <row r="790">
          <cell r="A790">
            <v>1282</v>
          </cell>
          <cell r="B790" t="str">
            <v>5040 50</v>
          </cell>
          <cell r="C790" t="str">
            <v>TIPO II DE 0 A 100 M.</v>
          </cell>
          <cell r="D790" t="str">
            <v>M.</v>
          </cell>
          <cell r="E790">
            <v>1178.968369269106</v>
          </cell>
          <cell r="F790">
            <v>1183.5244861801575</v>
          </cell>
          <cell r="G790">
            <v>1186.446803712814</v>
          </cell>
        </row>
        <row r="791">
          <cell r="A791">
            <v>1283</v>
          </cell>
          <cell r="B791" t="str">
            <v>5040 51</v>
          </cell>
          <cell r="C791" t="str">
            <v>TIPO III DE 0 A 100 M.</v>
          </cell>
          <cell r="D791" t="str">
            <v>M.</v>
          </cell>
          <cell r="E791">
            <v>2346.7929877863762</v>
          </cell>
          <cell r="F791">
            <v>2357.2833063531798</v>
          </cell>
          <cell r="G791">
            <v>2364.0118522771359</v>
          </cell>
        </row>
        <row r="792">
          <cell r="A792">
            <v>1284</v>
          </cell>
          <cell r="C792" t="str">
            <v>AMPLIACION DE PERFORACION DE POZO DE 12" 'A 30" EN MATERIAL....</v>
          </cell>
        </row>
        <row r="793">
          <cell r="A793">
            <v>1285</v>
          </cell>
          <cell r="B793" t="str">
            <v>5040 52</v>
          </cell>
          <cell r="C793" t="str">
            <v>TIPO I DE 0 A 100 M.</v>
          </cell>
          <cell r="D793" t="str">
            <v>M.</v>
          </cell>
          <cell r="E793">
            <v>787.38904438912152</v>
          </cell>
          <cell r="F793">
            <v>790.0045929862066</v>
          </cell>
          <cell r="G793">
            <v>791.68221971791684</v>
          </cell>
        </row>
        <row r="794">
          <cell r="A794">
            <v>1286</v>
          </cell>
          <cell r="B794" t="str">
            <v>5040 53</v>
          </cell>
          <cell r="C794" t="str">
            <v>TIPO II DE 0 A 100 M.</v>
          </cell>
          <cell r="D794" t="str">
            <v>M.</v>
          </cell>
          <cell r="E794">
            <v>1208.8988394873907</v>
          </cell>
          <cell r="F794">
            <v>1213.5112047553687</v>
          </cell>
          <cell r="G794">
            <v>1216.4696002822557</v>
          </cell>
        </row>
        <row r="795">
          <cell r="A795">
            <v>1287</v>
          </cell>
          <cell r="B795" t="str">
            <v>5040 54</v>
          </cell>
          <cell r="C795" t="str">
            <v>TIPO III DE 0 A 100 M.</v>
          </cell>
          <cell r="D795" t="str">
            <v>M.</v>
          </cell>
          <cell r="E795">
            <v>2431.2039097338748</v>
          </cell>
          <cell r="F795">
            <v>2441.9754700853114</v>
          </cell>
          <cell r="G795">
            <v>2448.8844059804187</v>
          </cell>
        </row>
        <row r="796">
          <cell r="A796">
            <v>1288</v>
          </cell>
          <cell r="C796" t="str">
            <v>AMPLIACION DE PERFORACION DE POZO DE 12" 'A 34" EN MATERIAL....</v>
          </cell>
        </row>
        <row r="797">
          <cell r="A797">
            <v>1289</v>
          </cell>
          <cell r="B797" t="str">
            <v>5040 55</v>
          </cell>
          <cell r="C797" t="str">
            <v>TIPO I DE 0 A 100 M.</v>
          </cell>
          <cell r="D797" t="str">
            <v>M.</v>
          </cell>
          <cell r="E797">
            <v>835.60070493107889</v>
          </cell>
          <cell r="F797">
            <v>838.38499859894364</v>
          </cell>
          <cell r="G797">
            <v>840.17085931334486</v>
          </cell>
        </row>
        <row r="798">
          <cell r="A798">
            <v>1290</v>
          </cell>
          <cell r="B798" t="str">
            <v>5040 56</v>
          </cell>
          <cell r="C798" t="str">
            <v>TIPO II DE 0 A 100 M.</v>
          </cell>
          <cell r="D798" t="str">
            <v>M.</v>
          </cell>
          <cell r="E798">
            <v>1333.3061040829818</v>
          </cell>
          <cell r="F798">
            <v>1338.424704563299</v>
          </cell>
          <cell r="G798">
            <v>1341.7078020382587</v>
          </cell>
        </row>
        <row r="799">
          <cell r="A799">
            <v>1291</v>
          </cell>
          <cell r="B799" t="str">
            <v>5040 57</v>
          </cell>
          <cell r="C799" t="str">
            <v>TIPO III DE 0 A 100 M.</v>
          </cell>
          <cell r="D799" t="str">
            <v>M.</v>
          </cell>
          <cell r="E799">
            <v>2704.0374575443152</v>
          </cell>
          <cell r="F799">
            <v>2716.1308542835259</v>
          </cell>
          <cell r="G799">
            <v>2723.887623043046</v>
          </cell>
        </row>
        <row r="800">
          <cell r="A800">
            <v>1292</v>
          </cell>
          <cell r="B800" t="str">
            <v>5050 00</v>
          </cell>
          <cell r="C800" t="str">
            <v>REGISTRO  ELECTRICO  CON  GRAFICAS  DE RESISTIVIDAD Y POTENCIAL NATURAL.....</v>
          </cell>
        </row>
        <row r="801">
          <cell r="A801">
            <v>1293</v>
          </cell>
          <cell r="B801" t="str">
            <v>5050 01</v>
          </cell>
          <cell r="C801" t="str">
            <v>PARA PROFUNDIDADES HASTA DE 450 MTS.</v>
          </cell>
          <cell r="D801" t="str">
            <v>PZA.</v>
          </cell>
          <cell r="E801">
            <v>9196.7945821338217</v>
          </cell>
          <cell r="F801">
            <v>9351.1963218972323</v>
          </cell>
          <cell r="G801">
            <v>9450.2304160594795</v>
          </cell>
        </row>
        <row r="802">
          <cell r="A802">
            <v>1294</v>
          </cell>
          <cell r="B802" t="str">
            <v>5050 02</v>
          </cell>
          <cell r="C802" t="str">
            <v>PARA PROFUNDIDADES MAYORES A 450 MTS.</v>
          </cell>
          <cell r="D802" t="str">
            <v>PZA.</v>
          </cell>
          <cell r="E802">
            <v>9660.9884434190917</v>
          </cell>
          <cell r="F802">
            <v>9822.9837113675876</v>
          </cell>
          <cell r="G802">
            <v>9926.8883347509309</v>
          </cell>
        </row>
        <row r="803">
          <cell r="A803">
            <v>1295</v>
          </cell>
          <cell r="B803" t="str">
            <v>5061 00</v>
          </cell>
          <cell r="C803" t="str">
            <v>COLOCACION  DE  TUBERIA  DE  ACERO  PARA ADEME SOLDANDO LAS JUNTAS CON DOBLE 'ARCO ELECTRICO ....</v>
          </cell>
        </row>
        <row r="804">
          <cell r="A804">
            <v>1296</v>
          </cell>
          <cell r="B804" t="str">
            <v>5061 01</v>
          </cell>
          <cell r="C804" t="str">
            <v>DE 4 1/2" DE DIAMETRO X 1/4" DE ESPESOR.</v>
          </cell>
          <cell r="D804" t="str">
            <v>M.</v>
          </cell>
          <cell r="E804">
            <v>21.330994752664537</v>
          </cell>
          <cell r="F804">
            <v>21.440960290455966</v>
          </cell>
          <cell r="G804">
            <v>21.511492769176254</v>
          </cell>
        </row>
        <row r="805">
          <cell r="A805">
            <v>1297</v>
          </cell>
          <cell r="B805" t="str">
            <v>5061 02</v>
          </cell>
          <cell r="C805" t="str">
            <v>DE 6 5/8" DE DIAMETRO X 1/4" DE ESPESOR.</v>
          </cell>
          <cell r="D805" t="str">
            <v>M.</v>
          </cell>
          <cell r="E805">
            <v>30.280244974583084</v>
          </cell>
          <cell r="F805">
            <v>30.433521747207962</v>
          </cell>
          <cell r="G805">
            <v>30.531834281485601</v>
          </cell>
        </row>
        <row r="806">
          <cell r="A806">
            <v>1298</v>
          </cell>
          <cell r="B806" t="str">
            <v>5061 03</v>
          </cell>
          <cell r="C806" t="str">
            <v>DE 8 5/8" DE DIAMETRO X 1/4" DE ESPESOR.</v>
          </cell>
          <cell r="D806" t="str">
            <v>M.</v>
          </cell>
          <cell r="E806">
            <v>38.417932767738399</v>
          </cell>
          <cell r="F806">
            <v>38.609177181288707</v>
          </cell>
          <cell r="G806">
            <v>38.731842361671816</v>
          </cell>
        </row>
        <row r="807">
          <cell r="A807">
            <v>1299</v>
          </cell>
          <cell r="B807" t="str">
            <v>5061 04</v>
          </cell>
          <cell r="C807" t="str">
            <v>DE 10 3/4" DE DIAMETRO X 1/4" DE ESPESOR.</v>
          </cell>
          <cell r="D807" t="str">
            <v>M.</v>
          </cell>
          <cell r="E807">
            <v>43.946039362562388</v>
          </cell>
          <cell r="F807">
            <v>44.166532921714506</v>
          </cell>
          <cell r="G807">
            <v>44.307958659097388</v>
          </cell>
        </row>
        <row r="808">
          <cell r="A808">
            <v>1300</v>
          </cell>
          <cell r="B808" t="str">
            <v>5061 05</v>
          </cell>
          <cell r="C808" t="str">
            <v>DE 12" DE DIAMETRO X 1/4" DE ESPESOR.</v>
          </cell>
          <cell r="D808" t="str">
            <v>M.</v>
          </cell>
          <cell r="E808">
            <v>46.00043990152858</v>
          </cell>
          <cell r="F808">
            <v>46.230776923142841</v>
          </cell>
          <cell r="G808">
            <v>46.378516309516037</v>
          </cell>
        </row>
        <row r="809">
          <cell r="A809">
            <v>1301</v>
          </cell>
          <cell r="B809" t="str">
            <v>5061 06</v>
          </cell>
          <cell r="C809" t="str">
            <v>DE 14" DE DIAMETRO X 1/4" DE ESPESOR.</v>
          </cell>
          <cell r="D809" t="str">
            <v>M.</v>
          </cell>
          <cell r="E809">
            <v>51.194024540038598</v>
          </cell>
          <cell r="F809">
            <v>51.447142146208122</v>
          </cell>
          <cell r="G809">
            <v>51.609493120244593</v>
          </cell>
        </row>
        <row r="810">
          <cell r="A810">
            <v>1302</v>
          </cell>
          <cell r="B810" t="str">
            <v>5061 07</v>
          </cell>
          <cell r="C810" t="str">
            <v>DE 16" DE DIAMETRO X 1/4" DE ESPESOR.</v>
          </cell>
          <cell r="D810" t="str">
            <v>M.</v>
          </cell>
          <cell r="E810">
            <v>57.771829058149656</v>
          </cell>
          <cell r="F810">
            <v>58.058695678475118</v>
          </cell>
          <cell r="G810">
            <v>58.242693449049789</v>
          </cell>
        </row>
        <row r="811">
          <cell r="A811">
            <v>1303</v>
          </cell>
          <cell r="B811" t="str">
            <v>5061 08</v>
          </cell>
          <cell r="C811" t="str">
            <v>DE 18" DE DIAMETRO X 1/4" DE ESPESOR.</v>
          </cell>
          <cell r="D811" t="str">
            <v>M.</v>
          </cell>
          <cell r="E811">
            <v>62.340630136082055</v>
          </cell>
          <cell r="F811">
            <v>62.647183681331811</v>
          </cell>
          <cell r="G811">
            <v>62.843808749887096</v>
          </cell>
        </row>
        <row r="812">
          <cell r="A812">
            <v>1304</v>
          </cell>
          <cell r="B812" t="str">
            <v>5061 09</v>
          </cell>
          <cell r="C812" t="str">
            <v>DE 20" DE DIAMETRO X 1/4" DE ESPESOR.</v>
          </cell>
          <cell r="D812" t="str">
            <v>M.</v>
          </cell>
          <cell r="E812">
            <v>62.577452760936922</v>
          </cell>
          <cell r="F812">
            <v>62.892443559725663</v>
          </cell>
          <cell r="G812">
            <v>63.094480327415496</v>
          </cell>
        </row>
        <row r="813">
          <cell r="A813">
            <v>1305</v>
          </cell>
          <cell r="B813" t="str">
            <v>5061 10</v>
          </cell>
          <cell r="C813" t="str">
            <v>DE 22" DE DIAMETRO X 1/4" DE ESPESOR.</v>
          </cell>
          <cell r="D813" t="str">
            <v>M.</v>
          </cell>
          <cell r="E813">
            <v>73.857578281287687</v>
          </cell>
          <cell r="F813">
            <v>74.211942929925016</v>
          </cell>
          <cell r="G813">
            <v>74.439234293576078</v>
          </cell>
        </row>
        <row r="814">
          <cell r="A814">
            <v>1306</v>
          </cell>
          <cell r="B814" t="str">
            <v>5062 00</v>
          </cell>
          <cell r="C814" t="str">
            <v>COLOCACION DE TUBERIA DE P.V.C. PARA ADEME DE POZO.....</v>
          </cell>
        </row>
        <row r="815">
          <cell r="A815">
            <v>1307</v>
          </cell>
          <cell r="B815" t="str">
            <v>5062 02</v>
          </cell>
          <cell r="C815" t="str">
            <v>DE 6" DE DIAMETRO.</v>
          </cell>
          <cell r="D815" t="str">
            <v>M.</v>
          </cell>
          <cell r="E815">
            <v>19.464787030657845</v>
          </cell>
          <cell r="F815">
            <v>19.618063803282723</v>
          </cell>
          <cell r="G815">
            <v>19.716376337560366</v>
          </cell>
        </row>
        <row r="816">
          <cell r="A816">
            <v>1308</v>
          </cell>
          <cell r="B816" t="str">
            <v>5062 03</v>
          </cell>
          <cell r="C816" t="str">
            <v>DE 8" DE DIAMETRO.</v>
          </cell>
          <cell r="D816" t="str">
            <v>M.</v>
          </cell>
          <cell r="E816">
            <v>24.269339309794475</v>
          </cell>
          <cell r="F816">
            <v>24.460583723344783</v>
          </cell>
          <cell r="G816">
            <v>24.583248903727895</v>
          </cell>
        </row>
        <row r="817">
          <cell r="A817">
            <v>1309</v>
          </cell>
          <cell r="B817" t="str">
            <v>5062 04</v>
          </cell>
          <cell r="C817" t="str">
            <v>DE 10" DE DIAMETRO.</v>
          </cell>
          <cell r="D817" t="str">
            <v>M.</v>
          </cell>
          <cell r="E817">
            <v>27.856604783123132</v>
          </cell>
          <cell r="F817">
            <v>28.077098342275249</v>
          </cell>
          <cell r="G817">
            <v>28.218524079658131</v>
          </cell>
        </row>
        <row r="818">
          <cell r="A818">
            <v>1310</v>
          </cell>
          <cell r="B818" t="str">
            <v>5062 05</v>
          </cell>
          <cell r="C818" t="str">
            <v>DE 12" DE DIAMETRO.</v>
          </cell>
          <cell r="D818" t="str">
            <v>M.</v>
          </cell>
          <cell r="E818">
            <v>37.260439901528578</v>
          </cell>
          <cell r="F818">
            <v>37.490776923142846</v>
          </cell>
          <cell r="G818">
            <v>37.638516309516035</v>
          </cell>
        </row>
        <row r="819">
          <cell r="A819">
            <v>1311</v>
          </cell>
          <cell r="B819" t="str">
            <v>5062 06</v>
          </cell>
          <cell r="C819" t="str">
            <v>DE 14" DE DIAMETRO.</v>
          </cell>
          <cell r="D819" t="str">
            <v>M.</v>
          </cell>
          <cell r="E819">
            <v>41.0740245400386</v>
          </cell>
          <cell r="F819">
            <v>41.327142146208125</v>
          </cell>
          <cell r="G819">
            <v>41.489493120244596</v>
          </cell>
        </row>
        <row r="820">
          <cell r="A820">
            <v>1312</v>
          </cell>
          <cell r="B820" t="str">
            <v>5063 00</v>
          </cell>
          <cell r="C820" t="str">
            <v>COLOCACION  DE  REJILLA  DE PVC PARA  ADEME DE POZO.....</v>
          </cell>
        </row>
        <row r="821">
          <cell r="A821">
            <v>1313</v>
          </cell>
          <cell r="B821" t="str">
            <v>5063 02</v>
          </cell>
          <cell r="C821" t="str">
            <v>DE 6" DE DIAMETRO.</v>
          </cell>
          <cell r="D821" t="str">
            <v>M.</v>
          </cell>
          <cell r="E821">
            <v>19.464787030657845</v>
          </cell>
          <cell r="F821">
            <v>19.618063803282723</v>
          </cell>
          <cell r="G821">
            <v>19.716376337560366</v>
          </cell>
        </row>
        <row r="822">
          <cell r="A822">
            <v>1314</v>
          </cell>
          <cell r="B822" t="str">
            <v>5063 03</v>
          </cell>
          <cell r="C822" t="str">
            <v>DE 8" DE DIAMETRO.</v>
          </cell>
          <cell r="D822" t="str">
            <v>M.</v>
          </cell>
          <cell r="E822">
            <v>24.269339309794475</v>
          </cell>
          <cell r="F822">
            <v>24.460583723344783</v>
          </cell>
          <cell r="G822">
            <v>24.583248903727895</v>
          </cell>
        </row>
        <row r="823">
          <cell r="A823">
            <v>1315</v>
          </cell>
          <cell r="B823" t="str">
            <v>5063 04</v>
          </cell>
          <cell r="C823" t="str">
            <v>DE 10" DE DIAMETRO.</v>
          </cell>
          <cell r="D823" t="str">
            <v>M.</v>
          </cell>
          <cell r="E823">
            <v>27.856604783123132</v>
          </cell>
          <cell r="F823">
            <v>28.077098342275249</v>
          </cell>
          <cell r="G823">
            <v>28.218524079658131</v>
          </cell>
        </row>
        <row r="824">
          <cell r="A824">
            <v>1316</v>
          </cell>
          <cell r="B824" t="str">
            <v>5063 05</v>
          </cell>
          <cell r="C824" t="str">
            <v>DE 12" DE DIAMETRO.</v>
          </cell>
          <cell r="D824" t="str">
            <v>M.</v>
          </cell>
          <cell r="E824">
            <v>37.260439901528578</v>
          </cell>
          <cell r="F824">
            <v>37.490776923142846</v>
          </cell>
          <cell r="G824">
            <v>37.638516309516035</v>
          </cell>
        </row>
        <row r="825">
          <cell r="A825">
            <v>1317</v>
          </cell>
          <cell r="B825" t="str">
            <v>5063 06</v>
          </cell>
          <cell r="C825" t="str">
            <v>DE 14" DE DIAMETRO.</v>
          </cell>
          <cell r="D825" t="str">
            <v>M.</v>
          </cell>
          <cell r="E825">
            <v>41.0740245400386</v>
          </cell>
          <cell r="F825">
            <v>41.327142146208125</v>
          </cell>
          <cell r="G825">
            <v>41.489493120244596</v>
          </cell>
        </row>
        <row r="826">
          <cell r="A826">
            <v>1318</v>
          </cell>
          <cell r="B826" t="str">
            <v>5064 01</v>
          </cell>
          <cell r="C826" t="str">
            <v>CEMENTACION DE TUBERIA PARA ADEME CON EQUIPO DE PERFORACION.</v>
          </cell>
        </row>
        <row r="827">
          <cell r="A827">
            <v>1319</v>
          </cell>
          <cell r="B827" t="str">
            <v>5065 01</v>
          </cell>
          <cell r="C827" t="str">
            <v>SUM. Y COLOCACION DE FILTRO DE GRAVA PARA POZO.</v>
          </cell>
          <cell r="D827" t="str">
            <v>M3.</v>
          </cell>
          <cell r="E827">
            <v>1106.4634410874878</v>
          </cell>
          <cell r="F827">
            <v>1107.0821730136802</v>
          </cell>
          <cell r="G827">
            <v>1107.4790309502137</v>
          </cell>
        </row>
        <row r="828">
          <cell r="A828">
            <v>1320</v>
          </cell>
          <cell r="B828" t="str">
            <v>5065 02</v>
          </cell>
          <cell r="C828" t="str">
            <v>ACARREO DE GRAVA PARA FILTRO EN LOS KILOMETROS SUBSECUENTES AL 1ero.</v>
          </cell>
        </row>
        <row r="829">
          <cell r="A829">
            <v>1321</v>
          </cell>
          <cell r="B829" t="str">
            <v>5066 01</v>
          </cell>
          <cell r="C829" t="str">
            <v>TRATAMIENTO DE POZO CON DISPERSOR DE ARCILLAS.</v>
          </cell>
          <cell r="D829" t="str">
            <v>LT.</v>
          </cell>
          <cell r="E829">
            <v>32.555104597262925</v>
          </cell>
          <cell r="F829">
            <v>32.632727329821577</v>
          </cell>
          <cell r="G829">
            <v>32.682514961859432</v>
          </cell>
        </row>
        <row r="830">
          <cell r="A830">
            <v>1322</v>
          </cell>
          <cell r="B830" t="str">
            <v>5070 01</v>
          </cell>
          <cell r="C830" t="str">
            <v>MOVIMIENTO DE UNIDADES NEUMATICAS (360 PCM) EN 1er. KM.</v>
          </cell>
          <cell r="D830" t="str">
            <v>LOTE.</v>
          </cell>
          <cell r="E830">
            <v>213.28668494126308</v>
          </cell>
          <cell r="F830">
            <v>213.7788580643705</v>
          </cell>
          <cell r="G830">
            <v>214.09454051388585</v>
          </cell>
        </row>
        <row r="831">
          <cell r="A831">
            <v>1323</v>
          </cell>
          <cell r="B831" t="str">
            <v>5070 02</v>
          </cell>
          <cell r="C831" t="str">
            <v>MOVIMIENTO DE UNIDADES NEUMATICAS (600 PCM) EN 1er. KM.</v>
          </cell>
          <cell r="D831" t="str">
            <v>LOTE.</v>
          </cell>
          <cell r="E831">
            <v>256.59452074948706</v>
          </cell>
          <cell r="F831">
            <v>257.08669387259442</v>
          </cell>
          <cell r="G831">
            <v>257.40237632210983</v>
          </cell>
        </row>
        <row r="832">
          <cell r="A832">
            <v>1324</v>
          </cell>
          <cell r="B832" t="str">
            <v>5070 03</v>
          </cell>
          <cell r="C832" t="str">
            <v>KILOMETROS SUBSECUENTES AL PRIMERO.</v>
          </cell>
          <cell r="D832" t="str">
            <v>KM.</v>
          </cell>
          <cell r="E832">
            <v>24.630589335183242</v>
          </cell>
          <cell r="F832">
            <v>24.774022645345969</v>
          </cell>
          <cell r="G832">
            <v>24.866021530633304</v>
          </cell>
        </row>
        <row r="833">
          <cell r="A833">
            <v>1325</v>
          </cell>
          <cell r="B833" t="str">
            <v>5074 00</v>
          </cell>
          <cell r="C833" t="str">
            <v>UNIDADES  NEUMATICAS  TRABAJANDO  EN OPERACIONES ORDENADAS POR LA COMISION....</v>
          </cell>
        </row>
        <row r="834">
          <cell r="A834">
            <v>1326</v>
          </cell>
          <cell r="B834" t="str">
            <v>5074 01</v>
          </cell>
          <cell r="C834" t="str">
            <v>UNIDADES  NEUMATICAS  TRABAJANDO  EN 'OPERACIONES ORDENADAS POR LA COMISION 'DE 360 PCM.</v>
          </cell>
          <cell r="D834" t="str">
            <v>HR.</v>
          </cell>
          <cell r="E834">
            <v>223.26388406192055</v>
          </cell>
          <cell r="F834">
            <v>225.01039554449028</v>
          </cell>
          <cell r="G834">
            <v>226.13061726534193</v>
          </cell>
        </row>
        <row r="835">
          <cell r="A835">
            <v>1327</v>
          </cell>
          <cell r="B835" t="str">
            <v>5074 02</v>
          </cell>
          <cell r="C835" t="str">
            <v>UNIDADES  NEUMATICAS  TRABAJANDO  EN 'OPERACIONES ORDENADAS POR LA COMISION 'DE 600 PCM.</v>
          </cell>
          <cell r="D835" t="str">
            <v>HR.</v>
          </cell>
          <cell r="E835">
            <v>359.96894024532696</v>
          </cell>
          <cell r="F835">
            <v>361.71545172789672</v>
          </cell>
          <cell r="G835">
            <v>362.83567344874837</v>
          </cell>
        </row>
        <row r="836">
          <cell r="A836">
            <v>1328</v>
          </cell>
          <cell r="B836" t="str">
            <v>5080 00</v>
          </cell>
          <cell r="C836" t="str">
            <v>DESARROLLO Y AFORO O PRUEBA DE BOMBEO EFECTIVA,  CON BOMBA VERTICAL TIPO TURBINA P/MOTOR  DE  COMBUSTION  INTERNA  POR  UN  LAPSO DE 24 HRS........</v>
          </cell>
        </row>
        <row r="837">
          <cell r="A837">
            <v>1329</v>
          </cell>
          <cell r="B837" t="str">
            <v>5080 01</v>
          </cell>
          <cell r="C837" t="str">
            <v>101 MM. (4") HASTA 100.65 M. (33 TRAMOS) DE LONGITUD  Y  MOTOR  DE  65  H.P.  NOMINALES MINIMOS.</v>
          </cell>
          <cell r="D837" t="str">
            <v>P.G.</v>
          </cell>
          <cell r="E837">
            <v>14670.954576299113</v>
          </cell>
          <cell r="F837">
            <v>14820.856447508399</v>
          </cell>
          <cell r="G837">
            <v>14917.00430213222</v>
          </cell>
        </row>
        <row r="838">
          <cell r="A838">
            <v>1330</v>
          </cell>
          <cell r="B838" t="str">
            <v>5080 02</v>
          </cell>
          <cell r="C838" t="str">
            <v>101 MM.  (4")  COMPRENDIDA  ENTRE  103.7  Y  152.5 M.  (34 A 50 TRAMOS)  DE  LONGITUD  Y MOTOR DE 65 H.P. NOMINALES MINIMOS.</v>
          </cell>
          <cell r="D838" t="str">
            <v>P.G.</v>
          </cell>
          <cell r="E838">
            <v>15095.714201846378</v>
          </cell>
          <cell r="F838">
            <v>15245.616073055664</v>
          </cell>
          <cell r="G838">
            <v>15341.763927679485</v>
          </cell>
        </row>
        <row r="839">
          <cell r="A839">
            <v>1331</v>
          </cell>
          <cell r="B839" t="str">
            <v>5080 03</v>
          </cell>
          <cell r="C839" t="str">
            <v>152 MM. (6") HASTA 100.65 M. (33 TRAMOS) DE 'LONGITUD  Y  MOTOR  DE  100  H.P.  NOMINALES MINIMOS.</v>
          </cell>
          <cell r="D839" t="str">
            <v>P.G.</v>
          </cell>
          <cell r="E839">
            <v>16781.051493621871</v>
          </cell>
          <cell r="F839">
            <v>16930.953364831155</v>
          </cell>
          <cell r="G839">
            <v>17027.101219454977</v>
          </cell>
        </row>
        <row r="840">
          <cell r="A840">
            <v>1332</v>
          </cell>
          <cell r="B840" t="str">
            <v>5080 04</v>
          </cell>
          <cell r="C840" t="str">
            <v>152 MM.  (6")  COMPRENDIDA  ENTRE  103.7  Y  152.5 M.  (34 A 50 TRAMOS)  DE  LONGITUD  Y 'MOTOR DE 180 H.P. NOMINALES MINIMOS.</v>
          </cell>
          <cell r="D840" t="str">
            <v>P.G.</v>
          </cell>
          <cell r="E840">
            <v>17913.274998805813</v>
          </cell>
          <cell r="F840">
            <v>18063.176870015097</v>
          </cell>
          <cell r="G840">
            <v>18159.324724638918</v>
          </cell>
        </row>
        <row r="841">
          <cell r="A841">
            <v>1333</v>
          </cell>
          <cell r="B841" t="str">
            <v>5080 05</v>
          </cell>
          <cell r="C841" t="str">
            <v>203 MM. (8") HASTA 100.65 M. (33 TRAMOS) DE 'LONGITUD  Y  MOTOR  DE  180  H.P.  NOMINALES MINIMOS.</v>
          </cell>
          <cell r="D841" t="str">
            <v>P.G.</v>
          </cell>
          <cell r="E841">
            <v>18893.586215764633</v>
          </cell>
          <cell r="F841">
            <v>19043.488086973914</v>
          </cell>
          <cell r="G841">
            <v>19139.635941597735</v>
          </cell>
        </row>
        <row r="842">
          <cell r="A842">
            <v>1334</v>
          </cell>
          <cell r="B842" t="str">
            <v>5080 06</v>
          </cell>
          <cell r="C842" t="str">
            <v>203 MM.  (8")  COMPRENDIDA  ENTRE  103.7  Y  152.5 M.  (34 A 50 TRAMOS)  DE  LONGITUD  Y 'MOTOR DE 180 H.P. NOMINALES MINIMOS.</v>
          </cell>
          <cell r="D842" t="str">
            <v>P.G.</v>
          </cell>
          <cell r="E842">
            <v>20011.744832685417</v>
          </cell>
          <cell r="F842">
            <v>20161.646703894701</v>
          </cell>
          <cell r="G842">
            <v>20257.794558518523</v>
          </cell>
        </row>
        <row r="843">
          <cell r="A843">
            <v>1335</v>
          </cell>
          <cell r="B843" t="str">
            <v>5080 07</v>
          </cell>
          <cell r="C843" t="str">
            <v>254 MM. (10") HASTA 100.65 M. (33 TRAMOS) DE 'LONGITUD  Y  MOTOR  DE  260  H.P.  NOMINALES MINIMOS.</v>
          </cell>
          <cell r="D843" t="str">
            <v>P.G.</v>
          </cell>
          <cell r="E843">
            <v>20257.918121728741</v>
          </cell>
          <cell r="F843">
            <v>20407.819992938028</v>
          </cell>
          <cell r="G843">
            <v>20503.967847561849</v>
          </cell>
        </row>
        <row r="844">
          <cell r="A844">
            <v>1336</v>
          </cell>
          <cell r="B844" t="str">
            <v>5080 08</v>
          </cell>
          <cell r="C844" t="str">
            <v>254 MM.  (10")  COMPRENDIDA  ENTRE  103.7  Y  152.5 M.  (34 A 50 TRAMOS)  DE  LONGITUD  Y 'MOTOR DE 260 H.P. NOMINALES MINIMOS.</v>
          </cell>
          <cell r="D844" t="str">
            <v>P.G.</v>
          </cell>
          <cell r="E844">
            <v>21388.969666298977</v>
          </cell>
          <cell r="F844">
            <v>21538.871537508265</v>
          </cell>
          <cell r="G844">
            <v>21635.019392132086</v>
          </cell>
        </row>
        <row r="845">
          <cell r="A845">
            <v>1337</v>
          </cell>
          <cell r="B845" t="str">
            <v>5080 09</v>
          </cell>
          <cell r="C845" t="str">
            <v>305 MM. (12") HASTA 100.65 M. (33 TRAMOS) DE 'LONGITUD  Y  MOTOR  DE  320  H.P.  NOMINALES MINIMOS.</v>
          </cell>
          <cell r="D845" t="str">
            <v>P.G.</v>
          </cell>
          <cell r="E845">
            <v>22293.585254409823</v>
          </cell>
          <cell r="F845">
            <v>22443.487125619111</v>
          </cell>
          <cell r="G845">
            <v>22539.634980242932</v>
          </cell>
        </row>
        <row r="846">
          <cell r="A846">
            <v>1338</v>
          </cell>
          <cell r="B846" t="str">
            <v>5080 10</v>
          </cell>
          <cell r="C846" t="str">
            <v>305 MM.  (12")  COMPRENDIDA  ENTRE  103.7  Y  152.5 M.  (34 A 50 TRAMOS)  DE  LONGITUD  Y 'MOTOR DE 320 H.P. NOMINALES MINIMOS.</v>
          </cell>
          <cell r="D846" t="str">
            <v>P.G.</v>
          </cell>
          <cell r="E846">
            <v>23969.651105769073</v>
          </cell>
          <cell r="F846">
            <v>24119.552976978361</v>
          </cell>
          <cell r="G846">
            <v>24215.700831602182</v>
          </cell>
        </row>
        <row r="847">
          <cell r="A847">
            <v>1339</v>
          </cell>
          <cell r="B847" t="str">
            <v>5081 00</v>
          </cell>
          <cell r="C847" t="str">
            <v>HORA EFECTIVA BOMBEO POZO EMPLEANDO BOMBA VERTICAL TIPO TURBINA ACCIONADA POR MOTOR  DE  COMBUSTION  INTERNA,  EN  TIEMPOS ADICIONALES A LAS 1eras 24 HRS....</v>
          </cell>
        </row>
        <row r="848">
          <cell r="A848">
            <v>1340</v>
          </cell>
          <cell r="B848" t="str">
            <v>5081 01</v>
          </cell>
          <cell r="C848" t="str">
            <v>101 MM. (4") HASTA 100.65 M. (33 TRAMOS) DE 'LONGITUD.</v>
          </cell>
          <cell r="D848" t="str">
            <v>HR.</v>
          </cell>
          <cell r="E848">
            <v>310.73089778839926</v>
          </cell>
          <cell r="F848">
            <v>314.69640695172177</v>
          </cell>
          <cell r="G848">
            <v>317.23990554495987</v>
          </cell>
        </row>
        <row r="849">
          <cell r="A849">
            <v>1341</v>
          </cell>
          <cell r="B849" t="str">
            <v>5081 02</v>
          </cell>
          <cell r="C849" t="str">
            <v>101 MM.  (4")  COMPRENDIDA  ENTRE  103.7  Y  '152.5 M.  (34 A 50 TRAMOS)  DE  LONGITUD.</v>
          </cell>
          <cell r="D849" t="str">
            <v>HR.</v>
          </cell>
          <cell r="E849">
            <v>328.38656897078562</v>
          </cell>
          <cell r="F849">
            <v>332.35207813410818</v>
          </cell>
          <cell r="G849">
            <v>334.89557672734622</v>
          </cell>
        </row>
        <row r="850">
          <cell r="A850">
            <v>1342</v>
          </cell>
          <cell r="B850" t="str">
            <v>5081 03</v>
          </cell>
          <cell r="C850" t="str">
            <v>152 MM. (6") HASTA 100.65 M. (33 TRAMOS) DE 'LONGITUD.</v>
          </cell>
          <cell r="D850" t="str">
            <v>HR.</v>
          </cell>
          <cell r="E850">
            <v>397.88306298757408</v>
          </cell>
          <cell r="F850">
            <v>401.84857215089659</v>
          </cell>
          <cell r="G850">
            <v>404.39207074413468</v>
          </cell>
        </row>
        <row r="851">
          <cell r="A851">
            <v>1343</v>
          </cell>
          <cell r="B851" t="str">
            <v>5081 04</v>
          </cell>
          <cell r="C851" t="str">
            <v>152 MM.  (6")  COMPRENDIDA  ENTRE  103.7  Y  '152.5 M.  (34 A 50 TRAMOS)  DE  LONGITUD.</v>
          </cell>
          <cell r="D851" t="str">
            <v>HR.</v>
          </cell>
          <cell r="E851">
            <v>444.94536531148486</v>
          </cell>
          <cell r="F851">
            <v>448.91087447480737</v>
          </cell>
          <cell r="G851">
            <v>451.45437306804547</v>
          </cell>
        </row>
        <row r="852">
          <cell r="A852">
            <v>1344</v>
          </cell>
          <cell r="B852" t="str">
            <v>5081 05</v>
          </cell>
          <cell r="C852" t="str">
            <v>203 MM. (8") HASTA 100.65 M. (33 TRAMOS) DE 'LONGITUD.</v>
          </cell>
          <cell r="D852" t="str">
            <v>HR.</v>
          </cell>
          <cell r="E852">
            <v>486.52352748234279</v>
          </cell>
          <cell r="F852">
            <v>490.48903664566535</v>
          </cell>
          <cell r="G852">
            <v>493.03253523890339</v>
          </cell>
        </row>
        <row r="853">
          <cell r="A853">
            <v>1345</v>
          </cell>
          <cell r="B853" t="str">
            <v>5081 06</v>
          </cell>
          <cell r="C853" t="str">
            <v>203 MM.  (8")  COMPRENDIDA  ENTRE  103.7  Y  '152.5 M.  (34 A 50 TRAMOS)  DE  LONGITUD.</v>
          </cell>
          <cell r="D853" t="str">
            <v>HR.</v>
          </cell>
          <cell r="E853">
            <v>533.00120493266468</v>
          </cell>
          <cell r="F853">
            <v>536.96671409598719</v>
          </cell>
          <cell r="G853">
            <v>539.51021268922523</v>
          </cell>
        </row>
        <row r="854">
          <cell r="A854">
            <v>1346</v>
          </cell>
          <cell r="B854" t="str">
            <v>5081 07</v>
          </cell>
          <cell r="C854" t="str">
            <v>254 MM. (10") HASTA 100.65 M. (33 TRAMOS) DE 'LONGITUD.</v>
          </cell>
          <cell r="D854" t="str">
            <v>HR.</v>
          </cell>
          <cell r="E854">
            <v>543.54856389484837</v>
          </cell>
          <cell r="F854">
            <v>547.51407305817088</v>
          </cell>
          <cell r="G854">
            <v>550.05757165140903</v>
          </cell>
        </row>
        <row r="855">
          <cell r="A855">
            <v>1347</v>
          </cell>
          <cell r="B855" t="str">
            <v>5081 08</v>
          </cell>
          <cell r="C855" t="str">
            <v>254 MM.  (10")  COMPRENDIDA  ENTRE  103.7  Y  '152.5 M.  (34 A 50 TRAMOS)  DE  LONGITUD.</v>
          </cell>
          <cell r="D855" t="str">
            <v>HR.</v>
          </cell>
          <cell r="E855">
            <v>590.56215219324986</v>
          </cell>
          <cell r="F855">
            <v>594.52766135657237</v>
          </cell>
          <cell r="G855">
            <v>597.07115994981041</v>
          </cell>
        </row>
        <row r="856">
          <cell r="A856">
            <v>1348</v>
          </cell>
          <cell r="B856" t="str">
            <v>5081 09</v>
          </cell>
          <cell r="C856" t="str">
            <v>305 MM. (12") HASTA 100.65 M. (33 TRAMOS) DE 'LONGITUD.</v>
          </cell>
          <cell r="D856" t="str">
            <v>HR.</v>
          </cell>
          <cell r="E856">
            <v>625.90009286657948</v>
          </cell>
          <cell r="F856">
            <v>629.86560202990211</v>
          </cell>
          <cell r="G856">
            <v>632.40910062314015</v>
          </cell>
        </row>
        <row r="857">
          <cell r="A857">
            <v>1349</v>
          </cell>
          <cell r="B857" t="str">
            <v>5081 10</v>
          </cell>
          <cell r="C857" t="str">
            <v>305 MM.  (12")  COMPRENDIDA  ENTRE  103.7  Y  '152.5 M.  (34 A 50 TRAMOS)  DE  LONGITUD.</v>
          </cell>
          <cell r="D857" t="str">
            <v>HR.</v>
          </cell>
          <cell r="E857">
            <v>695.56789030259654</v>
          </cell>
          <cell r="F857">
            <v>699.53339946591905</v>
          </cell>
          <cell r="G857">
            <v>702.07689805915709</v>
          </cell>
        </row>
        <row r="858">
          <cell r="A858">
            <v>1350</v>
          </cell>
          <cell r="B858" t="str">
            <v>5082 00</v>
          </cell>
          <cell r="C858" t="str">
            <v>DESARROLLO Y AFORO O PRUEBA DE BOMBEO, 'EJECUTADOS  CON  BOMBA  VERTICAL  TIPO 'TURBINA CUANDO SE ORDENEN LECTURAS DE 'RECUPERACION.....</v>
          </cell>
        </row>
        <row r="859">
          <cell r="A859">
            <v>1351</v>
          </cell>
          <cell r="B859" t="str">
            <v>5082 01</v>
          </cell>
          <cell r="C859" t="str">
            <v>CARGO ADICIONAL AL CONCEPTO 5080 01 (AFORO) 4" 100 M.</v>
          </cell>
          <cell r="D859" t="str">
            <v>P.G.</v>
          </cell>
          <cell r="E859">
            <v>2485.8471823071941</v>
          </cell>
          <cell r="F859">
            <v>2517.5712556137742</v>
          </cell>
          <cell r="G859">
            <v>2537.9192443596789</v>
          </cell>
        </row>
        <row r="860">
          <cell r="A860">
            <v>1352</v>
          </cell>
          <cell r="B860" t="str">
            <v>5082 02</v>
          </cell>
          <cell r="C860" t="str">
            <v>CARGO ADICIONAL AL CONCEPTO 5080 02 '(AFORO) 4" 150 M.</v>
          </cell>
          <cell r="D860" t="str">
            <v>P.G.</v>
          </cell>
          <cell r="E860">
            <v>2627.0925517662849</v>
          </cell>
          <cell r="F860">
            <v>2658.8166250728655</v>
          </cell>
          <cell r="G860">
            <v>2679.1646138187698</v>
          </cell>
        </row>
        <row r="861">
          <cell r="A861">
            <v>1353</v>
          </cell>
          <cell r="B861" t="str">
            <v>5082 03</v>
          </cell>
          <cell r="C861" t="str">
            <v>CARGO ADICIONAL AL CONCEPTO 5080 03 '(AFORO) 6" 100 M.</v>
          </cell>
          <cell r="D861" t="str">
            <v>P.G.</v>
          </cell>
          <cell r="E861">
            <v>3178.6645039005925</v>
          </cell>
          <cell r="F861">
            <v>3210.3885772071726</v>
          </cell>
          <cell r="G861">
            <v>3230.7365659530774</v>
          </cell>
        </row>
        <row r="862">
          <cell r="A862">
            <v>1354</v>
          </cell>
          <cell r="B862" t="str">
            <v>5082 04</v>
          </cell>
          <cell r="C862" t="str">
            <v>CARGO ADICIONAL AL CONCEPTO 5080 04 '(AFORO) 6" 150 M.</v>
          </cell>
          <cell r="D862" t="str">
            <v>P.G.</v>
          </cell>
          <cell r="E862">
            <v>3555.1629224918788</v>
          </cell>
          <cell r="F862">
            <v>3586.8869957984589</v>
          </cell>
          <cell r="G862">
            <v>3607.2349845443637</v>
          </cell>
        </row>
        <row r="863">
          <cell r="A863">
            <v>1355</v>
          </cell>
          <cell r="B863" t="str">
            <v>5082 05</v>
          </cell>
          <cell r="C863" t="str">
            <v>CARGO ADICIONAL AL CONCEPTO 5080 05 '(AFORO) 8" 100 M.</v>
          </cell>
          <cell r="D863" t="str">
            <v>P.G.</v>
          </cell>
          <cell r="E863">
            <v>3716.1882198587423</v>
          </cell>
          <cell r="F863">
            <v>3747.9122931653228</v>
          </cell>
          <cell r="G863">
            <v>3768.2602819112271</v>
          </cell>
        </row>
        <row r="864">
          <cell r="A864">
            <v>1356</v>
          </cell>
          <cell r="B864" t="str">
            <v>5082 06</v>
          </cell>
          <cell r="C864" t="str">
            <v>CARGO ADICIONAL AL CONCEPTO 5080 06 '(AFORO) 8" 150 M.</v>
          </cell>
          <cell r="D864" t="str">
            <v>P.G.</v>
          </cell>
          <cell r="E864">
            <v>4264.0096394613174</v>
          </cell>
          <cell r="F864">
            <v>4295.7337127678975</v>
          </cell>
          <cell r="G864">
            <v>4316.0817015138018</v>
          </cell>
        </row>
        <row r="865">
          <cell r="A865">
            <v>1357</v>
          </cell>
          <cell r="B865" t="str">
            <v>5082 07</v>
          </cell>
          <cell r="C865" t="str">
            <v>CARGO ADICIONAL AL CONCEPTO 5080 07 '(AFORO) 10" 100 M.</v>
          </cell>
          <cell r="D865" t="str">
            <v>P.G.</v>
          </cell>
          <cell r="E865">
            <v>4348.388511158787</v>
          </cell>
          <cell r="F865">
            <v>4380.112584465367</v>
          </cell>
          <cell r="G865">
            <v>4400.4605732112723</v>
          </cell>
        </row>
        <row r="866">
          <cell r="A866">
            <v>1358</v>
          </cell>
          <cell r="B866" t="str">
            <v>5082 08</v>
          </cell>
          <cell r="C866" t="str">
            <v>CARGO ADICIONAL AL CONCEPTO 5080 08 '(AFORO) 10" 150 M.</v>
          </cell>
          <cell r="D866" t="str">
            <v>P.G.</v>
          </cell>
          <cell r="E866">
            <v>4724.4972175459989</v>
          </cell>
          <cell r="F866">
            <v>4756.2212908525789</v>
          </cell>
          <cell r="G866">
            <v>4776.5692795984833</v>
          </cell>
        </row>
        <row r="867">
          <cell r="A867">
            <v>1359</v>
          </cell>
          <cell r="B867" t="str">
            <v>5082 09</v>
          </cell>
          <cell r="C867" t="str">
            <v>CARGO ADICIONAL AL CONCEPTO 5080 09 '(AFORO) 12" 100 M.</v>
          </cell>
          <cell r="D867" t="str">
            <v>P.G.</v>
          </cell>
          <cell r="E867">
            <v>5007.2007429326359</v>
          </cell>
          <cell r="F867">
            <v>5038.9248162392169</v>
          </cell>
          <cell r="G867">
            <v>5059.2728049851212</v>
          </cell>
        </row>
        <row r="868">
          <cell r="A868">
            <v>1360</v>
          </cell>
          <cell r="B868" t="str">
            <v>5082 10</v>
          </cell>
          <cell r="C868" t="str">
            <v>CARGO ADICIONAL AL CONCEPTO 5080 10 '(AFORO) 12" 150 M.</v>
          </cell>
          <cell r="D868" t="str">
            <v>P.G.</v>
          </cell>
          <cell r="E868">
            <v>5564.5431224207723</v>
          </cell>
          <cell r="F868">
            <v>5596.2671957273524</v>
          </cell>
          <cell r="G868">
            <v>5616.6151844732567</v>
          </cell>
        </row>
        <row r="869">
          <cell r="A869">
            <v>1361</v>
          </cell>
          <cell r="B869" t="str">
            <v>6000 00</v>
          </cell>
          <cell r="C869" t="str">
            <v>SUM. E INSTALACION DE BAJADAS DE AGUA....</v>
          </cell>
        </row>
        <row r="870">
          <cell r="A870">
            <v>1362</v>
          </cell>
          <cell r="B870" t="str">
            <v>6000 01</v>
          </cell>
          <cell r="C870" t="str">
            <v>DE LAMINA GALVANIZADA No. 24 DE 0.10 M. DE DIAM.</v>
          </cell>
          <cell r="D870" t="str">
            <v>M.</v>
          </cell>
          <cell r="E870">
            <v>98.166287675482209</v>
          </cell>
          <cell r="F870">
            <v>99.853738383279023</v>
          </cell>
          <cell r="G870">
            <v>100.93607821018884</v>
          </cell>
          <cell r="H870">
            <v>103.89601873063495</v>
          </cell>
        </row>
        <row r="871">
          <cell r="A871">
            <v>1363</v>
          </cell>
          <cell r="B871" t="str">
            <v>6000 02</v>
          </cell>
          <cell r="C871" t="str">
            <v>DE FIERRO FUNDIDO DE 0.10 M. DE DIAM.</v>
          </cell>
          <cell r="D871" t="str">
            <v>M.</v>
          </cell>
          <cell r="E871">
            <v>337.81465049190882</v>
          </cell>
          <cell r="F871">
            <v>340.45832326745716</v>
          </cell>
          <cell r="G871">
            <v>342.15398899628252</v>
          </cell>
          <cell r="H871">
            <v>346.7912291449814</v>
          </cell>
        </row>
        <row r="872">
          <cell r="A872">
            <v>1364</v>
          </cell>
          <cell r="B872" t="str">
            <v>6000 03</v>
          </cell>
          <cell r="C872" t="str">
            <v>DE P. V. C. DE 0.10 M. DE DIAM.</v>
          </cell>
          <cell r="D872" t="str">
            <v>M.</v>
          </cell>
          <cell r="E872">
            <v>79.835495198305736</v>
          </cell>
          <cell r="F872">
            <v>81.663566798418955</v>
          </cell>
          <cell r="G872">
            <v>82.836101610904592</v>
          </cell>
          <cell r="H872">
            <v>86.042703841387862</v>
          </cell>
        </row>
        <row r="873">
          <cell r="A873">
            <v>1365</v>
          </cell>
          <cell r="B873" t="str">
            <v>6001 01</v>
          </cell>
          <cell r="C873" t="str">
            <v>SUM. Y COL. DE TINACO  DE POLIETILENO DE 450 LT.</v>
          </cell>
          <cell r="D873" t="str">
            <v>PZA.</v>
          </cell>
          <cell r="E873">
            <v>1244.3682305549794</v>
          </cell>
          <cell r="F873">
            <v>1254.2116930171276</v>
          </cell>
          <cell r="G873">
            <v>1260.5253420074348</v>
          </cell>
          <cell r="H873">
            <v>1277.791661710037</v>
          </cell>
        </row>
        <row r="874">
          <cell r="A874">
            <v>1366</v>
          </cell>
          <cell r="B874" t="str">
            <v>6001 02</v>
          </cell>
          <cell r="C874" t="str">
            <v>SUM. Y COL. DE TINACO DE POLIETILENO DE 600 LT.</v>
          </cell>
          <cell r="D874" t="str">
            <v>PZA.</v>
          </cell>
          <cell r="E874">
            <v>1500.9000106737556</v>
          </cell>
          <cell r="F874">
            <v>1515.383962582345</v>
          </cell>
          <cell r="G874">
            <v>1524.6740460966544</v>
          </cell>
          <cell r="H874">
            <v>1550.0802022304833</v>
          </cell>
        </row>
        <row r="875">
          <cell r="A875">
            <v>1367</v>
          </cell>
          <cell r="B875" t="str">
            <v>6001 03</v>
          </cell>
          <cell r="C875" t="str">
            <v>SUM. Y COL. DE TINACO DE POLIETILENO DE 750 LT.</v>
          </cell>
          <cell r="D875" t="str">
            <v>PZA.</v>
          </cell>
          <cell r="E875">
            <v>1687.6698458324693</v>
          </cell>
          <cell r="F875">
            <v>1702.4350395256915</v>
          </cell>
          <cell r="G875">
            <v>1711.9055130111524</v>
          </cell>
          <cell r="H875">
            <v>1737.8049925650557</v>
          </cell>
        </row>
        <row r="876">
          <cell r="A876">
            <v>1368</v>
          </cell>
          <cell r="B876" t="str">
            <v>6001 04</v>
          </cell>
          <cell r="C876" t="str">
            <v>SUM. Y COL. DE TINACO DE POLIETILENO DE 1100 LT.</v>
          </cell>
          <cell r="D876" t="str">
            <v>PZA.</v>
          </cell>
          <cell r="E876">
            <v>2309.5001094671165</v>
          </cell>
          <cell r="F876">
            <v>2328.9339167852436</v>
          </cell>
          <cell r="G876">
            <v>2341.3988637918214</v>
          </cell>
          <cell r="H876">
            <v>2375.4875121189589</v>
          </cell>
        </row>
        <row r="877">
          <cell r="A877">
            <v>1369</v>
          </cell>
          <cell r="B877" t="str">
            <v>6001 05</v>
          </cell>
          <cell r="C877" t="str">
            <v>SUM. Y COL. DE TINACO DE POLIETILENO DE 2500 LT.</v>
          </cell>
          <cell r="D877" t="str">
            <v>PZA.</v>
          </cell>
          <cell r="E877">
            <v>4688.9399116018676</v>
          </cell>
          <cell r="F877">
            <v>4711.2705093017121</v>
          </cell>
          <cell r="G877">
            <v>4725.5934730111521</v>
          </cell>
          <cell r="H877">
            <v>4764.7633525650554</v>
          </cell>
        </row>
        <row r="878">
          <cell r="A878">
            <v>1370</v>
          </cell>
          <cell r="B878" t="str">
            <v>6002 01</v>
          </cell>
          <cell r="C878" t="str">
            <v>SUM. COLOC. DE CALENTADORES DE GAS H.A. 10 CON CAPACIDAD DE 40 LT.</v>
          </cell>
          <cell r="D878" t="str">
            <v>PZA.</v>
          </cell>
          <cell r="E878">
            <v>3151.9994496006238</v>
          </cell>
          <cell r="F878">
            <v>3195.5919262187085</v>
          </cell>
          <cell r="G878">
            <v>3223.552371747212</v>
          </cell>
          <cell r="H878">
            <v>3300.0175018587361</v>
          </cell>
        </row>
        <row r="879">
          <cell r="A879">
            <v>1371</v>
          </cell>
          <cell r="B879" t="str">
            <v>6002 02</v>
          </cell>
          <cell r="C879" t="str">
            <v>SUM. COLOC. DE CALENTADORES DE GAS H.A. 15 CON CAPACIDAD DE 57 LT.</v>
          </cell>
          <cell r="D879" t="str">
            <v>PZA.</v>
          </cell>
          <cell r="E879">
            <v>3931.9994496006238</v>
          </cell>
          <cell r="F879">
            <v>3975.5919262187085</v>
          </cell>
          <cell r="G879">
            <v>4003.552371747212</v>
          </cell>
          <cell r="H879">
            <v>4080.0175018587361</v>
          </cell>
        </row>
        <row r="880">
          <cell r="A880">
            <v>1372</v>
          </cell>
          <cell r="B880" t="str">
            <v>6004 01</v>
          </cell>
          <cell r="C880" t="str">
            <v xml:space="preserve">SUM. Y COLOC. DE FOSA SEPTICA DE CONCRETO P/10 PERSONAS, 60 CMS. DE DIAMETRO INTERIOR Y 2.50 MTS. DE LONGITUD. </v>
          </cell>
          <cell r="D880" t="str">
            <v>PZA.</v>
          </cell>
          <cell r="E880">
            <v>5656.4996697603747</v>
          </cell>
          <cell r="F880">
            <v>5682.655155731225</v>
          </cell>
          <cell r="G880">
            <v>5699.4314230483269</v>
          </cell>
          <cell r="H880">
            <v>5745.310501115242</v>
          </cell>
        </row>
        <row r="881">
          <cell r="A881">
            <v>1373</v>
          </cell>
          <cell r="B881" t="str">
            <v>6005 00</v>
          </cell>
          <cell r="C881" t="str">
            <v xml:space="preserve">REGISTROS DE ALBAÑAL C/ MUROS DE TABIQUE 14 CMS., APLANADOS C/ MORTERO CEMENTO-ARENA 1:3 Y TAPA DE CONCRETO C/ MARCO DE FIERRO. </v>
          </cell>
        </row>
        <row r="882">
          <cell r="A882">
            <v>1374</v>
          </cell>
          <cell r="B882" t="str">
            <v>6005 01</v>
          </cell>
          <cell r="C882" t="str">
            <v>DE 0.40 X 0.60 Y 0.50 MTS. DE PROFUNDIDAD.</v>
          </cell>
          <cell r="D882" t="str">
            <v>PZA.</v>
          </cell>
          <cell r="E882">
            <v>864.63601253080969</v>
          </cell>
          <cell r="F882">
            <v>880.63867007641625</v>
          </cell>
          <cell r="G882">
            <v>890.90285943494428</v>
          </cell>
          <cell r="H882">
            <v>918.97296203717474</v>
          </cell>
        </row>
        <row r="883">
          <cell r="A883">
            <v>1375</v>
          </cell>
          <cell r="B883" t="str">
            <v>6005 02</v>
          </cell>
          <cell r="C883" t="str">
            <v>INCREMENTO POR CADA 0.50 MTS. DE PROFUNDIDAD.</v>
          </cell>
          <cell r="D883" t="str">
            <v>INC.</v>
          </cell>
          <cell r="E883">
            <v>330.05710426950225</v>
          </cell>
          <cell r="F883">
            <v>335.85068503293803</v>
          </cell>
          <cell r="G883">
            <v>339.56671843866172</v>
          </cell>
          <cell r="H883">
            <v>349.72918089219331</v>
          </cell>
        </row>
        <row r="884">
          <cell r="A884">
            <v>1400</v>
          </cell>
          <cell r="B884" t="str">
            <v>6008 00</v>
          </cell>
          <cell r="C884" t="str">
            <v>INSTALACION DE MUEBLES SANITARIOS C/COLOCACION Y SUM. DE ALIMENTACION DE AGUA, CON TUBERIA DE COBRE:</v>
          </cell>
        </row>
        <row r="885">
          <cell r="A885">
            <v>1401</v>
          </cell>
          <cell r="B885" t="str">
            <v>6008 01</v>
          </cell>
          <cell r="C885" t="str">
            <v>DE LAVABO, WC, REGADERA, FREGADERO O TINACO.</v>
          </cell>
          <cell r="D885" t="str">
            <v>SAL.</v>
          </cell>
          <cell r="E885">
            <v>1201.9994496006238</v>
          </cell>
          <cell r="F885">
            <v>1245.5919262187085</v>
          </cell>
          <cell r="G885">
            <v>1273.552371747212</v>
          </cell>
          <cell r="H885">
            <v>1350.0175018587361</v>
          </cell>
        </row>
        <row r="886">
          <cell r="A886">
            <v>1410</v>
          </cell>
          <cell r="B886" t="str">
            <v>6010 00</v>
          </cell>
          <cell r="C886" t="str">
            <v>SALIDA PARA CENTRO DE LUZ O CONTACTO.....</v>
          </cell>
        </row>
        <row r="887">
          <cell r="A887">
            <v>1411</v>
          </cell>
          <cell r="B887" t="str">
            <v>6010 01</v>
          </cell>
          <cell r="C887" t="str">
            <v>SALIDA P/CENTRO DE LUZ O CONTACTO CON SALIDA, TUBERIA POLIDUCTO 3/4" DE DIAMETRO.</v>
          </cell>
          <cell r="D887" t="str">
            <v>SAL.</v>
          </cell>
          <cell r="E887">
            <v>466.575340300623</v>
          </cell>
          <cell r="F887">
            <v>483.05610888010528</v>
          </cell>
          <cell r="G887">
            <v>493.62696118959116</v>
          </cell>
          <cell r="H887">
            <v>522.53571360594799</v>
          </cell>
        </row>
        <row r="888">
          <cell r="A888">
            <v>1412</v>
          </cell>
          <cell r="B888" t="str">
            <v>6010 02</v>
          </cell>
          <cell r="C888" t="str">
            <v xml:space="preserve">SALIDA P/CENTRO DE LUZ C/TUBERIA CONDUIT DE LAMINA NEGRA ESMALTADA, PARED DELGADA DE 3/4" DE DIAMETRO. </v>
          </cell>
          <cell r="D888" t="str">
            <v>SAL.</v>
          </cell>
          <cell r="E888">
            <v>613.42239517344467</v>
          </cell>
          <cell r="F888">
            <v>633.22181681159407</v>
          </cell>
          <cell r="G888">
            <v>645.92127078066926</v>
          </cell>
          <cell r="H888">
            <v>680.65123955390345</v>
          </cell>
        </row>
        <row r="889">
          <cell r="A889">
            <v>1413</v>
          </cell>
          <cell r="B889" t="str">
            <v>6010 03</v>
          </cell>
          <cell r="C889" t="str">
            <v xml:space="preserve">SALIDA P/CENTRO DE LUZ O CONTACTO CON SALIDA, TUBO CONDUIT 3/4" DIAM. DE LAMINA NEGRA ESMALTADA, PARED DELGADA PARA APAGADOR DE ESCALERA. </v>
          </cell>
          <cell r="D889" t="str">
            <v>SAL.</v>
          </cell>
          <cell r="E889">
            <v>790.35650491908802</v>
          </cell>
          <cell r="F889">
            <v>816.79323267457164</v>
          </cell>
          <cell r="G889">
            <v>833.74988996282536</v>
          </cell>
          <cell r="H889">
            <v>880.12229144981416</v>
          </cell>
        </row>
        <row r="890">
          <cell r="A890">
            <v>1414</v>
          </cell>
          <cell r="B890" t="str">
            <v>6010 04</v>
          </cell>
          <cell r="C890" t="str">
            <v xml:space="preserve">SALIDA P/CENTRO DE LUZ O CONTACTO CON SALIDA, TUBERIA POLIDUCTO 3/4" DIAM. PARA APAGADOR DE ESCALERA. </v>
          </cell>
          <cell r="D890" t="str">
            <v>SAL.</v>
          </cell>
          <cell r="E890">
            <v>647.47331817323732</v>
          </cell>
          <cell r="F890">
            <v>670.81638629776012</v>
          </cell>
          <cell r="G890">
            <v>685.78875390334588</v>
          </cell>
          <cell r="H890">
            <v>726.73459776951688</v>
          </cell>
        </row>
        <row r="891">
          <cell r="A891">
            <v>1415</v>
          </cell>
          <cell r="B891" t="str">
            <v>6010 05</v>
          </cell>
          <cell r="C891" t="str">
            <v>SALIDA P/CENTRO DE LUZ O CONTACTO CON SALIDA, TUBERIA POLIDUCTO 1/2" DIAM.</v>
          </cell>
          <cell r="D891" t="str">
            <v>SAL.</v>
          </cell>
          <cell r="E891">
            <v>412.95472496742786</v>
          </cell>
          <cell r="F891">
            <v>427.07306255599462</v>
          </cell>
          <cell r="G891">
            <v>436.12863910780675</v>
          </cell>
          <cell r="H891">
            <v>460.89347479553908</v>
          </cell>
        </row>
        <row r="892">
          <cell r="A892">
            <v>1416</v>
          </cell>
          <cell r="B892" t="str">
            <v>6010 06</v>
          </cell>
          <cell r="C892" t="str">
            <v xml:space="preserve">SALIDA P/CENTRO DE LUZ O CONTACTO C/ TUBERIA CONDUIT DE LAMINA NEGRA ESMALTADA, PARED DELGADA DE 1/2" DIAM. </v>
          </cell>
          <cell r="D892" t="str">
            <v>SAL.</v>
          </cell>
          <cell r="E892">
            <v>525.69082381649434</v>
          </cell>
          <cell r="F892">
            <v>542.19971657444</v>
          </cell>
          <cell r="G892">
            <v>552.788607881041</v>
          </cell>
          <cell r="H892">
            <v>581.7466926394053</v>
          </cell>
        </row>
        <row r="893">
          <cell r="A893">
            <v>1417</v>
          </cell>
          <cell r="B893" t="str">
            <v>6010 07</v>
          </cell>
          <cell r="C893" t="str">
            <v>SALIDA P/CENTRO DE LUZ O CONTACTO CON SALIDA TUBERIA CONDUIT DE LAMINA NEGRA ESMALTADA, PARED DELGADA DE 1/2" DIAM. PARA APAGADOR DE ESCALERA.</v>
          </cell>
          <cell r="D893" t="str">
            <v>SAL.</v>
          </cell>
          <cell r="E893">
            <v>730.86749396680591</v>
          </cell>
          <cell r="F893">
            <v>755.61677101449266</v>
          </cell>
          <cell r="G893">
            <v>771.49108847583659</v>
          </cell>
          <cell r="H893">
            <v>814.90354944237924</v>
          </cell>
        </row>
        <row r="894">
          <cell r="A894">
            <v>1418</v>
          </cell>
          <cell r="B894" t="str">
            <v>6010 08</v>
          </cell>
          <cell r="C894" t="str">
            <v>SALIDA P/CENTRO DE LUZ O CONTACTO CON SALIDA, TUBERIA POLIDUCTO DE 1/2" DIAM. PARA APAGADOR DE ESCALERA.</v>
          </cell>
          <cell r="D894" t="str">
            <v>SAL.</v>
          </cell>
          <cell r="E894">
            <v>611.69010941141153</v>
          </cell>
          <cell r="F894">
            <v>633.68321696969679</v>
          </cell>
          <cell r="G894">
            <v>647.78971271375474</v>
          </cell>
          <cell r="H894">
            <v>686.3676041635689</v>
          </cell>
        </row>
        <row r="895">
          <cell r="A895">
            <v>1425</v>
          </cell>
          <cell r="B895" t="str">
            <v>7001 00</v>
          </cell>
          <cell r="C895" t="str">
            <v>SUMINISTRO E INSTALACION DE PUERTAS....</v>
          </cell>
        </row>
        <row r="896">
          <cell r="A896">
            <v>1426</v>
          </cell>
          <cell r="B896" t="str">
            <v>7001 01</v>
          </cell>
          <cell r="C896" t="str">
            <v>DE HERRERIA ESTRUCTURAL, PERFILES Z.T Y L TAMBOR DOBLE DE LAMINA No. 18.</v>
          </cell>
          <cell r="D896" t="str">
            <v>M2.</v>
          </cell>
          <cell r="E896">
            <v>571.99428531639069</v>
          </cell>
          <cell r="F896">
            <v>590.27500131752299</v>
          </cell>
          <cell r="G896">
            <v>602.00034944237927</v>
          </cell>
          <cell r="H896">
            <v>634.06637174721197</v>
          </cell>
        </row>
        <row r="897">
          <cell r="A897">
            <v>1427</v>
          </cell>
          <cell r="B897" t="str">
            <v>7001 02</v>
          </cell>
          <cell r="C897" t="str">
            <v>DE HERRERIA TUBULAR, PERFILES Z.T Y L TAMBOR DOBLE DE LAMINA No. 18.</v>
          </cell>
          <cell r="D897" t="str">
            <v>M2.</v>
          </cell>
          <cell r="E897">
            <v>628.74428531639069</v>
          </cell>
          <cell r="F897">
            <v>647.02500131752299</v>
          </cell>
          <cell r="G897">
            <v>658.75034944237927</v>
          </cell>
          <cell r="H897">
            <v>690.81637174721197</v>
          </cell>
        </row>
        <row r="898">
          <cell r="A898">
            <v>1435</v>
          </cell>
          <cell r="B898" t="str">
            <v>7002 00</v>
          </cell>
          <cell r="C898" t="str">
            <v>SUMINISTRO E INSTALACION DE VENTANAS....</v>
          </cell>
        </row>
        <row r="899">
          <cell r="A899">
            <v>1436</v>
          </cell>
          <cell r="B899" t="str">
            <v>7002 01</v>
          </cell>
          <cell r="C899" t="str">
            <v>DE HERRERIA ESTRUCTURAL, PERFILES Z.T Y L.</v>
          </cell>
          <cell r="D899" t="str">
            <v>M2.</v>
          </cell>
          <cell r="E899">
            <v>522.53527436410855</v>
          </cell>
          <cell r="F899">
            <v>539.12853965744398</v>
          </cell>
          <cell r="G899">
            <v>549.77154795539036</v>
          </cell>
          <cell r="H899">
            <v>578.87762973977703</v>
          </cell>
        </row>
        <row r="900">
          <cell r="A900">
            <v>1437</v>
          </cell>
          <cell r="B900" t="str">
            <v>7002 02</v>
          </cell>
          <cell r="C900" t="str">
            <v>DE HERRERIA TUBULAR, PERFILES Z.T Y L.</v>
          </cell>
          <cell r="D900" t="str">
            <v>M2.</v>
          </cell>
          <cell r="E900">
            <v>594.19494468153584</v>
          </cell>
          <cell r="F900">
            <v>611.3506935441369</v>
          </cell>
          <cell r="G900">
            <v>622.35448178438673</v>
          </cell>
          <cell r="H900">
            <v>652.44721040892193</v>
          </cell>
        </row>
        <row r="901">
          <cell r="A901">
            <v>1438</v>
          </cell>
          <cell r="B901" t="str">
            <v>7003 01</v>
          </cell>
          <cell r="C901" t="str">
            <v xml:space="preserve">SUMINISTRO Y COLOCACION DE VIDRIO MEDIO DOBLE 3 MM. </v>
          </cell>
          <cell r="D901" t="str">
            <v>M2.</v>
          </cell>
          <cell r="E901">
            <v>179.4</v>
          </cell>
          <cell r="F901">
            <v>179.4</v>
          </cell>
          <cell r="G901">
            <v>179.4</v>
          </cell>
          <cell r="H901">
            <v>179.4</v>
          </cell>
        </row>
        <row r="902">
          <cell r="A902">
            <v>1439</v>
          </cell>
          <cell r="B902" t="str">
            <v>7003 02</v>
          </cell>
          <cell r="C902" t="str">
            <v xml:space="preserve">SUMINISTRO Y COLOCACION DE VIDRIO ESPECIAL COLOR 3.5 MM.  </v>
          </cell>
          <cell r="D902" t="str">
            <v>M2.</v>
          </cell>
          <cell r="E902">
            <v>690</v>
          </cell>
          <cell r="F902">
            <v>690</v>
          </cell>
          <cell r="G902">
            <v>690</v>
          </cell>
          <cell r="H902">
            <v>690</v>
          </cell>
        </row>
        <row r="903">
          <cell r="A903">
            <v>1440</v>
          </cell>
          <cell r="B903" t="str">
            <v>7003 03</v>
          </cell>
          <cell r="C903" t="str">
            <v xml:space="preserve">SUMINISTRO Y COLOCACION DE VIDRIO SENCILLO 2 MM.  </v>
          </cell>
          <cell r="D903" t="str">
            <v>M2.</v>
          </cell>
          <cell r="E903">
            <v>144.9</v>
          </cell>
          <cell r="F903">
            <v>144.9</v>
          </cell>
          <cell r="G903">
            <v>144.9</v>
          </cell>
          <cell r="H903">
            <v>144.9</v>
          </cell>
        </row>
        <row r="904">
          <cell r="A904">
            <v>1441</v>
          </cell>
          <cell r="B904" t="str">
            <v>7003 04</v>
          </cell>
          <cell r="C904" t="str">
            <v>SUMINISTRO Y COLOCACION DE CRISTAL FLOTADO BRONCE 6 MM.</v>
          </cell>
          <cell r="D904" t="str">
            <v>M2.</v>
          </cell>
          <cell r="E904">
            <v>379.5</v>
          </cell>
          <cell r="F904">
            <v>379.5</v>
          </cell>
          <cell r="G904">
            <v>379.5</v>
          </cell>
          <cell r="H904">
            <v>379.5</v>
          </cell>
        </row>
        <row r="905">
          <cell r="A905">
            <v>1442</v>
          </cell>
          <cell r="B905" t="str">
            <v>7003 05</v>
          </cell>
          <cell r="C905" t="str">
            <v>SUMINISTRO Y COLOCACION DE LUNA DE VIDRIO MEDIO DOBLE 3 MM.</v>
          </cell>
          <cell r="D905" t="str">
            <v>M2.</v>
          </cell>
          <cell r="E905">
            <v>234.6</v>
          </cell>
          <cell r="F905">
            <v>234.6</v>
          </cell>
          <cell r="G905">
            <v>234.6</v>
          </cell>
          <cell r="H905">
            <v>234.6</v>
          </cell>
        </row>
        <row r="906">
          <cell r="A906">
            <v>1443</v>
          </cell>
          <cell r="B906" t="str">
            <v>7003 06</v>
          </cell>
          <cell r="C906" t="str">
            <v>SUMINISTRO Y COLOCACION DE VINIL NEGRO O GRIS No. 4.</v>
          </cell>
          <cell r="D906" t="str">
            <v>M.</v>
          </cell>
          <cell r="E906">
            <v>5.7959999999999994</v>
          </cell>
          <cell r="F906">
            <v>5.7959999999999994</v>
          </cell>
          <cell r="G906">
            <v>5.7959999999999994</v>
          </cell>
          <cell r="H906">
            <v>5.7959999999999994</v>
          </cell>
        </row>
        <row r="907">
          <cell r="A907">
            <v>1444</v>
          </cell>
          <cell r="B907" t="str">
            <v>7003 07</v>
          </cell>
          <cell r="C907" t="str">
            <v>SUMINISTRO Y COLOCACION DE VINIL NEGRO O GRIS No. 9.</v>
          </cell>
          <cell r="D907" t="str">
            <v>M.</v>
          </cell>
          <cell r="E907">
            <v>7.2450000000000001</v>
          </cell>
          <cell r="F907">
            <v>7.2450000000000001</v>
          </cell>
          <cell r="G907">
            <v>7.2450000000000001</v>
          </cell>
          <cell r="H907">
            <v>7.2450000000000001</v>
          </cell>
        </row>
        <row r="908">
          <cell r="A908">
            <v>1500</v>
          </cell>
          <cell r="B908" t="str">
            <v>7004 00</v>
          </cell>
          <cell r="C908" t="str">
            <v>SUMINISTRO Y COLOCACION DE PINTURA........</v>
          </cell>
        </row>
        <row r="909">
          <cell r="A909">
            <v>1501</v>
          </cell>
          <cell r="B909" t="str">
            <v>7004 01</v>
          </cell>
          <cell r="C909" t="str">
            <v>VINILICA EN INTERIORES Y EXTERIORES (TRES MANOS) .</v>
          </cell>
          <cell r="D909" t="str">
            <v>M2.</v>
          </cell>
          <cell r="E909">
            <v>25.919021960269738</v>
          </cell>
          <cell r="F909">
            <v>26.734623135704865</v>
          </cell>
          <cell r="G909">
            <v>27.257754052044611</v>
          </cell>
          <cell r="H909">
            <v>28.68839197026022</v>
          </cell>
        </row>
        <row r="910">
          <cell r="A910">
            <v>1502</v>
          </cell>
          <cell r="B910" t="str">
            <v>7004 02</v>
          </cell>
          <cell r="C910" t="str">
            <v>ESMALTE EN MUROS Y PLAFONES.</v>
          </cell>
          <cell r="D910" t="str">
            <v>M2.</v>
          </cell>
          <cell r="E910">
            <v>35.130956023755218</v>
          </cell>
          <cell r="F910">
            <v>36.059053913043471</v>
          </cell>
          <cell r="G910">
            <v>36.654340817843867</v>
          </cell>
          <cell r="H910">
            <v>38.282308104089218</v>
          </cell>
        </row>
        <row r="911">
          <cell r="A911">
            <v>1503</v>
          </cell>
          <cell r="B911" t="str">
            <v>7004 03</v>
          </cell>
          <cell r="C911" t="str">
            <v>ESMALTE EN HERRERIA.</v>
          </cell>
          <cell r="D911" t="str">
            <v>M2.</v>
          </cell>
          <cell r="E911">
            <v>33.795472507883851</v>
          </cell>
          <cell r="F911">
            <v>34.695446218708817</v>
          </cell>
          <cell r="G911">
            <v>35.27269412639405</v>
          </cell>
          <cell r="H911">
            <v>36.851329070631969</v>
          </cell>
        </row>
        <row r="912">
          <cell r="A912">
            <v>1504</v>
          </cell>
          <cell r="B912" t="str">
            <v>7020 01</v>
          </cell>
          <cell r="C912" t="str">
            <v xml:space="preserve">SUMINISTRO Y COLOCACION DE ACERO ESTRUCTURAL (VIGAS, I.P.R., I.P.S., C.P.S., ETC.) </v>
          </cell>
          <cell r="D912" t="str">
            <v>KG.</v>
          </cell>
          <cell r="E912">
            <v>23.230770322997934</v>
          </cell>
          <cell r="F912">
            <v>23.537323868247693</v>
          </cell>
          <cell r="G912">
            <v>23.733948936802975</v>
          </cell>
          <cell r="H912">
            <v>24.271671464684015</v>
          </cell>
        </row>
        <row r="913">
          <cell r="A913">
            <v>1504</v>
          </cell>
          <cell r="B913" t="str">
            <v>7025 00</v>
          </cell>
          <cell r="C913" t="str">
            <v>PIEZAS ESPECIALES DE ACERO........</v>
          </cell>
        </row>
        <row r="914">
          <cell r="A914">
            <v>1504</v>
          </cell>
          <cell r="B914" t="str">
            <v>7025 01</v>
          </cell>
          <cell r="C914" t="str">
            <v>PIEZAS ESPECIALES DE ACERO, SUMINISTRO, FABRICACION E INSTALACION.</v>
          </cell>
          <cell r="D914" t="str">
            <v>KG.</v>
          </cell>
          <cell r="E914">
            <v>42.257326621508909</v>
          </cell>
          <cell r="F914">
            <v>43.663535544672932</v>
          </cell>
          <cell r="G914">
            <v>44.565485400431108</v>
          </cell>
          <cell r="H914">
            <v>47.032102500802857</v>
          </cell>
        </row>
        <row r="915">
          <cell r="A915">
            <v>1504</v>
          </cell>
          <cell r="B915" t="str">
            <v>7025 02</v>
          </cell>
          <cell r="C915" t="str">
            <v>PIEZAS ESPECIALES DE ACERO, FABRICACION.</v>
          </cell>
          <cell r="D915" t="str">
            <v>KG.</v>
          </cell>
          <cell r="E915">
            <v>17.815183122191172</v>
          </cell>
          <cell r="F915">
            <v>18.843701871759283</v>
          </cell>
          <cell r="G915">
            <v>19.583539142478443</v>
          </cell>
          <cell r="H915">
            <v>21.186335722404095</v>
          </cell>
        </row>
        <row r="916">
          <cell r="A916">
            <v>1504</v>
          </cell>
          <cell r="B916" t="str">
            <v>7025 03</v>
          </cell>
          <cell r="C916" t="str">
            <v>PIEZAS ESPECIALES DE ACERO, COLOCACION.</v>
          </cell>
          <cell r="D916" t="str">
            <v>KG.</v>
          </cell>
          <cell r="E916">
            <v>10.535880100989454</v>
          </cell>
          <cell r="F916">
            <v>11.023079812571092</v>
          </cell>
          <cell r="G916">
            <v>11.329742763528873</v>
          </cell>
          <cell r="H916">
            <v>12.168392577655267</v>
          </cell>
        </row>
        <row r="917">
          <cell r="A917">
            <v>1504</v>
          </cell>
          <cell r="B917" t="str">
            <v>7025 04</v>
          </cell>
          <cell r="C917" t="str">
            <v>SUMINISTRO, FABRICACION Y COLOCACION DE BRIDAS DE ACERO.</v>
          </cell>
          <cell r="D917" t="str">
            <v>KG.</v>
          </cell>
          <cell r="E917">
            <v>66.483033279998338</v>
          </cell>
          <cell r="F917">
            <v>68.592346664744369</v>
          </cell>
          <cell r="G917">
            <v>69.945271448381632</v>
          </cell>
          <cell r="H917">
            <v>73.645197098939249</v>
          </cell>
        </row>
        <row r="918">
          <cell r="A918">
            <v>1504</v>
          </cell>
          <cell r="B918" t="str">
            <v>7025 05</v>
          </cell>
          <cell r="C918" t="str">
            <v>FABRICACION DE BRIDAS DE ACERO.</v>
          </cell>
          <cell r="D918" t="str">
            <v>KG.</v>
          </cell>
          <cell r="E918">
            <v>30.570151432056292</v>
          </cell>
          <cell r="F918">
            <v>31.779491105977346</v>
          </cell>
          <cell r="G918">
            <v>32.555167981929387</v>
          </cell>
          <cell r="H918">
            <v>34.676458688249085</v>
          </cell>
        </row>
        <row r="919">
          <cell r="A919">
            <v>1504</v>
          </cell>
          <cell r="B919" t="str">
            <v>7025 06</v>
          </cell>
          <cell r="C919" t="str">
            <v>COLOCACION DE BRIDAS DE ACERO.</v>
          </cell>
          <cell r="D919" t="str">
            <v>KG.</v>
          </cell>
          <cell r="E919">
            <v>18.208600864686368</v>
          </cell>
          <cell r="F919">
            <v>19.010139950889858</v>
          </cell>
          <cell r="G919">
            <v>19.524251368672022</v>
          </cell>
          <cell r="H919">
            <v>20.930223115883916</v>
          </cell>
        </row>
        <row r="920">
          <cell r="A920">
            <v>1550</v>
          </cell>
          <cell r="B920" t="str">
            <v>8000 00</v>
          </cell>
          <cell r="C920" t="str">
            <v>SUMINISTRO DE TUBERIA DE ASBESTO-CEMENTO CLASE A-5 SEGUN PRECIOS DE LISTA, L.A.B. FABRICA</v>
          </cell>
        </row>
        <row r="921">
          <cell r="A921">
            <v>1551</v>
          </cell>
          <cell r="B921" t="str">
            <v>8000 02</v>
          </cell>
          <cell r="C921" t="str">
            <v>75 MM. (3") DE DIAMETRO.</v>
          </cell>
          <cell r="D921" t="str">
            <v>M.</v>
          </cell>
          <cell r="E921">
            <v>75</v>
          </cell>
        </row>
        <row r="922">
          <cell r="A922">
            <v>1552</v>
          </cell>
          <cell r="B922" t="str">
            <v>8000 03</v>
          </cell>
          <cell r="C922" t="str">
            <v>100 MM. (4") DE DIAMETRO.</v>
          </cell>
          <cell r="D922" t="str">
            <v>M.</v>
          </cell>
          <cell r="E922">
            <v>88</v>
          </cell>
        </row>
        <row r="923">
          <cell r="A923">
            <v>1553</v>
          </cell>
          <cell r="B923" t="str">
            <v>8000 04</v>
          </cell>
          <cell r="C923" t="str">
            <v>150 MM. (6") DE DIAMETRO.</v>
          </cell>
          <cell r="D923" t="str">
            <v>M.</v>
          </cell>
          <cell r="E923">
            <v>159</v>
          </cell>
        </row>
        <row r="924">
          <cell r="A924">
            <v>1554</v>
          </cell>
          <cell r="B924" t="str">
            <v>8000 05</v>
          </cell>
          <cell r="C924" t="str">
            <v>200 MM. (8") DE DIAMETRO.</v>
          </cell>
          <cell r="D924" t="str">
            <v>M.</v>
          </cell>
          <cell r="E924">
            <v>190</v>
          </cell>
        </row>
        <row r="925">
          <cell r="A925">
            <v>1555</v>
          </cell>
          <cell r="B925" t="str">
            <v>8000 06</v>
          </cell>
          <cell r="C925" t="str">
            <v>250 MM. (10") DE DIAMETRO.</v>
          </cell>
          <cell r="D925" t="str">
            <v>M.</v>
          </cell>
          <cell r="E925">
            <v>254</v>
          </cell>
        </row>
        <row r="926">
          <cell r="A926">
            <v>1556</v>
          </cell>
          <cell r="B926" t="str">
            <v>8000 07</v>
          </cell>
          <cell r="C926" t="str">
            <v>300 MM. (12") DE DIAMETRO.</v>
          </cell>
          <cell r="D926" t="str">
            <v>M.</v>
          </cell>
          <cell r="E926">
            <v>331</v>
          </cell>
        </row>
        <row r="927">
          <cell r="A927">
            <v>1557</v>
          </cell>
          <cell r="B927" t="str">
            <v>8000 08</v>
          </cell>
          <cell r="C927" t="str">
            <v>350 MM. (14") DE DIAMETRO.</v>
          </cell>
          <cell r="D927" t="str">
            <v>M.</v>
          </cell>
          <cell r="E927">
            <v>513</v>
          </cell>
        </row>
        <row r="928">
          <cell r="A928">
            <v>1558</v>
          </cell>
          <cell r="B928" t="str">
            <v>8000 09</v>
          </cell>
          <cell r="C928" t="str">
            <v>400 MM. (16") DE DIAMETRO.</v>
          </cell>
          <cell r="D928" t="str">
            <v>M.</v>
          </cell>
          <cell r="E928">
            <v>629</v>
          </cell>
        </row>
        <row r="929">
          <cell r="A929">
            <v>1559</v>
          </cell>
          <cell r="B929" t="str">
            <v>8000 10</v>
          </cell>
          <cell r="C929" t="str">
            <v>450 MM. (18") DE DIAMETRO.</v>
          </cell>
          <cell r="D929" t="str">
            <v>M.</v>
          </cell>
          <cell r="E929">
            <v>758</v>
          </cell>
        </row>
        <row r="930">
          <cell r="A930">
            <v>1560</v>
          </cell>
          <cell r="B930" t="str">
            <v>8000 11</v>
          </cell>
          <cell r="C930" t="str">
            <v>500 MM. (20") DE DIAMETRO.</v>
          </cell>
          <cell r="D930" t="str">
            <v>M.</v>
          </cell>
          <cell r="E930">
            <v>963</v>
          </cell>
        </row>
        <row r="931">
          <cell r="A931">
            <v>1561</v>
          </cell>
          <cell r="B931" t="str">
            <v>8000 12</v>
          </cell>
          <cell r="C931" t="str">
            <v>600 MM. (24") DE DIAMETRO.</v>
          </cell>
          <cell r="D931" t="str">
            <v>M.</v>
          </cell>
          <cell r="E931">
            <v>1231</v>
          </cell>
        </row>
        <row r="932">
          <cell r="A932">
            <v>1562</v>
          </cell>
          <cell r="B932" t="str">
            <v>8000 13</v>
          </cell>
          <cell r="C932" t="str">
            <v>750 MM. (30") DE DIAMETRO.</v>
          </cell>
          <cell r="D932" t="str">
            <v>M.</v>
          </cell>
          <cell r="E932">
            <v>1774</v>
          </cell>
        </row>
        <row r="933">
          <cell r="A933">
            <v>1563</v>
          </cell>
          <cell r="B933" t="str">
            <v>8000 14</v>
          </cell>
          <cell r="C933" t="str">
            <v>900 MM. (36") DE DIAMETRO.</v>
          </cell>
          <cell r="D933" t="str">
            <v>M.</v>
          </cell>
          <cell r="E933">
            <v>2564</v>
          </cell>
        </row>
        <row r="934">
          <cell r="A934">
            <v>1564</v>
          </cell>
          <cell r="B934" t="str">
            <v>8000 15</v>
          </cell>
          <cell r="C934" t="str">
            <v>1000 MM. (40") DE DIAMETRO.</v>
          </cell>
          <cell r="D934" t="str">
            <v>M.</v>
          </cell>
          <cell r="E934">
            <v>2754</v>
          </cell>
        </row>
        <row r="935">
          <cell r="A935">
            <v>1565</v>
          </cell>
          <cell r="B935" t="str">
            <v>8000 16</v>
          </cell>
          <cell r="C935" t="str">
            <v>1100 MM. (44") DE DIAMETRO.</v>
          </cell>
          <cell r="D935" t="str">
            <v>M.</v>
          </cell>
          <cell r="E935">
            <v>3265</v>
          </cell>
        </row>
        <row r="936">
          <cell r="A936">
            <v>1566</v>
          </cell>
          <cell r="B936" t="str">
            <v>8000 17</v>
          </cell>
          <cell r="C936" t="str">
            <v>1200 MM. (48") DE DIAMETRO.</v>
          </cell>
          <cell r="D936" t="str">
            <v>M.</v>
          </cell>
          <cell r="E936">
            <v>3383</v>
          </cell>
        </row>
        <row r="937">
          <cell r="A937">
            <v>1567</v>
          </cell>
          <cell r="B937" t="str">
            <v>8000 18</v>
          </cell>
          <cell r="C937" t="str">
            <v>1300 MM. (52") DE DIAMETRO.</v>
          </cell>
          <cell r="D937" t="str">
            <v>M.</v>
          </cell>
          <cell r="E937">
            <v>41617</v>
          </cell>
        </row>
        <row r="938">
          <cell r="A938">
            <v>1568</v>
          </cell>
          <cell r="B938" t="str">
            <v>8000 19</v>
          </cell>
          <cell r="C938" t="str">
            <v>1400 MM. (56") DE DIAMETRO.</v>
          </cell>
          <cell r="D938" t="str">
            <v>M.</v>
          </cell>
          <cell r="E938">
            <v>5303</v>
          </cell>
        </row>
        <row r="939">
          <cell r="A939">
            <v>1569</v>
          </cell>
          <cell r="B939" t="str">
            <v>8000 20</v>
          </cell>
          <cell r="C939" t="str">
            <v>1500 MM. (60") DE DIAMETRO.</v>
          </cell>
          <cell r="D939" t="str">
            <v>M.</v>
          </cell>
          <cell r="E939">
            <v>6001</v>
          </cell>
        </row>
        <row r="940">
          <cell r="A940">
            <v>1570</v>
          </cell>
          <cell r="B940" t="str">
            <v>8000 21</v>
          </cell>
          <cell r="C940" t="str">
            <v>1600 MM. (64") DE DIAMETRO.</v>
          </cell>
          <cell r="D940" t="str">
            <v>M.</v>
          </cell>
          <cell r="E940">
            <v>7030</v>
          </cell>
        </row>
        <row r="941">
          <cell r="A941">
            <v>1571</v>
          </cell>
          <cell r="B941" t="str">
            <v>8000 22</v>
          </cell>
          <cell r="C941" t="str">
            <v>1700 MM. (68") DE DIAMETRO.</v>
          </cell>
          <cell r="D941" t="str">
            <v>M.</v>
          </cell>
          <cell r="E941">
            <v>7806</v>
          </cell>
        </row>
        <row r="942">
          <cell r="A942">
            <v>1572</v>
          </cell>
          <cell r="B942" t="str">
            <v>8000 23</v>
          </cell>
          <cell r="C942" t="str">
            <v>1800 MM. (72") DE DIAMETRO.</v>
          </cell>
          <cell r="D942" t="str">
            <v>M.</v>
          </cell>
          <cell r="E942">
            <v>8678</v>
          </cell>
        </row>
        <row r="943">
          <cell r="A943">
            <v>1573</v>
          </cell>
          <cell r="B943" t="str">
            <v>8000 24</v>
          </cell>
          <cell r="C943" t="str">
            <v>1900 MM. (76") DE DIAMETRO.</v>
          </cell>
          <cell r="D943" t="str">
            <v>M.</v>
          </cell>
          <cell r="E943">
            <v>9669</v>
          </cell>
        </row>
        <row r="944">
          <cell r="A944">
            <v>1574</v>
          </cell>
          <cell r="B944" t="str">
            <v>8000 25</v>
          </cell>
          <cell r="C944" t="str">
            <v>2000 MM. (80") DE DIAMETRO.</v>
          </cell>
          <cell r="D944" t="str">
            <v>M.</v>
          </cell>
          <cell r="E944">
            <v>10587</v>
          </cell>
        </row>
        <row r="945">
          <cell r="A945">
            <v>1600</v>
          </cell>
          <cell r="B945" t="str">
            <v>8001 00</v>
          </cell>
          <cell r="C945" t="str">
            <v>SUMINISTRO DE TUBERIA DE ASBESTO-CEMENTO CLASE A-7 SEGUN PRECIOS DE LISTA, L.A.B. FABRICA.</v>
          </cell>
        </row>
        <row r="946">
          <cell r="A946">
            <v>1601</v>
          </cell>
          <cell r="B946" t="str">
            <v>8001 02</v>
          </cell>
          <cell r="C946" t="str">
            <v>75 MM. (3") DE DIAMETRO.</v>
          </cell>
          <cell r="D946" t="str">
            <v>M.</v>
          </cell>
          <cell r="E946">
            <v>83</v>
          </cell>
        </row>
        <row r="947">
          <cell r="A947">
            <v>1602</v>
          </cell>
          <cell r="B947" t="str">
            <v>8001 03</v>
          </cell>
          <cell r="C947" t="str">
            <v>100 MM. (4") DE DIAMETRO.</v>
          </cell>
          <cell r="D947" t="str">
            <v>M.</v>
          </cell>
          <cell r="E947">
            <v>94</v>
          </cell>
        </row>
        <row r="948">
          <cell r="A948">
            <v>1603</v>
          </cell>
          <cell r="B948" t="str">
            <v>8001 04</v>
          </cell>
          <cell r="C948" t="str">
            <v>150 MM. (6") DE DIAMETRO.</v>
          </cell>
          <cell r="D948" t="str">
            <v>M.</v>
          </cell>
          <cell r="E948">
            <v>162</v>
          </cell>
        </row>
        <row r="949">
          <cell r="A949">
            <v>1604</v>
          </cell>
          <cell r="B949" t="str">
            <v>8001 05</v>
          </cell>
          <cell r="C949" t="str">
            <v>200 MM. (8") DE DIAMETRO.</v>
          </cell>
          <cell r="D949" t="str">
            <v>M.</v>
          </cell>
          <cell r="E949">
            <v>203</v>
          </cell>
        </row>
        <row r="950">
          <cell r="A950">
            <v>1605</v>
          </cell>
          <cell r="B950" t="str">
            <v>8001 06</v>
          </cell>
          <cell r="C950" t="str">
            <v>250 MM. (10") DE DIAMETRO.</v>
          </cell>
          <cell r="D950" t="str">
            <v>M.</v>
          </cell>
          <cell r="E950">
            <v>295</v>
          </cell>
        </row>
        <row r="951">
          <cell r="A951">
            <v>1606</v>
          </cell>
          <cell r="B951" t="str">
            <v>8001 07</v>
          </cell>
          <cell r="C951" t="str">
            <v>300 MM. (12") DE DIAMETRO.</v>
          </cell>
          <cell r="D951" t="str">
            <v>M.</v>
          </cell>
          <cell r="E951">
            <v>398</v>
          </cell>
        </row>
        <row r="952">
          <cell r="A952">
            <v>1607</v>
          </cell>
          <cell r="B952" t="str">
            <v>8001 08</v>
          </cell>
          <cell r="C952" t="str">
            <v>350 MM. (14") DE DIAMETRO.</v>
          </cell>
          <cell r="D952" t="str">
            <v>M.</v>
          </cell>
          <cell r="E952">
            <v>595</v>
          </cell>
        </row>
        <row r="953">
          <cell r="A953">
            <v>1608</v>
          </cell>
          <cell r="B953" t="str">
            <v>8001 09</v>
          </cell>
          <cell r="C953" t="str">
            <v>400 MM. (16") DE DIAMETRO.</v>
          </cell>
          <cell r="D953" t="str">
            <v>M.</v>
          </cell>
          <cell r="E953">
            <v>733</v>
          </cell>
        </row>
        <row r="954">
          <cell r="A954">
            <v>1609</v>
          </cell>
          <cell r="B954" t="str">
            <v>8001 10</v>
          </cell>
          <cell r="C954" t="str">
            <v>450 MM. (18") DE DIAMETRO.</v>
          </cell>
          <cell r="D954" t="str">
            <v>M.</v>
          </cell>
          <cell r="E954">
            <v>926</v>
          </cell>
        </row>
        <row r="955">
          <cell r="A955">
            <v>1610</v>
          </cell>
          <cell r="B955" t="str">
            <v>8001 11</v>
          </cell>
          <cell r="C955" t="str">
            <v>500 MM. (20") DE DIAMETRO.</v>
          </cell>
          <cell r="D955" t="str">
            <v>M.</v>
          </cell>
          <cell r="E955">
            <v>1096</v>
          </cell>
        </row>
        <row r="956">
          <cell r="A956">
            <v>1611</v>
          </cell>
          <cell r="B956" t="str">
            <v>8001 12</v>
          </cell>
          <cell r="C956" t="str">
            <v>600 MM. (24") DE DIAMETRO.</v>
          </cell>
          <cell r="D956" t="str">
            <v>M.</v>
          </cell>
          <cell r="E956">
            <v>1550</v>
          </cell>
        </row>
        <row r="957">
          <cell r="A957">
            <v>1612</v>
          </cell>
          <cell r="B957" t="str">
            <v>8001 13</v>
          </cell>
          <cell r="C957" t="str">
            <v>750 MM. (30") DE DIAMETRO.</v>
          </cell>
          <cell r="D957" t="str">
            <v>M.</v>
          </cell>
          <cell r="E957">
            <v>2176</v>
          </cell>
        </row>
        <row r="958">
          <cell r="A958">
            <v>1613</v>
          </cell>
          <cell r="B958" t="str">
            <v>8001 14</v>
          </cell>
          <cell r="C958" t="str">
            <v>900 MM. (36") DE DIAMETRO.</v>
          </cell>
          <cell r="D958" t="str">
            <v>M.</v>
          </cell>
          <cell r="E958">
            <v>3112</v>
          </cell>
        </row>
        <row r="959">
          <cell r="A959">
            <v>1614</v>
          </cell>
          <cell r="B959" t="str">
            <v>8001 15</v>
          </cell>
          <cell r="C959" t="str">
            <v>1000 MM. (40") DE DIAMETRO.</v>
          </cell>
          <cell r="D959" t="str">
            <v>M.</v>
          </cell>
          <cell r="E959">
            <v>3277</v>
          </cell>
        </row>
        <row r="960">
          <cell r="A960">
            <v>1615</v>
          </cell>
          <cell r="B960" t="str">
            <v>8001 16</v>
          </cell>
          <cell r="C960" t="str">
            <v>1100 MM. (44") DE DIAMETRO.</v>
          </cell>
          <cell r="D960" t="str">
            <v>M.</v>
          </cell>
          <cell r="E960">
            <v>4443</v>
          </cell>
        </row>
        <row r="961">
          <cell r="A961">
            <v>1616</v>
          </cell>
          <cell r="B961" t="str">
            <v>8001 17</v>
          </cell>
          <cell r="C961" t="str">
            <v>1200 MM. (48") DE DIAMETRO.</v>
          </cell>
          <cell r="D961" t="str">
            <v>M.</v>
          </cell>
          <cell r="E961">
            <v>4766</v>
          </cell>
        </row>
        <row r="962">
          <cell r="A962">
            <v>1617</v>
          </cell>
          <cell r="B962" t="str">
            <v>8001 18</v>
          </cell>
          <cell r="C962" t="str">
            <v>1300 MM. (52") DE DIAMETRO.</v>
          </cell>
          <cell r="D962" t="str">
            <v>M.</v>
          </cell>
          <cell r="E962">
            <v>5525</v>
          </cell>
        </row>
        <row r="963">
          <cell r="A963">
            <v>1618</v>
          </cell>
          <cell r="B963" t="str">
            <v>8001 19</v>
          </cell>
          <cell r="C963" t="str">
            <v>1400 MM. (56") DE DIAMETRO.</v>
          </cell>
          <cell r="D963" t="str">
            <v>M.</v>
          </cell>
          <cell r="E963">
            <v>5709</v>
          </cell>
        </row>
        <row r="964">
          <cell r="A964">
            <v>1619</v>
          </cell>
          <cell r="B964" t="str">
            <v>8001 20</v>
          </cell>
          <cell r="C964" t="str">
            <v>1500 MM. (60") DE DIAMETRO.</v>
          </cell>
          <cell r="D964" t="str">
            <v>M.</v>
          </cell>
          <cell r="E964">
            <v>7258</v>
          </cell>
        </row>
        <row r="965">
          <cell r="A965">
            <v>1620</v>
          </cell>
          <cell r="B965" t="str">
            <v>8001 21</v>
          </cell>
          <cell r="C965" t="str">
            <v>1600 MM. (64") DE DIAMETRO.</v>
          </cell>
          <cell r="D965" t="str">
            <v>M.</v>
          </cell>
          <cell r="E965">
            <v>7578</v>
          </cell>
        </row>
        <row r="966">
          <cell r="A966">
            <v>1621</v>
          </cell>
          <cell r="B966" t="str">
            <v>8001 22</v>
          </cell>
          <cell r="C966" t="str">
            <v>1700 MM. (68") DE DIAMETRO.</v>
          </cell>
          <cell r="D966" t="str">
            <v>M.</v>
          </cell>
          <cell r="E966">
            <v>8487</v>
          </cell>
        </row>
        <row r="967">
          <cell r="A967">
            <v>1622</v>
          </cell>
          <cell r="B967" t="str">
            <v>8001 23</v>
          </cell>
          <cell r="C967" t="str">
            <v>1800 MM. (72") DE DIAMETRO.</v>
          </cell>
          <cell r="D967" t="str">
            <v>M.</v>
          </cell>
          <cell r="E967">
            <v>10482</v>
          </cell>
        </row>
        <row r="968">
          <cell r="A968">
            <v>1623</v>
          </cell>
          <cell r="B968" t="str">
            <v>8001 24</v>
          </cell>
          <cell r="C968" t="str">
            <v>1900 MM. (76") DE DIAMETRO.</v>
          </cell>
          <cell r="D968" t="str">
            <v>M.</v>
          </cell>
          <cell r="E968">
            <v>11676</v>
          </cell>
        </row>
        <row r="969">
          <cell r="A969">
            <v>1624</v>
          </cell>
          <cell r="B969" t="str">
            <v>8001 25</v>
          </cell>
          <cell r="C969" t="str">
            <v>2000 MM. (80") DE DIAMETRO.</v>
          </cell>
          <cell r="D969" t="str">
            <v>M.</v>
          </cell>
          <cell r="E969">
            <v>12874</v>
          </cell>
        </row>
        <row r="970">
          <cell r="A970">
            <v>1650</v>
          </cell>
          <cell r="B970" t="str">
            <v>8002 00</v>
          </cell>
          <cell r="C970" t="str">
            <v>SUMINISTRO DE TUBERIA DE ASBESTO-CEMENTO CLASE A-10 SEGUN PRECIOS DE LISTA, L.A.B. FABRICA.</v>
          </cell>
        </row>
        <row r="971">
          <cell r="A971">
            <v>1651</v>
          </cell>
          <cell r="B971" t="str">
            <v>8002 02</v>
          </cell>
          <cell r="C971" t="str">
            <v>75 MM. (3") DE DIAMETRO.</v>
          </cell>
          <cell r="D971" t="str">
            <v>M.</v>
          </cell>
          <cell r="E971">
            <v>95</v>
          </cell>
        </row>
        <row r="972">
          <cell r="A972">
            <v>1652</v>
          </cell>
          <cell r="B972" t="str">
            <v>8002 03</v>
          </cell>
          <cell r="C972" t="str">
            <v>100 MM. (4") DE DIAMETRO.</v>
          </cell>
          <cell r="D972" t="str">
            <v>M.</v>
          </cell>
          <cell r="E972">
            <v>108</v>
          </cell>
        </row>
        <row r="973">
          <cell r="A973">
            <v>1653</v>
          </cell>
          <cell r="B973" t="str">
            <v>8002 04</v>
          </cell>
          <cell r="C973" t="str">
            <v>150 MM. (6") DE DIAMETRO.</v>
          </cell>
          <cell r="D973" t="str">
            <v>M.</v>
          </cell>
          <cell r="E973">
            <v>212</v>
          </cell>
        </row>
        <row r="974">
          <cell r="A974">
            <v>1654</v>
          </cell>
          <cell r="B974" t="str">
            <v>8002 05</v>
          </cell>
          <cell r="C974" t="str">
            <v>200 MM. (8") DE DIAMETRO.</v>
          </cell>
          <cell r="D974" t="str">
            <v>M.</v>
          </cell>
          <cell r="E974">
            <v>255</v>
          </cell>
        </row>
        <row r="975">
          <cell r="A975">
            <v>1655</v>
          </cell>
          <cell r="B975" t="str">
            <v>8002 06</v>
          </cell>
          <cell r="C975" t="str">
            <v>250 MM. (10") DE DIAMETRO.</v>
          </cell>
          <cell r="D975" t="str">
            <v>M.</v>
          </cell>
          <cell r="E975">
            <v>400</v>
          </cell>
        </row>
        <row r="976">
          <cell r="A976">
            <v>1656</v>
          </cell>
          <cell r="B976" t="str">
            <v>8002 07</v>
          </cell>
          <cell r="C976" t="str">
            <v>300 MM. (12") DE DIAMETRO.</v>
          </cell>
          <cell r="D976" t="str">
            <v>M.</v>
          </cell>
          <cell r="E976">
            <v>547</v>
          </cell>
        </row>
        <row r="977">
          <cell r="A977">
            <v>1657</v>
          </cell>
          <cell r="B977" t="str">
            <v>8002 08</v>
          </cell>
          <cell r="C977" t="str">
            <v>350 MM. (14") DE DIAMETRO.</v>
          </cell>
          <cell r="D977" t="str">
            <v>M.</v>
          </cell>
          <cell r="E977">
            <v>820</v>
          </cell>
        </row>
        <row r="978">
          <cell r="A978">
            <v>1658</v>
          </cell>
          <cell r="B978" t="str">
            <v>8002 09</v>
          </cell>
          <cell r="C978" t="str">
            <v>400 MM. (16") DE DIAMETRO.</v>
          </cell>
          <cell r="D978" t="str">
            <v>M.</v>
          </cell>
          <cell r="E978">
            <v>1043</v>
          </cell>
        </row>
        <row r="979">
          <cell r="A979">
            <v>1659</v>
          </cell>
          <cell r="B979" t="str">
            <v>8002 10</v>
          </cell>
          <cell r="C979" t="str">
            <v>450 MM. (18") DE DIAMETRO.</v>
          </cell>
          <cell r="D979" t="str">
            <v>M.</v>
          </cell>
          <cell r="E979">
            <v>1271</v>
          </cell>
        </row>
        <row r="980">
          <cell r="A980">
            <v>1660</v>
          </cell>
          <cell r="B980" t="str">
            <v>8002 11</v>
          </cell>
          <cell r="C980" t="str">
            <v>500 MM. (20") DE DIAMETRO.</v>
          </cell>
          <cell r="D980" t="str">
            <v>M.</v>
          </cell>
          <cell r="E980">
            <v>1519</v>
          </cell>
        </row>
        <row r="981">
          <cell r="A981">
            <v>1661</v>
          </cell>
          <cell r="B981" t="str">
            <v>8002 12</v>
          </cell>
          <cell r="C981" t="str">
            <v>600 MM. (24") DE DIAMETRO.</v>
          </cell>
          <cell r="D981" t="str">
            <v>M.</v>
          </cell>
          <cell r="E981">
            <v>2138</v>
          </cell>
        </row>
        <row r="982">
          <cell r="A982">
            <v>1662</v>
          </cell>
          <cell r="B982" t="str">
            <v>8002 13</v>
          </cell>
          <cell r="C982" t="str">
            <v>750 MM. (30") DE DIAMETRO.</v>
          </cell>
          <cell r="D982" t="str">
            <v>M.</v>
          </cell>
          <cell r="E982">
            <v>2960</v>
          </cell>
        </row>
        <row r="983">
          <cell r="A983">
            <v>1663</v>
          </cell>
          <cell r="B983" t="str">
            <v>8002 14</v>
          </cell>
          <cell r="C983" t="str">
            <v>900 MM. (36") DE DIAMETRO.</v>
          </cell>
          <cell r="D983" t="str">
            <v>M.</v>
          </cell>
          <cell r="E983">
            <v>4199</v>
          </cell>
        </row>
        <row r="984">
          <cell r="A984">
            <v>1664</v>
          </cell>
          <cell r="B984" t="str">
            <v>8002 15</v>
          </cell>
          <cell r="C984" t="str">
            <v>1000 MM. (40") DE DIAMETRO.</v>
          </cell>
          <cell r="D984" t="str">
            <v>M.</v>
          </cell>
          <cell r="E984">
            <v>4652</v>
          </cell>
        </row>
        <row r="985">
          <cell r="A985">
            <v>1665</v>
          </cell>
          <cell r="B985" t="str">
            <v>8002 16</v>
          </cell>
          <cell r="C985" t="str">
            <v>1100 MM. (44") DE DIAMETRO.</v>
          </cell>
          <cell r="D985" t="str">
            <v>M.</v>
          </cell>
          <cell r="E985">
            <v>5539</v>
          </cell>
        </row>
        <row r="986">
          <cell r="A986">
            <v>1666</v>
          </cell>
          <cell r="B986" t="str">
            <v>8002 17</v>
          </cell>
          <cell r="C986" t="str">
            <v>1200 MM. (48") DE DIAMETRO.</v>
          </cell>
          <cell r="D986" t="str">
            <v>M.</v>
          </cell>
          <cell r="E986">
            <v>6746</v>
          </cell>
        </row>
        <row r="987">
          <cell r="A987">
            <v>1667</v>
          </cell>
          <cell r="B987" t="str">
            <v>8002 18</v>
          </cell>
          <cell r="C987" t="str">
            <v>1300 MM. (52") DE DIAMETRO.</v>
          </cell>
          <cell r="D987" t="str">
            <v>M.</v>
          </cell>
          <cell r="E987">
            <v>7361</v>
          </cell>
        </row>
        <row r="988">
          <cell r="A988">
            <v>1668</v>
          </cell>
          <cell r="B988" t="str">
            <v>8002 19</v>
          </cell>
          <cell r="C988" t="str">
            <v>1400 MM. (56") DE DIAMETRO.</v>
          </cell>
          <cell r="D988" t="str">
            <v>M.</v>
          </cell>
          <cell r="E988">
            <v>7864</v>
          </cell>
        </row>
        <row r="989">
          <cell r="A989">
            <v>1669</v>
          </cell>
          <cell r="B989" t="str">
            <v>8002 20</v>
          </cell>
          <cell r="C989" t="str">
            <v>1500 MM. (60") DE DIAMETRO.</v>
          </cell>
          <cell r="D989" t="str">
            <v>M.</v>
          </cell>
          <cell r="E989">
            <v>8487</v>
          </cell>
        </row>
        <row r="990">
          <cell r="A990">
            <v>1670</v>
          </cell>
          <cell r="B990" t="str">
            <v>8002 21</v>
          </cell>
          <cell r="C990" t="str">
            <v>1600 MM. (64") DE DIAMETRO.</v>
          </cell>
          <cell r="D990" t="str">
            <v>M.</v>
          </cell>
          <cell r="E990">
            <v>10313</v>
          </cell>
        </row>
        <row r="991">
          <cell r="A991">
            <v>1671</v>
          </cell>
          <cell r="B991" t="str">
            <v>8002 22</v>
          </cell>
          <cell r="C991" t="str">
            <v>1700 MM. (68") DE DIAMETRO.</v>
          </cell>
          <cell r="D991" t="str">
            <v>M.</v>
          </cell>
          <cell r="E991">
            <v>11927</v>
          </cell>
        </row>
        <row r="992">
          <cell r="A992">
            <v>1700</v>
          </cell>
          <cell r="B992" t="str">
            <v>8003 00</v>
          </cell>
          <cell r="C992" t="str">
            <v>SUMINISTRO DE TUBERIA DE ASBESTO-CEMENTO CLASE A-14 SEGÚN PRECIOS DE LISTA, L.A.B. FABRICA.</v>
          </cell>
        </row>
        <row r="993">
          <cell r="A993">
            <v>1701</v>
          </cell>
          <cell r="B993" t="str">
            <v>8003 02</v>
          </cell>
          <cell r="C993" t="str">
            <v>75 MM. (3") DE DIAMETRO.</v>
          </cell>
          <cell r="D993" t="str">
            <v>M.</v>
          </cell>
          <cell r="E993">
            <v>107</v>
          </cell>
        </row>
        <row r="994">
          <cell r="A994">
            <v>1702</v>
          </cell>
          <cell r="B994" t="str">
            <v>8003 03</v>
          </cell>
          <cell r="C994" t="str">
            <v>100 MM. (4") DE DIAMETRO.</v>
          </cell>
          <cell r="D994" t="str">
            <v>M.</v>
          </cell>
          <cell r="E994">
            <v>127</v>
          </cell>
        </row>
        <row r="995">
          <cell r="A995">
            <v>1703</v>
          </cell>
          <cell r="B995" t="str">
            <v>8003 04</v>
          </cell>
          <cell r="C995" t="str">
            <v>150 MM. (6") DE DIAMETRO.</v>
          </cell>
          <cell r="D995" t="str">
            <v>M.</v>
          </cell>
          <cell r="E995">
            <v>255</v>
          </cell>
        </row>
        <row r="996">
          <cell r="A996">
            <v>1704</v>
          </cell>
          <cell r="B996" t="str">
            <v>8003 05</v>
          </cell>
          <cell r="C996" t="str">
            <v>200 MM. (8") DE DIAMETRO.</v>
          </cell>
          <cell r="D996" t="str">
            <v>M.</v>
          </cell>
          <cell r="E996">
            <v>328</v>
          </cell>
        </row>
        <row r="997">
          <cell r="A997">
            <v>1705</v>
          </cell>
          <cell r="B997" t="str">
            <v>8003 06</v>
          </cell>
          <cell r="C997" t="str">
            <v>250 MM. (10") DE DIAMETRO.</v>
          </cell>
          <cell r="D997" t="str">
            <v>M.</v>
          </cell>
          <cell r="E997">
            <v>532</v>
          </cell>
        </row>
        <row r="998">
          <cell r="A998">
            <v>1706</v>
          </cell>
          <cell r="B998" t="str">
            <v>8003 07</v>
          </cell>
          <cell r="C998" t="str">
            <v>300 MM. (12") DE DIAMETRO.</v>
          </cell>
          <cell r="D998" t="str">
            <v>M.</v>
          </cell>
          <cell r="E998">
            <v>768</v>
          </cell>
        </row>
        <row r="999">
          <cell r="A999">
            <v>1707</v>
          </cell>
          <cell r="B999" t="str">
            <v>8003 08</v>
          </cell>
          <cell r="C999" t="str">
            <v>350 MM. (14") DE DIAMETRO.</v>
          </cell>
          <cell r="D999" t="str">
            <v>M.</v>
          </cell>
          <cell r="E999">
            <v>1121</v>
          </cell>
        </row>
        <row r="1000">
          <cell r="A1000">
            <v>1708</v>
          </cell>
          <cell r="B1000" t="str">
            <v>8003 09</v>
          </cell>
          <cell r="C1000" t="str">
            <v>400 MM. (16") DE DIAMETRO.</v>
          </cell>
          <cell r="D1000" t="str">
            <v>M.</v>
          </cell>
          <cell r="E1000">
            <v>1300</v>
          </cell>
        </row>
        <row r="1001">
          <cell r="A1001">
            <v>1709</v>
          </cell>
          <cell r="B1001" t="str">
            <v>8003 10</v>
          </cell>
          <cell r="C1001" t="str">
            <v>450 MM. (18") DE DIAMETRO.</v>
          </cell>
          <cell r="D1001" t="str">
            <v>M.</v>
          </cell>
          <cell r="E1001">
            <v>1625</v>
          </cell>
        </row>
        <row r="1002">
          <cell r="A1002">
            <v>1710</v>
          </cell>
          <cell r="B1002" t="str">
            <v>8003 11</v>
          </cell>
          <cell r="C1002" t="str">
            <v>500 MM. (20") DE DIAMETRO.</v>
          </cell>
          <cell r="D1002" t="str">
            <v>M.</v>
          </cell>
          <cell r="E1002">
            <v>1951</v>
          </cell>
        </row>
        <row r="1003">
          <cell r="A1003">
            <v>1711</v>
          </cell>
          <cell r="B1003" t="str">
            <v>8003 12</v>
          </cell>
          <cell r="C1003" t="str">
            <v>600 MM. (24") DE DIAMETRO.</v>
          </cell>
          <cell r="D1003" t="str">
            <v>M.</v>
          </cell>
          <cell r="E1003">
            <v>2759</v>
          </cell>
        </row>
        <row r="1004">
          <cell r="A1004">
            <v>1712</v>
          </cell>
          <cell r="B1004" t="str">
            <v>8003 13</v>
          </cell>
          <cell r="C1004" t="str">
            <v>750 MM. (30") DE DIAMETRO.</v>
          </cell>
          <cell r="D1004" t="str">
            <v>M.</v>
          </cell>
          <cell r="E1004">
            <v>3835</v>
          </cell>
        </row>
        <row r="1005">
          <cell r="A1005">
            <v>1713</v>
          </cell>
          <cell r="B1005" t="str">
            <v>8003 14</v>
          </cell>
          <cell r="C1005" t="str">
            <v>900 MM. (36") DE DIAMETRO.</v>
          </cell>
          <cell r="D1005" t="str">
            <v>M.</v>
          </cell>
          <cell r="E1005">
            <v>5553</v>
          </cell>
        </row>
        <row r="1006">
          <cell r="A1006">
            <v>1714</v>
          </cell>
          <cell r="B1006" t="str">
            <v>8003 15</v>
          </cell>
          <cell r="C1006" t="str">
            <v>1000 MM. (40") DE DIAMETRO.</v>
          </cell>
          <cell r="D1006" t="str">
            <v>M.</v>
          </cell>
          <cell r="E1006">
            <v>6591</v>
          </cell>
        </row>
        <row r="1007">
          <cell r="A1007">
            <v>1715</v>
          </cell>
          <cell r="B1007" t="str">
            <v>8003 16</v>
          </cell>
          <cell r="C1007" t="str">
            <v>1100 MM. (44") DE DIAMETRO.</v>
          </cell>
          <cell r="D1007" t="str">
            <v>M.</v>
          </cell>
          <cell r="E1007">
            <v>7925</v>
          </cell>
        </row>
        <row r="1008">
          <cell r="A1008">
            <v>1716</v>
          </cell>
          <cell r="B1008" t="str">
            <v>8003 17</v>
          </cell>
          <cell r="C1008" t="str">
            <v>1200 MM. (48") DE DIAMETRO.</v>
          </cell>
          <cell r="D1008" t="str">
            <v>M.</v>
          </cell>
          <cell r="E1008">
            <v>9565</v>
          </cell>
        </row>
        <row r="1009">
          <cell r="A1009">
            <v>1720</v>
          </cell>
          <cell r="B1009" t="str">
            <v>8003A 00</v>
          </cell>
          <cell r="C1009" t="str">
            <v>SUMINISTRO DE TUBERIA DE ASBESTO-CEMENTO CLASE A-20 SEGUN PRECIOS DE  LISTA, L.A.B. FABRICA.</v>
          </cell>
        </row>
        <row r="1010">
          <cell r="A1010">
            <v>1721</v>
          </cell>
          <cell r="B1010" t="str">
            <v>8003A 06</v>
          </cell>
          <cell r="C1010" t="str">
            <v>250 MM. (10") DE DIAMETRO.</v>
          </cell>
          <cell r="D1010" t="str">
            <v>M.</v>
          </cell>
          <cell r="E1010">
            <v>838</v>
          </cell>
        </row>
        <row r="1011">
          <cell r="A1011">
            <v>1722</v>
          </cell>
          <cell r="B1011" t="str">
            <v>8003A 07</v>
          </cell>
          <cell r="C1011" t="str">
            <v>300 MM. (12") DE DIAMETRO.</v>
          </cell>
          <cell r="D1011" t="str">
            <v>M.</v>
          </cell>
          <cell r="E1011">
            <v>1211</v>
          </cell>
        </row>
        <row r="1012">
          <cell r="A1012">
            <v>1723</v>
          </cell>
          <cell r="B1012" t="str">
            <v>8003A 08</v>
          </cell>
          <cell r="C1012" t="str">
            <v>350 MM. (14") DE DIAMETRO.</v>
          </cell>
          <cell r="D1012" t="str">
            <v>M.</v>
          </cell>
          <cell r="E1012">
            <v>1720</v>
          </cell>
        </row>
        <row r="1013">
          <cell r="A1013">
            <v>1724</v>
          </cell>
          <cell r="B1013" t="str">
            <v>8003A 09</v>
          </cell>
          <cell r="C1013" t="str">
            <v>400 MM. (16") DE DIAMETRO.</v>
          </cell>
          <cell r="D1013" t="str">
            <v>M.</v>
          </cell>
          <cell r="E1013">
            <v>1974</v>
          </cell>
        </row>
        <row r="1014">
          <cell r="A1014">
            <v>1725</v>
          </cell>
          <cell r="B1014" t="str">
            <v>8003A 10</v>
          </cell>
          <cell r="C1014" t="str">
            <v>450 MM. (18") DE DIAMETRO.</v>
          </cell>
          <cell r="D1014" t="str">
            <v>M.</v>
          </cell>
          <cell r="E1014">
            <v>2442</v>
          </cell>
        </row>
        <row r="1015">
          <cell r="A1015">
            <v>1726</v>
          </cell>
          <cell r="B1015" t="str">
            <v>8003A 11</v>
          </cell>
          <cell r="C1015" t="str">
            <v>500 MM. (20") DE DIAMETRO.</v>
          </cell>
          <cell r="D1015" t="str">
            <v>M.</v>
          </cell>
          <cell r="E1015">
            <v>2909</v>
          </cell>
        </row>
        <row r="1016">
          <cell r="A1016">
            <v>1727</v>
          </cell>
          <cell r="B1016" t="str">
            <v>8003A 12</v>
          </cell>
          <cell r="C1016" t="str">
            <v>600 MM. (24") DE DIAMETRO.</v>
          </cell>
          <cell r="D1016" t="str">
            <v>M.</v>
          </cell>
          <cell r="E1016">
            <v>4041</v>
          </cell>
        </row>
        <row r="1017">
          <cell r="A1017">
            <v>1728</v>
          </cell>
          <cell r="B1017" t="str">
            <v>8003A 13</v>
          </cell>
          <cell r="C1017" t="str">
            <v>750 MM. (30") DE DIAMETRO.</v>
          </cell>
          <cell r="D1017" t="str">
            <v>M.</v>
          </cell>
          <cell r="E1017">
            <v>5717</v>
          </cell>
        </row>
        <row r="1018">
          <cell r="A1018">
            <v>1729</v>
          </cell>
          <cell r="B1018" t="str">
            <v>8003A 14</v>
          </cell>
          <cell r="C1018" t="str">
            <v>900 MM. (36") DE DIAMETRO.</v>
          </cell>
          <cell r="D1018" t="str">
            <v>M.</v>
          </cell>
          <cell r="E1018">
            <v>8159</v>
          </cell>
        </row>
        <row r="1019">
          <cell r="A1019">
            <v>1750</v>
          </cell>
          <cell r="B1019" t="str">
            <v>8004 00</v>
          </cell>
          <cell r="C1019" t="str">
            <v>SUMINISTRO DE TUBERIA HIDRAULICA DE PVC SEGÚN PRECIOS DE LISTA</v>
          </cell>
        </row>
        <row r="1020">
          <cell r="A1020">
            <v>1751</v>
          </cell>
          <cell r="B1020" t="str">
            <v>8004 01</v>
          </cell>
          <cell r="C1020" t="str">
            <v>TUBO HID. ANG RD/26 DE 38 mm. DE DIAMETRO.</v>
          </cell>
          <cell r="D1020" t="str">
            <v>M.</v>
          </cell>
          <cell r="E1020">
            <v>19.55</v>
          </cell>
        </row>
        <row r="1021">
          <cell r="A1021">
            <v>1752</v>
          </cell>
          <cell r="B1021" t="str">
            <v>8004 02</v>
          </cell>
          <cell r="C1021" t="str">
            <v>TUBO HID. ANG RD/26 DE 50 mm. DE DIAMETRO.</v>
          </cell>
          <cell r="D1021" t="str">
            <v>M.</v>
          </cell>
          <cell r="E1021">
            <v>28.4</v>
          </cell>
        </row>
        <row r="1022">
          <cell r="A1022">
            <v>1753</v>
          </cell>
          <cell r="B1022" t="str">
            <v>8004 03</v>
          </cell>
          <cell r="C1022" t="str">
            <v>TUBO HID. ANG RD/26 DE 60 mm. DE DIAMETRO.</v>
          </cell>
          <cell r="D1022" t="str">
            <v>M.</v>
          </cell>
          <cell r="E1022">
            <v>41</v>
          </cell>
        </row>
        <row r="1023">
          <cell r="A1023">
            <v>1754</v>
          </cell>
          <cell r="B1023" t="str">
            <v>8004 04</v>
          </cell>
          <cell r="C1023" t="str">
            <v>TUBO HID. ANG RD/32.5 DE 60 mm. DE DIAMETRO.</v>
          </cell>
          <cell r="D1023" t="str">
            <v>M.</v>
          </cell>
          <cell r="E1023">
            <v>32.4</v>
          </cell>
        </row>
        <row r="1024">
          <cell r="A1024">
            <v>1755</v>
          </cell>
          <cell r="B1024" t="str">
            <v>8004 05</v>
          </cell>
          <cell r="C1024" t="str">
            <v>TUBO HID. ANG RD/26 DE 75 mm. DE DIAMETRO.</v>
          </cell>
          <cell r="D1024" t="str">
            <v>M.</v>
          </cell>
          <cell r="E1024">
            <v>60.25</v>
          </cell>
        </row>
        <row r="1025">
          <cell r="A1025">
            <v>1756</v>
          </cell>
          <cell r="B1025" t="str">
            <v>8004 06</v>
          </cell>
          <cell r="C1025" t="str">
            <v>TUBO HID. ANG RD/32.5 DE 75 mm. DE DIAMETRO.</v>
          </cell>
          <cell r="D1025" t="str">
            <v>M.</v>
          </cell>
          <cell r="E1025">
            <v>48.3</v>
          </cell>
        </row>
        <row r="1026">
          <cell r="A1026">
            <v>1757</v>
          </cell>
          <cell r="B1026" t="str">
            <v>8004 07</v>
          </cell>
          <cell r="C1026" t="str">
            <v>TUBO HID. ANG RD/26 DE 100 mm. DE DIAMETRO.</v>
          </cell>
          <cell r="D1026" t="str">
            <v>M.</v>
          </cell>
          <cell r="E1026">
            <v>101.1</v>
          </cell>
        </row>
        <row r="1027">
          <cell r="A1027">
            <v>1758</v>
          </cell>
          <cell r="B1027" t="str">
            <v>8004 08</v>
          </cell>
          <cell r="C1027" t="str">
            <v>TUBO HID. ANG RD/32.5 DE 100 mm. DE DIAMETRO.</v>
          </cell>
          <cell r="D1027" t="str">
            <v>M.</v>
          </cell>
          <cell r="E1027">
            <v>80.75</v>
          </cell>
        </row>
        <row r="1028">
          <cell r="A1028">
            <v>1759</v>
          </cell>
          <cell r="B1028" t="str">
            <v>8004 09</v>
          </cell>
          <cell r="C1028" t="str">
            <v>TUBO HID. ANG RD/41 DE 100 mm. DE DIAMETRO.</v>
          </cell>
          <cell r="D1028" t="str">
            <v>M.</v>
          </cell>
          <cell r="E1028">
            <v>65.05</v>
          </cell>
        </row>
        <row r="1029">
          <cell r="A1029">
            <v>1760</v>
          </cell>
          <cell r="B1029" t="str">
            <v>8004 10</v>
          </cell>
          <cell r="C1029" t="str">
            <v>TUBO HID. ANG RD/26 DE 150 mm. DE DIAMETRO.</v>
          </cell>
          <cell r="D1029" t="str">
            <v>M.</v>
          </cell>
          <cell r="E1029">
            <v>220.75</v>
          </cell>
        </row>
        <row r="1030">
          <cell r="A1030">
            <v>1761</v>
          </cell>
          <cell r="B1030" t="str">
            <v>8004 11</v>
          </cell>
          <cell r="C1030" t="str">
            <v>TUBO HID. ANG RD/32.5 DE 150 mm. DE DIAMETRO.</v>
          </cell>
          <cell r="D1030" t="str">
            <v>M.</v>
          </cell>
          <cell r="E1030">
            <v>174.6</v>
          </cell>
        </row>
        <row r="1031">
          <cell r="A1031">
            <v>1762</v>
          </cell>
          <cell r="B1031" t="str">
            <v>8004 12</v>
          </cell>
          <cell r="C1031" t="str">
            <v>TUBO HID. ANG RD/41 DE 150 mm. DE DIAMETRO.</v>
          </cell>
          <cell r="D1031" t="str">
            <v>M.</v>
          </cell>
          <cell r="E1031">
            <v>141.5</v>
          </cell>
        </row>
        <row r="1032">
          <cell r="A1032">
            <v>1763</v>
          </cell>
          <cell r="B1032" t="str">
            <v>8004 13</v>
          </cell>
          <cell r="C1032" t="str">
            <v>TUBO HID. ANG RD/26 DE 200 mm. DE DIAMETRO.</v>
          </cell>
          <cell r="D1032" t="str">
            <v>M.</v>
          </cell>
          <cell r="E1032">
            <v>373</v>
          </cell>
        </row>
        <row r="1033">
          <cell r="A1033">
            <v>1764</v>
          </cell>
          <cell r="B1033" t="str">
            <v>8004 14</v>
          </cell>
          <cell r="C1033" t="str">
            <v>TUBO HID. ANG RD/41 DE 200 mm. DE DIAMETRO.</v>
          </cell>
          <cell r="D1033" t="str">
            <v>M.</v>
          </cell>
          <cell r="E1033">
            <v>239.1</v>
          </cell>
        </row>
        <row r="1034">
          <cell r="A1034">
            <v>1770</v>
          </cell>
          <cell r="B1034" t="str">
            <v>8004 A0</v>
          </cell>
          <cell r="C1034" t="str">
            <v>SUMINISTRO TUBERIA  HIDRAULICA DE PVC SISTEMA METRICO CLASE-5 SEGÚN PRECIOS DE LISTA</v>
          </cell>
        </row>
        <row r="1035">
          <cell r="A1035">
            <v>1771</v>
          </cell>
          <cell r="B1035" t="str">
            <v>8004 A1</v>
          </cell>
          <cell r="C1035" t="str">
            <v>TUBERIA  HID. ANG  DE 355 mm. DE DIAMETRO.</v>
          </cell>
          <cell r="D1035" t="str">
            <v>M.</v>
          </cell>
          <cell r="E1035">
            <v>512.79</v>
          </cell>
        </row>
        <row r="1036">
          <cell r="A1036">
            <v>1772</v>
          </cell>
          <cell r="B1036" t="str">
            <v>8004 A2</v>
          </cell>
          <cell r="C1036" t="str">
            <v>TUBERIA  HID. ANG  DE 400 mm. DE DIAMETRO.</v>
          </cell>
          <cell r="D1036" t="str">
            <v>M.</v>
          </cell>
          <cell r="E1036">
            <v>623.65</v>
          </cell>
        </row>
        <row r="1037">
          <cell r="A1037">
            <v>1773</v>
          </cell>
          <cell r="B1037" t="str">
            <v>8004 A3</v>
          </cell>
          <cell r="C1037" t="str">
            <v>TUBERIA  HID. ANG  DE 450 mm. DE DIAMETRO.</v>
          </cell>
          <cell r="D1037" t="str">
            <v>M.</v>
          </cell>
          <cell r="E1037">
            <v>786.05</v>
          </cell>
        </row>
        <row r="1038">
          <cell r="A1038">
            <v>1774</v>
          </cell>
          <cell r="B1038" t="str">
            <v>8004 A4</v>
          </cell>
          <cell r="C1038" t="str">
            <v>TUBERIA  HID. ANG  DE 500 mm. DE DIAMETRO.</v>
          </cell>
          <cell r="D1038" t="str">
            <v>M.</v>
          </cell>
          <cell r="E1038">
            <v>982.7</v>
          </cell>
        </row>
        <row r="1039">
          <cell r="A1039">
            <v>1775</v>
          </cell>
          <cell r="B1039" t="str">
            <v>8004 A5</v>
          </cell>
          <cell r="C1039" t="str">
            <v>TUBERIA  HID. ANG  DE 630 mm. DE DIAMETRO.</v>
          </cell>
          <cell r="D1039" t="str">
            <v>M.</v>
          </cell>
          <cell r="E1039">
            <v>1556.2</v>
          </cell>
        </row>
        <row r="1040">
          <cell r="A1040">
            <v>1780</v>
          </cell>
          <cell r="B1040" t="str">
            <v>8004 B0</v>
          </cell>
          <cell r="C1040" t="str">
            <v>SUMINISTRO TUBERIA  HIDRAULICA DE PVC SISTEMA METRICO CLASE-7 SEGUN  PRECIOS DE LISTA</v>
          </cell>
        </row>
        <row r="1041">
          <cell r="A1041">
            <v>1781</v>
          </cell>
          <cell r="B1041" t="str">
            <v>8004 B1</v>
          </cell>
          <cell r="C1041" t="str">
            <v>TUBERIA  HID. ANG  DE 355 mm. DE DIAMETRO.</v>
          </cell>
          <cell r="D1041" t="str">
            <v>M.</v>
          </cell>
          <cell r="E1041">
            <v>714.95</v>
          </cell>
        </row>
        <row r="1042">
          <cell r="A1042">
            <v>1782</v>
          </cell>
          <cell r="B1042" t="str">
            <v>8004 B2</v>
          </cell>
          <cell r="C1042" t="str">
            <v>TUBERIA  HID. ANG  DE 400 mm. DE DIAMETRO.</v>
          </cell>
          <cell r="D1042" t="str">
            <v>M.</v>
          </cell>
          <cell r="E1042">
            <v>857.95</v>
          </cell>
        </row>
        <row r="1043">
          <cell r="A1043">
            <v>1783</v>
          </cell>
          <cell r="B1043" t="str">
            <v>8004 B3</v>
          </cell>
          <cell r="C1043" t="str">
            <v>TUBERIA  HID. ANG  DE 450 mm. DE DIAMETRO.</v>
          </cell>
          <cell r="D1043" t="str">
            <v>M.</v>
          </cell>
          <cell r="E1043">
            <v>1086.1500000000001</v>
          </cell>
        </row>
        <row r="1044">
          <cell r="A1044">
            <v>1784</v>
          </cell>
          <cell r="B1044" t="str">
            <v>8004 B4</v>
          </cell>
          <cell r="C1044" t="str">
            <v>TUBERIA  HID. ANG  DE 500 mm. DE DIAMETRO.</v>
          </cell>
          <cell r="D1044" t="str">
            <v>M.</v>
          </cell>
          <cell r="E1044">
            <v>1335.6</v>
          </cell>
        </row>
        <row r="1045">
          <cell r="A1045">
            <v>1785</v>
          </cell>
          <cell r="B1045" t="str">
            <v>8004 B5</v>
          </cell>
          <cell r="C1045" t="str">
            <v>TUBERIA  HID. ANG  DE 630 mm. DE DIAMETRO.</v>
          </cell>
          <cell r="D1045" t="str">
            <v>M.</v>
          </cell>
          <cell r="E1045">
            <v>2134.4</v>
          </cell>
        </row>
        <row r="1046">
          <cell r="A1046">
            <v>1790</v>
          </cell>
          <cell r="B1046" t="str">
            <v>8004 C0</v>
          </cell>
          <cell r="C1046" t="str">
            <v>SUMINISTRO TUBERIA  HIDRAULICA DE PVC SISTEMA METRICO CLASE-10 SEGÚN PRECIOS DE LISTA</v>
          </cell>
        </row>
        <row r="1047">
          <cell r="A1047">
            <v>1791</v>
          </cell>
          <cell r="B1047" t="str">
            <v>8004 C1</v>
          </cell>
          <cell r="C1047" t="str">
            <v>TUBERIA  HID. ANG  DE 355 mm. DE DIAMETRO.</v>
          </cell>
          <cell r="D1047" t="str">
            <v>M.</v>
          </cell>
          <cell r="E1047">
            <v>1011.6</v>
          </cell>
        </row>
        <row r="1048">
          <cell r="A1048">
            <v>1792</v>
          </cell>
          <cell r="B1048" t="str">
            <v>8004 C2</v>
          </cell>
          <cell r="C1048" t="str">
            <v>TUBERIA  HID. ANG  DE 400 mm. DE DIAMETRO.</v>
          </cell>
          <cell r="D1048" t="str">
            <v>M.</v>
          </cell>
          <cell r="E1048">
            <v>1192.6500000000001</v>
          </cell>
        </row>
        <row r="1049">
          <cell r="A1049">
            <v>1793</v>
          </cell>
          <cell r="B1049" t="str">
            <v>8004 C3</v>
          </cell>
          <cell r="C1049" t="str">
            <v>TUBERIA  HID. ANG  DE 450 mm. DE DIAMETRO.</v>
          </cell>
          <cell r="D1049" t="str">
            <v>M.</v>
          </cell>
          <cell r="E1049">
            <v>1506</v>
          </cell>
        </row>
        <row r="1050">
          <cell r="A1050">
            <v>1794</v>
          </cell>
          <cell r="B1050" t="str">
            <v>8004 C4</v>
          </cell>
          <cell r="C1050" t="str">
            <v>TUBERIA  HID. ANG  DE 500 mm. DE DIAMETRO.</v>
          </cell>
          <cell r="D1050" t="str">
            <v>M.</v>
          </cell>
          <cell r="E1050">
            <v>1861.8</v>
          </cell>
        </row>
        <row r="1051">
          <cell r="A1051">
            <v>1795</v>
          </cell>
          <cell r="B1051" t="str">
            <v>8004 C5</v>
          </cell>
          <cell r="C1051" t="str">
            <v>TUBERIA  HID. ANG  DE 630 mm. DE DIAMETRO.</v>
          </cell>
          <cell r="D1051" t="str">
            <v>M.</v>
          </cell>
          <cell r="E1051">
            <v>2971</v>
          </cell>
        </row>
        <row r="1052">
          <cell r="A1052">
            <v>1800</v>
          </cell>
          <cell r="B1052" t="str">
            <v>8005 00</v>
          </cell>
          <cell r="C1052" t="str">
            <v>SUMINISTRO DE TUBERIA POLIETILENO DE ALTA DENSIDAD SEGÚN PRECIOS DE  LISTA, TIPO....</v>
          </cell>
        </row>
        <row r="1053">
          <cell r="A1053">
            <v>1801</v>
          </cell>
          <cell r="B1053" t="str">
            <v>8005 01</v>
          </cell>
          <cell r="C1053" t="str">
            <v>RD 9 DE 2" DE DIAMETRO.</v>
          </cell>
          <cell r="D1053" t="str">
            <v>M.</v>
          </cell>
          <cell r="E1053">
            <v>22.310999999999996</v>
          </cell>
        </row>
        <row r="1054">
          <cell r="A1054">
            <v>1802</v>
          </cell>
          <cell r="B1054" t="str">
            <v>8005 02</v>
          </cell>
          <cell r="C1054" t="str">
            <v>RD 9 DE 3" DE DIAMETRO.</v>
          </cell>
          <cell r="D1054" t="str">
            <v>M.</v>
          </cell>
          <cell r="E1054">
            <v>48.84</v>
          </cell>
        </row>
        <row r="1055">
          <cell r="A1055">
            <v>1803</v>
          </cell>
          <cell r="B1055" t="str">
            <v>8005 03</v>
          </cell>
          <cell r="C1055" t="str">
            <v>RD 9 DE 4" DE DIAMETRO.</v>
          </cell>
          <cell r="D1055" t="str">
            <v>M.</v>
          </cell>
          <cell r="E1055">
            <v>80.585999999999999</v>
          </cell>
        </row>
        <row r="1056">
          <cell r="A1056">
            <v>1804</v>
          </cell>
          <cell r="B1056" t="str">
            <v>8005 04</v>
          </cell>
          <cell r="C1056" t="str">
            <v>RD 11 DE 2" DE DIAMETRO.</v>
          </cell>
          <cell r="D1056" t="str">
            <v>M.</v>
          </cell>
          <cell r="E1056">
            <v>18.759</v>
          </cell>
        </row>
        <row r="1057">
          <cell r="A1057">
            <v>1805</v>
          </cell>
          <cell r="B1057" t="str">
            <v>8005 05</v>
          </cell>
          <cell r="C1057" t="str">
            <v>RD 11 DE 4" DE DIAMETRO.</v>
          </cell>
          <cell r="D1057" t="str">
            <v>M.</v>
          </cell>
          <cell r="E1057">
            <v>67.59899999999999</v>
          </cell>
        </row>
        <row r="1058">
          <cell r="A1058">
            <v>1806</v>
          </cell>
          <cell r="B1058" t="str">
            <v>8005 06</v>
          </cell>
          <cell r="C1058" t="str">
            <v>RD 11 DE 6" DE DIAMETRO.</v>
          </cell>
          <cell r="D1058" t="str">
            <v>M.</v>
          </cell>
          <cell r="E1058">
            <v>146.40899999999999</v>
          </cell>
        </row>
        <row r="1059">
          <cell r="A1059">
            <v>1807</v>
          </cell>
          <cell r="B1059" t="str">
            <v>8005 07</v>
          </cell>
          <cell r="C1059" t="str">
            <v>RD 11 DE 8" DE DIAMETRO.</v>
          </cell>
          <cell r="D1059" t="str">
            <v>M.</v>
          </cell>
          <cell r="E1059">
            <v>247.97399999999999</v>
          </cell>
        </row>
        <row r="1060">
          <cell r="A1060">
            <v>1808</v>
          </cell>
          <cell r="B1060" t="str">
            <v>8005 08</v>
          </cell>
          <cell r="C1060" t="str">
            <v>RD 11 DE 10" DE DIAMETRO.</v>
          </cell>
          <cell r="D1060" t="str">
            <v>M.</v>
          </cell>
          <cell r="E1060">
            <v>374.51400000000001</v>
          </cell>
        </row>
        <row r="1061">
          <cell r="A1061">
            <v>1809</v>
          </cell>
          <cell r="B1061" t="str">
            <v>8005 09</v>
          </cell>
          <cell r="C1061" t="str">
            <v>RD 11 DE 12" DE DIAMETRO.</v>
          </cell>
          <cell r="D1061" t="str">
            <v>M.</v>
          </cell>
          <cell r="E1061">
            <v>526.69500000000005</v>
          </cell>
        </row>
        <row r="1062">
          <cell r="A1062">
            <v>1810</v>
          </cell>
          <cell r="B1062" t="str">
            <v>8005 10</v>
          </cell>
          <cell r="C1062" t="str">
            <v>RD11 DE 14" DE DIAMETRO.</v>
          </cell>
          <cell r="D1062" t="str">
            <v>M.</v>
          </cell>
          <cell r="E1062">
            <v>635.25299999999993</v>
          </cell>
        </row>
        <row r="1063">
          <cell r="A1063">
            <v>1811</v>
          </cell>
          <cell r="B1063" t="str">
            <v>8005 11</v>
          </cell>
          <cell r="C1063" t="str">
            <v>RD 11 DE 16" DE DIAMETRO.</v>
          </cell>
          <cell r="D1063" t="str">
            <v>M.</v>
          </cell>
          <cell r="E1063">
            <v>829.94699999999989</v>
          </cell>
        </row>
        <row r="1064">
          <cell r="A1064">
            <v>1812</v>
          </cell>
          <cell r="B1064" t="str">
            <v>8005 12</v>
          </cell>
          <cell r="C1064" t="str">
            <v>RD 11 DE 18" DE DIAMETRO.</v>
          </cell>
          <cell r="D1064" t="str">
            <v>M.</v>
          </cell>
          <cell r="E1064">
            <v>1049.838</v>
          </cell>
        </row>
        <row r="1065">
          <cell r="A1065">
            <v>1813</v>
          </cell>
          <cell r="B1065" t="str">
            <v>8005 13</v>
          </cell>
          <cell r="C1065" t="str">
            <v>RD 13.5 DE 2" DE DIAMETRO.</v>
          </cell>
          <cell r="D1065" t="str">
            <v>M.</v>
          </cell>
          <cell r="E1065">
            <v>15.650999999999998</v>
          </cell>
        </row>
        <row r="1066">
          <cell r="A1066">
            <v>1814</v>
          </cell>
          <cell r="B1066" t="str">
            <v>8005 14</v>
          </cell>
          <cell r="C1066" t="str">
            <v>RD 13.5 DE 4" DE DIAMETRO.</v>
          </cell>
          <cell r="D1066" t="str">
            <v>M.</v>
          </cell>
          <cell r="E1066">
            <v>55.943999999999996</v>
          </cell>
        </row>
        <row r="1067">
          <cell r="A1067">
            <v>1815</v>
          </cell>
          <cell r="B1067" t="str">
            <v>8005 15</v>
          </cell>
          <cell r="C1067" t="str">
            <v>RD 13.5 DE 6" DE DIAMETRO.</v>
          </cell>
          <cell r="D1067" t="str">
            <v>M.</v>
          </cell>
          <cell r="E1067">
            <v>121.545</v>
          </cell>
        </row>
        <row r="1068">
          <cell r="A1068">
            <v>1816</v>
          </cell>
          <cell r="B1068" t="str">
            <v>8005 16</v>
          </cell>
          <cell r="C1068" t="str">
            <v>RD 13.5 DE 8" DE DIAMETRO.</v>
          </cell>
          <cell r="D1068" t="str">
            <v>M.</v>
          </cell>
          <cell r="E1068">
            <v>205.905</v>
          </cell>
        </row>
        <row r="1069">
          <cell r="A1069">
            <v>1817</v>
          </cell>
          <cell r="B1069" t="str">
            <v>8005 17</v>
          </cell>
          <cell r="C1069" t="str">
            <v>RD 13.5 DE 10" DE DIAMETRO.</v>
          </cell>
          <cell r="D1069" t="str">
            <v>M.</v>
          </cell>
          <cell r="E1069">
            <v>310.68899999999996</v>
          </cell>
        </row>
        <row r="1070">
          <cell r="A1070">
            <v>1818</v>
          </cell>
          <cell r="B1070" t="str">
            <v>8005 18</v>
          </cell>
          <cell r="C1070" t="str">
            <v>RD 13.5 DE 12" DE DIAMETRO.</v>
          </cell>
          <cell r="D1070" t="str">
            <v>M.</v>
          </cell>
          <cell r="E1070">
            <v>436.89599999999996</v>
          </cell>
        </row>
        <row r="1071">
          <cell r="A1071">
            <v>1819</v>
          </cell>
          <cell r="B1071" t="str">
            <v>8005 19</v>
          </cell>
          <cell r="C1071" t="str">
            <v>RD 13.5 DE 14" DE DIAMETRO.</v>
          </cell>
          <cell r="D1071" t="str">
            <v>M.</v>
          </cell>
          <cell r="E1071">
            <v>527.13900000000001</v>
          </cell>
        </row>
        <row r="1072">
          <cell r="A1072">
            <v>1820</v>
          </cell>
          <cell r="B1072" t="str">
            <v>8005 20</v>
          </cell>
          <cell r="C1072" t="str">
            <v>RD 13.5 DE 16" DE DIAMETRO.</v>
          </cell>
          <cell r="D1072" t="str">
            <v>M.</v>
          </cell>
          <cell r="E1072">
            <v>688.42200000000003</v>
          </cell>
        </row>
        <row r="1073">
          <cell r="A1073">
            <v>1821</v>
          </cell>
          <cell r="B1073" t="str">
            <v>8005 21</v>
          </cell>
          <cell r="C1073" t="str">
            <v>RD 13.5 DE 18" DE DIAMETRO.</v>
          </cell>
          <cell r="D1073" t="str">
            <v>M.</v>
          </cell>
          <cell r="E1073">
            <v>871.23899999999992</v>
          </cell>
        </row>
        <row r="1074">
          <cell r="A1074">
            <v>1822</v>
          </cell>
          <cell r="B1074" t="str">
            <v>8005 22</v>
          </cell>
          <cell r="C1074" t="str">
            <v>RD 13.5 DE 20" DE DIAMETRO.</v>
          </cell>
          <cell r="D1074" t="str">
            <v>M.</v>
          </cell>
          <cell r="E1074">
            <v>1075.5899999999999</v>
          </cell>
        </row>
        <row r="1075">
          <cell r="A1075">
            <v>1823</v>
          </cell>
          <cell r="B1075" t="str">
            <v>8005 23</v>
          </cell>
          <cell r="C1075" t="str">
            <v>RD 13.5 DE 24" DE DIAMETRO.</v>
          </cell>
          <cell r="D1075" t="str">
            <v>M.</v>
          </cell>
          <cell r="E1075">
            <v>1547.1179999999999</v>
          </cell>
        </row>
        <row r="1076">
          <cell r="A1076">
            <v>1824</v>
          </cell>
          <cell r="B1076" t="str">
            <v>8005 24</v>
          </cell>
          <cell r="C1076" t="str">
            <v>RD 17 DE 2" DE DIAMETRO.</v>
          </cell>
          <cell r="D1076" t="str">
            <v>M.</v>
          </cell>
          <cell r="E1076">
            <v>12.653999999999998</v>
          </cell>
        </row>
        <row r="1077">
          <cell r="A1077">
            <v>1825</v>
          </cell>
          <cell r="B1077" t="str">
            <v>8005 25</v>
          </cell>
          <cell r="C1077" t="str">
            <v>RD 17 DE 4" DE DIAMETRO.</v>
          </cell>
          <cell r="D1077" t="str">
            <v>M.</v>
          </cell>
          <cell r="E1077">
            <v>45.287999999999997</v>
          </cell>
        </row>
        <row r="1078">
          <cell r="A1078">
            <v>1826</v>
          </cell>
          <cell r="B1078" t="str">
            <v>8005 26</v>
          </cell>
          <cell r="C1078" t="str">
            <v>RD 17 DE 6" DE DIAMETRO.</v>
          </cell>
          <cell r="D1078" t="str">
            <v>M.</v>
          </cell>
          <cell r="E1078">
            <v>98.234999999999999</v>
          </cell>
        </row>
        <row r="1079">
          <cell r="A1079">
            <v>1827</v>
          </cell>
          <cell r="B1079" t="str">
            <v>8005 27</v>
          </cell>
          <cell r="C1079" t="str">
            <v>RD 17 DE 8" DE DIAMETRO.</v>
          </cell>
          <cell r="D1079" t="str">
            <v>M.</v>
          </cell>
          <cell r="E1079">
            <v>166.167</v>
          </cell>
        </row>
        <row r="1080">
          <cell r="A1080">
            <v>1828</v>
          </cell>
          <cell r="B1080" t="str">
            <v>8005 28</v>
          </cell>
          <cell r="C1080" t="str">
            <v>RD 17 DE 10" DE DIAMETRO.</v>
          </cell>
          <cell r="D1080" t="str">
            <v>M.</v>
          </cell>
          <cell r="E1080">
            <v>250.749</v>
          </cell>
        </row>
        <row r="1081">
          <cell r="A1081">
            <v>1829</v>
          </cell>
          <cell r="B1081" t="str">
            <v>8005 29</v>
          </cell>
          <cell r="C1081" t="str">
            <v>RD 17 DE 12" DE DIAMETRO.</v>
          </cell>
          <cell r="D1081" t="str">
            <v>M.</v>
          </cell>
          <cell r="E1081">
            <v>353.53500000000003</v>
          </cell>
        </row>
        <row r="1082">
          <cell r="A1082">
            <v>1830</v>
          </cell>
          <cell r="B1082" t="str">
            <v>8005 30</v>
          </cell>
          <cell r="C1082" t="str">
            <v>RD 17 DE 14" DE DIAMETRO.</v>
          </cell>
          <cell r="D1082" t="str">
            <v>M.</v>
          </cell>
          <cell r="E1082">
            <v>426.46199999999999</v>
          </cell>
        </row>
        <row r="1083">
          <cell r="A1083">
            <v>1831</v>
          </cell>
          <cell r="B1083" t="str">
            <v>8005 31</v>
          </cell>
          <cell r="C1083" t="str">
            <v>RD 17 DE 16" DE DIAMETRO.</v>
          </cell>
          <cell r="D1083" t="str">
            <v>M.</v>
          </cell>
          <cell r="E1083">
            <v>557.22</v>
          </cell>
        </row>
        <row r="1084">
          <cell r="A1084">
            <v>1832</v>
          </cell>
          <cell r="B1084" t="str">
            <v>8005 32</v>
          </cell>
          <cell r="C1084" t="str">
            <v>RD 17 DE 18" DE DIAMETRO.</v>
          </cell>
          <cell r="D1084" t="str">
            <v>M.</v>
          </cell>
          <cell r="E1084">
            <v>708.846</v>
          </cell>
        </row>
        <row r="1085">
          <cell r="A1085">
            <v>1833</v>
          </cell>
          <cell r="B1085" t="str">
            <v>8005 33</v>
          </cell>
          <cell r="C1085" t="str">
            <v>RD 17 DE 20" DE DIAMETRO.</v>
          </cell>
          <cell r="D1085" t="str">
            <v>M.</v>
          </cell>
          <cell r="E1085">
            <v>314.685</v>
          </cell>
        </row>
        <row r="1086">
          <cell r="A1086">
            <v>1834</v>
          </cell>
          <cell r="B1086" t="str">
            <v>8005 34</v>
          </cell>
          <cell r="C1086" t="str">
            <v>RD 17 DE 24" DE DIAMETRO.</v>
          </cell>
          <cell r="D1086" t="str">
            <v>M.</v>
          </cell>
          <cell r="E1086">
            <v>1254.3</v>
          </cell>
        </row>
        <row r="1087">
          <cell r="A1087">
            <v>1835</v>
          </cell>
          <cell r="B1087" t="str">
            <v>8005 35</v>
          </cell>
          <cell r="C1087" t="str">
            <v>RD 17 DE 30" DE DIAMETRO.</v>
          </cell>
          <cell r="D1087" t="str">
            <v>M.</v>
          </cell>
          <cell r="E1087">
            <v>1959.7087883959045</v>
          </cell>
        </row>
        <row r="1088">
          <cell r="A1088">
            <v>1836</v>
          </cell>
          <cell r="B1088" t="str">
            <v>8005 36</v>
          </cell>
          <cell r="C1088" t="str">
            <v>RD 17 DE 36" DE DIAMETRO.</v>
          </cell>
          <cell r="D1088" t="str">
            <v>M.</v>
          </cell>
          <cell r="E1088">
            <v>2820.1387372013651</v>
          </cell>
        </row>
        <row r="1089">
          <cell r="A1089">
            <v>1837</v>
          </cell>
          <cell r="B1089" t="str">
            <v>8005 37</v>
          </cell>
          <cell r="C1089" t="str">
            <v>RD 21 DE 4" DE DIAMETRO.</v>
          </cell>
          <cell r="D1089" t="str">
            <v>M.</v>
          </cell>
          <cell r="E1089">
            <v>36.963000000000001</v>
          </cell>
        </row>
        <row r="1090">
          <cell r="A1090">
            <v>1838</v>
          </cell>
          <cell r="B1090" t="str">
            <v>8005 38</v>
          </cell>
          <cell r="C1090" t="str">
            <v>RD 21 DE 6" DE DIAMETRO.</v>
          </cell>
          <cell r="D1090" t="str">
            <v>M.</v>
          </cell>
          <cell r="E1090">
            <v>80.253</v>
          </cell>
        </row>
        <row r="1091">
          <cell r="A1091">
            <v>1839</v>
          </cell>
          <cell r="B1091" t="str">
            <v>8005 39</v>
          </cell>
          <cell r="C1091" t="str">
            <v>RD 21 DE 8" DE DIAMETRO.</v>
          </cell>
          <cell r="D1091" t="str">
            <v>M.</v>
          </cell>
          <cell r="E1091">
            <v>136.53</v>
          </cell>
        </row>
        <row r="1092">
          <cell r="A1092">
            <v>1840</v>
          </cell>
          <cell r="B1092" t="str">
            <v>8005 40</v>
          </cell>
          <cell r="C1092" t="str">
            <v>RD 21 DE 10" DE DIAMETRO.</v>
          </cell>
          <cell r="D1092" t="str">
            <v>M.</v>
          </cell>
          <cell r="E1092">
            <v>206.23799999999997</v>
          </cell>
        </row>
        <row r="1093">
          <cell r="A1093">
            <v>1841</v>
          </cell>
          <cell r="B1093" t="str">
            <v>8005 41</v>
          </cell>
          <cell r="C1093" t="str">
            <v>RD 21 DE 12" DE DIAMETRO.</v>
          </cell>
          <cell r="D1093" t="str">
            <v>M.</v>
          </cell>
          <cell r="E1093">
            <v>289.59899999999999</v>
          </cell>
        </row>
        <row r="1094">
          <cell r="A1094">
            <v>1842</v>
          </cell>
          <cell r="B1094" t="str">
            <v>8005 42</v>
          </cell>
          <cell r="C1094" t="str">
            <v>RD 21 DE 14" DE DIAMETRO.</v>
          </cell>
          <cell r="D1094" t="str">
            <v>M.</v>
          </cell>
          <cell r="E1094">
            <v>349.31699999999995</v>
          </cell>
        </row>
        <row r="1095">
          <cell r="A1095">
            <v>1843</v>
          </cell>
          <cell r="B1095" t="str">
            <v>8005 43</v>
          </cell>
          <cell r="C1095" t="str">
            <v>RD 21 DE 16" DE DIAMETRO.</v>
          </cell>
          <cell r="D1095" t="str">
            <v>M.</v>
          </cell>
          <cell r="E1095">
            <v>456.654</v>
          </cell>
        </row>
        <row r="1096">
          <cell r="A1096">
            <v>1844</v>
          </cell>
          <cell r="B1096" t="str">
            <v>8005 44</v>
          </cell>
          <cell r="C1096" t="str">
            <v>RD 21 DE 18" DE DIAMETRO.</v>
          </cell>
          <cell r="D1096" t="str">
            <v>M.</v>
          </cell>
          <cell r="E1096">
            <v>577.86599999999999</v>
          </cell>
        </row>
        <row r="1097">
          <cell r="A1097">
            <v>1845</v>
          </cell>
          <cell r="B1097" t="str">
            <v>8005 45</v>
          </cell>
          <cell r="C1097" t="str">
            <v>RD 21 DE 20" DE DIAMETRO.</v>
          </cell>
          <cell r="D1097" t="str">
            <v>M.</v>
          </cell>
          <cell r="E1097">
            <v>712.39800000000002</v>
          </cell>
        </row>
        <row r="1098">
          <cell r="A1098">
            <v>1846</v>
          </cell>
          <cell r="B1098" t="str">
            <v>8005 46</v>
          </cell>
          <cell r="C1098" t="str">
            <v>RD 21 DE 24" DE DIAMETRO.</v>
          </cell>
          <cell r="D1098" t="str">
            <v>M.</v>
          </cell>
          <cell r="E1098">
            <v>1027.4159999999999</v>
          </cell>
        </row>
        <row r="1099">
          <cell r="A1099">
            <v>1847</v>
          </cell>
          <cell r="B1099" t="str">
            <v>8005 47</v>
          </cell>
          <cell r="C1099" t="str">
            <v>RD 21 DE 30" DE DIAMETRO.</v>
          </cell>
          <cell r="D1099" t="str">
            <v>M.</v>
          </cell>
          <cell r="E1099">
            <v>1582.1567818028645</v>
          </cell>
        </row>
        <row r="1100">
          <cell r="A1100">
            <v>1848</v>
          </cell>
          <cell r="B1100" t="str">
            <v>8005 48</v>
          </cell>
          <cell r="C1100" t="str">
            <v>RD 21 DE 36" DE DIAMETRO.</v>
          </cell>
          <cell r="D1100" t="str">
            <v>M.</v>
          </cell>
          <cell r="E1100">
            <v>2281.9991575400172</v>
          </cell>
        </row>
        <row r="1101">
          <cell r="A1101">
            <v>1849</v>
          </cell>
          <cell r="B1101" t="str">
            <v>8005 49</v>
          </cell>
          <cell r="C1101" t="str">
            <v>RD 26 DE 3" DE DIAMETRO.</v>
          </cell>
          <cell r="D1101" t="str">
            <v>M.</v>
          </cell>
          <cell r="E1101">
            <v>18.425999999999998</v>
          </cell>
        </row>
        <row r="1102">
          <cell r="A1102">
            <v>1850</v>
          </cell>
          <cell r="B1102" t="str">
            <v>8005 50</v>
          </cell>
          <cell r="C1102" t="str">
            <v>RD 26 DE 4" DE DIAMETRO.</v>
          </cell>
          <cell r="D1102" t="str">
            <v>M.</v>
          </cell>
          <cell r="E1102">
            <v>22999.200000000001</v>
          </cell>
        </row>
        <row r="1103">
          <cell r="A1103">
            <v>1851</v>
          </cell>
          <cell r="B1103" t="str">
            <v>8005 51</v>
          </cell>
          <cell r="C1103" t="str">
            <v>RD 26 DE 6" DE DIAMETRO.</v>
          </cell>
          <cell r="D1103" t="str">
            <v>M.</v>
          </cell>
          <cell r="E1103">
            <v>65.600999999999999</v>
          </cell>
        </row>
        <row r="1104">
          <cell r="A1104">
            <v>1852</v>
          </cell>
          <cell r="B1104" t="str">
            <v>8005 52</v>
          </cell>
          <cell r="C1104" t="str">
            <v>RD 26 DE 8" DE DIAMETRO.</v>
          </cell>
          <cell r="D1104" t="str">
            <v>M.</v>
          </cell>
          <cell r="E1104">
            <v>111.22199999999999</v>
          </cell>
        </row>
        <row r="1105">
          <cell r="A1105">
            <v>1853</v>
          </cell>
          <cell r="B1105" t="str">
            <v>8005 53</v>
          </cell>
          <cell r="C1105" t="str">
            <v>RD 26 DE 10" DE DIAMETRO.</v>
          </cell>
          <cell r="D1105" t="str">
            <v>M.</v>
          </cell>
          <cell r="E1105">
            <v>167.83199999999999</v>
          </cell>
        </row>
        <row r="1106">
          <cell r="A1106">
            <v>1854</v>
          </cell>
          <cell r="B1106" t="str">
            <v>8005 54</v>
          </cell>
          <cell r="C1106" t="str">
            <v>RD 26 DE 12" DE DIAMETRO.</v>
          </cell>
          <cell r="D1106" t="str">
            <v>M.</v>
          </cell>
          <cell r="E1106">
            <v>235.98600000000002</v>
          </cell>
        </row>
        <row r="1107">
          <cell r="A1107">
            <v>1855</v>
          </cell>
          <cell r="B1107" t="str">
            <v>8005 55</v>
          </cell>
          <cell r="C1107" t="str">
            <v>RD 26 DE 14" DE DIAMETRO.</v>
          </cell>
          <cell r="D1107" t="str">
            <v>M.</v>
          </cell>
          <cell r="E1107">
            <v>284.60399999999998</v>
          </cell>
        </row>
        <row r="1108">
          <cell r="A1108">
            <v>1856</v>
          </cell>
          <cell r="B1108" t="str">
            <v>8005 56</v>
          </cell>
          <cell r="C1108" t="str">
            <v>RD 26 DE 16" DE DIAMETRO.</v>
          </cell>
          <cell r="D1108" t="str">
            <v>M.</v>
          </cell>
          <cell r="E1108">
            <v>372.18299999999999</v>
          </cell>
        </row>
        <row r="1109">
          <cell r="A1109">
            <v>1857</v>
          </cell>
          <cell r="B1109" t="str">
            <v>8005 57</v>
          </cell>
          <cell r="C1109" t="str">
            <v>RD 26 DE 18" DE DIAMETRO.</v>
          </cell>
          <cell r="D1109" t="str">
            <v>M.</v>
          </cell>
          <cell r="E1109">
            <v>471.08399999999995</v>
          </cell>
        </row>
        <row r="1110">
          <cell r="A1110">
            <v>1858</v>
          </cell>
          <cell r="B1110" t="str">
            <v>8005 58</v>
          </cell>
          <cell r="C1110" t="str">
            <v>RD 26 DE 20" DE DIAMETRO.</v>
          </cell>
          <cell r="D1110" t="str">
            <v>M.</v>
          </cell>
          <cell r="E1110">
            <v>581.08500000000004</v>
          </cell>
        </row>
        <row r="1111">
          <cell r="A1111">
            <v>1859</v>
          </cell>
          <cell r="B1111" t="str">
            <v>8005 59</v>
          </cell>
          <cell r="C1111" t="str">
            <v>RD 26 DE 24" DE DIAMETRO.</v>
          </cell>
          <cell r="D1111" t="str">
            <v>M.</v>
          </cell>
          <cell r="E1111">
            <v>837.60599999999988</v>
          </cell>
        </row>
        <row r="1112">
          <cell r="A1112">
            <v>1860</v>
          </cell>
          <cell r="B1112" t="str">
            <v>8005 60</v>
          </cell>
          <cell r="C1112" t="str">
            <v>RD 26 DE 30" DE DIAMETRO.</v>
          </cell>
          <cell r="D1112" t="str">
            <v>M.</v>
          </cell>
          <cell r="E1112">
            <v>1310.8507745266782</v>
          </cell>
        </row>
        <row r="1113">
          <cell r="A1113">
            <v>1861</v>
          </cell>
          <cell r="B1113" t="str">
            <v>8005 61</v>
          </cell>
          <cell r="C1113" t="str">
            <v>RD 26 DE 36" DE DIAMETRO.</v>
          </cell>
          <cell r="D1113" t="str">
            <v>M.</v>
          </cell>
          <cell r="E1113">
            <v>1890.0663511187606</v>
          </cell>
        </row>
        <row r="1114">
          <cell r="A1114">
            <v>1862</v>
          </cell>
          <cell r="B1114" t="str">
            <v>8005 62</v>
          </cell>
          <cell r="C1114" t="str">
            <v>RD 32.5 DE 4" DE DIAMETRO.</v>
          </cell>
          <cell r="D1114" t="str">
            <v>M.</v>
          </cell>
          <cell r="E1114">
            <v>24.308999999999997</v>
          </cell>
        </row>
        <row r="1115">
          <cell r="A1115">
            <v>1863</v>
          </cell>
          <cell r="B1115" t="str">
            <v>8005 63</v>
          </cell>
          <cell r="C1115" t="str">
            <v>RD 32.5 DE 6" DE DIAMETRO.</v>
          </cell>
          <cell r="D1115" t="str">
            <v>M.</v>
          </cell>
          <cell r="E1115">
            <v>52.946999999999996</v>
          </cell>
        </row>
        <row r="1116">
          <cell r="A1116">
            <v>1864</v>
          </cell>
          <cell r="B1116" t="str">
            <v>8005 64</v>
          </cell>
          <cell r="C1116" t="str">
            <v>RD 32.5 DE 8" DE DIAMETRO.</v>
          </cell>
          <cell r="D1116" t="str">
            <v>M.</v>
          </cell>
          <cell r="E1116">
            <v>89.688000000000002</v>
          </cell>
        </row>
        <row r="1117">
          <cell r="A1117">
            <v>1865</v>
          </cell>
          <cell r="B1117" t="str">
            <v>8005 65</v>
          </cell>
          <cell r="C1117" t="str">
            <v>RD 32.5 DE 10" DE DIAMETRO.</v>
          </cell>
          <cell r="D1117" t="str">
            <v>M.</v>
          </cell>
          <cell r="E1117">
            <v>135.97499999999999</v>
          </cell>
        </row>
        <row r="1118">
          <cell r="A1118">
            <v>1866</v>
          </cell>
          <cell r="B1118" t="str">
            <v>8005 66</v>
          </cell>
          <cell r="C1118" t="str">
            <v>RD 32.5 DE 12" DE DIAMETRO.</v>
          </cell>
          <cell r="D1118" t="str">
            <v>M.</v>
          </cell>
          <cell r="E1118">
            <v>190.25399999999999</v>
          </cell>
        </row>
        <row r="1119">
          <cell r="A1119">
            <v>1867</v>
          </cell>
          <cell r="B1119" t="str">
            <v>8005 67</v>
          </cell>
          <cell r="C1119" t="str">
            <v>RD 32.5 DE 14" DE DIAMETRO.</v>
          </cell>
          <cell r="D1119" t="str">
            <v>M.</v>
          </cell>
          <cell r="E1119">
            <v>229.881</v>
          </cell>
        </row>
        <row r="1120">
          <cell r="A1120">
            <v>1868</v>
          </cell>
          <cell r="B1120" t="str">
            <v>8005 68</v>
          </cell>
          <cell r="C1120" t="str">
            <v>RD 32.5 DE 16" DE DIAMETRO.</v>
          </cell>
          <cell r="D1120" t="str">
            <v>M.</v>
          </cell>
          <cell r="E1120">
            <v>300.14400000000001</v>
          </cell>
        </row>
        <row r="1121">
          <cell r="A1121">
            <v>1869</v>
          </cell>
          <cell r="B1121" t="str">
            <v>8005 69</v>
          </cell>
          <cell r="C1121" t="str">
            <v>RD 32.5 DE 18" DE DIAMETRO.</v>
          </cell>
          <cell r="D1121" t="str">
            <v>M.</v>
          </cell>
          <cell r="E1121">
            <v>380.06400000000002</v>
          </cell>
        </row>
        <row r="1122">
          <cell r="A1122">
            <v>1870</v>
          </cell>
          <cell r="B1122" t="str">
            <v>8005 70</v>
          </cell>
          <cell r="C1122" t="str">
            <v>RD 32.5 DE 20" DE DIAMETRO.</v>
          </cell>
          <cell r="D1122" t="str">
            <v>M.</v>
          </cell>
          <cell r="E1122">
            <v>468.30899999999997</v>
          </cell>
        </row>
        <row r="1123">
          <cell r="A1123">
            <v>1871</v>
          </cell>
          <cell r="B1123" t="str">
            <v>8005 71</v>
          </cell>
          <cell r="C1123" t="str">
            <v>RD 32.5 DE 24" DE DIAMETRO.</v>
          </cell>
          <cell r="D1123" t="str">
            <v>M.</v>
          </cell>
          <cell r="E1123">
            <v>675.21299999999997</v>
          </cell>
        </row>
        <row r="1124">
          <cell r="A1124">
            <v>1872</v>
          </cell>
          <cell r="B1124" t="str">
            <v>8005 72</v>
          </cell>
          <cell r="C1124" t="str">
            <v>RD 32.5 DE 30" DE DIAMETRO.</v>
          </cell>
          <cell r="D1124" t="str">
            <v>M.</v>
          </cell>
          <cell r="E1124">
            <v>1076.145</v>
          </cell>
        </row>
        <row r="1125">
          <cell r="A1125">
            <v>1873</v>
          </cell>
          <cell r="B1125" t="str">
            <v>8005 73</v>
          </cell>
          <cell r="C1125" t="str">
            <v>RD 32.5 DE 36" DE DIAMETRO.</v>
          </cell>
          <cell r="D1125" t="str">
            <v>M.</v>
          </cell>
          <cell r="E1125">
            <v>1610.1659999999999</v>
          </cell>
        </row>
        <row r="1126">
          <cell r="A1126">
            <v>1874</v>
          </cell>
          <cell r="B1126" t="str">
            <v>8005 74</v>
          </cell>
          <cell r="C1126" t="str">
            <v>RD 41 DE 4" DE DIAMETRO.</v>
          </cell>
          <cell r="D1126" t="str">
            <v>M.</v>
          </cell>
          <cell r="E1126">
            <v>19.535999999999998</v>
          </cell>
        </row>
        <row r="1127">
          <cell r="A1127">
            <v>1875</v>
          </cell>
          <cell r="B1127" t="str">
            <v>8005 75</v>
          </cell>
          <cell r="C1127" t="str">
            <v>RD 41 DE 6" DE DIAMETRO.</v>
          </cell>
          <cell r="D1127" t="str">
            <v>M.</v>
          </cell>
          <cell r="E1127">
            <v>43.067999999999998</v>
          </cell>
        </row>
        <row r="1128">
          <cell r="A1128">
            <v>1876</v>
          </cell>
          <cell r="B1128" t="str">
            <v>8005 76</v>
          </cell>
          <cell r="C1128" t="str">
            <v>RD 41 DE 8" DE DIAMETRO.</v>
          </cell>
          <cell r="D1128" t="str">
            <v>M.</v>
          </cell>
          <cell r="E1128">
            <v>71.706000000000003</v>
          </cell>
        </row>
        <row r="1129">
          <cell r="A1129">
            <v>1877</v>
          </cell>
          <cell r="B1129" t="str">
            <v>8005 77</v>
          </cell>
          <cell r="C1129" t="str">
            <v>RD 41 DE 10" DE DIAMETRO.</v>
          </cell>
          <cell r="D1129" t="str">
            <v>M.</v>
          </cell>
          <cell r="E1129">
            <v>111.44399999999999</v>
          </cell>
        </row>
        <row r="1130">
          <cell r="A1130">
            <v>1878</v>
          </cell>
          <cell r="B1130" t="str">
            <v>8005 78</v>
          </cell>
          <cell r="C1130" t="str">
            <v>RD 41 DE 12" DE DIAMETRO.</v>
          </cell>
          <cell r="D1130" t="str">
            <v>M.</v>
          </cell>
          <cell r="E1130">
            <v>156.732</v>
          </cell>
        </row>
        <row r="1131">
          <cell r="A1131">
            <v>1879</v>
          </cell>
          <cell r="B1131" t="str">
            <v>8005 79</v>
          </cell>
          <cell r="C1131" t="str">
            <v>RD 41 DE 14" DE DIAMETRO.</v>
          </cell>
          <cell r="D1131" t="str">
            <v>M.</v>
          </cell>
          <cell r="E1131">
            <v>188.922</v>
          </cell>
        </row>
        <row r="1132">
          <cell r="A1132">
            <v>1880</v>
          </cell>
          <cell r="B1132" t="str">
            <v>8005 80</v>
          </cell>
          <cell r="C1132" t="str">
            <v>RD 41 DE 16" DE DIAMETRO.</v>
          </cell>
          <cell r="D1132" t="str">
            <v>M.</v>
          </cell>
          <cell r="E1132">
            <v>246.75299999999999</v>
          </cell>
        </row>
        <row r="1133">
          <cell r="A1133">
            <v>1881</v>
          </cell>
          <cell r="B1133" t="str">
            <v>8005 81</v>
          </cell>
          <cell r="C1133" t="str">
            <v>RD 41 DE 18" DE DIAMETRO.</v>
          </cell>
          <cell r="D1133" t="str">
            <v>M.</v>
          </cell>
          <cell r="E1133">
            <v>312.13200000000001</v>
          </cell>
        </row>
        <row r="1134">
          <cell r="A1134">
            <v>1882</v>
          </cell>
          <cell r="B1134" t="str">
            <v>8005 82</v>
          </cell>
          <cell r="C1134" t="str">
            <v>RD 41 DE 20" DE DIAMETRO.</v>
          </cell>
          <cell r="D1134" t="str">
            <v>M.</v>
          </cell>
          <cell r="E1134">
            <v>385.50299999999993</v>
          </cell>
        </row>
        <row r="1135">
          <cell r="A1135">
            <v>1883</v>
          </cell>
          <cell r="B1135" t="str">
            <v>8005 83</v>
          </cell>
          <cell r="C1135" t="str">
            <v>RD 41 DE 24" DE DIAMETRO.</v>
          </cell>
          <cell r="D1135" t="str">
            <v>M.</v>
          </cell>
          <cell r="E1135">
            <v>555.44399999999996</v>
          </cell>
        </row>
        <row r="1136">
          <cell r="A1136">
            <v>1884</v>
          </cell>
          <cell r="B1136" t="str">
            <v>8005 84</v>
          </cell>
          <cell r="C1136" t="str">
            <v>RD 41 DE 30" DE DIAMETRO.</v>
          </cell>
          <cell r="D1136" t="str">
            <v>M.</v>
          </cell>
          <cell r="E1136">
            <v>869.13</v>
          </cell>
        </row>
        <row r="1137">
          <cell r="A1137">
            <v>1885</v>
          </cell>
          <cell r="B1137" t="str">
            <v>8005 85</v>
          </cell>
          <cell r="C1137" t="str">
            <v>RD 41 DE 36" DE DIAMETRO.</v>
          </cell>
          <cell r="D1137" t="str">
            <v>M.</v>
          </cell>
          <cell r="E1137">
            <v>1255.0769999999998</v>
          </cell>
        </row>
        <row r="1138">
          <cell r="A1138">
            <v>1890</v>
          </cell>
          <cell r="B1138" t="str">
            <v>8006 00</v>
          </cell>
          <cell r="C1138" t="str">
            <v>SUMINISTRO DE TUBERIA DE CONCRETO PRESFORZADO, SEGUN PRECIOS DE LISTA, L. A. B. FABRICA DE...</v>
          </cell>
        </row>
        <row r="1139">
          <cell r="A1139">
            <v>1891</v>
          </cell>
          <cell r="B1139" t="str">
            <v>8006 01</v>
          </cell>
          <cell r="C1139" t="str">
            <v>0.92 m. DE DIAMETRO PARA 50 m. DE CARGA.</v>
          </cell>
          <cell r="D1139" t="str">
            <v>M.</v>
          </cell>
          <cell r="E1139">
            <v>2524.08</v>
          </cell>
        </row>
        <row r="1140">
          <cell r="A1140">
            <v>1892</v>
          </cell>
          <cell r="B1140" t="str">
            <v>8006 02</v>
          </cell>
          <cell r="C1140" t="str">
            <v>0.92 m. DE DIAMETRO PARA 100 m. DE CARGA.</v>
          </cell>
          <cell r="D1140" t="str">
            <v>M.</v>
          </cell>
          <cell r="E1140">
            <v>2895.36</v>
          </cell>
        </row>
        <row r="1141">
          <cell r="A1141">
            <v>1893</v>
          </cell>
          <cell r="B1141" t="str">
            <v>8006 03</v>
          </cell>
          <cell r="C1141" t="str">
            <v>1.02 m. DE DIAMETRO PARA 70 m. DE CARGA.</v>
          </cell>
          <cell r="D1141" t="str">
            <v>M.</v>
          </cell>
          <cell r="E1141">
            <v>3320.72</v>
          </cell>
        </row>
        <row r="1142">
          <cell r="A1142">
            <v>1894</v>
          </cell>
          <cell r="B1142" t="str">
            <v>8006 04</v>
          </cell>
          <cell r="C1142" t="str">
            <v>1.02 m. DE DIAMETRO PARA 100 m. DE CARGA.</v>
          </cell>
          <cell r="D1142" t="str">
            <v>M.</v>
          </cell>
          <cell r="E1142">
            <v>3610.88</v>
          </cell>
        </row>
        <row r="1143">
          <cell r="A1143">
            <v>1895</v>
          </cell>
          <cell r="B1143" t="str">
            <v>8006 05</v>
          </cell>
          <cell r="C1143" t="str">
            <v>1.22 m. DE DIAMETRO PARA 50 m. DE CARGA.</v>
          </cell>
          <cell r="D1143" t="str">
            <v>M.</v>
          </cell>
          <cell r="E1143">
            <v>3656.64</v>
          </cell>
        </row>
        <row r="1144">
          <cell r="A1144">
            <v>1896</v>
          </cell>
          <cell r="B1144" t="str">
            <v>8006 06</v>
          </cell>
          <cell r="C1144" t="str">
            <v>1.22 m. DE DIAMETRO PARA 70 m. DE CARGA.</v>
          </cell>
          <cell r="D1144" t="str">
            <v>M.</v>
          </cell>
          <cell r="E1144">
            <v>3879.2</v>
          </cell>
        </row>
        <row r="1145">
          <cell r="A1145">
            <v>1897</v>
          </cell>
          <cell r="B1145" t="str">
            <v>8006 07</v>
          </cell>
          <cell r="C1145" t="str">
            <v>1.22 m. DE DIAMETRO PARA 100 m. DE CARGA.</v>
          </cell>
          <cell r="D1145" t="str">
            <v>M.</v>
          </cell>
          <cell r="E1145">
            <v>4218.24</v>
          </cell>
        </row>
        <row r="1146">
          <cell r="A1146">
            <v>1898</v>
          </cell>
          <cell r="B1146" t="str">
            <v>8006 08</v>
          </cell>
          <cell r="C1146" t="str">
            <v>1.40 m. DE DIAMETRO PARA 30 m. DE CARGA.</v>
          </cell>
          <cell r="D1146" t="str">
            <v>M.</v>
          </cell>
          <cell r="E1146">
            <v>4163.12</v>
          </cell>
        </row>
        <row r="1147">
          <cell r="A1147">
            <v>1899</v>
          </cell>
          <cell r="B1147" t="str">
            <v>8006 09</v>
          </cell>
          <cell r="C1147" t="str">
            <v>1.40 m. DE DIAMETRO PARA 50 m. DE CARGA.</v>
          </cell>
          <cell r="D1147" t="str">
            <v>M.</v>
          </cell>
          <cell r="E1147">
            <v>4396.08</v>
          </cell>
        </row>
        <row r="1148">
          <cell r="A1148">
            <v>1900</v>
          </cell>
          <cell r="B1148" t="str">
            <v>8006 10</v>
          </cell>
          <cell r="C1148" t="str">
            <v>1.40 m. DE DIAMETRO PARA 70 m. DE CARGA.</v>
          </cell>
          <cell r="D1148" t="str">
            <v>M.</v>
          </cell>
          <cell r="E1148">
            <v>4618.6400000000003</v>
          </cell>
        </row>
        <row r="1149">
          <cell r="A1149">
            <v>1901</v>
          </cell>
          <cell r="B1149" t="str">
            <v>8006 11</v>
          </cell>
          <cell r="C1149" t="str">
            <v>1.40 m. DE DIAMETRO PARA 80 m. DE CARGA.</v>
          </cell>
          <cell r="D1149" t="str">
            <v>M.</v>
          </cell>
          <cell r="E1149">
            <v>4758</v>
          </cell>
        </row>
        <row r="1150">
          <cell r="A1150">
            <v>1902</v>
          </cell>
          <cell r="B1150" t="str">
            <v>8006 12</v>
          </cell>
          <cell r="C1150" t="str">
            <v>1.40 m. DE DIAMETRO PARA 90 m. DE CARGA.</v>
          </cell>
          <cell r="D1150" t="str">
            <v>M.</v>
          </cell>
          <cell r="E1150">
            <v>4854.72</v>
          </cell>
        </row>
        <row r="1151">
          <cell r="A1151">
            <v>1903</v>
          </cell>
          <cell r="B1151" t="str">
            <v>8006 13</v>
          </cell>
          <cell r="C1151" t="str">
            <v>1.40 m. DE DIAMETRO PARA 100 m. DE CARGA.</v>
          </cell>
          <cell r="D1151" t="str">
            <v>M.</v>
          </cell>
          <cell r="E1151">
            <v>5022.16</v>
          </cell>
        </row>
        <row r="1152">
          <cell r="A1152">
            <v>1904</v>
          </cell>
          <cell r="B1152" t="str">
            <v>8006 14</v>
          </cell>
          <cell r="C1152" t="str">
            <v>1.52 m. DE DIAMETRO PARA 30 m. DE CARGA.</v>
          </cell>
          <cell r="D1152" t="str">
            <v>M.</v>
          </cell>
          <cell r="E1152">
            <v>4589.5200000000004</v>
          </cell>
        </row>
        <row r="1153">
          <cell r="A1153">
            <v>1905</v>
          </cell>
          <cell r="B1153" t="str">
            <v>8006 15</v>
          </cell>
          <cell r="C1153" t="str">
            <v>1.52 m. DE DIAMETRO PARA 40 m. DE CARGA.</v>
          </cell>
          <cell r="D1153" t="str">
            <v>M.</v>
          </cell>
          <cell r="E1153">
            <v>4704.96</v>
          </cell>
        </row>
        <row r="1154">
          <cell r="A1154">
            <v>1906</v>
          </cell>
          <cell r="B1154" t="str">
            <v>8006 16</v>
          </cell>
          <cell r="C1154" t="str">
            <v>1.52 m. DE DIAMETRO PARA 50 m. DE CARGA.</v>
          </cell>
          <cell r="D1154" t="str">
            <v>M.</v>
          </cell>
          <cell r="E1154">
            <v>4845.3599999999997</v>
          </cell>
        </row>
        <row r="1155">
          <cell r="A1155">
            <v>1907</v>
          </cell>
          <cell r="B1155" t="str">
            <v>8006 17</v>
          </cell>
          <cell r="C1155" t="str">
            <v>1.52 m. DE DIAMETRO PARA 60 m. DE CARGA.</v>
          </cell>
          <cell r="D1155" t="str">
            <v>M.</v>
          </cell>
          <cell r="E1155">
            <v>4992</v>
          </cell>
        </row>
        <row r="1156">
          <cell r="A1156">
            <v>1908</v>
          </cell>
          <cell r="B1156" t="str">
            <v>8006 18</v>
          </cell>
          <cell r="C1156" t="str">
            <v>1.52 m. DE DIAMETRO PARA 70 m. DE CARGA.</v>
          </cell>
          <cell r="D1156" t="str">
            <v>M.</v>
          </cell>
          <cell r="E1156">
            <v>5140.72</v>
          </cell>
        </row>
        <row r="1157">
          <cell r="A1157">
            <v>1909</v>
          </cell>
          <cell r="B1157" t="str">
            <v>8006 19</v>
          </cell>
          <cell r="C1157" t="str">
            <v>1.52 m. DE DIAMETRO PARA 80 m. DE CARGA.</v>
          </cell>
          <cell r="D1157" t="str">
            <v>M.</v>
          </cell>
          <cell r="E1157">
            <v>5295.68</v>
          </cell>
        </row>
        <row r="1158">
          <cell r="A1158">
            <v>1910</v>
          </cell>
          <cell r="B1158" t="str">
            <v>8006 20</v>
          </cell>
          <cell r="C1158" t="str">
            <v>1.52 m. DE DIAMETRO PARA 90 m. DE CARGA.</v>
          </cell>
          <cell r="D1158" t="str">
            <v>M.</v>
          </cell>
          <cell r="E1158">
            <v>5453.76</v>
          </cell>
        </row>
        <row r="1159">
          <cell r="A1159">
            <v>1911</v>
          </cell>
          <cell r="B1159" t="str">
            <v>8006 21</v>
          </cell>
          <cell r="C1159" t="str">
            <v>1.52 m. DE DIAMETRO PARA 100 m. DE CARGA.</v>
          </cell>
          <cell r="D1159" t="str">
            <v>M.</v>
          </cell>
          <cell r="E1159">
            <v>5618.08</v>
          </cell>
        </row>
        <row r="1160">
          <cell r="A1160">
            <v>1912</v>
          </cell>
          <cell r="B1160" t="str">
            <v>8006 22</v>
          </cell>
          <cell r="C1160" t="str">
            <v>1.82 m. DE DIAMETRO PARA 40 m. DE CARGA.</v>
          </cell>
          <cell r="D1160" t="str">
            <v>M.</v>
          </cell>
          <cell r="E1160">
            <v>5761.6</v>
          </cell>
        </row>
        <row r="1161">
          <cell r="A1161">
            <v>1913</v>
          </cell>
          <cell r="B1161" t="str">
            <v>8006 23</v>
          </cell>
          <cell r="C1161" t="str">
            <v>1.82 m. DE DIAMETRO PARA 50 m. DE CARGA.</v>
          </cell>
          <cell r="D1161" t="str">
            <v>M.</v>
          </cell>
          <cell r="E1161">
            <v>6049.68</v>
          </cell>
        </row>
        <row r="1162">
          <cell r="A1162">
            <v>1914</v>
          </cell>
          <cell r="B1162" t="str">
            <v>8006 24</v>
          </cell>
          <cell r="C1162" t="str">
            <v>1.82 m. DE DIAMETRO PARA 60 m. DE CARGA.</v>
          </cell>
          <cell r="D1162" t="str">
            <v>M.</v>
          </cell>
          <cell r="E1162">
            <v>6230.64</v>
          </cell>
        </row>
        <row r="1163">
          <cell r="A1163">
            <v>1915</v>
          </cell>
          <cell r="B1163" t="str">
            <v>8006 25</v>
          </cell>
          <cell r="C1163" t="str">
            <v>1.82 m. DE DIAMETRO PARA 70 m. DE CARGA.</v>
          </cell>
          <cell r="D1163" t="str">
            <v>M.</v>
          </cell>
          <cell r="E1163">
            <v>6416.8</v>
          </cell>
        </row>
        <row r="1164">
          <cell r="A1164">
            <v>1916</v>
          </cell>
          <cell r="B1164" t="str">
            <v>8006 26</v>
          </cell>
          <cell r="C1164" t="str">
            <v>1.82 m. DE DIAMETRO PARA 80 m. DE CARGA.</v>
          </cell>
          <cell r="D1164" t="str">
            <v>M.</v>
          </cell>
          <cell r="E1164">
            <v>6612.32</v>
          </cell>
        </row>
        <row r="1165">
          <cell r="A1165">
            <v>1917</v>
          </cell>
          <cell r="B1165" t="str">
            <v>8006 27</v>
          </cell>
          <cell r="C1165" t="str">
            <v>1.82 m. DE DIAMETRO PARA 90 m. DE CARGA.</v>
          </cell>
          <cell r="D1165" t="str">
            <v>M.</v>
          </cell>
          <cell r="E1165">
            <v>6808.88</v>
          </cell>
        </row>
        <row r="1166">
          <cell r="A1166">
            <v>1918</v>
          </cell>
          <cell r="B1166" t="str">
            <v>8006 28</v>
          </cell>
          <cell r="C1166" t="str">
            <v>1.82 m. DE DIAMETRO PARA 100 m. DE CARGA.</v>
          </cell>
          <cell r="D1166" t="str">
            <v>M.</v>
          </cell>
          <cell r="E1166">
            <v>7012.72</v>
          </cell>
        </row>
        <row r="1167">
          <cell r="A1167">
            <v>1919</v>
          </cell>
          <cell r="B1167" t="str">
            <v>8006 29</v>
          </cell>
          <cell r="C1167" t="str">
            <v>2.10 m. DE DIAMETRO PARA 50 m. DE CARGA.</v>
          </cell>
          <cell r="D1167" t="str">
            <v>M.</v>
          </cell>
          <cell r="E1167">
            <v>7501.52</v>
          </cell>
        </row>
        <row r="1168">
          <cell r="A1168">
            <v>1920</v>
          </cell>
          <cell r="B1168" t="str">
            <v>8006 30</v>
          </cell>
          <cell r="C1168" t="str">
            <v>2.10 m. DE DIAMETRO PARA 70 m. DE CARGA.</v>
          </cell>
          <cell r="D1168" t="str">
            <v>M.</v>
          </cell>
          <cell r="E1168">
            <v>8036.08</v>
          </cell>
        </row>
        <row r="1169">
          <cell r="A1169">
            <v>1921</v>
          </cell>
          <cell r="B1169" t="str">
            <v>8006 31</v>
          </cell>
          <cell r="C1169" t="str">
            <v>2.10 m. DE DIAMETRO PARA 100 m. DE CARGA.</v>
          </cell>
          <cell r="D1169" t="str">
            <v>M.</v>
          </cell>
          <cell r="E1169">
            <v>8996</v>
          </cell>
        </row>
        <row r="1170">
          <cell r="A1170">
            <v>1922</v>
          </cell>
          <cell r="B1170" t="str">
            <v>8006 32</v>
          </cell>
          <cell r="C1170" t="str">
            <v>2.50 m. DE DIAMETRO PARA 30 m. DE CARGA.</v>
          </cell>
          <cell r="D1170" t="str">
            <v>M.</v>
          </cell>
          <cell r="E1170">
            <v>9240.4</v>
          </cell>
        </row>
        <row r="1171">
          <cell r="A1171">
            <v>1923</v>
          </cell>
          <cell r="B1171" t="str">
            <v>8006 33</v>
          </cell>
          <cell r="C1171" t="str">
            <v>2.50 m. DE DIAMETRO PARA 50 m. DE CARGA.</v>
          </cell>
          <cell r="D1171" t="str">
            <v>M.</v>
          </cell>
          <cell r="E1171">
            <v>9802</v>
          </cell>
        </row>
        <row r="1172">
          <cell r="A1172">
            <v>1924</v>
          </cell>
          <cell r="B1172" t="str">
            <v>8006 34</v>
          </cell>
          <cell r="C1172" t="str">
            <v>2.50 m. DE DIAMETRO PARA 70 m. DE CARGA.</v>
          </cell>
          <cell r="D1172" t="str">
            <v>M.</v>
          </cell>
          <cell r="E1172">
            <v>10400</v>
          </cell>
        </row>
        <row r="1173">
          <cell r="A1173">
            <v>1925</v>
          </cell>
          <cell r="B1173" t="str">
            <v>8006 35</v>
          </cell>
          <cell r="C1173" t="str">
            <v>2.50 m. DE DIAMETRO PARA 90 m. DE CARGA.</v>
          </cell>
          <cell r="D1173" t="str">
            <v>M.</v>
          </cell>
          <cell r="E1173">
            <v>11313.12</v>
          </cell>
        </row>
        <row r="1174">
          <cell r="A1174">
            <v>1926</v>
          </cell>
          <cell r="B1174" t="str">
            <v>8006 36</v>
          </cell>
          <cell r="C1174" t="str">
            <v>2.50 m. DE DIAMETRO PARA 120 m. DE CARGA.</v>
          </cell>
          <cell r="D1174" t="str">
            <v>M.</v>
          </cell>
          <cell r="E1174">
            <v>12330.24</v>
          </cell>
        </row>
        <row r="1175">
          <cell r="A1175">
            <v>1927</v>
          </cell>
          <cell r="B1175" t="str">
            <v>8006 37</v>
          </cell>
          <cell r="C1175" t="str">
            <v>2.70 m. DE DIAMETRO PARA 40 m. DE CARGA.</v>
          </cell>
          <cell r="D1175" t="str">
            <v>M.</v>
          </cell>
          <cell r="E1175">
            <v>11289.2</v>
          </cell>
        </row>
        <row r="1176">
          <cell r="A1176">
            <v>1928</v>
          </cell>
          <cell r="B1176" t="str">
            <v>8006 38</v>
          </cell>
          <cell r="C1176" t="str">
            <v>2.70 m. DE DIAMETRO PARA 60 m. DE CARGA.</v>
          </cell>
          <cell r="D1176" t="str">
            <v>M.</v>
          </cell>
          <cell r="E1176">
            <v>11919.44</v>
          </cell>
        </row>
        <row r="1177">
          <cell r="A1177">
            <v>1929</v>
          </cell>
          <cell r="B1177" t="str">
            <v>8006 39</v>
          </cell>
          <cell r="C1177" t="str">
            <v>2.70 m. DE DIAMETRO PARA 80 m. DE CARGA.</v>
          </cell>
          <cell r="D1177" t="str">
            <v>M.</v>
          </cell>
          <cell r="E1177">
            <v>12582.96</v>
          </cell>
        </row>
        <row r="1178">
          <cell r="A1178">
            <v>1930</v>
          </cell>
          <cell r="B1178" t="str">
            <v>8006 40</v>
          </cell>
          <cell r="C1178" t="str">
            <v>2.70 m. DE DIAMETRO PARA 100 m. DE CARGA.</v>
          </cell>
          <cell r="D1178" t="str">
            <v>M.</v>
          </cell>
          <cell r="E1178">
            <v>13741.52</v>
          </cell>
        </row>
        <row r="1179">
          <cell r="A1179">
            <v>1950</v>
          </cell>
          <cell r="B1179" t="str">
            <v>8007 00</v>
          </cell>
          <cell r="C1179" t="str">
            <v>SUMINISTRO DE PIEZAS ESPECIALES DE FIERRO FUNDIDO, (EXCLUYENDO EXTREMIDADES), EN OBRA......</v>
          </cell>
        </row>
        <row r="1180">
          <cell r="A1180">
            <v>1951</v>
          </cell>
          <cell r="B1180" t="str">
            <v>8007 01</v>
          </cell>
          <cell r="C1180" t="str">
            <v>DE 51 MM. A 76 MM. (2" A 3") DE DIAMETRO.</v>
          </cell>
          <cell r="D1180" t="str">
            <v>KG.</v>
          </cell>
          <cell r="E1180">
            <v>22.848694955837811</v>
          </cell>
        </row>
        <row r="1181">
          <cell r="A1181">
            <v>1952</v>
          </cell>
          <cell r="B1181" t="str">
            <v>8007 02</v>
          </cell>
          <cell r="C1181" t="str">
            <v>DE 101 MM. A 303 MM. (4" A 12") DE DIAMETRO.</v>
          </cell>
          <cell r="D1181" t="str">
            <v>KG.</v>
          </cell>
          <cell r="E1181">
            <v>20.951197952558033</v>
          </cell>
        </row>
        <row r="1182">
          <cell r="A1182">
            <v>1953</v>
          </cell>
          <cell r="B1182" t="str">
            <v>8007 03</v>
          </cell>
          <cell r="C1182" t="str">
            <v>DE 355 MM. A 609 MM. (14" A 24") DE DIAMETRO.</v>
          </cell>
          <cell r="D1182" t="str">
            <v>KG.</v>
          </cell>
          <cell r="E1182">
            <v>22.512166712120862</v>
          </cell>
        </row>
        <row r="1183">
          <cell r="A1183">
            <v>1954</v>
          </cell>
          <cell r="B1183" t="str">
            <v>8007 04</v>
          </cell>
          <cell r="C1183" t="str">
            <v>DE 762 MM. A 1218 MM. (30" A 48") DE DIAMETRO.</v>
          </cell>
          <cell r="D1183" t="str">
            <v>KG.</v>
          </cell>
          <cell r="E1183">
            <v>23.760639927828368</v>
          </cell>
        </row>
        <row r="1184">
          <cell r="A1184">
            <v>1955</v>
          </cell>
          <cell r="B1184" t="str">
            <v>8008 00</v>
          </cell>
          <cell r="C1184" t="str">
            <v>SUMINISTRO DE EXTREMIDADES DE FIERRO FUNDIDO, EN OBRA.......</v>
          </cell>
        </row>
        <row r="1185">
          <cell r="A1185">
            <v>1956</v>
          </cell>
          <cell r="B1185" t="str">
            <v>8008 01</v>
          </cell>
          <cell r="C1185" t="str">
            <v>DE 51 MM. A 76 MM. (2" A 3") DE DIAMETRO.</v>
          </cell>
          <cell r="D1185" t="str">
            <v>KG.</v>
          </cell>
          <cell r="E1185">
            <v>21.136666666666663</v>
          </cell>
        </row>
        <row r="1186">
          <cell r="A1186">
            <v>1957</v>
          </cell>
          <cell r="B1186" t="str">
            <v>8008 02</v>
          </cell>
          <cell r="C1186" t="str">
            <v>DE 101 MM. A 303 MM. (4" A 12") DE DIAMETRO.</v>
          </cell>
          <cell r="D1186" t="str">
            <v>KG.</v>
          </cell>
          <cell r="E1186">
            <v>21.096475770925114</v>
          </cell>
        </row>
        <row r="1187">
          <cell r="A1187">
            <v>1958</v>
          </cell>
          <cell r="B1187" t="str">
            <v>8008 03</v>
          </cell>
          <cell r="C1187" t="str">
            <v>DE 355 MM. A 609 MM. (14" A 24") DE DIAMETRO.</v>
          </cell>
          <cell r="D1187" t="str">
            <v>KG.</v>
          </cell>
          <cell r="E1187">
            <v>24.492111959287531</v>
          </cell>
        </row>
        <row r="1188">
          <cell r="A1188">
            <v>1959</v>
          </cell>
          <cell r="B1188" t="str">
            <v>8008 04</v>
          </cell>
          <cell r="C1188" t="str">
            <v>DE 762 MM. A 1218 MM. (30" A 48") DE DIAMETRO.</v>
          </cell>
          <cell r="D1188" t="str">
            <v>KG.</v>
          </cell>
          <cell r="E1188">
            <v>27.021223709369021</v>
          </cell>
        </row>
        <row r="1189">
          <cell r="A1189">
            <v>1960</v>
          </cell>
          <cell r="B1189" t="str">
            <v>8010 00</v>
          </cell>
          <cell r="C1189" t="str">
            <v>SUMINISTRO DE BROCALES DE FIERRO FUNDIDO PARA POZO DE VISITA.......</v>
          </cell>
        </row>
        <row r="1190">
          <cell r="A1190">
            <v>1961</v>
          </cell>
          <cell r="B1190" t="str">
            <v>8010 01</v>
          </cell>
          <cell r="C1190" t="str">
            <v>LIGERO CON TAPA CIEGA.</v>
          </cell>
          <cell r="D1190" t="str">
            <v>PZA.</v>
          </cell>
          <cell r="E1190">
            <v>1565</v>
          </cell>
        </row>
        <row r="1191">
          <cell r="A1191">
            <v>1962</v>
          </cell>
          <cell r="B1191" t="str">
            <v>8010 02</v>
          </cell>
          <cell r="C1191" t="str">
            <v>LIGERO CON REJILLA.</v>
          </cell>
          <cell r="D1191" t="str">
            <v>PZA.</v>
          </cell>
          <cell r="E1191">
            <v>1497</v>
          </cell>
        </row>
        <row r="1192">
          <cell r="A1192">
            <v>1963</v>
          </cell>
          <cell r="B1192" t="str">
            <v>8010 03</v>
          </cell>
          <cell r="C1192" t="str">
            <v>MEDIANO CON TAPA CIEGA.</v>
          </cell>
          <cell r="D1192" t="str">
            <v>PZA.</v>
          </cell>
          <cell r="E1192">
            <v>1835</v>
          </cell>
        </row>
        <row r="1193">
          <cell r="A1193">
            <v>1964</v>
          </cell>
          <cell r="B1193" t="str">
            <v>8010 04</v>
          </cell>
          <cell r="C1193" t="str">
            <v>MEDIANO CON REJILLA.</v>
          </cell>
          <cell r="D1193" t="str">
            <v>PZA.</v>
          </cell>
          <cell r="E1193">
            <v>1768</v>
          </cell>
        </row>
        <row r="1194">
          <cell r="A1194">
            <v>1965</v>
          </cell>
          <cell r="B1194" t="str">
            <v>8012 00</v>
          </cell>
          <cell r="C1194" t="str">
            <v>SUMINISTRO DE TORNILLOS......</v>
          </cell>
        </row>
        <row r="1195">
          <cell r="A1195">
            <v>1966</v>
          </cell>
          <cell r="B1195" t="str">
            <v>8012 01</v>
          </cell>
          <cell r="C1195" t="str">
            <v>DE 16 MM. X 64 MM. (5/8" X 2 1/2").</v>
          </cell>
          <cell r="D1195" t="str">
            <v>PZA.</v>
          </cell>
          <cell r="E1195">
            <v>9</v>
          </cell>
        </row>
        <row r="1196">
          <cell r="A1196">
            <v>1967</v>
          </cell>
          <cell r="B1196" t="str">
            <v>8012 02</v>
          </cell>
          <cell r="C1196" t="str">
            <v>DE 16 MM. X 76 MM. (5/8" X 3").</v>
          </cell>
          <cell r="D1196" t="str">
            <v>PZA.</v>
          </cell>
          <cell r="E1196">
            <v>11</v>
          </cell>
        </row>
        <row r="1197">
          <cell r="A1197">
            <v>1968</v>
          </cell>
          <cell r="B1197" t="str">
            <v>8012 03</v>
          </cell>
          <cell r="C1197" t="str">
            <v>DE 19 MM. X 89 MM. (3/4" X 3 1/2").</v>
          </cell>
          <cell r="D1197" t="str">
            <v>PZA.</v>
          </cell>
          <cell r="E1197">
            <v>16</v>
          </cell>
        </row>
        <row r="1198">
          <cell r="A1198">
            <v>1969</v>
          </cell>
          <cell r="B1198" t="str">
            <v>8012 04</v>
          </cell>
          <cell r="C1198" t="str">
            <v>DE 22 MM. X 102 MM. (7/8" X 4").</v>
          </cell>
          <cell r="D1198" t="str">
            <v>PZA.</v>
          </cell>
          <cell r="E1198">
            <v>25</v>
          </cell>
        </row>
        <row r="1199">
          <cell r="A1199">
            <v>1970</v>
          </cell>
          <cell r="B1199" t="str">
            <v>8012 05</v>
          </cell>
          <cell r="C1199" t="str">
            <v>DE 25 MM. X 114 MM. (1" X 4 1/2").</v>
          </cell>
          <cell r="D1199" t="str">
            <v>PZA.</v>
          </cell>
          <cell r="E1199">
            <v>36</v>
          </cell>
        </row>
        <row r="1200">
          <cell r="A1200">
            <v>1971</v>
          </cell>
          <cell r="B1200" t="str">
            <v>8012 06</v>
          </cell>
          <cell r="C1200" t="str">
            <v>DE 29 MM. X 127 MM. (1 1/8" X 5").</v>
          </cell>
          <cell r="D1200" t="str">
            <v>PZA.</v>
          </cell>
          <cell r="E1200">
            <v>56</v>
          </cell>
        </row>
        <row r="1201">
          <cell r="A1201">
            <v>1972</v>
          </cell>
          <cell r="B1201" t="str">
            <v>8012 07</v>
          </cell>
          <cell r="C1201" t="str">
            <v>DE 32 MM. X 140 MM. (1 1/4" X 5 1/2").</v>
          </cell>
          <cell r="D1201" t="str">
            <v>PZA.</v>
          </cell>
          <cell r="E1201">
            <v>74</v>
          </cell>
        </row>
        <row r="1202">
          <cell r="A1202">
            <v>1973</v>
          </cell>
          <cell r="B1202" t="str">
            <v>8012 08</v>
          </cell>
          <cell r="C1202" t="str">
            <v>DE 32 MM. X 152 MM. (1 1/4" X 6").</v>
          </cell>
          <cell r="D1202" t="str">
            <v>PZA.</v>
          </cell>
          <cell r="E1202">
            <v>78</v>
          </cell>
        </row>
        <row r="1203">
          <cell r="A1203">
            <v>1974</v>
          </cell>
          <cell r="B1203" t="str">
            <v>8012 09</v>
          </cell>
          <cell r="C1203" t="str">
            <v>DE 38 MM. X 178 MM. (1 1/2" X 7").</v>
          </cell>
          <cell r="D1203" t="str">
            <v>PZA.</v>
          </cell>
          <cell r="E1203">
            <v>139</v>
          </cell>
        </row>
        <row r="1204">
          <cell r="A1204">
            <v>1975</v>
          </cell>
          <cell r="B1204" t="str">
            <v>8012 10</v>
          </cell>
          <cell r="C1204" t="str">
            <v>DE 38 MM. X 191 MM. (1 1/2" X 7 1/2").</v>
          </cell>
          <cell r="D1204" t="str">
            <v>PZA.</v>
          </cell>
          <cell r="E1204">
            <v>144</v>
          </cell>
        </row>
        <row r="1205">
          <cell r="A1205">
            <v>1976</v>
          </cell>
          <cell r="B1205" t="str">
            <v>8013 00</v>
          </cell>
          <cell r="C1205" t="str">
            <v>SUMINISTRO DE EMPAQUES DE PLOMO.....</v>
          </cell>
        </row>
        <row r="1206">
          <cell r="A1206">
            <v>1977</v>
          </cell>
          <cell r="B1206" t="str">
            <v>8013 01</v>
          </cell>
          <cell r="C1206" t="str">
            <v>DE 51 MM. ( 2" ) DE DIAMETRO.</v>
          </cell>
          <cell r="D1206" t="str">
            <v>PZA.</v>
          </cell>
          <cell r="E1206">
            <v>11</v>
          </cell>
        </row>
        <row r="1207">
          <cell r="A1207">
            <v>1978</v>
          </cell>
          <cell r="B1207" t="str">
            <v>8013 02</v>
          </cell>
          <cell r="C1207" t="str">
            <v>DE 64 MM. ( 2 1/2" ) DE DIAMETRO.</v>
          </cell>
          <cell r="D1207" t="str">
            <v>PZA.</v>
          </cell>
          <cell r="E1207">
            <v>15</v>
          </cell>
        </row>
        <row r="1208">
          <cell r="A1208">
            <v>1979</v>
          </cell>
          <cell r="B1208" t="str">
            <v>8013 03</v>
          </cell>
          <cell r="C1208" t="str">
            <v>DE 76 MM. ( 3" ) DE DIAMETRO.</v>
          </cell>
          <cell r="D1208" t="str">
            <v>PZA.</v>
          </cell>
          <cell r="E1208">
            <v>19</v>
          </cell>
        </row>
        <row r="1209">
          <cell r="A1209">
            <v>1980</v>
          </cell>
          <cell r="B1209" t="str">
            <v>8013 04</v>
          </cell>
          <cell r="C1209" t="str">
            <v>DE 102 MM. ( 4" ) DE DIAMETRO.</v>
          </cell>
          <cell r="D1209" t="str">
            <v>PZA.</v>
          </cell>
          <cell r="E1209">
            <v>30</v>
          </cell>
        </row>
        <row r="1210">
          <cell r="A1210">
            <v>1981</v>
          </cell>
          <cell r="B1210" t="str">
            <v>8013 05</v>
          </cell>
          <cell r="C1210" t="str">
            <v>DE 152 MM. ( 6" ) DE DIAMETRO.</v>
          </cell>
          <cell r="D1210" t="str">
            <v>PZA.</v>
          </cell>
          <cell r="E1210">
            <v>34</v>
          </cell>
        </row>
        <row r="1211">
          <cell r="A1211">
            <v>1982</v>
          </cell>
          <cell r="B1211" t="str">
            <v>8013 06</v>
          </cell>
          <cell r="C1211" t="str">
            <v>DE 203 MM. ( 8" ) DE DIAMETRO.</v>
          </cell>
          <cell r="D1211" t="str">
            <v>PZA.</v>
          </cell>
          <cell r="E1211">
            <v>75</v>
          </cell>
        </row>
        <row r="1212">
          <cell r="A1212">
            <v>1983</v>
          </cell>
          <cell r="B1212" t="str">
            <v>8013 07</v>
          </cell>
          <cell r="C1212" t="str">
            <v>DE 254 MM. ( 10" ) DE DIAMETRO.</v>
          </cell>
          <cell r="D1212" t="str">
            <v>PZA.</v>
          </cell>
          <cell r="E1212">
            <v>112</v>
          </cell>
        </row>
        <row r="1213">
          <cell r="A1213">
            <v>1984</v>
          </cell>
          <cell r="B1213" t="str">
            <v>8013 08</v>
          </cell>
          <cell r="C1213" t="str">
            <v>DE 305 MM. ( 12" ) DE DIAMETRO.</v>
          </cell>
          <cell r="D1213" t="str">
            <v>PZA.</v>
          </cell>
          <cell r="E1213">
            <v>149</v>
          </cell>
        </row>
        <row r="1214">
          <cell r="A1214">
            <v>1985</v>
          </cell>
          <cell r="B1214" t="str">
            <v>8013 09</v>
          </cell>
          <cell r="C1214" t="str">
            <v>DE 355 MM. ( 14" ) DE DIAMETRO.</v>
          </cell>
          <cell r="D1214" t="str">
            <v>PZA.</v>
          </cell>
          <cell r="E1214">
            <v>216</v>
          </cell>
        </row>
        <row r="1215">
          <cell r="A1215">
            <v>1986</v>
          </cell>
          <cell r="B1215" t="str">
            <v xml:space="preserve">8013 10 </v>
          </cell>
          <cell r="C1215" t="str">
            <v>DE 406 MM. ( 16" ) DE DIAMETRO.</v>
          </cell>
          <cell r="D1215" t="str">
            <v>PZA.</v>
          </cell>
          <cell r="E1215">
            <v>286</v>
          </cell>
        </row>
        <row r="1216">
          <cell r="A1216">
            <v>1987</v>
          </cell>
          <cell r="B1216" t="str">
            <v>8013 11</v>
          </cell>
          <cell r="C1216" t="str">
            <v>DE 457 MM. ( 18" ) DE DIAMETRO.</v>
          </cell>
          <cell r="D1216" t="str">
            <v>PZA.</v>
          </cell>
          <cell r="E1216">
            <v>315</v>
          </cell>
        </row>
        <row r="1217">
          <cell r="A1217">
            <v>1988</v>
          </cell>
          <cell r="B1217" t="str">
            <v>8013 12</v>
          </cell>
          <cell r="C1217" t="str">
            <v>DE 508 MM. ( 20" ) DE DIAMETRO.</v>
          </cell>
          <cell r="D1217" t="str">
            <v>PZA.</v>
          </cell>
          <cell r="E1217">
            <v>394</v>
          </cell>
        </row>
        <row r="1218">
          <cell r="A1218">
            <v>1989</v>
          </cell>
          <cell r="B1218" t="str">
            <v>8013 13</v>
          </cell>
          <cell r="C1218" t="str">
            <v>DE 610 MM. ( 24" ) DE DIAMETRO.</v>
          </cell>
          <cell r="D1218" t="str">
            <v>PZA.</v>
          </cell>
          <cell r="E1218">
            <v>499</v>
          </cell>
        </row>
        <row r="1219">
          <cell r="A1219">
            <v>1990</v>
          </cell>
          <cell r="B1219" t="str">
            <v>8013 14</v>
          </cell>
          <cell r="C1219" t="str">
            <v>DE 762 MM. ( 30" ) DE DIAMETRO.</v>
          </cell>
          <cell r="D1219" t="str">
            <v>PZA.</v>
          </cell>
          <cell r="E1219">
            <v>719</v>
          </cell>
        </row>
        <row r="1220">
          <cell r="A1220">
            <v>1991</v>
          </cell>
          <cell r="B1220" t="str">
            <v>8013 15</v>
          </cell>
          <cell r="C1220" t="str">
            <v>DE 914 MM. ( 36" ) DE DIAMETRO.</v>
          </cell>
          <cell r="D1220" t="str">
            <v>PZA.</v>
          </cell>
          <cell r="E1220">
            <v>989</v>
          </cell>
        </row>
        <row r="1221">
          <cell r="A1221">
            <v>1992</v>
          </cell>
          <cell r="B1221" t="str">
            <v>8014 00</v>
          </cell>
          <cell r="C1221" t="str">
            <v>SUMINISTRO DE JUNTAS GIBAULT COMPLETAS....</v>
          </cell>
        </row>
        <row r="1222">
          <cell r="A1222">
            <v>1993</v>
          </cell>
          <cell r="B1222" t="str">
            <v>8014 01</v>
          </cell>
          <cell r="C1222" t="str">
            <v>DE 51 MM. ( 2" ) DE DIAMETRO.</v>
          </cell>
          <cell r="D1222" t="str">
            <v>PZA.</v>
          </cell>
          <cell r="E1222">
            <v>63</v>
          </cell>
        </row>
        <row r="1223">
          <cell r="A1223">
            <v>1994</v>
          </cell>
          <cell r="B1223" t="str">
            <v>8014 02</v>
          </cell>
          <cell r="C1223" t="str">
            <v>DE 64 MM. ( 2 1/2" ) DE DIAMETRO.</v>
          </cell>
          <cell r="D1223" t="str">
            <v>PZA.</v>
          </cell>
          <cell r="E1223">
            <v>63</v>
          </cell>
        </row>
        <row r="1224">
          <cell r="A1224">
            <v>1995</v>
          </cell>
          <cell r="B1224" t="str">
            <v>8014 03</v>
          </cell>
          <cell r="C1224" t="str">
            <v>DE 76 MM. ( 3" ) DE DIAMETRO.</v>
          </cell>
          <cell r="D1224" t="str">
            <v>PZA.</v>
          </cell>
          <cell r="E1224">
            <v>84</v>
          </cell>
        </row>
        <row r="1225">
          <cell r="A1225">
            <v>1996</v>
          </cell>
          <cell r="B1225" t="str">
            <v>8014 04</v>
          </cell>
          <cell r="C1225" t="str">
            <v>DE 102 MM. ( 4" ) DE DIAMETRO.</v>
          </cell>
          <cell r="D1225" t="str">
            <v>PZA.</v>
          </cell>
          <cell r="E1225">
            <v>117</v>
          </cell>
        </row>
        <row r="1226">
          <cell r="A1226">
            <v>1997</v>
          </cell>
          <cell r="B1226" t="str">
            <v>8014 05</v>
          </cell>
          <cell r="C1226" t="str">
            <v>DE 152 MM. ( 6" ) DE DIAMETRO.</v>
          </cell>
          <cell r="D1226" t="str">
            <v>PZA.</v>
          </cell>
          <cell r="E1226">
            <v>185</v>
          </cell>
        </row>
        <row r="1227">
          <cell r="A1227">
            <v>1998</v>
          </cell>
          <cell r="B1227" t="str">
            <v>8014 06</v>
          </cell>
          <cell r="C1227" t="str">
            <v>DE 203 MM. ( 8" ) DE DIAMETRO.</v>
          </cell>
          <cell r="D1227" t="str">
            <v>PZA.</v>
          </cell>
          <cell r="E1227">
            <v>318</v>
          </cell>
        </row>
        <row r="1228">
          <cell r="A1228">
            <v>1999</v>
          </cell>
          <cell r="B1228" t="str">
            <v>8014 07</v>
          </cell>
          <cell r="C1228" t="str">
            <v>DE 254 MM. ( 10" ) DE DIAMETRO.</v>
          </cell>
          <cell r="D1228" t="str">
            <v>PZA.</v>
          </cell>
          <cell r="E1228">
            <v>412</v>
          </cell>
        </row>
        <row r="1229">
          <cell r="A1229">
            <v>2000</v>
          </cell>
          <cell r="B1229" t="str">
            <v>8014 08</v>
          </cell>
          <cell r="C1229" t="str">
            <v>DE 305 MM. ( 12" ) DE DIAMETRO.</v>
          </cell>
          <cell r="D1229" t="str">
            <v>PZA.</v>
          </cell>
          <cell r="E1229">
            <v>583</v>
          </cell>
        </row>
        <row r="1230">
          <cell r="A1230">
            <v>2001</v>
          </cell>
          <cell r="B1230" t="str">
            <v>8014 09</v>
          </cell>
          <cell r="C1230" t="str">
            <v>DE 356 MM. ( 14" ) DE DIAMETRO.</v>
          </cell>
          <cell r="D1230" t="str">
            <v>PZA.</v>
          </cell>
          <cell r="E1230">
            <v>910</v>
          </cell>
        </row>
        <row r="1231">
          <cell r="A1231">
            <v>2002</v>
          </cell>
          <cell r="B1231" t="str">
            <v>8014 10</v>
          </cell>
          <cell r="C1231" t="str">
            <v>DE 406 MM. ( 16" ) DE DIAMETRO A-5 Y A-7.</v>
          </cell>
          <cell r="D1231" t="str">
            <v>PZA.</v>
          </cell>
          <cell r="E1231">
            <v>947</v>
          </cell>
        </row>
        <row r="1232">
          <cell r="A1232">
            <v>2003</v>
          </cell>
          <cell r="B1232" t="str">
            <v>8014 11</v>
          </cell>
          <cell r="C1232" t="str">
            <v>DE 406 MM. ( 16" ) DE DIAMETRO A-10.</v>
          </cell>
          <cell r="D1232" t="str">
            <v>PZA.</v>
          </cell>
          <cell r="E1232">
            <v>984</v>
          </cell>
        </row>
        <row r="1233">
          <cell r="A1233">
            <v>2004</v>
          </cell>
          <cell r="B1233" t="str">
            <v>8014 12</v>
          </cell>
          <cell r="C1233" t="str">
            <v>DE 406 MM. ( 16" ) DE DIAMETRO A-14.</v>
          </cell>
          <cell r="D1233" t="str">
            <v>PZA.</v>
          </cell>
          <cell r="E1233">
            <v>984</v>
          </cell>
        </row>
        <row r="1234">
          <cell r="A1234">
            <v>2005</v>
          </cell>
          <cell r="B1234" t="str">
            <v>8014 13</v>
          </cell>
          <cell r="C1234" t="str">
            <v>DE 457 MM. ( 18" ) DE DIAMETRO A-5 Y A-7.</v>
          </cell>
          <cell r="D1234" t="str">
            <v>PZA.</v>
          </cell>
          <cell r="E1234">
            <v>1070</v>
          </cell>
        </row>
        <row r="1235">
          <cell r="A1235">
            <v>2006</v>
          </cell>
          <cell r="B1235" t="str">
            <v>8014 14</v>
          </cell>
          <cell r="C1235" t="str">
            <v>DE 457 MM. ( 18" ) DE DIAMETRO A-10.</v>
          </cell>
          <cell r="D1235" t="str">
            <v>PZA.</v>
          </cell>
          <cell r="E1235">
            <v>1316</v>
          </cell>
        </row>
        <row r="1236">
          <cell r="A1236">
            <v>2007</v>
          </cell>
          <cell r="B1236" t="str">
            <v>8014 15</v>
          </cell>
          <cell r="C1236" t="str">
            <v>DE 457 MM. ( 18" ) DE DIAMETRO A-14.</v>
          </cell>
          <cell r="D1236" t="str">
            <v>PZA.</v>
          </cell>
          <cell r="E1236">
            <v>1359</v>
          </cell>
        </row>
        <row r="1237">
          <cell r="A1237">
            <v>2008</v>
          </cell>
          <cell r="B1237" t="str">
            <v>8014 16</v>
          </cell>
          <cell r="C1237" t="str">
            <v>DE 508 MM. ( 20" ) DE DIAMETRO A-5 Y A-7.</v>
          </cell>
          <cell r="D1237" t="str">
            <v>PZA.</v>
          </cell>
          <cell r="E1237">
            <v>1605</v>
          </cell>
        </row>
        <row r="1238">
          <cell r="A1238">
            <v>2009</v>
          </cell>
          <cell r="B1238" t="str">
            <v>8014 17</v>
          </cell>
          <cell r="C1238" t="str">
            <v>DE 508 MM. ( 20" ) DE DIAMETRO A-10.</v>
          </cell>
          <cell r="D1238" t="str">
            <v>PZA.</v>
          </cell>
          <cell r="E1238">
            <v>1926</v>
          </cell>
        </row>
        <row r="1239">
          <cell r="A1239">
            <v>2010</v>
          </cell>
          <cell r="B1239" t="str">
            <v>8014 18</v>
          </cell>
          <cell r="C1239" t="str">
            <v>DE 508 MM. ( 20" ) DE DIAMETRO A-14.</v>
          </cell>
          <cell r="D1239" t="str">
            <v>PZA.</v>
          </cell>
          <cell r="E1239">
            <v>2675</v>
          </cell>
        </row>
        <row r="1240">
          <cell r="A1240">
            <v>2011</v>
          </cell>
          <cell r="B1240" t="str">
            <v>8014 19</v>
          </cell>
          <cell r="C1240" t="str">
            <v>DE 609 MM. ( 24" ) DE DIAMETRO A-5 Y A-7.</v>
          </cell>
          <cell r="D1240" t="str">
            <v>PZA.</v>
          </cell>
          <cell r="E1240">
            <v>3264</v>
          </cell>
        </row>
        <row r="1241">
          <cell r="A1241">
            <v>2012</v>
          </cell>
          <cell r="B1241" t="str">
            <v>8014 20</v>
          </cell>
          <cell r="C1241" t="str">
            <v>DE 609 MM. ( 24" ) DE DIAMETRO A-10.</v>
          </cell>
          <cell r="D1241" t="str">
            <v>PZA.</v>
          </cell>
          <cell r="E1241">
            <v>3692</v>
          </cell>
        </row>
        <row r="1242">
          <cell r="A1242">
            <v>2013</v>
          </cell>
          <cell r="B1242" t="str">
            <v>8014 21</v>
          </cell>
          <cell r="C1242" t="str">
            <v>DE 609 MM. ( 24" ) DE DIAMETRO A-14.</v>
          </cell>
          <cell r="D1242" t="str">
            <v>PZA.</v>
          </cell>
          <cell r="E1242">
            <v>4548</v>
          </cell>
        </row>
        <row r="1243">
          <cell r="A1243">
            <v>2014</v>
          </cell>
          <cell r="B1243" t="str">
            <v>8014 22</v>
          </cell>
          <cell r="C1243" t="str">
            <v>DE 762 MM. ( 30" ) DE DIAMETRO A-5 Y A-7.</v>
          </cell>
          <cell r="D1243" t="str">
            <v>PZA.</v>
          </cell>
          <cell r="E1243">
            <v>5232</v>
          </cell>
        </row>
        <row r="1244">
          <cell r="A1244">
            <v>2015</v>
          </cell>
          <cell r="B1244" t="str">
            <v>8014 23</v>
          </cell>
          <cell r="C1244" t="str">
            <v>DE 762 MM. ( 30" ) DE DIAMETRO A-10.</v>
          </cell>
          <cell r="D1244" t="str">
            <v>PZA.</v>
          </cell>
          <cell r="E1244">
            <v>5564</v>
          </cell>
        </row>
        <row r="1245">
          <cell r="A1245">
            <v>2016</v>
          </cell>
          <cell r="B1245" t="str">
            <v>8014 24</v>
          </cell>
          <cell r="C1245" t="str">
            <v>DE 762 MM. ( 30" ) DE DIAMETRO A-14.</v>
          </cell>
          <cell r="D1245" t="str">
            <v>PZA.</v>
          </cell>
          <cell r="E1245">
            <v>6099</v>
          </cell>
        </row>
        <row r="1246">
          <cell r="A1246">
            <v>2017</v>
          </cell>
          <cell r="B1246" t="str">
            <v>8014 25</v>
          </cell>
          <cell r="C1246" t="str">
            <v>DE 914 MM. ( 36" ) DE DIAMETRO A-5 Y A-7.</v>
          </cell>
          <cell r="D1246" t="str">
            <v>PZA.</v>
          </cell>
          <cell r="E1246">
            <v>8025</v>
          </cell>
        </row>
        <row r="1247">
          <cell r="A1247">
            <v>2018</v>
          </cell>
          <cell r="B1247" t="str">
            <v>8014 26</v>
          </cell>
          <cell r="C1247" t="str">
            <v>DE 914 MM. ( 36" ) DE DIAMETRO A-10.</v>
          </cell>
          <cell r="D1247" t="str">
            <v>PZA.</v>
          </cell>
          <cell r="E1247">
            <v>8132</v>
          </cell>
        </row>
        <row r="1248">
          <cell r="A1248">
            <v>2019</v>
          </cell>
          <cell r="B1248" t="str">
            <v>8014 27</v>
          </cell>
          <cell r="C1248" t="str">
            <v>DE 914 MM. ( 36" ) DE DIAMETRO A-14.</v>
          </cell>
          <cell r="D1248" t="str">
            <v>PZA.</v>
          </cell>
          <cell r="E1248">
            <v>8132</v>
          </cell>
        </row>
        <row r="1249">
          <cell r="A1249">
            <v>2020</v>
          </cell>
          <cell r="B1249" t="str">
            <v>8018 A0</v>
          </cell>
          <cell r="C1249" t="str">
            <v>SUMINISTRO DE VALVULAS ELIMINADORAS DE AIRE  (  150 PSI )  CUERPO  DE  HIERRO  GRIS  ASTM-A 48  FLOTADOR ACERO INOXIDABLE ASTM A240 Y PINTURA EPOXICA…</v>
          </cell>
        </row>
        <row r="1250">
          <cell r="A1250">
            <v>2021</v>
          </cell>
          <cell r="B1250" t="str">
            <v>8018 A1</v>
          </cell>
          <cell r="C1250" t="str">
            <v>CON ORIFICIO DE VENTEO DE 1/16" DE 1/2" DE DIAMETRO.</v>
          </cell>
          <cell r="D1250" t="str">
            <v>PZA.</v>
          </cell>
          <cell r="E1250">
            <v>340</v>
          </cell>
        </row>
        <row r="1251">
          <cell r="A1251">
            <v>2022</v>
          </cell>
          <cell r="B1251" t="str">
            <v>8018 A2</v>
          </cell>
          <cell r="C1251" t="str">
            <v>CON ORIFICIO DE VENTEO DE 1/16" DE 3/4" DE DIAMETRO.</v>
          </cell>
          <cell r="D1251" t="str">
            <v>PZA.</v>
          </cell>
          <cell r="E1251">
            <v>340</v>
          </cell>
        </row>
        <row r="1252">
          <cell r="A1252">
            <v>2023</v>
          </cell>
          <cell r="B1252" t="str">
            <v>8018 A3</v>
          </cell>
          <cell r="C1252" t="str">
            <v>CON ORIFICIO DE VENTEO DE 1/16" DE 1" DE DIAMETRO.</v>
          </cell>
          <cell r="D1252" t="str">
            <v>PZA.</v>
          </cell>
          <cell r="E1252">
            <v>340</v>
          </cell>
        </row>
        <row r="1253">
          <cell r="A1253">
            <v>2024</v>
          </cell>
          <cell r="B1253" t="str">
            <v>8018 A4</v>
          </cell>
          <cell r="C1253" t="str">
            <v>CON ORIFICIO DE VENTEO DE 1/8" DE 1" DE DIAMETRO.</v>
          </cell>
          <cell r="D1253" t="str">
            <v>PZA.</v>
          </cell>
          <cell r="E1253">
            <v>610</v>
          </cell>
        </row>
        <row r="1254">
          <cell r="A1254">
            <v>2025</v>
          </cell>
          <cell r="B1254" t="str">
            <v>8018 A5</v>
          </cell>
          <cell r="C1254" t="str">
            <v>CON ORIFICIO DE VENTEO DE 1/8" DE 2" DE DIAMETRO.</v>
          </cell>
          <cell r="D1254" t="str">
            <v>PZA.</v>
          </cell>
          <cell r="E1254">
            <v>880</v>
          </cell>
        </row>
        <row r="1255">
          <cell r="A1255">
            <v>2026</v>
          </cell>
          <cell r="B1255" t="str">
            <v>8018 B0</v>
          </cell>
          <cell r="C1255" t="str">
            <v xml:space="preserve">SUMINISTRO DE VALVULAS ELIMINADORAS DE AIRE (  300 PSI )  CUERPO  DE  HIERRO  GRIS  ASTM-A 48 FLOTADOR ACERO INOXIDABLE ASTM A240 Y PINTURA EPOXICA...  </v>
          </cell>
        </row>
        <row r="1256">
          <cell r="A1256">
            <v>2027</v>
          </cell>
          <cell r="B1256" t="str">
            <v>8018 B1</v>
          </cell>
          <cell r="C1256" t="str">
            <v>CON ORIFICIO DE VENTEO DE 1/16" DE 1" DE DIAMETRO.</v>
          </cell>
          <cell r="D1256" t="str">
            <v>PZA.</v>
          </cell>
          <cell r="E1256">
            <v>730</v>
          </cell>
        </row>
        <row r="1257">
          <cell r="A1257">
            <v>2028</v>
          </cell>
          <cell r="B1257" t="str">
            <v>8018 B2</v>
          </cell>
          <cell r="C1257" t="str">
            <v>CON ORIFICIO DE VENTEO DE 1/16" DE 2" DE DIAMETRO.</v>
          </cell>
          <cell r="D1257" t="str">
            <v>PZA.</v>
          </cell>
          <cell r="E1257">
            <v>1050</v>
          </cell>
        </row>
        <row r="1258">
          <cell r="A1258">
            <v>2029</v>
          </cell>
          <cell r="B1258" t="str">
            <v>8019 A0</v>
          </cell>
          <cell r="C1258" t="str">
            <v xml:space="preserve">SUMINISTRO DE VALVULA DE ADMISION Y EXPULSION DE AIRE  CUERPO  DE  HIERRO GRIS  ASTM  A-48 FLOTADOR ACERO INOXIDABLE ( 150 PSI ) PINTURA EPOXICA. </v>
          </cell>
        </row>
        <row r="1259">
          <cell r="A1259">
            <v>2030</v>
          </cell>
          <cell r="B1259" t="str">
            <v>8019 A1</v>
          </cell>
          <cell r="C1259" t="str">
            <v>DE 1" DE DIAMETRO ROSCADA.</v>
          </cell>
          <cell r="D1259" t="str">
            <v>PZA.</v>
          </cell>
          <cell r="E1259">
            <v>460</v>
          </cell>
        </row>
        <row r="1260">
          <cell r="A1260">
            <v>2031</v>
          </cell>
          <cell r="B1260" t="str">
            <v>8019 A2</v>
          </cell>
          <cell r="C1260" t="str">
            <v>DE 2" DE DIAMETRO ROSCADA.</v>
          </cell>
          <cell r="D1260" t="str">
            <v>PZA.</v>
          </cell>
          <cell r="E1260">
            <v>770</v>
          </cell>
        </row>
        <row r="1261">
          <cell r="A1261">
            <v>2032</v>
          </cell>
          <cell r="B1261" t="str">
            <v>8019 A3</v>
          </cell>
          <cell r="C1261" t="str">
            <v>DE 3" DE DIAMETRO ROSCADA.</v>
          </cell>
          <cell r="D1261" t="str">
            <v>PZA.</v>
          </cell>
          <cell r="E1261">
            <v>910</v>
          </cell>
        </row>
        <row r="1262">
          <cell r="A1262">
            <v>2033</v>
          </cell>
          <cell r="B1262" t="str">
            <v>8019 A4</v>
          </cell>
          <cell r="C1262" t="str">
            <v>DE 4" DE DIAMETRO BRIDADA.</v>
          </cell>
          <cell r="D1262" t="str">
            <v>PZA.</v>
          </cell>
          <cell r="E1262">
            <v>2980</v>
          </cell>
        </row>
        <row r="1263">
          <cell r="A1263">
            <v>2034</v>
          </cell>
          <cell r="B1263" t="str">
            <v>8019 A5</v>
          </cell>
          <cell r="C1263" t="str">
            <v>DE 6" DE DIAMETRO BRIDADA.</v>
          </cell>
          <cell r="D1263" t="str">
            <v>PZA.</v>
          </cell>
          <cell r="E1263">
            <v>4500</v>
          </cell>
        </row>
        <row r="1264">
          <cell r="A1264">
            <v>2035</v>
          </cell>
          <cell r="B1264" t="str">
            <v>8019 A6</v>
          </cell>
          <cell r="C1264" t="str">
            <v>DE 8" DE DIAMETRO BRIDADA.</v>
          </cell>
          <cell r="D1264" t="str">
            <v>PZA.</v>
          </cell>
          <cell r="E1264">
            <v>6950</v>
          </cell>
        </row>
        <row r="1265">
          <cell r="A1265">
            <v>2050</v>
          </cell>
          <cell r="B1265" t="str">
            <v>8019 B0</v>
          </cell>
          <cell r="C1265" t="str">
            <v xml:space="preserve">VALVULA  DE  ADMISION  Y  EXPULSION  DE  AIRE COMBINADA MIXTA DE (150 PSI ) CUERPO DE HIERRO GRIS ASTM A-48 FLOTADOR DE ACERO INOXIDABLE PINTURA EPOXICA. </v>
          </cell>
        </row>
        <row r="1266">
          <cell r="A1266">
            <v>2051</v>
          </cell>
          <cell r="B1266" t="str">
            <v>8019 B1</v>
          </cell>
          <cell r="C1266" t="str">
            <v>DE 1" DE DIAMETRO ROSCADA.</v>
          </cell>
          <cell r="D1266" t="str">
            <v>PZA.</v>
          </cell>
          <cell r="E1266">
            <v>890</v>
          </cell>
        </row>
        <row r="1267">
          <cell r="A1267">
            <v>2052</v>
          </cell>
          <cell r="B1267" t="str">
            <v>8019 B2</v>
          </cell>
          <cell r="C1267" t="str">
            <v>DE 2" DE DIAMETRO ROSCADA.</v>
          </cell>
          <cell r="D1267" t="str">
            <v>PZA.</v>
          </cell>
          <cell r="E1267">
            <v>1180</v>
          </cell>
        </row>
        <row r="1268">
          <cell r="A1268">
            <v>2053</v>
          </cell>
          <cell r="B1268" t="str">
            <v>8019 B3</v>
          </cell>
          <cell r="C1268" t="str">
            <v>DE 3" DE DIAMETRO ROSCADA.</v>
          </cell>
          <cell r="D1268" t="str">
            <v>PZA.</v>
          </cell>
          <cell r="E1268">
            <v>1330</v>
          </cell>
        </row>
        <row r="1269">
          <cell r="A1269">
            <v>2054</v>
          </cell>
          <cell r="B1269" t="str">
            <v>8019 B4</v>
          </cell>
          <cell r="C1269" t="str">
            <v>DE 4" DE DIAMETRO BRIDADA.</v>
          </cell>
          <cell r="D1269" t="str">
            <v>PZA.</v>
          </cell>
          <cell r="E1269">
            <v>3370</v>
          </cell>
        </row>
        <row r="1270">
          <cell r="A1270">
            <v>2055</v>
          </cell>
          <cell r="B1270" t="str">
            <v>8019 B5</v>
          </cell>
          <cell r="C1270" t="str">
            <v>DE 6" DE DIAMETRO BRIDADA.</v>
          </cell>
          <cell r="D1270" t="str">
            <v>PZA.</v>
          </cell>
          <cell r="E1270">
            <v>4830</v>
          </cell>
        </row>
        <row r="1271">
          <cell r="A1271">
            <v>2056</v>
          </cell>
          <cell r="B1271" t="str">
            <v>8019 B6</v>
          </cell>
          <cell r="C1271" t="str">
            <v>DE 8" DE DIAMETRO BRIDADA.</v>
          </cell>
          <cell r="D1271" t="str">
            <v>PZA.</v>
          </cell>
          <cell r="E1271">
            <v>7340</v>
          </cell>
        </row>
        <row r="1272">
          <cell r="A1272">
            <v>2065</v>
          </cell>
          <cell r="B1272" t="str">
            <v>8019 C0</v>
          </cell>
          <cell r="C1272" t="str">
            <v xml:space="preserve">VALVULA  DE  ADMISION  Y  EXPULSION  DE  AIRE COMBINADA MIXTA DE (300 PSI ) CUERPO DE HIERRO GRIS ASTM A-48 FLOTADOR DE ACERO INOXIDABLE PINTURA EPOXICA. </v>
          </cell>
        </row>
        <row r="1273">
          <cell r="A1273">
            <v>2066</v>
          </cell>
          <cell r="B1273" t="str">
            <v>8019 C1</v>
          </cell>
          <cell r="C1273" t="str">
            <v>DE 1" DE DIAMETRO ROSCADA.</v>
          </cell>
          <cell r="D1273" t="str">
            <v>PZA.</v>
          </cell>
          <cell r="E1273">
            <v>990</v>
          </cell>
        </row>
        <row r="1274">
          <cell r="A1274">
            <v>2067</v>
          </cell>
          <cell r="B1274" t="str">
            <v>8019 C2</v>
          </cell>
          <cell r="C1274" t="str">
            <v>DE 2" DE DIAMETRO ROSCADA.</v>
          </cell>
          <cell r="D1274" t="str">
            <v>PZA.</v>
          </cell>
          <cell r="E1274">
            <v>1400</v>
          </cell>
        </row>
        <row r="1275">
          <cell r="A1275">
            <v>2068</v>
          </cell>
          <cell r="B1275" t="str">
            <v>8019 C3</v>
          </cell>
          <cell r="C1275" t="str">
            <v>DE 3" DE DIAMETRO ROSCADA.</v>
          </cell>
          <cell r="D1275" t="str">
            <v>PZA.</v>
          </cell>
          <cell r="E1275">
            <v>1590</v>
          </cell>
        </row>
        <row r="1276">
          <cell r="A1276">
            <v>2069</v>
          </cell>
          <cell r="B1276" t="str">
            <v>8019 C4</v>
          </cell>
          <cell r="C1276" t="str">
            <v>DE 4" DE DIAMETRO BRIDADA.</v>
          </cell>
          <cell r="D1276" t="str">
            <v>PZA.</v>
          </cell>
          <cell r="E1276">
            <v>4040</v>
          </cell>
        </row>
        <row r="1277">
          <cell r="A1277">
            <v>2070</v>
          </cell>
          <cell r="B1277" t="str">
            <v>8019 C5</v>
          </cell>
          <cell r="C1277" t="str">
            <v>DE 6" DE DIAMETRO BRIDADA.</v>
          </cell>
          <cell r="D1277" t="str">
            <v>PZA.</v>
          </cell>
          <cell r="E1277">
            <v>5640</v>
          </cell>
        </row>
        <row r="1278">
          <cell r="A1278">
            <v>2071</v>
          </cell>
          <cell r="B1278" t="str">
            <v>8019 C6</v>
          </cell>
          <cell r="C1278" t="str">
            <v>DE 8" DE DIAMETRO BRIDADA.</v>
          </cell>
          <cell r="D1278" t="str">
            <v>PZA.</v>
          </cell>
          <cell r="E1278">
            <v>8830</v>
          </cell>
        </row>
        <row r="1279">
          <cell r="A1279">
            <v>2080</v>
          </cell>
          <cell r="B1279" t="str">
            <v>8019 D0</v>
          </cell>
          <cell r="C1279" t="str">
            <v>VALVULA DE ALIVIO DE PRESION Y CONTRA GOLPE DE ARIETE DE ( CLASE 125 ) CUERPO DE HIERRO GRIS ASTM A-48 PINTURA EPOXICA.</v>
          </cell>
        </row>
        <row r="1280">
          <cell r="A1280">
            <v>2081</v>
          </cell>
          <cell r="B1280" t="str">
            <v>8019 D1</v>
          </cell>
          <cell r="C1280" t="str">
            <v>DE 2" DE DIAMETRO ROSCADA.</v>
          </cell>
          <cell r="D1280" t="str">
            <v>PZA.</v>
          </cell>
          <cell r="E1280">
            <v>7510</v>
          </cell>
        </row>
        <row r="1281">
          <cell r="A1281">
            <v>2082</v>
          </cell>
          <cell r="B1281" t="str">
            <v>8019 D2</v>
          </cell>
          <cell r="C1281" t="str">
            <v>DE 2 1/2" DE DIAMETRO ROSCADA.</v>
          </cell>
          <cell r="D1281" t="str">
            <v>PZA.</v>
          </cell>
          <cell r="E1281">
            <v>7900</v>
          </cell>
        </row>
        <row r="1282">
          <cell r="A1282">
            <v>2083</v>
          </cell>
          <cell r="B1282" t="str">
            <v>8019 D3</v>
          </cell>
          <cell r="C1282" t="str">
            <v>DE 3" DE DIAMETRO ROSCADA.</v>
          </cell>
          <cell r="D1282" t="str">
            <v>PZA.</v>
          </cell>
          <cell r="E1282">
            <v>8170</v>
          </cell>
        </row>
        <row r="1283">
          <cell r="A1283">
            <v>2084</v>
          </cell>
          <cell r="B1283" t="str">
            <v>8019 D4</v>
          </cell>
          <cell r="C1283" t="str">
            <v>DE 4" DE DIAMETRO BRIDADA.</v>
          </cell>
          <cell r="D1283" t="str">
            <v>PZA.</v>
          </cell>
          <cell r="E1283">
            <v>10980</v>
          </cell>
        </row>
        <row r="1284">
          <cell r="A1284">
            <v>2085</v>
          </cell>
          <cell r="B1284" t="str">
            <v>8019 D5</v>
          </cell>
          <cell r="C1284" t="str">
            <v>DE 6" DE DIAMETRO BRIDADA.</v>
          </cell>
          <cell r="D1284" t="str">
            <v>PZA.</v>
          </cell>
          <cell r="E1284">
            <v>15170</v>
          </cell>
        </row>
        <row r="1285">
          <cell r="A1285">
            <v>2086</v>
          </cell>
          <cell r="B1285" t="str">
            <v>8019 D6</v>
          </cell>
          <cell r="C1285" t="str">
            <v>DE 8" DE DIAMETRO BRIDADA.</v>
          </cell>
          <cell r="D1285" t="str">
            <v>PZA.</v>
          </cell>
          <cell r="E1285">
            <v>24300</v>
          </cell>
        </row>
        <row r="1286">
          <cell r="A1286">
            <v>2087</v>
          </cell>
          <cell r="B1286" t="str">
            <v>8019 D7</v>
          </cell>
          <cell r="C1286" t="str">
            <v>DE 10" DE DIAMETRO BRIDADA.</v>
          </cell>
          <cell r="D1286" t="str">
            <v>PZA.</v>
          </cell>
          <cell r="E1286">
            <v>35010</v>
          </cell>
        </row>
        <row r="1287">
          <cell r="A1287">
            <v>2088</v>
          </cell>
          <cell r="B1287" t="str">
            <v>8019 D8</v>
          </cell>
          <cell r="C1287" t="str">
            <v>DE 12" DE DIAMETRO BRIDADA.</v>
          </cell>
          <cell r="D1287" t="str">
            <v>PZA.</v>
          </cell>
          <cell r="E1287">
            <v>45500</v>
          </cell>
        </row>
        <row r="1288">
          <cell r="A1288">
            <v>2095</v>
          </cell>
          <cell r="B1288" t="str">
            <v>8019 E0</v>
          </cell>
          <cell r="C1288" t="str">
            <v>VALVULA DE ALIVIO DE PRESION Y CONTRA GOLPE DE ARIETE DE ( CLASE 250  ) CUERPO DE HIERRO GRIS ASTM A-48 PINTURA EPOXICA.</v>
          </cell>
        </row>
        <row r="1289">
          <cell r="A1289">
            <v>2096</v>
          </cell>
          <cell r="B1289" t="str">
            <v>8019 E1</v>
          </cell>
          <cell r="C1289" t="str">
            <v>DE 2" DE DIAMETRO ROSCADA.</v>
          </cell>
          <cell r="D1289" t="str">
            <v>PZA.</v>
          </cell>
          <cell r="E1289">
            <v>9520</v>
          </cell>
        </row>
        <row r="1290">
          <cell r="A1290">
            <v>2097</v>
          </cell>
          <cell r="B1290" t="str">
            <v>8019 E2</v>
          </cell>
          <cell r="C1290" t="str">
            <v>DE 2 1/2" DE DIAMETRO ROSCADA.</v>
          </cell>
          <cell r="D1290" t="str">
            <v>PZA.</v>
          </cell>
          <cell r="E1290">
            <v>9840</v>
          </cell>
        </row>
        <row r="1291">
          <cell r="A1291">
            <v>2098</v>
          </cell>
          <cell r="B1291" t="str">
            <v>8019 E3</v>
          </cell>
          <cell r="C1291" t="str">
            <v>DE 3" DE DIAMETRO ROSCADA.</v>
          </cell>
          <cell r="D1291" t="str">
            <v>PZA.</v>
          </cell>
          <cell r="E1291">
            <v>10250</v>
          </cell>
        </row>
        <row r="1292">
          <cell r="A1292">
            <v>2099</v>
          </cell>
          <cell r="B1292" t="str">
            <v>8019 E4</v>
          </cell>
          <cell r="C1292" t="str">
            <v>DE 4" DE DIAMETRO BRIDADA.</v>
          </cell>
          <cell r="D1292" t="str">
            <v>PZA.</v>
          </cell>
          <cell r="E1292">
            <v>13710</v>
          </cell>
        </row>
        <row r="1293">
          <cell r="A1293">
            <v>2100</v>
          </cell>
          <cell r="B1293" t="str">
            <v>8019 E5</v>
          </cell>
          <cell r="C1293" t="str">
            <v>DE 6" DE DIAMETRO BRIDADA.</v>
          </cell>
          <cell r="D1293" t="str">
            <v>PZA.</v>
          </cell>
          <cell r="E1293">
            <v>19040</v>
          </cell>
        </row>
        <row r="1294">
          <cell r="A1294">
            <v>2101</v>
          </cell>
          <cell r="B1294" t="str">
            <v>8019 E6</v>
          </cell>
          <cell r="C1294" t="str">
            <v>DE 8" DE DIAMETRO BRIDADA.</v>
          </cell>
          <cell r="D1294" t="str">
            <v>PZA.</v>
          </cell>
          <cell r="E1294">
            <v>30490</v>
          </cell>
        </row>
        <row r="1295">
          <cell r="A1295">
            <v>2102</v>
          </cell>
          <cell r="B1295" t="str">
            <v>8019 E7</v>
          </cell>
          <cell r="C1295" t="str">
            <v>DE 10" DE DIAMETRO BRIDADA.</v>
          </cell>
          <cell r="D1295" t="str">
            <v>PZA.</v>
          </cell>
          <cell r="E1295">
            <v>43810</v>
          </cell>
        </row>
        <row r="1296">
          <cell r="A1296">
            <v>2103</v>
          </cell>
          <cell r="B1296" t="str">
            <v>8019 E8</v>
          </cell>
          <cell r="C1296" t="str">
            <v>DE 12" DE DIAMETRO BRIDADA.</v>
          </cell>
          <cell r="D1296" t="str">
            <v>PZA.</v>
          </cell>
          <cell r="E1296">
            <v>56800</v>
          </cell>
        </row>
        <row r="1297">
          <cell r="A1297">
            <v>2104</v>
          </cell>
          <cell r="B1297" t="str">
            <v>8019 F0</v>
          </cell>
          <cell r="C1297" t="str">
            <v>VALVULA DE ALTITUD DE (175 PSI ) CUERPO DE HIERRO GRIS ASTM A-48 TORNILLOS DE GRADO B PINTURA EPOXICA BRIDADA.</v>
          </cell>
        </row>
        <row r="1298">
          <cell r="A1298">
            <v>2105</v>
          </cell>
          <cell r="B1298" t="str">
            <v>8019 F1</v>
          </cell>
          <cell r="C1298" t="str">
            <v>DE 4" DE DIAMETRO.</v>
          </cell>
          <cell r="D1298" t="str">
            <v>PZA.</v>
          </cell>
          <cell r="E1298">
            <v>15870</v>
          </cell>
        </row>
        <row r="1299">
          <cell r="A1299">
            <v>2106</v>
          </cell>
          <cell r="B1299" t="str">
            <v>8019 F2</v>
          </cell>
          <cell r="C1299" t="str">
            <v>DE 6" DE DIAMETRO.</v>
          </cell>
          <cell r="D1299" t="str">
            <v>PZA.</v>
          </cell>
          <cell r="E1299">
            <v>19930</v>
          </cell>
        </row>
        <row r="1300">
          <cell r="A1300">
            <v>2107</v>
          </cell>
          <cell r="B1300" t="str">
            <v>8019 F3</v>
          </cell>
          <cell r="C1300" t="str">
            <v>DE 8" DE DIAMETRO.</v>
          </cell>
          <cell r="D1300" t="str">
            <v>PZA.</v>
          </cell>
          <cell r="E1300">
            <v>28900</v>
          </cell>
        </row>
        <row r="1301">
          <cell r="A1301">
            <v>2108</v>
          </cell>
          <cell r="B1301" t="str">
            <v>8019 F4</v>
          </cell>
          <cell r="C1301" t="str">
            <v>DE 10" DE DIAMETRO.</v>
          </cell>
          <cell r="D1301" t="str">
            <v>PZA.</v>
          </cell>
          <cell r="E1301">
            <v>39080</v>
          </cell>
        </row>
        <row r="1302">
          <cell r="A1302">
            <v>2109</v>
          </cell>
          <cell r="B1302" t="str">
            <v>8019 F5</v>
          </cell>
          <cell r="C1302" t="str">
            <v>DE 12" DE DIAMETRO.</v>
          </cell>
          <cell r="D1302" t="str">
            <v>PZA.</v>
          </cell>
          <cell r="E1302">
            <v>49030</v>
          </cell>
        </row>
        <row r="1303">
          <cell r="A1303">
            <v>2110</v>
          </cell>
          <cell r="B1303" t="str">
            <v>8019 G0</v>
          </cell>
          <cell r="C1303" t="str">
            <v>VALVULA DE ALTITUD DE (300 PSI ) CUERPO DE HIERRO GRIS ASTM A-48 TORNILLOS DE GRADO B PINTURA EPOXICA BRIDADA.</v>
          </cell>
        </row>
        <row r="1304">
          <cell r="A1304">
            <v>2111</v>
          </cell>
          <cell r="B1304" t="str">
            <v>8019 G1</v>
          </cell>
          <cell r="C1304" t="str">
            <v>DE 4" DE DIAMETRO.</v>
          </cell>
          <cell r="D1304" t="str">
            <v>PZA.</v>
          </cell>
          <cell r="E1304">
            <v>18540</v>
          </cell>
        </row>
        <row r="1305">
          <cell r="A1305">
            <v>2112</v>
          </cell>
          <cell r="B1305" t="str">
            <v>8019 G2</v>
          </cell>
          <cell r="C1305" t="str">
            <v>DE 6" DE DIAMETRO.</v>
          </cell>
          <cell r="D1305" t="str">
            <v>PZA.</v>
          </cell>
          <cell r="E1305">
            <v>23530</v>
          </cell>
        </row>
        <row r="1306">
          <cell r="A1306">
            <v>2113</v>
          </cell>
          <cell r="B1306" t="str">
            <v>8019 G3</v>
          </cell>
          <cell r="C1306" t="str">
            <v>DE 8" DE DIAMETRO.</v>
          </cell>
          <cell r="D1306" t="str">
            <v>PZA.</v>
          </cell>
          <cell r="E1306">
            <v>34730</v>
          </cell>
        </row>
        <row r="1307">
          <cell r="A1307">
            <v>2114</v>
          </cell>
          <cell r="B1307" t="str">
            <v>8019 G4</v>
          </cell>
          <cell r="C1307" t="str">
            <v>DE 10" DE DIAMETRO.</v>
          </cell>
          <cell r="D1307" t="str">
            <v>PZA.</v>
          </cell>
          <cell r="E1307">
            <v>47520</v>
          </cell>
        </row>
        <row r="1308">
          <cell r="A1308">
            <v>2115</v>
          </cell>
          <cell r="B1308" t="str">
            <v>8019 G5</v>
          </cell>
          <cell r="C1308" t="str">
            <v>DE 12" DE DIAMETRO.</v>
          </cell>
          <cell r="D1308" t="str">
            <v>PZA.</v>
          </cell>
          <cell r="E1308">
            <v>59780</v>
          </cell>
        </row>
        <row r="1309">
          <cell r="A1309">
            <v>2116</v>
          </cell>
          <cell r="B1309" t="str">
            <v>8019 H0</v>
          </cell>
          <cell r="C1309" t="str">
            <v>VALVULA DE FLOTADOR DE ( 125 PSI ) CUERPO DE HIERRO GRIS ASTM A-48 PINTURA EPOXICA.</v>
          </cell>
        </row>
        <row r="1310">
          <cell r="A1310">
            <v>2117</v>
          </cell>
          <cell r="B1310" t="str">
            <v>8019 H1</v>
          </cell>
          <cell r="C1310" t="str">
            <v>DE 2" DE DIAMETRO ROSCADA.</v>
          </cell>
          <cell r="D1310" t="str">
            <v>PZA.</v>
          </cell>
          <cell r="E1310">
            <v>6220</v>
          </cell>
        </row>
        <row r="1311">
          <cell r="A1311">
            <v>2118</v>
          </cell>
          <cell r="B1311" t="str">
            <v>8019 H2</v>
          </cell>
          <cell r="C1311" t="str">
            <v>DE 2 1/2" DE DIAMETRO ROSCADA.</v>
          </cell>
          <cell r="D1311" t="str">
            <v>PZA.</v>
          </cell>
          <cell r="E1311">
            <v>6610</v>
          </cell>
        </row>
        <row r="1312">
          <cell r="A1312">
            <v>2119</v>
          </cell>
          <cell r="B1312" t="str">
            <v>8019 H3</v>
          </cell>
          <cell r="C1312" t="str">
            <v>DE 3" DE DIAMETRO ROSCADA.</v>
          </cell>
          <cell r="D1312" t="str">
            <v>PZA.</v>
          </cell>
          <cell r="E1312">
            <v>6870</v>
          </cell>
        </row>
        <row r="1313">
          <cell r="A1313">
            <v>2120</v>
          </cell>
          <cell r="B1313" t="str">
            <v>8019 H4</v>
          </cell>
          <cell r="C1313" t="str">
            <v>DE 4" DE DIAMETRO BRIDADA.</v>
          </cell>
          <cell r="D1313" t="str">
            <v>PZA.</v>
          </cell>
          <cell r="E1313">
            <v>10010</v>
          </cell>
        </row>
        <row r="1314">
          <cell r="A1314">
            <v>2121</v>
          </cell>
          <cell r="B1314" t="str">
            <v>8019 H5</v>
          </cell>
          <cell r="C1314" t="str">
            <v>DE 6" DE DIAMETRO BRIDADA.</v>
          </cell>
          <cell r="D1314" t="str">
            <v>PZA.</v>
          </cell>
          <cell r="E1314">
            <v>14290</v>
          </cell>
        </row>
        <row r="1315">
          <cell r="A1315">
            <v>2122</v>
          </cell>
          <cell r="B1315" t="str">
            <v>8019 H6</v>
          </cell>
          <cell r="C1315" t="str">
            <v>DE 8" DE DIAMETRO BRIDADA.</v>
          </cell>
          <cell r="D1315" t="str">
            <v>PZA.</v>
          </cell>
          <cell r="E1315">
            <v>23390</v>
          </cell>
        </row>
        <row r="1316">
          <cell r="A1316">
            <v>2123</v>
          </cell>
          <cell r="B1316" t="str">
            <v>8019 H7</v>
          </cell>
          <cell r="C1316" t="str">
            <v>DE 10" DE DIAMETRO BRIDADA.</v>
          </cell>
          <cell r="D1316" t="str">
            <v>PZA.</v>
          </cell>
          <cell r="E1316">
            <v>34130</v>
          </cell>
        </row>
        <row r="1317">
          <cell r="A1317">
            <v>2124</v>
          </cell>
          <cell r="B1317" t="str">
            <v>8019 H8</v>
          </cell>
          <cell r="C1317" t="str">
            <v>DE 12" DE DIAMETRO BRIDADA.</v>
          </cell>
          <cell r="D1317" t="str">
            <v>PZA.</v>
          </cell>
          <cell r="E1317">
            <v>44530</v>
          </cell>
        </row>
        <row r="1318">
          <cell r="A1318">
            <v>2125</v>
          </cell>
          <cell r="B1318" t="str">
            <v>8019 I0</v>
          </cell>
          <cell r="C1318" t="str">
            <v>VALVULA DE FLOTADOR DE ( 250 PSI ) CUERPO DE HIERRO GRIS ASTM A-48 PINTURA EPOXICA.</v>
          </cell>
        </row>
        <row r="1319">
          <cell r="A1319">
            <v>2126</v>
          </cell>
          <cell r="B1319" t="str">
            <v>8019 I1</v>
          </cell>
          <cell r="C1319" t="str">
            <v>DE 2" DE DIAMETRO ROSCADA.</v>
          </cell>
          <cell r="D1319" t="str">
            <v>PZA.</v>
          </cell>
          <cell r="E1319">
            <v>7750</v>
          </cell>
        </row>
        <row r="1320">
          <cell r="A1320">
            <v>2127</v>
          </cell>
          <cell r="B1320" t="str">
            <v>8019 I2</v>
          </cell>
          <cell r="C1320" t="str">
            <v>DE 2 1/2" DE DIAMETRO ROSCADA.</v>
          </cell>
          <cell r="D1320" t="str">
            <v>PZA.</v>
          </cell>
          <cell r="E1320">
            <v>8390</v>
          </cell>
        </row>
        <row r="1321">
          <cell r="A1321">
            <v>2128</v>
          </cell>
          <cell r="B1321" t="str">
            <v>8019 I3</v>
          </cell>
          <cell r="C1321" t="str">
            <v>DE 3" DE DIAMETRO ROSCADA.</v>
          </cell>
          <cell r="D1321" t="str">
            <v>PZA.</v>
          </cell>
          <cell r="E1321">
            <v>8630</v>
          </cell>
        </row>
        <row r="1322">
          <cell r="A1322">
            <v>2129</v>
          </cell>
          <cell r="B1322" t="str">
            <v>8019 I4</v>
          </cell>
          <cell r="C1322" t="str">
            <v>DE 4" DE DIAMETRO BRIDADA.</v>
          </cell>
          <cell r="D1322" t="str">
            <v>PZA.</v>
          </cell>
          <cell r="E1322">
            <v>12510</v>
          </cell>
        </row>
        <row r="1323">
          <cell r="A1323">
            <v>2130</v>
          </cell>
          <cell r="B1323" t="str">
            <v>8019 I5</v>
          </cell>
          <cell r="C1323" t="str">
            <v>DE 6" DE DIAMETRO BRIDADA.</v>
          </cell>
          <cell r="D1323" t="str">
            <v>PZA.</v>
          </cell>
          <cell r="E1323">
            <v>17910</v>
          </cell>
        </row>
        <row r="1324">
          <cell r="A1324">
            <v>2131</v>
          </cell>
          <cell r="B1324" t="str">
            <v>8019 I6</v>
          </cell>
          <cell r="C1324" t="str">
            <v>DE 8" DE DIAMETRO BRIDADA.</v>
          </cell>
          <cell r="D1324" t="str">
            <v>PZA.</v>
          </cell>
          <cell r="E1324">
            <v>29200</v>
          </cell>
        </row>
        <row r="1325">
          <cell r="A1325">
            <v>2132</v>
          </cell>
          <cell r="B1325" t="str">
            <v>8019 I7</v>
          </cell>
          <cell r="C1325" t="str">
            <v>DE 10" DE DIAMETRO BRIDADA.</v>
          </cell>
          <cell r="D1325" t="str">
            <v>PZA.</v>
          </cell>
          <cell r="E1325">
            <v>42680</v>
          </cell>
        </row>
        <row r="1326">
          <cell r="A1326">
            <v>2133</v>
          </cell>
          <cell r="B1326" t="str">
            <v>8019 I8</v>
          </cell>
          <cell r="C1326" t="str">
            <v>DE 12" DE DIAMETRO BRIDADA.</v>
          </cell>
          <cell r="D1326" t="str">
            <v>PZA.</v>
          </cell>
          <cell r="E1326">
            <v>57520</v>
          </cell>
        </row>
        <row r="1327">
          <cell r="A1327">
            <v>2134</v>
          </cell>
          <cell r="B1327" t="str">
            <v>8019 J0</v>
          </cell>
          <cell r="C1327" t="str">
            <v>VALVULA REDUCTORA DE PRESION DE (125 PSI ) CUERPO  DE  HIERRO  GRIS  ASTM  A-48  PINTURA EPOXICA.</v>
          </cell>
        </row>
        <row r="1328">
          <cell r="A1328">
            <v>2135</v>
          </cell>
          <cell r="B1328" t="str">
            <v>8019 J1</v>
          </cell>
          <cell r="C1328" t="str">
            <v>DE 2" DE DIAMETRO ROSCADA.</v>
          </cell>
          <cell r="D1328" t="str">
            <v>PZA.</v>
          </cell>
          <cell r="E1328">
            <v>7580</v>
          </cell>
        </row>
        <row r="1329">
          <cell r="A1329">
            <v>2136</v>
          </cell>
          <cell r="B1329" t="str">
            <v>8019 J2</v>
          </cell>
          <cell r="C1329" t="str">
            <v>DE 2 1/2" DE DIAMETRO ROSCADA.</v>
          </cell>
          <cell r="D1329" t="str">
            <v>PZA.</v>
          </cell>
          <cell r="E1329">
            <v>7990</v>
          </cell>
        </row>
        <row r="1330">
          <cell r="A1330">
            <v>2137</v>
          </cell>
          <cell r="B1330" t="str">
            <v>8019 J3</v>
          </cell>
          <cell r="C1330" t="str">
            <v>DE 3" DE DIAMETRO ROSCADA.</v>
          </cell>
          <cell r="D1330" t="str">
            <v>PZA.</v>
          </cell>
          <cell r="E1330">
            <v>8230</v>
          </cell>
        </row>
        <row r="1331">
          <cell r="A1331">
            <v>2138</v>
          </cell>
          <cell r="B1331" t="str">
            <v>8019 J4</v>
          </cell>
          <cell r="C1331" t="str">
            <v>DE 4" DE DIAMETRO BRIDADA.</v>
          </cell>
          <cell r="D1331" t="str">
            <v>PZA.</v>
          </cell>
          <cell r="E1331">
            <v>11060</v>
          </cell>
        </row>
        <row r="1332">
          <cell r="A1332">
            <v>2139</v>
          </cell>
          <cell r="B1332" t="str">
            <v>8019 J5</v>
          </cell>
          <cell r="C1332" t="str">
            <v>DE 6" DE DIAMETRO BRIDADA.</v>
          </cell>
          <cell r="D1332" t="str">
            <v>PZA.</v>
          </cell>
          <cell r="E1332">
            <v>15410</v>
          </cell>
        </row>
        <row r="1333">
          <cell r="A1333">
            <v>2140</v>
          </cell>
          <cell r="B1333" t="str">
            <v>8019 J6</v>
          </cell>
          <cell r="C1333" t="str">
            <v>DE 8" DE DIAMETRO BRIDADA.</v>
          </cell>
          <cell r="D1333" t="str">
            <v>PZA.</v>
          </cell>
          <cell r="E1333">
            <v>24530</v>
          </cell>
        </row>
        <row r="1334">
          <cell r="A1334">
            <v>2141</v>
          </cell>
          <cell r="B1334" t="str">
            <v>8019 J7</v>
          </cell>
          <cell r="C1334" t="str">
            <v>DE 10" DE DIAMETRO BRIDADA.</v>
          </cell>
          <cell r="D1334" t="str">
            <v>PZA.</v>
          </cell>
          <cell r="E1334">
            <v>35260</v>
          </cell>
        </row>
        <row r="1335">
          <cell r="A1335">
            <v>2142</v>
          </cell>
          <cell r="B1335" t="str">
            <v>8019 J8</v>
          </cell>
          <cell r="C1335" t="str">
            <v>DE 12" DE DIAMETRO BRIDADA.</v>
          </cell>
          <cell r="D1335" t="str">
            <v>PZA.</v>
          </cell>
          <cell r="E1335">
            <v>45650</v>
          </cell>
        </row>
        <row r="1336">
          <cell r="A1336">
            <v>2143</v>
          </cell>
          <cell r="B1336" t="str">
            <v>8019 K0</v>
          </cell>
          <cell r="C1336" t="str">
            <v xml:space="preserve">VALVULA REDUCTORA DE PRESION DE (250 PSI ) CUERPO  DE  HIERRO  GRIS  ASTM  A-48  PINTURA EPOXICA. </v>
          </cell>
        </row>
        <row r="1337">
          <cell r="A1337">
            <v>2144</v>
          </cell>
          <cell r="B1337" t="str">
            <v>8019 K1</v>
          </cell>
          <cell r="C1337" t="str">
            <v>DE 2" DE DIAMETRO ROSCADA.</v>
          </cell>
          <cell r="D1337" t="str">
            <v>PZA.</v>
          </cell>
          <cell r="E1337">
            <v>9520</v>
          </cell>
        </row>
        <row r="1338">
          <cell r="A1338">
            <v>2145</v>
          </cell>
          <cell r="B1338" t="str">
            <v>8019 K2</v>
          </cell>
          <cell r="C1338" t="str">
            <v>DE 2 1/2" DE DIAMETRO ROSCADA.</v>
          </cell>
          <cell r="D1338" t="str">
            <v>PZA.</v>
          </cell>
          <cell r="E1338">
            <v>9920</v>
          </cell>
        </row>
        <row r="1339">
          <cell r="A1339">
            <v>2146</v>
          </cell>
          <cell r="B1339" t="str">
            <v>8019 K3</v>
          </cell>
          <cell r="C1339" t="str">
            <v>DE 3" DE DIAMETRO ROSCADA.</v>
          </cell>
          <cell r="D1339" t="str">
            <v>PZA.</v>
          </cell>
          <cell r="E1339">
            <v>10330</v>
          </cell>
        </row>
        <row r="1340">
          <cell r="A1340">
            <v>2147</v>
          </cell>
          <cell r="B1340" t="str">
            <v>8019 K4</v>
          </cell>
          <cell r="C1340" t="str">
            <v>DE 4" DE DIAMETRO BRIDADA.</v>
          </cell>
          <cell r="D1340" t="str">
            <v>PZA.</v>
          </cell>
          <cell r="E1340">
            <v>13880</v>
          </cell>
        </row>
        <row r="1341">
          <cell r="A1341">
            <v>2148</v>
          </cell>
          <cell r="B1341" t="str">
            <v>8019 K5</v>
          </cell>
          <cell r="C1341" t="str">
            <v>DE 6" DE DIAMETRO BRIDADA.</v>
          </cell>
          <cell r="D1341" t="str">
            <v>PZA.</v>
          </cell>
          <cell r="E1341">
            <v>19200</v>
          </cell>
        </row>
        <row r="1342">
          <cell r="A1342">
            <v>2149</v>
          </cell>
          <cell r="B1342" t="str">
            <v>8019 K6</v>
          </cell>
          <cell r="C1342" t="str">
            <v>DE 8" DE DIAMETRO BRIDADA.</v>
          </cell>
          <cell r="D1342" t="str">
            <v>PZA.</v>
          </cell>
          <cell r="E1342">
            <v>30660</v>
          </cell>
        </row>
        <row r="1343">
          <cell r="A1343">
            <v>2150</v>
          </cell>
          <cell r="B1343" t="str">
            <v>8019 K7</v>
          </cell>
          <cell r="C1343" t="str">
            <v>DE 10" DE DIAMETRO BRIDADA.</v>
          </cell>
          <cell r="D1343" t="str">
            <v>PZA.</v>
          </cell>
          <cell r="E1343">
            <v>43970</v>
          </cell>
        </row>
        <row r="1344">
          <cell r="A1344">
            <v>2151</v>
          </cell>
          <cell r="B1344" t="str">
            <v>8019 K8</v>
          </cell>
          <cell r="C1344" t="str">
            <v>DE 12" DE DIAMETRO BRIDADA.</v>
          </cell>
          <cell r="D1344" t="str">
            <v>PZA.</v>
          </cell>
          <cell r="E1344">
            <v>56950</v>
          </cell>
        </row>
        <row r="1345">
          <cell r="A1345">
            <v>2152</v>
          </cell>
          <cell r="B1345" t="str">
            <v>8022 00</v>
          </cell>
          <cell r="C1345" t="str">
            <v>VALVULAS DE COMPUERTA VASTAGO FIJO DE ( 125 PSI ) PUESTA EN OBRA.</v>
          </cell>
        </row>
        <row r="1346">
          <cell r="A1346">
            <v>2153</v>
          </cell>
          <cell r="B1346" t="str">
            <v>8022 01</v>
          </cell>
          <cell r="C1346" t="str">
            <v>DE 51 MM. ( 2" ) DE DIAMETRO.</v>
          </cell>
          <cell r="D1346" t="str">
            <v>PZA.</v>
          </cell>
          <cell r="E1346">
            <v>865.45</v>
          </cell>
        </row>
        <row r="1347">
          <cell r="A1347">
            <v>2154</v>
          </cell>
          <cell r="B1347" t="str">
            <v>8022 02</v>
          </cell>
          <cell r="C1347" t="str">
            <v>DE 63 MM. ( 2 1/2" ) DE DIAMETRO.</v>
          </cell>
          <cell r="D1347" t="str">
            <v>PZA.</v>
          </cell>
          <cell r="E1347">
            <v>1046.9000000000001</v>
          </cell>
        </row>
        <row r="1348">
          <cell r="A1348">
            <v>2155</v>
          </cell>
          <cell r="B1348" t="str">
            <v>8022 03</v>
          </cell>
          <cell r="C1348" t="str">
            <v>DE 76 MM. ( 3" ) DE DIAMETRO.</v>
          </cell>
          <cell r="D1348" t="str">
            <v>PZA.</v>
          </cell>
          <cell r="E1348">
            <v>1408.85</v>
          </cell>
        </row>
        <row r="1349">
          <cell r="A1349">
            <v>2156</v>
          </cell>
          <cell r="B1349" t="str">
            <v>8022 04</v>
          </cell>
          <cell r="C1349" t="str">
            <v>DE 102 MM. ( 4" ) DE DIAMETRO.</v>
          </cell>
          <cell r="D1349" t="str">
            <v>PZA.</v>
          </cell>
          <cell r="E1349">
            <v>1972.2</v>
          </cell>
        </row>
        <row r="1350">
          <cell r="A1350">
            <v>2157</v>
          </cell>
          <cell r="B1350" t="str">
            <v>8022 05</v>
          </cell>
          <cell r="C1350" t="str">
            <v>DE 152 MM. ( 6" ) DE DIAMETRO.</v>
          </cell>
          <cell r="D1350" t="str">
            <v>PZA.</v>
          </cell>
          <cell r="E1350">
            <v>3421.9</v>
          </cell>
        </row>
        <row r="1351">
          <cell r="A1351">
            <v>2158</v>
          </cell>
          <cell r="B1351" t="str">
            <v>8022 06</v>
          </cell>
          <cell r="C1351" t="str">
            <v>DE 203 MM. ( 8" ) DE DIAMETRO.</v>
          </cell>
          <cell r="D1351" t="str">
            <v>PZA.</v>
          </cell>
          <cell r="E1351">
            <v>5905.2</v>
          </cell>
        </row>
        <row r="1352">
          <cell r="A1352">
            <v>2159</v>
          </cell>
          <cell r="B1352" t="str">
            <v>8022 07</v>
          </cell>
          <cell r="C1352" t="str">
            <v>DE 254 MM. ( 10" ) DE DIAMETRO.</v>
          </cell>
          <cell r="D1352" t="str">
            <v>PZA.</v>
          </cell>
          <cell r="E1352">
            <v>8856.85</v>
          </cell>
        </row>
        <row r="1353">
          <cell r="A1353">
            <v>2160</v>
          </cell>
          <cell r="B1353" t="str">
            <v>8022 08</v>
          </cell>
          <cell r="C1353" t="str">
            <v>DE 302 MM. ( 12" ) DE DIAMETRO.</v>
          </cell>
          <cell r="D1353" t="str">
            <v>PZA.</v>
          </cell>
          <cell r="E1353">
            <v>13083.4</v>
          </cell>
        </row>
        <row r="1354">
          <cell r="A1354">
            <v>2161</v>
          </cell>
          <cell r="B1354" t="str">
            <v>8022 09</v>
          </cell>
          <cell r="C1354" t="str">
            <v>DE 356 MM. ( 14" ) DE DIAMETRO.</v>
          </cell>
          <cell r="D1354" t="str">
            <v>PZA.</v>
          </cell>
          <cell r="E1354">
            <v>22142.6</v>
          </cell>
        </row>
        <row r="1355">
          <cell r="A1355">
            <v>2162</v>
          </cell>
          <cell r="B1355" t="str">
            <v>8022 10</v>
          </cell>
          <cell r="C1355" t="str">
            <v>DE 406 MM. ( 16" ) DE DIAMETRO.</v>
          </cell>
          <cell r="D1355" t="str">
            <v>PZA.</v>
          </cell>
          <cell r="E1355">
            <v>30999.45</v>
          </cell>
        </row>
        <row r="1356">
          <cell r="A1356">
            <v>2163</v>
          </cell>
          <cell r="B1356" t="str">
            <v>8024 00</v>
          </cell>
          <cell r="C1356" t="str">
            <v xml:space="preserve">VALVULA DE NO RETORNO ( CHECK ) ( 125 PSI ) PUESTA EN OBRA. </v>
          </cell>
        </row>
        <row r="1357">
          <cell r="A1357">
            <v>2164</v>
          </cell>
          <cell r="B1357" t="str">
            <v>8024 01</v>
          </cell>
          <cell r="C1357" t="str">
            <v>DE 51 MM. ( 2" ) DE DIAMETRO.</v>
          </cell>
          <cell r="D1357" t="str">
            <v>PZA.</v>
          </cell>
          <cell r="E1357">
            <v>851.2</v>
          </cell>
        </row>
        <row r="1358">
          <cell r="A1358">
            <v>2165</v>
          </cell>
          <cell r="B1358" t="str">
            <v>8024 02</v>
          </cell>
          <cell r="C1358" t="str">
            <v>DE 63 MM. ( 2 1/2" ) DE DIAMETRO.</v>
          </cell>
          <cell r="D1358" t="str">
            <v>PZA.</v>
          </cell>
          <cell r="E1358">
            <v>1227.4000000000001</v>
          </cell>
        </row>
        <row r="1359">
          <cell r="A1359">
            <v>2166</v>
          </cell>
          <cell r="B1359" t="str">
            <v>8024 03</v>
          </cell>
          <cell r="C1359" t="str">
            <v>DE 76 MM. ( 3" ) DE DIAMETRO.</v>
          </cell>
          <cell r="D1359" t="str">
            <v>PZA.</v>
          </cell>
          <cell r="E1359">
            <v>1535.2</v>
          </cell>
        </row>
        <row r="1360">
          <cell r="A1360">
            <v>2167</v>
          </cell>
          <cell r="B1360" t="str">
            <v>8024 04</v>
          </cell>
          <cell r="C1360" t="str">
            <v>DE 102 MM. ( 4" ) DE DIAMETRO.</v>
          </cell>
          <cell r="D1360" t="str">
            <v>PZA.</v>
          </cell>
          <cell r="E1360">
            <v>2013.05</v>
          </cell>
        </row>
        <row r="1361">
          <cell r="A1361">
            <v>2168</v>
          </cell>
          <cell r="B1361" t="str">
            <v>8024 05</v>
          </cell>
          <cell r="C1361" t="str">
            <v>DE 152 MM. ( 6" ) DE DIAMETRO.</v>
          </cell>
          <cell r="D1361" t="str">
            <v>PZA.</v>
          </cell>
          <cell r="E1361">
            <v>3624.25</v>
          </cell>
        </row>
        <row r="1362">
          <cell r="A1362">
            <v>2169</v>
          </cell>
          <cell r="B1362" t="str">
            <v>8024 06</v>
          </cell>
          <cell r="C1362" t="str">
            <v>DE 203 MM. ( 8" ) DE DIAMETRO.</v>
          </cell>
          <cell r="D1362" t="str">
            <v>PZA.</v>
          </cell>
          <cell r="E1362">
            <v>6441</v>
          </cell>
        </row>
        <row r="1363">
          <cell r="A1363">
            <v>2170</v>
          </cell>
          <cell r="B1363" t="str">
            <v>8024 07</v>
          </cell>
          <cell r="C1363" t="str">
            <v>DE 254 MM. ( 10" ) DE DIAMETRO.</v>
          </cell>
          <cell r="D1363" t="str">
            <v>PZA.</v>
          </cell>
          <cell r="E1363">
            <v>18770.099999999999</v>
          </cell>
        </row>
        <row r="1364">
          <cell r="A1364">
            <v>2171</v>
          </cell>
          <cell r="B1364" t="str">
            <v>8024 08</v>
          </cell>
          <cell r="C1364" t="str">
            <v>DE 302 MM. ( 12" ) DE DIAMETRO.</v>
          </cell>
          <cell r="D1364" t="str">
            <v>PZA.</v>
          </cell>
          <cell r="E1364">
            <v>14720.25</v>
          </cell>
        </row>
        <row r="1365">
          <cell r="A1365">
            <v>2172</v>
          </cell>
          <cell r="B1365" t="str">
            <v>8026 00</v>
          </cell>
          <cell r="C1365" t="str">
            <v>SUMINISTRO DE MEDIDORES TIPO DOMICILIARIO INCLUYENDO CONEXIONES, L. A. B. CD. DE MEXICO SEGUN PRECIOS DE LISTA....</v>
          </cell>
        </row>
        <row r="1366">
          <cell r="A1366">
            <v>2173</v>
          </cell>
          <cell r="B1366" t="str">
            <v>8026 01</v>
          </cell>
          <cell r="C1366" t="str">
            <v>DE 15 mm. DE DIAMETRO, CAPACIDAD 'NOMINAL DE 3 M3.</v>
          </cell>
          <cell r="D1366" t="str">
            <v>PZA.</v>
          </cell>
          <cell r="E1366">
            <v>250</v>
          </cell>
        </row>
        <row r="1367">
          <cell r="A1367">
            <v>2174</v>
          </cell>
          <cell r="B1367" t="str">
            <v>8026 02</v>
          </cell>
          <cell r="C1367" t="str">
            <v xml:space="preserve"> DE 19 mm. DE DIAMETRO, CAPACIDAD 'NOMINAL DE 3 M3.</v>
          </cell>
          <cell r="D1367" t="str">
            <v>PZA.</v>
          </cell>
          <cell r="E1367">
            <v>310</v>
          </cell>
        </row>
        <row r="1368">
          <cell r="A1368">
            <v>2175</v>
          </cell>
          <cell r="B1368" t="str">
            <v>8026 03</v>
          </cell>
          <cell r="C1368" t="str">
            <v xml:space="preserve"> 25 mm. DE DIAMETRO, CAPACIDAD 'NOMINAL DE 7.9 M3.</v>
          </cell>
          <cell r="D1368" t="str">
            <v>PZA.</v>
          </cell>
          <cell r="E1368">
            <v>2706</v>
          </cell>
        </row>
        <row r="1369">
          <cell r="A1369">
            <v>2176</v>
          </cell>
          <cell r="B1369" t="str">
            <v>8026 04</v>
          </cell>
          <cell r="C1369" t="str">
            <v xml:space="preserve"> 40 mm. DE DIAMETRO, CAPACIDAD 'NOMINAL DE 27.2 M3.</v>
          </cell>
          <cell r="D1369" t="str">
            <v>PZA.</v>
          </cell>
          <cell r="E1369">
            <v>6600</v>
          </cell>
        </row>
        <row r="1370">
          <cell r="A1370">
            <v>2177</v>
          </cell>
          <cell r="B1370" t="str">
            <v>8027 00</v>
          </cell>
          <cell r="C1370" t="str">
            <v>SUMINISTRO DE MEDIDORES PARA POZOS COMPLETOS L.A.B. CD. DE MEXICO, SEGÚN PRECIOS DE LISTA ...</v>
          </cell>
        </row>
        <row r="1371">
          <cell r="A1371">
            <v>2178</v>
          </cell>
          <cell r="B1371" t="str">
            <v>8027 01</v>
          </cell>
          <cell r="C1371" t="str">
            <v>TIPO TURBINA DE 2" DE DIAMETRO.</v>
          </cell>
          <cell r="D1371" t="str">
            <v>PZA.</v>
          </cell>
          <cell r="E1371">
            <v>8600</v>
          </cell>
        </row>
        <row r="1372">
          <cell r="A1372">
            <v>2179</v>
          </cell>
          <cell r="B1372" t="str">
            <v>8027 02</v>
          </cell>
          <cell r="C1372" t="str">
            <v xml:space="preserve">TIPO TURBINA DE 3" DE DIAMETRO </v>
          </cell>
          <cell r="D1372" t="str">
            <v>PZA.</v>
          </cell>
          <cell r="E1372">
            <v>8870</v>
          </cell>
        </row>
        <row r="1373">
          <cell r="A1373">
            <v>2180</v>
          </cell>
          <cell r="C1373" t="str">
            <v>.</v>
          </cell>
        </row>
        <row r="1374">
          <cell r="A1374">
            <v>2181</v>
          </cell>
          <cell r="B1374" t="str">
            <v>8027 03</v>
          </cell>
          <cell r="C1374" t="str">
            <v>TIPO TURBINA MODELO TS-1000</v>
          </cell>
          <cell r="D1374" t="str">
            <v>PZA.</v>
          </cell>
          <cell r="E1374">
            <v>9350</v>
          </cell>
        </row>
        <row r="1375">
          <cell r="A1375">
            <v>2182</v>
          </cell>
          <cell r="B1375" t="str">
            <v>8027 04</v>
          </cell>
          <cell r="C1375" t="str">
            <v>TIPO TURBINA DE 4" DE DIAMETRO.</v>
          </cell>
          <cell r="D1375" t="str">
            <v>PZA.</v>
          </cell>
          <cell r="E1375">
            <v>10770</v>
          </cell>
        </row>
        <row r="1376">
          <cell r="A1376">
            <v>2183</v>
          </cell>
          <cell r="B1376" t="str">
            <v>8027 05</v>
          </cell>
          <cell r="C1376" t="str">
            <v>TIPO TURBINA 'DE 8" DE DIAMETRO.</v>
          </cell>
          <cell r="D1376" t="str">
            <v>PZA.</v>
          </cell>
          <cell r="E1376">
            <v>25300</v>
          </cell>
        </row>
        <row r="1377">
          <cell r="A1377">
            <v>2184</v>
          </cell>
          <cell r="B1377" t="str">
            <v>8027 06</v>
          </cell>
          <cell r="C1377" t="str">
            <v>TIPO TURBINA DE 10" DE DIAMETRO.</v>
          </cell>
          <cell r="D1377" t="str">
            <v>PZA.</v>
          </cell>
          <cell r="E1377">
            <v>27900</v>
          </cell>
        </row>
        <row r="1378">
          <cell r="A1378">
            <v>2185</v>
          </cell>
          <cell r="B1378" t="str">
            <v>8028 00</v>
          </cell>
          <cell r="C1378" t="str">
            <v>SUMINISTRO DE MEDIDORES PARA POZOS COMPLETOS L.A.B. CD. DE MEXICO, SEGÚN PRECIOS DE LISTA....</v>
          </cell>
        </row>
        <row r="1379">
          <cell r="A1379">
            <v>2186</v>
          </cell>
          <cell r="B1379" t="str">
            <v>8028 01</v>
          </cell>
          <cell r="C1379" t="str">
            <v>TIPO PROPELA MODELO MLFST-SGH, CUERPO LISO TUBO C 40 DE 6" DE DIAMETRO.</v>
          </cell>
          <cell r="D1379" t="str">
            <v>PZA.</v>
          </cell>
          <cell r="E1379">
            <v>12342</v>
          </cell>
        </row>
        <row r="1380">
          <cell r="A1380">
            <v>2187</v>
          </cell>
          <cell r="B1380" t="str">
            <v>8028 02</v>
          </cell>
          <cell r="C1380" t="str">
            <v>TIPO PROPELA MODELO MLFST-SGH, CUERPO LISO 'TUBO C 40 DE 8" DE DIAMETRO.</v>
          </cell>
          <cell r="D1380" t="str">
            <v>PZA.</v>
          </cell>
          <cell r="E1380">
            <v>12973</v>
          </cell>
        </row>
        <row r="1381">
          <cell r="A1381">
            <v>2188</v>
          </cell>
          <cell r="B1381" t="str">
            <v>8028 03</v>
          </cell>
          <cell r="C1381" t="str">
            <v>TIPO PROPELA MODELO MLFST-SGH, CUERPO LISO 'TUBO C 40 DE 10" DE DIAMETRO.</v>
          </cell>
          <cell r="D1381" t="str">
            <v>PZA.</v>
          </cell>
          <cell r="E1381">
            <v>14017</v>
          </cell>
        </row>
        <row r="1382">
          <cell r="A1382">
            <v>2189</v>
          </cell>
          <cell r="B1382" t="str">
            <v>8028 04</v>
          </cell>
          <cell r="C1382" t="str">
            <v>TIPO PROPELA MODELO MLFST-SGH, CUERPO LISO 'TUBO C 40 DE 12" DE DIAMETRO.</v>
          </cell>
          <cell r="D1382" t="str">
            <v>PZA.</v>
          </cell>
          <cell r="E1382">
            <v>16076</v>
          </cell>
        </row>
        <row r="1383">
          <cell r="A1383">
            <v>2190</v>
          </cell>
          <cell r="B1383" t="str">
            <v>8028 05</v>
          </cell>
          <cell r="C1383" t="str">
            <v>TIPO PROPELA MODELO MLFST-SGH, CUERPO LISO 'TUBO C 40 DE 14" DE DIAMETRO.</v>
          </cell>
          <cell r="D1383" t="str">
            <v>PZA.</v>
          </cell>
          <cell r="E1383">
            <v>18073</v>
          </cell>
        </row>
        <row r="1384">
          <cell r="A1384">
            <v>2191</v>
          </cell>
          <cell r="B1384" t="str">
            <v>8029 00</v>
          </cell>
          <cell r="C1384" t="str">
            <v>SUMINISTRO DE MEDIDORES PARA POZOS COMPLETOS L.A.B. CD. DE MEXICO, SEGÚN PRECIOS DE LISTA ...</v>
          </cell>
        </row>
        <row r="1385">
          <cell r="A1385">
            <v>2192</v>
          </cell>
          <cell r="B1385" t="str">
            <v>8029 01</v>
          </cell>
          <cell r="C1385" t="str">
            <v>TIPO PMM  DE 2" DE DIAMETRO.</v>
          </cell>
          <cell r="D1385" t="str">
            <v>PZA.</v>
          </cell>
          <cell r="E1385">
            <v>3750</v>
          </cell>
        </row>
        <row r="1386">
          <cell r="A1386">
            <v>2193</v>
          </cell>
          <cell r="B1386" t="str">
            <v>8029 02</v>
          </cell>
          <cell r="C1386" t="str">
            <v>TIPO PROPELA MODELO MLFT-SGH TUBO C 40 DE 3" DE DIAMETRO.</v>
          </cell>
          <cell r="D1386" t="str">
            <v>PZA.</v>
          </cell>
          <cell r="E1386">
            <v>8945</v>
          </cell>
        </row>
        <row r="1387">
          <cell r="A1387">
            <v>2194</v>
          </cell>
          <cell r="B1387" t="str">
            <v>8029 03</v>
          </cell>
          <cell r="C1387" t="str">
            <v>TIPO PROPELA MODELO MLFT-SGH 'TUBO C 40 DE 4" DE DIAMETRO.</v>
          </cell>
          <cell r="D1387" t="str">
            <v>PZA.</v>
          </cell>
          <cell r="E1387">
            <v>10282</v>
          </cell>
        </row>
        <row r="1388">
          <cell r="A1388">
            <v>2195</v>
          </cell>
          <cell r="B1388" t="str">
            <v>8030 00</v>
          </cell>
          <cell r="C1388" t="str">
            <v>SUMINISTRO  DE  SONDA  ELECTRICA PORTATIL PARA POZO PROFUNDO TRANSISTORIZADA CON INDICADOR EN MILIAMPERES, CABLE CON ESCALA INDICADORA CADA 2 METROS Y ELECTRODO, SEGÚN PRECIOS DE LISTA....</v>
          </cell>
        </row>
        <row r="1389">
          <cell r="A1389">
            <v>2196</v>
          </cell>
          <cell r="B1389" t="str">
            <v>8030 01</v>
          </cell>
          <cell r="C1389" t="str">
            <v>SONDA PARA 50 MTS.</v>
          </cell>
          <cell r="D1389" t="str">
            <v>PZA.</v>
          </cell>
          <cell r="E1389">
            <v>5007.6000000000004</v>
          </cell>
        </row>
        <row r="1390">
          <cell r="A1390">
            <v>2197</v>
          </cell>
          <cell r="B1390" t="str">
            <v>8030 02</v>
          </cell>
          <cell r="C1390" t="str">
            <v>SONDA PARA 100 MTS.</v>
          </cell>
          <cell r="D1390" t="str">
            <v>PZA.</v>
          </cell>
          <cell r="E1390">
            <v>5168.1000000000004</v>
          </cell>
        </row>
        <row r="1391">
          <cell r="A1391">
            <v>2198</v>
          </cell>
          <cell r="B1391" t="str">
            <v>8030 03</v>
          </cell>
          <cell r="C1391" t="str">
            <v>SONDA PARA 150 MTS.</v>
          </cell>
          <cell r="D1391" t="str">
            <v>PZA.</v>
          </cell>
          <cell r="E1391">
            <v>5347.86</v>
          </cell>
        </row>
        <row r="1392">
          <cell r="A1392">
            <v>2199</v>
          </cell>
          <cell r="B1392" t="str">
            <v>8030 04</v>
          </cell>
          <cell r="C1392" t="str">
            <v>SONDA PARA 200 MTS.</v>
          </cell>
          <cell r="D1392" t="str">
            <v>PZA.</v>
          </cell>
          <cell r="E1392">
            <v>5675.28</v>
          </cell>
        </row>
        <row r="1393">
          <cell r="A1393">
            <v>2200</v>
          </cell>
          <cell r="B1393" t="str">
            <v>8030 05</v>
          </cell>
          <cell r="C1393" t="str">
            <v>SONDA PARA 250 MTS.</v>
          </cell>
          <cell r="D1393" t="str">
            <v>PZA.</v>
          </cell>
          <cell r="E1393">
            <v>5989.86</v>
          </cell>
        </row>
        <row r="1394">
          <cell r="A1394">
            <v>2201</v>
          </cell>
          <cell r="B1394" t="str">
            <v>8030 06</v>
          </cell>
          <cell r="C1394" t="str">
            <v>SONDA PARA 300 MTS.</v>
          </cell>
          <cell r="D1394" t="str">
            <v>PZA.</v>
          </cell>
          <cell r="E1394">
            <v>6150.36</v>
          </cell>
        </row>
        <row r="1395">
          <cell r="A1395">
            <v>2202</v>
          </cell>
          <cell r="B1395" t="str">
            <v>8031 00</v>
          </cell>
          <cell r="C1395" t="str">
            <v>SUMINISTRO DE TUBERIA DE CONCRETO SIMPLE CLASE I L. A. B. FABRICA SEGÚN LISTA DE PRECIOS .....</v>
          </cell>
        </row>
        <row r="1396">
          <cell r="A1396">
            <v>2203</v>
          </cell>
          <cell r="B1396" t="str">
            <v>8031 01</v>
          </cell>
          <cell r="C1396" t="str">
            <v>DE 15 CMS. DE DIAMETRO.</v>
          </cell>
          <cell r="D1396" t="str">
            <v>M.</v>
          </cell>
          <cell r="E1396">
            <v>24</v>
          </cell>
        </row>
        <row r="1397">
          <cell r="A1397">
            <v>2204</v>
          </cell>
          <cell r="B1397" t="str">
            <v>8031 02</v>
          </cell>
          <cell r="C1397" t="str">
            <v>DE 20 CMS. DE DIAMETRO.</v>
          </cell>
          <cell r="D1397" t="str">
            <v>M.</v>
          </cell>
          <cell r="E1397">
            <v>33</v>
          </cell>
        </row>
        <row r="1398">
          <cell r="A1398">
            <v>2205</v>
          </cell>
          <cell r="B1398" t="str">
            <v>8031 03</v>
          </cell>
          <cell r="C1398" t="str">
            <v>DE 25 CMS. DE DIAMETRO.</v>
          </cell>
          <cell r="D1398" t="str">
            <v>M.</v>
          </cell>
          <cell r="E1398">
            <v>46</v>
          </cell>
        </row>
        <row r="1399">
          <cell r="A1399">
            <v>2206</v>
          </cell>
          <cell r="B1399" t="str">
            <v>8031 04</v>
          </cell>
          <cell r="C1399" t="str">
            <v>DE 30 CMS. DE DIAMETRO.</v>
          </cell>
          <cell r="D1399" t="str">
            <v>M.</v>
          </cell>
          <cell r="E1399">
            <v>54</v>
          </cell>
        </row>
        <row r="1400">
          <cell r="A1400">
            <v>2207</v>
          </cell>
          <cell r="B1400" t="str">
            <v>8031 05</v>
          </cell>
          <cell r="C1400" t="str">
            <v>DE 38 CMS. DE DIAMETRO.</v>
          </cell>
          <cell r="D1400" t="str">
            <v>M.</v>
          </cell>
          <cell r="E1400">
            <v>83</v>
          </cell>
        </row>
        <row r="1401">
          <cell r="A1401">
            <v>2208</v>
          </cell>
          <cell r="B1401" t="str">
            <v>8031 06</v>
          </cell>
          <cell r="C1401" t="str">
            <v>DE 45 CMS. DE DIAMETRO.</v>
          </cell>
          <cell r="D1401" t="str">
            <v>M.</v>
          </cell>
          <cell r="E1401">
            <v>135</v>
          </cell>
        </row>
        <row r="1402">
          <cell r="A1402">
            <v>2209</v>
          </cell>
          <cell r="B1402" t="str">
            <v>8031 07</v>
          </cell>
          <cell r="C1402" t="str">
            <v>DE 60 CMS. DE DIAMETRO.</v>
          </cell>
          <cell r="D1402" t="str">
            <v>M.</v>
          </cell>
          <cell r="E1402">
            <v>240</v>
          </cell>
        </row>
        <row r="1403">
          <cell r="A1403">
            <v>2210</v>
          </cell>
          <cell r="B1403" t="str">
            <v>8031 A0</v>
          </cell>
          <cell r="C1403" t="str">
            <v>SUMINISTRO DE TUBERIA DE CONCRETO SIMPLE CLASE II L. A. B. FABRICA SEGÚN LISTA DE PRECIOS.....</v>
          </cell>
        </row>
        <row r="1404">
          <cell r="A1404">
            <v>2211</v>
          </cell>
          <cell r="B1404" t="str">
            <v>8031 A1</v>
          </cell>
          <cell r="C1404" t="str">
            <v>DE 15 CMS. DE DIAMETRO.</v>
          </cell>
          <cell r="D1404" t="str">
            <v>M.</v>
          </cell>
          <cell r="E1404">
            <v>29</v>
          </cell>
        </row>
        <row r="1405">
          <cell r="A1405">
            <v>2212</v>
          </cell>
          <cell r="B1405" t="str">
            <v>8031 A2</v>
          </cell>
          <cell r="C1405" t="str">
            <v>DE 20 CMS. DE DIAMETRO.</v>
          </cell>
          <cell r="D1405" t="str">
            <v>M.</v>
          </cell>
          <cell r="E1405">
            <v>38</v>
          </cell>
        </row>
        <row r="1406">
          <cell r="A1406">
            <v>2213</v>
          </cell>
          <cell r="B1406" t="str">
            <v>8031 A3</v>
          </cell>
          <cell r="C1406" t="str">
            <v>DE 25 CMS. DE DIAMETRO.</v>
          </cell>
          <cell r="D1406" t="str">
            <v>M.</v>
          </cell>
          <cell r="E1406">
            <v>52.5</v>
          </cell>
        </row>
        <row r="1407">
          <cell r="A1407">
            <v>2214</v>
          </cell>
          <cell r="B1407" t="str">
            <v>8031 A4</v>
          </cell>
          <cell r="C1407" t="str">
            <v>DE 30 CMS. DE DIAMETRO.</v>
          </cell>
          <cell r="D1407" t="str">
            <v>M.</v>
          </cell>
          <cell r="E1407">
            <v>60.2</v>
          </cell>
        </row>
        <row r="1408">
          <cell r="A1408">
            <v>2215</v>
          </cell>
          <cell r="B1408" t="str">
            <v>8031 A5</v>
          </cell>
          <cell r="C1408" t="str">
            <v>DE 38 CMS. DE DIAMETRO.</v>
          </cell>
          <cell r="D1408" t="str">
            <v>M.</v>
          </cell>
          <cell r="E1408">
            <v>81.8</v>
          </cell>
        </row>
        <row r="1409">
          <cell r="A1409">
            <v>2216</v>
          </cell>
          <cell r="B1409" t="str">
            <v>8031 A6</v>
          </cell>
          <cell r="C1409" t="str">
            <v>DE 45 CMS. DE DIAMETRO.</v>
          </cell>
          <cell r="D1409" t="str">
            <v>M.</v>
          </cell>
          <cell r="E1409">
            <v>148.5</v>
          </cell>
        </row>
        <row r="1410">
          <cell r="A1410">
            <v>2217</v>
          </cell>
          <cell r="B1410" t="str">
            <v>8031 A7</v>
          </cell>
          <cell r="C1410" t="str">
            <v>DE 60 CMS. DE DIAMETRO.</v>
          </cell>
          <cell r="D1410" t="str">
            <v>M.</v>
          </cell>
          <cell r="E1410">
            <v>265</v>
          </cell>
        </row>
        <row r="1411">
          <cell r="A1411">
            <v>2218</v>
          </cell>
          <cell r="B1411" t="str">
            <v>8032 00</v>
          </cell>
          <cell r="C1411" t="str">
            <v>SUMINISTRO DE TUBERIA DE CONCRETO REFORZADO CLASE I L. A. B. FABRICA, SEGÚN PRECIOS DE LISTA  ....</v>
          </cell>
        </row>
        <row r="1412">
          <cell r="A1412">
            <v>2219</v>
          </cell>
          <cell r="B1412" t="str">
            <v>8032 01</v>
          </cell>
          <cell r="C1412" t="str">
            <v>DE 45 CMS. DE DIAMETRO.</v>
          </cell>
          <cell r="D1412" t="str">
            <v>M.</v>
          </cell>
          <cell r="E1412">
            <v>425</v>
          </cell>
        </row>
        <row r="1413">
          <cell r="A1413">
            <v>2220</v>
          </cell>
          <cell r="B1413" t="str">
            <v>8032 02</v>
          </cell>
          <cell r="C1413" t="str">
            <v>DE 60 CMS. DE DIAMETRO.</v>
          </cell>
          <cell r="D1413" t="str">
            <v>M.</v>
          </cell>
          <cell r="E1413">
            <v>575</v>
          </cell>
        </row>
        <row r="1414">
          <cell r="A1414">
            <v>2221</v>
          </cell>
          <cell r="B1414" t="str">
            <v>8032 03</v>
          </cell>
          <cell r="C1414" t="str">
            <v>DE 76 CMS. DE DIAMETRO.</v>
          </cell>
          <cell r="D1414" t="str">
            <v>M.</v>
          </cell>
          <cell r="E1414">
            <v>770</v>
          </cell>
        </row>
        <row r="1415">
          <cell r="A1415">
            <v>2222</v>
          </cell>
          <cell r="B1415" t="str">
            <v>8032 04</v>
          </cell>
          <cell r="C1415" t="str">
            <v>DE 91 CMS. DE DIAMETRO.</v>
          </cell>
          <cell r="D1415" t="str">
            <v>M.</v>
          </cell>
          <cell r="E1415">
            <v>1135</v>
          </cell>
        </row>
        <row r="1416">
          <cell r="A1416">
            <v>2223</v>
          </cell>
          <cell r="B1416" t="str">
            <v>8032 05</v>
          </cell>
          <cell r="C1416" t="str">
            <v>DE 107 CMS. DE DIAMETRO.</v>
          </cell>
          <cell r="D1416" t="str">
            <v>M.</v>
          </cell>
          <cell r="E1416">
            <v>1465</v>
          </cell>
        </row>
        <row r="1417">
          <cell r="A1417">
            <v>2224</v>
          </cell>
          <cell r="B1417" t="str">
            <v>8032 06</v>
          </cell>
          <cell r="C1417" t="str">
            <v>DE 122 CMS. DE DIAMETRO.</v>
          </cell>
          <cell r="D1417" t="str">
            <v>M.</v>
          </cell>
          <cell r="E1417">
            <v>1820</v>
          </cell>
        </row>
        <row r="1418">
          <cell r="A1418">
            <v>2225</v>
          </cell>
          <cell r="B1418" t="str">
            <v>8032 07</v>
          </cell>
          <cell r="C1418" t="str">
            <v>DE 152 CMS. DE DIAMETRO.</v>
          </cell>
          <cell r="D1418" t="str">
            <v>M.</v>
          </cell>
          <cell r="E1418">
            <v>2920</v>
          </cell>
        </row>
        <row r="1419">
          <cell r="A1419">
            <v>2226</v>
          </cell>
          <cell r="B1419" t="str">
            <v>8032 08</v>
          </cell>
          <cell r="C1419" t="str">
            <v>DE 183 CMS. DE DIAMETRO.</v>
          </cell>
          <cell r="D1419" t="str">
            <v>M.</v>
          </cell>
          <cell r="E1419">
            <v>4200</v>
          </cell>
        </row>
        <row r="1420">
          <cell r="A1420">
            <v>2227</v>
          </cell>
          <cell r="B1420" t="str">
            <v>8032 09</v>
          </cell>
          <cell r="C1420" t="str">
            <v>DE 213 CMS. DE DIAMETRO.</v>
          </cell>
          <cell r="D1420" t="str">
            <v>M.</v>
          </cell>
          <cell r="E1420">
            <v>5565</v>
          </cell>
        </row>
        <row r="1421">
          <cell r="A1421">
            <v>2228</v>
          </cell>
          <cell r="B1421" t="str">
            <v>8032 10</v>
          </cell>
          <cell r="C1421" t="str">
            <v>DE 244 CMS. DE DIAMETRO.</v>
          </cell>
          <cell r="D1421" t="str">
            <v>M.</v>
          </cell>
          <cell r="E1421">
            <v>7220</v>
          </cell>
        </row>
        <row r="1422">
          <cell r="A1422">
            <v>2229</v>
          </cell>
          <cell r="B1422" t="str">
            <v>8032 11</v>
          </cell>
          <cell r="C1422" t="str">
            <v>DE 305 CMS. DE DIAMETRO.</v>
          </cell>
          <cell r="D1422" t="str">
            <v>M.</v>
          </cell>
          <cell r="E1422">
            <v>12540</v>
          </cell>
        </row>
        <row r="1423">
          <cell r="A1423">
            <v>2230</v>
          </cell>
          <cell r="B1423" t="str">
            <v>8032 A0</v>
          </cell>
          <cell r="C1423" t="str">
            <v>SUMINISTRO DE TUBERIA DE CONCRETO REFORZADO CLASE II L. A. B. FABRICA, SEGÚN LISTA DE PRECIOS.....</v>
          </cell>
        </row>
        <row r="1424">
          <cell r="A1424">
            <v>2231</v>
          </cell>
          <cell r="B1424" t="str">
            <v>8032 A1</v>
          </cell>
          <cell r="C1424" t="str">
            <v>DE 45 CMS. DE DIAMETRO.</v>
          </cell>
          <cell r="D1424" t="str">
            <v>M.</v>
          </cell>
          <cell r="E1424">
            <v>470</v>
          </cell>
        </row>
        <row r="1425">
          <cell r="A1425">
            <v>2232</v>
          </cell>
          <cell r="B1425" t="str">
            <v>8032 A2</v>
          </cell>
          <cell r="C1425" t="str">
            <v>DE 60 CMS. DE DIAMETRO.</v>
          </cell>
          <cell r="D1425" t="str">
            <v>M.</v>
          </cell>
          <cell r="E1425">
            <v>630</v>
          </cell>
        </row>
        <row r="1426">
          <cell r="A1426">
            <v>2233</v>
          </cell>
          <cell r="B1426" t="str">
            <v>8032 A3</v>
          </cell>
          <cell r="C1426" t="str">
            <v>DE 76 CMS. DE DIAMETRO.</v>
          </cell>
          <cell r="D1426" t="str">
            <v>M.</v>
          </cell>
          <cell r="E1426">
            <v>845</v>
          </cell>
        </row>
        <row r="1427">
          <cell r="A1427">
            <v>2234</v>
          </cell>
          <cell r="B1427" t="str">
            <v>8032 A4</v>
          </cell>
          <cell r="C1427" t="str">
            <v>DE 91 CMS. DE DIAMETRO.</v>
          </cell>
          <cell r="D1427" t="str">
            <v>M.</v>
          </cell>
          <cell r="E1427">
            <v>1255</v>
          </cell>
        </row>
        <row r="1428">
          <cell r="A1428">
            <v>2235</v>
          </cell>
          <cell r="B1428" t="str">
            <v>8032 A5</v>
          </cell>
          <cell r="C1428" t="str">
            <v>DE 107 CMS. DE DIAMETRO.</v>
          </cell>
          <cell r="D1428" t="str">
            <v>M.</v>
          </cell>
          <cell r="E1428">
            <v>1615</v>
          </cell>
        </row>
        <row r="1429">
          <cell r="A1429">
            <v>2236</v>
          </cell>
          <cell r="B1429" t="str">
            <v>8032 A6</v>
          </cell>
          <cell r="C1429" t="str">
            <v>DE 122 CMS. DE DIAMETRO.</v>
          </cell>
          <cell r="D1429" t="str">
            <v>M.</v>
          </cell>
          <cell r="E1429">
            <v>2000</v>
          </cell>
        </row>
        <row r="1430">
          <cell r="A1430">
            <v>2237</v>
          </cell>
          <cell r="B1430" t="str">
            <v>8032 A7</v>
          </cell>
          <cell r="C1430" t="str">
            <v>DE 152 CMS. DE DIAMETRO.</v>
          </cell>
          <cell r="D1430" t="str">
            <v>M.</v>
          </cell>
          <cell r="E1430">
            <v>3215</v>
          </cell>
        </row>
        <row r="1431">
          <cell r="A1431">
            <v>2238</v>
          </cell>
          <cell r="B1431" t="str">
            <v>8032 A8</v>
          </cell>
          <cell r="C1431" t="str">
            <v>DE 183 CMS. DE DIAMETRO.</v>
          </cell>
          <cell r="D1431" t="str">
            <v>M.</v>
          </cell>
          <cell r="E1431">
            <v>4625</v>
          </cell>
        </row>
        <row r="1432">
          <cell r="A1432">
            <v>2239</v>
          </cell>
          <cell r="B1432" t="str">
            <v>8032 A9</v>
          </cell>
          <cell r="C1432" t="str">
            <v>DE 213 CMS. DE DIAMETRO.</v>
          </cell>
          <cell r="D1432" t="str">
            <v>M.</v>
          </cell>
          <cell r="E1432">
            <v>6125</v>
          </cell>
        </row>
        <row r="1433">
          <cell r="A1433">
            <v>2240</v>
          </cell>
          <cell r="B1433" t="str">
            <v>8032 A10</v>
          </cell>
          <cell r="C1433" t="str">
            <v>DE 244 CMS. DE DIAMETRO.</v>
          </cell>
          <cell r="D1433" t="str">
            <v>M.</v>
          </cell>
          <cell r="E1433">
            <v>7940</v>
          </cell>
        </row>
        <row r="1434">
          <cell r="A1434">
            <v>2241</v>
          </cell>
          <cell r="B1434" t="str">
            <v>8032 A11</v>
          </cell>
          <cell r="C1434" t="str">
            <v>DE 305 CMS. DE DIAMETRO.</v>
          </cell>
          <cell r="D1434" t="str">
            <v>M.</v>
          </cell>
          <cell r="E1434">
            <v>13790</v>
          </cell>
        </row>
        <row r="1435">
          <cell r="A1435">
            <v>2242</v>
          </cell>
          <cell r="B1435" t="str">
            <v>8033 00</v>
          </cell>
          <cell r="C1435" t="str">
            <v>SUMINISTRO DE TUBERIA DE CONCRETO REFORZADO ASTM  IV  c.  c  III  ALTA  RESISTENCIA,  (CLASE III PARA ALCANTARILLA, L. A. B. FABRICA, SEGÚN PRECIOS DE LISTA...</v>
          </cell>
        </row>
        <row r="1436">
          <cell r="A1436">
            <v>2243</v>
          </cell>
          <cell r="B1436" t="str">
            <v>8033 01</v>
          </cell>
          <cell r="C1436" t="str">
            <v>DE 60 CMS. DE DIAMETRO.</v>
          </cell>
          <cell r="D1436" t="str">
            <v>M.</v>
          </cell>
          <cell r="E1436">
            <v>685</v>
          </cell>
        </row>
        <row r="1437">
          <cell r="A1437">
            <v>2244</v>
          </cell>
          <cell r="B1437" t="str">
            <v>8033 02</v>
          </cell>
          <cell r="C1437" t="str">
            <v>DE 76 CMS. DE DIAMETRO.</v>
          </cell>
          <cell r="D1437" t="str">
            <v>M.</v>
          </cell>
          <cell r="E1437">
            <v>930</v>
          </cell>
        </row>
        <row r="1438">
          <cell r="A1438">
            <v>2245</v>
          </cell>
          <cell r="B1438" t="str">
            <v>8033 03</v>
          </cell>
          <cell r="C1438" t="str">
            <v>DE 91 CMS. DE DIAMETRO.</v>
          </cell>
          <cell r="D1438" t="str">
            <v>M.</v>
          </cell>
          <cell r="E1438">
            <v>1385</v>
          </cell>
        </row>
        <row r="1439">
          <cell r="A1439">
            <v>2246</v>
          </cell>
          <cell r="B1439" t="str">
            <v>8033 04</v>
          </cell>
          <cell r="C1439" t="str">
            <v>DE 107 CMS. DE DIAMETRO.</v>
          </cell>
          <cell r="D1439" t="str">
            <v>M.</v>
          </cell>
          <cell r="E1439">
            <v>1770</v>
          </cell>
        </row>
        <row r="1440">
          <cell r="A1440">
            <v>2247</v>
          </cell>
          <cell r="B1440" t="str">
            <v>8033 05</v>
          </cell>
          <cell r="C1440" t="str">
            <v>DE 122 CMS. DE DIAMETRO.</v>
          </cell>
          <cell r="D1440" t="str">
            <v>M.</v>
          </cell>
          <cell r="E1440">
            <v>2205</v>
          </cell>
        </row>
        <row r="1441">
          <cell r="A1441">
            <v>2248</v>
          </cell>
          <cell r="B1441" t="str">
            <v>8033 06</v>
          </cell>
          <cell r="C1441" t="str">
            <v>DE 152 CMS. DE DIAMETRO.</v>
          </cell>
          <cell r="D1441" t="str">
            <v>M.</v>
          </cell>
          <cell r="E1441">
            <v>3540</v>
          </cell>
        </row>
        <row r="1442">
          <cell r="A1442">
            <v>2249</v>
          </cell>
          <cell r="B1442" t="str">
            <v>8033 07</v>
          </cell>
          <cell r="C1442" t="str">
            <v>DE 183 CMS. DE DIAMETRO.</v>
          </cell>
          <cell r="D1442" t="str">
            <v>M.</v>
          </cell>
          <cell r="E1442">
            <v>5085</v>
          </cell>
        </row>
        <row r="1443">
          <cell r="A1443">
            <v>2250</v>
          </cell>
          <cell r="B1443" t="str">
            <v>8033 08</v>
          </cell>
          <cell r="C1443" t="str">
            <v>DE 213 CMS. DE DIAMETRO.</v>
          </cell>
          <cell r="D1443" t="str">
            <v>M.</v>
          </cell>
          <cell r="E1443">
            <v>6735</v>
          </cell>
        </row>
        <row r="1444">
          <cell r="A1444">
            <v>2251</v>
          </cell>
          <cell r="B1444" t="str">
            <v>8033 09</v>
          </cell>
          <cell r="C1444" t="str">
            <v>DE 244 CMS. DE DIAMETRO.</v>
          </cell>
          <cell r="D1444" t="str">
            <v>M.</v>
          </cell>
          <cell r="E1444">
            <v>8735</v>
          </cell>
        </row>
        <row r="1445">
          <cell r="A1445">
            <v>2252</v>
          </cell>
          <cell r="B1445" t="str">
            <v>8033 10</v>
          </cell>
          <cell r="C1445" t="str">
            <v>DE 305 CMS. DE DIAMETRO.</v>
          </cell>
          <cell r="D1445" t="str">
            <v>M.</v>
          </cell>
          <cell r="E1445">
            <v>15175</v>
          </cell>
        </row>
        <row r="1446">
          <cell r="A1446">
            <v>2253</v>
          </cell>
          <cell r="B1446" t="str">
            <v>8034 00</v>
          </cell>
          <cell r="C1446" t="str">
            <v>SUMINISTRO DE TUBERIA DE CONCRETO SIMPLE CON JUNTA DE HULE, (GRADO I) L. A. B. FABRICA, SGUN PRECIOS DE LISTA....</v>
          </cell>
        </row>
        <row r="1447">
          <cell r="A1447">
            <v>2254</v>
          </cell>
          <cell r="B1447" t="str">
            <v>8034 01</v>
          </cell>
          <cell r="C1447" t="str">
            <v>DE 15 CMS. DE DIAMETRO.</v>
          </cell>
          <cell r="D1447" t="str">
            <v>M.</v>
          </cell>
          <cell r="E1447">
            <v>42</v>
          </cell>
        </row>
        <row r="1448">
          <cell r="A1448">
            <v>2255</v>
          </cell>
          <cell r="B1448" t="str">
            <v>8034 02</v>
          </cell>
          <cell r="C1448" t="str">
            <v>DE 20 CMS. DE DIAMETRO.</v>
          </cell>
          <cell r="D1448" t="str">
            <v>M.</v>
          </cell>
          <cell r="E1448">
            <v>60</v>
          </cell>
        </row>
        <row r="1449">
          <cell r="A1449">
            <v>2256</v>
          </cell>
          <cell r="B1449" t="str">
            <v>8034 03</v>
          </cell>
          <cell r="C1449" t="str">
            <v>DE 30 CMS. DE DIAMETRO.</v>
          </cell>
          <cell r="D1449" t="str">
            <v>M.</v>
          </cell>
          <cell r="E1449">
            <v>119</v>
          </cell>
        </row>
        <row r="1450">
          <cell r="A1450">
            <v>2257</v>
          </cell>
          <cell r="B1450" t="str">
            <v>8034 04</v>
          </cell>
          <cell r="C1450" t="str">
            <v>DE 38 CMS. DE DIAMETRO.</v>
          </cell>
          <cell r="D1450" t="str">
            <v>M.</v>
          </cell>
          <cell r="E1450">
            <v>158</v>
          </cell>
        </row>
        <row r="1451">
          <cell r="A1451">
            <v>2258</v>
          </cell>
          <cell r="B1451" t="str">
            <v>8034 05</v>
          </cell>
          <cell r="C1451" t="str">
            <v>DE 45 CMS. DE DIAMETRO.</v>
          </cell>
          <cell r="D1451" t="str">
            <v>M.</v>
          </cell>
          <cell r="E1451">
            <v>201</v>
          </cell>
        </row>
        <row r="1452">
          <cell r="A1452">
            <v>2259</v>
          </cell>
          <cell r="B1452" t="str">
            <v>8034 06</v>
          </cell>
          <cell r="C1452" t="str">
            <v>DE 60 CMS. DE DIAMETRO.</v>
          </cell>
          <cell r="D1452" t="str">
            <v>M.</v>
          </cell>
          <cell r="E1452">
            <v>397</v>
          </cell>
        </row>
        <row r="1453">
          <cell r="A1453">
            <v>2260</v>
          </cell>
          <cell r="B1453" t="str">
            <v>8034 A0</v>
          </cell>
          <cell r="C1453" t="str">
            <v xml:space="preserve">SUMINISTRO DE TIUBERIA DE CONCRETO SIMPLE CON JUNTA DE HULE, (GRADO II) L. A. B. FABRICA, SEGÚN PRECIOS DE  LISTA .... </v>
          </cell>
        </row>
        <row r="1454">
          <cell r="A1454">
            <v>2261</v>
          </cell>
          <cell r="B1454" t="str">
            <v>8034 A1</v>
          </cell>
          <cell r="C1454" t="str">
            <v>DE 15 CMS. DE DIAMETRO.</v>
          </cell>
          <cell r="D1454" t="str">
            <v>M.</v>
          </cell>
          <cell r="E1454">
            <v>46</v>
          </cell>
        </row>
        <row r="1455">
          <cell r="A1455">
            <v>2262</v>
          </cell>
          <cell r="B1455" t="str">
            <v>8034 A2</v>
          </cell>
          <cell r="C1455" t="str">
            <v>DE 20 CMS. DE DIAMETRO.</v>
          </cell>
          <cell r="D1455" t="str">
            <v>M.</v>
          </cell>
          <cell r="E1455">
            <v>59</v>
          </cell>
        </row>
        <row r="1456">
          <cell r="A1456">
            <v>2263</v>
          </cell>
          <cell r="B1456" t="str">
            <v>8034 A3</v>
          </cell>
          <cell r="C1456" t="str">
            <v>DE 30 CMS. DE DIAMETRO.</v>
          </cell>
          <cell r="D1456" t="str">
            <v>M.</v>
          </cell>
          <cell r="E1456">
            <v>120</v>
          </cell>
        </row>
        <row r="1457">
          <cell r="A1457">
            <v>2264</v>
          </cell>
          <cell r="B1457" t="str">
            <v>8034 A4</v>
          </cell>
          <cell r="C1457" t="str">
            <v>DE 38 CMS. DE DIAMETRO.</v>
          </cell>
          <cell r="D1457" t="str">
            <v>M.</v>
          </cell>
          <cell r="E1457">
            <v>165</v>
          </cell>
        </row>
        <row r="1458">
          <cell r="A1458">
            <v>2265</v>
          </cell>
          <cell r="B1458" t="str">
            <v>8034 A5</v>
          </cell>
          <cell r="C1458" t="str">
            <v>DE 45 CMS. DE DIAMETRO.</v>
          </cell>
          <cell r="D1458" t="str">
            <v>M.</v>
          </cell>
          <cell r="E1458">
            <v>200</v>
          </cell>
        </row>
        <row r="1459">
          <cell r="A1459">
            <v>2266</v>
          </cell>
          <cell r="B1459" t="str">
            <v>8034 A6</v>
          </cell>
          <cell r="C1459" t="str">
            <v>DE 60 CMS. DE DIAMETRO.</v>
          </cell>
          <cell r="D1459" t="str">
            <v>M.</v>
          </cell>
          <cell r="E1459">
            <v>440</v>
          </cell>
        </row>
        <row r="1460">
          <cell r="A1460">
            <v>2267</v>
          </cell>
          <cell r="B1460" t="str">
            <v>8034 B0</v>
          </cell>
          <cell r="C1460" t="str">
            <v>SUMINISTRO DE TUBERIA DE CONCRETO REFORZADO CON JUNTA DE HULE, (CLASE I) L. A. B. FABRICA, SEGÚN PRECIOS DE LISTA....</v>
          </cell>
        </row>
        <row r="1461">
          <cell r="A1461">
            <v>2268</v>
          </cell>
          <cell r="B1461" t="str">
            <v>8034 B1</v>
          </cell>
          <cell r="C1461" t="str">
            <v>DE 30 CMS. DE DIAMETRO.</v>
          </cell>
          <cell r="D1461" t="str">
            <v>M.</v>
          </cell>
          <cell r="E1461">
            <v>355</v>
          </cell>
        </row>
        <row r="1462">
          <cell r="A1462">
            <v>2269</v>
          </cell>
          <cell r="B1462" t="str">
            <v>8034 B2</v>
          </cell>
          <cell r="C1462" t="str">
            <v>DE 38 CMS. DE DIAMETRO.</v>
          </cell>
          <cell r="D1462" t="str">
            <v>M.</v>
          </cell>
          <cell r="E1462">
            <v>435</v>
          </cell>
        </row>
        <row r="1463">
          <cell r="A1463">
            <v>2270</v>
          </cell>
          <cell r="B1463" t="str">
            <v>8034 B3</v>
          </cell>
          <cell r="C1463" t="str">
            <v>DE 45 CMS. DE DIAMETRO.</v>
          </cell>
          <cell r="D1463" t="str">
            <v>M.</v>
          </cell>
          <cell r="E1463">
            <v>495</v>
          </cell>
        </row>
        <row r="1464">
          <cell r="A1464">
            <v>2271</v>
          </cell>
          <cell r="B1464" t="str">
            <v>8034 B4</v>
          </cell>
          <cell r="C1464" t="str">
            <v>DE 60 CMS. DE DIAMETRO.</v>
          </cell>
          <cell r="D1464" t="str">
            <v>M.</v>
          </cell>
          <cell r="E1464">
            <v>640</v>
          </cell>
        </row>
        <row r="1465">
          <cell r="A1465">
            <v>2272</v>
          </cell>
          <cell r="B1465" t="str">
            <v>8034 B5</v>
          </cell>
          <cell r="C1465" t="str">
            <v>DE 76 CMS. DE DIAMETRO.</v>
          </cell>
          <cell r="D1465" t="str">
            <v>M.</v>
          </cell>
          <cell r="E1465">
            <v>845</v>
          </cell>
        </row>
        <row r="1466">
          <cell r="A1466">
            <v>2273</v>
          </cell>
          <cell r="B1466" t="str">
            <v>8034 B6</v>
          </cell>
          <cell r="C1466" t="str">
            <v>DE 91 CMS. DE DIAMETRO.</v>
          </cell>
          <cell r="D1466" t="str">
            <v>M.</v>
          </cell>
          <cell r="E1466">
            <v>1245</v>
          </cell>
        </row>
        <row r="1467">
          <cell r="A1467">
            <v>2274</v>
          </cell>
          <cell r="B1467" t="str">
            <v>8034 B7</v>
          </cell>
          <cell r="C1467" t="str">
            <v>DE 107 CMS. DE DIAMETRO.</v>
          </cell>
          <cell r="D1467" t="str">
            <v>M.</v>
          </cell>
          <cell r="E1467">
            <v>1615</v>
          </cell>
        </row>
        <row r="1468">
          <cell r="A1468">
            <v>2275</v>
          </cell>
          <cell r="B1468" t="str">
            <v>8034 B8</v>
          </cell>
          <cell r="C1468" t="str">
            <v>DE 122 CMS. DE DIAMETRO.</v>
          </cell>
          <cell r="D1468" t="str">
            <v>M.</v>
          </cell>
          <cell r="E1468">
            <v>2000</v>
          </cell>
        </row>
        <row r="1469">
          <cell r="A1469">
            <v>2276</v>
          </cell>
          <cell r="B1469" t="str">
            <v>8034 B9</v>
          </cell>
          <cell r="C1469" t="str">
            <v>DE 152 CMS. DE DIAMETRO.</v>
          </cell>
          <cell r="D1469" t="str">
            <v>M.</v>
          </cell>
          <cell r="E1469">
            <v>3220</v>
          </cell>
        </row>
        <row r="1470">
          <cell r="A1470">
            <v>2277</v>
          </cell>
          <cell r="B1470" t="str">
            <v>8034 B10</v>
          </cell>
          <cell r="C1470" t="str">
            <v>DE 183 CMS. DE DIAMETRO.</v>
          </cell>
          <cell r="D1470" t="str">
            <v>M.</v>
          </cell>
          <cell r="E1470">
            <v>4635</v>
          </cell>
        </row>
        <row r="1471">
          <cell r="A1471">
            <v>2278</v>
          </cell>
          <cell r="B1471" t="str">
            <v>8034 B11</v>
          </cell>
          <cell r="C1471" t="str">
            <v>DE 213 CMS. DE DIAMETRO.</v>
          </cell>
          <cell r="D1471" t="str">
            <v>M.</v>
          </cell>
          <cell r="E1471">
            <v>5780</v>
          </cell>
        </row>
        <row r="1472">
          <cell r="A1472">
            <v>2279</v>
          </cell>
          <cell r="B1472" t="str">
            <v>8034 B12</v>
          </cell>
          <cell r="C1472" t="str">
            <v>DE 244 CMS. DE DIAMETRO.</v>
          </cell>
          <cell r="D1472" t="str">
            <v>M.</v>
          </cell>
          <cell r="E1472">
            <v>7490</v>
          </cell>
        </row>
        <row r="1473">
          <cell r="A1473">
            <v>2280</v>
          </cell>
          <cell r="B1473" t="str">
            <v>8034 B13</v>
          </cell>
          <cell r="C1473" t="str">
            <v>DE 305 CMS. DE DIAMETRO.</v>
          </cell>
          <cell r="D1473" t="str">
            <v>M.</v>
          </cell>
          <cell r="E1473">
            <v>13015</v>
          </cell>
        </row>
        <row r="1474">
          <cell r="A1474">
            <v>2281</v>
          </cell>
          <cell r="B1474" t="str">
            <v>8034 C0</v>
          </cell>
          <cell r="C1474" t="str">
            <v>SUMINISTRO DE TUBERIA DE CONCRETO REFORZADO CON JUNTA DE HULE, (CLASE II) L. A. B. FABRICA, SEGÚN PRECIOS DE LISTA....</v>
          </cell>
        </row>
        <row r="1475">
          <cell r="A1475">
            <v>2282</v>
          </cell>
          <cell r="B1475" t="str">
            <v>8034 C1</v>
          </cell>
          <cell r="C1475" t="str">
            <v>DE 30 CMS. DE DIAMETRO.</v>
          </cell>
          <cell r="D1475" t="str">
            <v>M.</v>
          </cell>
          <cell r="E1475">
            <v>390</v>
          </cell>
        </row>
        <row r="1476">
          <cell r="A1476">
            <v>2283</v>
          </cell>
          <cell r="B1476" t="str">
            <v>8034 C2</v>
          </cell>
          <cell r="C1476" t="str">
            <v>DE 38 CMS. DE DIAMETRO.</v>
          </cell>
          <cell r="D1476" t="str">
            <v>M.</v>
          </cell>
          <cell r="E1476">
            <v>470</v>
          </cell>
        </row>
        <row r="1477">
          <cell r="A1477">
            <v>2284</v>
          </cell>
          <cell r="B1477" t="str">
            <v>8034 C3</v>
          </cell>
          <cell r="C1477" t="str">
            <v>DE 45 CMS. DE DIAMETRO.</v>
          </cell>
          <cell r="D1477" t="str">
            <v>M.</v>
          </cell>
          <cell r="E1477">
            <v>545</v>
          </cell>
        </row>
        <row r="1478">
          <cell r="A1478">
            <v>2285</v>
          </cell>
          <cell r="B1478" t="str">
            <v>8034 C4</v>
          </cell>
          <cell r="C1478" t="str">
            <v>DE 60 CMS. DE DIAMETRO.</v>
          </cell>
          <cell r="D1478" t="str">
            <v>M.</v>
          </cell>
          <cell r="E1478">
            <v>700</v>
          </cell>
        </row>
        <row r="1479">
          <cell r="A1479">
            <v>2286</v>
          </cell>
          <cell r="B1479" t="str">
            <v>8034 C5</v>
          </cell>
          <cell r="C1479" t="str">
            <v>DE 76 CMS. DE DIAMETRO.</v>
          </cell>
          <cell r="D1479" t="str">
            <v>M.</v>
          </cell>
          <cell r="E1479">
            <v>925</v>
          </cell>
        </row>
        <row r="1480">
          <cell r="A1480">
            <v>2287</v>
          </cell>
          <cell r="B1480" t="str">
            <v>8034 C6</v>
          </cell>
          <cell r="C1480" t="str">
            <v>DE 91 CMS. DE DIAMETRO.</v>
          </cell>
          <cell r="D1480" t="str">
            <v>M.</v>
          </cell>
          <cell r="E1480">
            <v>1370</v>
          </cell>
        </row>
        <row r="1481">
          <cell r="A1481">
            <v>2288</v>
          </cell>
          <cell r="B1481" t="str">
            <v>8034 C7</v>
          </cell>
          <cell r="C1481" t="str">
            <v>DE 107 CMS. DE DIAMETRO.</v>
          </cell>
          <cell r="D1481" t="str">
            <v>M.</v>
          </cell>
          <cell r="E1481">
            <v>1770</v>
          </cell>
        </row>
        <row r="1482">
          <cell r="A1482">
            <v>2289</v>
          </cell>
          <cell r="B1482" t="str">
            <v>8034 C8</v>
          </cell>
          <cell r="C1482" t="str">
            <v>DE 122 CMS. DE DIAMETRO.</v>
          </cell>
          <cell r="D1482" t="str">
            <v>M.</v>
          </cell>
          <cell r="E1482">
            <v>2205</v>
          </cell>
        </row>
        <row r="1483">
          <cell r="A1483">
            <v>2290</v>
          </cell>
          <cell r="B1483" t="str">
            <v>8034 C9</v>
          </cell>
          <cell r="C1483" t="str">
            <v>DE 152 CMS. DE DIAMETRO.</v>
          </cell>
          <cell r="D1483" t="str">
            <v>M.</v>
          </cell>
          <cell r="E1483">
            <v>3545</v>
          </cell>
        </row>
        <row r="1484">
          <cell r="A1484">
            <v>2291</v>
          </cell>
          <cell r="B1484" t="str">
            <v>8034 C10</v>
          </cell>
          <cell r="C1484" t="str">
            <v>DE 183 CMS. DE DIAMETRO.</v>
          </cell>
          <cell r="D1484" t="str">
            <v>M.</v>
          </cell>
          <cell r="E1484">
            <v>5100</v>
          </cell>
        </row>
        <row r="1485">
          <cell r="A1485">
            <v>2292</v>
          </cell>
          <cell r="B1485" t="str">
            <v>8034 C11</v>
          </cell>
          <cell r="C1485" t="str">
            <v>DE 213 CMS. DE DIAMETRO.</v>
          </cell>
          <cell r="D1485" t="str">
            <v>M.</v>
          </cell>
          <cell r="E1485">
            <v>6735</v>
          </cell>
        </row>
        <row r="1486">
          <cell r="A1486">
            <v>2293</v>
          </cell>
          <cell r="B1486" t="str">
            <v>8034 C12</v>
          </cell>
          <cell r="C1486" t="str">
            <v>DE 244 CMS. DE DIAMETRO.</v>
          </cell>
          <cell r="D1486" t="str">
            <v>M.</v>
          </cell>
          <cell r="E1486">
            <v>8735</v>
          </cell>
        </row>
        <row r="1487">
          <cell r="A1487">
            <v>2294</v>
          </cell>
          <cell r="B1487" t="str">
            <v>8034 C13</v>
          </cell>
          <cell r="C1487" t="str">
            <v>DE 305 CMS. DE DIAMETRO.</v>
          </cell>
          <cell r="D1487" t="str">
            <v>M.</v>
          </cell>
          <cell r="E1487">
            <v>15180</v>
          </cell>
        </row>
        <row r="1488">
          <cell r="A1488">
            <v>2295</v>
          </cell>
          <cell r="B1488" t="str">
            <v>8036 00</v>
          </cell>
          <cell r="C1488" t="str">
            <v>SUMINISTRO EN OBRA DE SLANT Y CODO DE CONCRETO  SIMPLE,  PARA  CONEXIONES DOMICILIARIAS, SEGÚN PRECIOS DE LISTA......</v>
          </cell>
        </row>
        <row r="1489">
          <cell r="A1489">
            <v>2296</v>
          </cell>
          <cell r="B1489" t="str">
            <v>8036 01</v>
          </cell>
          <cell r="C1489" t="str">
            <v>CODO DE 45 GRADOS X 10 CMS. DE DIAMETRO.</v>
          </cell>
          <cell r="D1489" t="str">
            <v>PZA.</v>
          </cell>
          <cell r="E1489">
            <v>42</v>
          </cell>
        </row>
        <row r="1490">
          <cell r="A1490">
            <v>2297</v>
          </cell>
          <cell r="B1490">
            <v>57</v>
          </cell>
          <cell r="C1490" t="str">
            <v>CODO DE 45 GRADOS X 20 CMS. DE DIAMETRO.</v>
          </cell>
          <cell r="D1490" t="str">
            <v>PZA.</v>
          </cell>
          <cell r="E1490">
            <v>70</v>
          </cell>
        </row>
        <row r="1491">
          <cell r="A1491">
            <v>2298</v>
          </cell>
          <cell r="B1491" t="str">
            <v>8036 03</v>
          </cell>
          <cell r="C1491" t="str">
            <v>CODO DE 90 GRADOS X 10 CMS. DE DIAMETRO.</v>
          </cell>
          <cell r="D1491" t="str">
            <v>PZA.</v>
          </cell>
          <cell r="E1491">
            <v>61</v>
          </cell>
        </row>
        <row r="1492">
          <cell r="A1492">
            <v>2299</v>
          </cell>
          <cell r="B1492" t="str">
            <v>8036 04</v>
          </cell>
          <cell r="C1492" t="str">
            <v>CODO DE 90 GRADOS X 15 CMS. DE DIAMETRO.</v>
          </cell>
          <cell r="D1492" t="str">
            <v>PZA.</v>
          </cell>
          <cell r="E1492">
            <v>47</v>
          </cell>
        </row>
        <row r="1493">
          <cell r="A1493">
            <v>2300</v>
          </cell>
          <cell r="B1493" t="str">
            <v>8036 05</v>
          </cell>
          <cell r="C1493" t="str">
            <v>SLANT DE 10 CMS. DE DIAMETRO.</v>
          </cell>
          <cell r="D1493" t="str">
            <v>PZA.</v>
          </cell>
          <cell r="E1493">
            <v>41</v>
          </cell>
        </row>
        <row r="1494">
          <cell r="A1494">
            <v>2301</v>
          </cell>
          <cell r="B1494" t="str">
            <v>8036 06</v>
          </cell>
          <cell r="C1494" t="str">
            <v>SLANT DE 15 CMS. DE DIAMETRO.</v>
          </cell>
          <cell r="D1494" t="str">
            <v>PZA.</v>
          </cell>
          <cell r="E1494">
            <v>47</v>
          </cell>
        </row>
        <row r="1495">
          <cell r="A1495">
            <v>2302</v>
          </cell>
          <cell r="B1495" t="str">
            <v>8036 07</v>
          </cell>
          <cell r="C1495" t="str">
            <v>SLANT DE 20 CMS. DE DIAMETRO.</v>
          </cell>
          <cell r="D1495" t="str">
            <v>PZA.</v>
          </cell>
          <cell r="E1495">
            <v>70</v>
          </cell>
        </row>
        <row r="1496">
          <cell r="A1496">
            <v>2303</v>
          </cell>
          <cell r="B1496" t="str">
            <v>8037 00</v>
          </cell>
          <cell r="C1496" t="str">
            <v>SUMINISTRO DE TUBERIA DE P.V.C.  ALCANTARILLADO SISTEMA METRICO SERIE 20  L. A. B. FABRICA, SEGÚN PRECIOS DE LISTA....</v>
          </cell>
        </row>
        <row r="1497">
          <cell r="A1497">
            <v>2304</v>
          </cell>
          <cell r="B1497" t="str">
            <v>8037 01</v>
          </cell>
          <cell r="C1497" t="str">
            <v>DE 110 MM.. DE DIAMETRO.</v>
          </cell>
          <cell r="D1497" t="str">
            <v>M.</v>
          </cell>
          <cell r="E1497">
            <v>63.05</v>
          </cell>
        </row>
        <row r="1498">
          <cell r="A1498">
            <v>2305</v>
          </cell>
          <cell r="B1498" t="str">
            <v>8037 02</v>
          </cell>
          <cell r="C1498" t="str">
            <v>DE 160 MM.. DE DIAMETRO.</v>
          </cell>
          <cell r="D1498" t="str">
            <v>M.</v>
          </cell>
          <cell r="E1498">
            <v>132.44999999999999</v>
          </cell>
        </row>
        <row r="1499">
          <cell r="A1499">
            <v>2306</v>
          </cell>
          <cell r="B1499" t="str">
            <v>8037 03</v>
          </cell>
          <cell r="C1499" t="str">
            <v>DE 200 MM.. DE DIAMETRO.</v>
          </cell>
          <cell r="D1499" t="str">
            <v>M.</v>
          </cell>
          <cell r="E1499">
            <v>198.6</v>
          </cell>
        </row>
        <row r="1500">
          <cell r="A1500">
            <v>2307</v>
          </cell>
          <cell r="B1500" t="str">
            <v>8037 04</v>
          </cell>
          <cell r="C1500" t="str">
            <v>DE 250 MM.. DE DIAMETRO.</v>
          </cell>
          <cell r="D1500" t="str">
            <v>M.</v>
          </cell>
          <cell r="E1500">
            <v>307.45</v>
          </cell>
        </row>
        <row r="1501">
          <cell r="A1501">
            <v>2308</v>
          </cell>
          <cell r="B1501" t="str">
            <v>8037 05</v>
          </cell>
          <cell r="C1501" t="str">
            <v>DE 315 MM.. DE DIAMETRO.</v>
          </cell>
          <cell r="D1501" t="str">
            <v>M.</v>
          </cell>
          <cell r="E1501">
            <v>483.95</v>
          </cell>
        </row>
        <row r="1502">
          <cell r="A1502">
            <v>2309</v>
          </cell>
          <cell r="B1502" t="str">
            <v>8037 06</v>
          </cell>
          <cell r="C1502" t="str">
            <v>DE 355 MM.. DE DIAMETRO.</v>
          </cell>
          <cell r="D1502" t="str">
            <v>M.</v>
          </cell>
          <cell r="E1502">
            <v>777.8</v>
          </cell>
        </row>
        <row r="1503">
          <cell r="A1503">
            <v>2310</v>
          </cell>
          <cell r="B1503" t="str">
            <v>8037 07</v>
          </cell>
          <cell r="C1503" t="str">
            <v>DE 400 MM.. DE DIAMETRO.</v>
          </cell>
          <cell r="D1503" t="str">
            <v>M.</v>
          </cell>
          <cell r="E1503">
            <v>849.9</v>
          </cell>
        </row>
        <row r="1504">
          <cell r="A1504">
            <v>2311</v>
          </cell>
          <cell r="B1504" t="str">
            <v>8037 08</v>
          </cell>
          <cell r="C1504" t="str">
            <v>DE 450 MM.. DE DIAMETRO.</v>
          </cell>
          <cell r="D1504" t="str">
            <v>M.</v>
          </cell>
          <cell r="E1504">
            <v>1074.55</v>
          </cell>
        </row>
        <row r="1505">
          <cell r="A1505">
            <v>2312</v>
          </cell>
          <cell r="B1505" t="str">
            <v>8037 09</v>
          </cell>
          <cell r="C1505" t="str">
            <v>DE 500 MM.. DE DIAMETRO.</v>
          </cell>
          <cell r="D1505" t="str">
            <v>M.</v>
          </cell>
          <cell r="E1505">
            <v>1321.9</v>
          </cell>
        </row>
        <row r="1506">
          <cell r="A1506">
            <v>2313</v>
          </cell>
          <cell r="B1506" t="str">
            <v>8037 10</v>
          </cell>
          <cell r="C1506" t="str">
            <v>DE 630 MM.. DE DIAMETRO.</v>
          </cell>
          <cell r="D1506" t="str">
            <v>M.</v>
          </cell>
          <cell r="E1506">
            <v>2114.1999999999998</v>
          </cell>
        </row>
        <row r="1507">
          <cell r="A1507">
            <v>2314</v>
          </cell>
          <cell r="B1507" t="str">
            <v>8038 00</v>
          </cell>
          <cell r="C1507" t="str">
            <v>SUMINISTRO DE TUBERIA DE P.V.C.  ALCANTARILLADO SISTEMA METRICO SERIE 25  L. A. B. FABRICA, SEGÚN PRECIO DE LISTA....</v>
          </cell>
        </row>
        <row r="1508">
          <cell r="A1508">
            <v>2315</v>
          </cell>
          <cell r="B1508" t="str">
            <v>8038 01</v>
          </cell>
          <cell r="C1508" t="str">
            <v>DE 160 MM.. DE DIAMETRO.</v>
          </cell>
          <cell r="D1508" t="str">
            <v>M.</v>
          </cell>
          <cell r="E1508">
            <v>104.3</v>
          </cell>
        </row>
        <row r="1509">
          <cell r="A1509">
            <v>2316</v>
          </cell>
          <cell r="B1509" t="str">
            <v>8038 02</v>
          </cell>
          <cell r="C1509" t="str">
            <v>DE 200 MM.. DE DIAMETRO.</v>
          </cell>
          <cell r="D1509" t="str">
            <v>M.</v>
          </cell>
          <cell r="E1509">
            <v>158.94999999999999</v>
          </cell>
        </row>
        <row r="1510">
          <cell r="A1510">
            <v>2317</v>
          </cell>
          <cell r="B1510" t="str">
            <v>8038 03</v>
          </cell>
          <cell r="C1510" t="str">
            <v>DE 250 MM.. DE DIAMETRO.</v>
          </cell>
          <cell r="D1510" t="str">
            <v>M.</v>
          </cell>
          <cell r="E1510">
            <v>249.6</v>
          </cell>
        </row>
        <row r="1511">
          <cell r="A1511">
            <v>2318</v>
          </cell>
          <cell r="B1511" t="str">
            <v>8038 04</v>
          </cell>
          <cell r="C1511" t="str">
            <v>DE 315 MM.. DE DIAMETRO.</v>
          </cell>
          <cell r="D1511" t="str">
            <v>M.</v>
          </cell>
          <cell r="E1511">
            <v>397.7</v>
          </cell>
        </row>
        <row r="1512">
          <cell r="A1512">
            <v>2319</v>
          </cell>
          <cell r="B1512" t="str">
            <v>8038 05</v>
          </cell>
          <cell r="C1512" t="str">
            <v>DE 355 MM.. DE DIAMETRO.</v>
          </cell>
          <cell r="D1512" t="str">
            <v>M.</v>
          </cell>
          <cell r="E1512">
            <v>583.95000000000005</v>
          </cell>
        </row>
        <row r="1513">
          <cell r="A1513">
            <v>2320</v>
          </cell>
          <cell r="B1513" t="str">
            <v>8038 06</v>
          </cell>
          <cell r="C1513" t="str">
            <v>DE 400 MM.. DE DIAMETRO.</v>
          </cell>
          <cell r="D1513" t="str">
            <v>M.</v>
          </cell>
          <cell r="E1513">
            <v>643.45000000000005</v>
          </cell>
        </row>
        <row r="1514">
          <cell r="A1514">
            <v>2321</v>
          </cell>
          <cell r="B1514" t="str">
            <v>8038 07</v>
          </cell>
          <cell r="C1514" t="str">
            <v>DE 450 MM.. DE DIAMETRO.</v>
          </cell>
          <cell r="D1514" t="str">
            <v>M.</v>
          </cell>
          <cell r="E1514">
            <v>814</v>
          </cell>
        </row>
        <row r="1515">
          <cell r="A1515">
            <v>2322</v>
          </cell>
          <cell r="B1515" t="str">
            <v>8038 08</v>
          </cell>
          <cell r="C1515" t="str">
            <v>DE 500 MM.. DE DIAMETRO.</v>
          </cell>
          <cell r="D1515" t="str">
            <v>M.</v>
          </cell>
          <cell r="E1515">
            <v>1011.8</v>
          </cell>
        </row>
        <row r="1516">
          <cell r="A1516">
            <v>2323</v>
          </cell>
          <cell r="B1516" t="str">
            <v>8038 09</v>
          </cell>
          <cell r="C1516" t="str">
            <v>DE 630 MM.. DE DIAMETRO.</v>
          </cell>
          <cell r="D1516" t="str">
            <v>M.</v>
          </cell>
          <cell r="E1516">
            <v>1613.25</v>
          </cell>
        </row>
        <row r="1517">
          <cell r="A1517">
            <v>2350</v>
          </cell>
          <cell r="B1517" t="str">
            <v>8039 00</v>
          </cell>
          <cell r="C1517" t="str">
            <v>SUMINISTRO DE TUBERIA DE P.V.C.  ALCANTARILLADO PARED ESTRUCTURADA LONGITUDINALMENTE  L. A. B. FABRICA, SEGÚN PRECIOS DE LISTA</v>
          </cell>
        </row>
        <row r="1518">
          <cell r="A1518">
            <v>2351</v>
          </cell>
          <cell r="B1518" t="str">
            <v>8039 01</v>
          </cell>
          <cell r="C1518" t="str">
            <v>DE 160 MM.. DE DIAMETRO.</v>
          </cell>
          <cell r="D1518" t="str">
            <v>M.</v>
          </cell>
          <cell r="E1518">
            <v>93.8</v>
          </cell>
        </row>
        <row r="1519">
          <cell r="A1519">
            <v>2352</v>
          </cell>
          <cell r="B1519" t="str">
            <v>8039 02</v>
          </cell>
          <cell r="C1519" t="str">
            <v>DE 200 MM.. DE DIAMETRO.</v>
          </cell>
          <cell r="D1519" t="str">
            <v>M.</v>
          </cell>
          <cell r="E1519">
            <v>143</v>
          </cell>
        </row>
        <row r="1520">
          <cell r="A1520">
            <v>2353</v>
          </cell>
          <cell r="B1520" t="str">
            <v>8039 03</v>
          </cell>
          <cell r="C1520" t="str">
            <v>DE 250 MM.. DE DIAMETRO.</v>
          </cell>
          <cell r="D1520" t="str">
            <v>M.</v>
          </cell>
          <cell r="E1520">
            <v>224.5</v>
          </cell>
        </row>
        <row r="1521">
          <cell r="A1521">
            <v>2354</v>
          </cell>
          <cell r="B1521" t="str">
            <v>8039 04</v>
          </cell>
          <cell r="C1521" t="str">
            <v>DE 315 MM.. DE DIAMETRO.</v>
          </cell>
          <cell r="D1521" t="str">
            <v>M.</v>
          </cell>
          <cell r="E1521">
            <v>357.9</v>
          </cell>
        </row>
        <row r="1522">
          <cell r="A1522">
            <v>2355</v>
          </cell>
          <cell r="B1522" t="str">
            <v>S/C</v>
          </cell>
          <cell r="C1522" t="str">
            <v>DE 300 MM.. DE DIAMETRO.</v>
          </cell>
          <cell r="D1522" t="str">
            <v>M.</v>
          </cell>
          <cell r="E1522">
            <v>357.9</v>
          </cell>
          <cell r="F1522">
            <v>31.5</v>
          </cell>
          <cell r="G1522">
            <v>12.401574803149606</v>
          </cell>
          <cell r="H1522">
            <v>12</v>
          </cell>
        </row>
        <row r="1523">
          <cell r="A1523">
            <v>2356</v>
          </cell>
          <cell r="B1523" t="str">
            <v>S/C</v>
          </cell>
          <cell r="C1523" t="str">
            <v>DE 380 MM.. DE DIAMETRO.</v>
          </cell>
          <cell r="D1523" t="str">
            <v>M.</v>
          </cell>
          <cell r="E1523">
            <v>509.57649999999995</v>
          </cell>
          <cell r="F1523">
            <v>35.5</v>
          </cell>
          <cell r="G1523">
            <v>13.976377952755906</v>
          </cell>
          <cell r="H1523">
            <v>14</v>
          </cell>
        </row>
        <row r="1524">
          <cell r="A1524">
            <v>2357</v>
          </cell>
          <cell r="B1524" t="str">
            <v>S/C</v>
          </cell>
          <cell r="C1524" t="str">
            <v>DE 450 MM.. DE DIAMETRO.</v>
          </cell>
          <cell r="D1524" t="str">
            <v>M.</v>
          </cell>
          <cell r="E1524">
            <v>779.27449999999999</v>
          </cell>
          <cell r="F1524">
            <v>45</v>
          </cell>
          <cell r="G1524">
            <v>17.716535433070867</v>
          </cell>
          <cell r="H1524">
            <v>18</v>
          </cell>
        </row>
        <row r="1525">
          <cell r="A1525">
            <v>2365</v>
          </cell>
          <cell r="B1525" t="str">
            <v>8039A 00</v>
          </cell>
          <cell r="C1525" t="str">
            <v>SUMINISTRO DE TUBERIA CORRUGADA  DE POLIETILENO DE ALTA DENSIDAD ( P.E.A.D). PARA ALCANTARILLADO DOBLE PARED  HERMETICA, INCLUYE:CAMPANA Y EMPAQUE,  L. A. B. FABRICA, SEGÚN PRECIO DE LISTA....</v>
          </cell>
        </row>
        <row r="1526">
          <cell r="A1526">
            <v>2366</v>
          </cell>
          <cell r="B1526" t="str">
            <v>8039A 01</v>
          </cell>
          <cell r="C1526" t="str">
            <v>DE 4".. DE DIAMETRO.</v>
          </cell>
          <cell r="D1526" t="str">
            <v>M.</v>
          </cell>
          <cell r="E1526">
            <v>23.31</v>
          </cell>
        </row>
        <row r="1527">
          <cell r="A1527">
            <v>2367</v>
          </cell>
          <cell r="B1527" t="str">
            <v>8039A 02</v>
          </cell>
          <cell r="C1527" t="str">
            <v>DE 6".. DE DIAMETRO.</v>
          </cell>
          <cell r="D1527" t="str">
            <v>M.</v>
          </cell>
          <cell r="E1527">
            <v>45.731999999999999</v>
          </cell>
        </row>
        <row r="1528">
          <cell r="A1528">
            <v>2368</v>
          </cell>
          <cell r="B1528" t="str">
            <v>8039A 03</v>
          </cell>
          <cell r="C1528" t="str">
            <v>DE 8"..DE DIAMETRO.</v>
          </cell>
          <cell r="D1528" t="str">
            <v>M.</v>
          </cell>
          <cell r="E1528">
            <v>79.697999999999993</v>
          </cell>
        </row>
        <row r="1529">
          <cell r="A1529">
            <v>2369</v>
          </cell>
          <cell r="B1529" t="str">
            <v>8039A 04</v>
          </cell>
          <cell r="C1529" t="str">
            <v>DE 10"..DE DIAMETRO.</v>
          </cell>
          <cell r="D1529" t="str">
            <v>M.</v>
          </cell>
          <cell r="E1529">
            <v>124.542</v>
          </cell>
        </row>
        <row r="1530">
          <cell r="A1530">
            <v>2370</v>
          </cell>
          <cell r="B1530" t="str">
            <v>8039A 05</v>
          </cell>
          <cell r="C1530" t="str">
            <v>DE 12"..DE DIAMETRO.</v>
          </cell>
          <cell r="D1530" t="str">
            <v>M.</v>
          </cell>
          <cell r="E1530">
            <v>177.37799999999999</v>
          </cell>
        </row>
        <row r="1531">
          <cell r="A1531">
            <v>2371</v>
          </cell>
          <cell r="B1531" t="str">
            <v>8039A 06</v>
          </cell>
          <cell r="C1531" t="str">
            <v>DE 15"..DE DIAMETRO.</v>
          </cell>
          <cell r="D1531" t="str">
            <v>M.</v>
          </cell>
          <cell r="E1531">
            <v>244.86599999999999</v>
          </cell>
        </row>
        <row r="1532">
          <cell r="A1532">
            <v>2372</v>
          </cell>
          <cell r="B1532" t="str">
            <v>8039A 07</v>
          </cell>
          <cell r="C1532" t="str">
            <v>DE 18"..DE DIAMETRO.</v>
          </cell>
          <cell r="D1532" t="str">
            <v>M.</v>
          </cell>
          <cell r="E1532">
            <v>323.89799999999997</v>
          </cell>
        </row>
        <row r="1533">
          <cell r="A1533">
            <v>2373</v>
          </cell>
          <cell r="B1533" t="str">
            <v>8039A 08</v>
          </cell>
          <cell r="C1533" t="str">
            <v>DE 24"..DE DIAMETRO.</v>
          </cell>
          <cell r="D1533" t="str">
            <v>M.</v>
          </cell>
          <cell r="E1533">
            <v>631.14599999999996</v>
          </cell>
        </row>
        <row r="1534">
          <cell r="A1534">
            <v>2374</v>
          </cell>
          <cell r="B1534" t="str">
            <v>8039A 09</v>
          </cell>
          <cell r="C1534" t="str">
            <v>DE 30"..DE DIAMETRO.</v>
          </cell>
          <cell r="D1534" t="str">
            <v>M.</v>
          </cell>
          <cell r="E1534">
            <v>969.14099999999996</v>
          </cell>
        </row>
        <row r="1535">
          <cell r="A1535">
            <v>2375</v>
          </cell>
          <cell r="B1535" t="str">
            <v>8039A 10</v>
          </cell>
          <cell r="C1535" t="str">
            <v>DE 36"..DE DIAMETRO.</v>
          </cell>
          <cell r="D1535" t="str">
            <v>M.</v>
          </cell>
          <cell r="E1535">
            <v>1179.2639999999999</v>
          </cell>
        </row>
        <row r="1536">
          <cell r="A1536">
            <v>2376</v>
          </cell>
          <cell r="B1536" t="str">
            <v>8039A 11</v>
          </cell>
          <cell r="C1536" t="str">
            <v>DE 42"..DE DIAMETRO.</v>
          </cell>
          <cell r="D1536" t="str">
            <v>M.</v>
          </cell>
          <cell r="E1536">
            <v>1658.7839999999999</v>
          </cell>
        </row>
        <row r="1537">
          <cell r="A1537">
            <v>2377</v>
          </cell>
          <cell r="B1537" t="str">
            <v>8039A 12</v>
          </cell>
          <cell r="C1537" t="str">
            <v>DE 48"..DE DIAMETRO.</v>
          </cell>
          <cell r="D1537" t="str">
            <v>M.</v>
          </cell>
          <cell r="E1537">
            <v>1910.7539999999997</v>
          </cell>
        </row>
        <row r="1538">
          <cell r="A1538">
            <v>2378</v>
          </cell>
          <cell r="B1538" t="str">
            <v>8039A 13</v>
          </cell>
          <cell r="C1538" t="str">
            <v>DE 60"..DE DIAMETRO.</v>
          </cell>
          <cell r="D1538" t="str">
            <v>M.</v>
          </cell>
          <cell r="E1538">
            <v>3152.1779999999999</v>
          </cell>
        </row>
        <row r="1539">
          <cell r="A1539">
            <v>2379</v>
          </cell>
          <cell r="B1539" t="str">
            <v>8040 00</v>
          </cell>
          <cell r="C1539" t="str">
            <v>SUMINISTRO  DE TUBERIA PARA ALCANTARILLADO DE ASBESTO-CEMENTO  CLASE B-6  SEGUN PRECIOS DE LISTA, L.A.B. FABRICA.</v>
          </cell>
        </row>
        <row r="1540">
          <cell r="A1540">
            <v>2380</v>
          </cell>
          <cell r="B1540" t="str">
            <v>8040 01</v>
          </cell>
          <cell r="C1540" t="str">
            <v>DE 250 MM.. DE DIAMETRO.</v>
          </cell>
          <cell r="D1540" t="str">
            <v>M.</v>
          </cell>
          <cell r="E1540">
            <v>157.1</v>
          </cell>
        </row>
        <row r="1541">
          <cell r="A1541">
            <v>2381</v>
          </cell>
          <cell r="B1541" t="str">
            <v>8040 02</v>
          </cell>
          <cell r="C1541" t="str">
            <v>DE 300 MM.. DE DIAMETRO.</v>
          </cell>
          <cell r="D1541" t="str">
            <v>M.</v>
          </cell>
          <cell r="E1541">
            <v>217.5</v>
          </cell>
        </row>
        <row r="1542">
          <cell r="A1542">
            <v>2382</v>
          </cell>
          <cell r="B1542" t="str">
            <v>8040 03</v>
          </cell>
          <cell r="C1542" t="str">
            <v>DE 350 MM.. DE DIAMETRO.</v>
          </cell>
          <cell r="D1542" t="str">
            <v>M.</v>
          </cell>
          <cell r="E1542">
            <v>321.2</v>
          </cell>
        </row>
        <row r="1543">
          <cell r="A1543">
            <v>2383</v>
          </cell>
          <cell r="B1543" t="str">
            <v>8040 04</v>
          </cell>
          <cell r="C1543" t="str">
            <v>DE 400 MM.. DE DIAMETRO.</v>
          </cell>
          <cell r="D1543" t="str">
            <v>M.</v>
          </cell>
          <cell r="E1543">
            <v>412.1</v>
          </cell>
        </row>
        <row r="1544">
          <cell r="A1544">
            <v>2384</v>
          </cell>
          <cell r="B1544" t="str">
            <v>8040 05</v>
          </cell>
          <cell r="C1544" t="str">
            <v>DE 450 MM.. DE DIAMETRO.</v>
          </cell>
          <cell r="D1544" t="str">
            <v>M.</v>
          </cell>
          <cell r="E1544">
            <v>511.8</v>
          </cell>
        </row>
        <row r="1545">
          <cell r="A1545">
            <v>2385</v>
          </cell>
          <cell r="B1545" t="str">
            <v>8040 06</v>
          </cell>
          <cell r="C1545" t="str">
            <v>DE 500 MM.. DE DIAMETRO.</v>
          </cell>
          <cell r="D1545" t="str">
            <v>M.</v>
          </cell>
          <cell r="E1545">
            <v>620.5</v>
          </cell>
        </row>
        <row r="1546">
          <cell r="A1546">
            <v>2386</v>
          </cell>
          <cell r="B1546" t="str">
            <v>8040 07</v>
          </cell>
          <cell r="C1546" t="str">
            <v>DE 600 MM.. DE DIAMETRO.</v>
          </cell>
          <cell r="D1546" t="str">
            <v>M.</v>
          </cell>
          <cell r="E1546">
            <v>877.1</v>
          </cell>
        </row>
        <row r="1547">
          <cell r="A1547">
            <v>2387</v>
          </cell>
          <cell r="B1547" t="str">
            <v>8040 08</v>
          </cell>
          <cell r="C1547" t="str">
            <v>DE 750 MM.. DE DIAMETRO.</v>
          </cell>
          <cell r="D1547" t="str">
            <v>M.</v>
          </cell>
          <cell r="E1547">
            <v>1338.1</v>
          </cell>
        </row>
        <row r="1548">
          <cell r="A1548">
            <v>2388</v>
          </cell>
          <cell r="B1548" t="str">
            <v>8040 09</v>
          </cell>
          <cell r="C1548" t="str">
            <v>DE 900 MM.. DE DIAMETRO.</v>
          </cell>
          <cell r="D1548" t="str">
            <v>M.</v>
          </cell>
          <cell r="E1548">
            <v>1912.3</v>
          </cell>
        </row>
        <row r="1549">
          <cell r="A1549">
            <v>2389</v>
          </cell>
          <cell r="B1549" t="str">
            <v>8040 10</v>
          </cell>
          <cell r="C1549" t="str">
            <v>DE 1000 MM.. DE DIAMETRO.</v>
          </cell>
          <cell r="D1549" t="str">
            <v>M.</v>
          </cell>
          <cell r="E1549">
            <v>2313</v>
          </cell>
        </row>
        <row r="1550">
          <cell r="A1550">
            <v>2390</v>
          </cell>
          <cell r="B1550" t="str">
            <v>8040 11</v>
          </cell>
          <cell r="C1550" t="str">
            <v>DE 1100 MM.. DE DIAMETRO.</v>
          </cell>
          <cell r="D1550" t="str">
            <v>M.</v>
          </cell>
          <cell r="E1550">
            <v>2773.9</v>
          </cell>
        </row>
        <row r="1551">
          <cell r="A1551">
            <v>2391</v>
          </cell>
          <cell r="B1551" t="str">
            <v>8040 12</v>
          </cell>
          <cell r="C1551" t="str">
            <v>DE 1200 MM.. DE DIAMETRO.</v>
          </cell>
          <cell r="D1551" t="str">
            <v>M.</v>
          </cell>
          <cell r="E1551">
            <v>3425.6</v>
          </cell>
        </row>
        <row r="1552">
          <cell r="A1552">
            <v>2392</v>
          </cell>
          <cell r="B1552" t="str">
            <v>8040 13</v>
          </cell>
          <cell r="C1552" t="str">
            <v>DE 1300 MM.. DE DIAMETRO.</v>
          </cell>
          <cell r="D1552" t="str">
            <v>M.</v>
          </cell>
          <cell r="E1552">
            <v>3985.4</v>
          </cell>
        </row>
        <row r="1553">
          <cell r="A1553">
            <v>2393</v>
          </cell>
          <cell r="B1553" t="str">
            <v>8040 14</v>
          </cell>
          <cell r="C1553" t="str">
            <v>DE 1400 MM.. DE DIAMETRO.</v>
          </cell>
          <cell r="D1553" t="str">
            <v>M.</v>
          </cell>
          <cell r="E1553">
            <v>4592.5</v>
          </cell>
        </row>
        <row r="1554">
          <cell r="A1554">
            <v>2394</v>
          </cell>
          <cell r="B1554" t="str">
            <v>8040 15</v>
          </cell>
          <cell r="C1554" t="str">
            <v>DE 1500 MM.. DE DIAMETRO.</v>
          </cell>
          <cell r="D1554" t="str">
            <v>M.</v>
          </cell>
          <cell r="E1554">
            <v>5225.7</v>
          </cell>
        </row>
        <row r="1555">
          <cell r="A1555">
            <v>2395</v>
          </cell>
          <cell r="B1555" t="str">
            <v>8040 16</v>
          </cell>
          <cell r="C1555" t="str">
            <v>DE 1600 MM.. DE DIAMETRO.</v>
          </cell>
          <cell r="D1555" t="str">
            <v>M.</v>
          </cell>
          <cell r="E1555">
            <v>5911.2</v>
          </cell>
        </row>
        <row r="1556">
          <cell r="A1556">
            <v>2396</v>
          </cell>
          <cell r="B1556" t="str">
            <v>8040 17</v>
          </cell>
          <cell r="C1556" t="str">
            <v>DE 1700 MM.. DE DIAMETRO.</v>
          </cell>
          <cell r="D1556" t="str">
            <v>M.</v>
          </cell>
          <cell r="E1556">
            <v>6652.8</v>
          </cell>
        </row>
        <row r="1557">
          <cell r="A1557">
            <v>2397</v>
          </cell>
          <cell r="B1557" t="str">
            <v>8040 18</v>
          </cell>
          <cell r="C1557" t="str">
            <v>DE 1800 MM.. DE DIAMETRO.</v>
          </cell>
          <cell r="D1557" t="str">
            <v>M.</v>
          </cell>
          <cell r="E1557">
            <v>7426</v>
          </cell>
        </row>
        <row r="1558">
          <cell r="A1558">
            <v>2398</v>
          </cell>
          <cell r="B1558" t="str">
            <v>8040 19</v>
          </cell>
          <cell r="C1558" t="str">
            <v>DE 1900 MM.. DE DIAMETRO.</v>
          </cell>
          <cell r="D1558" t="str">
            <v>M.</v>
          </cell>
          <cell r="E1558">
            <v>8302.7999999999993</v>
          </cell>
        </row>
        <row r="1559">
          <cell r="A1559">
            <v>2399</v>
          </cell>
          <cell r="B1559" t="str">
            <v>8040 20</v>
          </cell>
          <cell r="C1559" t="str">
            <v>DE 2000 MM.. DE DIAMETRO.</v>
          </cell>
          <cell r="D1559" t="str">
            <v>M.</v>
          </cell>
          <cell r="E1559">
            <v>8689.7999999999993</v>
          </cell>
        </row>
        <row r="1560">
          <cell r="A1560">
            <v>2400</v>
          </cell>
          <cell r="B1560" t="str">
            <v>8041 00</v>
          </cell>
          <cell r="C1560" t="str">
            <v>SUMINISTRO  DE TUBERIA PARA ALCANTARILLADO DE ASBESTO-CEMENTO  CLASE B-7.5  SEGUN PRECIOS DE LISTA, L.A.B. FABRICA.</v>
          </cell>
        </row>
        <row r="1561">
          <cell r="A1561">
            <v>2401</v>
          </cell>
          <cell r="B1561" t="str">
            <v>8041 01</v>
          </cell>
          <cell r="C1561" t="str">
            <v>DE 250 MM.. DE DIAMETRO.</v>
          </cell>
          <cell r="D1561" t="str">
            <v>M.</v>
          </cell>
          <cell r="E1561">
            <v>183</v>
          </cell>
        </row>
        <row r="1562">
          <cell r="A1562">
            <v>2402</v>
          </cell>
          <cell r="B1562" t="str">
            <v>8041 02</v>
          </cell>
          <cell r="C1562" t="str">
            <v>DE 300 MM.. DE DIAMETRO.</v>
          </cell>
          <cell r="D1562" t="str">
            <v>M.</v>
          </cell>
          <cell r="E1562">
            <v>248</v>
          </cell>
        </row>
        <row r="1563">
          <cell r="A1563">
            <v>2403</v>
          </cell>
          <cell r="B1563" t="str">
            <v>8041 03</v>
          </cell>
          <cell r="C1563" t="str">
            <v>DE 350 MM.. DE DIAMETRO.</v>
          </cell>
          <cell r="D1563" t="str">
            <v>M.</v>
          </cell>
          <cell r="E1563">
            <v>352</v>
          </cell>
        </row>
        <row r="1564">
          <cell r="A1564">
            <v>2404</v>
          </cell>
          <cell r="B1564" t="str">
            <v>8041 04</v>
          </cell>
          <cell r="C1564" t="str">
            <v>DE 400 MM.. DE DIAMETRO.</v>
          </cell>
          <cell r="D1564" t="str">
            <v>M.</v>
          </cell>
          <cell r="E1564">
            <v>456</v>
          </cell>
        </row>
        <row r="1565">
          <cell r="A1565">
            <v>2405</v>
          </cell>
          <cell r="B1565" t="str">
            <v>8041 05</v>
          </cell>
          <cell r="C1565" t="str">
            <v>DE 450 MM.. DE DIAMETRO.</v>
          </cell>
          <cell r="D1565" t="str">
            <v>M.</v>
          </cell>
          <cell r="E1565">
            <v>569</v>
          </cell>
        </row>
        <row r="1566">
          <cell r="A1566">
            <v>2406</v>
          </cell>
          <cell r="B1566" t="str">
            <v>8041 06</v>
          </cell>
          <cell r="C1566" t="str">
            <v>DE 500 MM.. DE DIAMETRO.</v>
          </cell>
          <cell r="D1566" t="str">
            <v>M.</v>
          </cell>
          <cell r="E1566">
            <v>692</v>
          </cell>
        </row>
        <row r="1567">
          <cell r="A1567">
            <v>2407</v>
          </cell>
          <cell r="B1567" t="str">
            <v>8041 07</v>
          </cell>
          <cell r="C1567" t="str">
            <v>DE 600 MM.. DE DIAMETRO.</v>
          </cell>
          <cell r="D1567" t="str">
            <v>M.</v>
          </cell>
          <cell r="E1567">
            <v>992</v>
          </cell>
        </row>
        <row r="1568">
          <cell r="A1568">
            <v>2408</v>
          </cell>
          <cell r="B1568" t="str">
            <v>8041 08</v>
          </cell>
          <cell r="C1568" t="str">
            <v>DE 750 MM.. DE DIAMETRO.</v>
          </cell>
          <cell r="D1568" t="str">
            <v>M.</v>
          </cell>
          <cell r="E1568">
            <v>1527</v>
          </cell>
        </row>
        <row r="1569">
          <cell r="A1569">
            <v>2409</v>
          </cell>
          <cell r="B1569" t="str">
            <v>8041 09</v>
          </cell>
          <cell r="C1569" t="str">
            <v>DE 900 MM.. DE DIAMETRO.</v>
          </cell>
          <cell r="D1569" t="str">
            <v>M.</v>
          </cell>
          <cell r="E1569">
            <v>2203</v>
          </cell>
        </row>
        <row r="1570">
          <cell r="A1570">
            <v>2410</v>
          </cell>
          <cell r="B1570" t="str">
            <v>8041 10</v>
          </cell>
          <cell r="C1570" t="str">
            <v>DE 1000 MM.. DE DIAMETRO.</v>
          </cell>
          <cell r="D1570" t="str">
            <v>M.</v>
          </cell>
          <cell r="E1570">
            <v>2695</v>
          </cell>
        </row>
        <row r="1571">
          <cell r="A1571">
            <v>2411</v>
          </cell>
          <cell r="B1571" t="str">
            <v>8041 11</v>
          </cell>
          <cell r="C1571" t="str">
            <v>DE 1100 MM.. DE DIAMETRO.</v>
          </cell>
          <cell r="D1571" t="str">
            <v>M.</v>
          </cell>
          <cell r="E1571">
            <v>3241</v>
          </cell>
        </row>
        <row r="1572">
          <cell r="A1572">
            <v>2412</v>
          </cell>
          <cell r="B1572" t="str">
            <v>8041 12</v>
          </cell>
          <cell r="C1572" t="str">
            <v>DE 1200 MM.. DE DIAMETRO.</v>
          </cell>
          <cell r="D1572" t="str">
            <v>M.</v>
          </cell>
          <cell r="E1572">
            <v>3998</v>
          </cell>
        </row>
        <row r="1573">
          <cell r="A1573">
            <v>2413</v>
          </cell>
          <cell r="B1573" t="str">
            <v>8041 13</v>
          </cell>
          <cell r="C1573" t="str">
            <v>DE 1300 MM.. DE DIAMETRO.</v>
          </cell>
          <cell r="D1573" t="str">
            <v>M.</v>
          </cell>
          <cell r="E1573">
            <v>4622</v>
          </cell>
        </row>
        <row r="1574">
          <cell r="A1574">
            <v>2414</v>
          </cell>
          <cell r="B1574" t="str">
            <v>8041 14</v>
          </cell>
          <cell r="C1574" t="str">
            <v>DE 1400 MM.. DE DIAMETRO.</v>
          </cell>
          <cell r="D1574" t="str">
            <v>M.</v>
          </cell>
          <cell r="E1574">
            <v>5343</v>
          </cell>
        </row>
        <row r="1575">
          <cell r="A1575">
            <v>2415</v>
          </cell>
          <cell r="B1575" t="str">
            <v>8041 15</v>
          </cell>
          <cell r="C1575" t="str">
            <v>DE 1500 MM.. DE DIAMETRO.</v>
          </cell>
          <cell r="D1575" t="str">
            <v>M.</v>
          </cell>
          <cell r="E1575">
            <v>6147</v>
          </cell>
        </row>
        <row r="1576">
          <cell r="A1576">
            <v>2416</v>
          </cell>
          <cell r="B1576" t="str">
            <v>8041 16</v>
          </cell>
          <cell r="C1576" t="str">
            <v>DE 1600 MM.. DE DIAMETRO.</v>
          </cell>
          <cell r="D1576" t="str">
            <v>M.</v>
          </cell>
          <cell r="E1576">
            <v>6910</v>
          </cell>
        </row>
        <row r="1577">
          <cell r="A1577">
            <v>2417</v>
          </cell>
          <cell r="B1577" t="str">
            <v>8041 17</v>
          </cell>
          <cell r="C1577" t="str">
            <v>DE 1700 MM.. DE DIAMETRO.</v>
          </cell>
          <cell r="D1577" t="str">
            <v>M.</v>
          </cell>
          <cell r="E1577">
            <v>7790</v>
          </cell>
        </row>
        <row r="1578">
          <cell r="A1578">
            <v>2418</v>
          </cell>
          <cell r="B1578" t="str">
            <v>8041 18</v>
          </cell>
          <cell r="C1578" t="str">
            <v>DE 1800 MM.. DE DIAMETRO.</v>
          </cell>
          <cell r="D1578" t="str">
            <v>M.</v>
          </cell>
          <cell r="E1578">
            <v>8708</v>
          </cell>
        </row>
        <row r="1579">
          <cell r="A1579">
            <v>2419</v>
          </cell>
          <cell r="B1579" t="str">
            <v>8041 19</v>
          </cell>
          <cell r="C1579" t="str">
            <v>DE 1900 MM.. DE DIAMETRO.</v>
          </cell>
          <cell r="D1579" t="str">
            <v>M.</v>
          </cell>
          <cell r="E1579">
            <v>9688</v>
          </cell>
        </row>
        <row r="1580">
          <cell r="A1580">
            <v>2420</v>
          </cell>
          <cell r="B1580" t="str">
            <v>8041 20</v>
          </cell>
          <cell r="C1580" t="str">
            <v>DE 2000 MM.. DE DIAMETRO.</v>
          </cell>
          <cell r="D1580" t="str">
            <v>M.</v>
          </cell>
          <cell r="E1580">
            <v>10735</v>
          </cell>
        </row>
        <row r="1581">
          <cell r="A1581">
            <v>2421</v>
          </cell>
          <cell r="B1581" t="str">
            <v>8042 00</v>
          </cell>
          <cell r="C1581" t="str">
            <v>SUMINISTRO  DE TUBERIA PARA ALCANTARILLADO DE ASBESTO-CEMENTO  CLASE B-9 SEGUN PRECIOS DE LISTA, L.A.B. FABRICA.</v>
          </cell>
        </row>
        <row r="1582">
          <cell r="A1582">
            <v>2422</v>
          </cell>
          <cell r="B1582" t="str">
            <v>8042 01</v>
          </cell>
          <cell r="C1582" t="str">
            <v>DE 150 MM.. DE DIAMETRO.</v>
          </cell>
          <cell r="D1582" t="str">
            <v>M.</v>
          </cell>
          <cell r="E1582">
            <v>120</v>
          </cell>
        </row>
        <row r="1583">
          <cell r="A1583">
            <v>2423</v>
          </cell>
          <cell r="B1583" t="str">
            <v>8042 02</v>
          </cell>
          <cell r="C1583" t="str">
            <v>DE 200 MM.. DE DIAMETRO.</v>
          </cell>
          <cell r="D1583" t="str">
            <v>M.</v>
          </cell>
          <cell r="E1583">
            <v>159</v>
          </cell>
        </row>
        <row r="1584">
          <cell r="A1584">
            <v>2424</v>
          </cell>
          <cell r="B1584" t="str">
            <v>8042 03</v>
          </cell>
          <cell r="C1584" t="str">
            <v>DE 250 MM.. DE DIAMETRO.</v>
          </cell>
          <cell r="D1584" t="str">
            <v>M.</v>
          </cell>
          <cell r="E1584">
            <v>211</v>
          </cell>
        </row>
        <row r="1585">
          <cell r="A1585">
            <v>2425</v>
          </cell>
          <cell r="B1585" t="str">
            <v>8042 04</v>
          </cell>
          <cell r="C1585" t="str">
            <v>DE 300 MM.. DE DIAMETRO.</v>
          </cell>
          <cell r="D1585" t="str">
            <v>M.</v>
          </cell>
          <cell r="E1585">
            <v>296</v>
          </cell>
        </row>
        <row r="1586">
          <cell r="A1586">
            <v>2426</v>
          </cell>
          <cell r="B1586" t="str">
            <v>8042 05</v>
          </cell>
          <cell r="C1586" t="str">
            <v>DE 350 MM.. DE DIAMETRO.</v>
          </cell>
          <cell r="D1586" t="str">
            <v>M.</v>
          </cell>
          <cell r="E1586">
            <v>397</v>
          </cell>
        </row>
        <row r="1587">
          <cell r="A1587">
            <v>2427</v>
          </cell>
          <cell r="B1587" t="str">
            <v>8042 06</v>
          </cell>
          <cell r="C1587" t="str">
            <v>DE 400 MM.. DE DIAMETRO.</v>
          </cell>
          <cell r="D1587" t="str">
            <v>M.</v>
          </cell>
          <cell r="E1587">
            <v>512</v>
          </cell>
        </row>
        <row r="1588">
          <cell r="A1588">
            <v>2428</v>
          </cell>
          <cell r="B1588" t="str">
            <v>8042 07</v>
          </cell>
          <cell r="C1588" t="str">
            <v>DE 450 MM.. DE DIAMETRO.</v>
          </cell>
          <cell r="D1588" t="str">
            <v>M.</v>
          </cell>
          <cell r="E1588">
            <v>639</v>
          </cell>
        </row>
        <row r="1589">
          <cell r="A1589">
            <v>2429</v>
          </cell>
          <cell r="B1589" t="str">
            <v>8042 08</v>
          </cell>
          <cell r="C1589" t="str">
            <v>DE 500 MM.. DE DIAMETRO.</v>
          </cell>
          <cell r="D1589" t="str">
            <v>M.</v>
          </cell>
          <cell r="E1589">
            <v>780</v>
          </cell>
        </row>
        <row r="1590">
          <cell r="A1590">
            <v>2430</v>
          </cell>
          <cell r="B1590" t="str">
            <v>8042 09</v>
          </cell>
          <cell r="C1590" t="str">
            <v>DE 600 MM.. DE DIAMETRO.</v>
          </cell>
          <cell r="D1590" t="str">
            <v>M.</v>
          </cell>
          <cell r="E1590">
            <v>1109</v>
          </cell>
        </row>
        <row r="1591">
          <cell r="A1591">
            <v>2431</v>
          </cell>
          <cell r="B1591" t="str">
            <v>8042 10</v>
          </cell>
          <cell r="C1591" t="str">
            <v>DE 750 MM.. DE DIAMETRO.</v>
          </cell>
          <cell r="D1591" t="str">
            <v>M.</v>
          </cell>
          <cell r="E1591">
            <v>1682</v>
          </cell>
        </row>
        <row r="1592">
          <cell r="A1592">
            <v>2432</v>
          </cell>
          <cell r="B1592" t="str">
            <v>8042 11</v>
          </cell>
          <cell r="C1592" t="str">
            <v>DE 900 MM.. DE DIAMETRO.</v>
          </cell>
          <cell r="D1592" t="str">
            <v>M.</v>
          </cell>
          <cell r="E1592">
            <v>2417</v>
          </cell>
        </row>
        <row r="1593">
          <cell r="A1593">
            <v>2433</v>
          </cell>
          <cell r="B1593" t="str">
            <v>8042 12</v>
          </cell>
          <cell r="C1593" t="str">
            <v>DE 1000 MM.. DE DIAMETRO.</v>
          </cell>
          <cell r="D1593" t="str">
            <v>M.</v>
          </cell>
          <cell r="E1593">
            <v>2963</v>
          </cell>
        </row>
        <row r="1594">
          <cell r="A1594">
            <v>2434</v>
          </cell>
          <cell r="B1594" t="str">
            <v>8042 13</v>
          </cell>
          <cell r="C1594" t="str">
            <v>DE 1100 MM.. DE DIAMETRO.</v>
          </cell>
          <cell r="D1594" t="str">
            <v>M.</v>
          </cell>
          <cell r="E1594">
            <v>3536</v>
          </cell>
        </row>
        <row r="1595">
          <cell r="A1595">
            <v>2435</v>
          </cell>
          <cell r="B1595" t="str">
            <v>8042 14</v>
          </cell>
          <cell r="C1595" t="str">
            <v>DE 1200 MM.. DE DIAMETRO.</v>
          </cell>
          <cell r="D1595" t="str">
            <v>M.</v>
          </cell>
          <cell r="E1595">
            <v>4364</v>
          </cell>
        </row>
        <row r="1596">
          <cell r="A1596">
            <v>2436</v>
          </cell>
          <cell r="B1596" t="str">
            <v>8042 15</v>
          </cell>
          <cell r="C1596" t="str">
            <v>DE 1300 MM.. DE DIAMETRO.</v>
          </cell>
          <cell r="D1596" t="str">
            <v>M.</v>
          </cell>
          <cell r="E1596">
            <v>5064</v>
          </cell>
        </row>
        <row r="1597">
          <cell r="A1597">
            <v>2437</v>
          </cell>
          <cell r="B1597" t="str">
            <v>8042 16</v>
          </cell>
          <cell r="C1597" t="str">
            <v>DE 1400 MM.. DE DIAMETRO.</v>
          </cell>
          <cell r="D1597" t="str">
            <v>M.</v>
          </cell>
          <cell r="E1597">
            <v>5817</v>
          </cell>
        </row>
        <row r="1598">
          <cell r="A1598">
            <v>2438</v>
          </cell>
          <cell r="B1598" t="str">
            <v>8042 17</v>
          </cell>
          <cell r="C1598" t="str">
            <v>DE 1500 MM.. DE DIAMETRO.</v>
          </cell>
          <cell r="D1598" t="str">
            <v>M.</v>
          </cell>
          <cell r="E1598">
            <v>6709</v>
          </cell>
        </row>
        <row r="1599">
          <cell r="A1599">
            <v>2439</v>
          </cell>
          <cell r="B1599" t="str">
            <v>8042 18</v>
          </cell>
          <cell r="C1599" t="str">
            <v>DE 1600 MM.. DE DIAMETRO.</v>
          </cell>
          <cell r="D1599" t="str">
            <v>M.</v>
          </cell>
          <cell r="E1599">
            <v>7565</v>
          </cell>
        </row>
        <row r="1600">
          <cell r="A1600">
            <v>2440</v>
          </cell>
          <cell r="B1600" t="str">
            <v>8042 19</v>
          </cell>
          <cell r="C1600" t="str">
            <v>DE 1700 MM.. DE DIAMETRO.</v>
          </cell>
          <cell r="D1600" t="str">
            <v>M.</v>
          </cell>
          <cell r="E1600">
            <v>8544</v>
          </cell>
        </row>
        <row r="1601">
          <cell r="A1601">
            <v>2441</v>
          </cell>
          <cell r="B1601" t="str">
            <v>8042 20</v>
          </cell>
          <cell r="C1601" t="str">
            <v>DE 1800 MM.. DE DIAMETRO.</v>
          </cell>
          <cell r="D1601" t="str">
            <v>M.</v>
          </cell>
          <cell r="E1601">
            <v>9506</v>
          </cell>
        </row>
        <row r="1602">
          <cell r="A1602">
            <v>2442</v>
          </cell>
          <cell r="B1602" t="str">
            <v>8042 21</v>
          </cell>
          <cell r="C1602" t="str">
            <v>DE 1900 MM.. DE DIAMETRO.</v>
          </cell>
          <cell r="D1602" t="str">
            <v>M.</v>
          </cell>
          <cell r="E1602">
            <v>10600</v>
          </cell>
        </row>
        <row r="1603">
          <cell r="A1603">
            <v>2443</v>
          </cell>
          <cell r="B1603" t="str">
            <v>8042 22</v>
          </cell>
          <cell r="C1603" t="str">
            <v>DE 2000 MM.. DE DIAMETRO.</v>
          </cell>
          <cell r="D1603" t="str">
            <v>M.</v>
          </cell>
          <cell r="E1603">
            <v>11765</v>
          </cell>
        </row>
        <row r="1604">
          <cell r="A1604">
            <v>2444</v>
          </cell>
          <cell r="B1604" t="str">
            <v>8043 00</v>
          </cell>
          <cell r="C1604" t="str">
            <v>SUMINISTRO  DE TUBERIA PARA ALCANTARILLADO DE ASBESTO-CEMENTO  CLASE B-12.5 SEGUN PRECIOS DE LISTA, L.A.B. FABRICA.</v>
          </cell>
        </row>
        <row r="1605">
          <cell r="A1605">
            <v>2445</v>
          </cell>
          <cell r="B1605" t="str">
            <v>8043 01</v>
          </cell>
          <cell r="C1605" t="str">
            <v>DE 150 MM.. DE DIAMETRO.</v>
          </cell>
          <cell r="D1605" t="str">
            <v>M.</v>
          </cell>
          <cell r="E1605">
            <v>148</v>
          </cell>
        </row>
        <row r="1606">
          <cell r="A1606">
            <v>2446</v>
          </cell>
          <cell r="B1606" t="str">
            <v>8043 02</v>
          </cell>
          <cell r="C1606" t="str">
            <v>DE 200 MM.. DE DIAMETRO.</v>
          </cell>
          <cell r="D1606" t="str">
            <v>M.</v>
          </cell>
          <cell r="E1606">
            <v>199</v>
          </cell>
        </row>
        <row r="1607">
          <cell r="A1607">
            <v>2447</v>
          </cell>
          <cell r="B1607" t="str">
            <v>8043 03</v>
          </cell>
          <cell r="C1607" t="str">
            <v>DE 250 MM.. DE DIAMETRO.</v>
          </cell>
          <cell r="D1607" t="str">
            <v>M.</v>
          </cell>
          <cell r="E1607">
            <v>227</v>
          </cell>
        </row>
        <row r="1608">
          <cell r="A1608">
            <v>2448</v>
          </cell>
          <cell r="B1608" t="str">
            <v>8043 04</v>
          </cell>
          <cell r="C1608" t="str">
            <v>DE 300 MM.. DE DIAMETRO.</v>
          </cell>
          <cell r="D1608" t="str">
            <v>M.</v>
          </cell>
          <cell r="E1608">
            <v>321</v>
          </cell>
        </row>
        <row r="1609">
          <cell r="A1609">
            <v>2449</v>
          </cell>
          <cell r="B1609" t="str">
            <v>8043 05</v>
          </cell>
          <cell r="C1609" t="str">
            <v>DE 350 MM.. DE DIAMETRO.</v>
          </cell>
          <cell r="D1609" t="str">
            <v>M.</v>
          </cell>
          <cell r="E1609">
            <v>450</v>
          </cell>
        </row>
        <row r="1610">
          <cell r="A1610">
            <v>2450</v>
          </cell>
          <cell r="B1610" t="str">
            <v>8043 06</v>
          </cell>
          <cell r="C1610" t="str">
            <v>DE 400 MM.. DE DIAMETRO.</v>
          </cell>
          <cell r="D1610" t="str">
            <v>M.</v>
          </cell>
          <cell r="E1610">
            <v>583</v>
          </cell>
        </row>
        <row r="1611">
          <cell r="A1611">
            <v>2451</v>
          </cell>
          <cell r="B1611" t="str">
            <v>8043 07</v>
          </cell>
          <cell r="C1611" t="str">
            <v>DE 450 MM.. DE DIAMETRO.</v>
          </cell>
          <cell r="D1611" t="str">
            <v>M.</v>
          </cell>
          <cell r="E1611">
            <v>719</v>
          </cell>
        </row>
        <row r="1612">
          <cell r="A1612">
            <v>2452</v>
          </cell>
          <cell r="B1612" t="str">
            <v>8043 08</v>
          </cell>
          <cell r="C1612" t="str">
            <v>DE 500 MM.. DE DIAMETRO.</v>
          </cell>
          <cell r="D1612" t="str">
            <v>M.</v>
          </cell>
          <cell r="E1612">
            <v>886</v>
          </cell>
        </row>
        <row r="1613">
          <cell r="A1613">
            <v>2453</v>
          </cell>
          <cell r="B1613" t="str">
            <v>8043 09</v>
          </cell>
          <cell r="C1613" t="str">
            <v>DE 600 MM.. DE DIAMETRO.</v>
          </cell>
          <cell r="D1613" t="str">
            <v>M.</v>
          </cell>
          <cell r="E1613">
            <v>1255</v>
          </cell>
        </row>
        <row r="1614">
          <cell r="A1614">
            <v>2454</v>
          </cell>
          <cell r="B1614" t="str">
            <v>8043 10</v>
          </cell>
          <cell r="C1614" t="str">
            <v>DE 750 MM.. DE DIAMETRO.</v>
          </cell>
          <cell r="D1614" t="str">
            <v>M.</v>
          </cell>
          <cell r="E1614">
            <v>1953</v>
          </cell>
        </row>
        <row r="1615">
          <cell r="A1615">
            <v>2455</v>
          </cell>
          <cell r="B1615" t="str">
            <v>8043 11</v>
          </cell>
          <cell r="C1615" t="str">
            <v>DE 900 MM.. DE DIAMETRO.</v>
          </cell>
          <cell r="D1615" t="str">
            <v>M.</v>
          </cell>
          <cell r="E1615">
            <v>2789</v>
          </cell>
        </row>
        <row r="1616">
          <cell r="A1616">
            <v>2456</v>
          </cell>
          <cell r="B1616" t="str">
            <v>8043 12</v>
          </cell>
          <cell r="C1616" t="str">
            <v>DE 1000 MM.. DE DIAMETRO.</v>
          </cell>
          <cell r="D1616" t="str">
            <v>M.</v>
          </cell>
          <cell r="E1616">
            <v>3471</v>
          </cell>
        </row>
        <row r="1617">
          <cell r="A1617">
            <v>2457</v>
          </cell>
          <cell r="B1617" t="str">
            <v>8043 13</v>
          </cell>
          <cell r="C1617" t="str">
            <v>DE 1100 MM.. DE DIAMETRO.</v>
          </cell>
          <cell r="D1617" t="str">
            <v>M.</v>
          </cell>
          <cell r="E1617">
            <v>4170</v>
          </cell>
        </row>
        <row r="1618">
          <cell r="A1618">
            <v>2458</v>
          </cell>
          <cell r="B1618" t="str">
            <v>8043 14</v>
          </cell>
          <cell r="C1618" t="str">
            <v>DE 1200 MM.. DE DIAMETRO.</v>
          </cell>
          <cell r="D1618" t="str">
            <v>M.</v>
          </cell>
          <cell r="E1618">
            <v>5105</v>
          </cell>
        </row>
        <row r="1619">
          <cell r="A1619">
            <v>2459</v>
          </cell>
          <cell r="B1619" t="str">
            <v>8043 15</v>
          </cell>
          <cell r="C1619" t="str">
            <v>DE 1300 MM.. DE DIAMETRO.</v>
          </cell>
          <cell r="D1619" t="str">
            <v>M.</v>
          </cell>
          <cell r="E1619">
            <v>5954</v>
          </cell>
        </row>
        <row r="1620">
          <cell r="A1620">
            <v>2460</v>
          </cell>
          <cell r="B1620" t="str">
            <v>8043 16</v>
          </cell>
          <cell r="C1620" t="str">
            <v>DE 1400 MM.. DE DIAMETRO.</v>
          </cell>
          <cell r="D1620" t="str">
            <v>M.</v>
          </cell>
          <cell r="E1620">
            <v>6872</v>
          </cell>
        </row>
        <row r="1621">
          <cell r="A1621">
            <v>2461</v>
          </cell>
          <cell r="B1621" t="str">
            <v>8043 17</v>
          </cell>
          <cell r="C1621" t="str">
            <v>DE 1500 MM.. DE DIAMETRO.</v>
          </cell>
          <cell r="D1621" t="str">
            <v>M.</v>
          </cell>
          <cell r="E1621">
            <v>7898</v>
          </cell>
        </row>
        <row r="1622">
          <cell r="A1622">
            <v>2462</v>
          </cell>
          <cell r="B1622" t="str">
            <v>8043 18</v>
          </cell>
          <cell r="C1622" t="str">
            <v>DE 1600 MM.. DE DIAMETRO.</v>
          </cell>
          <cell r="D1622" t="str">
            <v>M.</v>
          </cell>
          <cell r="E1622">
            <v>8943</v>
          </cell>
        </row>
        <row r="1623">
          <cell r="A1623">
            <v>2463</v>
          </cell>
          <cell r="B1623" t="str">
            <v>8043 19</v>
          </cell>
          <cell r="C1623" t="str">
            <v>DE 1700 MM.. DE DIAMETRO.</v>
          </cell>
          <cell r="D1623" t="str">
            <v>M.</v>
          </cell>
          <cell r="E1623">
            <v>10068</v>
          </cell>
        </row>
        <row r="1624">
          <cell r="A1624">
            <v>2464</v>
          </cell>
          <cell r="B1624" t="str">
            <v>8043 20</v>
          </cell>
          <cell r="C1624" t="str">
            <v>DE 1800 MM.. DE DIAMETRO.</v>
          </cell>
          <cell r="D1624" t="str">
            <v>M.</v>
          </cell>
          <cell r="E1624">
            <v>11243</v>
          </cell>
        </row>
        <row r="1625">
          <cell r="A1625">
            <v>2465</v>
          </cell>
          <cell r="B1625" t="str">
            <v>8043 21</v>
          </cell>
          <cell r="C1625" t="str">
            <v>DE 1900 MM.. DE DIAMETRO.</v>
          </cell>
          <cell r="D1625" t="str">
            <v>M.</v>
          </cell>
          <cell r="E1625">
            <v>12581</v>
          </cell>
        </row>
        <row r="1626">
          <cell r="A1626">
            <v>2466</v>
          </cell>
          <cell r="B1626" t="str">
            <v>8043 22</v>
          </cell>
          <cell r="C1626" t="str">
            <v>DE 2000 MM.. DE DIAMETRO.</v>
          </cell>
          <cell r="D1626" t="str">
            <v>M.</v>
          </cell>
          <cell r="E1626">
            <v>13848</v>
          </cell>
        </row>
        <row r="1627">
          <cell r="A1627">
            <v>2467</v>
          </cell>
          <cell r="B1627" t="str">
            <v>8049 00</v>
          </cell>
          <cell r="C1627" t="str">
            <v>SUMINISTRO  DE  JUNTA  DRESSER  ESTILO 32 CONSTRUIDA DE ACERO, ACABADO INTERIOR Y EXTERIOR CON PINTURA ANTICORROSIVA......</v>
          </cell>
        </row>
        <row r="1628">
          <cell r="A1628">
            <v>2468</v>
          </cell>
          <cell r="B1628" t="str">
            <v>8049 01</v>
          </cell>
          <cell r="C1628" t="str">
            <v xml:space="preserve">DE 4" DE DIAMETRO. </v>
          </cell>
          <cell r="D1628" t="str">
            <v>PZA.</v>
          </cell>
          <cell r="E1628">
            <v>608.4</v>
          </cell>
        </row>
        <row r="1629">
          <cell r="A1629">
            <v>2469</v>
          </cell>
          <cell r="B1629" t="str">
            <v>8049 02</v>
          </cell>
          <cell r="C1629" t="str">
            <v xml:space="preserve">DE 6" DE DIAMETRO. </v>
          </cell>
          <cell r="D1629" t="str">
            <v>PZA.</v>
          </cell>
          <cell r="E1629">
            <v>816</v>
          </cell>
        </row>
        <row r="1630">
          <cell r="A1630">
            <v>2470</v>
          </cell>
          <cell r="B1630" t="str">
            <v>8049 03</v>
          </cell>
          <cell r="C1630" t="str">
            <v xml:space="preserve">DE 8" DE DIAMETRO. </v>
          </cell>
          <cell r="D1630" t="str">
            <v>PZA.</v>
          </cell>
          <cell r="E1630">
            <v>1218</v>
          </cell>
        </row>
        <row r="1631">
          <cell r="A1631">
            <v>2471</v>
          </cell>
          <cell r="B1631" t="str">
            <v>8049 04</v>
          </cell>
          <cell r="C1631" t="str">
            <v xml:space="preserve">DE 10" DE DIAMETRO. </v>
          </cell>
          <cell r="D1631" t="str">
            <v>PZA.</v>
          </cell>
          <cell r="E1631">
            <v>1650</v>
          </cell>
        </row>
        <row r="1632">
          <cell r="A1632">
            <v>2472</v>
          </cell>
          <cell r="B1632" t="str">
            <v>8049 05</v>
          </cell>
          <cell r="C1632" t="str">
            <v xml:space="preserve">DE 12" DE DIAMETRO. </v>
          </cell>
          <cell r="D1632" t="str">
            <v>PZA.</v>
          </cell>
          <cell r="E1632">
            <v>1764</v>
          </cell>
        </row>
        <row r="1633">
          <cell r="A1633">
            <v>2473</v>
          </cell>
          <cell r="B1633" t="str">
            <v>8049 06</v>
          </cell>
          <cell r="C1633" t="str">
            <v xml:space="preserve">DE 14" DE DIAMETRO. </v>
          </cell>
          <cell r="D1633" t="str">
            <v>PZA.</v>
          </cell>
          <cell r="E1633">
            <v>3216</v>
          </cell>
        </row>
        <row r="1634">
          <cell r="A1634">
            <v>2474</v>
          </cell>
          <cell r="B1634" t="str">
            <v>8049 07</v>
          </cell>
          <cell r="C1634" t="str">
            <v xml:space="preserve">DE 16" DE DIAMETRO. </v>
          </cell>
          <cell r="D1634" t="str">
            <v>PZA.</v>
          </cell>
          <cell r="E1634">
            <v>2888.4</v>
          </cell>
        </row>
        <row r="1635">
          <cell r="A1635">
            <v>2475</v>
          </cell>
          <cell r="B1635" t="str">
            <v>8049 08</v>
          </cell>
          <cell r="C1635" t="str">
            <v xml:space="preserve">DE 18" DE DIAMETRO. </v>
          </cell>
          <cell r="D1635" t="str">
            <v>PZA.</v>
          </cell>
          <cell r="E1635">
            <v>3240</v>
          </cell>
        </row>
        <row r="1636">
          <cell r="A1636">
            <v>2476</v>
          </cell>
          <cell r="B1636" t="str">
            <v>8049 09</v>
          </cell>
          <cell r="C1636" t="str">
            <v xml:space="preserve">DE 20" DE DIAMETRO. </v>
          </cell>
          <cell r="D1636" t="str">
            <v>PZA.</v>
          </cell>
          <cell r="E1636">
            <v>3936</v>
          </cell>
        </row>
        <row r="1637">
          <cell r="A1637">
            <v>2477</v>
          </cell>
          <cell r="B1637" t="str">
            <v>8049 10</v>
          </cell>
          <cell r="C1637" t="str">
            <v xml:space="preserve">DE 24" DE DIAMETRO. </v>
          </cell>
          <cell r="D1637" t="str">
            <v>PZA.</v>
          </cell>
          <cell r="E1637">
            <v>5640</v>
          </cell>
        </row>
        <row r="1638">
          <cell r="A1638">
            <v>2478</v>
          </cell>
          <cell r="B1638" t="str">
            <v>8049 11</v>
          </cell>
          <cell r="C1638" t="str">
            <v xml:space="preserve">DE 30" DE DIAMETRO. </v>
          </cell>
          <cell r="D1638" t="str">
            <v>PZA.</v>
          </cell>
          <cell r="E1638">
            <v>7288</v>
          </cell>
        </row>
        <row r="1639">
          <cell r="A1639">
            <v>2479</v>
          </cell>
          <cell r="B1639" t="str">
            <v>8049 12</v>
          </cell>
          <cell r="C1639" t="str">
            <v xml:space="preserve">DE 36" DE DIAMETRO. </v>
          </cell>
          <cell r="D1639" t="str">
            <v>PZA.</v>
          </cell>
          <cell r="E1639">
            <v>10560</v>
          </cell>
        </row>
        <row r="1640">
          <cell r="A1640">
            <v>2480</v>
          </cell>
          <cell r="B1640" t="str">
            <v>8050 00</v>
          </cell>
          <cell r="C1640" t="str">
            <v>SUMINISTRO  DE  JUNTA  DRESSER  ESTILO 38 CONSTRUIDA DE ACERO, ACABADO INTERIOR Y EXTERIOR CON PINTURA ANTICORROSIVA......</v>
          </cell>
        </row>
        <row r="1641">
          <cell r="A1641">
            <v>2481</v>
          </cell>
          <cell r="B1641" t="str">
            <v>8050 01</v>
          </cell>
          <cell r="C1641" t="str">
            <v xml:space="preserve">DE 4" DE DIAMETRO. </v>
          </cell>
          <cell r="D1641" t="str">
            <v>PZA.</v>
          </cell>
          <cell r="E1641">
            <v>507.5</v>
          </cell>
        </row>
        <row r="1642">
          <cell r="A1642">
            <v>2482</v>
          </cell>
          <cell r="B1642" t="str">
            <v>8050 02</v>
          </cell>
          <cell r="C1642" t="str">
            <v xml:space="preserve">DE 6" DE DIAMETRO. </v>
          </cell>
          <cell r="D1642" t="str">
            <v>PZA.</v>
          </cell>
          <cell r="E1642">
            <v>681.5</v>
          </cell>
        </row>
        <row r="1643">
          <cell r="A1643">
            <v>2483</v>
          </cell>
          <cell r="B1643" t="str">
            <v>8050 03</v>
          </cell>
          <cell r="C1643" t="str">
            <v xml:space="preserve">DE 8" DE DIAMETRO. </v>
          </cell>
          <cell r="D1643" t="str">
            <v>PZA.</v>
          </cell>
          <cell r="E1643">
            <v>1015</v>
          </cell>
        </row>
        <row r="1644">
          <cell r="A1644">
            <v>2484</v>
          </cell>
          <cell r="B1644" t="str">
            <v>8050 04</v>
          </cell>
          <cell r="C1644" t="str">
            <v xml:space="preserve">DE 10" DE DIAMETRO. </v>
          </cell>
          <cell r="D1644" t="str">
            <v>PZA.</v>
          </cell>
          <cell r="E1644">
            <v>1377.5</v>
          </cell>
        </row>
        <row r="1645">
          <cell r="A1645">
            <v>2485</v>
          </cell>
          <cell r="B1645" t="str">
            <v>8050 05</v>
          </cell>
          <cell r="C1645" t="str">
            <v xml:space="preserve">DE 12" DE DIAMETRO. </v>
          </cell>
          <cell r="D1645" t="str">
            <v>PZA.</v>
          </cell>
          <cell r="E1645">
            <v>1472.7359999999999</v>
          </cell>
        </row>
        <row r="1646">
          <cell r="A1646">
            <v>2486</v>
          </cell>
          <cell r="B1646" t="str">
            <v>8050 06</v>
          </cell>
          <cell r="C1646" t="str">
            <v xml:space="preserve">DE 14" DE DIAMETRO. </v>
          </cell>
          <cell r="D1646" t="str">
            <v>PZA.</v>
          </cell>
          <cell r="E1646">
            <v>2237.8683749999996</v>
          </cell>
        </row>
        <row r="1647">
          <cell r="A1647">
            <v>2487</v>
          </cell>
          <cell r="B1647" t="str">
            <v>8050 07</v>
          </cell>
          <cell r="C1647" t="str">
            <v xml:space="preserve">DE 16" DE DIAMETRO. </v>
          </cell>
          <cell r="D1647" t="str">
            <v>PZA.</v>
          </cell>
          <cell r="E1647">
            <v>2684.6749999999997</v>
          </cell>
        </row>
        <row r="1648">
          <cell r="A1648">
            <v>2488</v>
          </cell>
          <cell r="B1648" t="str">
            <v>8050 08</v>
          </cell>
          <cell r="C1648" t="str">
            <v xml:space="preserve">DE 20" DE DIAMETRO. </v>
          </cell>
          <cell r="D1648" t="str">
            <v>PZA.</v>
          </cell>
          <cell r="E1648">
            <v>3282.9739999999997</v>
          </cell>
        </row>
        <row r="1649">
          <cell r="A1649">
            <v>2489</v>
          </cell>
          <cell r="B1649" t="str">
            <v>8050 09</v>
          </cell>
          <cell r="C1649" t="str">
            <v xml:space="preserve">DE 24" DE DIAMETRO. </v>
          </cell>
          <cell r="D1649" t="str">
            <v>PZA.</v>
          </cell>
          <cell r="E1649">
            <v>4744.2042499999998</v>
          </cell>
        </row>
        <row r="1650">
          <cell r="A1650">
            <v>2490</v>
          </cell>
          <cell r="B1650" t="str">
            <v>8050 10</v>
          </cell>
          <cell r="C1650" t="str">
            <v xml:space="preserve">DE 36" DE DIAMETRO. </v>
          </cell>
          <cell r="D1650" t="str">
            <v>PZA.</v>
          </cell>
          <cell r="E1650">
            <v>8822.992624999999</v>
          </cell>
        </row>
        <row r="1651">
          <cell r="A1651">
            <v>2491</v>
          </cell>
          <cell r="B1651" t="str">
            <v>8051 00</v>
          </cell>
          <cell r="C1651" t="str">
            <v>SUMINISTRO  DE  JUNTA  DRESSER  ESTILO 40 CONSTRUIDA DE ACERO, ACABADO INTERIOR Y EXTERIOR CON PINTURA ANTICORROSIVA......</v>
          </cell>
        </row>
        <row r="1652">
          <cell r="A1652">
            <v>2492</v>
          </cell>
          <cell r="B1652" t="str">
            <v>8051 01</v>
          </cell>
          <cell r="C1652" t="str">
            <v xml:space="preserve">DE 4" DE DIAMETRO. </v>
          </cell>
          <cell r="D1652" t="str">
            <v>PZA.</v>
          </cell>
          <cell r="E1652">
            <v>733.01886792452831</v>
          </cell>
        </row>
        <row r="1653">
          <cell r="A1653">
            <v>2493</v>
          </cell>
          <cell r="B1653" t="str">
            <v>8051 02</v>
          </cell>
          <cell r="C1653" t="str">
            <v xml:space="preserve">DE 6" DE DIAMETRO. </v>
          </cell>
          <cell r="D1653" t="str">
            <v>PZA.</v>
          </cell>
          <cell r="E1653">
            <v>970.75471698113199</v>
          </cell>
        </row>
        <row r="1654">
          <cell r="A1654">
            <v>2494</v>
          </cell>
          <cell r="B1654" t="str">
            <v>8051 03</v>
          </cell>
          <cell r="C1654" t="str">
            <v xml:space="preserve">DE 8" DE DIAMETRO. </v>
          </cell>
          <cell r="D1654" t="str">
            <v>PZA.</v>
          </cell>
          <cell r="E1654">
            <v>1446.2264150943395</v>
          </cell>
        </row>
        <row r="1655">
          <cell r="A1655">
            <v>2495</v>
          </cell>
          <cell r="B1655" t="str">
            <v>8051 04</v>
          </cell>
          <cell r="C1655" t="str">
            <v xml:space="preserve">DE 10" DE DIAMETRO. </v>
          </cell>
          <cell r="D1655" t="str">
            <v>PZA.</v>
          </cell>
          <cell r="E1655">
            <v>1955.6603773584905</v>
          </cell>
        </row>
        <row r="1656">
          <cell r="A1656">
            <v>2496</v>
          </cell>
          <cell r="B1656" t="str">
            <v>8051 05</v>
          </cell>
          <cell r="C1656" t="str">
            <v xml:space="preserve">DE 12" DE DIAMETRO. </v>
          </cell>
          <cell r="D1656" t="str">
            <v>PZA.</v>
          </cell>
          <cell r="E1656">
            <v>2117.9245283018868</v>
          </cell>
        </row>
        <row r="1657">
          <cell r="A1657">
            <v>2497</v>
          </cell>
          <cell r="B1657" t="str">
            <v>8051 06</v>
          </cell>
          <cell r="C1657" t="str">
            <v xml:space="preserve">DE 14" DE DIAMETRO. </v>
          </cell>
          <cell r="D1657" t="str">
            <v>PZA.</v>
          </cell>
          <cell r="E1657">
            <v>3269.8113207547167</v>
          </cell>
        </row>
        <row r="1658">
          <cell r="A1658">
            <v>2498</v>
          </cell>
          <cell r="B1658" t="str">
            <v>8051 07</v>
          </cell>
          <cell r="C1658" t="str">
            <v xml:space="preserve">DE 16" DE DIAMETRO. </v>
          </cell>
          <cell r="D1658" t="str">
            <v>PZA.</v>
          </cell>
          <cell r="E1658">
            <v>4053.7735849056603</v>
          </cell>
        </row>
        <row r="1659">
          <cell r="A1659">
            <v>2499</v>
          </cell>
          <cell r="B1659" t="str">
            <v>8051 08</v>
          </cell>
          <cell r="C1659" t="str">
            <v xml:space="preserve">DE 20" DE DIAMETRO. </v>
          </cell>
          <cell r="D1659" t="str">
            <v>PZA.</v>
          </cell>
          <cell r="E1659">
            <v>4953.7735849056598</v>
          </cell>
        </row>
        <row r="1660">
          <cell r="A1660">
            <v>2500</v>
          </cell>
          <cell r="B1660" t="str">
            <v>8052 00</v>
          </cell>
          <cell r="C1660" t="str">
            <v>SUMINISTRO  DE  JUNTA  DRESSER  ESTILO 69 CONSTRUIDA DE ACERO, ACABADO INTERIOR Y EXTERIOR CON PINTURA ANTICORROSIVA......</v>
          </cell>
        </row>
        <row r="1661">
          <cell r="A1661">
            <v>2501</v>
          </cell>
          <cell r="B1661" t="str">
            <v>8052 01</v>
          </cell>
          <cell r="C1661" t="str">
            <v xml:space="preserve">DE 4" DE DIAMETRO. </v>
          </cell>
          <cell r="D1661" t="str">
            <v>PZA.</v>
          </cell>
          <cell r="E1661">
            <v>879.62264150943395</v>
          </cell>
        </row>
        <row r="1662">
          <cell r="A1662">
            <v>2502</v>
          </cell>
          <cell r="B1662" t="str">
            <v>8052 02</v>
          </cell>
          <cell r="C1662" t="str">
            <v xml:space="preserve">DE 6" DE DIAMETRO. </v>
          </cell>
          <cell r="D1662" t="str">
            <v>PZA.</v>
          </cell>
          <cell r="E1662">
            <v>1164.9056603773586</v>
          </cell>
        </row>
        <row r="1663">
          <cell r="A1663">
            <v>2503</v>
          </cell>
          <cell r="B1663" t="str">
            <v>8052 03</v>
          </cell>
          <cell r="C1663" t="str">
            <v xml:space="preserve">DE 8" DE DIAMETRO. </v>
          </cell>
          <cell r="D1663" t="str">
            <v>PZA.</v>
          </cell>
          <cell r="E1663">
            <v>1735.4716981132076</v>
          </cell>
        </row>
        <row r="1664">
          <cell r="A1664">
            <v>2504</v>
          </cell>
          <cell r="B1664" t="str">
            <v>8052 04</v>
          </cell>
          <cell r="C1664" t="str">
            <v xml:space="preserve">DE 10" DE DIAMETRO. </v>
          </cell>
          <cell r="D1664" t="str">
            <v>PZA.</v>
          </cell>
          <cell r="E1664">
            <v>2346.7924528301887</v>
          </cell>
        </row>
        <row r="1665">
          <cell r="A1665">
            <v>2505</v>
          </cell>
          <cell r="B1665" t="str">
            <v>8052 05</v>
          </cell>
          <cell r="C1665" t="str">
            <v xml:space="preserve">DE 12" DE DIAMETRO. </v>
          </cell>
          <cell r="D1665" t="str">
            <v>PZA.</v>
          </cell>
          <cell r="E1665">
            <v>2541.5094339622642</v>
          </cell>
        </row>
        <row r="1666">
          <cell r="A1666">
            <v>2506</v>
          </cell>
          <cell r="B1666" t="str">
            <v>8052 06</v>
          </cell>
          <cell r="C1666" t="str">
            <v xml:space="preserve">DE 14" DE DIAMETRO. </v>
          </cell>
          <cell r="D1666" t="str">
            <v>PZA.</v>
          </cell>
          <cell r="E1666">
            <v>3923.7735849056603</v>
          </cell>
        </row>
        <row r="1667">
          <cell r="A1667">
            <v>2507</v>
          </cell>
          <cell r="B1667" t="str">
            <v>8052 07</v>
          </cell>
          <cell r="C1667" t="str">
            <v xml:space="preserve">DE 16" DE DIAMETRO. </v>
          </cell>
          <cell r="D1667" t="str">
            <v>PZA.</v>
          </cell>
          <cell r="E1667">
            <v>4762.6415094339618</v>
          </cell>
        </row>
        <row r="1668">
          <cell r="A1668">
            <v>2508</v>
          </cell>
          <cell r="B1668" t="str">
            <v>8052 08</v>
          </cell>
          <cell r="C1668" t="str">
            <v xml:space="preserve">DE 18" DE DIAMETRO. </v>
          </cell>
          <cell r="D1668" t="str">
            <v>PZA.</v>
          </cell>
          <cell r="E1668">
            <v>5249.433962264151</v>
          </cell>
        </row>
        <row r="1669">
          <cell r="A1669">
            <v>2509</v>
          </cell>
          <cell r="B1669" t="str">
            <v>8052 09</v>
          </cell>
          <cell r="C1669" t="str">
            <v xml:space="preserve">DE 20" DE DIAMETRO. </v>
          </cell>
          <cell r="D1669" t="str">
            <v>PZA.</v>
          </cell>
          <cell r="E1669">
            <v>5944.5283018867922</v>
          </cell>
        </row>
        <row r="1670">
          <cell r="A1670">
            <v>2510</v>
          </cell>
          <cell r="B1670" t="str">
            <v>8052 10</v>
          </cell>
          <cell r="C1670" t="str">
            <v xml:space="preserve">DE 24" DE DIAMETRO. </v>
          </cell>
          <cell r="D1670" t="str">
            <v>PZA.</v>
          </cell>
          <cell r="E1670">
            <v>8300.3773584905666</v>
          </cell>
        </row>
        <row r="1671">
          <cell r="A1671">
            <v>2511</v>
          </cell>
          <cell r="B1671" t="str">
            <v>8052 11</v>
          </cell>
          <cell r="C1671" t="str">
            <v xml:space="preserve">DE 30" DE DIAMETRO. </v>
          </cell>
          <cell r="D1671" t="str">
            <v>PZA.</v>
          </cell>
          <cell r="E1671">
            <v>11956.981132075471</v>
          </cell>
        </row>
        <row r="1672">
          <cell r="A1672">
            <v>2512</v>
          </cell>
          <cell r="B1672" t="str">
            <v>8052 12</v>
          </cell>
          <cell r="C1672" t="str">
            <v xml:space="preserve">DE 36" DE DIAMETRO. </v>
          </cell>
          <cell r="D1672" t="str">
            <v>PZA.</v>
          </cell>
          <cell r="E1672">
            <v>15436.981132075471</v>
          </cell>
        </row>
        <row r="1673">
          <cell r="A1673">
            <v>2513</v>
          </cell>
          <cell r="B1673" t="str">
            <v>8055 A0</v>
          </cell>
          <cell r="C1673" t="str">
            <v>SUMINISTRO  DE  TUBERIA DE P.V.C. PARA ADEME LISA DE POZOS DE AGUA, UNION ROSCADA, CLASE 100, SEGÚN PRECIOS DE LISTA...</v>
          </cell>
        </row>
        <row r="1674">
          <cell r="A1674">
            <v>2514</v>
          </cell>
          <cell r="B1674" t="str">
            <v>8055 A1</v>
          </cell>
          <cell r="C1674" t="str">
            <v xml:space="preserve">DE 200 MM. (8") DE DIAMETRO NOMINAL. </v>
          </cell>
          <cell r="D1674" t="str">
            <v>M</v>
          </cell>
          <cell r="E1674">
            <v>303</v>
          </cell>
        </row>
        <row r="1675">
          <cell r="A1675">
            <v>2515</v>
          </cell>
          <cell r="B1675" t="str">
            <v>8055 A2</v>
          </cell>
          <cell r="C1675" t="str">
            <v xml:space="preserve">DE 250 MM. (10") DE DIAMETRO NOMINAL. </v>
          </cell>
          <cell r="D1675" t="str">
            <v>M</v>
          </cell>
          <cell r="E1675">
            <v>480</v>
          </cell>
        </row>
        <row r="1676">
          <cell r="A1676">
            <v>2516</v>
          </cell>
          <cell r="B1676" t="str">
            <v>8055 A3</v>
          </cell>
          <cell r="C1676" t="str">
            <v xml:space="preserve">DE 315 MM. (12") DE DIAMETRO NOMINAL. </v>
          </cell>
          <cell r="D1676" t="str">
            <v>M</v>
          </cell>
          <cell r="E1676">
            <v>655</v>
          </cell>
        </row>
        <row r="1677">
          <cell r="A1677">
            <v>2517</v>
          </cell>
          <cell r="B1677" t="str">
            <v>8055 A4</v>
          </cell>
          <cell r="C1677" t="str">
            <v xml:space="preserve">DE 355 MM. (14") DE DIAMETRO NOMINAL. </v>
          </cell>
          <cell r="D1677" t="str">
            <v>M</v>
          </cell>
          <cell r="E1677">
            <v>955</v>
          </cell>
        </row>
        <row r="1678">
          <cell r="A1678">
            <v>2518</v>
          </cell>
          <cell r="B1678" t="str">
            <v>8055 B0</v>
          </cell>
          <cell r="C1678" t="str">
            <v>SUMINISTRO  DE  TUBERIA DE P.V.C. PARA ADEME LISA DE POZOS DE AGUA, UNION ROSCADA, CLASE 300, SEGÚN PRECIOS DE LISTA...</v>
          </cell>
        </row>
        <row r="1679">
          <cell r="A1679">
            <v>2519</v>
          </cell>
          <cell r="B1679" t="str">
            <v>8055 B1</v>
          </cell>
          <cell r="C1679" t="str">
            <v xml:space="preserve">DE 200 MM. (8") DE DIAMETRO NOMINAL. </v>
          </cell>
          <cell r="D1679" t="str">
            <v>M</v>
          </cell>
          <cell r="E1679">
            <v>395</v>
          </cell>
        </row>
        <row r="1680">
          <cell r="A1680">
            <v>2520</v>
          </cell>
          <cell r="B1680" t="str">
            <v>8055 B2</v>
          </cell>
          <cell r="C1680" t="str">
            <v xml:space="preserve">DE 250 MM. (10") DE DIAMETRO NOMINAL. </v>
          </cell>
          <cell r="D1680" t="str">
            <v>M</v>
          </cell>
          <cell r="E1680">
            <v>605</v>
          </cell>
        </row>
        <row r="1681">
          <cell r="A1681">
            <v>2521</v>
          </cell>
          <cell r="B1681" t="str">
            <v>8055 B3</v>
          </cell>
          <cell r="C1681" t="str">
            <v xml:space="preserve">DE 315 MM. (12") DE DIAMETRO NOMINAL. </v>
          </cell>
          <cell r="D1681" t="str">
            <v>M</v>
          </cell>
          <cell r="E1681">
            <v>845</v>
          </cell>
        </row>
        <row r="1682">
          <cell r="A1682">
            <v>2522</v>
          </cell>
          <cell r="B1682" t="str">
            <v>8055 B4</v>
          </cell>
          <cell r="C1682" t="str">
            <v xml:space="preserve">DE 355 MM. (14") DE DIAMETRO NOMINAL. </v>
          </cell>
          <cell r="D1682" t="str">
            <v>M</v>
          </cell>
          <cell r="E1682">
            <v>1160</v>
          </cell>
        </row>
        <row r="1683">
          <cell r="A1683">
            <v>2523</v>
          </cell>
          <cell r="B1683" t="str">
            <v>8055 C0</v>
          </cell>
          <cell r="C1683" t="str">
            <v>SUMINISTRO  DE  TUBERIA DE P.V.C. PARA ADEME RANURADA DE POZOS DE AGUA, UNION ROSCADA, CLASE 100, SEGÚN PRECIOS DE LISTA...</v>
          </cell>
        </row>
        <row r="1684">
          <cell r="A1684">
            <v>2524</v>
          </cell>
          <cell r="B1684" t="str">
            <v>8055 C1</v>
          </cell>
          <cell r="C1684" t="str">
            <v>DE 200 MM. (8") DE DIAMETRO NOMINAL Y 1 MM. DE ANCHO DE RANURA.</v>
          </cell>
          <cell r="D1684" t="str">
            <v>M</v>
          </cell>
          <cell r="E1684">
            <v>365</v>
          </cell>
        </row>
        <row r="1685">
          <cell r="A1685">
            <v>2525</v>
          </cell>
          <cell r="B1685" t="str">
            <v>8055 C2</v>
          </cell>
          <cell r="C1685" t="str">
            <v>DE 200 MM. (8") DE DIAMETRO NOMINAL Y 2 MM. DE ANCHO DE RANURA.</v>
          </cell>
          <cell r="D1685" t="str">
            <v>M</v>
          </cell>
          <cell r="E1685">
            <v>365</v>
          </cell>
        </row>
        <row r="1686">
          <cell r="A1686">
            <v>2526</v>
          </cell>
          <cell r="B1686" t="str">
            <v>8055 C3</v>
          </cell>
          <cell r="C1686" t="str">
            <v>DE 250 MM. (10") DE DIAMETRO NOMINAL Y 1 MM. DE ANCHO DE RANURA.</v>
          </cell>
          <cell r="D1686" t="str">
            <v>M</v>
          </cell>
          <cell r="E1686">
            <v>575</v>
          </cell>
        </row>
        <row r="1687">
          <cell r="A1687">
            <v>2527</v>
          </cell>
          <cell r="B1687" t="str">
            <v>8055 C4</v>
          </cell>
          <cell r="C1687" t="str">
            <v>DE 250 MM. (10") DE DIAMETRO NOMINAL Y 2 MM. DE ANCHO DE RANURA.</v>
          </cell>
          <cell r="D1687" t="str">
            <v>M</v>
          </cell>
          <cell r="E1687">
            <v>575</v>
          </cell>
        </row>
        <row r="1688">
          <cell r="A1688">
            <v>2528</v>
          </cell>
          <cell r="B1688" t="str">
            <v>8055 C5</v>
          </cell>
          <cell r="C1688" t="str">
            <v>DE 315 MM. (12") DE DIAMETRO NOMINAL Y 1 MM. DE ANCHO DE RANURA.</v>
          </cell>
          <cell r="D1688" t="str">
            <v>M</v>
          </cell>
          <cell r="E1688">
            <v>785</v>
          </cell>
        </row>
        <row r="1689">
          <cell r="A1689">
            <v>2529</v>
          </cell>
          <cell r="B1689" t="str">
            <v>8055 C6</v>
          </cell>
          <cell r="C1689" t="str">
            <v>DE 315 MM. (12") DE DIAMETRO NOMINAL Y 2 MM. DE ANCHO DE RANURA.</v>
          </cell>
          <cell r="D1689" t="str">
            <v>M</v>
          </cell>
          <cell r="E1689">
            <v>785</v>
          </cell>
        </row>
        <row r="1690">
          <cell r="A1690">
            <v>2530</v>
          </cell>
          <cell r="B1690" t="str">
            <v>8055 C7</v>
          </cell>
          <cell r="C1690" t="str">
            <v>DE 355 MM. (14") DE DIAMETRO NOMINAL Y 1 MM. DE ANCHO DE RANURA.</v>
          </cell>
          <cell r="D1690" t="str">
            <v>M</v>
          </cell>
          <cell r="E1690">
            <v>1150</v>
          </cell>
        </row>
        <row r="1691">
          <cell r="A1691">
            <v>2531</v>
          </cell>
          <cell r="B1691" t="str">
            <v>8055 C7</v>
          </cell>
          <cell r="C1691" t="str">
            <v>DE 355 MM. (14") DE DIAMETRO NOMINAL Y 2 MM. DE ANCHO DE RANURA.</v>
          </cell>
          <cell r="D1691" t="str">
            <v>M</v>
          </cell>
          <cell r="E1691">
            <v>1150</v>
          </cell>
        </row>
        <row r="1692">
          <cell r="A1692">
            <v>2532</v>
          </cell>
          <cell r="B1692" t="str">
            <v>8055 D0</v>
          </cell>
          <cell r="C1692" t="str">
            <v>SUMINISTRO  DE  TUBERIA DE P.V.C. PARA ADEME RANURADA DE POZOS DE AGUA, UNION ROSCADA, CLASE 300, SEGÚN PRECIOS DE LISTA...</v>
          </cell>
        </row>
        <row r="1693">
          <cell r="A1693">
            <v>2533</v>
          </cell>
          <cell r="B1693" t="str">
            <v>8055 D1</v>
          </cell>
          <cell r="C1693" t="str">
            <v>DE 200 MM. (8") DE DIAMETRO NOMINAL Y 1 MM. DE  ANCHO DE RANURA.</v>
          </cell>
          <cell r="D1693" t="str">
            <v>M</v>
          </cell>
          <cell r="E1693">
            <v>475</v>
          </cell>
        </row>
        <row r="1694">
          <cell r="A1694">
            <v>2534</v>
          </cell>
          <cell r="B1694" t="str">
            <v>8055 D2</v>
          </cell>
          <cell r="C1694" t="str">
            <v>DE 200 MM. (8") DE DIAMETRO NOMINAL Y 2 MM. DE  ANCHO DE RANURA.</v>
          </cell>
          <cell r="D1694" t="str">
            <v>M</v>
          </cell>
          <cell r="E1694">
            <v>475</v>
          </cell>
        </row>
        <row r="1695">
          <cell r="A1695">
            <v>2535</v>
          </cell>
          <cell r="B1695" t="str">
            <v>8055 D3</v>
          </cell>
          <cell r="C1695" t="str">
            <v>DE 250 MM. (10") DE DIAMETRO NOMINAL Y 1 MM. DE  ANCHO DE RANURA.</v>
          </cell>
          <cell r="D1695" t="str">
            <v>M</v>
          </cell>
          <cell r="E1695">
            <v>725</v>
          </cell>
        </row>
        <row r="1696">
          <cell r="A1696">
            <v>2536</v>
          </cell>
          <cell r="B1696" t="str">
            <v>8055 D4</v>
          </cell>
          <cell r="C1696" t="str">
            <v>DE 250 MM. (10") DE DIAMETRO NOMINAL Y 2 MM. DE  ANCHO DE RANURA.</v>
          </cell>
          <cell r="D1696" t="str">
            <v>M</v>
          </cell>
          <cell r="E1696">
            <v>725</v>
          </cell>
        </row>
        <row r="1697">
          <cell r="A1697">
            <v>2537</v>
          </cell>
          <cell r="B1697" t="str">
            <v>8055 D5</v>
          </cell>
          <cell r="C1697" t="str">
            <v>DE 315 MM. (12") DE DIAMETRO NOMINAL Y 1 MM. DE  ANCHO DE RANURA.</v>
          </cell>
          <cell r="D1697" t="str">
            <v>M</v>
          </cell>
          <cell r="E1697">
            <v>1015</v>
          </cell>
        </row>
        <row r="1698">
          <cell r="A1698">
            <v>2538</v>
          </cell>
          <cell r="B1698" t="str">
            <v>8055 D6</v>
          </cell>
          <cell r="C1698" t="str">
            <v>DE 315 MM. (12") DE DIAMETRO NOMINAL Y 2 MM. DE  ANCHO DE RANURA.</v>
          </cell>
          <cell r="D1698" t="str">
            <v>M</v>
          </cell>
          <cell r="E1698">
            <v>1015</v>
          </cell>
        </row>
        <row r="1699">
          <cell r="A1699">
            <v>2539</v>
          </cell>
          <cell r="B1699" t="str">
            <v>8055 D7</v>
          </cell>
          <cell r="C1699" t="str">
            <v>DE 355 MM. (14") DE DIAMETRO NOMINAL Y 1 MM. DE  ANCHO DE RANURA.</v>
          </cell>
          <cell r="D1699" t="str">
            <v>M</v>
          </cell>
          <cell r="E1699">
            <v>1395</v>
          </cell>
        </row>
        <row r="1700">
          <cell r="A1700">
            <v>2540</v>
          </cell>
          <cell r="B1700" t="str">
            <v>8055 D8</v>
          </cell>
          <cell r="C1700" t="str">
            <v>DE 355 MM. (14") DE DIAMETRO NOMINAL Y 2 MM. DE  ANCHO DE RANURA.</v>
          </cell>
          <cell r="D1700" t="str">
            <v>M</v>
          </cell>
          <cell r="E1700">
            <v>1395</v>
          </cell>
        </row>
        <row r="1701">
          <cell r="A1701">
            <v>2541</v>
          </cell>
          <cell r="B1701" t="str">
            <v>8056 00</v>
          </cell>
          <cell r="C1701" t="str">
            <v xml:space="preserve">SUMINISTRO  DE  TUBERIA  Y  PIEZAS  ESPECIALES  DE FIERRO GALVANIZADO (HIERRO MALEABLE) CEDULA 40 POR INMERSION EN CALIENTE TIPO STANDARD CLASE 150 (10.5 KG/CM2)    </v>
          </cell>
        </row>
        <row r="1702">
          <cell r="A1702">
            <v>2542</v>
          </cell>
          <cell r="B1702" t="str">
            <v>8056 10</v>
          </cell>
          <cell r="C1702" t="str">
            <v>TUBERIA CEDULA 40 DE......</v>
          </cell>
        </row>
        <row r="1703">
          <cell r="A1703">
            <v>2543</v>
          </cell>
          <cell r="B1703" t="str">
            <v>8056 11</v>
          </cell>
          <cell r="C1703" t="str">
            <v>1/2" DE DIAMETRO.</v>
          </cell>
          <cell r="D1703" t="str">
            <v>M</v>
          </cell>
          <cell r="E1703">
            <v>13.463541666666668</v>
          </cell>
        </row>
        <row r="1704">
          <cell r="A1704">
            <v>2544</v>
          </cell>
          <cell r="B1704" t="str">
            <v>8056 12</v>
          </cell>
          <cell r="C1704" t="str">
            <v>3/4" DE DIAMETRO.</v>
          </cell>
          <cell r="D1704" t="str">
            <v>M</v>
          </cell>
          <cell r="E1704">
            <v>18.412760416666668</v>
          </cell>
        </row>
        <row r="1705">
          <cell r="A1705">
            <v>2545</v>
          </cell>
          <cell r="B1705" t="str">
            <v>8056 13</v>
          </cell>
          <cell r="C1705" t="str">
            <v>1"    DE DIAMETRO.</v>
          </cell>
          <cell r="D1705" t="str">
            <v>M</v>
          </cell>
          <cell r="E1705">
            <v>28.684895833333336</v>
          </cell>
        </row>
        <row r="1706">
          <cell r="A1706">
            <v>2546</v>
          </cell>
          <cell r="B1706" t="str">
            <v>8056 14</v>
          </cell>
          <cell r="C1706" t="str">
            <v>1 1/4" DE DIAMETRO.</v>
          </cell>
          <cell r="D1706" t="str">
            <v>M</v>
          </cell>
          <cell r="E1706">
            <v>38.88671875</v>
          </cell>
        </row>
        <row r="1707">
          <cell r="A1707">
            <v>2547</v>
          </cell>
          <cell r="B1707" t="str">
            <v>8056 15</v>
          </cell>
          <cell r="C1707" t="str">
            <v>1 1/2" DE DIAMETRO.</v>
          </cell>
          <cell r="D1707" t="str">
            <v>M</v>
          </cell>
          <cell r="E1707">
            <v>46.462239583333329</v>
          </cell>
        </row>
        <row r="1708">
          <cell r="A1708">
            <v>2548</v>
          </cell>
          <cell r="B1708" t="str">
            <v>8056 16</v>
          </cell>
          <cell r="C1708" t="str">
            <v>2"    DE DIAMETRO.</v>
          </cell>
          <cell r="D1708" t="str">
            <v>M</v>
          </cell>
          <cell r="E1708">
            <v>62.069010416666664</v>
          </cell>
        </row>
        <row r="1709">
          <cell r="A1709">
            <v>2549</v>
          </cell>
          <cell r="B1709" t="str">
            <v>8056 17</v>
          </cell>
          <cell r="C1709" t="str">
            <v>2 1/2" DE DIAMETRO.</v>
          </cell>
          <cell r="D1709" t="str">
            <v>M</v>
          </cell>
          <cell r="E1709">
            <v>98.450520833333343</v>
          </cell>
        </row>
        <row r="1710">
          <cell r="A1710">
            <v>2550</v>
          </cell>
          <cell r="B1710" t="str">
            <v>8056 18</v>
          </cell>
          <cell r="C1710" t="str">
            <v>3"    DE DIAMETRO.</v>
          </cell>
          <cell r="D1710" t="str">
            <v>M</v>
          </cell>
          <cell r="E1710">
            <v>128.87239583333334</v>
          </cell>
        </row>
        <row r="1711">
          <cell r="A1711">
            <v>2551</v>
          </cell>
          <cell r="B1711" t="str">
            <v>8056 19</v>
          </cell>
          <cell r="C1711" t="str">
            <v>4"    DE DIAMETRO.</v>
          </cell>
          <cell r="D1711" t="str">
            <v>M</v>
          </cell>
          <cell r="E1711">
            <v>183.2734375</v>
          </cell>
        </row>
        <row r="1712">
          <cell r="A1712">
            <v>2552</v>
          </cell>
          <cell r="B1712" t="str">
            <v>8056 A0</v>
          </cell>
          <cell r="C1712" t="str">
            <v>CODOS DE 90° POR...</v>
          </cell>
        </row>
        <row r="1713">
          <cell r="A1713">
            <v>2553</v>
          </cell>
          <cell r="B1713" t="str">
            <v>8056 A1</v>
          </cell>
          <cell r="C1713" t="str">
            <v>1/2" DE DIAMETRO.</v>
          </cell>
          <cell r="D1713" t="str">
            <v>PZA</v>
          </cell>
          <cell r="E1713">
            <v>4.2480000000000002</v>
          </cell>
        </row>
        <row r="1714">
          <cell r="A1714">
            <v>2554</v>
          </cell>
          <cell r="B1714" t="str">
            <v>8056 A2</v>
          </cell>
          <cell r="C1714" t="str">
            <v>3/4" DE DIAMETRO.</v>
          </cell>
          <cell r="D1714" t="str">
            <v>PZA</v>
          </cell>
          <cell r="E1714">
            <v>6.6319999999999997</v>
          </cell>
        </row>
        <row r="1715">
          <cell r="A1715">
            <v>2555</v>
          </cell>
          <cell r="B1715" t="str">
            <v>8056 A3</v>
          </cell>
          <cell r="C1715" t="str">
            <v>1"    DE DIAMETRO.</v>
          </cell>
          <cell r="D1715" t="str">
            <v>PZA</v>
          </cell>
          <cell r="E1715">
            <v>13.12</v>
          </cell>
        </row>
        <row r="1716">
          <cell r="A1716">
            <v>2556</v>
          </cell>
          <cell r="B1716" t="str">
            <v>8056 A4</v>
          </cell>
          <cell r="C1716" t="str">
            <v>1 1/4" DE DIAMETRO.</v>
          </cell>
          <cell r="D1716" t="str">
            <v>PZA</v>
          </cell>
          <cell r="E1716">
            <v>19.944000000000003</v>
          </cell>
        </row>
        <row r="1717">
          <cell r="A1717">
            <v>2557</v>
          </cell>
          <cell r="B1717" t="str">
            <v>8056 A5</v>
          </cell>
          <cell r="C1717" t="str">
            <v>1 1/2" DE DIAMETRO.</v>
          </cell>
          <cell r="D1717" t="str">
            <v>PZA</v>
          </cell>
          <cell r="E1717">
            <v>27.327999999999999</v>
          </cell>
        </row>
        <row r="1718">
          <cell r="A1718">
            <v>2558</v>
          </cell>
          <cell r="B1718" t="str">
            <v>8056 A6</v>
          </cell>
          <cell r="C1718" t="str">
            <v>2"    DE DIAMETRO.</v>
          </cell>
          <cell r="D1718" t="str">
            <v>PZA</v>
          </cell>
          <cell r="E1718">
            <v>40.984000000000002</v>
          </cell>
        </row>
        <row r="1719">
          <cell r="A1719">
            <v>2559</v>
          </cell>
          <cell r="B1719" t="str">
            <v>8056 A7</v>
          </cell>
          <cell r="C1719" t="str">
            <v>2 1/2" DE DIAMETRO.</v>
          </cell>
          <cell r="D1719" t="str">
            <v>PZA</v>
          </cell>
          <cell r="E1719">
            <v>83.576000000000008</v>
          </cell>
        </row>
        <row r="1720">
          <cell r="A1720">
            <v>2560</v>
          </cell>
          <cell r="B1720" t="str">
            <v>8056 A8</v>
          </cell>
          <cell r="C1720" t="str">
            <v>3"    DE DIAMETRO.</v>
          </cell>
          <cell r="D1720" t="str">
            <v>PZA</v>
          </cell>
          <cell r="E1720">
            <v>150.24</v>
          </cell>
        </row>
        <row r="1721">
          <cell r="A1721">
            <v>2561</v>
          </cell>
          <cell r="B1721" t="str">
            <v>8056 A9</v>
          </cell>
          <cell r="C1721" t="str">
            <v>4"    DE DIAMETRO.</v>
          </cell>
          <cell r="D1721" t="str">
            <v>PZA</v>
          </cell>
          <cell r="E1721">
            <v>273.26400000000001</v>
          </cell>
        </row>
        <row r="1722">
          <cell r="A1722">
            <v>2562</v>
          </cell>
          <cell r="B1722" t="str">
            <v>8056 A10</v>
          </cell>
          <cell r="C1722" t="str">
            <v>6"    DE DIAMETRO.</v>
          </cell>
          <cell r="D1722" t="str">
            <v>PZA</v>
          </cell>
          <cell r="E1722">
            <v>1339.9440000000002</v>
          </cell>
        </row>
        <row r="1723">
          <cell r="A1723">
            <v>2563</v>
          </cell>
          <cell r="B1723" t="str">
            <v>8056 B0</v>
          </cell>
          <cell r="C1723" t="str">
            <v>CODOS DE 45° POR...</v>
          </cell>
        </row>
        <row r="1724">
          <cell r="A1724">
            <v>2564</v>
          </cell>
          <cell r="B1724" t="str">
            <v>8056 B1</v>
          </cell>
          <cell r="C1724" t="str">
            <v>1/2" DE DIAMETRO.</v>
          </cell>
          <cell r="D1724" t="str">
            <v>PZA</v>
          </cell>
          <cell r="E1724">
            <v>8.1920000000000002</v>
          </cell>
        </row>
        <row r="1725">
          <cell r="A1725">
            <v>2565</v>
          </cell>
          <cell r="B1725" t="str">
            <v>8056 B2</v>
          </cell>
          <cell r="C1725" t="str">
            <v>3/4" DE DIAMETRO.</v>
          </cell>
          <cell r="D1725" t="str">
            <v>PZA</v>
          </cell>
          <cell r="E1725">
            <v>10.928000000000001</v>
          </cell>
        </row>
        <row r="1726">
          <cell r="A1726">
            <v>2566</v>
          </cell>
          <cell r="B1726" t="str">
            <v>8056 B3</v>
          </cell>
          <cell r="C1726" t="str">
            <v>1"    DE DIAMETRO.</v>
          </cell>
          <cell r="D1726" t="str">
            <v>PZA</v>
          </cell>
          <cell r="E1726">
            <v>13.656000000000001</v>
          </cell>
        </row>
        <row r="1727">
          <cell r="A1727">
            <v>2567</v>
          </cell>
          <cell r="B1727" t="str">
            <v>8056 B4</v>
          </cell>
          <cell r="C1727" t="str">
            <v>1 1/4" DE DIAMETRO.</v>
          </cell>
          <cell r="D1727" t="str">
            <v>PZA</v>
          </cell>
          <cell r="E1727">
            <v>23.231999999999999</v>
          </cell>
        </row>
        <row r="1728">
          <cell r="A1728">
            <v>2568</v>
          </cell>
          <cell r="B1728" t="str">
            <v>8056 B5</v>
          </cell>
          <cell r="C1728" t="str">
            <v>1 1/2" DE DIAMETRO.</v>
          </cell>
          <cell r="D1728" t="str">
            <v>PZA</v>
          </cell>
          <cell r="E1728">
            <v>29.504000000000005</v>
          </cell>
        </row>
        <row r="1729">
          <cell r="A1729">
            <v>2569</v>
          </cell>
          <cell r="B1729" t="str">
            <v>8056 B6</v>
          </cell>
          <cell r="C1729" t="str">
            <v>2"    DE DIAMETRO.</v>
          </cell>
          <cell r="D1729" t="str">
            <v>PZA</v>
          </cell>
          <cell r="E1729">
            <v>43.728000000000002</v>
          </cell>
        </row>
        <row r="1730">
          <cell r="A1730">
            <v>2570</v>
          </cell>
          <cell r="B1730" t="str">
            <v>8056 B7</v>
          </cell>
          <cell r="C1730" t="str">
            <v>2 1/2" DE DIAMETRO.</v>
          </cell>
          <cell r="D1730" t="str">
            <v>PZA</v>
          </cell>
          <cell r="E1730">
            <v>81.975999999999999</v>
          </cell>
        </row>
        <row r="1731">
          <cell r="A1731">
            <v>2571</v>
          </cell>
          <cell r="B1731" t="str">
            <v>8056 B8</v>
          </cell>
          <cell r="C1731" t="str">
            <v>3"    DE DIAMETRO.</v>
          </cell>
          <cell r="D1731" t="str">
            <v>PZA</v>
          </cell>
          <cell r="E1731">
            <v>136.63200000000001</v>
          </cell>
        </row>
        <row r="1732">
          <cell r="A1732">
            <v>2572</v>
          </cell>
          <cell r="B1732" t="str">
            <v>8056 B9</v>
          </cell>
          <cell r="C1732" t="str">
            <v>4"    DE DIAMETRO.</v>
          </cell>
          <cell r="D1732" t="str">
            <v>PZA</v>
          </cell>
          <cell r="E1732">
            <v>232.26400000000001</v>
          </cell>
        </row>
        <row r="1733">
          <cell r="A1733">
            <v>2573</v>
          </cell>
          <cell r="B1733" t="str">
            <v>8056 C0</v>
          </cell>
          <cell r="C1733" t="str">
            <v>CODOS NIPLES DE...</v>
          </cell>
        </row>
        <row r="1734">
          <cell r="A1734">
            <v>2574</v>
          </cell>
          <cell r="B1734" t="str">
            <v>8056 C1</v>
          </cell>
          <cell r="C1734" t="str">
            <v>1/2" DE DIAMETRO.</v>
          </cell>
          <cell r="D1734" t="str">
            <v>PZA</v>
          </cell>
          <cell r="E1734">
            <v>12.832000000000001</v>
          </cell>
        </row>
        <row r="1735">
          <cell r="A1735">
            <v>2575</v>
          </cell>
          <cell r="B1735" t="str">
            <v>8056 C2</v>
          </cell>
          <cell r="C1735" t="str">
            <v>3/4" DE DIAMETRO.</v>
          </cell>
          <cell r="D1735" t="str">
            <v>PZA</v>
          </cell>
          <cell r="E1735">
            <v>10.928000000000001</v>
          </cell>
        </row>
        <row r="1736">
          <cell r="A1736">
            <v>2576</v>
          </cell>
          <cell r="B1736" t="str">
            <v>8056 C3</v>
          </cell>
          <cell r="C1736" t="str">
            <v>1"    DE DIAMETRO.</v>
          </cell>
          <cell r="D1736" t="str">
            <v>PZA</v>
          </cell>
          <cell r="E1736">
            <v>19.568000000000001</v>
          </cell>
        </row>
        <row r="1737">
          <cell r="A1737">
            <v>2577</v>
          </cell>
          <cell r="B1737" t="str">
            <v>8056 C4</v>
          </cell>
          <cell r="C1737" t="str">
            <v>1 1/4" DE DIAMETRO.</v>
          </cell>
          <cell r="D1737" t="str">
            <v>PZA</v>
          </cell>
          <cell r="E1737">
            <v>24.591999999999999</v>
          </cell>
        </row>
        <row r="1738">
          <cell r="A1738">
            <v>2578</v>
          </cell>
          <cell r="B1738" t="str">
            <v>8056 C5</v>
          </cell>
          <cell r="C1738" t="str">
            <v>1 1/2" DE DIAMETRO.</v>
          </cell>
          <cell r="D1738" t="str">
            <v>PZA</v>
          </cell>
          <cell r="E1738">
            <v>35.520000000000003</v>
          </cell>
        </row>
        <row r="1739">
          <cell r="A1739">
            <v>2579</v>
          </cell>
          <cell r="B1739" t="str">
            <v>8056 C6</v>
          </cell>
          <cell r="C1739" t="str">
            <v>2"    DE DIAMETRO.</v>
          </cell>
          <cell r="D1739" t="str">
            <v>PZA</v>
          </cell>
          <cell r="E1739">
            <v>55.608000000000004</v>
          </cell>
        </row>
        <row r="1740">
          <cell r="A1740">
            <v>2580</v>
          </cell>
          <cell r="B1740" t="str">
            <v>8056 D0</v>
          </cell>
          <cell r="C1740" t="str">
            <v>COPLE REFORZADO DE....</v>
          </cell>
        </row>
        <row r="1741">
          <cell r="A1741">
            <v>2581</v>
          </cell>
          <cell r="B1741" t="str">
            <v>8056 D1</v>
          </cell>
          <cell r="C1741" t="str">
            <v>1/2" DE DIAMETRO.</v>
          </cell>
          <cell r="D1741" t="str">
            <v>PZA</v>
          </cell>
          <cell r="E1741">
            <v>7.024</v>
          </cell>
        </row>
        <row r="1742">
          <cell r="A1742">
            <v>2582</v>
          </cell>
          <cell r="B1742" t="str">
            <v>8056 D2</v>
          </cell>
          <cell r="C1742" t="str">
            <v>3/4" DE DIAMETRO.</v>
          </cell>
          <cell r="D1742" t="str">
            <v>PZA</v>
          </cell>
          <cell r="E1742">
            <v>8.5280000000000005</v>
          </cell>
        </row>
        <row r="1743">
          <cell r="A1743">
            <v>2583</v>
          </cell>
          <cell r="B1743" t="str">
            <v>8056 D3</v>
          </cell>
          <cell r="C1743" t="str">
            <v>1"    DE DIAMETRO.</v>
          </cell>
          <cell r="D1743" t="str">
            <v>PZA</v>
          </cell>
          <cell r="E1743">
            <v>12.416</v>
          </cell>
        </row>
        <row r="1744">
          <cell r="A1744">
            <v>2584</v>
          </cell>
          <cell r="B1744" t="str">
            <v>8056 D4</v>
          </cell>
          <cell r="C1744" t="str">
            <v>1 1/4" DE DIAMETRO.</v>
          </cell>
          <cell r="D1744" t="str">
            <v>PZA</v>
          </cell>
          <cell r="E1744">
            <v>16.368000000000002</v>
          </cell>
        </row>
        <row r="1745">
          <cell r="A1745">
            <v>2585</v>
          </cell>
          <cell r="B1745" t="str">
            <v>8056 D5</v>
          </cell>
          <cell r="C1745" t="str">
            <v>1 1/2" DE DIAMETRO.</v>
          </cell>
          <cell r="D1745" t="str">
            <v>PZA</v>
          </cell>
          <cell r="E1745">
            <v>19.192</v>
          </cell>
        </row>
        <row r="1746">
          <cell r="A1746">
            <v>2586</v>
          </cell>
          <cell r="B1746" t="str">
            <v>8056 D6</v>
          </cell>
          <cell r="C1746" t="str">
            <v>2"    DE DIAMETRO.</v>
          </cell>
          <cell r="D1746" t="str">
            <v>PZA</v>
          </cell>
          <cell r="E1746">
            <v>27.632000000000001</v>
          </cell>
        </row>
        <row r="1747">
          <cell r="A1747">
            <v>2587</v>
          </cell>
          <cell r="B1747" t="str">
            <v>8056 D7</v>
          </cell>
          <cell r="C1747" t="str">
            <v>2 1/2" DE DIAMETRO.</v>
          </cell>
          <cell r="D1747" t="str">
            <v>PZA</v>
          </cell>
          <cell r="E1747">
            <v>60.496000000000009</v>
          </cell>
        </row>
        <row r="1748">
          <cell r="A1748">
            <v>2588</v>
          </cell>
          <cell r="B1748" t="str">
            <v>8056 D8</v>
          </cell>
          <cell r="C1748" t="str">
            <v>3"    DE DIAMETRO.</v>
          </cell>
          <cell r="D1748" t="str">
            <v>PZA</v>
          </cell>
          <cell r="E1748">
            <v>85.488</v>
          </cell>
        </row>
        <row r="1749">
          <cell r="A1749">
            <v>2589</v>
          </cell>
          <cell r="B1749" t="str">
            <v>8056 D9</v>
          </cell>
          <cell r="C1749" t="str">
            <v>4"    DE DIAMETRO.</v>
          </cell>
          <cell r="D1749" t="str">
            <v>PZA</v>
          </cell>
          <cell r="E1749">
            <v>134.46400000000003</v>
          </cell>
        </row>
        <row r="1750">
          <cell r="A1750">
            <v>2590</v>
          </cell>
          <cell r="B1750" t="str">
            <v>8056 E0</v>
          </cell>
          <cell r="C1750" t="str">
            <v>CRUZ REFORZADO DE....</v>
          </cell>
        </row>
        <row r="1751">
          <cell r="A1751">
            <v>2591</v>
          </cell>
          <cell r="B1751" t="str">
            <v>8056 E1</v>
          </cell>
          <cell r="C1751" t="str">
            <v>1/2" DE DIAMETRO.</v>
          </cell>
          <cell r="D1751" t="str">
            <v>PZA</v>
          </cell>
          <cell r="E1751">
            <v>15.032</v>
          </cell>
        </row>
        <row r="1752">
          <cell r="A1752">
            <v>2592</v>
          </cell>
          <cell r="B1752" t="str">
            <v>8056 E2</v>
          </cell>
          <cell r="C1752" t="str">
            <v>3/4" DE DIAMETRO.</v>
          </cell>
          <cell r="D1752" t="str">
            <v>PZA</v>
          </cell>
          <cell r="E1752">
            <v>33.880000000000003</v>
          </cell>
        </row>
        <row r="1753">
          <cell r="A1753">
            <v>2593</v>
          </cell>
          <cell r="B1753" t="str">
            <v>8056 E3</v>
          </cell>
          <cell r="C1753" t="str">
            <v>1"    DE DIAMETRO.</v>
          </cell>
          <cell r="D1753" t="str">
            <v>PZA</v>
          </cell>
          <cell r="E1753">
            <v>35.520000000000003</v>
          </cell>
        </row>
        <row r="1754">
          <cell r="A1754">
            <v>2594</v>
          </cell>
          <cell r="B1754" t="str">
            <v>8056 E4</v>
          </cell>
          <cell r="C1754" t="str">
            <v>1 1/4" DE DIAMETRO.</v>
          </cell>
          <cell r="D1754" t="str">
            <v>PZA</v>
          </cell>
          <cell r="E1754">
            <v>75.055999999999997</v>
          </cell>
        </row>
        <row r="1755">
          <cell r="A1755">
            <v>2595</v>
          </cell>
          <cell r="B1755" t="str">
            <v>8056 E5</v>
          </cell>
          <cell r="C1755" t="str">
            <v>1 1/2" DE DIAMETRO.</v>
          </cell>
          <cell r="D1755" t="str">
            <v>PZA</v>
          </cell>
          <cell r="E1755">
            <v>79.248000000000005</v>
          </cell>
        </row>
        <row r="1756">
          <cell r="A1756">
            <v>2596</v>
          </cell>
          <cell r="B1756" t="str">
            <v>8056 E6</v>
          </cell>
          <cell r="C1756" t="str">
            <v>2"    DE DIAMETRO.</v>
          </cell>
          <cell r="D1756" t="str">
            <v>PZA</v>
          </cell>
          <cell r="E1756">
            <v>128.42400000000001</v>
          </cell>
        </row>
        <row r="1757">
          <cell r="A1757">
            <v>2597</v>
          </cell>
          <cell r="B1757" t="str">
            <v>8056 E7</v>
          </cell>
          <cell r="C1757" t="str">
            <v>2 1/2" DE DIAMETRO.</v>
          </cell>
          <cell r="D1757" t="str">
            <v>PZA</v>
          </cell>
          <cell r="E1757">
            <v>207.672</v>
          </cell>
        </row>
        <row r="1758">
          <cell r="A1758">
            <v>2598</v>
          </cell>
          <cell r="B1758" t="str">
            <v>8056 E8</v>
          </cell>
          <cell r="C1758" t="str">
            <v>3"    DE DIAMETRO.</v>
          </cell>
          <cell r="D1758" t="str">
            <v>PZA</v>
          </cell>
          <cell r="E1758">
            <v>428.07200000000006</v>
          </cell>
        </row>
        <row r="1759">
          <cell r="A1759">
            <v>2599</v>
          </cell>
          <cell r="B1759" t="str">
            <v>8056 E9</v>
          </cell>
          <cell r="C1759" t="str">
            <v>4"    DE DIAMETRO.</v>
          </cell>
          <cell r="D1759" t="str">
            <v>PZA</v>
          </cell>
          <cell r="E1759">
            <v>932.30400000000009</v>
          </cell>
        </row>
        <row r="1760">
          <cell r="A1760">
            <v>2600</v>
          </cell>
          <cell r="B1760" t="str">
            <v>8056 F0</v>
          </cell>
          <cell r="C1760" t="str">
            <v>FLANGES DE PISO DE....</v>
          </cell>
        </row>
        <row r="1761">
          <cell r="A1761">
            <v>2601</v>
          </cell>
          <cell r="B1761" t="str">
            <v>8056 F1</v>
          </cell>
          <cell r="C1761" t="str">
            <v>1/2" DE DIAMETRO.</v>
          </cell>
          <cell r="D1761" t="str">
            <v>PZA</v>
          </cell>
          <cell r="E1761">
            <v>50.783999999999999</v>
          </cell>
        </row>
        <row r="1762">
          <cell r="A1762">
            <v>2602</v>
          </cell>
          <cell r="B1762" t="str">
            <v>8056 F2</v>
          </cell>
          <cell r="C1762" t="str">
            <v>3/4" DE DIAMETRO.</v>
          </cell>
          <cell r="D1762" t="str">
            <v>PZA</v>
          </cell>
          <cell r="E1762">
            <v>50.783999999999999</v>
          </cell>
        </row>
        <row r="1763">
          <cell r="A1763">
            <v>2603</v>
          </cell>
          <cell r="B1763" t="str">
            <v>8056 F3</v>
          </cell>
          <cell r="C1763" t="str">
            <v>1"    DE DIAMETRO.</v>
          </cell>
          <cell r="D1763" t="str">
            <v>PZA</v>
          </cell>
          <cell r="E1763">
            <v>62.264000000000003</v>
          </cell>
        </row>
        <row r="1764">
          <cell r="A1764">
            <v>2604</v>
          </cell>
          <cell r="B1764" t="str">
            <v>8056 F4</v>
          </cell>
          <cell r="C1764" t="str">
            <v>1 1/4" DE DIAMETRO.</v>
          </cell>
          <cell r="D1764" t="str">
            <v>PZA</v>
          </cell>
          <cell r="E1764">
            <v>69.088000000000008</v>
          </cell>
        </row>
        <row r="1765">
          <cell r="A1765">
            <v>2605</v>
          </cell>
          <cell r="B1765" t="str">
            <v>8056 F5</v>
          </cell>
          <cell r="C1765" t="str">
            <v>1 1/2" DE DIAMETRO.</v>
          </cell>
          <cell r="D1765" t="str">
            <v>PZA</v>
          </cell>
          <cell r="E1765">
            <v>86</v>
          </cell>
        </row>
        <row r="1766">
          <cell r="A1766">
            <v>2606</v>
          </cell>
          <cell r="B1766" t="str">
            <v>8056 F6</v>
          </cell>
          <cell r="C1766" t="str">
            <v>2"    DE DIAMETRO.</v>
          </cell>
          <cell r="D1766" t="str">
            <v>PZA</v>
          </cell>
          <cell r="E1766">
            <v>113.72</v>
          </cell>
        </row>
        <row r="1767">
          <cell r="A1767">
            <v>2607</v>
          </cell>
          <cell r="B1767" t="str">
            <v>8056 G0</v>
          </cell>
          <cell r="C1767" t="str">
            <v>UNION FLANGE</v>
          </cell>
        </row>
        <row r="1768">
          <cell r="A1768">
            <v>2608</v>
          </cell>
          <cell r="B1768" t="str">
            <v>8056 G1</v>
          </cell>
          <cell r="C1768" t="str">
            <v>1"    DE DIAMETRO.</v>
          </cell>
          <cell r="D1768" t="str">
            <v>PZA</v>
          </cell>
          <cell r="E1768">
            <v>211.6</v>
          </cell>
        </row>
        <row r="1769">
          <cell r="A1769">
            <v>2609</v>
          </cell>
          <cell r="B1769" t="str">
            <v>8056 G2</v>
          </cell>
          <cell r="C1769" t="str">
            <v>1 1/4" DE DIAMETRO.</v>
          </cell>
          <cell r="D1769" t="str">
            <v>PZA</v>
          </cell>
          <cell r="E1769">
            <v>257.95999999999998</v>
          </cell>
        </row>
        <row r="1770">
          <cell r="A1770">
            <v>2610</v>
          </cell>
          <cell r="B1770" t="str">
            <v>8056 G3</v>
          </cell>
          <cell r="C1770" t="str">
            <v>1 1/2" DE DIAMETRO.</v>
          </cell>
          <cell r="D1770" t="str">
            <v>PZA</v>
          </cell>
          <cell r="E1770">
            <v>330.18400000000003</v>
          </cell>
        </row>
        <row r="1771">
          <cell r="A1771">
            <v>2611</v>
          </cell>
          <cell r="B1771" t="str">
            <v>8056 G4</v>
          </cell>
          <cell r="C1771" t="str">
            <v>2"    DE DIAMETRO.</v>
          </cell>
          <cell r="D1771" t="str">
            <v>PZA</v>
          </cell>
          <cell r="E1771">
            <v>528.60800000000006</v>
          </cell>
        </row>
        <row r="1772">
          <cell r="A1772">
            <v>2612</v>
          </cell>
          <cell r="B1772" t="str">
            <v>8056 G5</v>
          </cell>
          <cell r="C1772" t="str">
            <v>2 1/2" DE DIAMETRO.</v>
          </cell>
          <cell r="D1772" t="str">
            <v>PZA</v>
          </cell>
          <cell r="E1772">
            <v>815.4</v>
          </cell>
        </row>
        <row r="1773">
          <cell r="A1773">
            <v>2613</v>
          </cell>
          <cell r="B1773" t="str">
            <v>8056 G6</v>
          </cell>
          <cell r="C1773" t="str">
            <v>3"    DE DIAMETRO.</v>
          </cell>
          <cell r="D1773" t="str">
            <v>PZA</v>
          </cell>
          <cell r="E1773">
            <v>1012.176</v>
          </cell>
        </row>
        <row r="1774">
          <cell r="A1774">
            <v>2614</v>
          </cell>
          <cell r="B1774" t="str">
            <v>8056 G7</v>
          </cell>
          <cell r="C1774" t="str">
            <v>4"    DE DIAMETRO.</v>
          </cell>
          <cell r="D1774" t="str">
            <v>PZA</v>
          </cell>
          <cell r="E1774">
            <v>1436.6</v>
          </cell>
        </row>
        <row r="1775">
          <cell r="A1775">
            <v>2615</v>
          </cell>
          <cell r="B1775" t="str">
            <v>8056 G8</v>
          </cell>
          <cell r="C1775" t="str">
            <v>6"    DE DIAMETRO.</v>
          </cell>
          <cell r="D1775" t="str">
            <v>PZA</v>
          </cell>
          <cell r="E1775">
            <v>1968.04</v>
          </cell>
        </row>
        <row r="1776">
          <cell r="A1776">
            <v>2616</v>
          </cell>
          <cell r="B1776" t="str">
            <v>8056 H0</v>
          </cell>
          <cell r="C1776" t="str">
            <v>TAPON CACHUCHA DE....</v>
          </cell>
        </row>
        <row r="1777">
          <cell r="A1777">
            <v>2617</v>
          </cell>
          <cell r="B1777" t="str">
            <v>8056 H1</v>
          </cell>
          <cell r="C1777" t="str">
            <v>1/2" DE DIAMETRO.</v>
          </cell>
          <cell r="D1777" t="str">
            <v>PZA</v>
          </cell>
          <cell r="E1777">
            <v>5.2160000000000002</v>
          </cell>
        </row>
        <row r="1778">
          <cell r="A1778">
            <v>2618</v>
          </cell>
          <cell r="B1778" t="str">
            <v>8056 H2</v>
          </cell>
          <cell r="C1778" t="str">
            <v>3/4" DE DIAMETRO.</v>
          </cell>
          <cell r="D1778" t="str">
            <v>PZA</v>
          </cell>
          <cell r="E1778">
            <v>8.6480000000000015</v>
          </cell>
        </row>
        <row r="1779">
          <cell r="A1779">
            <v>2619</v>
          </cell>
          <cell r="B1779" t="str">
            <v>8056 H3</v>
          </cell>
          <cell r="C1779" t="str">
            <v>1"    DE DIAMETRO.</v>
          </cell>
          <cell r="D1779" t="str">
            <v>PZA</v>
          </cell>
          <cell r="E1779">
            <v>11.552</v>
          </cell>
        </row>
        <row r="1780">
          <cell r="A1780">
            <v>2620</v>
          </cell>
          <cell r="B1780" t="str">
            <v>8056 H4</v>
          </cell>
          <cell r="C1780" t="str">
            <v>1 1/4" DE DIAMETRO.</v>
          </cell>
          <cell r="D1780" t="str">
            <v>PZA</v>
          </cell>
          <cell r="E1780">
            <v>13.44</v>
          </cell>
        </row>
        <row r="1781">
          <cell r="A1781">
            <v>2621</v>
          </cell>
          <cell r="B1781" t="str">
            <v>8056 H5</v>
          </cell>
          <cell r="C1781" t="str">
            <v>1 1/2" DE DIAMETRO.</v>
          </cell>
          <cell r="D1781" t="str">
            <v>PZA</v>
          </cell>
          <cell r="E1781">
            <v>18.856000000000002</v>
          </cell>
        </row>
        <row r="1782">
          <cell r="A1782">
            <v>2622</v>
          </cell>
          <cell r="B1782" t="str">
            <v>8056 H6</v>
          </cell>
          <cell r="C1782" t="str">
            <v>2"    DE DIAMETRO.</v>
          </cell>
          <cell r="D1782" t="str">
            <v>PZA</v>
          </cell>
          <cell r="E1782">
            <v>42.2</v>
          </cell>
        </row>
        <row r="1783">
          <cell r="A1783">
            <v>2623</v>
          </cell>
          <cell r="B1783" t="str">
            <v>8056 H7</v>
          </cell>
          <cell r="C1783" t="str">
            <v>2 1/2" DE DIAMETRO.</v>
          </cell>
          <cell r="D1783" t="str">
            <v>PZA</v>
          </cell>
          <cell r="E1783">
            <v>56.6</v>
          </cell>
        </row>
        <row r="1784">
          <cell r="A1784">
            <v>2624</v>
          </cell>
          <cell r="B1784" t="str">
            <v>8056 H8</v>
          </cell>
          <cell r="C1784" t="str">
            <v>3"    DE DIAMETRO.</v>
          </cell>
          <cell r="D1784" t="str">
            <v>PZA</v>
          </cell>
          <cell r="E1784">
            <v>96.736000000000004</v>
          </cell>
        </row>
        <row r="1785">
          <cell r="A1785">
            <v>2625</v>
          </cell>
          <cell r="B1785" t="str">
            <v>8056 H9</v>
          </cell>
          <cell r="C1785" t="str">
            <v>4"    DE DIAMETRO.</v>
          </cell>
          <cell r="D1785" t="str">
            <v>PZA</v>
          </cell>
          <cell r="E1785">
            <v>98.367999999999995</v>
          </cell>
        </row>
        <row r="1786">
          <cell r="A1786">
            <v>2626</v>
          </cell>
          <cell r="B1786" t="str">
            <v>8056 I0</v>
          </cell>
          <cell r="C1786" t="str">
            <v>TAPON MACHO DE....</v>
          </cell>
        </row>
        <row r="1787">
          <cell r="A1787">
            <v>2627</v>
          </cell>
          <cell r="B1787" t="str">
            <v>8056 I1</v>
          </cell>
          <cell r="C1787" t="str">
            <v>1/2" DE DIAMETRO.</v>
          </cell>
          <cell r="D1787" t="str">
            <v>PZA</v>
          </cell>
          <cell r="E1787">
            <v>3.3520000000000003</v>
          </cell>
        </row>
        <row r="1788">
          <cell r="A1788">
            <v>2628</v>
          </cell>
          <cell r="B1788" t="str">
            <v>8056 I2</v>
          </cell>
          <cell r="C1788" t="str">
            <v>3/4" DE DIAMETRO.</v>
          </cell>
          <cell r="D1788" t="str">
            <v>PZA</v>
          </cell>
          <cell r="E1788">
            <v>3.976</v>
          </cell>
        </row>
        <row r="1789">
          <cell r="A1789">
            <v>2629</v>
          </cell>
          <cell r="B1789" t="str">
            <v>8056 I3</v>
          </cell>
          <cell r="C1789" t="str">
            <v>1"    DE DIAMETRO.</v>
          </cell>
          <cell r="D1789" t="str">
            <v>PZA</v>
          </cell>
          <cell r="E1789">
            <v>6.4239999999999995</v>
          </cell>
        </row>
        <row r="1790">
          <cell r="A1790">
            <v>2630</v>
          </cell>
          <cell r="B1790" t="str">
            <v>8056 I4</v>
          </cell>
          <cell r="C1790" t="str">
            <v>1 1/4" DE DIAMETRO.</v>
          </cell>
          <cell r="D1790" t="str">
            <v>PZA</v>
          </cell>
          <cell r="E1790">
            <v>9.0239999999999991</v>
          </cell>
        </row>
        <row r="1791">
          <cell r="A1791">
            <v>2631</v>
          </cell>
          <cell r="B1791" t="str">
            <v>8056 I5</v>
          </cell>
          <cell r="C1791" t="str">
            <v>1 1/2" DE DIAMETRO.</v>
          </cell>
          <cell r="D1791" t="str">
            <v>PZA</v>
          </cell>
          <cell r="E1791">
            <v>11.96</v>
          </cell>
        </row>
        <row r="1792">
          <cell r="A1792">
            <v>2632</v>
          </cell>
          <cell r="B1792" t="str">
            <v>8056 I6</v>
          </cell>
          <cell r="C1792" t="str">
            <v>2"    DE DIAMETRO.</v>
          </cell>
          <cell r="D1792" t="str">
            <v>PZA</v>
          </cell>
          <cell r="E1792">
            <v>16.936000000000003</v>
          </cell>
        </row>
        <row r="1793">
          <cell r="A1793">
            <v>2633</v>
          </cell>
          <cell r="B1793" t="str">
            <v>8056 I7</v>
          </cell>
          <cell r="C1793" t="str">
            <v>2 1/2" DE DIAMETRO.</v>
          </cell>
          <cell r="D1793" t="str">
            <v>PZA</v>
          </cell>
          <cell r="E1793">
            <v>29.576000000000001</v>
          </cell>
        </row>
        <row r="1794">
          <cell r="A1794">
            <v>2634</v>
          </cell>
          <cell r="B1794" t="str">
            <v>8056 I8</v>
          </cell>
          <cell r="C1794" t="str">
            <v>3"    DE DIAMETRO.</v>
          </cell>
          <cell r="D1794" t="str">
            <v>PZA</v>
          </cell>
          <cell r="E1794">
            <v>42.44</v>
          </cell>
        </row>
        <row r="1795">
          <cell r="A1795">
            <v>2635</v>
          </cell>
          <cell r="B1795" t="str">
            <v>8056 I9</v>
          </cell>
          <cell r="C1795" t="str">
            <v>4"    DE DIAMETRO.</v>
          </cell>
          <cell r="D1795" t="str">
            <v>PZA</v>
          </cell>
          <cell r="E1795">
            <v>75.208000000000013</v>
          </cell>
        </row>
        <row r="1796">
          <cell r="A1796">
            <v>2636</v>
          </cell>
          <cell r="B1796" t="str">
            <v>8056 I10</v>
          </cell>
          <cell r="C1796" t="str">
            <v>6"    DE DIAMETRO.</v>
          </cell>
          <cell r="D1796" t="str">
            <v>PZA</v>
          </cell>
          <cell r="E1796">
            <v>204.34400000000002</v>
          </cell>
        </row>
        <row r="1797">
          <cell r="A1797">
            <v>2637</v>
          </cell>
          <cell r="B1797" t="str">
            <v>8056 J0</v>
          </cell>
          <cell r="C1797" t="str">
            <v>TEE REFORZADA DE....</v>
          </cell>
        </row>
        <row r="1798">
          <cell r="A1798">
            <v>2638</v>
          </cell>
          <cell r="B1798" t="str">
            <v>8056 J1</v>
          </cell>
          <cell r="C1798" t="str">
            <v>1/2" DE DIAMETRO.</v>
          </cell>
          <cell r="D1798" t="str">
            <v>PZA</v>
          </cell>
          <cell r="E1798">
            <v>6.048</v>
          </cell>
        </row>
        <row r="1799">
          <cell r="A1799">
            <v>2639</v>
          </cell>
          <cell r="B1799" t="str">
            <v>8056 J2</v>
          </cell>
          <cell r="C1799" t="str">
            <v>3/4" DE DIAMETRO.</v>
          </cell>
          <cell r="D1799" t="str">
            <v>PZA</v>
          </cell>
          <cell r="E1799">
            <v>8.6240000000000006</v>
          </cell>
        </row>
        <row r="1800">
          <cell r="A1800">
            <v>2640</v>
          </cell>
          <cell r="B1800" t="str">
            <v>8056 J3</v>
          </cell>
          <cell r="C1800" t="str">
            <v>1"    DE DIAMETRO.</v>
          </cell>
          <cell r="D1800" t="str">
            <v>PZA</v>
          </cell>
          <cell r="E1800">
            <v>19.128</v>
          </cell>
        </row>
        <row r="1801">
          <cell r="A1801">
            <v>2641</v>
          </cell>
          <cell r="B1801" t="str">
            <v>8056 J4</v>
          </cell>
          <cell r="C1801" t="str">
            <v>1 1/4" DE DIAMETRO.</v>
          </cell>
          <cell r="D1801" t="str">
            <v>PZA</v>
          </cell>
          <cell r="E1801">
            <v>37.08</v>
          </cell>
        </row>
        <row r="1802">
          <cell r="A1802">
            <v>2642</v>
          </cell>
          <cell r="B1802" t="str">
            <v>8056 J5</v>
          </cell>
          <cell r="C1802" t="str">
            <v>1 1/2" DE DIAMETRO.</v>
          </cell>
          <cell r="D1802" t="str">
            <v>PZA</v>
          </cell>
          <cell r="E1802">
            <v>40.984000000000002</v>
          </cell>
        </row>
        <row r="1803">
          <cell r="A1803">
            <v>2643</v>
          </cell>
          <cell r="B1803" t="str">
            <v>8056 J6</v>
          </cell>
          <cell r="C1803" t="str">
            <v>2"    DE DIAMETRO.</v>
          </cell>
          <cell r="D1803" t="str">
            <v>PZA</v>
          </cell>
          <cell r="E1803">
            <v>62.848000000000006</v>
          </cell>
        </row>
        <row r="1804">
          <cell r="A1804">
            <v>2644</v>
          </cell>
          <cell r="B1804" t="str">
            <v>8056 J7</v>
          </cell>
          <cell r="C1804" t="str">
            <v>2 1/2" DE DIAMETRO.</v>
          </cell>
          <cell r="D1804" t="str">
            <v>PZA</v>
          </cell>
          <cell r="E1804">
            <v>192.67200000000003</v>
          </cell>
        </row>
        <row r="1805">
          <cell r="A1805">
            <v>2645</v>
          </cell>
          <cell r="B1805" t="str">
            <v>8056 J8</v>
          </cell>
          <cell r="C1805" t="str">
            <v>3"    DE DIAMETRO.</v>
          </cell>
          <cell r="D1805" t="str">
            <v>PZA</v>
          </cell>
          <cell r="E1805">
            <v>188.55200000000002</v>
          </cell>
        </row>
        <row r="1806">
          <cell r="A1806">
            <v>2646</v>
          </cell>
          <cell r="B1806" t="str">
            <v>8056 J9</v>
          </cell>
          <cell r="C1806" t="str">
            <v>4"    DE DIAMETRO.</v>
          </cell>
          <cell r="D1806" t="str">
            <v>PZA</v>
          </cell>
          <cell r="E1806">
            <v>437.20800000000003</v>
          </cell>
        </row>
        <row r="1807">
          <cell r="A1807">
            <v>2647</v>
          </cell>
          <cell r="B1807" t="str">
            <v>8056 J10</v>
          </cell>
          <cell r="C1807" t="str">
            <v>6"    DE DIAMETRO.</v>
          </cell>
          <cell r="D1807" t="str">
            <v>PZA</v>
          </cell>
          <cell r="E1807">
            <v>1639.528</v>
          </cell>
        </row>
        <row r="1808">
          <cell r="A1808">
            <v>2648</v>
          </cell>
          <cell r="B1808" t="str">
            <v>8056 K0</v>
          </cell>
          <cell r="C1808" t="str">
            <v>TUERCA PRESION DE....</v>
          </cell>
        </row>
        <row r="1809">
          <cell r="A1809">
            <v>2649</v>
          </cell>
          <cell r="B1809" t="str">
            <v>8056 K1</v>
          </cell>
          <cell r="C1809" t="str">
            <v>1/2" DE DIAMETRO.</v>
          </cell>
          <cell r="D1809" t="str">
            <v>PZA</v>
          </cell>
          <cell r="E1809">
            <v>8.1280000000000001</v>
          </cell>
        </row>
        <row r="1810">
          <cell r="A1810">
            <v>2650</v>
          </cell>
          <cell r="B1810" t="str">
            <v>8056 K2</v>
          </cell>
          <cell r="C1810" t="str">
            <v>3/4" DE DIAMETRO.</v>
          </cell>
          <cell r="D1810" t="str">
            <v>PZA</v>
          </cell>
          <cell r="E1810">
            <v>9.7360000000000007</v>
          </cell>
        </row>
        <row r="1811">
          <cell r="A1811">
            <v>2651</v>
          </cell>
          <cell r="B1811" t="str">
            <v>8056 K3</v>
          </cell>
          <cell r="C1811" t="str">
            <v>1"    DE DIAMETRO.</v>
          </cell>
          <cell r="D1811" t="str">
            <v>PZA</v>
          </cell>
          <cell r="E1811">
            <v>17.896000000000001</v>
          </cell>
        </row>
        <row r="1812">
          <cell r="A1812">
            <v>2652</v>
          </cell>
          <cell r="B1812" t="str">
            <v>8056 K4</v>
          </cell>
          <cell r="C1812" t="str">
            <v>1 1/4" DE DIAMETRO.</v>
          </cell>
          <cell r="D1812" t="str">
            <v>PZA</v>
          </cell>
          <cell r="E1812">
            <v>17.248000000000001</v>
          </cell>
        </row>
        <row r="1813">
          <cell r="A1813">
            <v>2653</v>
          </cell>
          <cell r="B1813" t="str">
            <v>8056 K5</v>
          </cell>
          <cell r="C1813" t="str">
            <v>1 1/2" DE DIAMETRO.</v>
          </cell>
          <cell r="D1813" t="str">
            <v>PZA</v>
          </cell>
          <cell r="E1813">
            <v>22.176000000000002</v>
          </cell>
        </row>
        <row r="1814">
          <cell r="A1814">
            <v>2654</v>
          </cell>
          <cell r="B1814" t="str">
            <v>8056 K6</v>
          </cell>
          <cell r="C1814" t="str">
            <v>2"    DE DIAMETRO.</v>
          </cell>
          <cell r="D1814" t="str">
            <v>PZA</v>
          </cell>
          <cell r="E1814">
            <v>38.951999999999998</v>
          </cell>
        </row>
        <row r="1815">
          <cell r="A1815">
            <v>2655</v>
          </cell>
          <cell r="B1815" t="str">
            <v>8056 L0</v>
          </cell>
          <cell r="C1815" t="str">
            <v>TUERCA UNION DE......</v>
          </cell>
        </row>
        <row r="1816">
          <cell r="A1816">
            <v>2656</v>
          </cell>
          <cell r="B1816" t="str">
            <v>8056 L1</v>
          </cell>
          <cell r="C1816" t="str">
            <v>1/2" DE DIAMETRO.</v>
          </cell>
          <cell r="D1816" t="str">
            <v>PZA</v>
          </cell>
          <cell r="E1816">
            <v>21.784000000000002</v>
          </cell>
        </row>
        <row r="1817">
          <cell r="A1817">
            <v>2657</v>
          </cell>
          <cell r="B1817" t="str">
            <v>8056 L2</v>
          </cell>
          <cell r="C1817" t="str">
            <v>3/4" DE DIAMETRO.</v>
          </cell>
          <cell r="D1817" t="str">
            <v>PZA</v>
          </cell>
          <cell r="E1817">
            <v>25.927999999999997</v>
          </cell>
        </row>
        <row r="1818">
          <cell r="A1818">
            <v>2658</v>
          </cell>
          <cell r="B1818" t="str">
            <v>8056 L3</v>
          </cell>
          <cell r="C1818" t="str">
            <v>1"    DE DIAMETRO.</v>
          </cell>
          <cell r="D1818" t="str">
            <v>PZA</v>
          </cell>
          <cell r="E1818">
            <v>38.248000000000005</v>
          </cell>
        </row>
        <row r="1819">
          <cell r="A1819">
            <v>2659</v>
          </cell>
          <cell r="B1819" t="str">
            <v>8056 L4</v>
          </cell>
          <cell r="C1819" t="str">
            <v>1 1/4" DE DIAMETRO.</v>
          </cell>
          <cell r="D1819" t="str">
            <v>PZA</v>
          </cell>
          <cell r="E1819">
            <v>57.384000000000007</v>
          </cell>
        </row>
        <row r="1820">
          <cell r="A1820">
            <v>2660</v>
          </cell>
          <cell r="B1820" t="str">
            <v>8056 L5</v>
          </cell>
          <cell r="C1820" t="str">
            <v>1 1/2" DE DIAMETRO.</v>
          </cell>
          <cell r="D1820" t="str">
            <v>PZA</v>
          </cell>
          <cell r="E1820">
            <v>71.040000000000006</v>
          </cell>
        </row>
        <row r="1821">
          <cell r="A1821">
            <v>2661</v>
          </cell>
          <cell r="B1821" t="str">
            <v>8056 L6</v>
          </cell>
          <cell r="C1821" t="str">
            <v>2"    DE DIAMETRO.</v>
          </cell>
          <cell r="D1821" t="str">
            <v>PZA</v>
          </cell>
          <cell r="E1821">
            <v>92.032000000000011</v>
          </cell>
        </row>
        <row r="1822">
          <cell r="A1822">
            <v>2662</v>
          </cell>
          <cell r="B1822" t="str">
            <v>8056 L7</v>
          </cell>
          <cell r="C1822" t="str">
            <v>2 1/2" DE DIAMETRO.</v>
          </cell>
          <cell r="D1822" t="str">
            <v>PZA</v>
          </cell>
          <cell r="E1822">
            <v>207.672</v>
          </cell>
        </row>
        <row r="1823">
          <cell r="A1823">
            <v>2663</v>
          </cell>
          <cell r="B1823" t="str">
            <v>8056 L8</v>
          </cell>
          <cell r="C1823" t="str">
            <v>3"    DE DIAMETRO.</v>
          </cell>
          <cell r="D1823" t="str">
            <v>PZA</v>
          </cell>
          <cell r="E1823">
            <v>314.24800000000005</v>
          </cell>
        </row>
        <row r="1824">
          <cell r="A1824">
            <v>2664</v>
          </cell>
          <cell r="B1824" t="str">
            <v>8056 L9</v>
          </cell>
          <cell r="C1824" t="str">
            <v>4"    DE DIAMETRO.</v>
          </cell>
          <cell r="D1824" t="str">
            <v>PZA</v>
          </cell>
          <cell r="E1824">
            <v>491.85600000000005</v>
          </cell>
        </row>
        <row r="1825">
          <cell r="A1825">
            <v>2665</v>
          </cell>
          <cell r="B1825" t="str">
            <v>8056 M0</v>
          </cell>
          <cell r="C1825" t="str">
            <v>Y GRIEGA DE......</v>
          </cell>
        </row>
        <row r="1826">
          <cell r="A1826">
            <v>2666</v>
          </cell>
          <cell r="B1826" t="str">
            <v>8056 M1</v>
          </cell>
          <cell r="C1826" t="str">
            <v>1/2" DE DIAMETRO.</v>
          </cell>
          <cell r="D1826" t="str">
            <v>PZA</v>
          </cell>
          <cell r="E1826">
            <v>28.944000000000003</v>
          </cell>
        </row>
        <row r="1827">
          <cell r="A1827">
            <v>2667</v>
          </cell>
          <cell r="B1827" t="str">
            <v>8056 M2</v>
          </cell>
          <cell r="C1827" t="str">
            <v>3/4" DE DIAMETRO.</v>
          </cell>
          <cell r="D1827" t="str">
            <v>PZA</v>
          </cell>
          <cell r="E1827">
            <v>43.504000000000005</v>
          </cell>
        </row>
        <row r="1828">
          <cell r="A1828">
            <v>2668</v>
          </cell>
          <cell r="B1828" t="str">
            <v>8056 M3</v>
          </cell>
          <cell r="C1828" t="str">
            <v>1"    DE DIAMETRO.</v>
          </cell>
          <cell r="D1828" t="str">
            <v>PZA</v>
          </cell>
          <cell r="E1828">
            <v>65.072000000000003</v>
          </cell>
        </row>
        <row r="1829">
          <cell r="A1829">
            <v>2669</v>
          </cell>
          <cell r="B1829" t="str">
            <v>8056 M4</v>
          </cell>
          <cell r="C1829" t="str">
            <v>1 1/4" DE DIAMETRO.</v>
          </cell>
          <cell r="D1829" t="str">
            <v>PZA</v>
          </cell>
          <cell r="E1829">
            <v>108.71199999999999</v>
          </cell>
        </row>
        <row r="1830">
          <cell r="A1830">
            <v>2670</v>
          </cell>
          <cell r="B1830" t="str">
            <v>8056 M5</v>
          </cell>
          <cell r="C1830" t="str">
            <v>1 1/2" DE DIAMETRO.</v>
          </cell>
          <cell r="D1830" t="str">
            <v>PZA</v>
          </cell>
          <cell r="E1830">
            <v>146.05600000000001</v>
          </cell>
        </row>
        <row r="1831">
          <cell r="A1831">
            <v>2671</v>
          </cell>
          <cell r="B1831" t="str">
            <v>8056 M6</v>
          </cell>
          <cell r="C1831" t="str">
            <v>2"    DE DIAMETRO.</v>
          </cell>
          <cell r="D1831" t="str">
            <v>PZA</v>
          </cell>
          <cell r="E1831">
            <v>221.55200000000002</v>
          </cell>
        </row>
        <row r="1832">
          <cell r="A1832">
            <v>2672</v>
          </cell>
          <cell r="B1832" t="str">
            <v>8056 M7</v>
          </cell>
          <cell r="C1832" t="str">
            <v>2 1/2" DE DIAMETRO.</v>
          </cell>
          <cell r="D1832" t="str">
            <v>PZA</v>
          </cell>
          <cell r="E1832">
            <v>567.59199999999998</v>
          </cell>
        </row>
        <row r="1833">
          <cell r="A1833">
            <v>2673</v>
          </cell>
          <cell r="B1833" t="str">
            <v>8056 M8</v>
          </cell>
          <cell r="C1833" t="str">
            <v>3"    DE DIAMETRO.</v>
          </cell>
          <cell r="D1833" t="str">
            <v>PZA</v>
          </cell>
          <cell r="E1833">
            <v>932.95200000000011</v>
          </cell>
        </row>
        <row r="1834">
          <cell r="A1834">
            <v>2674</v>
          </cell>
          <cell r="B1834" t="str">
            <v>8056 M9</v>
          </cell>
          <cell r="C1834" t="str">
            <v>4"    DE DIAMETRO.</v>
          </cell>
          <cell r="D1834" t="str">
            <v>PZA</v>
          </cell>
          <cell r="E1834">
            <v>1573.3520000000001</v>
          </cell>
        </row>
        <row r="1835">
          <cell r="A1835">
            <v>2675</v>
          </cell>
          <cell r="B1835" t="str">
            <v>8056 N0</v>
          </cell>
          <cell r="C1835" t="str">
            <v>COPLE LISO DE......</v>
          </cell>
        </row>
        <row r="1836">
          <cell r="A1836">
            <v>2676</v>
          </cell>
          <cell r="B1836" t="str">
            <v>8056 N1</v>
          </cell>
          <cell r="C1836" t="str">
            <v>1/2" DE DIAMETRO.</v>
          </cell>
          <cell r="D1836" t="str">
            <v>PZA</v>
          </cell>
          <cell r="E1836">
            <v>3.48</v>
          </cell>
        </row>
        <row r="1837">
          <cell r="A1837">
            <v>2677</v>
          </cell>
          <cell r="B1837" t="str">
            <v>8056 N2</v>
          </cell>
          <cell r="C1837" t="str">
            <v>3/4" DE DIAMETRO.</v>
          </cell>
          <cell r="D1837" t="str">
            <v>PZA</v>
          </cell>
          <cell r="E1837">
            <v>4.4720000000000004</v>
          </cell>
        </row>
        <row r="1838">
          <cell r="A1838">
            <v>2678</v>
          </cell>
          <cell r="B1838" t="str">
            <v>8056 N3</v>
          </cell>
          <cell r="C1838" t="str">
            <v>1"    DE DIAMETRO.</v>
          </cell>
          <cell r="D1838" t="str">
            <v>PZA</v>
          </cell>
          <cell r="E1838">
            <v>10.856000000000002</v>
          </cell>
        </row>
        <row r="1839">
          <cell r="A1839">
            <v>2679</v>
          </cell>
          <cell r="B1839" t="str">
            <v>8056 N4</v>
          </cell>
          <cell r="C1839" t="str">
            <v>1 1/4" DE DIAMETRO.</v>
          </cell>
          <cell r="D1839" t="str">
            <v>PZA</v>
          </cell>
          <cell r="E1839">
            <v>13.512</v>
          </cell>
        </row>
        <row r="1840">
          <cell r="A1840">
            <v>2680</v>
          </cell>
          <cell r="B1840" t="str">
            <v>8056 N5</v>
          </cell>
          <cell r="C1840" t="str">
            <v>1 1/2" DE DIAMETRO.</v>
          </cell>
          <cell r="D1840" t="str">
            <v>PZA</v>
          </cell>
          <cell r="E1840">
            <v>16.896000000000001</v>
          </cell>
        </row>
        <row r="1841">
          <cell r="A1841">
            <v>2681</v>
          </cell>
          <cell r="B1841" t="str">
            <v>8056 N6</v>
          </cell>
          <cell r="C1841" t="str">
            <v>2"    DE DIAMETRO.</v>
          </cell>
          <cell r="D1841" t="str">
            <v>PZA</v>
          </cell>
          <cell r="E1841">
            <v>26.112000000000002</v>
          </cell>
        </row>
        <row r="1842">
          <cell r="A1842">
            <v>2682</v>
          </cell>
          <cell r="B1842" t="str">
            <v>8056 N7</v>
          </cell>
          <cell r="C1842" t="str">
            <v>2 1/2" DE DIAMETRO.</v>
          </cell>
          <cell r="D1842" t="str">
            <v>PZA</v>
          </cell>
          <cell r="E1842">
            <v>55.432000000000009</v>
          </cell>
        </row>
        <row r="1843">
          <cell r="A1843">
            <v>2683</v>
          </cell>
          <cell r="B1843" t="str">
            <v>8056 N8</v>
          </cell>
          <cell r="C1843" t="str">
            <v>3"    DE DIAMETRO.</v>
          </cell>
          <cell r="D1843" t="str">
            <v>PZA</v>
          </cell>
          <cell r="E1843">
            <v>79.152000000000001</v>
          </cell>
        </row>
        <row r="1844">
          <cell r="A1844">
            <v>2684</v>
          </cell>
          <cell r="B1844" t="str">
            <v>8056 N9</v>
          </cell>
          <cell r="C1844" t="str">
            <v>4"    DE DIAMETRO.</v>
          </cell>
          <cell r="D1844" t="str">
            <v>PZA</v>
          </cell>
          <cell r="E1844">
            <v>124.512</v>
          </cell>
        </row>
        <row r="1845">
          <cell r="A1845">
            <v>2685</v>
          </cell>
          <cell r="B1845" t="str">
            <v>8056 O0</v>
          </cell>
          <cell r="C1845" t="str">
            <v>REDUCCION BUSHING DE....</v>
          </cell>
        </row>
        <row r="1846">
          <cell r="A1846">
            <v>2686</v>
          </cell>
          <cell r="B1846" t="str">
            <v>8056 O1</v>
          </cell>
          <cell r="C1846" t="str">
            <v>19x13 MM. DE DIAMETRO.</v>
          </cell>
          <cell r="D1846" t="str">
            <v>PZA</v>
          </cell>
          <cell r="E1846">
            <v>6.5519999999999996</v>
          </cell>
        </row>
        <row r="1847">
          <cell r="A1847">
            <v>2687</v>
          </cell>
          <cell r="B1847" t="str">
            <v>8056 O2</v>
          </cell>
          <cell r="C1847" t="str">
            <v>25x13 MM. DE DIAMETRO.</v>
          </cell>
          <cell r="D1847" t="str">
            <v>PZA</v>
          </cell>
          <cell r="E1847">
            <v>16.391999999999999</v>
          </cell>
        </row>
        <row r="1848">
          <cell r="A1848">
            <v>2688</v>
          </cell>
          <cell r="B1848" t="str">
            <v>8056 O3</v>
          </cell>
          <cell r="C1848" t="str">
            <v>25x19 MM. DE DIAMETRO.</v>
          </cell>
          <cell r="D1848" t="str">
            <v>PZA</v>
          </cell>
          <cell r="E1848">
            <v>15.768000000000001</v>
          </cell>
        </row>
        <row r="1849">
          <cell r="A1849">
            <v>2689</v>
          </cell>
          <cell r="B1849" t="str">
            <v>8056 O4</v>
          </cell>
          <cell r="C1849" t="str">
            <v>32x13 MM. DE DIAMETRO.</v>
          </cell>
          <cell r="D1849" t="str">
            <v>PZA</v>
          </cell>
          <cell r="E1849">
            <v>25.968000000000004</v>
          </cell>
        </row>
        <row r="1850">
          <cell r="A1850">
            <v>2690</v>
          </cell>
          <cell r="B1850" t="str">
            <v>8056 O5</v>
          </cell>
          <cell r="C1850" t="str">
            <v>32x19 MM. DE DIAMETRO.</v>
          </cell>
          <cell r="D1850" t="str">
            <v>PZA</v>
          </cell>
          <cell r="E1850">
            <v>20.864000000000001</v>
          </cell>
        </row>
        <row r="1851">
          <cell r="A1851">
            <v>2691</v>
          </cell>
          <cell r="B1851" t="str">
            <v>8056 O6</v>
          </cell>
          <cell r="C1851" t="str">
            <v>32x25 MM. DE DIAMETRO.</v>
          </cell>
          <cell r="D1851" t="str">
            <v>PZA</v>
          </cell>
          <cell r="E1851">
            <v>20.32</v>
          </cell>
        </row>
        <row r="1852">
          <cell r="A1852">
            <v>2692</v>
          </cell>
          <cell r="B1852" t="str">
            <v>8056 O7</v>
          </cell>
          <cell r="C1852" t="str">
            <v>38x13 MM. DE DIAMETRO.</v>
          </cell>
          <cell r="D1852" t="str">
            <v>PZA</v>
          </cell>
          <cell r="E1852">
            <v>35.312000000000005</v>
          </cell>
        </row>
        <row r="1853">
          <cell r="A1853">
            <v>2693</v>
          </cell>
          <cell r="B1853" t="str">
            <v>8056 O8</v>
          </cell>
          <cell r="C1853" t="str">
            <v>38x19 MM. DE DIAMETRO.</v>
          </cell>
          <cell r="D1853" t="str">
            <v>PZA</v>
          </cell>
          <cell r="E1853">
            <v>23.88</v>
          </cell>
        </row>
        <row r="1854">
          <cell r="A1854">
            <v>2694</v>
          </cell>
          <cell r="B1854" t="str">
            <v>8056 O9</v>
          </cell>
          <cell r="C1854" t="str">
            <v>38x25 MM. DE DIAMETRO.</v>
          </cell>
          <cell r="D1854" t="str">
            <v>PZA</v>
          </cell>
          <cell r="E1854">
            <v>23.08</v>
          </cell>
        </row>
        <row r="1855">
          <cell r="A1855">
            <v>2695</v>
          </cell>
          <cell r="B1855" t="str">
            <v>8056 O10</v>
          </cell>
          <cell r="C1855" t="str">
            <v>38x32 MM. DE DIAMETRO.</v>
          </cell>
          <cell r="D1855" t="str">
            <v>PZA</v>
          </cell>
          <cell r="E1855">
            <v>24.856000000000002</v>
          </cell>
        </row>
        <row r="1856">
          <cell r="A1856">
            <v>2696</v>
          </cell>
          <cell r="B1856" t="str">
            <v>8056 O11</v>
          </cell>
          <cell r="C1856" t="str">
            <v>51x13 MM. DE DIAMETRO.</v>
          </cell>
          <cell r="D1856" t="str">
            <v>PZA</v>
          </cell>
          <cell r="E1856">
            <v>42.832000000000001</v>
          </cell>
        </row>
        <row r="1857">
          <cell r="A1857">
            <v>2697</v>
          </cell>
          <cell r="B1857" t="str">
            <v>8056 O12</v>
          </cell>
          <cell r="C1857" t="str">
            <v>51x19 MM. DE DIAMETRO.</v>
          </cell>
          <cell r="D1857" t="str">
            <v>PZA</v>
          </cell>
          <cell r="E1857">
            <v>21.864000000000001</v>
          </cell>
        </row>
        <row r="1858">
          <cell r="A1858">
            <v>2698</v>
          </cell>
          <cell r="B1858" t="str">
            <v>8056 O13</v>
          </cell>
          <cell r="C1858" t="str">
            <v>51x25 MM. DE DIAMETRO.</v>
          </cell>
          <cell r="D1858" t="str">
            <v>PZA</v>
          </cell>
          <cell r="E1858">
            <v>21.864000000000001</v>
          </cell>
        </row>
        <row r="1859">
          <cell r="A1859">
            <v>2699</v>
          </cell>
          <cell r="B1859" t="str">
            <v>8056 O14</v>
          </cell>
          <cell r="C1859" t="str">
            <v>51x32 MM. DE DIAMETRO.</v>
          </cell>
          <cell r="D1859" t="str">
            <v>PZA</v>
          </cell>
          <cell r="E1859">
            <v>22.68</v>
          </cell>
        </row>
        <row r="1860">
          <cell r="A1860">
            <v>2700</v>
          </cell>
          <cell r="B1860" t="str">
            <v>8056 O15</v>
          </cell>
          <cell r="C1860" t="str">
            <v>51x38 MM. DE DIAMETRO.</v>
          </cell>
          <cell r="D1860" t="str">
            <v>PZA</v>
          </cell>
          <cell r="E1860">
            <v>22.68</v>
          </cell>
        </row>
        <row r="1861">
          <cell r="A1861">
            <v>2701</v>
          </cell>
          <cell r="B1861" t="str">
            <v>8056 O16</v>
          </cell>
          <cell r="C1861" t="str">
            <v>64x25 MM. DE DIAMETRO.</v>
          </cell>
          <cell r="D1861" t="str">
            <v>PZA</v>
          </cell>
          <cell r="E1861">
            <v>61.472000000000008</v>
          </cell>
        </row>
        <row r="1862">
          <cell r="A1862">
            <v>2702</v>
          </cell>
          <cell r="B1862" t="str">
            <v>8056 O17</v>
          </cell>
          <cell r="C1862" t="str">
            <v>64x32 MM. DE DIAMETRO.</v>
          </cell>
          <cell r="D1862" t="str">
            <v>PZA</v>
          </cell>
          <cell r="E1862">
            <v>61.472000000000008</v>
          </cell>
        </row>
        <row r="1863">
          <cell r="A1863">
            <v>2703</v>
          </cell>
          <cell r="B1863" t="str">
            <v>8056 O18</v>
          </cell>
          <cell r="C1863" t="str">
            <v>64x38 MM. DE DIAMETRO.</v>
          </cell>
          <cell r="D1863" t="str">
            <v>PZA</v>
          </cell>
          <cell r="E1863">
            <v>39.207999999999998</v>
          </cell>
        </row>
        <row r="1864">
          <cell r="A1864">
            <v>2704</v>
          </cell>
          <cell r="B1864" t="str">
            <v>8056 O19</v>
          </cell>
          <cell r="C1864" t="str">
            <v>64x51 MM. DE DIAMETRO.</v>
          </cell>
          <cell r="D1864" t="str">
            <v>PZA</v>
          </cell>
          <cell r="E1864">
            <v>35.520000000000003</v>
          </cell>
        </row>
        <row r="1865">
          <cell r="A1865">
            <v>2705</v>
          </cell>
          <cell r="B1865" t="str">
            <v>8056 O20</v>
          </cell>
          <cell r="C1865" t="str">
            <v>76x25 MM. DE DIAMETRO.</v>
          </cell>
          <cell r="D1865" t="str">
            <v>PZA</v>
          </cell>
          <cell r="E1865">
            <v>80.312000000000012</v>
          </cell>
        </row>
        <row r="1866">
          <cell r="A1866">
            <v>2706</v>
          </cell>
          <cell r="B1866" t="str">
            <v>8056 O21</v>
          </cell>
          <cell r="C1866" t="str">
            <v>76x32 MM. DE DIAMETRO.</v>
          </cell>
          <cell r="D1866" t="str">
            <v>PZA</v>
          </cell>
          <cell r="E1866">
            <v>80.312000000000012</v>
          </cell>
        </row>
        <row r="1867">
          <cell r="A1867">
            <v>2707</v>
          </cell>
          <cell r="B1867" t="str">
            <v>8056 O22</v>
          </cell>
          <cell r="C1867" t="str">
            <v>76x38 MM. DE DIAMETRO.</v>
          </cell>
          <cell r="D1867" t="str">
            <v>PZA</v>
          </cell>
          <cell r="E1867">
            <v>80.312000000000012</v>
          </cell>
        </row>
        <row r="1868">
          <cell r="A1868">
            <v>2708</v>
          </cell>
          <cell r="B1868" t="str">
            <v>8056 O23</v>
          </cell>
          <cell r="C1868" t="str">
            <v>76x51 MM. DE DIAMETRO.</v>
          </cell>
          <cell r="D1868" t="str">
            <v>PZA</v>
          </cell>
          <cell r="E1868">
            <v>49.192000000000007</v>
          </cell>
        </row>
        <row r="1869">
          <cell r="A1869">
            <v>2709</v>
          </cell>
          <cell r="B1869" t="str">
            <v>8056 O24</v>
          </cell>
          <cell r="C1869" t="str">
            <v>76x64 MM. DE DIAMETRO.</v>
          </cell>
          <cell r="D1869" t="str">
            <v>PZA</v>
          </cell>
          <cell r="E1869">
            <v>60.304000000000002</v>
          </cell>
        </row>
        <row r="1870">
          <cell r="A1870">
            <v>2710</v>
          </cell>
          <cell r="B1870" t="str">
            <v>8056 O25</v>
          </cell>
          <cell r="C1870" t="str">
            <v>102x25 MM. DE DIAMETRO.</v>
          </cell>
          <cell r="D1870" t="str">
            <v>PZA</v>
          </cell>
          <cell r="E1870">
            <v>168.36</v>
          </cell>
        </row>
        <row r="1871">
          <cell r="A1871">
            <v>2711</v>
          </cell>
          <cell r="B1871" t="str">
            <v>8056 O26</v>
          </cell>
          <cell r="C1871" t="str">
            <v>102x32 MM. DE DIAMETRO.</v>
          </cell>
          <cell r="D1871" t="str">
            <v>PZA</v>
          </cell>
          <cell r="E1871">
            <v>156.608</v>
          </cell>
        </row>
        <row r="1872">
          <cell r="A1872">
            <v>2712</v>
          </cell>
          <cell r="B1872" t="str">
            <v>8056 O27</v>
          </cell>
          <cell r="C1872" t="str">
            <v>102x38 MM. DE DIAMETRO.</v>
          </cell>
          <cell r="D1872" t="str">
            <v>PZA</v>
          </cell>
          <cell r="E1872">
            <v>168.36</v>
          </cell>
        </row>
        <row r="1873">
          <cell r="A1873">
            <v>2713</v>
          </cell>
          <cell r="B1873" t="str">
            <v>8056 O28</v>
          </cell>
          <cell r="C1873" t="str">
            <v>102x51 MM. DE DIAMETRO.</v>
          </cell>
          <cell r="D1873" t="str">
            <v>PZA</v>
          </cell>
          <cell r="E1873">
            <v>95.632000000000005</v>
          </cell>
        </row>
        <row r="1874">
          <cell r="A1874">
            <v>2714</v>
          </cell>
          <cell r="B1874" t="str">
            <v>8056 O29</v>
          </cell>
          <cell r="C1874" t="str">
            <v>102x64 MM. DE DIAMETRO.</v>
          </cell>
          <cell r="D1874" t="str">
            <v>PZA</v>
          </cell>
          <cell r="E1874">
            <v>105.24</v>
          </cell>
        </row>
        <row r="1875">
          <cell r="A1875">
            <v>2715</v>
          </cell>
          <cell r="B1875" t="str">
            <v>8056 O30</v>
          </cell>
          <cell r="C1875" t="str">
            <v xml:space="preserve">102x76 MM. DE DIAMETRO. </v>
          </cell>
          <cell r="D1875" t="str">
            <v>PZA</v>
          </cell>
          <cell r="E1875">
            <v>95.632000000000005</v>
          </cell>
        </row>
        <row r="1876">
          <cell r="A1876">
            <v>2716</v>
          </cell>
          <cell r="B1876" t="str">
            <v>8056 O31</v>
          </cell>
          <cell r="C1876" t="str">
            <v>152x51 MM. DE DIAMETRO.</v>
          </cell>
          <cell r="D1876" t="str">
            <v>PZA</v>
          </cell>
          <cell r="E1876">
            <v>306.65600000000001</v>
          </cell>
        </row>
        <row r="1877">
          <cell r="A1877">
            <v>2717</v>
          </cell>
          <cell r="B1877" t="str">
            <v>8056 O32</v>
          </cell>
          <cell r="C1877" t="str">
            <v>152x64 MM. DE DIAMETRO.</v>
          </cell>
          <cell r="D1877" t="str">
            <v>PZA</v>
          </cell>
          <cell r="E1877">
            <v>329.55200000000002</v>
          </cell>
        </row>
        <row r="1878">
          <cell r="A1878">
            <v>2718</v>
          </cell>
          <cell r="B1878" t="str">
            <v>8056 O33</v>
          </cell>
          <cell r="C1878" t="str">
            <v>152x76 MM. DE DIAMETRO.</v>
          </cell>
          <cell r="D1878" t="str">
            <v>PZA</v>
          </cell>
          <cell r="E1878">
            <v>329.31200000000001</v>
          </cell>
        </row>
        <row r="1879">
          <cell r="A1879">
            <v>2719</v>
          </cell>
          <cell r="B1879" t="str">
            <v>8056 O34</v>
          </cell>
          <cell r="C1879" t="str">
            <v>152x102 MM. DE DIAMETRO.</v>
          </cell>
          <cell r="D1879" t="str">
            <v>PZA</v>
          </cell>
          <cell r="E1879">
            <v>329.62400000000002</v>
          </cell>
        </row>
        <row r="1880">
          <cell r="A1880">
            <v>2720</v>
          </cell>
          <cell r="B1880" t="str">
            <v>8056 P0</v>
          </cell>
          <cell r="C1880" t="str">
            <v>REDUCCION CAMPANA DE....</v>
          </cell>
        </row>
        <row r="1881">
          <cell r="A1881">
            <v>2721</v>
          </cell>
          <cell r="B1881" t="str">
            <v>8056 P1</v>
          </cell>
          <cell r="C1881" t="str">
            <v>19x13 MM. DE DIAMETRO.</v>
          </cell>
          <cell r="D1881" t="str">
            <v>PZA</v>
          </cell>
          <cell r="E1881">
            <v>8.1920000000000002</v>
          </cell>
        </row>
        <row r="1882">
          <cell r="A1882">
            <v>2722</v>
          </cell>
          <cell r="B1882" t="str">
            <v>8056 P2</v>
          </cell>
          <cell r="C1882" t="str">
            <v>25x13 MM. DE DIAMETRO.</v>
          </cell>
          <cell r="D1882" t="str">
            <v>PZA</v>
          </cell>
          <cell r="E1882">
            <v>10.928000000000001</v>
          </cell>
        </row>
        <row r="1883">
          <cell r="A1883">
            <v>2723</v>
          </cell>
          <cell r="B1883" t="str">
            <v>8056 P3</v>
          </cell>
          <cell r="C1883" t="str">
            <v>25x19 MM. DE DIAMETRO.</v>
          </cell>
          <cell r="D1883" t="str">
            <v>PZA</v>
          </cell>
          <cell r="E1883">
            <v>10.928000000000001</v>
          </cell>
        </row>
        <row r="1884">
          <cell r="A1884">
            <v>2724</v>
          </cell>
          <cell r="B1884" t="str">
            <v>8056 P4</v>
          </cell>
          <cell r="C1884" t="str">
            <v>32x13 MM. DE DIAMETRO.</v>
          </cell>
          <cell r="D1884" t="str">
            <v>PZA</v>
          </cell>
          <cell r="E1884">
            <v>35.816000000000003</v>
          </cell>
        </row>
        <row r="1885">
          <cell r="A1885">
            <v>2725</v>
          </cell>
          <cell r="B1885" t="str">
            <v>8056 P5</v>
          </cell>
          <cell r="C1885" t="str">
            <v>32x19 MM. DE DIAMETRO.</v>
          </cell>
          <cell r="D1885" t="str">
            <v>PZA</v>
          </cell>
          <cell r="E1885">
            <v>26.536000000000001</v>
          </cell>
        </row>
        <row r="1886">
          <cell r="A1886">
            <v>2726</v>
          </cell>
          <cell r="B1886" t="str">
            <v>8056 P6</v>
          </cell>
          <cell r="C1886" t="str">
            <v>32x25 MM. DE DIAMETRO.</v>
          </cell>
          <cell r="D1886" t="str">
            <v>PZA</v>
          </cell>
          <cell r="E1886">
            <v>25.8</v>
          </cell>
        </row>
        <row r="1887">
          <cell r="A1887">
            <v>2727</v>
          </cell>
          <cell r="B1887" t="str">
            <v>8056 P7</v>
          </cell>
          <cell r="C1887" t="str">
            <v>38x13 MM. DE DIAMETRO.</v>
          </cell>
          <cell r="D1887" t="str">
            <v>PZA</v>
          </cell>
          <cell r="E1887">
            <v>21.864000000000001</v>
          </cell>
        </row>
        <row r="1888">
          <cell r="A1888">
            <v>2728</v>
          </cell>
          <cell r="B1888" t="str">
            <v>8056 P8</v>
          </cell>
          <cell r="C1888" t="str">
            <v>38x19 MM. DE DIAMETRO.</v>
          </cell>
          <cell r="D1888" t="str">
            <v>PZA</v>
          </cell>
          <cell r="E1888">
            <v>21.784000000000002</v>
          </cell>
        </row>
        <row r="1889">
          <cell r="A1889">
            <v>2729</v>
          </cell>
          <cell r="B1889" t="str">
            <v>8056 P9</v>
          </cell>
          <cell r="C1889" t="str">
            <v>38x25 MM. DE DIAMETRO.</v>
          </cell>
          <cell r="D1889" t="str">
            <v>PZA</v>
          </cell>
          <cell r="E1889">
            <v>32.712000000000003</v>
          </cell>
        </row>
        <row r="1890">
          <cell r="A1890">
            <v>2730</v>
          </cell>
          <cell r="B1890" t="str">
            <v>8056 P10</v>
          </cell>
          <cell r="C1890" t="str">
            <v>38x32 MM. DE DIAMETRO.</v>
          </cell>
          <cell r="D1890" t="str">
            <v>PZA</v>
          </cell>
          <cell r="E1890">
            <v>32.104000000000006</v>
          </cell>
        </row>
        <row r="1891">
          <cell r="A1891">
            <v>2731</v>
          </cell>
          <cell r="B1891" t="str">
            <v>8056 P11</v>
          </cell>
          <cell r="C1891" t="str">
            <v>51x13 MM. DE DIAMETRO.</v>
          </cell>
          <cell r="D1891" t="str">
            <v>PZA</v>
          </cell>
          <cell r="E1891">
            <v>60.872000000000007</v>
          </cell>
        </row>
        <row r="1892">
          <cell r="A1892">
            <v>2732</v>
          </cell>
          <cell r="B1892" t="str">
            <v>8056 P12</v>
          </cell>
          <cell r="C1892" t="str">
            <v>51x19 MM. DE DIAMETRO.</v>
          </cell>
          <cell r="D1892" t="str">
            <v>PZA</v>
          </cell>
          <cell r="E1892">
            <v>57.415999999999997</v>
          </cell>
        </row>
        <row r="1893">
          <cell r="A1893">
            <v>2733</v>
          </cell>
          <cell r="B1893" t="str">
            <v>8056 P13</v>
          </cell>
          <cell r="C1893" t="str">
            <v>51x25 MM. DE DIAMETRO.</v>
          </cell>
          <cell r="D1893" t="str">
            <v>PZA</v>
          </cell>
          <cell r="E1893">
            <v>35.520000000000003</v>
          </cell>
        </row>
        <row r="1894">
          <cell r="A1894">
            <v>2734</v>
          </cell>
          <cell r="B1894" t="str">
            <v>8056 P14</v>
          </cell>
          <cell r="C1894" t="str">
            <v>51x32 MM. DE DIAMETRO.</v>
          </cell>
          <cell r="D1894" t="str">
            <v>PZA</v>
          </cell>
          <cell r="E1894">
            <v>47.408000000000001</v>
          </cell>
        </row>
        <row r="1895">
          <cell r="A1895">
            <v>2735</v>
          </cell>
          <cell r="B1895" t="str">
            <v>8056 P15</v>
          </cell>
          <cell r="C1895" t="str">
            <v>51x38 MM. DE DIAMETRO.</v>
          </cell>
          <cell r="D1895" t="str">
            <v>PZA</v>
          </cell>
          <cell r="E1895">
            <v>37.984000000000002</v>
          </cell>
        </row>
        <row r="1896">
          <cell r="A1896">
            <v>2736</v>
          </cell>
          <cell r="B1896" t="str">
            <v>8056 P16</v>
          </cell>
          <cell r="C1896" t="str">
            <v>64x51 MM. DE DIAMETRO.</v>
          </cell>
          <cell r="D1896" t="str">
            <v>PZA</v>
          </cell>
          <cell r="E1896">
            <v>111.52</v>
          </cell>
        </row>
        <row r="1897">
          <cell r="A1897">
            <v>2737</v>
          </cell>
          <cell r="B1897" t="str">
            <v>8056 P17</v>
          </cell>
          <cell r="C1897" t="str">
            <v>76x51 MM. DE DIAMETRO.</v>
          </cell>
          <cell r="D1897" t="str">
            <v>PZA</v>
          </cell>
          <cell r="E1897">
            <v>98.367999999999995</v>
          </cell>
        </row>
        <row r="1898">
          <cell r="A1898">
            <v>2738</v>
          </cell>
          <cell r="B1898" t="str">
            <v>8056 P18</v>
          </cell>
          <cell r="C1898" t="str">
            <v>76x64 MM. DE DIAMETRO.</v>
          </cell>
          <cell r="D1898" t="str">
            <v>PZA</v>
          </cell>
          <cell r="E1898">
            <v>150.01600000000002</v>
          </cell>
        </row>
        <row r="1899">
          <cell r="A1899">
            <v>2739</v>
          </cell>
          <cell r="B1899" t="str">
            <v>8056 P19</v>
          </cell>
          <cell r="C1899" t="str">
            <v xml:space="preserve">102x76 MM. DE DIAMETRO. </v>
          </cell>
          <cell r="D1899" t="str">
            <v>PZA</v>
          </cell>
          <cell r="E1899">
            <v>425.12</v>
          </cell>
        </row>
        <row r="1900">
          <cell r="A1900">
            <v>2740</v>
          </cell>
          <cell r="B1900" t="str">
            <v>8056 Q0</v>
          </cell>
          <cell r="C1900" t="str">
            <v>CODO REDUCCION  DE....</v>
          </cell>
        </row>
        <row r="1901">
          <cell r="A1901">
            <v>2741</v>
          </cell>
          <cell r="B1901" t="str">
            <v>8056 Q1</v>
          </cell>
          <cell r="C1901" t="str">
            <v>19x13 MM. DE DIAMETRO.</v>
          </cell>
          <cell r="D1901" t="str">
            <v>PZA</v>
          </cell>
          <cell r="E1901">
            <v>7.9920000000000009</v>
          </cell>
        </row>
        <row r="1902">
          <cell r="A1902">
            <v>2742</v>
          </cell>
          <cell r="B1902" t="str">
            <v>8056 Q2</v>
          </cell>
          <cell r="C1902" t="str">
            <v>25x19 MM. DE DIAMETRO.</v>
          </cell>
          <cell r="D1902" t="str">
            <v>PZA</v>
          </cell>
          <cell r="E1902">
            <v>18.488</v>
          </cell>
        </row>
        <row r="1903">
          <cell r="A1903">
            <v>2743</v>
          </cell>
          <cell r="B1903" t="str">
            <v>8056 Q3</v>
          </cell>
          <cell r="C1903" t="str">
            <v>38x25 MM. DE DIAMETRO.</v>
          </cell>
          <cell r="D1903" t="str">
            <v>PZA</v>
          </cell>
          <cell r="E1903">
            <v>43.776000000000003</v>
          </cell>
        </row>
        <row r="1904">
          <cell r="A1904">
            <v>2744</v>
          </cell>
          <cell r="B1904" t="str">
            <v>8056 04</v>
          </cell>
          <cell r="C1904" t="str">
            <v>51x38 MM. DE DIAMETRO.</v>
          </cell>
          <cell r="D1904" t="str">
            <v>PZA</v>
          </cell>
          <cell r="E1904">
            <v>55.48</v>
          </cell>
        </row>
        <row r="1905">
          <cell r="A1905">
            <v>2745</v>
          </cell>
          <cell r="B1905" t="str">
            <v>8056 R0</v>
          </cell>
          <cell r="C1905" t="str">
            <v>TEE REDUCCION  DE....</v>
          </cell>
        </row>
        <row r="1906">
          <cell r="A1906">
            <v>2746</v>
          </cell>
          <cell r="B1906" t="str">
            <v>8056 R1</v>
          </cell>
          <cell r="C1906" t="str">
            <v>19x13 MM. DE DIAMETRO.</v>
          </cell>
          <cell r="D1906" t="str">
            <v>PZA</v>
          </cell>
          <cell r="E1906">
            <v>20.096000000000004</v>
          </cell>
        </row>
        <row r="1907">
          <cell r="A1907">
            <v>2747</v>
          </cell>
          <cell r="B1907" t="str">
            <v>8056 R2</v>
          </cell>
          <cell r="C1907" t="str">
            <v>25x13 MM. DE DIAMETRO.</v>
          </cell>
          <cell r="D1907" t="str">
            <v>PZA</v>
          </cell>
          <cell r="E1907">
            <v>27.856000000000002</v>
          </cell>
        </row>
        <row r="1908">
          <cell r="A1908">
            <v>2748</v>
          </cell>
          <cell r="B1908" t="str">
            <v>8056 R3</v>
          </cell>
          <cell r="C1908" t="str">
            <v>25x19 MM. DE DIAMETRO.</v>
          </cell>
          <cell r="D1908" t="str">
            <v>PZA</v>
          </cell>
          <cell r="E1908">
            <v>27.616000000000003</v>
          </cell>
        </row>
        <row r="1909">
          <cell r="A1909">
            <v>2749</v>
          </cell>
          <cell r="B1909" t="str">
            <v>8056 R4</v>
          </cell>
          <cell r="C1909" t="str">
            <v>38x25 MM. DE DIAMETRO.</v>
          </cell>
          <cell r="D1909" t="str">
            <v>PZA</v>
          </cell>
          <cell r="E1909">
            <v>50.704000000000008</v>
          </cell>
        </row>
        <row r="1910">
          <cell r="A1910">
            <v>2750</v>
          </cell>
          <cell r="B1910" t="str">
            <v>8056 R5</v>
          </cell>
          <cell r="C1910" t="str">
            <v>51x13 MM. DE DIAMETRO.</v>
          </cell>
          <cell r="D1910" t="str">
            <v>PZA</v>
          </cell>
          <cell r="E1910">
            <v>85.96</v>
          </cell>
        </row>
        <row r="1911">
          <cell r="A1911">
            <v>2751</v>
          </cell>
          <cell r="B1911" t="str">
            <v>8056 R6</v>
          </cell>
          <cell r="C1911" t="str">
            <v>51x38 MM. DE DIAMETRO.</v>
          </cell>
          <cell r="D1911" t="str">
            <v>PZA</v>
          </cell>
          <cell r="E1911">
            <v>93.248000000000005</v>
          </cell>
        </row>
        <row r="1912">
          <cell r="A1912">
            <v>2752</v>
          </cell>
          <cell r="B1912" t="str">
            <v>8056 S0</v>
          </cell>
          <cell r="C1912" t="str">
            <v>NIPLE HASTA 4" DE LONGITUD Y........</v>
          </cell>
        </row>
        <row r="1913">
          <cell r="A1913">
            <v>2753</v>
          </cell>
          <cell r="B1913" t="str">
            <v>8056 S1</v>
          </cell>
          <cell r="C1913" t="str">
            <v>1/2" DE DIAMETRO.</v>
          </cell>
          <cell r="D1913" t="str">
            <v>PZA</v>
          </cell>
          <cell r="E1913">
            <v>7.0419999999999998</v>
          </cell>
        </row>
        <row r="1914">
          <cell r="A1914">
            <v>2754</v>
          </cell>
          <cell r="B1914" t="str">
            <v>8056 S2</v>
          </cell>
          <cell r="C1914" t="str">
            <v>3/4" DE DIAMETRO.</v>
          </cell>
          <cell r="D1914" t="str">
            <v>PZA</v>
          </cell>
          <cell r="E1914">
            <v>10.142999999999999</v>
          </cell>
        </row>
        <row r="1915">
          <cell r="A1915">
            <v>2755</v>
          </cell>
          <cell r="B1915" t="str">
            <v>8056 S3</v>
          </cell>
          <cell r="C1915" t="str">
            <v>1"    DE DIAMETRO.</v>
          </cell>
          <cell r="D1915" t="str">
            <v>PZA</v>
          </cell>
          <cell r="E1915">
            <v>15.063999999999998</v>
          </cell>
        </row>
        <row r="1916">
          <cell r="A1916">
            <v>2756</v>
          </cell>
          <cell r="B1916" t="str">
            <v>8056 S4</v>
          </cell>
          <cell r="C1916" t="str">
            <v>1 1/4" DE DIAMETRO.</v>
          </cell>
          <cell r="D1916" t="str">
            <v>PZA</v>
          </cell>
          <cell r="E1916">
            <v>28.825999999999997</v>
          </cell>
        </row>
        <row r="1917">
          <cell r="A1917">
            <v>2757</v>
          </cell>
          <cell r="B1917" t="str">
            <v>8056 S6</v>
          </cell>
          <cell r="C1917" t="str">
            <v>2"    DE DIAMETRO.</v>
          </cell>
          <cell r="D1917" t="str">
            <v>PZA</v>
          </cell>
          <cell r="E1917">
            <v>46.255999999999993</v>
          </cell>
        </row>
        <row r="1918">
          <cell r="A1918">
            <v>2758</v>
          </cell>
          <cell r="B1918" t="str">
            <v>8056 S7</v>
          </cell>
          <cell r="C1918" t="str">
            <v>2 1/2" DE DIAMETRO.</v>
          </cell>
          <cell r="D1918" t="str">
            <v>PZA</v>
          </cell>
          <cell r="E1918">
            <v>104.622</v>
          </cell>
        </row>
        <row r="1919">
          <cell r="A1919">
            <v>2759</v>
          </cell>
          <cell r="B1919" t="str">
            <v>8056 S8</v>
          </cell>
          <cell r="C1919" t="str">
            <v>3"    DE DIAMETRO.</v>
          </cell>
          <cell r="D1919" t="str">
            <v>PZA</v>
          </cell>
          <cell r="E1919">
            <v>135.303</v>
          </cell>
        </row>
        <row r="1920">
          <cell r="A1920">
            <v>2760</v>
          </cell>
          <cell r="B1920" t="str">
            <v>8056 S9</v>
          </cell>
          <cell r="C1920" t="str">
            <v>4"    DE DIAMETRO.</v>
          </cell>
          <cell r="D1920" t="str">
            <v>PZA</v>
          </cell>
          <cell r="E1920">
            <v>205.99599999999998</v>
          </cell>
        </row>
        <row r="1921">
          <cell r="A1921">
            <v>2761</v>
          </cell>
          <cell r="B1921" t="str">
            <v>8056 T0</v>
          </cell>
          <cell r="C1921" t="str">
            <v>NIPLE HASTA 6" DE LONGITUD Y........</v>
          </cell>
        </row>
        <row r="1922">
          <cell r="A1922">
            <v>2762</v>
          </cell>
          <cell r="B1922" t="str">
            <v>8056 T1</v>
          </cell>
          <cell r="C1922" t="str">
            <v>1/2" DE DIAMETRO.</v>
          </cell>
          <cell r="D1922" t="str">
            <v>PZA</v>
          </cell>
          <cell r="E1922">
            <v>10.99</v>
          </cell>
        </row>
        <row r="1923">
          <cell r="A1923">
            <v>2763</v>
          </cell>
          <cell r="B1923" t="str">
            <v>8056 T2</v>
          </cell>
          <cell r="C1923" t="str">
            <v>3/4" DE DIAMETRO.</v>
          </cell>
          <cell r="D1923" t="str">
            <v>PZA</v>
          </cell>
          <cell r="E1923">
            <v>14.601999999999999</v>
          </cell>
        </row>
        <row r="1924">
          <cell r="A1924">
            <v>2764</v>
          </cell>
          <cell r="B1924" t="str">
            <v>8056 T3</v>
          </cell>
          <cell r="C1924" t="str">
            <v>1"    DE DIAMETRO.</v>
          </cell>
          <cell r="D1924" t="str">
            <v>PZA</v>
          </cell>
          <cell r="E1924">
            <v>22.217999999999996</v>
          </cell>
        </row>
        <row r="1925">
          <cell r="A1925">
            <v>2765</v>
          </cell>
          <cell r="B1925" t="str">
            <v>8056 T4</v>
          </cell>
          <cell r="C1925" t="str">
            <v>1 1/4" DE DIAMETRO.</v>
          </cell>
          <cell r="D1925" t="str">
            <v>PZA</v>
          </cell>
          <cell r="E1925">
            <v>42.98</v>
          </cell>
        </row>
        <row r="1926">
          <cell r="A1926">
            <v>2766</v>
          </cell>
          <cell r="B1926" t="str">
            <v>8056 T5</v>
          </cell>
          <cell r="C1926" t="str">
            <v>1 1/2" DE DIAMETRO.</v>
          </cell>
          <cell r="D1926" t="str">
            <v>PZA</v>
          </cell>
          <cell r="E1926">
            <v>51.317</v>
          </cell>
        </row>
        <row r="1927">
          <cell r="A1927">
            <v>2767</v>
          </cell>
          <cell r="B1927" t="str">
            <v>8056 T6</v>
          </cell>
          <cell r="C1927" t="str">
            <v>2"    DE DIAMETRO.</v>
          </cell>
          <cell r="D1927" t="str">
            <v>PZA</v>
          </cell>
          <cell r="E1927">
            <v>69.23</v>
          </cell>
        </row>
        <row r="1928">
          <cell r="A1928">
            <v>2768</v>
          </cell>
          <cell r="B1928" t="str">
            <v>8056 T7</v>
          </cell>
          <cell r="C1928" t="str">
            <v>2 1/2" DE DIAMETRO.</v>
          </cell>
          <cell r="D1928" t="str">
            <v>PZA</v>
          </cell>
          <cell r="E1928">
            <v>139.95099999999999</v>
          </cell>
        </row>
        <row r="1929">
          <cell r="A1929">
            <v>2769</v>
          </cell>
          <cell r="B1929" t="str">
            <v>8056 T8</v>
          </cell>
          <cell r="C1929" t="str">
            <v>3"    DE DIAMETRO.</v>
          </cell>
          <cell r="D1929" t="str">
            <v>PZA</v>
          </cell>
          <cell r="E1929">
            <v>182.01399999999998</v>
          </cell>
        </row>
        <row r="1930">
          <cell r="A1930">
            <v>2770</v>
          </cell>
          <cell r="B1930" t="str">
            <v>8056 T9</v>
          </cell>
          <cell r="C1930" t="str">
            <v>4"    DE DIAMETRO.</v>
          </cell>
          <cell r="D1930" t="str">
            <v>PZA</v>
          </cell>
          <cell r="E1930">
            <v>268.74399999999997</v>
          </cell>
        </row>
        <row r="1931">
          <cell r="A1931">
            <v>2771</v>
          </cell>
          <cell r="B1931" t="str">
            <v>8056 U0</v>
          </cell>
          <cell r="C1931" t="str">
            <v>NIPLE HASTA 8" DE LONGITUD Y........</v>
          </cell>
        </row>
        <row r="1932">
          <cell r="A1932">
            <v>2772</v>
          </cell>
          <cell r="B1932" t="str">
            <v>8056 U1</v>
          </cell>
          <cell r="C1932" t="str">
            <v>1/2" DE DIAMETRO.</v>
          </cell>
          <cell r="D1932" t="str">
            <v>PZA</v>
          </cell>
          <cell r="E1932">
            <v>14.286999999999999</v>
          </cell>
        </row>
        <row r="1933">
          <cell r="A1933">
            <v>2773</v>
          </cell>
          <cell r="B1933" t="str">
            <v>8056 U2</v>
          </cell>
          <cell r="C1933" t="str">
            <v>3/4" DE DIAMETRO.</v>
          </cell>
          <cell r="D1933" t="str">
            <v>PZA</v>
          </cell>
          <cell r="E1933">
            <v>20.545000000000002</v>
          </cell>
        </row>
        <row r="1934">
          <cell r="A1934">
            <v>2774</v>
          </cell>
          <cell r="B1934" t="str">
            <v>8056 U3</v>
          </cell>
          <cell r="C1934" t="str">
            <v>1"    DE DIAMETRO.</v>
          </cell>
          <cell r="D1934" t="str">
            <v>PZA</v>
          </cell>
          <cell r="E1934">
            <v>30.211999999999996</v>
          </cell>
        </row>
        <row r="1935">
          <cell r="A1935">
            <v>2775</v>
          </cell>
          <cell r="B1935" t="str">
            <v>8056 U4</v>
          </cell>
          <cell r="C1935" t="str">
            <v>1 1/4" DE DIAMETRO.</v>
          </cell>
          <cell r="D1935" t="str">
            <v>PZA</v>
          </cell>
          <cell r="E1935">
            <v>59.982999999999997</v>
          </cell>
        </row>
        <row r="1936">
          <cell r="A1936">
            <v>2776</v>
          </cell>
          <cell r="B1936" t="str">
            <v>8056 U5</v>
          </cell>
          <cell r="C1936" t="str">
            <v>1 1/2" DE DIAMETRO.</v>
          </cell>
          <cell r="D1936" t="str">
            <v>PZA</v>
          </cell>
          <cell r="E1936">
            <v>71.490999999999985</v>
          </cell>
        </row>
        <row r="1937">
          <cell r="A1937">
            <v>2777</v>
          </cell>
          <cell r="B1937" t="str">
            <v>8056 U6</v>
          </cell>
          <cell r="C1937" t="str">
            <v>2"    DE DIAMETRO.</v>
          </cell>
          <cell r="D1937" t="str">
            <v>PZA</v>
          </cell>
          <cell r="E1937">
            <v>96.215000000000003</v>
          </cell>
        </row>
        <row r="1938">
          <cell r="A1938">
            <v>2778</v>
          </cell>
          <cell r="B1938" t="str">
            <v>8056 U7</v>
          </cell>
          <cell r="C1938" t="str">
            <v>2 1/2" DE DIAMETRO.</v>
          </cell>
          <cell r="D1938" t="str">
            <v>PZA</v>
          </cell>
          <cell r="E1938">
            <v>167.37700000000001</v>
          </cell>
        </row>
        <row r="1939">
          <cell r="A1939">
            <v>2779</v>
          </cell>
          <cell r="B1939" t="str">
            <v>8056 U8</v>
          </cell>
          <cell r="C1939" t="str">
            <v>3"    DE DIAMETRO.</v>
          </cell>
          <cell r="D1939" t="str">
            <v>PZA</v>
          </cell>
          <cell r="E1939">
            <v>233.58299999999997</v>
          </cell>
        </row>
        <row r="1940">
          <cell r="A1940">
            <v>2780</v>
          </cell>
          <cell r="B1940" t="str">
            <v>8056 U9</v>
          </cell>
          <cell r="C1940" t="str">
            <v>4"    DE DIAMETRO.</v>
          </cell>
          <cell r="D1940" t="str">
            <v>PZA</v>
          </cell>
          <cell r="E1940">
            <v>339.59099999999995</v>
          </cell>
        </row>
        <row r="1941">
          <cell r="A1941">
            <v>2781</v>
          </cell>
          <cell r="B1941" t="str">
            <v>8056 V0</v>
          </cell>
          <cell r="C1941" t="str">
            <v>NIPLE HASTA 10" DE LONGITUD Y........</v>
          </cell>
        </row>
        <row r="1942">
          <cell r="A1942">
            <v>2782</v>
          </cell>
          <cell r="B1942" t="str">
            <v>8056 V1</v>
          </cell>
          <cell r="C1942" t="str">
            <v>1/2" DE DIAMETRO.</v>
          </cell>
          <cell r="D1942" t="str">
            <v>PZA</v>
          </cell>
          <cell r="E1942">
            <v>17.815000000000001</v>
          </cell>
        </row>
        <row r="1943">
          <cell r="A1943">
            <v>2783</v>
          </cell>
          <cell r="B1943" t="str">
            <v>8056 V2</v>
          </cell>
          <cell r="C1943" t="str">
            <v>3/4" DE DIAMETRO.</v>
          </cell>
          <cell r="D1943" t="str">
            <v>PZA</v>
          </cell>
          <cell r="E1943">
            <v>25.248999999999999</v>
          </cell>
        </row>
        <row r="1944">
          <cell r="A1944">
            <v>2784</v>
          </cell>
          <cell r="B1944" t="str">
            <v>8056 V3</v>
          </cell>
          <cell r="C1944" t="str">
            <v>1"    DE DIAMETRO.</v>
          </cell>
          <cell r="D1944" t="str">
            <v>PZA</v>
          </cell>
          <cell r="E1944">
            <v>37.512999999999998</v>
          </cell>
        </row>
        <row r="1945">
          <cell r="A1945">
            <v>2785</v>
          </cell>
          <cell r="B1945" t="str">
            <v>8056 V4</v>
          </cell>
          <cell r="C1945" t="str">
            <v>1 1/4" DE DIAMETRO.</v>
          </cell>
          <cell r="D1945" t="str">
            <v>PZA</v>
          </cell>
          <cell r="E1945">
            <v>75.228999999999999</v>
          </cell>
        </row>
        <row r="1946">
          <cell r="A1946">
            <v>2786</v>
          </cell>
          <cell r="B1946" t="str">
            <v>8056 V5</v>
          </cell>
          <cell r="C1946" t="str">
            <v>1 1/2" DE DIAMETRO.</v>
          </cell>
          <cell r="D1946" t="str">
            <v>PZA</v>
          </cell>
          <cell r="E1946">
            <v>89.711999999999989</v>
          </cell>
        </row>
        <row r="1947">
          <cell r="A1947">
            <v>2787</v>
          </cell>
          <cell r="B1947" t="str">
            <v>8056 V6</v>
          </cell>
          <cell r="C1947" t="str">
            <v>2"    DE DIAMETRO.</v>
          </cell>
          <cell r="D1947" t="str">
            <v>PZA</v>
          </cell>
          <cell r="E1947">
            <v>120.74299999999999</v>
          </cell>
        </row>
        <row r="1948">
          <cell r="A1948">
            <v>2788</v>
          </cell>
          <cell r="B1948" t="str">
            <v>8056 V7</v>
          </cell>
          <cell r="C1948" t="str">
            <v>2 1/2" DE DIAMETRO.</v>
          </cell>
          <cell r="D1948" t="str">
            <v>PZA</v>
          </cell>
          <cell r="E1948">
            <v>218.27399999999997</v>
          </cell>
        </row>
        <row r="1949">
          <cell r="A1949">
            <v>2789</v>
          </cell>
          <cell r="B1949" t="str">
            <v>8056 V8</v>
          </cell>
          <cell r="C1949" t="str">
            <v>3"    DE DIAMETRO.</v>
          </cell>
          <cell r="D1949" t="str">
            <v>PZA</v>
          </cell>
          <cell r="E1949">
            <v>294.44099999999997</v>
          </cell>
        </row>
        <row r="1950">
          <cell r="A1950">
            <v>2790</v>
          </cell>
          <cell r="B1950" t="str">
            <v>8056 V9</v>
          </cell>
          <cell r="C1950" t="str">
            <v>4"    DE DIAMETRO.</v>
          </cell>
          <cell r="D1950" t="str">
            <v>PZA</v>
          </cell>
          <cell r="E1950">
            <v>425.07499999999999</v>
          </cell>
        </row>
        <row r="1951">
          <cell r="A1951">
            <v>2791</v>
          </cell>
          <cell r="B1951" t="str">
            <v>8056 W0</v>
          </cell>
          <cell r="C1951" t="str">
            <v>NIPLE HASTA 12" DE LONGITUD Y........</v>
          </cell>
        </row>
        <row r="1952">
          <cell r="A1952">
            <v>2792</v>
          </cell>
          <cell r="B1952" t="str">
            <v>8056 W1</v>
          </cell>
          <cell r="C1952" t="str">
            <v>1/2" DE DIAMETRO.</v>
          </cell>
          <cell r="D1952" t="str">
            <v>PZA</v>
          </cell>
          <cell r="E1952">
            <v>23.183999999999997</v>
          </cell>
        </row>
        <row r="1953">
          <cell r="A1953">
            <v>2793</v>
          </cell>
          <cell r="B1953" t="str">
            <v>8056 W2</v>
          </cell>
          <cell r="C1953" t="str">
            <v>3/4" DE DIAMETRO.</v>
          </cell>
          <cell r="D1953" t="str">
            <v>PZA</v>
          </cell>
          <cell r="E1953">
            <v>30.281999999999996</v>
          </cell>
        </row>
        <row r="1954">
          <cell r="A1954">
            <v>2794</v>
          </cell>
          <cell r="B1954" t="str">
            <v>8056 W3</v>
          </cell>
          <cell r="C1954" t="str">
            <v>1"    DE DIAMETRO.</v>
          </cell>
          <cell r="D1954" t="str">
            <v>PZA</v>
          </cell>
          <cell r="E1954">
            <v>45.884999999999998</v>
          </cell>
        </row>
        <row r="1955">
          <cell r="A1955">
            <v>2795</v>
          </cell>
          <cell r="B1955" t="str">
            <v>8056 W4</v>
          </cell>
          <cell r="C1955" t="str">
            <v>1 1/4" DE DIAMETRO.</v>
          </cell>
          <cell r="D1955" t="str">
            <v>PZA</v>
          </cell>
          <cell r="E1955">
            <v>90.468000000000004</v>
          </cell>
        </row>
        <row r="1956">
          <cell r="A1956">
            <v>2796</v>
          </cell>
          <cell r="B1956" t="str">
            <v>8056 W5</v>
          </cell>
          <cell r="C1956" t="str">
            <v>1 1/2" DE DIAMETRO.</v>
          </cell>
          <cell r="D1956" t="str">
            <v>PZA</v>
          </cell>
          <cell r="E1956">
            <v>107.79300000000001</v>
          </cell>
        </row>
        <row r="1957">
          <cell r="A1957">
            <v>2797</v>
          </cell>
          <cell r="B1957" t="str">
            <v>8056 W6</v>
          </cell>
          <cell r="C1957" t="str">
            <v>2"    DE DIAMETRO.</v>
          </cell>
          <cell r="D1957" t="str">
            <v>PZA</v>
          </cell>
          <cell r="E1957">
            <v>145.25</v>
          </cell>
        </row>
        <row r="1958">
          <cell r="A1958">
            <v>2798</v>
          </cell>
          <cell r="B1958" t="str">
            <v>8056 W7</v>
          </cell>
          <cell r="C1958" t="str">
            <v>2 1/2" DE DIAMETRO.</v>
          </cell>
          <cell r="D1958" t="str">
            <v>PZA</v>
          </cell>
          <cell r="E1958">
            <v>267.77099999999996</v>
          </cell>
        </row>
        <row r="1959">
          <cell r="A1959">
            <v>2799</v>
          </cell>
          <cell r="B1959" t="str">
            <v>8056 W8</v>
          </cell>
          <cell r="C1959" t="str">
            <v>3"    DE DIAMETRO.</v>
          </cell>
          <cell r="D1959" t="str">
            <v>PZA</v>
          </cell>
          <cell r="E1959">
            <v>353.91299999999995</v>
          </cell>
        </row>
        <row r="1960">
          <cell r="A1960">
            <v>2800</v>
          </cell>
          <cell r="B1960" t="str">
            <v>8056 W9</v>
          </cell>
          <cell r="C1960" t="str">
            <v>4"    DE DIAMETRO.</v>
          </cell>
          <cell r="D1960" t="str">
            <v>PZA</v>
          </cell>
          <cell r="E1960">
            <v>514.59799999999996</v>
          </cell>
        </row>
        <row r="1961">
          <cell r="A1961">
            <v>2801</v>
          </cell>
          <cell r="B1961" t="str">
            <v>8057 00</v>
          </cell>
          <cell r="C1961" t="str">
            <v xml:space="preserve">SUMINISTRO  DE  TUBERIA    ACERO  NORMA ASTM  A-53 </v>
          </cell>
        </row>
        <row r="1962">
          <cell r="A1962">
            <v>2802</v>
          </cell>
          <cell r="B1962" t="str">
            <v xml:space="preserve">8057 01 </v>
          </cell>
          <cell r="C1962" t="str">
            <v>6" DE DIAMETRO ESPESOR    4.78 mm</v>
          </cell>
          <cell r="D1962" t="str">
            <v>M</v>
          </cell>
          <cell r="E1962">
            <v>170.5</v>
          </cell>
        </row>
        <row r="1963">
          <cell r="A1963">
            <v>2803</v>
          </cell>
          <cell r="B1963" t="str">
            <v>8057 02</v>
          </cell>
          <cell r="C1963" t="str">
            <v>6" DE DIAMETRO ESPESOR    6.35 mm</v>
          </cell>
          <cell r="D1963" t="str">
            <v>M</v>
          </cell>
          <cell r="E1963">
            <v>225</v>
          </cell>
        </row>
        <row r="1964">
          <cell r="A1964">
            <v>2804</v>
          </cell>
          <cell r="B1964" t="str">
            <v>8057 03</v>
          </cell>
          <cell r="C1964" t="str">
            <v>6" DE DIAMETRO ESPESOR    7.11 mm</v>
          </cell>
          <cell r="D1964" t="str">
            <v>M</v>
          </cell>
          <cell r="E1964">
            <v>248</v>
          </cell>
        </row>
        <row r="1965">
          <cell r="A1965">
            <v>2805</v>
          </cell>
          <cell r="B1965" t="str">
            <v>8057 04</v>
          </cell>
          <cell r="C1965" t="str">
            <v>6" DE DIAMETRO ESPESOR    10.97 mm</v>
          </cell>
          <cell r="D1965" t="str">
            <v>M</v>
          </cell>
          <cell r="E1965">
            <v>442</v>
          </cell>
        </row>
        <row r="1966">
          <cell r="A1966">
            <v>2806</v>
          </cell>
          <cell r="B1966" t="str">
            <v>8057 05</v>
          </cell>
          <cell r="C1966" t="str">
            <v>8" DE DIAMETRO ESPESOR    4.78 mm</v>
          </cell>
          <cell r="D1966" t="str">
            <v>M</v>
          </cell>
          <cell r="E1966">
            <v>223</v>
          </cell>
        </row>
        <row r="1967">
          <cell r="A1967">
            <v>2807</v>
          </cell>
          <cell r="B1967" t="str">
            <v>8057 06</v>
          </cell>
          <cell r="C1967" t="str">
            <v>8" DE DIAMETRO ESPESOR     5.54 mm</v>
          </cell>
          <cell r="D1967" t="str">
            <v>M</v>
          </cell>
          <cell r="E1967">
            <v>259</v>
          </cell>
        </row>
        <row r="1968">
          <cell r="A1968">
            <v>2808</v>
          </cell>
          <cell r="B1968" t="str">
            <v>8057 07</v>
          </cell>
          <cell r="C1968" t="str">
            <v>8" DE DIAMETRO ESPESOR     6.35 mm</v>
          </cell>
          <cell r="D1968" t="str">
            <v>M</v>
          </cell>
          <cell r="E1968">
            <v>295</v>
          </cell>
        </row>
        <row r="1969">
          <cell r="A1969">
            <v>2809</v>
          </cell>
          <cell r="B1969" t="str">
            <v>8057 08</v>
          </cell>
          <cell r="C1969" t="str">
            <v>8" DE DIAMETRO ESPESOR     7.04 mm</v>
          </cell>
          <cell r="D1969" t="str">
            <v>M</v>
          </cell>
          <cell r="E1969">
            <v>323</v>
          </cell>
        </row>
        <row r="1970">
          <cell r="A1970">
            <v>2810</v>
          </cell>
          <cell r="B1970" t="str">
            <v>8057 09</v>
          </cell>
          <cell r="C1970" t="str">
            <v>8" DE DIAMETRO ESPESOR     7.92 mm</v>
          </cell>
          <cell r="D1970" t="str">
            <v>M</v>
          </cell>
          <cell r="E1970">
            <v>362</v>
          </cell>
        </row>
        <row r="1971">
          <cell r="A1971">
            <v>2811</v>
          </cell>
          <cell r="B1971" t="str">
            <v>8057 10</v>
          </cell>
          <cell r="C1971" t="str">
            <v>8" DE DIAMETRO ESPESOR     8.18 mm</v>
          </cell>
          <cell r="D1971" t="str">
            <v>M</v>
          </cell>
          <cell r="E1971">
            <v>375</v>
          </cell>
        </row>
        <row r="1972">
          <cell r="A1972">
            <v>2812</v>
          </cell>
          <cell r="B1972" t="str">
            <v>8057 11</v>
          </cell>
          <cell r="C1972" t="str">
            <v>8" DE DIAMETRO ESPESOR     12.7 mm</v>
          </cell>
          <cell r="D1972" t="str">
            <v>M</v>
          </cell>
          <cell r="E1972">
            <v>768</v>
          </cell>
        </row>
        <row r="1973">
          <cell r="A1973">
            <v>2813</v>
          </cell>
          <cell r="B1973" t="str">
            <v>8057 12</v>
          </cell>
          <cell r="C1973" t="str">
            <v>10" DE DIAMETRO ESPESOR     4.78 mm</v>
          </cell>
          <cell r="D1973" t="str">
            <v>M</v>
          </cell>
          <cell r="E1973">
            <v>348</v>
          </cell>
        </row>
        <row r="1974">
          <cell r="A1974">
            <v>2814</v>
          </cell>
          <cell r="B1974" t="str">
            <v>8057 13</v>
          </cell>
          <cell r="C1974" t="str">
            <v>10" DE DIAMETRO ESPESOR     6.35 mm</v>
          </cell>
          <cell r="D1974" t="str">
            <v>M</v>
          </cell>
          <cell r="E1974">
            <v>438</v>
          </cell>
        </row>
        <row r="1975">
          <cell r="A1975">
            <v>2815</v>
          </cell>
          <cell r="B1975" t="str">
            <v>8057 14</v>
          </cell>
          <cell r="C1975" t="str">
            <v>10" DE DIAMETRO ESPESOR    7.11  mm</v>
          </cell>
          <cell r="D1975" t="str">
            <v>M</v>
          </cell>
          <cell r="E1975">
            <v>484</v>
          </cell>
        </row>
        <row r="1976">
          <cell r="A1976">
            <v>2816</v>
          </cell>
          <cell r="B1976" t="str">
            <v>8057 15</v>
          </cell>
          <cell r="C1976" t="str">
            <v>10" DE DIAMETRO ESPESOR     7.80 mm</v>
          </cell>
          <cell r="D1976" t="str">
            <v>M</v>
          </cell>
          <cell r="E1976">
            <v>530</v>
          </cell>
        </row>
        <row r="1977">
          <cell r="A1977">
            <v>2817</v>
          </cell>
          <cell r="B1977" t="str">
            <v>8057 16</v>
          </cell>
          <cell r="C1977" t="str">
            <v>10" DE DIAMETRO ESPESOR     9.35 mm</v>
          </cell>
          <cell r="D1977" t="str">
            <v>M</v>
          </cell>
          <cell r="E1977">
            <v>629</v>
          </cell>
        </row>
        <row r="1978">
          <cell r="A1978">
            <v>2818</v>
          </cell>
          <cell r="B1978" t="str">
            <v>8057 17</v>
          </cell>
          <cell r="C1978" t="str">
            <v>12" DE DIAMETRO ESPESOR     4.78 mm</v>
          </cell>
          <cell r="D1978" t="str">
            <v>M</v>
          </cell>
          <cell r="E1978">
            <v>413.85</v>
          </cell>
        </row>
        <row r="1979">
          <cell r="A1979">
            <v>2819</v>
          </cell>
          <cell r="B1979" t="str">
            <v>8057 18</v>
          </cell>
          <cell r="C1979" t="str">
            <v>12" DE DIAMETRO ESPESOR     6.35 mm</v>
          </cell>
          <cell r="D1979" t="str">
            <v>M</v>
          </cell>
          <cell r="E1979">
            <v>520.75</v>
          </cell>
        </row>
        <row r="1980">
          <cell r="A1980">
            <v>2820</v>
          </cell>
          <cell r="B1980" t="str">
            <v>8057 19</v>
          </cell>
          <cell r="C1980" t="str">
            <v>12" DE DIAMETRO ESPESOR     9.52 mm</v>
          </cell>
          <cell r="D1980" t="str">
            <v>M</v>
          </cell>
          <cell r="E1980">
            <v>765.35</v>
          </cell>
        </row>
        <row r="1981">
          <cell r="A1981">
            <v>2821</v>
          </cell>
          <cell r="B1981" t="str">
            <v>8057 20</v>
          </cell>
          <cell r="C1981" t="str">
            <v>12" DE DIAMETRO ESPESOR     10.31 mm</v>
          </cell>
          <cell r="D1981" t="str">
            <v>M</v>
          </cell>
          <cell r="E1981">
            <v>873</v>
          </cell>
        </row>
        <row r="1982">
          <cell r="A1982">
            <v>2822</v>
          </cell>
          <cell r="B1982" t="str">
            <v>8057 20</v>
          </cell>
          <cell r="C1982" t="str">
            <v>14" DE DIAMETRO ESPESOR     6.35 mm</v>
          </cell>
          <cell r="D1982" t="str">
            <v>M</v>
          </cell>
          <cell r="E1982">
            <v>573</v>
          </cell>
        </row>
        <row r="1983">
          <cell r="A1983">
            <v>2823</v>
          </cell>
          <cell r="B1983" t="str">
            <v>8057 21</v>
          </cell>
          <cell r="C1983" t="str">
            <v>14" DE DIAMETRO ESPESOR     7.92 mm</v>
          </cell>
          <cell r="D1983" t="str">
            <v>M</v>
          </cell>
          <cell r="E1983">
            <v>704.1</v>
          </cell>
        </row>
        <row r="1984">
          <cell r="A1984">
            <v>2824</v>
          </cell>
          <cell r="B1984" t="str">
            <v>8057 22</v>
          </cell>
          <cell r="C1984" t="str">
            <v>14" DE DIAMETRO ESPESOR     9.52 mm</v>
          </cell>
          <cell r="D1984" t="str">
            <v>M</v>
          </cell>
          <cell r="E1984">
            <v>843</v>
          </cell>
        </row>
        <row r="1985">
          <cell r="A1985">
            <v>2825</v>
          </cell>
          <cell r="B1985" t="str">
            <v>8057 23</v>
          </cell>
          <cell r="C1985" t="str">
            <v>14" DE DIAMETRO ESPESOR     10.11 mm</v>
          </cell>
          <cell r="D1985" t="str">
            <v>M</v>
          </cell>
          <cell r="E1985">
            <v>1033.2</v>
          </cell>
        </row>
        <row r="1986">
          <cell r="A1986">
            <v>2826</v>
          </cell>
          <cell r="B1986" t="str">
            <v>8057 24</v>
          </cell>
          <cell r="C1986" t="str">
            <v>16" DE DIAMETRO ESPESOR     6.35 mm</v>
          </cell>
          <cell r="D1986" t="str">
            <v>M</v>
          </cell>
          <cell r="E1986">
            <v>656.1</v>
          </cell>
        </row>
        <row r="1987">
          <cell r="A1987">
            <v>2827</v>
          </cell>
          <cell r="B1987" t="str">
            <v>8057 25</v>
          </cell>
          <cell r="C1987" t="str">
            <v>16" DE DIAMETRO ESPESOR     9.52 mm</v>
          </cell>
          <cell r="D1987" t="str">
            <v>M</v>
          </cell>
          <cell r="E1987">
            <v>966.25</v>
          </cell>
        </row>
        <row r="1988">
          <cell r="A1988">
            <v>2828</v>
          </cell>
          <cell r="B1988" t="str">
            <v>8057 26</v>
          </cell>
          <cell r="C1988" t="str">
            <v>16" DE DIAMETRO ESPESOR     12.7 mm</v>
          </cell>
          <cell r="D1988" t="str">
            <v>M</v>
          </cell>
          <cell r="E1988">
            <v>1421</v>
          </cell>
        </row>
        <row r="1989">
          <cell r="A1989">
            <v>2829</v>
          </cell>
          <cell r="B1989" t="str">
            <v>8057 27</v>
          </cell>
          <cell r="C1989" t="str">
            <v>18" DE DIAMETRO ESPESOR     6.35 mm</v>
          </cell>
          <cell r="D1989" t="str">
            <v>M</v>
          </cell>
          <cell r="E1989">
            <v>740.2</v>
          </cell>
        </row>
        <row r="1990">
          <cell r="A1990">
            <v>2830</v>
          </cell>
          <cell r="B1990" t="str">
            <v>8057 28</v>
          </cell>
          <cell r="C1990" t="str">
            <v>18" DE DIAMETRO ESPESOR     9.52 mm</v>
          </cell>
          <cell r="D1990" t="str">
            <v>M</v>
          </cell>
          <cell r="E1990">
            <v>1089.5</v>
          </cell>
        </row>
        <row r="1991">
          <cell r="A1991">
            <v>2831</v>
          </cell>
          <cell r="B1991" t="str">
            <v>8057 29</v>
          </cell>
          <cell r="C1991" t="str">
            <v>20" DE DIAMETRO ESPESOR     6.35 mm</v>
          </cell>
          <cell r="D1991" t="str">
            <v>M</v>
          </cell>
          <cell r="E1991">
            <v>822.7</v>
          </cell>
        </row>
        <row r="1992">
          <cell r="A1992">
            <v>2832</v>
          </cell>
          <cell r="B1992" t="str">
            <v>8057 30</v>
          </cell>
          <cell r="C1992" t="str">
            <v>16" DE DIAMETRO ESPESOR     9.52 mm</v>
          </cell>
          <cell r="D1992" t="str">
            <v>M</v>
          </cell>
          <cell r="E1992">
            <v>1214</v>
          </cell>
        </row>
        <row r="1993">
          <cell r="A1993">
            <v>2833</v>
          </cell>
          <cell r="B1993" t="str">
            <v>8057 31</v>
          </cell>
          <cell r="C1993" t="str">
            <v>16" DE DIAMETRO ESPESOR     12.7 mm</v>
          </cell>
          <cell r="D1993" t="str">
            <v>M</v>
          </cell>
          <cell r="E1993">
            <v>1861</v>
          </cell>
        </row>
        <row r="1994">
          <cell r="A1994">
            <v>2834</v>
          </cell>
          <cell r="B1994" t="str">
            <v>8057 32</v>
          </cell>
          <cell r="C1994" t="str">
            <v>20" DE DIAMETRO ESPESOR     6.35 mm</v>
          </cell>
          <cell r="D1994" t="str">
            <v>M</v>
          </cell>
          <cell r="E1994">
            <v>1092</v>
          </cell>
        </row>
        <row r="1995">
          <cell r="A1995">
            <v>2835</v>
          </cell>
          <cell r="B1995" t="str">
            <v>8057 33</v>
          </cell>
          <cell r="C1995" t="str">
            <v>16" DE DIAMETRO ESPESOR     9.52 mm</v>
          </cell>
          <cell r="D1995" t="str">
            <v>M</v>
          </cell>
          <cell r="E1995">
            <v>1552</v>
          </cell>
        </row>
        <row r="1996">
          <cell r="A1996">
            <v>2836</v>
          </cell>
          <cell r="B1996" t="str">
            <v>8057 34</v>
          </cell>
          <cell r="C1996" t="str">
            <v>16" DE DIAMETRO ESPESOR     12.7 mm</v>
          </cell>
          <cell r="D1996" t="str">
            <v>M</v>
          </cell>
          <cell r="E1996">
            <v>2209</v>
          </cell>
        </row>
        <row r="1997">
          <cell r="A1997">
            <v>2837</v>
          </cell>
          <cell r="B1997" t="str">
            <v>9000 00</v>
          </cell>
          <cell r="C1997" t="str">
            <v>ACARREO 1er.  KM.  DE  MATERIALES  PETREOS, ARENA, GRAVA, MAT. PRODUCTO DE EXCAVACION EN CAMION VOLTEO, DESCARGA A VOLTEO EN CAMINO...</v>
          </cell>
        </row>
        <row r="1998">
          <cell r="A1998">
            <v>2838</v>
          </cell>
          <cell r="B1998" t="str">
            <v>9000 01</v>
          </cell>
          <cell r="C1998" t="str">
            <v>PLANO REVESTIDO Y LOMERIO SUAVE PAVIMENTADO.</v>
          </cell>
          <cell r="D1998" t="str">
            <v>M3.</v>
          </cell>
          <cell r="E1998">
            <v>6.8319746119969267</v>
          </cell>
          <cell r="F1998">
            <v>6.8620674829526367</v>
          </cell>
          <cell r="G1998">
            <v>6.8813692098658619</v>
          </cell>
          <cell r="H1998">
            <v>6.9341548158138169</v>
          </cell>
        </row>
        <row r="1999">
          <cell r="A1999">
            <v>2839</v>
          </cell>
          <cell r="B1999" t="str">
            <v>9000 02</v>
          </cell>
          <cell r="C1999" t="str">
            <v>PLANO TERRACERIAS, LOMERIO SUAVE REVESTIDO, LOMERIO PRONUNCIADO PAVIMENTADO.</v>
          </cell>
          <cell r="D1999" t="str">
            <v>M3.</v>
          </cell>
          <cell r="E1999">
            <v>7.1821373590611284</v>
          </cell>
          <cell r="F1999">
            <v>7.2139176807246361</v>
          </cell>
          <cell r="G1999">
            <v>7.2343017474647713</v>
          </cell>
          <cell r="H1999">
            <v>7.2900472939331724</v>
          </cell>
        </row>
        <row r="2000">
          <cell r="A2000">
            <v>2840</v>
          </cell>
          <cell r="B2000" t="str">
            <v>9000 03</v>
          </cell>
          <cell r="C2000" t="str">
            <v>PLANO BRECHA, LOMERIO SUAVE TERRACERIAS, LOMERIO PRONUNCIADO REVESTIDO, MONTAÑOSO 'PAVIMENTADO.</v>
          </cell>
          <cell r="D2000" t="str">
            <v>M3.</v>
          </cell>
          <cell r="E2000">
            <v>7.6950742819188989</v>
          </cell>
          <cell r="F2000">
            <v>7.7299482632133678</v>
          </cell>
          <cell r="G2000">
            <v>7.7523166196361704</v>
          </cell>
          <cell r="H2000">
            <v>7.8134887237253885</v>
          </cell>
        </row>
        <row r="2001">
          <cell r="A2001">
            <v>2841</v>
          </cell>
          <cell r="B2001" t="str">
            <v>9000 04</v>
          </cell>
          <cell r="C2001" t="str">
            <v>LOMERIO PRONUNCIADO Y MONTAÑOSO BRECHA, ZONA URBANA TRANSITO MUY INTENSO, AREAS METROPOLITANAS.</v>
          </cell>
          <cell r="D2001" t="str">
            <v>M3.</v>
          </cell>
          <cell r="E2001">
            <v>8.905222083429857</v>
          </cell>
          <cell r="F2001">
            <v>8.9437522079245522</v>
          </cell>
          <cell r="G2001">
            <v>8.9684656339723272</v>
          </cell>
          <cell r="H2001">
            <v>9.0360509425225128</v>
          </cell>
        </row>
        <row r="2002">
          <cell r="A2002">
            <v>2842</v>
          </cell>
          <cell r="B2002" t="str">
            <v>9000 05</v>
          </cell>
          <cell r="C2002" t="str">
            <v>ZONA URBANA TRANSITO NORMAL.</v>
          </cell>
          <cell r="D2002" t="str">
            <v>M3.</v>
          </cell>
          <cell r="E2002">
            <v>7.6705416885064288</v>
          </cell>
          <cell r="F2002">
            <v>7.7042907026623659</v>
          </cell>
          <cell r="G2002">
            <v>7.7259374992005618</v>
          </cell>
          <cell r="H2002">
            <v>7.7851363096094843</v>
          </cell>
        </row>
        <row r="2003">
          <cell r="A2003">
            <v>2843</v>
          </cell>
          <cell r="B2003" t="str">
            <v>9000 A0</v>
          </cell>
          <cell r="C2003" t="str">
            <v xml:space="preserve">ACARREO 1er.  KM.  DE  ROCA EN CAMION DE VOLTEO, DESCARGA A VOLTEO EN CAMINO... </v>
          </cell>
        </row>
        <row r="2004">
          <cell r="A2004">
            <v>2844</v>
          </cell>
          <cell r="B2004" t="str">
            <v>9000 A1</v>
          </cell>
          <cell r="C2004" t="str">
            <v>PLANO REVESTIDO Y LOMERIO SUAVE PAVIMENTADO.</v>
          </cell>
          <cell r="D2004" t="str">
            <v>M3.</v>
          </cell>
          <cell r="E2004">
            <v>8.881566995596005</v>
          </cell>
          <cell r="F2004">
            <v>8.9206877278384287</v>
          </cell>
          <cell r="G2004">
            <v>8.9457799728256209</v>
          </cell>
          <cell r="H2004">
            <v>9.0144012605579622</v>
          </cell>
        </row>
        <row r="2005">
          <cell r="A2005">
            <v>2845</v>
          </cell>
          <cell r="B2005" t="str">
            <v>9000 A2</v>
          </cell>
          <cell r="C2005" t="str">
            <v>PLANO TERRACERIAS, LOMERIO SUAVE REVESTIDO, LOMERIO PRONUNCIADO PAVIMENTADO.</v>
          </cell>
          <cell r="D2005" t="str">
            <v>M3.</v>
          </cell>
          <cell r="E2005">
            <v>9.3367785667794667</v>
          </cell>
          <cell r="F2005">
            <v>9.3780929849420271</v>
          </cell>
          <cell r="G2005">
            <v>9.4045922717042032</v>
          </cell>
          <cell r="H2005">
            <v>9.4770614821131236</v>
          </cell>
        </row>
        <row r="2006">
          <cell r="A2006">
            <v>2846</v>
          </cell>
          <cell r="B2006" t="str">
            <v>9000 A3</v>
          </cell>
          <cell r="C2006" t="str">
            <v>PLANO BRECHA, LOMERIO SUAVE TERRACERIAS, LOMERIO PRONUNCIADO REVESTIDO, MONTAÑOSO PAVIMENTADO.</v>
          </cell>
          <cell r="D2006" t="str">
            <v>M3.</v>
          </cell>
          <cell r="E2006">
            <v>10.003596566494569</v>
          </cell>
          <cell r="F2006">
            <v>10.048932742177378</v>
          </cell>
          <cell r="G2006">
            <v>10.078011605527022</v>
          </cell>
          <cell r="H2006">
            <v>10.157535340843005</v>
          </cell>
        </row>
        <row r="2007">
          <cell r="A2007">
            <v>2847</v>
          </cell>
          <cell r="B2007" t="str">
            <v>9000 A4</v>
          </cell>
          <cell r="C2007" t="str">
            <v>LOMERIO PRONUNCIADO Y MONTAÑOSO BRECHA, ZONA URBANA TRANSITO MUY INTENSO, AREAS METROPOLITANAS.</v>
          </cell>
          <cell r="D2007" t="str">
            <v>M3.</v>
          </cell>
          <cell r="E2007">
            <v>11.576788708458814</v>
          </cell>
          <cell r="F2007">
            <v>11.626877870301918</v>
          </cell>
          <cell r="G2007">
            <v>11.659005324164026</v>
          </cell>
          <cell r="H2007">
            <v>11.746866225279268</v>
          </cell>
        </row>
        <row r="2008">
          <cell r="A2008">
            <v>2848</v>
          </cell>
          <cell r="B2008" t="str">
            <v>9000 A5</v>
          </cell>
          <cell r="C2008" t="str">
            <v>ZONA URBANA TRANSITO NORMAL.</v>
          </cell>
          <cell r="D2008" t="str">
            <v>M3.</v>
          </cell>
          <cell r="E2008">
            <v>9.9717041950583578</v>
          </cell>
          <cell r="F2008">
            <v>10.015577913461076</v>
          </cell>
          <cell r="G2008">
            <v>10.04371874896073</v>
          </cell>
          <cell r="H2008">
            <v>10.120677202492329</v>
          </cell>
        </row>
        <row r="2009">
          <cell r="A2009">
            <v>2849</v>
          </cell>
          <cell r="B2009" t="str">
            <v>9001 00</v>
          </cell>
          <cell r="C2009" t="str">
            <v>ACARREO, CARGA, 1er. KM. Y DESCARGA DE CEMENTO, ACERO, TABIQUE, TUBERIA, ETC. EN CAMINO :</v>
          </cell>
        </row>
        <row r="2010">
          <cell r="A2010">
            <v>2850</v>
          </cell>
          <cell r="B2010" t="str">
            <v>9001 01</v>
          </cell>
          <cell r="C2010" t="str">
            <v>PLANO REVESTIDO Y LOMERIO SUAVE PAVIMENTADO.</v>
          </cell>
          <cell r="D2010" t="str">
            <v>TON.</v>
          </cell>
          <cell r="E2010">
            <v>92.683915940478457</v>
          </cell>
          <cell r="F2010">
            <v>96.740547442022006</v>
          </cell>
          <cell r="G2010">
            <v>99.342492385913204</v>
          </cell>
          <cell r="H2010">
            <v>106.45818939706562</v>
          </cell>
        </row>
        <row r="2011">
          <cell r="A2011">
            <v>2851</v>
          </cell>
          <cell r="B2011" t="str">
            <v>9001 02</v>
          </cell>
          <cell r="C2011" t="str">
            <v>PLANO TERRACERIAS, LOMERIO SUAVE REVESTIDO, LOMERIO PRONUNCIADO PAVIMENTADO.</v>
          </cell>
          <cell r="D2011" t="str">
            <v>TON.</v>
          </cell>
          <cell r="E2011">
            <v>92.929505193097881</v>
          </cell>
          <cell r="F2011">
            <v>96.987824145349251</v>
          </cell>
          <cell r="G2011">
            <v>99.590851429067342</v>
          </cell>
          <cell r="H2011">
            <v>106.70950838074022</v>
          </cell>
        </row>
        <row r="2012">
          <cell r="A2012">
            <v>2852</v>
          </cell>
          <cell r="B2012" t="str">
            <v>9001 03</v>
          </cell>
          <cell r="C2012" t="str">
            <v>PLANO BRECHA, LOMERIO SUAVE TERRACERIAS, LOMERIO PRONUNCIADO REVESTIDO, MONTAÑOSO PAVIMENTADO.</v>
          </cell>
          <cell r="D2012" t="str">
            <v>TON.</v>
          </cell>
          <cell r="E2012">
            <v>93.223516687463558</v>
          </cell>
          <cell r="F2012">
            <v>97.282679365068816</v>
          </cell>
          <cell r="G2012">
            <v>99.886247818700383</v>
          </cell>
          <cell r="H2012">
            <v>107.00638474063346</v>
          </cell>
        </row>
        <row r="2013">
          <cell r="A2013">
            <v>2853</v>
          </cell>
          <cell r="B2013" t="str">
            <v>9001 04</v>
          </cell>
          <cell r="C2013" t="str">
            <v>LOMERIO PRONUNCIADO Y MONTAÑOSO BRECHA, ZONA URBANA TRANSITO MUY INTENSO, AREAS METROPOLITANAS.</v>
          </cell>
          <cell r="D2013" t="str">
            <v>TON.</v>
          </cell>
          <cell r="E2013">
            <v>93.753207764131233</v>
          </cell>
          <cell r="F2013">
            <v>97.814339134228916</v>
          </cell>
          <cell r="G2013">
            <v>100.41917031765855</v>
          </cell>
          <cell r="H2013">
            <v>107.54276050353216</v>
          </cell>
        </row>
        <row r="2014">
          <cell r="A2014">
            <v>2854</v>
          </cell>
          <cell r="B2014" t="str">
            <v>9001 05</v>
          </cell>
          <cell r="C2014" t="str">
            <v>ZONA URBANA TRANSITO NORMAL.</v>
          </cell>
          <cell r="D2014" t="str">
            <v>TON.</v>
          </cell>
          <cell r="E2014">
            <v>93.126320269923752</v>
          </cell>
          <cell r="F2014">
            <v>97.184920463959742</v>
          </cell>
          <cell r="G2014">
            <v>99.788128137649011</v>
          </cell>
          <cell r="H2014">
            <v>106.90727841274193</v>
          </cell>
        </row>
        <row r="2015">
          <cell r="A2015">
            <v>2855</v>
          </cell>
          <cell r="B2015" t="str">
            <v>9002 00</v>
          </cell>
          <cell r="C2015" t="str">
            <v>ACARREO KM. SUBSECUENTES AL 1o., DE MAT. PETREOS ARENA, GRAVA, MAT. PRUDUCTO DE EXCAVACION EN CAMION VOLTEO, EN CAMINO....</v>
          </cell>
        </row>
        <row r="2016">
          <cell r="A2016">
            <v>2856</v>
          </cell>
          <cell r="B2016" t="str">
            <v>9002 01</v>
          </cell>
          <cell r="C2016" t="str">
            <v>PLANO REVESTIDO Y LOMERIO SUAVE PAVIMENTADO.</v>
          </cell>
          <cell r="D2016" t="str">
            <v>M3.KM</v>
          </cell>
          <cell r="E2016">
            <v>2.780577229370325</v>
          </cell>
          <cell r="F2016">
            <v>2.793233109678801</v>
          </cell>
          <cell r="G2016">
            <v>2.8013506583806245</v>
          </cell>
          <cell r="H2016">
            <v>2.8235502122839704</v>
          </cell>
        </row>
        <row r="2017">
          <cell r="A2017">
            <v>2857</v>
          </cell>
          <cell r="B2017" t="str">
            <v>9002 02</v>
          </cell>
          <cell r="C2017" t="str">
            <v>PLANO TERRACERIAS, LOMERIO SUAVE REVESTIDO, LOMERIO PRONUNCIADO PAVIMENTADO.</v>
          </cell>
          <cell r="D2017" t="str">
            <v>M3.KM</v>
          </cell>
          <cell r="E2017">
            <v>3.2640267236569112</v>
          </cell>
          <cell r="F2017">
            <v>3.2783700546731844</v>
          </cell>
          <cell r="G2017">
            <v>3.2875699432019174</v>
          </cell>
          <cell r="H2017">
            <v>3.3127294376257095</v>
          </cell>
        </row>
        <row r="2018">
          <cell r="A2018">
            <v>2858</v>
          </cell>
          <cell r="B2018" t="str">
            <v>9002 03</v>
          </cell>
          <cell r="C2018" t="str">
            <v>PLANO BRECHA, LOMERIO SUAVE TERRACERIAS, LOMERIO PRONUNCIADO REVESTIDO, MONTAÑOSO PAVIMENTADO.</v>
          </cell>
          <cell r="D2018" t="str">
            <v>M3.KM</v>
          </cell>
          <cell r="E2018">
            <v>3.8718690530231203</v>
          </cell>
          <cell r="F2018">
            <v>3.8890248018857214</v>
          </cell>
          <cell r="G2018">
            <v>3.900028590125971</v>
          </cell>
          <cell r="H2018">
            <v>3.9301213187505066</v>
          </cell>
        </row>
        <row r="2019">
          <cell r="A2019">
            <v>2859</v>
          </cell>
          <cell r="B2019" t="str">
            <v>9002 04</v>
          </cell>
          <cell r="C2019" t="str">
            <v>LOMERIO PRONUNCIADO Y MONTAÑOSO BRECHA, ZONA URBANA TRANSITO MUY INTENSO, AREAS METROPOLITANAS.</v>
          </cell>
          <cell r="D2019" t="str">
            <v>M3.KM</v>
          </cell>
          <cell r="E2019">
            <v>4.7806777119137198</v>
          </cell>
          <cell r="F2019">
            <v>4.8017708457611814</v>
          </cell>
          <cell r="G2019">
            <v>4.8153000935975534</v>
          </cell>
          <cell r="H2019">
            <v>4.8522993501031291</v>
          </cell>
        </row>
        <row r="2020">
          <cell r="A2020">
            <v>2860</v>
          </cell>
          <cell r="B2020" t="str">
            <v>9002 05</v>
          </cell>
          <cell r="C2020" t="str">
            <v>ZONA URBANA TRANSITO NORMAL.</v>
          </cell>
          <cell r="D2020" t="str">
            <v>M3.KM</v>
          </cell>
          <cell r="E2020">
            <v>3.6141894707211133</v>
          </cell>
          <cell r="F2020">
            <v>3.6302202524451825</v>
          </cell>
          <cell r="G2020">
            <v>3.6405024808008264</v>
          </cell>
          <cell r="H2020">
            <v>3.6686219157450637</v>
          </cell>
        </row>
        <row r="2021">
          <cell r="A2021">
            <v>2861</v>
          </cell>
          <cell r="B2021" t="str">
            <v>9002 A0</v>
          </cell>
          <cell r="C2021" t="str">
            <v>ACARREO KM. SUBSECUENTES AL 1o., DE ROCA  EN CAMION VOLTEO, EN CAMINO....</v>
          </cell>
        </row>
        <row r="2022">
          <cell r="A2022">
            <v>2862</v>
          </cell>
          <cell r="B2022" t="str">
            <v>9002 A1</v>
          </cell>
          <cell r="C2022" t="str">
            <v>PLANO REVESTIDO Y LOMERIO SUAVE PAVIMENTADO.</v>
          </cell>
          <cell r="D2022" t="str">
            <v>M3.KM</v>
          </cell>
          <cell r="E2022">
            <v>3.6147503981814229</v>
          </cell>
          <cell r="F2022">
            <v>3.6312030425824413</v>
          </cell>
          <cell r="G2022">
            <v>3.6417558558948118</v>
          </cell>
          <cell r="H2022">
            <v>3.6706152759691615</v>
          </cell>
        </row>
        <row r="2023">
          <cell r="A2023">
            <v>2863</v>
          </cell>
          <cell r="B2023" t="str">
            <v>9002 A2</v>
          </cell>
          <cell r="C2023" t="str">
            <v>PLANO TERRACERIAS, LOMERIO SUAVE REVESTIDO, LOMERIO PRONUNCIADO PAVIMENTADO.</v>
          </cell>
          <cell r="D2023" t="str">
            <v>M3.KM</v>
          </cell>
          <cell r="E2023">
            <v>4.2432347407539845</v>
          </cell>
          <cell r="F2023">
            <v>4.2618810710751402</v>
          </cell>
          <cell r="G2023">
            <v>4.2738409261624932</v>
          </cell>
          <cell r="H2023">
            <v>4.3065482689134225</v>
          </cell>
        </row>
        <row r="2024">
          <cell r="A2024">
            <v>2864</v>
          </cell>
          <cell r="B2024" t="str">
            <v>9002 A3</v>
          </cell>
          <cell r="C2024" t="str">
            <v>PLANO BRECHA, LOMERIO SUAVE TERRACERIAS, LOMERIO PRONUNCIADO REVESTIDO, MONTAÑOSO PAVIMENTADO.</v>
          </cell>
          <cell r="D2024" t="str">
            <v>M3.KM</v>
          </cell>
          <cell r="E2024">
            <v>5.0334297689300564</v>
          </cell>
          <cell r="F2024">
            <v>5.0557322424514384</v>
          </cell>
          <cell r="G2024">
            <v>5.0700371671637621</v>
          </cell>
          <cell r="H2024">
            <v>5.1091577143756588</v>
          </cell>
        </row>
        <row r="2025">
          <cell r="A2025">
            <v>2865</v>
          </cell>
          <cell r="B2025" t="str">
            <v>9002 A4</v>
          </cell>
          <cell r="C2025" t="str">
            <v>LOMERIO PRONUNCIADO Y MONTAÑOSO BRECHA, ZONA URBANA TRANSITO MUY INTENSO, AREAS METROPOLITANAS.</v>
          </cell>
          <cell r="D2025" t="str">
            <v>M3.KM</v>
          </cell>
          <cell r="E2025">
            <v>6.2148810254878359</v>
          </cell>
          <cell r="F2025">
            <v>6.2423020994895362</v>
          </cell>
          <cell r="G2025">
            <v>6.2598901216768192</v>
          </cell>
          <cell r="H2025">
            <v>6.3079891551340683</v>
          </cell>
        </row>
        <row r="2026">
          <cell r="A2026">
            <v>2866</v>
          </cell>
          <cell r="B2026" t="str">
            <v>9002 A5</v>
          </cell>
          <cell r="C2026" t="str">
            <v>ZONA URBANA TRANSITO NORMAL.</v>
          </cell>
          <cell r="D2026" t="str">
            <v>M3.KM</v>
          </cell>
          <cell r="E2026">
            <v>4.6984463119374471</v>
          </cell>
          <cell r="F2026">
            <v>4.7192863281787378</v>
          </cell>
          <cell r="G2026">
            <v>4.7326532250410747</v>
          </cell>
          <cell r="H2026">
            <v>4.769208490468583</v>
          </cell>
        </row>
        <row r="2027">
          <cell r="A2027">
            <v>2867</v>
          </cell>
          <cell r="B2027" t="str">
            <v>9003 00</v>
          </cell>
          <cell r="C2027" t="str">
            <v>ACAREO  KM.  SUBSECUENTES  AL  1o.  DE CEMENTO, ACERO, TABIQUE, TUBERIA, ETC., EN CAMION, EN CAMINO....:</v>
          </cell>
        </row>
        <row r="2028">
          <cell r="A2028">
            <v>2868</v>
          </cell>
          <cell r="B2028" t="str">
            <v>9003 01</v>
          </cell>
          <cell r="C2028" t="str">
            <v>PLANO REVESTIDO Y LOMERIO SUAVE PAVIMENTADO.</v>
          </cell>
          <cell r="D2028" t="str">
            <v>TON.KM</v>
          </cell>
          <cell r="E2028">
            <v>1.5166509882568091</v>
          </cell>
          <cell r="F2028">
            <v>1.5234007910879963</v>
          </cell>
          <cell r="G2028">
            <v>1.5277301503956358</v>
          </cell>
          <cell r="H2028">
            <v>1.53956991247742</v>
          </cell>
        </row>
        <row r="2029">
          <cell r="A2029">
            <v>2869</v>
          </cell>
          <cell r="B2029" t="str">
            <v>9003 02</v>
          </cell>
          <cell r="C2029" t="str">
            <v>PLANO TERRACERIAS, LOMERIO SUAVE REVESTIDO, LOMERIO PRONUNCIADO PAVIMENTADO.</v>
          </cell>
          <cell r="D2029" t="str">
            <v>TON.KM</v>
          </cell>
          <cell r="E2029">
            <v>1.7304105925747908</v>
          </cell>
          <cell r="F2029">
            <v>1.7365416634797859</v>
          </cell>
          <cell r="G2029">
            <v>1.7404741648508917</v>
          </cell>
          <cell r="H2029">
            <v>1.7512286154085126</v>
          </cell>
        </row>
        <row r="2030">
          <cell r="A2030">
            <v>2870</v>
          </cell>
          <cell r="B2030" t="str">
            <v>9003 03</v>
          </cell>
          <cell r="C2030" t="str">
            <v>PLANO BRECHA, LOMERIO SUAVE TERRACERIAS, LOMERIO PRONUNCIADO REVESTIDO, MONTAÑOSO PAVIMENTADO.</v>
          </cell>
          <cell r="D2030" t="str">
            <v>TON.KM</v>
          </cell>
          <cell r="E2030">
            <v>2.0562517352419203</v>
          </cell>
          <cell r="F2030">
            <v>2.065532714134803</v>
          </cell>
          <cell r="G2030">
            <v>2.071485583182807</v>
          </cell>
          <cell r="H2030">
            <v>2.0877652560452602</v>
          </cell>
        </row>
        <row r="2031">
          <cell r="A2031">
            <v>2871</v>
          </cell>
          <cell r="B2031" t="str">
            <v>9003 04</v>
          </cell>
          <cell r="C2031" t="str">
            <v>LOMERIO PRONUNCIADO Y MONTAÑOSO BRECHA, ZONA URBANA TRANSITO MUY INTENSO, AREAS METROPOLITANAS.</v>
          </cell>
          <cell r="D2031" t="str">
            <v>TON.KM</v>
          </cell>
          <cell r="E2031">
            <v>2.5859428119096042</v>
          </cell>
          <cell r="F2031">
            <v>2.5971924832949163</v>
          </cell>
          <cell r="G2031">
            <v>2.6044080821409819</v>
          </cell>
          <cell r="H2031">
            <v>2.6241410189439556</v>
          </cell>
        </row>
        <row r="2032">
          <cell r="A2032">
            <v>2872</v>
          </cell>
          <cell r="B2032" t="str">
            <v>9003 05</v>
          </cell>
          <cell r="C2032" t="str">
            <v>ZONA URBANA TRANSITO NORMAL.</v>
          </cell>
          <cell r="D2032" t="str">
            <v>TON.KM</v>
          </cell>
          <cell r="E2032">
            <v>1.9590553177021093</v>
          </cell>
          <cell r="F2032">
            <v>1.9677738130257261</v>
          </cell>
          <cell r="G2032">
            <v>1.9733659021314267</v>
          </cell>
          <cell r="H2032">
            <v>1.9886589281537317</v>
          </cell>
        </row>
        <row r="2033">
          <cell r="A2033">
            <v>2873</v>
          </cell>
          <cell r="B2033" t="str">
            <v>9030 00</v>
          </cell>
          <cell r="C2033" t="str">
            <v>ACARREO EN CARRETILLA.............</v>
          </cell>
        </row>
        <row r="2034">
          <cell r="A2034">
            <v>2874</v>
          </cell>
          <cell r="B2034" t="str">
            <v>9030 01</v>
          </cell>
          <cell r="C2034" t="str">
            <v>A 20 METROS, INCLUYENDO CARGA DE MATERIAL PRODUCTO DE EXCAVACION.</v>
          </cell>
          <cell r="D2034" t="str">
            <v>M3.</v>
          </cell>
          <cell r="E2034">
            <v>18.82837360311207</v>
          </cell>
          <cell r="F2034">
            <v>19.897092384716725</v>
          </cell>
          <cell r="G2034">
            <v>20.582574275092941</v>
          </cell>
          <cell r="H2034">
            <v>22.457203271375469</v>
          </cell>
        </row>
        <row r="2035">
          <cell r="A2035">
            <v>2875</v>
          </cell>
          <cell r="B2035" t="str">
            <v>9030 02</v>
          </cell>
          <cell r="C2035" t="str">
            <v>EN ESTACIONES SUBSECUENTES DE 20 METROS, DE MATERIAL PRODUCTO DE EXCAVACION.</v>
          </cell>
          <cell r="D2035" t="str">
            <v>M3.ES</v>
          </cell>
          <cell r="E2035">
            <v>11.396120865041517</v>
          </cell>
          <cell r="F2035">
            <v>12.042976969696966</v>
          </cell>
          <cell r="G2035">
            <v>12.457873903345728</v>
          </cell>
          <cell r="H2035">
            <v>13.592517769516732</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S"/>
      <sheetName val="TABLA"/>
      <sheetName val="BD"/>
    </sheetNames>
    <sheetDataSet>
      <sheetData sheetId="0" refreshError="1"/>
      <sheetData sheetId="1" refreshError="1"/>
      <sheetData sheetId="2">
        <row r="1">
          <cell r="A1">
            <v>0</v>
          </cell>
          <cell r="B1">
            <v>1000</v>
          </cell>
        </row>
        <row r="2">
          <cell r="A2">
            <v>54.45</v>
          </cell>
          <cell r="B2">
            <v>990.21100000000001</v>
          </cell>
        </row>
        <row r="3">
          <cell r="A3">
            <v>66.81</v>
          </cell>
          <cell r="B3">
            <v>987.60699999999997</v>
          </cell>
        </row>
        <row r="4">
          <cell r="A4">
            <v>102.03</v>
          </cell>
          <cell r="B4">
            <v>995.08500000000004</v>
          </cell>
        </row>
        <row r="5">
          <cell r="A5">
            <v>166.03</v>
          </cell>
          <cell r="B5">
            <v>1002.1559999999999</v>
          </cell>
        </row>
        <row r="6">
          <cell r="A6">
            <v>185.03</v>
          </cell>
          <cell r="B6">
            <v>1011.514</v>
          </cell>
        </row>
        <row r="7">
          <cell r="A7">
            <v>247.13</v>
          </cell>
          <cell r="B7">
            <v>1015.058</v>
          </cell>
        </row>
        <row r="8">
          <cell r="A8">
            <v>263.64</v>
          </cell>
          <cell r="B8">
            <v>1016.812</v>
          </cell>
        </row>
        <row r="9">
          <cell r="A9">
            <v>286.44</v>
          </cell>
          <cell r="B9">
            <v>1020.963</v>
          </cell>
        </row>
        <row r="10">
          <cell r="A10">
            <v>328.14</v>
          </cell>
          <cell r="B10">
            <v>1028.049</v>
          </cell>
        </row>
        <row r="11">
          <cell r="A11">
            <v>394.39</v>
          </cell>
          <cell r="B11">
            <v>1036.7059999999999</v>
          </cell>
        </row>
        <row r="12">
          <cell r="A12">
            <v>445.495</v>
          </cell>
          <cell r="B12">
            <v>1054.348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Pob. OK"/>
      <sheetName val="RESUMEN"/>
      <sheetName val="LINEAL"/>
      <sheetName val="EXPONENCIAL"/>
      <sheetName val="LOGARITMICA"/>
    </sheetNames>
    <sheetDataSet>
      <sheetData sheetId="0"/>
      <sheetData sheetId="1">
        <row r="15">
          <cell r="B15">
            <v>1980</v>
          </cell>
        </row>
        <row r="16">
          <cell r="B16">
            <v>1990</v>
          </cell>
        </row>
        <row r="17">
          <cell r="B17">
            <v>1995</v>
          </cell>
        </row>
        <row r="18">
          <cell r="B18">
            <v>2000</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lación de Proyecto"/>
      <sheetName val="Resumen Población"/>
      <sheetName val="D economico"/>
      <sheetName val="Linea de Conducción"/>
      <sheetName val="Vol. de Obra Conduccion"/>
      <sheetName val="Red de Distribución"/>
      <sheetName val="Gastos de Proyecto"/>
    </sheetNames>
    <sheetDataSet>
      <sheetData sheetId="0">
        <row r="27">
          <cell r="B27">
            <v>1980</v>
          </cell>
        </row>
        <row r="28">
          <cell r="B28">
            <v>1990</v>
          </cell>
        </row>
        <row r="29">
          <cell r="B29">
            <v>1995</v>
          </cell>
        </row>
        <row r="30">
          <cell r="B30">
            <v>2000</v>
          </cell>
        </row>
        <row r="31">
          <cell r="B31">
            <v>2005</v>
          </cell>
        </row>
        <row r="32">
          <cell r="B32">
            <v>2010</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view="pageBreakPreview" topLeftCell="A13" zoomScaleNormal="100" zoomScaleSheetLayoutView="100" workbookViewId="0">
      <selection activeCell="C43" sqref="C43"/>
    </sheetView>
  </sheetViews>
  <sheetFormatPr baseColWidth="10" defaultRowHeight="12.75" x14ac:dyDescent="0.2"/>
  <cols>
    <col min="1" max="1" width="33.28515625" style="3" customWidth="1"/>
    <col min="2" max="2" width="21.5703125" style="3" customWidth="1"/>
    <col min="3" max="3" width="15.85546875" style="3" customWidth="1"/>
    <col min="4" max="4" width="23.5703125" style="3" customWidth="1"/>
    <col min="5" max="5" width="23.140625" style="3" customWidth="1"/>
    <col min="6" max="16384" width="11.42578125" style="3"/>
  </cols>
  <sheetData>
    <row r="1" spans="1:5" ht="15" x14ac:dyDescent="0.25">
      <c r="A1" s="105" t="s">
        <v>146</v>
      </c>
      <c r="B1" s="111">
        <v>140930223</v>
      </c>
      <c r="C1"/>
      <c r="D1"/>
      <c r="E1"/>
    </row>
    <row r="2" spans="1:5" ht="15" x14ac:dyDescent="0.25">
      <c r="A2" s="105" t="s">
        <v>145</v>
      </c>
      <c r="B2" s="106" t="s">
        <v>173</v>
      </c>
      <c r="C2"/>
      <c r="D2"/>
      <c r="E2"/>
    </row>
    <row r="3" spans="1:5" ht="15" x14ac:dyDescent="0.25">
      <c r="A3" s="105" t="s">
        <v>144</v>
      </c>
      <c r="B3" s="106" t="s">
        <v>174</v>
      </c>
      <c r="C3"/>
      <c r="D3"/>
      <c r="E3"/>
    </row>
    <row r="4" spans="1:5" ht="15" x14ac:dyDescent="0.25">
      <c r="A4" s="105" t="s">
        <v>143</v>
      </c>
      <c r="B4" s="106" t="s">
        <v>175</v>
      </c>
      <c r="C4"/>
      <c r="D4"/>
      <c r="E4"/>
    </row>
    <row r="5" spans="1:5" ht="15" x14ac:dyDescent="0.25">
      <c r="A5" s="105" t="s">
        <v>142</v>
      </c>
      <c r="B5" s="106" t="s">
        <v>176</v>
      </c>
      <c r="C5"/>
      <c r="D5"/>
      <c r="E5"/>
    </row>
    <row r="6" spans="1:5" ht="15" x14ac:dyDescent="0.25">
      <c r="A6" s="105" t="s">
        <v>141</v>
      </c>
      <c r="B6" s="111">
        <v>1890</v>
      </c>
      <c r="C6"/>
      <c r="D6"/>
      <c r="E6"/>
    </row>
    <row r="7" spans="1:5" ht="15" x14ac:dyDescent="0.25">
      <c r="A7" s="105" t="s">
        <v>140</v>
      </c>
      <c r="B7" s="106" t="s">
        <v>177</v>
      </c>
      <c r="C7"/>
      <c r="D7"/>
      <c r="E7"/>
    </row>
    <row r="8" spans="1:5" ht="15" x14ac:dyDescent="0.25">
      <c r="A8" s="105" t="s">
        <v>139</v>
      </c>
      <c r="B8" s="106" t="s">
        <v>138</v>
      </c>
      <c r="C8"/>
      <c r="D8"/>
      <c r="E8"/>
    </row>
    <row r="9" spans="1:5" ht="15" x14ac:dyDescent="0.25">
      <c r="A9"/>
      <c r="B9"/>
      <c r="C9"/>
      <c r="D9"/>
      <c r="E9"/>
    </row>
    <row r="10" spans="1:5" ht="15" x14ac:dyDescent="0.25">
      <c r="A10"/>
      <c r="B10"/>
      <c r="C10"/>
      <c r="D10"/>
      <c r="E10"/>
    </row>
    <row r="11" spans="1:5" ht="15.75" thickBot="1" x14ac:dyDescent="0.3">
      <c r="A11" s="107" t="s">
        <v>137</v>
      </c>
      <c r="B11"/>
      <c r="C11"/>
      <c r="D11"/>
      <c r="E11"/>
    </row>
    <row r="12" spans="1:5" ht="39.75" customHeight="1" thickBot="1" x14ac:dyDescent="0.25">
      <c r="A12" s="108" t="s">
        <v>136</v>
      </c>
      <c r="B12" s="108" t="s">
        <v>135</v>
      </c>
      <c r="C12" s="108" t="s">
        <v>134</v>
      </c>
      <c r="D12" s="108" t="s">
        <v>178</v>
      </c>
      <c r="E12" s="108" t="s">
        <v>133</v>
      </c>
    </row>
    <row r="13" spans="1:5" ht="15.75" customHeight="1" thickBot="1" x14ac:dyDescent="0.25">
      <c r="A13" s="109" t="s">
        <v>179</v>
      </c>
      <c r="B13" s="109" t="s">
        <v>180</v>
      </c>
      <c r="C13" s="109" t="s">
        <v>121</v>
      </c>
      <c r="D13" s="109"/>
      <c r="E13" s="109" t="s">
        <v>122</v>
      </c>
    </row>
    <row r="14" spans="1:5" ht="15.75" customHeight="1" thickBot="1" x14ac:dyDescent="0.25">
      <c r="A14" s="110" t="s">
        <v>179</v>
      </c>
      <c r="B14" s="110" t="s">
        <v>180</v>
      </c>
      <c r="C14" s="110" t="s">
        <v>121</v>
      </c>
      <c r="D14" s="110"/>
      <c r="E14" s="110" t="s">
        <v>123</v>
      </c>
    </row>
    <row r="15" spans="1:5" ht="15.75" customHeight="1" thickBot="1" x14ac:dyDescent="0.25">
      <c r="A15" s="109" t="s">
        <v>179</v>
      </c>
      <c r="B15" s="109" t="s">
        <v>174</v>
      </c>
      <c r="C15" s="109" t="s">
        <v>121</v>
      </c>
      <c r="D15" s="109"/>
      <c r="E15" s="109" t="s">
        <v>181</v>
      </c>
    </row>
    <row r="16" spans="1:5" ht="15.75" customHeight="1" thickBot="1" x14ac:dyDescent="0.25">
      <c r="A16" s="110" t="s">
        <v>179</v>
      </c>
      <c r="B16" s="110" t="s">
        <v>174</v>
      </c>
      <c r="C16" s="110" t="s">
        <v>121</v>
      </c>
      <c r="D16" s="110"/>
      <c r="E16" s="110" t="s">
        <v>182</v>
      </c>
    </row>
    <row r="17" spans="1:6" ht="15" thickBot="1" x14ac:dyDescent="0.25">
      <c r="A17" s="109" t="s">
        <v>179</v>
      </c>
      <c r="B17" s="109" t="s">
        <v>174</v>
      </c>
      <c r="C17" s="109" t="s">
        <v>121</v>
      </c>
      <c r="D17" s="109"/>
      <c r="E17" s="109" t="s">
        <v>183</v>
      </c>
    </row>
    <row r="18" spans="1:6" ht="15" thickBot="1" x14ac:dyDescent="0.25">
      <c r="A18" s="110" t="s">
        <v>179</v>
      </c>
      <c r="B18" s="110" t="s">
        <v>174</v>
      </c>
      <c r="C18" s="110" t="s">
        <v>121</v>
      </c>
      <c r="D18" s="110"/>
      <c r="E18" s="110" t="s">
        <v>113</v>
      </c>
    </row>
    <row r="19" spans="1:6" ht="15" thickBot="1" x14ac:dyDescent="0.25">
      <c r="A19" s="109" t="s">
        <v>179</v>
      </c>
      <c r="B19" s="109" t="s">
        <v>174</v>
      </c>
      <c r="C19" s="109" t="s">
        <v>121</v>
      </c>
      <c r="D19" s="109"/>
      <c r="E19" s="109" t="s">
        <v>124</v>
      </c>
    </row>
    <row r="20" spans="1:6" ht="17.25" customHeight="1" thickBot="1" x14ac:dyDescent="0.25">
      <c r="A20" s="110" t="s">
        <v>179</v>
      </c>
      <c r="B20" s="110" t="s">
        <v>174</v>
      </c>
      <c r="C20" s="110" t="s">
        <v>121</v>
      </c>
      <c r="D20" s="110"/>
      <c r="E20" s="110" t="s">
        <v>184</v>
      </c>
    </row>
    <row r="21" spans="1:6" ht="15" thickBot="1" x14ac:dyDescent="0.25">
      <c r="A21" s="109" t="s">
        <v>179</v>
      </c>
      <c r="B21" s="109" t="s">
        <v>174</v>
      </c>
      <c r="C21" s="109" t="s">
        <v>131</v>
      </c>
      <c r="D21" s="109"/>
      <c r="E21" s="109" t="s">
        <v>185</v>
      </c>
    </row>
    <row r="22" spans="1:6" ht="15.75" customHeight="1" thickBot="1" x14ac:dyDescent="0.25">
      <c r="A22" s="110" t="s">
        <v>179</v>
      </c>
      <c r="B22" s="110" t="s">
        <v>174</v>
      </c>
      <c r="C22" s="110" t="s">
        <v>131</v>
      </c>
      <c r="D22" s="110"/>
      <c r="E22" s="110" t="s">
        <v>186</v>
      </c>
    </row>
    <row r="23" spans="1:6" ht="15" thickBot="1" x14ac:dyDescent="0.25">
      <c r="A23" s="109" t="s">
        <v>179</v>
      </c>
      <c r="B23" s="109" t="s">
        <v>174</v>
      </c>
      <c r="C23" s="109" t="s">
        <v>131</v>
      </c>
      <c r="D23" s="109"/>
      <c r="E23" s="109" t="s">
        <v>114</v>
      </c>
    </row>
    <row r="24" spans="1:6" ht="15" thickBot="1" x14ac:dyDescent="0.25">
      <c r="A24" s="110" t="s">
        <v>179</v>
      </c>
      <c r="B24" s="110" t="s">
        <v>174</v>
      </c>
      <c r="C24" s="110" t="s">
        <v>131</v>
      </c>
      <c r="D24" s="110"/>
      <c r="E24" s="110" t="s">
        <v>120</v>
      </c>
    </row>
    <row r="25" spans="1:6" ht="15" thickBot="1" x14ac:dyDescent="0.25">
      <c r="A25" s="109" t="s">
        <v>179</v>
      </c>
      <c r="B25" s="109" t="s">
        <v>174</v>
      </c>
      <c r="C25" s="109" t="s">
        <v>131</v>
      </c>
      <c r="D25" s="109"/>
      <c r="E25" s="109" t="s">
        <v>115</v>
      </c>
    </row>
    <row r="26" spans="1:6" ht="15" thickBot="1" x14ac:dyDescent="0.25">
      <c r="A26" s="110" t="s">
        <v>179</v>
      </c>
      <c r="B26" s="110" t="s">
        <v>174</v>
      </c>
      <c r="C26" s="110" t="s">
        <v>131</v>
      </c>
      <c r="D26" s="110"/>
      <c r="E26" s="110" t="s">
        <v>116</v>
      </c>
    </row>
    <row r="27" spans="1:6" ht="15" x14ac:dyDescent="0.25">
      <c r="A27"/>
      <c r="B27"/>
      <c r="C27"/>
      <c r="D27"/>
      <c r="E27"/>
    </row>
    <row r="28" spans="1:6" ht="15.75" thickBot="1" x14ac:dyDescent="0.3">
      <c r="A28"/>
      <c r="B28"/>
      <c r="C28"/>
      <c r="D28"/>
      <c r="E28"/>
    </row>
    <row r="29" spans="1:6" ht="30.75" thickBot="1" x14ac:dyDescent="0.25">
      <c r="A29" s="114" t="s">
        <v>129</v>
      </c>
      <c r="B29" s="114" t="s">
        <v>117</v>
      </c>
      <c r="C29" s="114" t="s">
        <v>128</v>
      </c>
      <c r="D29" s="114" t="s">
        <v>31</v>
      </c>
      <c r="E29" s="114" t="s">
        <v>32</v>
      </c>
    </row>
    <row r="30" spans="1:6" ht="15" thickBot="1" x14ac:dyDescent="0.25">
      <c r="A30" s="112">
        <v>1900</v>
      </c>
      <c r="B30" s="112" t="s">
        <v>30</v>
      </c>
      <c r="C30" s="112">
        <v>331</v>
      </c>
      <c r="D30" s="112">
        <v>162</v>
      </c>
      <c r="E30" s="112">
        <v>169</v>
      </c>
      <c r="F30" s="4"/>
    </row>
    <row r="31" spans="1:6" ht="15" thickBot="1" x14ac:dyDescent="0.25">
      <c r="A31" s="113">
        <v>1910</v>
      </c>
      <c r="B31" s="113" t="s">
        <v>30</v>
      </c>
      <c r="C31" s="113">
        <v>244</v>
      </c>
      <c r="D31" s="113">
        <v>117</v>
      </c>
      <c r="E31" s="113">
        <v>127</v>
      </c>
    </row>
    <row r="32" spans="1:6" ht="15" thickBot="1" x14ac:dyDescent="0.25">
      <c r="A32" s="112">
        <v>1921</v>
      </c>
      <c r="B32" s="112" t="s">
        <v>30</v>
      </c>
      <c r="C32" s="112">
        <v>528</v>
      </c>
      <c r="D32" s="112">
        <v>246</v>
      </c>
      <c r="E32" s="112">
        <v>282</v>
      </c>
    </row>
    <row r="33" spans="1:5" ht="15" thickBot="1" x14ac:dyDescent="0.25">
      <c r="A33" s="113">
        <v>1930</v>
      </c>
      <c r="B33" s="113" t="s">
        <v>30</v>
      </c>
      <c r="C33" s="113">
        <v>683</v>
      </c>
      <c r="D33" s="113">
        <v>337</v>
      </c>
      <c r="E33" s="113">
        <v>346</v>
      </c>
    </row>
    <row r="34" spans="1:5" ht="15" thickBot="1" x14ac:dyDescent="0.25">
      <c r="A34" s="112">
        <v>1940</v>
      </c>
      <c r="B34" s="112" t="s">
        <v>30</v>
      </c>
      <c r="C34" s="112">
        <v>657</v>
      </c>
      <c r="D34" s="112">
        <v>310</v>
      </c>
      <c r="E34" s="112">
        <v>347</v>
      </c>
    </row>
    <row r="35" spans="1:5" ht="15" thickBot="1" x14ac:dyDescent="0.25">
      <c r="A35" s="113">
        <v>1950</v>
      </c>
      <c r="B35" s="113" t="s">
        <v>30</v>
      </c>
      <c r="C35" s="113">
        <v>1038</v>
      </c>
      <c r="D35" s="113">
        <v>509</v>
      </c>
      <c r="E35" s="113">
        <v>529</v>
      </c>
    </row>
    <row r="36" spans="1:5" ht="15" thickBot="1" x14ac:dyDescent="0.25">
      <c r="A36" s="112">
        <v>1960</v>
      </c>
      <c r="B36" s="112" t="s">
        <v>30</v>
      </c>
      <c r="C36" s="112">
        <v>1171</v>
      </c>
      <c r="D36" s="112">
        <v>540</v>
      </c>
      <c r="E36" s="112">
        <v>631</v>
      </c>
    </row>
    <row r="37" spans="1:5" ht="15" thickBot="1" x14ac:dyDescent="0.25">
      <c r="A37" s="113">
        <v>1970</v>
      </c>
      <c r="B37" s="113" t="s">
        <v>30</v>
      </c>
      <c r="C37" s="113">
        <v>1789</v>
      </c>
      <c r="D37" s="113" t="s">
        <v>33</v>
      </c>
      <c r="E37" s="113" t="s">
        <v>33</v>
      </c>
    </row>
    <row r="38" spans="1:5" ht="15" thickBot="1" x14ac:dyDescent="0.25">
      <c r="A38" s="112">
        <v>1980</v>
      </c>
      <c r="B38" s="112" t="s">
        <v>30</v>
      </c>
      <c r="C38" s="112">
        <v>2768</v>
      </c>
      <c r="D38" s="112">
        <v>1338</v>
      </c>
      <c r="E38" s="112">
        <v>1430</v>
      </c>
    </row>
    <row r="39" spans="1:5" ht="15" thickBot="1" x14ac:dyDescent="0.25">
      <c r="A39" s="113">
        <v>1990</v>
      </c>
      <c r="B39" s="113" t="s">
        <v>30</v>
      </c>
      <c r="C39" s="113">
        <v>3010</v>
      </c>
      <c r="D39" s="113">
        <v>1363</v>
      </c>
      <c r="E39" s="113">
        <v>1647</v>
      </c>
    </row>
    <row r="40" spans="1:5" ht="15" thickBot="1" x14ac:dyDescent="0.25">
      <c r="A40" s="112">
        <v>1995</v>
      </c>
      <c r="B40" s="112" t="s">
        <v>111</v>
      </c>
      <c r="C40" s="112">
        <v>3359</v>
      </c>
      <c r="D40" s="112">
        <v>1558</v>
      </c>
      <c r="E40" s="112">
        <v>1801</v>
      </c>
    </row>
    <row r="41" spans="1:5" ht="15" thickBot="1" x14ac:dyDescent="0.25">
      <c r="A41" s="113">
        <v>2000</v>
      </c>
      <c r="B41" s="113" t="s">
        <v>30</v>
      </c>
      <c r="C41" s="113">
        <v>3552</v>
      </c>
      <c r="D41" s="113">
        <v>1624</v>
      </c>
      <c r="E41" s="113">
        <v>1928</v>
      </c>
    </row>
    <row r="42" spans="1:5" ht="15" thickBot="1" x14ac:dyDescent="0.25">
      <c r="A42" s="112">
        <v>2005</v>
      </c>
      <c r="B42" s="112" t="s">
        <v>111</v>
      </c>
      <c r="C42" s="112">
        <v>3187</v>
      </c>
      <c r="D42" s="112">
        <v>1452</v>
      </c>
      <c r="E42" s="112">
        <v>1735</v>
      </c>
    </row>
    <row r="43" spans="1:5" ht="15" thickBot="1" x14ac:dyDescent="0.25">
      <c r="A43" s="113">
        <v>2010</v>
      </c>
      <c r="B43" s="113" t="s">
        <v>30</v>
      </c>
      <c r="C43" s="113">
        <v>4063</v>
      </c>
      <c r="D43" s="113">
        <v>1950</v>
      </c>
      <c r="E43" s="113">
        <v>2113</v>
      </c>
    </row>
    <row r="44" spans="1:5" ht="15" thickBot="1" x14ac:dyDescent="0.25">
      <c r="A44" s="76"/>
      <c r="B44" s="76"/>
      <c r="C44" s="76"/>
      <c r="D44" s="76"/>
      <c r="E44" s="76"/>
    </row>
    <row r="47" spans="1:5" ht="15" x14ac:dyDescent="0.25">
      <c r="A47" s="77"/>
    </row>
  </sheetData>
  <printOptions horizontalCentered="1"/>
  <pageMargins left="0.59055118110236227" right="0.51181102362204722" top="0.66" bottom="0.46" header="0.31496062992125984" footer="0.31496062992125984"/>
  <pageSetup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92"/>
  <sheetViews>
    <sheetView showGridLines="0" view="pageBreakPreview" topLeftCell="A19" zoomScaleNormal="100" zoomScaleSheetLayoutView="100" workbookViewId="0">
      <selection activeCell="B25" sqref="B25:G27"/>
    </sheetView>
  </sheetViews>
  <sheetFormatPr baseColWidth="10" defaultRowHeight="15" x14ac:dyDescent="0.25"/>
  <cols>
    <col min="1" max="1" width="5.7109375" customWidth="1"/>
    <col min="2" max="2" width="12.28515625" customWidth="1"/>
    <col min="3" max="3" width="13.42578125" customWidth="1"/>
    <col min="4" max="4" width="13.85546875" customWidth="1"/>
    <col min="5" max="6" width="13.42578125" customWidth="1"/>
    <col min="7" max="7" width="10.85546875" customWidth="1"/>
  </cols>
  <sheetData>
    <row r="1" spans="1:11" ht="10.5" customHeight="1" thickTop="1" x14ac:dyDescent="0.25">
      <c r="A1" s="24"/>
      <c r="B1" s="6"/>
      <c r="C1" s="6"/>
      <c r="D1" s="6"/>
      <c r="E1" s="6"/>
      <c r="F1" s="6"/>
      <c r="G1" s="25"/>
      <c r="H1" s="2"/>
      <c r="I1" s="2"/>
      <c r="J1" s="2"/>
      <c r="K1" s="2"/>
    </row>
    <row r="2" spans="1:11" x14ac:dyDescent="0.25">
      <c r="A2" s="26"/>
      <c r="B2" s="199" t="s">
        <v>13</v>
      </c>
      <c r="C2" s="200" t="str">
        <f>'Población de Proyecto'!$C$2</f>
        <v>PROYECCCIÓN DE LA POBLACIÓN FUTURA</v>
      </c>
      <c r="D2" s="5"/>
      <c r="E2" s="5"/>
      <c r="F2" s="5"/>
      <c r="G2" s="27"/>
      <c r="H2" s="2"/>
      <c r="I2" s="2"/>
      <c r="J2" s="2"/>
      <c r="K2" s="2"/>
    </row>
    <row r="3" spans="1:11" x14ac:dyDescent="0.25">
      <c r="A3" s="26"/>
      <c r="B3" s="199" t="s">
        <v>11</v>
      </c>
      <c r="C3" s="264" t="str">
        <f>'Población de Proyecto'!$C$3</f>
        <v>PLANTA DE TRATAMIENTO DE AGUAS RESIDUALES</v>
      </c>
      <c r="D3" s="5"/>
      <c r="E3" s="5"/>
      <c r="F3" s="5"/>
      <c r="G3" s="27"/>
      <c r="H3" s="2"/>
      <c r="I3" s="2"/>
      <c r="J3" s="2"/>
      <c r="K3" s="2"/>
    </row>
    <row r="4" spans="1:11" x14ac:dyDescent="0.25">
      <c r="A4" s="26"/>
      <c r="B4" s="199" t="s">
        <v>9</v>
      </c>
      <c r="C4" s="200" t="str">
        <f>'Población de Proyecto'!C4</f>
        <v>PEGUEROS</v>
      </c>
      <c r="D4" s="5"/>
      <c r="E4" s="5"/>
      <c r="F4" s="5"/>
      <c r="G4" s="27"/>
      <c r="H4" s="2"/>
      <c r="I4" s="2"/>
      <c r="J4" s="2"/>
      <c r="K4" s="2"/>
    </row>
    <row r="5" spans="1:11" x14ac:dyDescent="0.25">
      <c r="A5" s="26"/>
      <c r="B5" s="199" t="s">
        <v>10</v>
      </c>
      <c r="C5" s="200" t="str">
        <f>'Población de Proyecto'!C5</f>
        <v>TEPATITLÁN DE MORELOS, JALISCO</v>
      </c>
      <c r="D5" s="5"/>
      <c r="E5" s="5"/>
      <c r="F5" s="5"/>
      <c r="G5" s="27"/>
      <c r="H5" s="2"/>
      <c r="I5" s="2"/>
      <c r="J5" s="2"/>
      <c r="K5" s="2"/>
    </row>
    <row r="6" spans="1:11" ht="9.75" customHeight="1" thickBot="1" x14ac:dyDescent="0.3">
      <c r="A6" s="28"/>
      <c r="B6" s="29"/>
      <c r="C6" s="29"/>
      <c r="D6" s="29"/>
      <c r="E6" s="29"/>
      <c r="F6" s="29"/>
      <c r="G6" s="30"/>
      <c r="H6" s="2"/>
      <c r="I6" s="2"/>
      <c r="J6" s="2"/>
      <c r="K6" s="2"/>
    </row>
    <row r="7" spans="1:11" ht="8.25" customHeight="1" thickTop="1" x14ac:dyDescent="0.25">
      <c r="A7" s="2"/>
      <c r="B7" s="2"/>
      <c r="C7" s="2"/>
      <c r="D7" s="2"/>
      <c r="E7" s="2"/>
      <c r="F7" s="2"/>
      <c r="G7" s="2"/>
      <c r="H7" s="2"/>
      <c r="I7" s="2"/>
      <c r="J7" s="2"/>
      <c r="K7" s="2"/>
    </row>
    <row r="8" spans="1:11" x14ac:dyDescent="0.25">
      <c r="A8" s="2"/>
      <c r="B8" s="2"/>
      <c r="C8" s="61"/>
      <c r="D8" s="62" t="s">
        <v>68</v>
      </c>
      <c r="E8" s="63">
        <f>'Población de Proyecto'!$E$8</f>
        <v>2019</v>
      </c>
      <c r="F8" s="2"/>
      <c r="G8" s="2"/>
      <c r="H8" s="2"/>
      <c r="I8" s="2"/>
      <c r="J8" s="2"/>
      <c r="K8" s="2"/>
    </row>
    <row r="9" spans="1:11" ht="15.75" x14ac:dyDescent="0.25">
      <c r="A9" s="8"/>
      <c r="B9" s="8"/>
      <c r="C9" s="61"/>
      <c r="D9" s="64" t="s">
        <v>69</v>
      </c>
      <c r="E9" s="63">
        <f>'Población de Proyecto'!$E$9</f>
        <v>20</v>
      </c>
      <c r="F9" s="8"/>
      <c r="G9" s="8"/>
      <c r="H9" s="2"/>
      <c r="I9" s="2"/>
      <c r="J9" s="2"/>
      <c r="K9" s="2"/>
    </row>
    <row r="10" spans="1:11" ht="15.75" x14ac:dyDescent="0.25">
      <c r="A10" s="8"/>
      <c r="B10" s="8"/>
      <c r="C10" s="61"/>
      <c r="D10" s="62" t="s">
        <v>70</v>
      </c>
      <c r="E10" s="63">
        <f>+E8+E9</f>
        <v>2039</v>
      </c>
      <c r="F10" s="8"/>
      <c r="G10" s="8"/>
      <c r="H10" s="2"/>
      <c r="I10" s="2"/>
      <c r="J10" s="2"/>
      <c r="K10" s="2"/>
    </row>
    <row r="11" spans="1:11" ht="6.75" customHeight="1" x14ac:dyDescent="0.25">
      <c r="A11" s="8"/>
      <c r="B11" s="8"/>
      <c r="C11" s="8"/>
      <c r="D11" s="8"/>
      <c r="E11" s="8"/>
      <c r="F11" s="8"/>
      <c r="G11" s="8"/>
      <c r="H11" s="2"/>
      <c r="I11" s="2"/>
      <c r="J11" s="2"/>
      <c r="K11" s="2"/>
    </row>
    <row r="12" spans="1:11" ht="15" customHeight="1" x14ac:dyDescent="0.25">
      <c r="A12" s="12" t="s">
        <v>5827</v>
      </c>
      <c r="B12" s="2"/>
      <c r="C12" s="2"/>
      <c r="D12" s="2"/>
      <c r="E12" s="2"/>
      <c r="F12" s="2"/>
      <c r="G12" s="2"/>
      <c r="H12" s="2"/>
      <c r="I12" s="2"/>
      <c r="J12" s="2"/>
      <c r="K12" s="2"/>
    </row>
    <row r="13" spans="1:11" ht="4.5" customHeight="1" x14ac:dyDescent="0.25">
      <c r="A13" s="2"/>
      <c r="B13" s="2"/>
      <c r="C13" s="2"/>
      <c r="D13" s="2"/>
      <c r="E13" s="2"/>
      <c r="F13" s="2"/>
      <c r="G13" s="2"/>
      <c r="H13" s="2"/>
      <c r="I13" s="2"/>
      <c r="J13" s="2"/>
      <c r="K13" s="2"/>
    </row>
    <row r="14" spans="1:11" ht="15" customHeight="1" x14ac:dyDescent="0.25">
      <c r="A14" s="2"/>
      <c r="B14" s="283" t="s">
        <v>95</v>
      </c>
      <c r="C14" s="283"/>
      <c r="D14" s="283"/>
      <c r="E14" s="283"/>
      <c r="F14" s="283"/>
      <c r="G14" s="283"/>
      <c r="H14" s="2"/>
      <c r="I14" s="2"/>
      <c r="J14" s="2"/>
      <c r="K14" s="2"/>
    </row>
    <row r="15" spans="1:11" ht="15" customHeight="1" x14ac:dyDescent="0.25">
      <c r="A15" s="2"/>
      <c r="B15" s="283"/>
      <c r="C15" s="283"/>
      <c r="D15" s="283"/>
      <c r="E15" s="283"/>
      <c r="F15" s="283"/>
      <c r="G15" s="283"/>
      <c r="H15" s="2"/>
      <c r="I15" s="2"/>
      <c r="J15" s="2"/>
      <c r="K15" s="2"/>
    </row>
    <row r="16" spans="1:11" ht="15" customHeight="1" x14ac:dyDescent="0.25">
      <c r="A16" s="2"/>
      <c r="B16" s="283"/>
      <c r="C16" s="283"/>
      <c r="D16" s="283"/>
      <c r="E16" s="283"/>
      <c r="F16" s="283"/>
      <c r="G16" s="283"/>
      <c r="H16" s="2"/>
      <c r="I16" s="2"/>
      <c r="J16" s="2"/>
      <c r="K16" s="2"/>
    </row>
    <row r="17" spans="1:11" ht="14.25" customHeight="1" x14ac:dyDescent="0.25">
      <c r="A17" s="2"/>
      <c r="B17" s="283"/>
      <c r="C17" s="283"/>
      <c r="D17" s="283"/>
      <c r="E17" s="283"/>
      <c r="F17" s="283"/>
      <c r="G17" s="283"/>
      <c r="H17" s="2"/>
      <c r="I17" s="2"/>
      <c r="J17" s="2"/>
      <c r="K17" s="2"/>
    </row>
    <row r="18" spans="1:11" ht="8.25" customHeight="1" x14ac:dyDescent="0.25">
      <c r="A18" s="2"/>
      <c r="B18" s="33"/>
      <c r="C18" s="33"/>
      <c r="D18" s="33"/>
      <c r="E18" s="33"/>
      <c r="F18" s="33"/>
      <c r="G18" s="33"/>
      <c r="H18" s="2"/>
      <c r="I18" s="2"/>
      <c r="J18" s="2"/>
      <c r="K18" s="2"/>
    </row>
    <row r="19" spans="1:11" ht="15" customHeight="1" x14ac:dyDescent="0.25">
      <c r="A19" s="2"/>
      <c r="B19" s="2"/>
      <c r="C19" s="2"/>
      <c r="D19" s="2"/>
      <c r="E19" s="2"/>
      <c r="F19" s="2"/>
      <c r="G19" s="2"/>
      <c r="H19" s="2"/>
      <c r="I19" s="2"/>
      <c r="J19" s="2"/>
      <c r="K19" s="2"/>
    </row>
    <row r="20" spans="1:11" ht="15" customHeight="1" x14ac:dyDescent="0.25">
      <c r="A20" s="2"/>
      <c r="B20" s="2"/>
      <c r="C20" s="2"/>
      <c r="D20" s="2"/>
      <c r="E20" s="2"/>
      <c r="F20" s="2"/>
      <c r="G20" s="2"/>
      <c r="H20" s="2"/>
      <c r="I20" s="2"/>
      <c r="J20" s="2"/>
      <c r="K20" s="2"/>
    </row>
    <row r="21" spans="1:11" ht="15" customHeight="1" x14ac:dyDescent="0.25">
      <c r="A21" s="2"/>
      <c r="B21" s="2" t="s">
        <v>80</v>
      </c>
      <c r="C21" s="2"/>
      <c r="D21" s="2"/>
      <c r="E21" s="2"/>
      <c r="F21" s="2"/>
      <c r="G21" s="2"/>
      <c r="H21" s="2"/>
      <c r="I21" s="2"/>
      <c r="J21" s="2"/>
      <c r="K21" s="2"/>
    </row>
    <row r="22" spans="1:11" ht="15" customHeight="1" x14ac:dyDescent="0.25">
      <c r="A22" s="2"/>
      <c r="B22" s="2"/>
      <c r="C22" s="2"/>
      <c r="D22" s="2"/>
      <c r="E22" s="2"/>
      <c r="F22" s="2"/>
      <c r="G22" s="2"/>
      <c r="H22" s="2"/>
      <c r="I22" s="2"/>
      <c r="J22" s="2"/>
      <c r="K22" s="2"/>
    </row>
    <row r="23" spans="1:11" ht="15" customHeight="1" x14ac:dyDescent="0.25">
      <c r="A23" s="2"/>
      <c r="B23" s="2"/>
      <c r="C23" s="2"/>
      <c r="D23" s="2"/>
      <c r="E23" s="2"/>
      <c r="F23" s="2"/>
      <c r="G23" s="2"/>
      <c r="H23" s="2"/>
      <c r="I23" s="2"/>
      <c r="J23" s="2"/>
      <c r="K23" s="2"/>
    </row>
    <row r="24" spans="1:11" ht="9.75" customHeight="1" x14ac:dyDescent="0.25">
      <c r="A24" s="2"/>
      <c r="B24" s="2"/>
      <c r="C24" s="2"/>
      <c r="D24" s="2"/>
      <c r="E24" s="2"/>
      <c r="F24" s="2"/>
      <c r="G24" s="2"/>
      <c r="H24" s="2"/>
      <c r="I24" s="2"/>
      <c r="J24" s="2"/>
      <c r="K24" s="2"/>
    </row>
    <row r="25" spans="1:11" ht="15" customHeight="1" x14ac:dyDescent="0.25">
      <c r="A25" s="2"/>
      <c r="B25" s="283" t="s">
        <v>73</v>
      </c>
      <c r="C25" s="283"/>
      <c r="D25" s="283"/>
      <c r="E25" s="283"/>
      <c r="F25" s="283"/>
      <c r="G25" s="283"/>
      <c r="H25" s="2"/>
      <c r="I25" s="2"/>
      <c r="J25" s="2"/>
      <c r="K25" s="2"/>
    </row>
    <row r="26" spans="1:11" ht="15" customHeight="1" x14ac:dyDescent="0.25">
      <c r="A26" s="2"/>
      <c r="B26" s="283"/>
      <c r="C26" s="283"/>
      <c r="D26" s="283"/>
      <c r="E26" s="283"/>
      <c r="F26" s="283"/>
      <c r="G26" s="283"/>
      <c r="H26" s="2"/>
      <c r="I26" s="2"/>
      <c r="J26" s="2"/>
      <c r="K26" s="2"/>
    </row>
    <row r="27" spans="1:11" ht="15" customHeight="1" x14ac:dyDescent="0.25">
      <c r="A27" s="2"/>
      <c r="B27" s="283"/>
      <c r="C27" s="283"/>
      <c r="D27" s="283"/>
      <c r="E27" s="283"/>
      <c r="F27" s="283"/>
      <c r="G27" s="283"/>
      <c r="H27" s="2"/>
      <c r="I27" s="2"/>
      <c r="J27" s="2"/>
      <c r="K27" s="2"/>
    </row>
    <row r="28" spans="1:11" ht="11.25" customHeight="1" x14ac:dyDescent="0.25">
      <c r="A28" s="2"/>
      <c r="B28" s="2"/>
      <c r="C28" s="2"/>
      <c r="D28" s="2"/>
      <c r="E28" s="2"/>
      <c r="F28" s="2"/>
      <c r="G28" s="2"/>
      <c r="H28" s="2"/>
      <c r="I28" s="2"/>
      <c r="J28" s="2"/>
      <c r="K28" s="2"/>
    </row>
    <row r="29" spans="1:11" ht="15" customHeight="1" x14ac:dyDescent="0.25">
      <c r="A29" s="2"/>
      <c r="B29" s="2"/>
      <c r="C29" s="2"/>
      <c r="D29" s="2"/>
      <c r="E29" s="2"/>
      <c r="F29" s="2"/>
      <c r="G29" s="2"/>
      <c r="H29" s="2"/>
      <c r="I29" s="2"/>
      <c r="J29" s="2"/>
      <c r="K29" s="2"/>
    </row>
    <row r="30" spans="1:11" ht="15" customHeight="1" x14ac:dyDescent="0.25">
      <c r="A30" s="2"/>
      <c r="B30" s="2"/>
      <c r="C30" s="2"/>
      <c r="D30" s="2"/>
      <c r="E30" s="2"/>
      <c r="F30" s="2"/>
      <c r="G30" s="2"/>
      <c r="H30" s="2"/>
      <c r="I30" s="2"/>
      <c r="J30" s="2"/>
      <c r="K30" s="2"/>
    </row>
    <row r="31" spans="1:11" ht="15" customHeight="1" x14ac:dyDescent="0.25">
      <c r="A31" s="2"/>
      <c r="B31" s="2"/>
      <c r="C31" s="2"/>
      <c r="D31" s="2"/>
      <c r="E31" s="2"/>
      <c r="F31" s="2"/>
      <c r="G31" s="2"/>
      <c r="H31" s="2"/>
      <c r="I31" s="2"/>
      <c r="J31" s="2"/>
      <c r="K31" s="2"/>
    </row>
    <row r="32" spans="1:11" ht="12" customHeight="1" x14ac:dyDescent="0.25">
      <c r="A32" s="2"/>
      <c r="B32" s="2"/>
      <c r="C32" s="2"/>
      <c r="D32" s="2"/>
      <c r="E32" s="2"/>
      <c r="F32" s="2"/>
      <c r="G32" s="2"/>
      <c r="H32" s="2"/>
      <c r="I32" s="2"/>
      <c r="J32" s="2"/>
      <c r="K32" s="2"/>
    </row>
    <row r="33" spans="1:11" ht="15" customHeight="1" x14ac:dyDescent="0.25">
      <c r="A33" s="2"/>
      <c r="B33" s="2"/>
      <c r="C33" s="2"/>
      <c r="D33" s="2"/>
      <c r="E33" s="2"/>
      <c r="F33" s="2"/>
      <c r="G33" s="2"/>
      <c r="H33" s="2"/>
      <c r="I33" s="2"/>
      <c r="J33" s="2"/>
      <c r="K33" s="2"/>
    </row>
    <row r="34" spans="1:11" ht="8.25" customHeight="1" x14ac:dyDescent="0.25">
      <c r="A34" s="2"/>
      <c r="B34" s="2"/>
      <c r="C34" s="2"/>
      <c r="D34" s="2"/>
      <c r="E34" s="2"/>
      <c r="F34" s="2"/>
      <c r="G34" s="2"/>
      <c r="H34" s="2"/>
      <c r="I34" s="2"/>
      <c r="J34" s="2"/>
      <c r="K34" s="2"/>
    </row>
    <row r="35" spans="1:11" ht="21.75" customHeight="1" x14ac:dyDescent="0.25">
      <c r="A35" s="38" t="s">
        <v>7</v>
      </c>
      <c r="B35" s="39" t="s">
        <v>96</v>
      </c>
      <c r="C35" s="39" t="s">
        <v>97</v>
      </c>
      <c r="D35" s="39" t="s">
        <v>98</v>
      </c>
      <c r="E35" s="39" t="s">
        <v>99</v>
      </c>
      <c r="F35" s="39" t="s">
        <v>100</v>
      </c>
    </row>
    <row r="36" spans="1:11" ht="15" hidden="1" customHeight="1" x14ac:dyDescent="0.25">
      <c r="A36" s="40">
        <v>1</v>
      </c>
      <c r="B36" s="41">
        <f>'Población de Proyecto'!F25</f>
        <v>657</v>
      </c>
      <c r="C36" s="41">
        <f>'Población de Proyecto'!B25</f>
        <v>1940</v>
      </c>
      <c r="D36" s="41">
        <f t="shared" ref="D36:D40" si="0">LN(B36)</f>
        <v>6.4876840184846101</v>
      </c>
      <c r="E36" s="41">
        <f t="shared" ref="E36:E40" si="1">POWER(C36,2)</f>
        <v>3763600</v>
      </c>
      <c r="F36" s="41">
        <f t="shared" ref="F36:F40" si="2">D36*C36</f>
        <v>12586.106995860144</v>
      </c>
    </row>
    <row r="37" spans="1:11" ht="15" hidden="1" customHeight="1" x14ac:dyDescent="0.25">
      <c r="A37" s="40">
        <f>A36+1</f>
        <v>2</v>
      </c>
      <c r="B37" s="41">
        <f>'Población de Proyecto'!F26</f>
        <v>1038</v>
      </c>
      <c r="C37" s="41">
        <f>'Población de Proyecto'!B26</f>
        <v>1950</v>
      </c>
      <c r="D37" s="41">
        <f t="shared" si="0"/>
        <v>6.9450510637258338</v>
      </c>
      <c r="E37" s="41">
        <f t="shared" si="1"/>
        <v>3802500</v>
      </c>
      <c r="F37" s="41">
        <f t="shared" si="2"/>
        <v>13542.849574265376</v>
      </c>
    </row>
    <row r="38" spans="1:11" ht="15" hidden="1" customHeight="1" x14ac:dyDescent="0.25">
      <c r="A38" s="40">
        <f t="shared" ref="A38:A47" si="3">A37+1</f>
        <v>3</v>
      </c>
      <c r="B38" s="41">
        <f>'Población de Proyecto'!F27</f>
        <v>1171</v>
      </c>
      <c r="C38" s="41">
        <f>'Población de Proyecto'!B27</f>
        <v>1960</v>
      </c>
      <c r="D38" s="41">
        <f t="shared" si="0"/>
        <v>7.0656133635977172</v>
      </c>
      <c r="E38" s="41">
        <f t="shared" si="1"/>
        <v>3841600</v>
      </c>
      <c r="F38" s="41">
        <f t="shared" si="2"/>
        <v>13848.602192651526</v>
      </c>
    </row>
    <row r="39" spans="1:11" ht="15" hidden="1" customHeight="1" x14ac:dyDescent="0.25">
      <c r="A39" s="40">
        <f t="shared" si="3"/>
        <v>4</v>
      </c>
      <c r="B39" s="41">
        <f>'Población de Proyecto'!F28</f>
        <v>1789</v>
      </c>
      <c r="C39" s="41">
        <f>'Población de Proyecto'!B28</f>
        <v>1970</v>
      </c>
      <c r="D39" s="41">
        <f t="shared" si="0"/>
        <v>7.4894120835087188</v>
      </c>
      <c r="E39" s="41">
        <f t="shared" si="1"/>
        <v>3880900</v>
      </c>
      <c r="F39" s="41">
        <f t="shared" si="2"/>
        <v>14754.141804512175</v>
      </c>
    </row>
    <row r="40" spans="1:11" ht="15" hidden="1" customHeight="1" x14ac:dyDescent="0.25">
      <c r="A40" s="40">
        <f t="shared" si="3"/>
        <v>5</v>
      </c>
      <c r="B40" s="41">
        <f>'Población de Proyecto'!F29</f>
        <v>2768</v>
      </c>
      <c r="C40" s="41">
        <f>'Población de Proyecto'!B29</f>
        <v>1980</v>
      </c>
      <c r="D40" s="41">
        <f t="shared" si="0"/>
        <v>7.92588031673756</v>
      </c>
      <c r="E40" s="41">
        <f t="shared" si="1"/>
        <v>3920400</v>
      </c>
      <c r="F40" s="41">
        <f t="shared" si="2"/>
        <v>15693.243027140368</v>
      </c>
    </row>
    <row r="41" spans="1:11" ht="15" hidden="1" customHeight="1" x14ac:dyDescent="0.25">
      <c r="A41" s="40">
        <f t="shared" si="3"/>
        <v>6</v>
      </c>
      <c r="B41" s="41">
        <f>'Población de Proyecto'!F30</f>
        <v>3010</v>
      </c>
      <c r="C41" s="41">
        <f>'Población de Proyecto'!B30</f>
        <v>1990</v>
      </c>
      <c r="D41" s="41">
        <f>LN(B41)</f>
        <v>8.0096953577429222</v>
      </c>
      <c r="E41" s="41">
        <f>POWER(C41,2)</f>
        <v>3960100</v>
      </c>
      <c r="F41" s="41">
        <f>D41*C41</f>
        <v>15939.293761908415</v>
      </c>
    </row>
    <row r="42" spans="1:11" ht="15" customHeight="1" x14ac:dyDescent="0.25">
      <c r="A42" s="40">
        <v>1</v>
      </c>
      <c r="B42" s="100">
        <f>'Población de Proyecto'!F29</f>
        <v>2768</v>
      </c>
      <c r="C42" s="41">
        <f>'Población de Proyecto'!B29</f>
        <v>1980</v>
      </c>
      <c r="D42" s="41">
        <f t="shared" ref="D42" si="4">LN(B42)</f>
        <v>7.92588031673756</v>
      </c>
      <c r="E42" s="41">
        <f t="shared" ref="E42" si="5">POWER(C42,2)</f>
        <v>3920400</v>
      </c>
      <c r="F42" s="41">
        <f t="shared" ref="F42" si="6">D42*C42</f>
        <v>15693.243027140368</v>
      </c>
    </row>
    <row r="43" spans="1:11" ht="15" customHeight="1" x14ac:dyDescent="0.25">
      <c r="A43" s="40">
        <v>2</v>
      </c>
      <c r="B43" s="100">
        <f>'Población de Proyecto'!F30</f>
        <v>3010</v>
      </c>
      <c r="C43" s="41">
        <f>'Población de Proyecto'!B30</f>
        <v>1990</v>
      </c>
      <c r="D43" s="41">
        <f t="shared" ref="D43:D46" si="7">LN(B43)</f>
        <v>8.0096953577429222</v>
      </c>
      <c r="E43" s="41">
        <f t="shared" ref="E43:E46" si="8">POWER(C43,2)</f>
        <v>3960100</v>
      </c>
      <c r="F43" s="41">
        <f t="shared" ref="F43:F46" si="9">D43*C43</f>
        <v>15939.293761908415</v>
      </c>
    </row>
    <row r="44" spans="1:11" ht="15" customHeight="1" x14ac:dyDescent="0.25">
      <c r="A44" s="40">
        <f t="shared" si="3"/>
        <v>3</v>
      </c>
      <c r="B44" s="100">
        <f>'Población de Proyecto'!F31</f>
        <v>3359</v>
      </c>
      <c r="C44" s="41">
        <f>'Población de Proyecto'!B31</f>
        <v>1995</v>
      </c>
      <c r="D44" s="41">
        <f t="shared" si="7"/>
        <v>8.1193985896122935</v>
      </c>
      <c r="E44" s="41">
        <f t="shared" si="8"/>
        <v>3980025</v>
      </c>
      <c r="F44" s="41">
        <f t="shared" si="9"/>
        <v>16198.200186276526</v>
      </c>
    </row>
    <row r="45" spans="1:11" ht="15" customHeight="1" x14ac:dyDescent="0.25">
      <c r="A45" s="40">
        <f t="shared" si="3"/>
        <v>4</v>
      </c>
      <c r="B45" s="100">
        <f>'Población de Proyecto'!F32</f>
        <v>3552</v>
      </c>
      <c r="C45" s="41">
        <f>'Población de Proyecto'!B32</f>
        <v>2000</v>
      </c>
      <c r="D45" s="41">
        <f t="shared" si="7"/>
        <v>8.17526610411206</v>
      </c>
      <c r="E45" s="41">
        <f t="shared" si="8"/>
        <v>4000000</v>
      </c>
      <c r="F45" s="41">
        <f t="shared" si="9"/>
        <v>16350.53220822412</v>
      </c>
    </row>
    <row r="46" spans="1:11" ht="15" customHeight="1" x14ac:dyDescent="0.25">
      <c r="A46" s="40">
        <f t="shared" si="3"/>
        <v>5</v>
      </c>
      <c r="B46" s="100">
        <f>'Población de Proyecto'!F33</f>
        <v>3187</v>
      </c>
      <c r="C46" s="41">
        <f>'Población de Proyecto'!B33</f>
        <v>2005</v>
      </c>
      <c r="D46" s="41">
        <f t="shared" si="7"/>
        <v>8.0668353144173359</v>
      </c>
      <c r="E46" s="41">
        <f t="shared" si="8"/>
        <v>4020025</v>
      </c>
      <c r="F46" s="41">
        <f t="shared" si="9"/>
        <v>16174.004805406759</v>
      </c>
    </row>
    <row r="47" spans="1:11" ht="15" customHeight="1" x14ac:dyDescent="0.25">
      <c r="A47" s="40">
        <f t="shared" si="3"/>
        <v>6</v>
      </c>
      <c r="B47" s="100">
        <f>'Población de Proyecto'!F34</f>
        <v>4063</v>
      </c>
      <c r="C47" s="41">
        <f>'Población de Proyecto'!B34</f>
        <v>2010</v>
      </c>
      <c r="D47" s="41">
        <f t="shared" ref="D47" si="10">LN(B47)</f>
        <v>8.3096768959877263</v>
      </c>
      <c r="E47" s="41">
        <f t="shared" ref="E47" si="11">POWER(C47,2)</f>
        <v>4040100</v>
      </c>
      <c r="F47" s="41">
        <f t="shared" ref="F47" si="12">D47*C47</f>
        <v>16702.450560935329</v>
      </c>
    </row>
    <row r="48" spans="1:11" ht="15" customHeight="1" x14ac:dyDescent="0.25">
      <c r="A48" s="40"/>
      <c r="B48" s="100">
        <f>D59</f>
        <v>5188.0289298393855</v>
      </c>
      <c r="C48" s="41">
        <f>D57</f>
        <v>2039</v>
      </c>
      <c r="D48" s="41"/>
      <c r="E48" s="41"/>
      <c r="F48" s="41"/>
    </row>
    <row r="49" spans="1:11" ht="15" customHeight="1" x14ac:dyDescent="0.3">
      <c r="A49" s="43" t="s">
        <v>74</v>
      </c>
      <c r="B49" s="44">
        <f>SUM(B43:B47)</f>
        <v>17171</v>
      </c>
      <c r="C49" s="44">
        <f>SUM(C42:C47)</f>
        <v>11980</v>
      </c>
      <c r="D49" s="44">
        <f>SUM(D42:D47)</f>
        <v>48.606752578609907</v>
      </c>
      <c r="E49" s="44">
        <f t="shared" ref="E49:F49" si="13">SUM(E42:E47)</f>
        <v>23920650</v>
      </c>
      <c r="F49" s="44">
        <f t="shared" si="13"/>
        <v>97057.724549891514</v>
      </c>
      <c r="G49" s="31"/>
    </row>
    <row r="50" spans="1:11" ht="4.5" customHeight="1" x14ac:dyDescent="0.25">
      <c r="A50" s="2"/>
      <c r="B50" s="2"/>
      <c r="C50" s="18"/>
      <c r="D50" s="2"/>
      <c r="E50" s="2"/>
      <c r="F50" s="2"/>
      <c r="G50" s="2"/>
      <c r="H50" s="2"/>
      <c r="I50" s="2"/>
      <c r="J50" s="2"/>
      <c r="K50" s="2"/>
    </row>
    <row r="51" spans="1:11" ht="15" customHeight="1" x14ac:dyDescent="0.3">
      <c r="A51" s="2"/>
      <c r="B51" s="2"/>
      <c r="C51" s="20" t="s">
        <v>81</v>
      </c>
      <c r="D51" s="32">
        <f>C49</f>
        <v>11980</v>
      </c>
      <c r="E51" s="20" t="s">
        <v>82</v>
      </c>
      <c r="F51" s="21">
        <f>D49</f>
        <v>48.606752578609907</v>
      </c>
      <c r="G51" s="2"/>
      <c r="H51" s="2"/>
      <c r="I51" s="2"/>
      <c r="J51" s="2"/>
      <c r="K51" s="2"/>
    </row>
    <row r="52" spans="1:11" ht="15" customHeight="1" x14ac:dyDescent="0.3">
      <c r="A52" s="2"/>
      <c r="B52" s="2"/>
      <c r="C52" s="20" t="s">
        <v>83</v>
      </c>
      <c r="D52" s="21">
        <f>F49</f>
        <v>97057.724549891514</v>
      </c>
      <c r="E52" s="20" t="s">
        <v>84</v>
      </c>
      <c r="F52" s="21">
        <f>E49</f>
        <v>23920650</v>
      </c>
      <c r="G52" s="2"/>
      <c r="H52" s="2"/>
      <c r="I52" s="2"/>
      <c r="J52" s="2"/>
      <c r="K52" s="2"/>
    </row>
    <row r="53" spans="1:11" ht="15" customHeight="1" x14ac:dyDescent="0.3">
      <c r="A53" s="2"/>
      <c r="B53" s="2"/>
      <c r="C53" s="20" t="s">
        <v>85</v>
      </c>
      <c r="D53" s="32">
        <f>C49/D54</f>
        <v>1996.6666666666667</v>
      </c>
      <c r="E53" s="20" t="s">
        <v>86</v>
      </c>
      <c r="F53" s="21">
        <f>POWER(C49,2)</f>
        <v>143520400</v>
      </c>
      <c r="G53" s="2"/>
      <c r="H53" s="2"/>
      <c r="I53" s="2"/>
      <c r="J53" s="2"/>
      <c r="K53" s="2"/>
    </row>
    <row r="54" spans="1:11" ht="15" customHeight="1" x14ac:dyDescent="0.25">
      <c r="A54" s="2"/>
      <c r="B54" s="2"/>
      <c r="C54" s="19" t="s">
        <v>58</v>
      </c>
      <c r="D54" s="21">
        <f>COUNT(A42:A47)</f>
        <v>6</v>
      </c>
      <c r="E54" s="20"/>
      <c r="F54" s="21"/>
      <c r="G54" s="2"/>
      <c r="H54" s="2"/>
      <c r="I54" s="2"/>
      <c r="J54" s="2"/>
      <c r="K54" s="2"/>
    </row>
    <row r="55" spans="1:11" x14ac:dyDescent="0.25">
      <c r="A55" s="2"/>
      <c r="B55" s="2"/>
      <c r="C55" s="35" t="s">
        <v>60</v>
      </c>
      <c r="D55" s="2">
        <f>EXP((D49/D54)-D56*(C49/D54))</f>
        <v>1.7358542421314756E-6</v>
      </c>
      <c r="E55" s="2"/>
      <c r="F55" s="2"/>
      <c r="G55" s="2"/>
      <c r="H55" s="2"/>
      <c r="I55" s="2"/>
      <c r="J55" s="2"/>
      <c r="K55" s="2"/>
    </row>
    <row r="56" spans="1:11" ht="15" customHeight="1" x14ac:dyDescent="0.25">
      <c r="A56" s="2"/>
      <c r="B56" s="2"/>
      <c r="C56" s="35" t="s">
        <v>61</v>
      </c>
      <c r="D56" s="2">
        <f>((D54*D52)-(D51*F51))/((D54*F52)-F53)</f>
        <v>1.0700402172082769E-2</v>
      </c>
      <c r="E56" s="2"/>
      <c r="F56" s="2"/>
      <c r="G56" s="2"/>
      <c r="H56" s="2"/>
      <c r="I56" s="2"/>
      <c r="J56" s="2"/>
      <c r="K56" s="2"/>
    </row>
    <row r="57" spans="1:11" ht="15" customHeight="1" x14ac:dyDescent="0.25">
      <c r="A57" s="2"/>
      <c r="B57" s="2"/>
      <c r="C57" s="35" t="s">
        <v>62</v>
      </c>
      <c r="D57" s="2">
        <f>E10</f>
        <v>2039</v>
      </c>
      <c r="E57" s="2"/>
      <c r="F57" s="2"/>
      <c r="G57" s="2"/>
      <c r="H57" s="2"/>
      <c r="I57" s="2"/>
      <c r="J57" s="2"/>
      <c r="K57" s="2"/>
    </row>
    <row r="58" spans="1:11" ht="5.25" customHeight="1" x14ac:dyDescent="0.25">
      <c r="A58" s="2"/>
      <c r="B58" s="2"/>
      <c r="C58" s="18"/>
      <c r="D58" s="2"/>
      <c r="E58" s="2"/>
      <c r="F58" s="2"/>
      <c r="G58" s="2"/>
      <c r="H58" s="2"/>
      <c r="I58" s="2"/>
      <c r="J58" s="2"/>
      <c r="K58" s="2"/>
    </row>
    <row r="59" spans="1:11" ht="15" customHeight="1" x14ac:dyDescent="0.25">
      <c r="A59" s="2"/>
      <c r="B59" s="2"/>
      <c r="C59" s="34" t="s">
        <v>45</v>
      </c>
      <c r="D59" s="94">
        <f>D55*EXP(D56*D57)</f>
        <v>5188.0289298393855</v>
      </c>
      <c r="E59" s="1" t="s">
        <v>3</v>
      </c>
      <c r="F59" s="2"/>
      <c r="G59" s="2"/>
      <c r="H59" s="2"/>
      <c r="I59" s="2"/>
      <c r="J59" s="2"/>
      <c r="K59" s="2"/>
    </row>
    <row r="60" spans="1:11" ht="15" customHeight="1" x14ac:dyDescent="0.25">
      <c r="A60" s="2"/>
      <c r="B60" s="2"/>
      <c r="C60" s="18"/>
      <c r="D60" s="2"/>
      <c r="E60" s="2"/>
      <c r="F60" s="2"/>
      <c r="G60" s="2"/>
      <c r="H60" s="2"/>
      <c r="I60" s="2"/>
      <c r="J60" s="2"/>
      <c r="K60" s="2"/>
    </row>
    <row r="61" spans="1:11" ht="15" customHeight="1" x14ac:dyDescent="0.25">
      <c r="A61" s="2"/>
      <c r="B61" s="2"/>
      <c r="C61" s="18"/>
      <c r="D61" s="2"/>
      <c r="E61" s="2"/>
      <c r="F61" s="2"/>
      <c r="G61" s="2"/>
      <c r="H61" s="2"/>
      <c r="I61" s="2"/>
      <c r="J61" s="2"/>
      <c r="K61" s="2"/>
    </row>
    <row r="62" spans="1:11" ht="15" customHeight="1" x14ac:dyDescent="0.25">
      <c r="A62" s="2"/>
      <c r="B62" s="2"/>
      <c r="C62" s="18"/>
      <c r="D62" s="2"/>
      <c r="E62" s="2"/>
      <c r="F62" s="2"/>
      <c r="G62" s="2"/>
      <c r="H62" s="2"/>
      <c r="I62" s="2"/>
      <c r="J62" s="2"/>
      <c r="K62" s="2"/>
    </row>
    <row r="63" spans="1:11" ht="15" customHeight="1" x14ac:dyDescent="0.25">
      <c r="A63" s="2"/>
      <c r="B63" s="2"/>
      <c r="C63" s="18"/>
      <c r="D63" s="2"/>
      <c r="E63" s="2"/>
      <c r="F63" s="2"/>
      <c r="G63" s="2"/>
      <c r="H63" s="2"/>
      <c r="I63" s="2"/>
      <c r="J63" s="2"/>
      <c r="K63" s="2"/>
    </row>
    <row r="64" spans="1:11" ht="15" customHeight="1" x14ac:dyDescent="0.25">
      <c r="A64" s="2"/>
      <c r="B64" s="2"/>
      <c r="C64" s="18"/>
      <c r="D64" s="2"/>
      <c r="E64" s="2"/>
      <c r="F64" s="2"/>
      <c r="G64" s="2"/>
      <c r="H64" s="2"/>
      <c r="I64" s="2"/>
      <c r="J64" s="2"/>
      <c r="K64" s="2"/>
    </row>
    <row r="65" spans="1:11" ht="15" customHeight="1" x14ac:dyDescent="0.25">
      <c r="A65" s="2"/>
      <c r="B65" s="2"/>
      <c r="C65" s="18"/>
      <c r="D65" s="2"/>
      <c r="E65" s="2"/>
      <c r="F65" s="2"/>
      <c r="G65" s="2"/>
      <c r="H65" s="2"/>
      <c r="I65" s="2"/>
      <c r="J65" s="2"/>
      <c r="K65" s="2"/>
    </row>
    <row r="66" spans="1:11" ht="15" customHeight="1" x14ac:dyDescent="0.25">
      <c r="A66" s="2"/>
      <c r="B66" s="2"/>
      <c r="C66" s="18"/>
      <c r="D66" s="2"/>
      <c r="E66" s="2"/>
      <c r="F66" s="2"/>
      <c r="G66" s="2"/>
      <c r="H66" s="2"/>
      <c r="I66" s="2"/>
      <c r="J66" s="2"/>
      <c r="K66" s="2"/>
    </row>
    <row r="67" spans="1:11" ht="15" customHeight="1" x14ac:dyDescent="0.25">
      <c r="A67" s="2"/>
      <c r="B67" s="2"/>
      <c r="C67" s="18"/>
      <c r="D67" s="2"/>
      <c r="E67" s="2"/>
      <c r="F67" s="2"/>
      <c r="G67" s="2"/>
      <c r="H67" s="2"/>
      <c r="I67" s="2"/>
      <c r="J67" s="2"/>
      <c r="K67" s="2"/>
    </row>
    <row r="68" spans="1:11" ht="15" customHeight="1" x14ac:dyDescent="0.25">
      <c r="A68" s="2"/>
      <c r="B68" s="2"/>
      <c r="C68" s="18"/>
      <c r="D68" s="2"/>
      <c r="E68" s="2"/>
      <c r="F68" s="2"/>
      <c r="G68" s="2"/>
      <c r="H68" s="2"/>
      <c r="I68" s="2"/>
      <c r="J68" s="2"/>
      <c r="K68" s="2"/>
    </row>
    <row r="69" spans="1:11" ht="15" customHeight="1" x14ac:dyDescent="0.25">
      <c r="A69" s="2"/>
      <c r="B69" s="2"/>
      <c r="C69" s="18"/>
      <c r="D69" s="2"/>
      <c r="E69" s="2"/>
      <c r="F69" s="2"/>
      <c r="G69" s="2"/>
      <c r="H69" s="2"/>
      <c r="I69" s="2"/>
      <c r="J69" s="2"/>
      <c r="K69" s="2"/>
    </row>
    <row r="70" spans="1:11" ht="15" customHeight="1" x14ac:dyDescent="0.25">
      <c r="A70" s="2"/>
      <c r="B70" s="2"/>
      <c r="C70" s="18"/>
      <c r="D70" s="2"/>
      <c r="E70" s="2"/>
      <c r="F70" s="2"/>
      <c r="G70" s="2"/>
      <c r="H70" s="2"/>
      <c r="I70" s="2"/>
      <c r="J70" s="2"/>
      <c r="K70" s="2"/>
    </row>
    <row r="71" spans="1:11" ht="15" customHeight="1" x14ac:dyDescent="0.25">
      <c r="A71" s="2"/>
      <c r="B71" s="2"/>
      <c r="C71" s="18"/>
      <c r="D71" s="2"/>
      <c r="E71" s="2"/>
      <c r="F71" s="2"/>
      <c r="G71" s="2"/>
      <c r="H71" s="2"/>
      <c r="I71" s="2"/>
      <c r="J71" s="2"/>
      <c r="K71" s="2"/>
    </row>
    <row r="72" spans="1:11" ht="15" customHeight="1" x14ac:dyDescent="0.25">
      <c r="A72" s="2"/>
      <c r="B72" s="2"/>
      <c r="C72" s="18"/>
      <c r="D72" s="2"/>
      <c r="E72" s="2"/>
      <c r="F72" s="2"/>
      <c r="G72" s="2"/>
      <c r="H72" s="2"/>
      <c r="I72" s="2"/>
      <c r="J72" s="2"/>
      <c r="K72" s="2"/>
    </row>
    <row r="73" spans="1:11" ht="15" customHeight="1" x14ac:dyDescent="0.25">
      <c r="A73" s="2"/>
      <c r="B73" s="2"/>
      <c r="C73" s="18"/>
      <c r="D73" s="2"/>
      <c r="E73" s="2"/>
      <c r="F73" s="2"/>
      <c r="G73" s="2"/>
      <c r="H73" s="2"/>
      <c r="I73" s="2"/>
      <c r="J73" s="2"/>
      <c r="K73" s="2"/>
    </row>
    <row r="74" spans="1:11" ht="15" customHeight="1" x14ac:dyDescent="0.25">
      <c r="A74" s="2"/>
      <c r="B74" s="2"/>
      <c r="C74" s="18"/>
      <c r="D74" s="2"/>
      <c r="E74" s="2"/>
      <c r="F74" s="2"/>
      <c r="G74" s="2"/>
      <c r="H74" s="2"/>
      <c r="I74" s="2"/>
      <c r="J74" s="2"/>
      <c r="K74" s="2"/>
    </row>
    <row r="75" spans="1:11" ht="15" customHeight="1" x14ac:dyDescent="0.25">
      <c r="A75" s="2"/>
      <c r="B75" s="2"/>
      <c r="C75" s="18"/>
      <c r="D75" s="2"/>
      <c r="E75" s="2"/>
      <c r="F75" s="2"/>
      <c r="G75" s="2"/>
      <c r="H75" s="2"/>
      <c r="I75" s="2"/>
      <c r="J75" s="2"/>
      <c r="K75" s="2"/>
    </row>
    <row r="76" spans="1:11" ht="15" customHeight="1" x14ac:dyDescent="0.25">
      <c r="A76" s="2"/>
      <c r="B76" s="2"/>
      <c r="C76" s="18"/>
      <c r="D76" s="2"/>
      <c r="E76" s="2"/>
      <c r="F76" s="2"/>
      <c r="G76" s="2"/>
      <c r="H76" s="2"/>
      <c r="I76" s="2"/>
      <c r="J76" s="2"/>
      <c r="K76" s="2"/>
    </row>
    <row r="77" spans="1:11" ht="15" customHeight="1" x14ac:dyDescent="0.25">
      <c r="A77" s="2"/>
      <c r="B77" s="2"/>
      <c r="C77" s="18"/>
      <c r="D77" s="2"/>
      <c r="E77" s="2"/>
      <c r="F77" s="2"/>
      <c r="G77" s="2"/>
      <c r="H77" s="2"/>
      <c r="I77" s="2"/>
      <c r="J77" s="2"/>
      <c r="K77" s="2"/>
    </row>
    <row r="78" spans="1:11" ht="15" customHeight="1" x14ac:dyDescent="0.25">
      <c r="A78" s="2"/>
      <c r="B78" s="2"/>
      <c r="C78" s="18"/>
      <c r="D78" s="2"/>
      <c r="E78" s="2"/>
      <c r="F78" s="2"/>
      <c r="G78" s="2"/>
      <c r="H78" s="2"/>
      <c r="I78" s="2"/>
      <c r="J78" s="2"/>
      <c r="K78" s="2"/>
    </row>
    <row r="79" spans="1:11" ht="15" customHeight="1" x14ac:dyDescent="0.25">
      <c r="A79" s="2"/>
      <c r="B79" s="2"/>
      <c r="C79" s="18"/>
      <c r="D79" s="2"/>
      <c r="E79" s="2"/>
      <c r="F79" s="2"/>
      <c r="G79" s="2"/>
      <c r="H79" s="2"/>
      <c r="I79" s="2"/>
      <c r="J79" s="2"/>
      <c r="K79" s="2"/>
    </row>
    <row r="80" spans="1:11" x14ac:dyDescent="0.25">
      <c r="A80" s="2"/>
      <c r="B80" s="2"/>
      <c r="C80" s="2"/>
      <c r="D80" s="2"/>
      <c r="E80" s="2"/>
      <c r="F80" s="2"/>
      <c r="G80" s="2"/>
      <c r="H80" s="2"/>
      <c r="I80" s="2"/>
      <c r="J80" s="2"/>
      <c r="K80" s="2"/>
    </row>
    <row r="81" spans="1:11" x14ac:dyDescent="0.25">
      <c r="A81" s="2"/>
      <c r="B81" s="2"/>
      <c r="C81" s="2"/>
      <c r="D81" s="2"/>
      <c r="E81" s="2"/>
      <c r="F81" s="2"/>
      <c r="G81" s="2"/>
      <c r="H81" s="2"/>
      <c r="I81" s="2"/>
      <c r="J81" s="2"/>
      <c r="K81" s="2"/>
    </row>
    <row r="82" spans="1:11" x14ac:dyDescent="0.25">
      <c r="A82" s="2"/>
      <c r="B82" s="2"/>
      <c r="C82" s="2"/>
      <c r="D82" s="2"/>
      <c r="E82" s="2"/>
      <c r="F82" s="2"/>
      <c r="G82" s="2"/>
      <c r="H82" s="2"/>
      <c r="I82" s="2"/>
      <c r="J82" s="2"/>
      <c r="K82" s="2"/>
    </row>
    <row r="83" spans="1:11" x14ac:dyDescent="0.25">
      <c r="A83" s="2"/>
      <c r="B83" s="2"/>
      <c r="C83" s="2"/>
      <c r="D83" s="2"/>
      <c r="E83" s="2"/>
      <c r="F83" s="2"/>
      <c r="G83" s="2"/>
      <c r="H83" s="2"/>
      <c r="I83" s="2"/>
      <c r="J83" s="2"/>
      <c r="K83" s="2"/>
    </row>
    <row r="84" spans="1:11" x14ac:dyDescent="0.25">
      <c r="A84" s="2"/>
      <c r="B84" s="2"/>
      <c r="C84" s="2"/>
      <c r="D84" s="2"/>
      <c r="E84" s="2"/>
      <c r="F84" s="2"/>
      <c r="G84" s="2"/>
      <c r="H84" s="2"/>
      <c r="I84" s="2"/>
      <c r="J84" s="2"/>
      <c r="K84" s="2"/>
    </row>
    <row r="85" spans="1:11" x14ac:dyDescent="0.25">
      <c r="A85" s="2"/>
      <c r="B85" s="2"/>
      <c r="C85" s="2"/>
      <c r="D85" s="2"/>
      <c r="E85" s="2"/>
      <c r="F85" s="2"/>
      <c r="G85" s="2"/>
      <c r="H85" s="2"/>
      <c r="I85" s="2"/>
      <c r="J85" s="2"/>
      <c r="K85" s="2"/>
    </row>
    <row r="86" spans="1:11" x14ac:dyDescent="0.25">
      <c r="A86" s="2"/>
      <c r="B86" s="2"/>
      <c r="C86" s="2"/>
      <c r="D86" s="2"/>
      <c r="E86" s="2"/>
      <c r="F86" s="2"/>
      <c r="G86" s="2"/>
      <c r="H86" s="2"/>
      <c r="I86" s="2"/>
      <c r="J86" s="2"/>
      <c r="K86" s="2"/>
    </row>
    <row r="87" spans="1:11" x14ac:dyDescent="0.25">
      <c r="A87" s="2"/>
      <c r="B87" s="2"/>
      <c r="C87" s="2"/>
      <c r="D87" s="2"/>
      <c r="E87" s="2"/>
      <c r="F87" s="2"/>
      <c r="G87" s="2"/>
      <c r="H87" s="2"/>
      <c r="I87" s="2"/>
      <c r="J87" s="2"/>
      <c r="K87" s="2"/>
    </row>
    <row r="88" spans="1:11" x14ac:dyDescent="0.25">
      <c r="A88" s="2"/>
      <c r="B88" s="2"/>
      <c r="C88" s="2"/>
      <c r="D88" s="2"/>
      <c r="E88" s="2"/>
      <c r="F88" s="2"/>
      <c r="G88" s="2"/>
      <c r="H88" s="2"/>
      <c r="I88" s="2"/>
      <c r="J88" s="2"/>
      <c r="K88" s="2"/>
    </row>
    <row r="89" spans="1:11" x14ac:dyDescent="0.25">
      <c r="A89" s="2"/>
      <c r="B89" s="2"/>
      <c r="C89" s="2"/>
      <c r="D89" s="2"/>
      <c r="E89" s="2"/>
      <c r="F89" s="2"/>
      <c r="G89" s="2"/>
      <c r="H89" s="2"/>
      <c r="I89" s="2"/>
      <c r="J89" s="2"/>
      <c r="K89" s="2"/>
    </row>
    <row r="90" spans="1:11" x14ac:dyDescent="0.25">
      <c r="A90" s="2"/>
      <c r="B90" s="2"/>
      <c r="C90" s="2"/>
      <c r="D90" s="2"/>
      <c r="E90" s="2"/>
      <c r="F90" s="2"/>
      <c r="G90" s="2"/>
      <c r="H90" s="2"/>
      <c r="I90" s="2"/>
      <c r="J90" s="2"/>
      <c r="K90" s="2"/>
    </row>
    <row r="91" spans="1:11" x14ac:dyDescent="0.25">
      <c r="A91" s="2"/>
      <c r="B91" s="2"/>
      <c r="C91" s="2"/>
      <c r="D91" s="2"/>
      <c r="E91" s="2"/>
      <c r="F91" s="2"/>
      <c r="G91" s="2"/>
    </row>
    <row r="92" spans="1:11" x14ac:dyDescent="0.25">
      <c r="B92" s="2"/>
    </row>
  </sheetData>
  <mergeCells count="2">
    <mergeCell ref="B14:G17"/>
    <mergeCell ref="B25:G27"/>
  </mergeCells>
  <printOptions horizontalCentered="1"/>
  <pageMargins left="0.70866141732283472" right="0.70866141732283472" top="0.66" bottom="0.57999999999999996" header="0.31496062992125984" footer="0.31496062992125984"/>
  <pageSetup orientation="portrait" r:id="rId1"/>
  <headerFooter>
    <oddFooter>&amp;C&amp;9&amp;P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75"/>
  <sheetViews>
    <sheetView showGridLines="0" view="pageBreakPreview" topLeftCell="A14" zoomScale="110" zoomScaleNormal="110" zoomScaleSheetLayoutView="110" workbookViewId="0">
      <selection activeCell="B19" sqref="B19:F19"/>
    </sheetView>
  </sheetViews>
  <sheetFormatPr baseColWidth="10" defaultRowHeight="15" x14ac:dyDescent="0.25"/>
  <cols>
    <col min="1" max="1" width="5.7109375" customWidth="1"/>
    <col min="2" max="2" width="13.42578125" customWidth="1"/>
    <col min="3" max="3" width="10.28515625" style="84" customWidth="1"/>
    <col min="4" max="4" width="9.28515625" style="84" customWidth="1"/>
    <col min="5" max="5" width="10.140625" style="84" customWidth="1"/>
    <col min="6" max="6" width="10.42578125" style="84" customWidth="1"/>
    <col min="7" max="7" width="10.85546875" customWidth="1"/>
    <col min="8" max="8" width="10.7109375" customWidth="1"/>
    <col min="9" max="9" width="11.140625" customWidth="1"/>
  </cols>
  <sheetData>
    <row r="1" spans="1:13" ht="8.25" customHeight="1" thickTop="1" x14ac:dyDescent="0.25">
      <c r="A1" s="24"/>
      <c r="B1" s="6"/>
      <c r="C1" s="78"/>
      <c r="D1" s="78"/>
      <c r="E1" s="78"/>
      <c r="F1" s="78"/>
      <c r="G1" s="6"/>
      <c r="H1" s="6"/>
      <c r="I1" s="25"/>
      <c r="J1" s="2"/>
      <c r="K1" s="2"/>
      <c r="L1" s="2"/>
      <c r="M1" s="2"/>
    </row>
    <row r="2" spans="1:13" x14ac:dyDescent="0.25">
      <c r="A2" s="26"/>
      <c r="B2" s="199" t="s">
        <v>13</v>
      </c>
      <c r="C2" s="200" t="str">
        <f>'Población de Proyecto'!$C$2</f>
        <v>PROYECCCIÓN DE LA POBLACIÓN FUTURA</v>
      </c>
      <c r="D2" s="89"/>
      <c r="E2" s="89"/>
      <c r="F2" s="89"/>
      <c r="H2" s="85"/>
      <c r="I2" s="27"/>
      <c r="J2" s="2"/>
      <c r="K2" s="2"/>
      <c r="L2" s="2"/>
      <c r="M2" s="2"/>
    </row>
    <row r="3" spans="1:13" x14ac:dyDescent="0.25">
      <c r="A3" s="26"/>
      <c r="B3" s="199" t="s">
        <v>11</v>
      </c>
      <c r="C3" s="264" t="str">
        <f>'Población de Proyecto'!$C$3</f>
        <v>PLANTA DE TRATAMIENTO DE AGUAS RESIDUALES</v>
      </c>
      <c r="D3" s="89"/>
      <c r="E3" s="89"/>
      <c r="F3" s="89"/>
      <c r="H3" s="85"/>
      <c r="I3" s="27"/>
      <c r="J3" s="2"/>
      <c r="K3" s="2"/>
      <c r="L3" s="2"/>
      <c r="M3" s="2"/>
    </row>
    <row r="4" spans="1:13" x14ac:dyDescent="0.25">
      <c r="A4" s="26"/>
      <c r="B4" s="199" t="s">
        <v>9</v>
      </c>
      <c r="C4" s="264" t="str">
        <f>'Población de Proyecto'!C4</f>
        <v>PEGUEROS</v>
      </c>
      <c r="D4" s="89"/>
      <c r="E4" s="89"/>
      <c r="F4" s="89"/>
      <c r="H4" s="85"/>
      <c r="I4" s="27"/>
      <c r="J4" s="2"/>
      <c r="K4" s="2"/>
      <c r="L4" s="2"/>
      <c r="M4" s="2"/>
    </row>
    <row r="5" spans="1:13" x14ac:dyDescent="0.25">
      <c r="A5" s="26"/>
      <c r="B5" s="199" t="s">
        <v>10</v>
      </c>
      <c r="C5" s="264" t="str">
        <f>'Población de Proyecto'!C5</f>
        <v>TEPATITLÁN DE MORELOS, JALISCO</v>
      </c>
      <c r="D5" s="89"/>
      <c r="E5" s="89"/>
      <c r="F5" s="89"/>
      <c r="H5" s="85"/>
      <c r="I5" s="27"/>
      <c r="J5" s="2"/>
      <c r="K5" s="2"/>
      <c r="L5" s="2"/>
      <c r="M5" s="2"/>
    </row>
    <row r="6" spans="1:13" ht="9" customHeight="1" thickBot="1" x14ac:dyDescent="0.3">
      <c r="A6" s="28"/>
      <c r="B6" s="29"/>
      <c r="C6" s="80"/>
      <c r="D6" s="80"/>
      <c r="E6" s="80"/>
      <c r="F6" s="80"/>
      <c r="G6" s="86"/>
      <c r="H6" s="86"/>
      <c r="I6" s="30"/>
      <c r="J6" s="2"/>
      <c r="K6" s="2"/>
      <c r="L6" s="2"/>
      <c r="M6" s="2"/>
    </row>
    <row r="7" spans="1:13" ht="7.5" customHeight="1" thickTop="1" x14ac:dyDescent="0.25">
      <c r="A7" s="2"/>
      <c r="B7" s="2"/>
      <c r="C7" s="81"/>
      <c r="D7" s="81"/>
      <c r="E7" s="81"/>
      <c r="F7" s="81"/>
      <c r="G7" s="49"/>
      <c r="H7" s="49"/>
      <c r="I7" s="2"/>
      <c r="J7" s="2"/>
      <c r="K7" s="2"/>
      <c r="L7" s="2"/>
      <c r="M7" s="2"/>
    </row>
    <row r="8" spans="1:13" ht="15.75" x14ac:dyDescent="0.25">
      <c r="A8" s="2"/>
      <c r="C8" s="81"/>
      <c r="D8" s="62" t="s">
        <v>68</v>
      </c>
      <c r="E8" s="63">
        <f>'Población de Proyecto'!$E$8</f>
        <v>2019</v>
      </c>
      <c r="F8" s="63"/>
      <c r="H8" s="75"/>
      <c r="I8" s="2"/>
      <c r="J8" s="2"/>
      <c r="K8" s="2"/>
      <c r="L8" s="2"/>
      <c r="M8" s="2"/>
    </row>
    <row r="9" spans="1:13" ht="15.75" x14ac:dyDescent="0.25">
      <c r="A9" s="8"/>
      <c r="C9" s="81"/>
      <c r="D9" s="64" t="s">
        <v>69</v>
      </c>
      <c r="E9" s="63">
        <f>'Población de Proyecto'!$E$9</f>
        <v>20</v>
      </c>
      <c r="F9" s="63"/>
      <c r="H9" s="75"/>
      <c r="I9" s="8"/>
      <c r="J9" s="2"/>
      <c r="K9" s="2"/>
      <c r="L9" s="2"/>
      <c r="M9" s="2"/>
    </row>
    <row r="10" spans="1:13" ht="15.75" x14ac:dyDescent="0.25">
      <c r="A10" s="8"/>
      <c r="C10" s="81"/>
      <c r="D10" s="62" t="s">
        <v>70</v>
      </c>
      <c r="E10" s="63">
        <f>+E8+E9</f>
        <v>2039</v>
      </c>
      <c r="F10" s="63"/>
      <c r="H10" s="75"/>
      <c r="I10" s="8"/>
      <c r="J10" s="2"/>
      <c r="K10" s="2"/>
      <c r="L10" s="2"/>
      <c r="M10" s="2"/>
    </row>
    <row r="11" spans="1:13" ht="6" customHeight="1" x14ac:dyDescent="0.25">
      <c r="A11" s="8"/>
      <c r="B11" s="8"/>
      <c r="C11" s="82"/>
      <c r="D11" s="82"/>
      <c r="E11" s="82"/>
      <c r="F11" s="82"/>
      <c r="G11" s="8"/>
      <c r="H11" s="8"/>
      <c r="I11" s="8"/>
      <c r="J11" s="2"/>
      <c r="K11" s="2"/>
      <c r="L11" s="2"/>
      <c r="M11" s="2"/>
    </row>
    <row r="12" spans="1:13" ht="15.75" x14ac:dyDescent="0.25">
      <c r="A12" s="12" t="s">
        <v>5894</v>
      </c>
      <c r="B12" s="2"/>
      <c r="C12" s="83"/>
      <c r="D12" s="83"/>
      <c r="E12" s="83"/>
      <c r="F12" s="83"/>
      <c r="G12" s="22"/>
      <c r="H12" s="22"/>
      <c r="I12" s="2"/>
      <c r="J12" s="2"/>
      <c r="K12" s="2"/>
      <c r="L12" s="2"/>
      <c r="M12" s="2"/>
    </row>
    <row r="13" spans="1:13" ht="12" customHeight="1" x14ac:dyDescent="0.25">
      <c r="A13" s="2"/>
      <c r="B13" s="2"/>
      <c r="C13" s="81"/>
      <c r="D13" s="81"/>
      <c r="E13" s="81"/>
      <c r="F13" s="81"/>
      <c r="G13" s="2"/>
      <c r="H13" s="2"/>
      <c r="I13" s="49"/>
      <c r="J13" s="49"/>
      <c r="K13" s="49"/>
      <c r="L13" s="49"/>
      <c r="M13" s="49"/>
    </row>
    <row r="14" spans="1:13" x14ac:dyDescent="0.25">
      <c r="A14" s="2"/>
      <c r="B14" s="310" t="s">
        <v>2</v>
      </c>
      <c r="C14" s="311"/>
      <c r="D14" s="311"/>
      <c r="E14" s="311"/>
      <c r="F14" s="312"/>
      <c r="G14" s="303" t="s">
        <v>20</v>
      </c>
      <c r="H14" s="303" t="s">
        <v>93</v>
      </c>
      <c r="I14" s="49"/>
      <c r="J14" s="49"/>
      <c r="K14" s="49"/>
      <c r="L14" s="49"/>
      <c r="M14" s="49"/>
    </row>
    <row r="15" spans="1:13" x14ac:dyDescent="0.25">
      <c r="A15" s="2"/>
      <c r="B15" s="313"/>
      <c r="C15" s="314"/>
      <c r="D15" s="314"/>
      <c r="E15" s="314"/>
      <c r="F15" s="315"/>
      <c r="G15" s="303"/>
      <c r="H15" s="303"/>
      <c r="I15" s="49"/>
      <c r="J15" s="49"/>
      <c r="K15" s="49"/>
      <c r="L15" s="49"/>
      <c r="M15" s="49"/>
    </row>
    <row r="16" spans="1:13" x14ac:dyDescent="0.25">
      <c r="A16" s="2"/>
      <c r="B16" s="316" t="s">
        <v>63</v>
      </c>
      <c r="C16" s="317"/>
      <c r="D16" s="317"/>
      <c r="E16" s="317"/>
      <c r="F16" s="318"/>
      <c r="G16" s="208">
        <f>'M. Aritmético'!$E$39</f>
        <v>5197.8666666666668</v>
      </c>
      <c r="H16" s="209">
        <v>0.92130000000000001</v>
      </c>
      <c r="I16" s="49"/>
      <c r="J16" s="49"/>
      <c r="K16" s="49"/>
      <c r="L16" s="49"/>
      <c r="M16" s="49"/>
    </row>
    <row r="17" spans="1:13" x14ac:dyDescent="0.25">
      <c r="A17" s="2"/>
      <c r="B17" s="319" t="s">
        <v>46</v>
      </c>
      <c r="C17" s="320"/>
      <c r="D17" s="320"/>
      <c r="E17" s="320"/>
      <c r="F17" s="321"/>
      <c r="G17" s="210">
        <f>'M. Geométrico'!$E$35</f>
        <v>4129.7118193483593</v>
      </c>
      <c r="H17" s="211">
        <v>0.74609999999999999</v>
      </c>
      <c r="I17" s="49"/>
      <c r="J17" s="49"/>
      <c r="K17" s="49"/>
      <c r="L17" s="49"/>
      <c r="M17" s="49"/>
    </row>
    <row r="18" spans="1:13" x14ac:dyDescent="0.25">
      <c r="A18" s="2"/>
      <c r="B18" s="316" t="s">
        <v>5831</v>
      </c>
      <c r="C18" s="317"/>
      <c r="D18" s="317"/>
      <c r="E18" s="317"/>
      <c r="F18" s="318"/>
      <c r="G18" s="212">
        <f>'M. Interes C'!E33</f>
        <v>6085.8476709863526</v>
      </c>
      <c r="H18" s="209">
        <v>0.92879999999999996</v>
      </c>
      <c r="I18" s="49"/>
      <c r="J18" s="49"/>
      <c r="K18" s="49"/>
      <c r="L18" s="49"/>
      <c r="M18" s="49"/>
    </row>
    <row r="19" spans="1:13" x14ac:dyDescent="0.25">
      <c r="A19" s="2"/>
      <c r="B19" s="326" t="s">
        <v>5824</v>
      </c>
      <c r="C19" s="327"/>
      <c r="D19" s="327"/>
      <c r="E19" s="327"/>
      <c r="F19" s="328"/>
      <c r="G19" s="265">
        <f>Conapo!$F$51</f>
        <v>13369.477679998508</v>
      </c>
      <c r="H19" s="266">
        <v>0.80459999999999998</v>
      </c>
      <c r="I19" s="49"/>
      <c r="J19" s="49"/>
      <c r="K19" s="49"/>
      <c r="L19" s="49"/>
      <c r="M19" s="49"/>
    </row>
    <row r="20" spans="1:13" x14ac:dyDescent="0.25">
      <c r="A20" s="2"/>
      <c r="B20" s="316" t="s">
        <v>147</v>
      </c>
      <c r="C20" s="317"/>
      <c r="D20" s="317"/>
      <c r="E20" s="317"/>
      <c r="F20" s="318"/>
      <c r="G20" s="217">
        <f>'M. Mínimos C. (Lineal)'!D55</f>
        <v>4831</v>
      </c>
      <c r="H20" s="209">
        <v>0.90380000000000005</v>
      </c>
      <c r="I20" s="49"/>
      <c r="J20" s="49"/>
      <c r="K20" s="49"/>
      <c r="L20" s="49"/>
      <c r="M20" s="49"/>
    </row>
    <row r="21" spans="1:13" x14ac:dyDescent="0.25">
      <c r="A21" s="2"/>
      <c r="B21" s="326" t="s">
        <v>148</v>
      </c>
      <c r="C21" s="327"/>
      <c r="D21" s="327"/>
      <c r="E21" s="327"/>
      <c r="F21" s="328"/>
      <c r="G21" s="267">
        <f>'M.Mínimos C. (Logarítmico)'!D56</f>
        <v>4814.0852587294066</v>
      </c>
      <c r="H21" s="266">
        <v>0.9022</v>
      </c>
      <c r="I21" s="49"/>
      <c r="J21" s="49"/>
      <c r="K21" s="49"/>
      <c r="L21" s="49"/>
      <c r="M21" s="49"/>
    </row>
    <row r="22" spans="1:13" x14ac:dyDescent="0.25">
      <c r="A22" s="2"/>
      <c r="B22" s="316" t="s">
        <v>149</v>
      </c>
      <c r="C22" s="317"/>
      <c r="D22" s="317"/>
      <c r="E22" s="317"/>
      <c r="F22" s="318"/>
      <c r="G22" s="212">
        <f>'M.Mínimos C. (Exponencial)'!D59</f>
        <v>5188.0289298393855</v>
      </c>
      <c r="H22" s="209">
        <v>0.91420000000000001</v>
      </c>
      <c r="I22" s="49"/>
      <c r="J22" s="49"/>
      <c r="K22" s="49"/>
      <c r="L22" s="49"/>
      <c r="M22" s="49"/>
    </row>
    <row r="23" spans="1:13" x14ac:dyDescent="0.25">
      <c r="A23" s="2"/>
      <c r="B23" s="213"/>
      <c r="C23" s="214"/>
      <c r="D23" s="214"/>
      <c r="E23" s="215"/>
      <c r="F23" s="220"/>
      <c r="G23" s="221"/>
      <c r="H23" s="216"/>
      <c r="I23" s="49"/>
      <c r="J23" s="49"/>
      <c r="K23" s="49"/>
      <c r="L23" s="49"/>
      <c r="M23" s="49"/>
    </row>
    <row r="24" spans="1:13" x14ac:dyDescent="0.25">
      <c r="A24" s="2"/>
      <c r="B24" s="202" t="s">
        <v>5890</v>
      </c>
      <c r="C24" s="125"/>
      <c r="D24" s="125"/>
      <c r="F24" s="201" t="s">
        <v>92</v>
      </c>
      <c r="G24" s="201">
        <f>G22</f>
        <v>5188.0289298393855</v>
      </c>
      <c r="H24" s="203" t="s">
        <v>8</v>
      </c>
      <c r="I24" s="49"/>
      <c r="J24" s="49"/>
      <c r="K24" s="49"/>
      <c r="L24" s="49"/>
      <c r="M24" s="49"/>
    </row>
    <row r="25" spans="1:13" ht="10.5" customHeight="1" x14ac:dyDescent="0.25">
      <c r="A25" s="2"/>
      <c r="B25" s="125"/>
      <c r="C25" s="125"/>
      <c r="D25" s="125"/>
      <c r="E25" s="125"/>
      <c r="F25" s="125"/>
      <c r="G25" s="125"/>
      <c r="H25" s="125"/>
      <c r="I25" s="49"/>
      <c r="J25" s="49"/>
      <c r="K25" s="49"/>
      <c r="L25" s="49"/>
      <c r="M25" s="49"/>
    </row>
    <row r="26" spans="1:13" x14ac:dyDescent="0.25">
      <c r="A26" s="2"/>
      <c r="B26" s="202" t="s">
        <v>5891</v>
      </c>
      <c r="C26" s="125"/>
      <c r="D26" s="125"/>
      <c r="E26" s="125"/>
      <c r="F26" s="125"/>
      <c r="G26" s="125"/>
      <c r="H26" s="125"/>
      <c r="I26" s="49"/>
      <c r="J26" s="49"/>
      <c r="K26" s="49"/>
      <c r="L26" s="49"/>
      <c r="M26" s="49"/>
    </row>
    <row r="27" spans="1:13" x14ac:dyDescent="0.25">
      <c r="A27" s="2"/>
      <c r="D27" s="218" t="s">
        <v>5828</v>
      </c>
      <c r="E27" s="201">
        <f>MIN(G16:G19,G24)</f>
        <v>4129.7118193483593</v>
      </c>
      <c r="F27" s="219" t="s">
        <v>8</v>
      </c>
      <c r="G27" s="125"/>
      <c r="H27" s="125"/>
      <c r="I27" s="49"/>
      <c r="J27" s="49"/>
      <c r="K27" s="49"/>
      <c r="L27" s="49"/>
      <c r="M27" s="49"/>
    </row>
    <row r="28" spans="1:13" x14ac:dyDescent="0.25">
      <c r="A28" s="2"/>
      <c r="D28" s="218" t="s">
        <v>5829</v>
      </c>
      <c r="E28" s="201">
        <f>MAX(G16:G19,G24)</f>
        <v>13369.477679998508</v>
      </c>
      <c r="F28" s="219" t="s">
        <v>8</v>
      </c>
      <c r="G28" s="125"/>
      <c r="H28" s="125"/>
      <c r="I28" s="49"/>
      <c r="J28" s="49"/>
      <c r="K28" s="49"/>
      <c r="L28" s="49"/>
      <c r="M28" s="49"/>
    </row>
    <row r="29" spans="1:13" ht="12" customHeight="1" x14ac:dyDescent="0.25">
      <c r="A29" s="2"/>
      <c r="B29" s="90"/>
      <c r="E29" s="204"/>
      <c r="F29" s="206"/>
      <c r="G29" s="207"/>
      <c r="H29" s="205"/>
      <c r="I29" s="49"/>
      <c r="J29" s="49"/>
      <c r="K29" s="49"/>
      <c r="L29" s="49"/>
      <c r="M29" s="49"/>
    </row>
    <row r="30" spans="1:13" x14ac:dyDescent="0.25">
      <c r="A30" s="304" t="s">
        <v>0</v>
      </c>
      <c r="B30" s="280" t="s">
        <v>87</v>
      </c>
      <c r="C30" s="307" t="s">
        <v>88</v>
      </c>
      <c r="D30" s="308"/>
      <c r="E30" s="308"/>
      <c r="F30" s="308"/>
      <c r="G30" s="308"/>
      <c r="H30" s="308"/>
      <c r="I30" s="309"/>
      <c r="J30" s="2"/>
      <c r="K30" s="2"/>
      <c r="L30" s="73"/>
      <c r="M30" s="2"/>
    </row>
    <row r="31" spans="1:13" x14ac:dyDescent="0.25">
      <c r="A31" s="304"/>
      <c r="B31" s="280"/>
      <c r="C31" s="305" t="s">
        <v>51</v>
      </c>
      <c r="D31" s="305" t="s">
        <v>52</v>
      </c>
      <c r="E31" s="305" t="s">
        <v>89</v>
      </c>
      <c r="F31" s="306" t="s">
        <v>5824</v>
      </c>
      <c r="G31" s="304" t="s">
        <v>90</v>
      </c>
      <c r="H31" s="304"/>
      <c r="I31" s="304"/>
      <c r="J31" s="2"/>
      <c r="K31" s="2"/>
      <c r="L31" s="2"/>
      <c r="M31" s="2"/>
    </row>
    <row r="32" spans="1:13" x14ac:dyDescent="0.25">
      <c r="A32" s="293"/>
      <c r="B32" s="295"/>
      <c r="C32" s="306"/>
      <c r="D32" s="306" t="s">
        <v>52</v>
      </c>
      <c r="E32" s="306" t="s">
        <v>53</v>
      </c>
      <c r="F32" s="325"/>
      <c r="G32" s="98" t="s">
        <v>64</v>
      </c>
      <c r="H32" s="98" t="s">
        <v>91</v>
      </c>
      <c r="I32" s="98" t="s">
        <v>92</v>
      </c>
      <c r="J32" s="2"/>
      <c r="K32" s="2"/>
      <c r="L32" s="2"/>
      <c r="M32" s="2"/>
    </row>
    <row r="33" spans="1:13" hidden="1" x14ac:dyDescent="0.25">
      <c r="A33" s="36">
        <f>'Población de Proyecto'!B27</f>
        <v>1960</v>
      </c>
      <c r="B33" s="37">
        <f>'Población de Proyecto'!F27</f>
        <v>1171</v>
      </c>
      <c r="C33" s="166">
        <f t="shared" ref="C33:C40" si="0">B33</f>
        <v>1171</v>
      </c>
      <c r="D33" s="166">
        <f t="shared" ref="D33:D40" si="1">B33</f>
        <v>1171</v>
      </c>
      <c r="E33" s="166">
        <f t="shared" ref="E33:F40" si="2">B33</f>
        <v>1171</v>
      </c>
      <c r="F33" s="166"/>
      <c r="G33" s="37">
        <f t="shared" ref="G33:G40" si="3">B33</f>
        <v>1171</v>
      </c>
      <c r="H33" s="37">
        <f t="shared" ref="H33:I40" si="4">B33</f>
        <v>1171</v>
      </c>
      <c r="I33" s="37">
        <f>B33</f>
        <v>1171</v>
      </c>
      <c r="J33" s="73">
        <f>1194*1.0168</f>
        <v>1214.0591999999999</v>
      </c>
      <c r="K33" s="2">
        <v>2011</v>
      </c>
      <c r="L33" s="2"/>
      <c r="M33" s="2"/>
    </row>
    <row r="34" spans="1:13" hidden="1" x14ac:dyDescent="0.25">
      <c r="A34" s="36">
        <f>'Población de Proyecto'!B28</f>
        <v>1970</v>
      </c>
      <c r="B34" s="37">
        <f>'Población de Proyecto'!F28</f>
        <v>1789</v>
      </c>
      <c r="C34" s="166">
        <f t="shared" ref="C34" si="5">B34</f>
        <v>1789</v>
      </c>
      <c r="D34" s="166">
        <f t="shared" ref="D34" si="6">B34</f>
        <v>1789</v>
      </c>
      <c r="E34" s="166">
        <f t="shared" ref="E34" si="7">B34</f>
        <v>1789</v>
      </c>
      <c r="F34" s="166"/>
      <c r="G34" s="37">
        <f t="shared" ref="G34" si="8">B34</f>
        <v>1789</v>
      </c>
      <c r="H34" s="37">
        <f t="shared" ref="H34" si="9">B34</f>
        <v>1789</v>
      </c>
      <c r="I34" s="37">
        <f t="shared" ref="I34" si="10">B34</f>
        <v>1789</v>
      </c>
      <c r="J34" s="73">
        <f>J33*1.0168</f>
        <v>1234.4553945599998</v>
      </c>
      <c r="K34" s="2">
        <v>2012</v>
      </c>
      <c r="L34" s="2"/>
      <c r="M34" s="2"/>
    </row>
    <row r="35" spans="1:13" x14ac:dyDescent="0.25">
      <c r="A35" s="36">
        <f>'Población de Proyecto'!B29</f>
        <v>1980</v>
      </c>
      <c r="B35" s="91">
        <f>'Población de Proyecto'!F29</f>
        <v>2768</v>
      </c>
      <c r="C35" s="167">
        <f t="shared" si="0"/>
        <v>2768</v>
      </c>
      <c r="D35" s="167">
        <f t="shared" si="1"/>
        <v>2768</v>
      </c>
      <c r="E35" s="167">
        <f t="shared" si="2"/>
        <v>2768</v>
      </c>
      <c r="F35" s="167">
        <f t="shared" si="2"/>
        <v>2768</v>
      </c>
      <c r="G35" s="91">
        <f t="shared" si="3"/>
        <v>2768</v>
      </c>
      <c r="H35" s="91">
        <f t="shared" si="4"/>
        <v>2768</v>
      </c>
      <c r="I35" s="91">
        <f t="shared" si="4"/>
        <v>2768</v>
      </c>
      <c r="J35" s="73"/>
      <c r="K35" s="2"/>
      <c r="L35" s="2"/>
      <c r="M35" s="2"/>
    </row>
    <row r="36" spans="1:13" x14ac:dyDescent="0.25">
      <c r="A36" s="36">
        <f>'Población de Proyecto'!B30</f>
        <v>1990</v>
      </c>
      <c r="B36" s="91">
        <f>'Población de Proyecto'!F30</f>
        <v>3010</v>
      </c>
      <c r="C36" s="167">
        <f t="shared" si="0"/>
        <v>3010</v>
      </c>
      <c r="D36" s="167">
        <f t="shared" si="1"/>
        <v>3010</v>
      </c>
      <c r="E36" s="167">
        <f t="shared" si="2"/>
        <v>3010</v>
      </c>
      <c r="F36" s="167">
        <f t="shared" si="2"/>
        <v>3010</v>
      </c>
      <c r="G36" s="91">
        <f t="shared" si="3"/>
        <v>3010</v>
      </c>
      <c r="H36" s="91">
        <f t="shared" si="4"/>
        <v>3010</v>
      </c>
      <c r="I36" s="91">
        <f t="shared" si="4"/>
        <v>3010</v>
      </c>
      <c r="J36" s="73"/>
      <c r="K36" s="2"/>
      <c r="L36" s="2"/>
      <c r="M36" s="2"/>
    </row>
    <row r="37" spans="1:13" x14ac:dyDescent="0.25">
      <c r="A37" s="36">
        <f>'Población de Proyecto'!B31</f>
        <v>1995</v>
      </c>
      <c r="B37" s="91">
        <f>'Población de Proyecto'!F31</f>
        <v>3359</v>
      </c>
      <c r="C37" s="167">
        <f t="shared" si="0"/>
        <v>3359</v>
      </c>
      <c r="D37" s="167">
        <f t="shared" si="1"/>
        <v>3359</v>
      </c>
      <c r="E37" s="167">
        <f t="shared" si="2"/>
        <v>3359</v>
      </c>
      <c r="F37" s="167">
        <f t="shared" si="2"/>
        <v>3359</v>
      </c>
      <c r="G37" s="91">
        <f t="shared" si="3"/>
        <v>3359</v>
      </c>
      <c r="H37" s="91">
        <f t="shared" si="4"/>
        <v>3359</v>
      </c>
      <c r="I37" s="91">
        <f t="shared" si="4"/>
        <v>3359</v>
      </c>
      <c r="J37" s="73"/>
      <c r="K37" s="2"/>
      <c r="L37" s="2"/>
      <c r="M37" s="2"/>
    </row>
    <row r="38" spans="1:13" x14ac:dyDescent="0.25">
      <c r="A38" s="36">
        <f>'Población de Proyecto'!B32</f>
        <v>2000</v>
      </c>
      <c r="B38" s="91">
        <f>'Población de Proyecto'!F32</f>
        <v>3552</v>
      </c>
      <c r="C38" s="167">
        <f t="shared" si="0"/>
        <v>3552</v>
      </c>
      <c r="D38" s="167">
        <f t="shared" si="1"/>
        <v>3552</v>
      </c>
      <c r="E38" s="167">
        <f t="shared" si="2"/>
        <v>3552</v>
      </c>
      <c r="F38" s="167">
        <f t="shared" si="2"/>
        <v>3552</v>
      </c>
      <c r="G38" s="91">
        <f t="shared" si="3"/>
        <v>3552</v>
      </c>
      <c r="H38" s="91">
        <f t="shared" si="4"/>
        <v>3552</v>
      </c>
      <c r="I38" s="91">
        <f t="shared" si="4"/>
        <v>3552</v>
      </c>
      <c r="J38" s="73"/>
      <c r="K38" s="97"/>
      <c r="L38" s="2"/>
      <c r="M38" s="2"/>
    </row>
    <row r="39" spans="1:13" x14ac:dyDescent="0.25">
      <c r="A39" s="36">
        <f>'Población de Proyecto'!B33</f>
        <v>2005</v>
      </c>
      <c r="B39" s="91">
        <f>'Población de Proyecto'!F33</f>
        <v>3187</v>
      </c>
      <c r="C39" s="167">
        <f t="shared" si="0"/>
        <v>3187</v>
      </c>
      <c r="D39" s="167">
        <f t="shared" si="1"/>
        <v>3187</v>
      </c>
      <c r="E39" s="167">
        <f t="shared" si="2"/>
        <v>3187</v>
      </c>
      <c r="F39" s="167">
        <f t="shared" si="2"/>
        <v>3187</v>
      </c>
      <c r="G39" s="91">
        <f t="shared" si="3"/>
        <v>3187</v>
      </c>
      <c r="H39" s="91">
        <f t="shared" si="4"/>
        <v>3187</v>
      </c>
      <c r="I39" s="91">
        <f t="shared" si="4"/>
        <v>3187</v>
      </c>
      <c r="J39" s="73"/>
      <c r="K39" s="97"/>
      <c r="L39" s="2"/>
      <c r="M39" s="2"/>
    </row>
    <row r="40" spans="1:13" x14ac:dyDescent="0.25">
      <c r="A40" s="36">
        <f>'Población de Proyecto'!B34</f>
        <v>2010</v>
      </c>
      <c r="B40" s="91">
        <f>'Población de Proyecto'!F34</f>
        <v>4063</v>
      </c>
      <c r="C40" s="167">
        <f t="shared" si="0"/>
        <v>4063</v>
      </c>
      <c r="D40" s="167">
        <f t="shared" si="1"/>
        <v>4063</v>
      </c>
      <c r="E40" s="167">
        <f t="shared" si="2"/>
        <v>4063</v>
      </c>
      <c r="F40" s="167">
        <f t="shared" si="2"/>
        <v>4063</v>
      </c>
      <c r="G40" s="91">
        <f t="shared" si="3"/>
        <v>4063</v>
      </c>
      <c r="H40" s="91">
        <f t="shared" si="4"/>
        <v>4063</v>
      </c>
      <c r="I40" s="91">
        <f t="shared" si="4"/>
        <v>4063</v>
      </c>
      <c r="J40" s="73"/>
      <c r="K40" s="97"/>
      <c r="L40" s="2"/>
      <c r="M40" s="2"/>
    </row>
    <row r="41" spans="1:13" x14ac:dyDescent="0.25">
      <c r="A41" s="36">
        <f>E10</f>
        <v>2039</v>
      </c>
      <c r="B41" s="92"/>
      <c r="C41" s="93">
        <f>G16</f>
        <v>5197.8666666666668</v>
      </c>
      <c r="D41" s="93">
        <f>G17</f>
        <v>4129.7118193483593</v>
      </c>
      <c r="E41" s="93">
        <f>G18</f>
        <v>6085.8476709863526</v>
      </c>
      <c r="F41" s="93">
        <f>Conapo!G25</f>
        <v>13369.477679998508</v>
      </c>
      <c r="G41" s="93">
        <f>G20</f>
        <v>4831</v>
      </c>
      <c r="H41" s="93">
        <f>G21</f>
        <v>4814.0852587294066</v>
      </c>
      <c r="I41" s="93">
        <f>G22</f>
        <v>5188.0289298393855</v>
      </c>
      <c r="J41" s="73"/>
      <c r="K41" s="2"/>
      <c r="L41" s="2"/>
      <c r="M41" s="2"/>
    </row>
    <row r="42" spans="1:13" x14ac:dyDescent="0.25">
      <c r="A42" s="2"/>
      <c r="B42" s="2"/>
      <c r="C42" s="81"/>
      <c r="D42" s="81"/>
      <c r="E42" s="81"/>
      <c r="F42" s="81"/>
      <c r="G42" s="2"/>
      <c r="H42" s="2"/>
      <c r="I42" s="2"/>
      <c r="J42" s="73"/>
      <c r="K42" s="97"/>
      <c r="L42" s="2"/>
      <c r="M42" s="2"/>
    </row>
    <row r="43" spans="1:13" x14ac:dyDescent="0.25">
      <c r="A43" s="2"/>
      <c r="B43" s="2"/>
      <c r="C43" s="81"/>
      <c r="D43" s="81"/>
      <c r="E43" s="81"/>
      <c r="F43" s="81"/>
      <c r="G43" s="2"/>
      <c r="H43" s="2"/>
      <c r="I43" s="2"/>
      <c r="J43" s="73"/>
      <c r="K43" s="97"/>
      <c r="L43" s="2"/>
      <c r="M43" s="2"/>
    </row>
    <row r="44" spans="1:13" x14ac:dyDescent="0.25">
      <c r="A44" s="2"/>
      <c r="B44" s="2"/>
      <c r="J44" s="73"/>
      <c r="K44" s="2"/>
      <c r="L44" s="2"/>
      <c r="M44" s="2"/>
    </row>
    <row r="45" spans="1:13" x14ac:dyDescent="0.25">
      <c r="A45" s="2"/>
      <c r="B45" s="2"/>
      <c r="J45" s="73"/>
      <c r="K45" s="2"/>
      <c r="L45" s="2"/>
      <c r="M45" s="2"/>
    </row>
    <row r="46" spans="1:13" x14ac:dyDescent="0.25">
      <c r="A46" s="2"/>
      <c r="B46" s="2"/>
      <c r="J46" s="73"/>
      <c r="K46" s="2"/>
      <c r="L46" s="2"/>
      <c r="M46" s="2"/>
    </row>
    <row r="47" spans="1:13" x14ac:dyDescent="0.25">
      <c r="A47" s="2"/>
      <c r="B47" s="2"/>
      <c r="J47" s="2"/>
      <c r="K47" s="2"/>
      <c r="L47" s="2"/>
      <c r="M47" s="2"/>
    </row>
    <row r="48" spans="1:13" x14ac:dyDescent="0.25">
      <c r="A48" s="2"/>
      <c r="B48" s="2"/>
      <c r="J48" s="2"/>
      <c r="K48" s="2"/>
      <c r="L48" s="2"/>
      <c r="M48" s="2"/>
    </row>
    <row r="49" spans="1:13" x14ac:dyDescent="0.25">
      <c r="A49" s="2"/>
      <c r="B49" s="2"/>
      <c r="J49" s="2"/>
      <c r="K49" s="2"/>
      <c r="L49" s="2"/>
      <c r="M49" s="2"/>
    </row>
    <row r="50" spans="1:13" x14ac:dyDescent="0.25">
      <c r="A50" s="2"/>
      <c r="B50" s="2"/>
      <c r="J50" s="2"/>
      <c r="K50" s="2"/>
      <c r="L50" s="2"/>
      <c r="M50" s="2"/>
    </row>
    <row r="51" spans="1:13" x14ac:dyDescent="0.25">
      <c r="A51" s="2"/>
      <c r="B51" s="2"/>
      <c r="J51" s="2"/>
      <c r="K51" s="2"/>
      <c r="L51" s="2"/>
      <c r="M51" s="2"/>
    </row>
    <row r="52" spans="1:13" x14ac:dyDescent="0.25">
      <c r="A52" s="2"/>
      <c r="B52" s="2"/>
      <c r="J52" s="2"/>
      <c r="K52" s="2"/>
      <c r="L52" s="2"/>
      <c r="M52" s="2"/>
    </row>
    <row r="53" spans="1:13" x14ac:dyDescent="0.25">
      <c r="A53" s="2"/>
      <c r="B53" s="2"/>
      <c r="J53" s="2"/>
      <c r="K53" s="2"/>
      <c r="L53" s="2"/>
      <c r="M53" s="2"/>
    </row>
    <row r="54" spans="1:13" x14ac:dyDescent="0.25">
      <c r="A54" s="2"/>
      <c r="B54" s="2"/>
      <c r="J54" s="2"/>
      <c r="K54" s="2"/>
      <c r="L54" s="2"/>
      <c r="M54" s="2"/>
    </row>
    <row r="55" spans="1:13" x14ac:dyDescent="0.25">
      <c r="A55" s="2"/>
      <c r="B55" s="2"/>
      <c r="J55" s="2"/>
      <c r="K55" s="97"/>
      <c r="L55" s="2"/>
      <c r="M55" s="2"/>
    </row>
    <row r="56" spans="1:13" ht="11.25" customHeight="1" x14ac:dyDescent="0.25">
      <c r="A56" s="2"/>
      <c r="B56" s="2"/>
      <c r="J56" s="2"/>
      <c r="K56" s="2"/>
      <c r="L56" s="2"/>
      <c r="M56" s="2"/>
    </row>
    <row r="57" spans="1:13" ht="15" customHeight="1" x14ac:dyDescent="0.25">
      <c r="A57" s="2"/>
      <c r="B57" s="323" t="s">
        <v>5892</v>
      </c>
      <c r="C57" s="323"/>
      <c r="D57" s="323"/>
      <c r="E57" s="323"/>
      <c r="F57" s="323"/>
      <c r="G57" s="323"/>
      <c r="H57" s="323"/>
      <c r="I57" s="323"/>
      <c r="J57" s="2"/>
      <c r="K57" s="2"/>
      <c r="L57" s="2"/>
      <c r="M57" s="2"/>
    </row>
    <row r="58" spans="1:13" ht="31.5" customHeight="1" x14ac:dyDescent="0.25">
      <c r="A58" s="2"/>
      <c r="B58" s="323"/>
      <c r="C58" s="323"/>
      <c r="D58" s="323"/>
      <c r="E58" s="323"/>
      <c r="F58" s="323"/>
      <c r="G58" s="323"/>
      <c r="H58" s="323"/>
      <c r="I58" s="323"/>
      <c r="J58" s="2"/>
      <c r="K58" s="2"/>
      <c r="L58" s="2"/>
      <c r="M58" s="2"/>
    </row>
    <row r="59" spans="1:13" ht="4.5" customHeight="1" x14ac:dyDescent="0.25">
      <c r="A59" s="2"/>
      <c r="B59" s="2"/>
      <c r="C59" s="81"/>
      <c r="D59" s="81"/>
      <c r="E59" s="81"/>
      <c r="F59" s="81"/>
      <c r="G59" s="2"/>
      <c r="H59" s="18"/>
      <c r="I59" s="2"/>
      <c r="J59" s="2"/>
      <c r="K59" s="2"/>
      <c r="L59" s="2"/>
      <c r="M59" s="2"/>
    </row>
    <row r="60" spans="1:13" x14ac:dyDescent="0.25">
      <c r="A60" s="2"/>
      <c r="B60" s="2"/>
      <c r="C60" s="324" t="s">
        <v>110</v>
      </c>
      <c r="D60" s="324"/>
      <c r="E60" s="324"/>
      <c r="F60" s="96">
        <f>ROUND(((G22+G18+G16)/3),0)</f>
        <v>5491</v>
      </c>
      <c r="G60" s="95" t="s">
        <v>3</v>
      </c>
      <c r="J60" s="2"/>
      <c r="K60" s="2"/>
      <c r="L60" s="2"/>
      <c r="M60" s="2"/>
    </row>
    <row r="61" spans="1:13" x14ac:dyDescent="0.25">
      <c r="A61" s="2"/>
      <c r="B61" s="2"/>
      <c r="C61" s="81"/>
      <c r="D61" s="81"/>
      <c r="E61" s="81"/>
      <c r="F61" s="81"/>
      <c r="G61" s="2"/>
      <c r="H61" s="2"/>
      <c r="I61" s="2"/>
      <c r="J61" s="2"/>
      <c r="K61" s="2"/>
      <c r="L61" s="2"/>
      <c r="M61" s="2"/>
    </row>
    <row r="62" spans="1:13" x14ac:dyDescent="0.25">
      <c r="A62" s="2"/>
      <c r="B62" s="2"/>
      <c r="C62" s="81"/>
      <c r="D62" s="81"/>
      <c r="E62" s="81"/>
      <c r="F62" s="81"/>
      <c r="G62" s="2"/>
      <c r="H62" s="2"/>
      <c r="I62" s="2"/>
      <c r="J62" s="2"/>
      <c r="K62" s="2"/>
      <c r="L62" s="2"/>
      <c r="M62" s="2"/>
    </row>
    <row r="63" spans="1:13" hidden="1" x14ac:dyDescent="0.25">
      <c r="A63" s="322" t="s">
        <v>150</v>
      </c>
      <c r="B63" s="322"/>
      <c r="C63" s="322"/>
      <c r="D63" s="322"/>
      <c r="E63" s="322"/>
      <c r="F63" s="322"/>
      <c r="G63" s="322"/>
      <c r="H63" s="322"/>
      <c r="I63" s="2"/>
      <c r="J63" s="2"/>
      <c r="K63" s="2"/>
      <c r="L63" s="2"/>
      <c r="M63" s="2"/>
    </row>
    <row r="64" spans="1:13" hidden="1" x14ac:dyDescent="0.25">
      <c r="A64" s="322"/>
      <c r="B64" s="322"/>
      <c r="C64" s="322"/>
      <c r="D64" s="322"/>
      <c r="E64" s="322"/>
      <c r="F64" s="322"/>
      <c r="G64" s="322"/>
      <c r="H64" s="322"/>
      <c r="I64" s="2"/>
      <c r="J64" s="2"/>
      <c r="K64" s="2"/>
      <c r="L64" s="2"/>
      <c r="M64" s="2"/>
    </row>
    <row r="65" spans="1:13" hidden="1" x14ac:dyDescent="0.25">
      <c r="A65" s="322"/>
      <c r="B65" s="322"/>
      <c r="C65" s="322"/>
      <c r="D65" s="322"/>
      <c r="E65" s="322"/>
      <c r="F65" s="322"/>
      <c r="G65" s="322"/>
      <c r="H65" s="322"/>
      <c r="I65" s="2"/>
      <c r="J65" s="2"/>
      <c r="K65" s="2"/>
      <c r="L65" s="2"/>
      <c r="M65" s="2"/>
    </row>
    <row r="66" spans="1:13" hidden="1" x14ac:dyDescent="0.25">
      <c r="A66" s="322"/>
      <c r="B66" s="322"/>
      <c r="C66" s="322"/>
      <c r="D66" s="322"/>
      <c r="E66" s="322"/>
      <c r="F66" s="322"/>
      <c r="G66" s="322"/>
      <c r="H66" s="322"/>
      <c r="I66" s="2"/>
      <c r="J66" s="2"/>
      <c r="K66" s="2"/>
      <c r="L66" s="2"/>
      <c r="M66" s="2"/>
    </row>
    <row r="67" spans="1:13" x14ac:dyDescent="0.25">
      <c r="A67" s="2"/>
      <c r="B67" s="2"/>
      <c r="C67" s="81"/>
      <c r="D67" s="81"/>
      <c r="E67" s="81"/>
      <c r="F67" s="81"/>
      <c r="G67" s="2"/>
      <c r="H67" s="2"/>
      <c r="I67" s="2"/>
      <c r="J67" s="2"/>
      <c r="K67" s="2"/>
      <c r="L67" s="2"/>
      <c r="M67" s="2"/>
    </row>
    <row r="68" spans="1:13" x14ac:dyDescent="0.25">
      <c r="A68" s="2"/>
      <c r="B68" s="2"/>
      <c r="C68" s="81"/>
      <c r="D68" s="81"/>
      <c r="E68" s="81"/>
      <c r="F68" s="81"/>
      <c r="G68" s="2"/>
      <c r="H68" s="2"/>
      <c r="I68" s="2"/>
      <c r="J68" s="2"/>
      <c r="K68" s="2"/>
      <c r="L68" s="2"/>
      <c r="M68" s="2"/>
    </row>
    <row r="69" spans="1:13" x14ac:dyDescent="0.25">
      <c r="A69" s="2"/>
      <c r="B69" s="2"/>
      <c r="C69" s="81"/>
      <c r="D69" s="81"/>
      <c r="E69" s="81"/>
      <c r="F69" s="81"/>
      <c r="G69" s="2"/>
      <c r="H69" s="2"/>
      <c r="I69" s="2"/>
      <c r="J69" s="2"/>
      <c r="K69" s="2"/>
      <c r="L69" s="2"/>
      <c r="M69" s="2"/>
    </row>
    <row r="70" spans="1:13" x14ac:dyDescent="0.25">
      <c r="A70" s="2"/>
      <c r="B70" s="2"/>
      <c r="C70" s="81"/>
      <c r="D70" s="81"/>
      <c r="E70" s="81"/>
      <c r="F70" s="81"/>
      <c r="G70" s="2"/>
      <c r="H70" s="2"/>
      <c r="I70" s="2"/>
      <c r="J70" s="2"/>
      <c r="K70" s="2"/>
      <c r="L70" s="2"/>
      <c r="M70" s="2"/>
    </row>
    <row r="71" spans="1:13" x14ac:dyDescent="0.25">
      <c r="A71" s="2"/>
      <c r="B71" s="2"/>
      <c r="C71" s="81"/>
      <c r="D71" s="81"/>
      <c r="E71" s="81"/>
      <c r="F71" s="81"/>
      <c r="G71" s="2"/>
      <c r="H71" s="2"/>
      <c r="I71" s="2"/>
      <c r="J71" s="2"/>
      <c r="K71" s="2"/>
      <c r="L71" s="2"/>
      <c r="M71" s="2"/>
    </row>
    <row r="72" spans="1:13" x14ac:dyDescent="0.25">
      <c r="A72" s="2"/>
      <c r="B72" s="2"/>
      <c r="C72" s="81"/>
      <c r="D72" s="81"/>
      <c r="E72" s="81"/>
      <c r="F72" s="81"/>
      <c r="G72" s="2"/>
      <c r="H72" s="2"/>
      <c r="I72" s="2"/>
      <c r="J72" s="2"/>
      <c r="K72" s="2"/>
      <c r="L72" s="2"/>
      <c r="M72" s="2"/>
    </row>
    <row r="73" spans="1:13" x14ac:dyDescent="0.25">
      <c r="A73" s="2"/>
      <c r="B73" s="2"/>
      <c r="C73" s="81"/>
      <c r="D73" s="81"/>
      <c r="E73" s="81"/>
      <c r="F73" s="81"/>
      <c r="G73" s="2"/>
      <c r="H73" s="2"/>
      <c r="I73" s="2"/>
      <c r="J73" s="2"/>
      <c r="K73" s="2"/>
      <c r="L73" s="2"/>
      <c r="M73" s="2"/>
    </row>
    <row r="74" spans="1:13" x14ac:dyDescent="0.25">
      <c r="A74" s="2"/>
      <c r="B74" s="2"/>
      <c r="C74" s="81"/>
      <c r="D74" s="81"/>
      <c r="E74" s="81"/>
      <c r="F74" s="81"/>
      <c r="G74" s="2"/>
      <c r="H74" s="2"/>
      <c r="I74" s="2"/>
    </row>
    <row r="75" spans="1:13" x14ac:dyDescent="0.25">
      <c r="B75" s="2"/>
    </row>
  </sheetData>
  <mergeCells count="21">
    <mergeCell ref="A63:H66"/>
    <mergeCell ref="B57:I58"/>
    <mergeCell ref="C60:E60"/>
    <mergeCell ref="F31:F32"/>
    <mergeCell ref="B18:F18"/>
    <mergeCell ref="B19:F19"/>
    <mergeCell ref="B20:F20"/>
    <mergeCell ref="B21:F21"/>
    <mergeCell ref="B22:F22"/>
    <mergeCell ref="H14:H15"/>
    <mergeCell ref="A30:A32"/>
    <mergeCell ref="B30:B32"/>
    <mergeCell ref="C31:C32"/>
    <mergeCell ref="D31:D32"/>
    <mergeCell ref="E31:E32"/>
    <mergeCell ref="G31:I31"/>
    <mergeCell ref="C30:I30"/>
    <mergeCell ref="G14:G15"/>
    <mergeCell ref="B14:F15"/>
    <mergeCell ref="B16:F16"/>
    <mergeCell ref="B17:F17"/>
  </mergeCells>
  <printOptions horizontalCentered="1"/>
  <pageMargins left="0.59055118110236227" right="0.70866141732283472" top="0.6692913385826772" bottom="0.47244094488188981" header="0.31496062992125984" footer="0.19"/>
  <pageSetup scale="88" orientation="portrait" r:id="rId1"/>
  <headerFooter>
    <oddFooter>&amp;C&amp;9&amp;P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7"/>
  <sheetViews>
    <sheetView showGridLines="0" view="pageBreakPreview" topLeftCell="A37" zoomScaleNormal="160" zoomScaleSheetLayoutView="100" workbookViewId="0">
      <selection activeCell="B57" sqref="B57:G58"/>
    </sheetView>
  </sheetViews>
  <sheetFormatPr baseColWidth="10" defaultColWidth="11.42578125" defaultRowHeight="15" x14ac:dyDescent="0.25"/>
  <cols>
    <col min="1" max="1" width="7.7109375" style="198" customWidth="1"/>
    <col min="2" max="2" width="16.7109375" style="198" customWidth="1"/>
    <col min="3" max="3" width="15.42578125" style="198" customWidth="1"/>
    <col min="4" max="4" width="16.7109375" style="198" customWidth="1"/>
    <col min="5" max="5" width="14.5703125" style="198" customWidth="1"/>
    <col min="6" max="6" width="12.42578125" style="198" customWidth="1"/>
    <col min="7" max="7" width="17.42578125" style="198" customWidth="1"/>
    <col min="8" max="8" width="5.42578125" style="198" customWidth="1"/>
    <col min="9" max="16384" width="11.42578125" style="198"/>
  </cols>
  <sheetData>
    <row r="1" spans="1:8" ht="11.25" customHeight="1" thickTop="1" x14ac:dyDescent="0.25">
      <c r="A1" s="24"/>
      <c r="B1" s="6"/>
      <c r="C1" s="78"/>
      <c r="D1" s="78"/>
      <c r="E1" s="78"/>
      <c r="F1" s="78"/>
      <c r="G1" s="6"/>
      <c r="H1" s="25"/>
    </row>
    <row r="2" spans="1:8" x14ac:dyDescent="0.25">
      <c r="A2" s="26"/>
      <c r="B2" s="199" t="s">
        <v>13</v>
      </c>
      <c r="C2" s="200" t="str">
        <f>'Población de Proyecto'!$C$2</f>
        <v>PROYECCCIÓN DE LA POBLACIÓN FUTURA</v>
      </c>
      <c r="D2" s="89"/>
      <c r="E2" s="89"/>
      <c r="F2" s="89"/>
      <c r="G2" s="253"/>
      <c r="H2" s="254"/>
    </row>
    <row r="3" spans="1:8" x14ac:dyDescent="0.25">
      <c r="A3" s="26"/>
      <c r="B3" s="199" t="s">
        <v>11</v>
      </c>
      <c r="C3" s="264" t="str">
        <f>'Población de Proyecto'!$C$3</f>
        <v>PLANTA DE TRATAMIENTO DE AGUAS RESIDUALES</v>
      </c>
      <c r="D3" s="89"/>
      <c r="E3" s="89"/>
      <c r="F3" s="89"/>
      <c r="G3" s="253"/>
      <c r="H3" s="254"/>
    </row>
    <row r="4" spans="1:8" x14ac:dyDescent="0.25">
      <c r="A4" s="26"/>
      <c r="B4" s="199" t="s">
        <v>9</v>
      </c>
      <c r="C4" s="264" t="str">
        <f>'Población de Proyecto'!C4</f>
        <v>PEGUEROS</v>
      </c>
      <c r="D4" s="89"/>
      <c r="E4" s="89"/>
      <c r="F4" s="89"/>
      <c r="G4" s="253"/>
      <c r="H4" s="254"/>
    </row>
    <row r="5" spans="1:8" x14ac:dyDescent="0.25">
      <c r="A5" s="26"/>
      <c r="B5" s="199" t="s">
        <v>10</v>
      </c>
      <c r="C5" s="264" t="str">
        <f>'Población de Proyecto'!C5</f>
        <v>TEPATITLÁN DE MORELOS, JALISCO</v>
      </c>
      <c r="D5" s="89"/>
      <c r="E5" s="89"/>
      <c r="F5" s="89"/>
      <c r="G5" s="253"/>
      <c r="H5" s="254"/>
    </row>
    <row r="6" spans="1:8" ht="12" customHeight="1" thickBot="1" x14ac:dyDescent="0.3">
      <c r="A6" s="28"/>
      <c r="B6" s="29"/>
      <c r="C6" s="80"/>
      <c r="D6" s="80"/>
      <c r="E6" s="80"/>
      <c r="F6" s="80"/>
      <c r="G6" s="86"/>
      <c r="H6" s="255"/>
    </row>
    <row r="7" spans="1:8" ht="11.25" customHeight="1" thickTop="1" x14ac:dyDescent="0.25">
      <c r="A7" s="126"/>
      <c r="B7" s="126"/>
      <c r="C7" s="126"/>
      <c r="D7" s="126"/>
      <c r="E7" s="126"/>
      <c r="F7" s="126"/>
      <c r="G7" s="126"/>
    </row>
    <row r="8" spans="1:8" ht="15" customHeight="1" x14ac:dyDescent="0.25">
      <c r="A8" s="10" t="s">
        <v>65</v>
      </c>
      <c r="B8" s="125"/>
      <c r="C8" s="125"/>
      <c r="D8" s="125"/>
      <c r="E8" s="125"/>
      <c r="F8" s="125"/>
      <c r="G8" s="125"/>
    </row>
    <row r="9" spans="1:8" ht="2.25" customHeight="1" x14ac:dyDescent="0.25">
      <c r="A9" s="125"/>
      <c r="B9" s="222"/>
      <c r="C9" s="125"/>
      <c r="D9" s="125"/>
      <c r="E9" s="125"/>
      <c r="F9" s="125"/>
      <c r="G9" s="125"/>
    </row>
    <row r="10" spans="1:8" ht="20.100000000000001" customHeight="1" x14ac:dyDescent="0.25">
      <c r="A10" s="223" t="s">
        <v>66</v>
      </c>
      <c r="B10" s="224"/>
      <c r="C10" s="125"/>
      <c r="D10" s="125"/>
      <c r="E10" s="125"/>
      <c r="F10" s="125"/>
      <c r="G10" s="125"/>
    </row>
    <row r="11" spans="1:8" ht="6.75" customHeight="1" x14ac:dyDescent="0.25">
      <c r="A11" s="125"/>
      <c r="B11" s="224"/>
      <c r="C11" s="125"/>
      <c r="D11" s="125"/>
      <c r="E11" s="125"/>
      <c r="F11" s="125"/>
      <c r="G11" s="125"/>
    </row>
    <row r="12" spans="1:8" ht="15" customHeight="1" x14ac:dyDescent="0.25">
      <c r="A12" s="125"/>
      <c r="B12" s="283" t="s">
        <v>47</v>
      </c>
      <c r="C12" s="329"/>
      <c r="D12" s="329"/>
      <c r="E12" s="329"/>
      <c r="F12" s="329"/>
      <c r="G12" s="329"/>
    </row>
    <row r="13" spans="1:8" ht="35.25" customHeight="1" x14ac:dyDescent="0.25">
      <c r="A13" s="125"/>
      <c r="B13" s="329"/>
      <c r="C13" s="329"/>
      <c r="D13" s="329"/>
      <c r="E13" s="329"/>
      <c r="F13" s="329"/>
      <c r="G13" s="329"/>
    </row>
    <row r="14" spans="1:8" ht="9.75" customHeight="1" x14ac:dyDescent="0.25">
      <c r="A14" s="125"/>
      <c r="B14" s="336" t="s">
        <v>170</v>
      </c>
      <c r="C14" s="336"/>
      <c r="D14" s="336"/>
      <c r="E14" s="336"/>
      <c r="F14" s="336"/>
      <c r="G14" s="336"/>
    </row>
    <row r="15" spans="1:8" ht="35.25" customHeight="1" x14ac:dyDescent="0.25">
      <c r="A15" s="125"/>
      <c r="B15" s="336"/>
      <c r="C15" s="336"/>
      <c r="D15" s="336"/>
      <c r="E15" s="336"/>
      <c r="F15" s="336"/>
      <c r="G15" s="336"/>
    </row>
    <row r="16" spans="1:8" x14ac:dyDescent="0.25">
      <c r="A16" s="125"/>
      <c r="B16" s="365" t="s">
        <v>151</v>
      </c>
      <c r="C16" s="365"/>
      <c r="D16" s="365"/>
      <c r="E16" s="365"/>
      <c r="F16" s="365"/>
      <c r="G16" s="365"/>
    </row>
    <row r="17" spans="1:7" x14ac:dyDescent="0.25">
      <c r="A17" s="125"/>
      <c r="B17" s="340" t="s">
        <v>50</v>
      </c>
      <c r="C17" s="344"/>
      <c r="D17" s="337" t="s">
        <v>152</v>
      </c>
      <c r="E17" s="338"/>
      <c r="F17" s="338"/>
      <c r="G17" s="339" t="s">
        <v>171</v>
      </c>
    </row>
    <row r="18" spans="1:7" x14ac:dyDescent="0.25">
      <c r="A18" s="125"/>
      <c r="B18" s="340"/>
      <c r="C18" s="344"/>
      <c r="D18" s="243" t="s">
        <v>153</v>
      </c>
      <c r="E18" s="243" t="s">
        <v>155</v>
      </c>
      <c r="F18" s="244" t="s">
        <v>154</v>
      </c>
      <c r="G18" s="339"/>
    </row>
    <row r="19" spans="1:7" ht="20.100000000000001" customHeight="1" x14ac:dyDescent="0.25">
      <c r="A19" s="125"/>
      <c r="B19" s="352" t="s">
        <v>156</v>
      </c>
      <c r="C19" s="352"/>
      <c r="D19" s="247">
        <v>198</v>
      </c>
      <c r="E19" s="247">
        <v>206</v>
      </c>
      <c r="F19" s="247">
        <v>243</v>
      </c>
      <c r="G19" s="247">
        <v>201</v>
      </c>
    </row>
    <row r="20" spans="1:7" ht="20.100000000000001" customHeight="1" x14ac:dyDescent="0.25">
      <c r="A20" s="125"/>
      <c r="B20" s="366" t="s">
        <v>157</v>
      </c>
      <c r="C20" s="366"/>
      <c r="D20" s="249">
        <v>175</v>
      </c>
      <c r="E20" s="268">
        <v>203</v>
      </c>
      <c r="F20" s="249">
        <v>217</v>
      </c>
      <c r="G20" s="249">
        <v>191</v>
      </c>
    </row>
    <row r="21" spans="1:7" ht="20.100000000000001" customHeight="1" x14ac:dyDescent="0.25">
      <c r="A21" s="125"/>
      <c r="B21" s="352" t="s">
        <v>158</v>
      </c>
      <c r="C21" s="352"/>
      <c r="D21" s="247">
        <v>184</v>
      </c>
      <c r="E21" s="247">
        <v>191</v>
      </c>
      <c r="F21" s="247">
        <v>202</v>
      </c>
      <c r="G21" s="247">
        <v>190</v>
      </c>
    </row>
    <row r="22" spans="1:7" ht="20.100000000000001" customHeight="1" x14ac:dyDescent="0.25">
      <c r="A22" s="125"/>
      <c r="B22" s="353" t="s">
        <v>159</v>
      </c>
      <c r="C22" s="353"/>
      <c r="D22" s="249">
        <v>140</v>
      </c>
      <c r="E22" s="249">
        <v>142</v>
      </c>
      <c r="F22" s="249">
        <v>145</v>
      </c>
      <c r="G22" s="249">
        <v>142</v>
      </c>
    </row>
    <row r="23" spans="1:7" ht="18.75" customHeight="1" x14ac:dyDescent="0.25">
      <c r="A23" s="125"/>
      <c r="B23" s="246"/>
      <c r="C23" s="245"/>
      <c r="D23" s="245"/>
      <c r="E23" s="245"/>
      <c r="F23" s="245"/>
      <c r="G23" s="61"/>
    </row>
    <row r="24" spans="1:7" x14ac:dyDescent="0.25">
      <c r="A24" s="125"/>
      <c r="B24" s="365" t="s">
        <v>160</v>
      </c>
      <c r="C24" s="365"/>
      <c r="D24" s="365"/>
      <c r="E24" s="365"/>
      <c r="F24" s="365"/>
      <c r="G24" s="365"/>
    </row>
    <row r="25" spans="1:7" x14ac:dyDescent="0.25">
      <c r="A25" s="125"/>
      <c r="B25" s="340" t="s">
        <v>161</v>
      </c>
      <c r="C25" s="340"/>
      <c r="D25" s="344"/>
      <c r="E25" s="339" t="s">
        <v>162</v>
      </c>
      <c r="F25" s="340"/>
      <c r="G25" s="340"/>
    </row>
    <row r="26" spans="1:7" ht="20.100000000000001" customHeight="1" x14ac:dyDescent="0.25">
      <c r="A26" s="125"/>
      <c r="B26" s="352" t="s">
        <v>163</v>
      </c>
      <c r="C26" s="352"/>
      <c r="D26" s="352"/>
      <c r="E26" s="352" t="s">
        <v>156</v>
      </c>
      <c r="F26" s="352">
        <v>185</v>
      </c>
      <c r="G26" s="352"/>
    </row>
    <row r="27" spans="1:7" ht="20.100000000000001" customHeight="1" x14ac:dyDescent="0.25">
      <c r="A27" s="125"/>
      <c r="B27" s="353" t="s">
        <v>164</v>
      </c>
      <c r="C27" s="353"/>
      <c r="D27" s="353"/>
      <c r="E27" s="353" t="s">
        <v>157</v>
      </c>
      <c r="F27" s="353">
        <v>130</v>
      </c>
      <c r="G27" s="353"/>
    </row>
    <row r="28" spans="1:7" ht="20.100000000000001" customHeight="1" x14ac:dyDescent="0.25">
      <c r="A28" s="125"/>
      <c r="B28" s="352" t="s">
        <v>165</v>
      </c>
      <c r="C28" s="352"/>
      <c r="D28" s="352"/>
      <c r="E28" s="352" t="s">
        <v>158</v>
      </c>
      <c r="F28" s="352"/>
      <c r="G28" s="352"/>
    </row>
    <row r="29" spans="1:7" ht="20.100000000000001" customHeight="1" x14ac:dyDescent="0.25">
      <c r="A29" s="125"/>
      <c r="B29" s="353" t="s">
        <v>166</v>
      </c>
      <c r="C29" s="353"/>
      <c r="D29" s="353"/>
      <c r="E29" s="353" t="s">
        <v>159</v>
      </c>
      <c r="F29" s="353"/>
      <c r="G29" s="353"/>
    </row>
    <row r="30" spans="1:7" x14ac:dyDescent="0.25">
      <c r="A30" s="125"/>
      <c r="B30" s="246"/>
      <c r="C30" s="343"/>
      <c r="D30" s="343">
        <v>250</v>
      </c>
      <c r="E30" s="343"/>
      <c r="F30" s="343">
        <v>100</v>
      </c>
      <c r="G30" s="61"/>
    </row>
    <row r="31" spans="1:7" x14ac:dyDescent="0.25">
      <c r="A31" s="125"/>
      <c r="B31" s="365" t="s">
        <v>167</v>
      </c>
      <c r="C31" s="365"/>
      <c r="D31" s="365"/>
      <c r="E31" s="365"/>
      <c r="F31" s="365"/>
      <c r="G31" s="365"/>
    </row>
    <row r="32" spans="1:7" x14ac:dyDescent="0.25">
      <c r="A32" s="125"/>
      <c r="B32" s="340" t="s">
        <v>168</v>
      </c>
      <c r="C32" s="340"/>
      <c r="D32" s="344"/>
      <c r="E32" s="339" t="s">
        <v>125</v>
      </c>
      <c r="F32" s="340"/>
      <c r="G32" s="340"/>
    </row>
    <row r="33" spans="1:7" x14ac:dyDescent="0.25">
      <c r="A33" s="125"/>
      <c r="B33" s="352" t="s">
        <v>154</v>
      </c>
      <c r="C33" s="352"/>
      <c r="D33" s="352"/>
      <c r="E33" s="341" t="s">
        <v>5883</v>
      </c>
      <c r="F33" s="341"/>
      <c r="G33" s="341"/>
    </row>
    <row r="34" spans="1:7" x14ac:dyDescent="0.25">
      <c r="A34" s="125"/>
      <c r="B34" s="352"/>
      <c r="C34" s="352"/>
      <c r="D34" s="352"/>
      <c r="E34" s="341"/>
      <c r="F34" s="341"/>
      <c r="G34" s="341"/>
    </row>
    <row r="35" spans="1:7" x14ac:dyDescent="0.25">
      <c r="A35" s="125"/>
      <c r="B35" s="352"/>
      <c r="C35" s="352"/>
      <c r="D35" s="352"/>
      <c r="E35" s="341"/>
      <c r="F35" s="341"/>
      <c r="G35" s="341"/>
    </row>
    <row r="36" spans="1:7" x14ac:dyDescent="0.25">
      <c r="A36" s="125"/>
      <c r="B36" s="352"/>
      <c r="C36" s="352"/>
      <c r="D36" s="352"/>
      <c r="E36" s="341"/>
      <c r="F36" s="341"/>
      <c r="G36" s="341"/>
    </row>
    <row r="37" spans="1:7" x14ac:dyDescent="0.25">
      <c r="A37" s="125"/>
      <c r="B37" s="353" t="s">
        <v>155</v>
      </c>
      <c r="C37" s="353"/>
      <c r="D37" s="353"/>
      <c r="E37" s="342" t="s">
        <v>169</v>
      </c>
      <c r="F37" s="342"/>
      <c r="G37" s="342"/>
    </row>
    <row r="38" spans="1:7" x14ac:dyDescent="0.25">
      <c r="A38" s="125"/>
      <c r="B38" s="353"/>
      <c r="C38" s="353"/>
      <c r="D38" s="353"/>
      <c r="E38" s="342"/>
      <c r="F38" s="342"/>
      <c r="G38" s="342"/>
    </row>
    <row r="39" spans="1:7" x14ac:dyDescent="0.25">
      <c r="A39" s="125"/>
      <c r="B39" s="353"/>
      <c r="C39" s="353"/>
      <c r="D39" s="353"/>
      <c r="E39" s="342"/>
      <c r="F39" s="342"/>
      <c r="G39" s="342"/>
    </row>
    <row r="40" spans="1:7" x14ac:dyDescent="0.25">
      <c r="A40" s="125"/>
      <c r="B40" s="352" t="s">
        <v>153</v>
      </c>
      <c r="C40" s="352"/>
      <c r="D40" s="352"/>
      <c r="E40" s="341" t="s">
        <v>126</v>
      </c>
      <c r="F40" s="341"/>
      <c r="G40" s="341"/>
    </row>
    <row r="41" spans="1:7" x14ac:dyDescent="0.25">
      <c r="A41" s="125"/>
      <c r="B41" s="352"/>
      <c r="C41" s="352"/>
      <c r="D41" s="352"/>
      <c r="E41" s="341"/>
      <c r="F41" s="341"/>
      <c r="G41" s="341"/>
    </row>
    <row r="42" spans="1:7" x14ac:dyDescent="0.25">
      <c r="A42" s="125"/>
      <c r="B42" s="352"/>
      <c r="C42" s="352"/>
      <c r="D42" s="352"/>
      <c r="E42" s="341"/>
      <c r="F42" s="341"/>
      <c r="G42" s="341"/>
    </row>
    <row r="43" spans="1:7" x14ac:dyDescent="0.25">
      <c r="A43" s="125"/>
      <c r="B43" s="352"/>
      <c r="C43" s="352"/>
      <c r="D43" s="352"/>
      <c r="E43" s="341"/>
      <c r="F43" s="341"/>
      <c r="G43" s="341"/>
    </row>
    <row r="44" spans="1:7" ht="16.5" customHeight="1" x14ac:dyDescent="0.25">
      <c r="A44" s="125"/>
      <c r="B44" s="246"/>
      <c r="C44" s="247"/>
      <c r="D44" s="247"/>
      <c r="E44" s="248"/>
      <c r="F44" s="248"/>
      <c r="G44" s="248"/>
    </row>
    <row r="45" spans="1:7" ht="9.75" customHeight="1" x14ac:dyDescent="0.25">
      <c r="A45" s="125"/>
      <c r="B45" s="283" t="s">
        <v>5893</v>
      </c>
      <c r="C45" s="283"/>
      <c r="D45" s="283"/>
      <c r="E45" s="283"/>
      <c r="F45" s="283"/>
      <c r="G45" s="283"/>
    </row>
    <row r="46" spans="1:7" ht="9.75" customHeight="1" x14ac:dyDescent="0.25">
      <c r="A46" s="125"/>
      <c r="B46" s="283"/>
      <c r="C46" s="283"/>
      <c r="D46" s="283"/>
      <c r="E46" s="283"/>
      <c r="F46" s="283"/>
      <c r="G46" s="283"/>
    </row>
    <row r="47" spans="1:7" ht="24.75" customHeight="1" x14ac:dyDescent="0.25">
      <c r="A47" s="125"/>
      <c r="B47" s="283"/>
      <c r="C47" s="283"/>
      <c r="D47" s="283"/>
      <c r="E47" s="283"/>
      <c r="F47" s="283"/>
      <c r="G47" s="283"/>
    </row>
    <row r="48" spans="1:7" x14ac:dyDescent="0.25">
      <c r="A48" s="125"/>
      <c r="B48" s="99"/>
      <c r="C48" s="240" t="s">
        <v>172</v>
      </c>
      <c r="D48" s="250">
        <f>E20</f>
        <v>203</v>
      </c>
      <c r="E48" s="250" t="s">
        <v>4</v>
      </c>
      <c r="F48" s="99"/>
      <c r="G48" s="99"/>
    </row>
    <row r="49" spans="1:11" ht="9.75" customHeight="1" x14ac:dyDescent="0.25">
      <c r="A49" s="125"/>
      <c r="B49" s="225"/>
      <c r="C49" s="225"/>
      <c r="D49" s="225"/>
      <c r="E49" s="225"/>
      <c r="F49" s="225"/>
      <c r="G49" s="225"/>
    </row>
    <row r="50" spans="1:11" ht="21" customHeight="1" x14ac:dyDescent="0.25">
      <c r="A50" s="125"/>
      <c r="B50" s="225"/>
      <c r="C50" s="225"/>
      <c r="D50" s="225"/>
      <c r="E50" s="225"/>
      <c r="F50" s="225"/>
      <c r="G50" s="225"/>
      <c r="K50" s="252">
        <f>1-0.355</f>
        <v>0.64500000000000002</v>
      </c>
    </row>
    <row r="51" spans="1:11" x14ac:dyDescent="0.25">
      <c r="A51" s="125"/>
      <c r="B51" s="225" t="s">
        <v>5905</v>
      </c>
      <c r="C51" s="225"/>
      <c r="D51" s="225"/>
      <c r="E51" s="225"/>
      <c r="F51" s="225"/>
      <c r="G51" s="225"/>
    </row>
    <row r="52" spans="1:11" ht="18" customHeight="1" x14ac:dyDescent="0.25">
      <c r="A52" s="125"/>
      <c r="B52" s="225"/>
      <c r="C52" s="225"/>
      <c r="D52" s="225"/>
      <c r="E52" s="225"/>
      <c r="F52" s="225"/>
      <c r="G52" s="225"/>
    </row>
    <row r="53" spans="1:11" ht="15.75" x14ac:dyDescent="0.25">
      <c r="A53" s="125"/>
      <c r="B53" s="222"/>
      <c r="C53" s="240" t="s">
        <v>5832</v>
      </c>
      <c r="D53" s="270">
        <f>D48/(1-0.355)</f>
        <v>314.72868217054264</v>
      </c>
      <c r="E53" s="250" t="s">
        <v>4</v>
      </c>
      <c r="F53" s="125"/>
      <c r="G53" s="125"/>
    </row>
    <row r="54" spans="1:11" ht="12" customHeight="1" x14ac:dyDescent="0.25">
      <c r="A54" s="125"/>
      <c r="B54" s="222"/>
      <c r="C54" s="224"/>
      <c r="D54" s="226"/>
      <c r="E54" s="125"/>
      <c r="F54" s="125"/>
      <c r="G54" s="125"/>
    </row>
    <row r="55" spans="1:11" ht="15.75" x14ac:dyDescent="0.25">
      <c r="A55" s="227" t="s">
        <v>5833</v>
      </c>
      <c r="B55" s="222"/>
      <c r="C55" s="224"/>
      <c r="D55" s="226"/>
      <c r="E55" s="125"/>
      <c r="F55" s="125"/>
      <c r="G55" s="125"/>
      <c r="K55" s="198">
        <f>D53/D48</f>
        <v>1.5503875968992249</v>
      </c>
    </row>
    <row r="56" spans="1:11" ht="3.75" customHeight="1" x14ac:dyDescent="0.25">
      <c r="A56" s="227"/>
      <c r="B56" s="222"/>
      <c r="C56" s="224"/>
      <c r="D56" s="226"/>
      <c r="E56" s="125"/>
      <c r="F56" s="125"/>
      <c r="G56" s="125"/>
    </row>
    <row r="57" spans="1:11" x14ac:dyDescent="0.25">
      <c r="A57" s="227"/>
      <c r="B57" s="330" t="s">
        <v>5834</v>
      </c>
      <c r="C57" s="330"/>
      <c r="D57" s="330"/>
      <c r="E57" s="330"/>
      <c r="F57" s="330"/>
      <c r="G57" s="330"/>
    </row>
    <row r="58" spans="1:11" x14ac:dyDescent="0.25">
      <c r="A58" s="227"/>
      <c r="B58" s="330"/>
      <c r="C58" s="330"/>
      <c r="D58" s="330"/>
      <c r="E58" s="330"/>
      <c r="F58" s="330"/>
      <c r="G58" s="330"/>
      <c r="J58" s="278">
        <f>0.55+0.355</f>
        <v>0.90500000000000003</v>
      </c>
    </row>
    <row r="59" spans="1:11" ht="8.25" customHeight="1" x14ac:dyDescent="0.25">
      <c r="A59" s="227"/>
      <c r="B59" s="228"/>
      <c r="C59" s="228"/>
      <c r="D59" s="228"/>
      <c r="E59" s="228"/>
      <c r="F59" s="228"/>
      <c r="G59" s="228"/>
    </row>
    <row r="60" spans="1:11" x14ac:dyDescent="0.25">
      <c r="A60" s="227"/>
      <c r="B60" s="229"/>
      <c r="C60" s="331" t="s">
        <v>5884</v>
      </c>
      <c r="D60" s="331"/>
      <c r="E60" s="331"/>
      <c r="F60" s="331"/>
      <c r="G60" s="229"/>
    </row>
    <row r="61" spans="1:11" ht="27.75" customHeight="1" x14ac:dyDescent="0.25">
      <c r="A61" s="227"/>
      <c r="B61" s="229"/>
      <c r="C61" s="332" t="s">
        <v>5835</v>
      </c>
      <c r="D61" s="333"/>
      <c r="E61" s="334" t="s">
        <v>5836</v>
      </c>
      <c r="F61" s="335"/>
      <c r="G61" s="229"/>
    </row>
    <row r="62" spans="1:11" x14ac:dyDescent="0.25">
      <c r="A62" s="227"/>
      <c r="B62" s="229"/>
      <c r="C62" s="348" t="s">
        <v>5837</v>
      </c>
      <c r="D62" s="349"/>
      <c r="E62" s="348">
        <v>75</v>
      </c>
      <c r="F62" s="349"/>
      <c r="G62" s="229"/>
    </row>
    <row r="63" spans="1:11" x14ac:dyDescent="0.25">
      <c r="A63" s="227"/>
      <c r="B63" s="229"/>
      <c r="C63" s="348" t="s">
        <v>5838</v>
      </c>
      <c r="D63" s="349"/>
      <c r="E63" s="348">
        <v>100</v>
      </c>
      <c r="F63" s="349"/>
      <c r="G63" s="229"/>
    </row>
    <row r="64" spans="1:11" x14ac:dyDescent="0.25">
      <c r="A64" s="227"/>
      <c r="B64" s="229"/>
      <c r="C64" s="348" t="s">
        <v>5839</v>
      </c>
      <c r="D64" s="349"/>
      <c r="E64" s="348">
        <v>100</v>
      </c>
      <c r="F64" s="349"/>
      <c r="G64" s="229"/>
    </row>
    <row r="65" spans="1:7" x14ac:dyDescent="0.25">
      <c r="A65" s="227"/>
      <c r="B65" s="229"/>
      <c r="C65" s="348" t="s">
        <v>5840</v>
      </c>
      <c r="D65" s="349"/>
      <c r="E65" s="348">
        <v>100</v>
      </c>
      <c r="F65" s="349"/>
      <c r="G65" s="229"/>
    </row>
    <row r="66" spans="1:7" x14ac:dyDescent="0.25">
      <c r="A66" s="227"/>
      <c r="B66" s="229"/>
      <c r="C66" s="348" t="s">
        <v>5841</v>
      </c>
      <c r="D66" s="349"/>
      <c r="E66" s="348">
        <v>0</v>
      </c>
      <c r="F66" s="349"/>
      <c r="G66" s="229"/>
    </row>
    <row r="67" spans="1:7" ht="6" customHeight="1" x14ac:dyDescent="0.25">
      <c r="A67" s="227"/>
      <c r="B67" s="222"/>
      <c r="C67" s="224"/>
      <c r="D67" s="226"/>
      <c r="E67" s="125"/>
      <c r="F67" s="125"/>
      <c r="G67" s="125"/>
    </row>
    <row r="68" spans="1:7" x14ac:dyDescent="0.25">
      <c r="A68" s="227"/>
      <c r="B68" s="350" t="s">
        <v>5842</v>
      </c>
      <c r="C68" s="350"/>
      <c r="D68" s="350"/>
      <c r="E68" s="350"/>
      <c r="F68" s="350"/>
      <c r="G68" s="350"/>
    </row>
    <row r="69" spans="1:7" x14ac:dyDescent="0.25">
      <c r="A69" s="227"/>
      <c r="B69" s="350"/>
      <c r="C69" s="350"/>
      <c r="D69" s="350"/>
      <c r="E69" s="350"/>
      <c r="F69" s="350"/>
      <c r="G69" s="350"/>
    </row>
    <row r="70" spans="1:7" x14ac:dyDescent="0.25">
      <c r="A70" s="227"/>
      <c r="B70" s="350"/>
      <c r="C70" s="350"/>
      <c r="D70" s="350"/>
      <c r="E70" s="350"/>
      <c r="F70" s="350"/>
      <c r="G70" s="350"/>
    </row>
    <row r="71" spans="1:7" x14ac:dyDescent="0.25">
      <c r="A71" s="227"/>
      <c r="B71" s="350"/>
      <c r="C71" s="350"/>
      <c r="D71" s="350"/>
      <c r="E71" s="350"/>
      <c r="F71" s="350"/>
      <c r="G71" s="350"/>
    </row>
    <row r="72" spans="1:7" ht="6.75" customHeight="1" x14ac:dyDescent="0.25">
      <c r="A72" s="227"/>
      <c r="B72" s="222"/>
      <c r="C72" s="224"/>
      <c r="D72" s="226"/>
      <c r="E72" s="125"/>
      <c r="F72" s="125"/>
      <c r="G72" s="125"/>
    </row>
    <row r="73" spans="1:7" ht="15.75" x14ac:dyDescent="0.25">
      <c r="A73" s="227"/>
      <c r="B73" s="222"/>
      <c r="C73" s="240" t="s">
        <v>5843</v>
      </c>
      <c r="D73" s="251">
        <v>0.75</v>
      </c>
      <c r="E73" s="251"/>
      <c r="F73" s="125"/>
      <c r="G73" s="125"/>
    </row>
    <row r="74" spans="1:7" ht="15.75" x14ac:dyDescent="0.25">
      <c r="A74" s="227"/>
      <c r="B74" s="222"/>
      <c r="C74" s="224"/>
      <c r="D74" s="226"/>
      <c r="E74" s="125"/>
      <c r="F74" s="125"/>
      <c r="G74" s="125"/>
    </row>
    <row r="75" spans="1:7" ht="15.75" x14ac:dyDescent="0.25">
      <c r="A75" s="227"/>
      <c r="B75" s="222"/>
      <c r="C75" s="224"/>
      <c r="D75" s="226"/>
      <c r="E75" s="125"/>
      <c r="F75" s="125"/>
      <c r="G75" s="125"/>
    </row>
    <row r="76" spans="1:7" ht="9" customHeight="1" x14ac:dyDescent="0.25">
      <c r="A76" s="125"/>
      <c r="B76" s="222"/>
      <c r="C76" s="224"/>
      <c r="D76" s="226"/>
      <c r="E76" s="125"/>
      <c r="F76" s="125"/>
      <c r="G76" s="125"/>
    </row>
    <row r="77" spans="1:7" ht="18" x14ac:dyDescent="0.25">
      <c r="A77" s="227" t="s">
        <v>5844</v>
      </c>
      <c r="B77" s="224"/>
      <c r="C77" s="125"/>
      <c r="D77" s="125"/>
      <c r="E77" s="125"/>
      <c r="F77" s="125"/>
      <c r="G77" s="125"/>
    </row>
    <row r="78" spans="1:7" x14ac:dyDescent="0.25">
      <c r="A78" s="125"/>
      <c r="B78" s="125"/>
      <c r="C78" s="125"/>
      <c r="D78" s="125"/>
      <c r="E78" s="125"/>
      <c r="F78" s="125"/>
      <c r="G78" s="125"/>
    </row>
    <row r="79" spans="1:7" ht="28.5" customHeight="1" x14ac:dyDescent="0.25">
      <c r="A79" s="125"/>
      <c r="B79" s="351" t="s">
        <v>5845</v>
      </c>
      <c r="C79" s="351"/>
      <c r="D79" s="351"/>
      <c r="E79" s="351"/>
      <c r="F79" s="351"/>
      <c r="G79" s="351"/>
    </row>
    <row r="80" spans="1:7" ht="8.25" customHeight="1" x14ac:dyDescent="0.25">
      <c r="A80" s="125"/>
      <c r="B80" s="228"/>
      <c r="C80" s="228"/>
      <c r="D80" s="228"/>
      <c r="E80" s="228"/>
      <c r="F80" s="228"/>
      <c r="G80" s="228"/>
    </row>
    <row r="81" spans="1:7" x14ac:dyDescent="0.25">
      <c r="A81" s="125"/>
      <c r="B81" s="347" t="s">
        <v>5846</v>
      </c>
      <c r="C81" s="347"/>
      <c r="D81" s="347"/>
      <c r="E81" s="347"/>
      <c r="F81" s="347"/>
      <c r="G81" s="347"/>
    </row>
    <row r="82" spans="1:7" x14ac:dyDescent="0.25">
      <c r="A82" s="125"/>
      <c r="B82" s="347"/>
      <c r="C82" s="347"/>
      <c r="D82" s="347"/>
      <c r="E82" s="347"/>
      <c r="F82" s="347"/>
      <c r="G82" s="347"/>
    </row>
    <row r="83" spans="1:7" x14ac:dyDescent="0.25">
      <c r="A83" s="125"/>
      <c r="B83" s="125"/>
      <c r="C83" s="125"/>
      <c r="D83" s="125"/>
      <c r="E83" s="125"/>
      <c r="F83" s="125"/>
      <c r="G83" s="125"/>
    </row>
    <row r="84" spans="1:7" ht="15" customHeight="1" x14ac:dyDescent="0.25">
      <c r="A84" s="125"/>
      <c r="B84" s="125"/>
      <c r="C84" s="125"/>
      <c r="D84" s="125"/>
      <c r="E84" s="125"/>
      <c r="F84" s="125"/>
      <c r="G84" s="125"/>
    </row>
    <row r="85" spans="1:7" ht="9" customHeight="1" x14ac:dyDescent="0.25">
      <c r="A85" s="125"/>
      <c r="B85" s="125"/>
      <c r="C85" s="125"/>
      <c r="D85" s="125"/>
      <c r="E85" s="125"/>
      <c r="F85" s="125"/>
      <c r="G85" s="125"/>
    </row>
    <row r="86" spans="1:7" x14ac:dyDescent="0.25">
      <c r="A86" s="125"/>
      <c r="B86" s="230" t="s">
        <v>16</v>
      </c>
      <c r="C86" s="125"/>
      <c r="D86" s="125"/>
      <c r="E86" s="125"/>
      <c r="F86" s="125"/>
      <c r="G86" s="125"/>
    </row>
    <row r="87" spans="1:7" x14ac:dyDescent="0.25">
      <c r="A87" s="125"/>
      <c r="B87" s="230"/>
      <c r="C87" s="203" t="s">
        <v>5847</v>
      </c>
      <c r="D87" s="125"/>
      <c r="E87" s="125"/>
      <c r="F87" s="125"/>
      <c r="G87" s="125"/>
    </row>
    <row r="88" spans="1:7" x14ac:dyDescent="0.25">
      <c r="A88" s="125"/>
      <c r="B88" s="230"/>
      <c r="C88" s="203" t="s">
        <v>5848</v>
      </c>
      <c r="D88" s="125"/>
      <c r="E88" s="125"/>
      <c r="F88" s="125"/>
      <c r="G88" s="125"/>
    </row>
    <row r="89" spans="1:7" x14ac:dyDescent="0.25">
      <c r="A89" s="125"/>
      <c r="B89" s="125"/>
      <c r="C89" s="203" t="s">
        <v>49</v>
      </c>
      <c r="D89" s="125"/>
      <c r="E89" s="125"/>
      <c r="F89" s="125"/>
      <c r="G89" s="125"/>
    </row>
    <row r="90" spans="1:7" x14ac:dyDescent="0.25">
      <c r="A90" s="125"/>
      <c r="B90" s="125"/>
      <c r="C90" s="203" t="s">
        <v>48</v>
      </c>
      <c r="D90" s="125"/>
      <c r="E90" s="125"/>
      <c r="F90" s="125"/>
      <c r="G90" s="125"/>
    </row>
    <row r="91" spans="1:7" ht="7.5" customHeight="1" x14ac:dyDescent="0.25">
      <c r="A91" s="125"/>
      <c r="B91" s="125"/>
      <c r="C91" s="125"/>
      <c r="D91" s="125"/>
      <c r="E91" s="125"/>
      <c r="F91" s="125"/>
      <c r="G91" s="125"/>
    </row>
    <row r="92" spans="1:7" ht="18" x14ac:dyDescent="0.25">
      <c r="A92" s="125"/>
      <c r="B92" s="125"/>
      <c r="C92" s="240" t="s">
        <v>5849</v>
      </c>
      <c r="D92" s="241">
        <f>('Resumen Población'!F60*'Gastos Proy Drenaje'!D53*D73)/86400</f>
        <v>15.00152077950043</v>
      </c>
      <c r="E92" s="251" t="s">
        <v>5</v>
      </c>
      <c r="F92" s="125"/>
      <c r="G92" s="125"/>
    </row>
    <row r="93" spans="1:7" ht="8.25" customHeight="1" x14ac:dyDescent="0.25">
      <c r="A93" s="125"/>
      <c r="B93" s="125"/>
      <c r="C93" s="125"/>
      <c r="D93" s="125"/>
      <c r="E93" s="125"/>
      <c r="F93" s="125"/>
      <c r="G93" s="125"/>
    </row>
    <row r="94" spans="1:7" ht="18" x14ac:dyDescent="0.25">
      <c r="A94" s="227" t="s">
        <v>5850</v>
      </c>
      <c r="B94" s="224"/>
      <c r="C94" s="125"/>
      <c r="D94" s="125"/>
      <c r="E94" s="125"/>
      <c r="F94" s="125"/>
      <c r="G94" s="125"/>
    </row>
    <row r="95" spans="1:7" ht="10.5" customHeight="1" x14ac:dyDescent="0.25">
      <c r="A95" s="227"/>
      <c r="B95" s="224"/>
      <c r="C95" s="125"/>
      <c r="D95" s="125"/>
      <c r="E95" s="125"/>
      <c r="F95" s="125"/>
      <c r="G95" s="125"/>
    </row>
    <row r="96" spans="1:7" x14ac:dyDescent="0.25">
      <c r="A96" s="227"/>
      <c r="B96" s="347" t="s">
        <v>5851</v>
      </c>
      <c r="C96" s="347"/>
      <c r="D96" s="347"/>
      <c r="E96" s="347"/>
      <c r="F96" s="347"/>
      <c r="G96" s="347"/>
    </row>
    <row r="97" spans="1:7" x14ac:dyDescent="0.25">
      <c r="A97" s="227"/>
      <c r="B97" s="347"/>
      <c r="C97" s="347"/>
      <c r="D97" s="347"/>
      <c r="E97" s="347"/>
      <c r="F97" s="347"/>
      <c r="G97" s="347"/>
    </row>
    <row r="98" spans="1:7" x14ac:dyDescent="0.25">
      <c r="A98" s="227"/>
      <c r="B98" s="125"/>
      <c r="C98" s="125"/>
      <c r="D98" s="125"/>
      <c r="E98" s="125"/>
      <c r="F98" s="125"/>
      <c r="G98" s="125"/>
    </row>
    <row r="99" spans="1:7" x14ac:dyDescent="0.25">
      <c r="A99" s="227"/>
      <c r="B99" s="125"/>
      <c r="C99" s="125"/>
      <c r="D99" s="125"/>
      <c r="E99" s="125"/>
      <c r="F99" s="125"/>
      <c r="G99" s="125"/>
    </row>
    <row r="100" spans="1:7" ht="12.75" customHeight="1" x14ac:dyDescent="0.25">
      <c r="A100" s="227"/>
      <c r="B100" s="125"/>
      <c r="C100" s="125"/>
      <c r="D100" s="125"/>
      <c r="E100" s="125"/>
      <c r="F100" s="125"/>
      <c r="G100" s="125"/>
    </row>
    <row r="101" spans="1:7" ht="18" customHeight="1" x14ac:dyDescent="0.25">
      <c r="A101" s="227"/>
      <c r="B101" s="231" t="s">
        <v>16</v>
      </c>
      <c r="C101" s="125"/>
      <c r="D101" s="125"/>
      <c r="E101" s="125"/>
      <c r="F101" s="125"/>
      <c r="G101" s="125"/>
    </row>
    <row r="102" spans="1:7" x14ac:dyDescent="0.25">
      <c r="A102" s="227"/>
      <c r="B102" s="125"/>
      <c r="C102" s="203" t="s">
        <v>5852</v>
      </c>
      <c r="D102" s="125"/>
      <c r="E102" s="125"/>
      <c r="F102" s="125"/>
      <c r="G102" s="125"/>
    </row>
    <row r="103" spans="1:7" x14ac:dyDescent="0.25">
      <c r="A103" s="227"/>
      <c r="B103" s="125"/>
      <c r="C103" s="203" t="s">
        <v>5853</v>
      </c>
      <c r="D103" s="125"/>
      <c r="E103" s="125"/>
      <c r="F103" s="125"/>
      <c r="G103" s="125"/>
    </row>
    <row r="104" spans="1:7" ht="9.75" customHeight="1" x14ac:dyDescent="0.25">
      <c r="A104" s="227"/>
      <c r="B104" s="125"/>
      <c r="C104" s="125"/>
      <c r="D104" s="125"/>
      <c r="E104" s="125"/>
      <c r="F104" s="125"/>
      <c r="G104" s="125"/>
    </row>
    <row r="105" spans="1:7" x14ac:dyDescent="0.25">
      <c r="A105" s="227"/>
      <c r="B105" s="347" t="s">
        <v>5854</v>
      </c>
      <c r="C105" s="347"/>
      <c r="D105" s="347"/>
      <c r="E105" s="347"/>
      <c r="F105" s="347"/>
      <c r="G105" s="347"/>
    </row>
    <row r="106" spans="1:7" x14ac:dyDescent="0.25">
      <c r="A106" s="227"/>
      <c r="B106" s="347"/>
      <c r="C106" s="347"/>
      <c r="D106" s="347"/>
      <c r="E106" s="347"/>
      <c r="F106" s="347"/>
      <c r="G106" s="347"/>
    </row>
    <row r="107" spans="1:7" x14ac:dyDescent="0.25">
      <c r="A107" s="227"/>
      <c r="B107" s="347"/>
      <c r="C107" s="347"/>
      <c r="D107" s="347"/>
      <c r="E107" s="347"/>
      <c r="F107" s="347"/>
      <c r="G107" s="347"/>
    </row>
    <row r="108" spans="1:7" x14ac:dyDescent="0.25">
      <c r="A108" s="227"/>
      <c r="B108" s="347"/>
      <c r="C108" s="347"/>
      <c r="D108" s="347"/>
      <c r="E108" s="347"/>
      <c r="F108" s="347"/>
      <c r="G108" s="347"/>
    </row>
    <row r="109" spans="1:7" ht="22.5" customHeight="1" x14ac:dyDescent="0.25">
      <c r="A109" s="227"/>
      <c r="B109" s="347"/>
      <c r="C109" s="347"/>
      <c r="D109" s="347"/>
      <c r="E109" s="347"/>
      <c r="F109" s="347"/>
      <c r="G109" s="347"/>
    </row>
    <row r="110" spans="1:7" ht="6.75" customHeight="1" x14ac:dyDescent="0.25">
      <c r="A110" s="227"/>
      <c r="B110" s="125"/>
      <c r="C110" s="125"/>
      <c r="D110" s="125"/>
      <c r="E110" s="125"/>
      <c r="F110" s="125"/>
      <c r="G110" s="125"/>
    </row>
    <row r="111" spans="1:7" ht="18" x14ac:dyDescent="0.25">
      <c r="A111" s="227"/>
      <c r="B111" s="125"/>
      <c r="C111" s="232" t="s">
        <v>5855</v>
      </c>
      <c r="D111" s="233">
        <f>D92*0.5</f>
        <v>7.5007603897502149</v>
      </c>
      <c r="E111" s="125" t="s">
        <v>5</v>
      </c>
      <c r="F111" s="125"/>
      <c r="G111" s="125"/>
    </row>
    <row r="112" spans="1:7" ht="18" x14ac:dyDescent="0.25">
      <c r="A112" s="227"/>
      <c r="B112" s="125"/>
      <c r="C112" s="240" t="s">
        <v>5856</v>
      </c>
      <c r="D112" s="241">
        <f>IF(D111&lt;1.5,1.5,D111)</f>
        <v>7.5007603897502149</v>
      </c>
      <c r="E112" s="251" t="s">
        <v>5</v>
      </c>
      <c r="F112" s="125"/>
      <c r="G112" s="125"/>
    </row>
    <row r="113" spans="1:7" ht="14.25" customHeight="1" x14ac:dyDescent="0.25">
      <c r="A113" s="125"/>
      <c r="B113" s="125"/>
      <c r="C113" s="125"/>
      <c r="D113" s="125"/>
      <c r="E113" s="125"/>
      <c r="F113" s="125"/>
      <c r="G113" s="125"/>
    </row>
    <row r="114" spans="1:7" ht="18" x14ac:dyDescent="0.25">
      <c r="A114" s="227" t="s">
        <v>5857</v>
      </c>
      <c r="B114" s="224"/>
      <c r="C114" s="125"/>
      <c r="D114" s="125"/>
      <c r="E114" s="125"/>
      <c r="F114" s="125"/>
      <c r="G114" s="125"/>
    </row>
    <row r="115" spans="1:7" ht="7.5" customHeight="1" x14ac:dyDescent="0.25">
      <c r="A115" s="125"/>
      <c r="B115" s="224"/>
      <c r="C115" s="125"/>
      <c r="D115" s="125"/>
      <c r="E115" s="125"/>
      <c r="F115" s="125"/>
      <c r="G115" s="125"/>
    </row>
    <row r="116" spans="1:7" x14ac:dyDescent="0.25">
      <c r="A116" s="125"/>
      <c r="B116" s="347" t="s">
        <v>5858</v>
      </c>
      <c r="C116" s="347"/>
      <c r="D116" s="347"/>
      <c r="E116" s="347"/>
      <c r="F116" s="347"/>
      <c r="G116" s="347"/>
    </row>
    <row r="117" spans="1:7" ht="27.75" customHeight="1" x14ac:dyDescent="0.25">
      <c r="A117" s="125"/>
      <c r="B117" s="347"/>
      <c r="C117" s="347"/>
      <c r="D117" s="347"/>
      <c r="E117" s="347"/>
      <c r="F117" s="347"/>
      <c r="G117" s="347"/>
    </row>
    <row r="118" spans="1:7" ht="9.75" customHeight="1" x14ac:dyDescent="0.25">
      <c r="A118" s="125"/>
      <c r="B118" s="125"/>
      <c r="C118" s="125"/>
      <c r="D118" s="125"/>
      <c r="E118" s="125"/>
      <c r="F118" s="125"/>
      <c r="G118" s="125"/>
    </row>
    <row r="119" spans="1:7" x14ac:dyDescent="0.25">
      <c r="A119" s="125"/>
      <c r="B119" s="347" t="s">
        <v>5859</v>
      </c>
      <c r="C119" s="346"/>
      <c r="D119" s="346"/>
      <c r="E119" s="346"/>
      <c r="F119" s="346"/>
      <c r="G119" s="346"/>
    </row>
    <row r="120" spans="1:7" x14ac:dyDescent="0.25">
      <c r="A120" s="125"/>
      <c r="B120" s="125"/>
      <c r="C120" s="125"/>
      <c r="D120" s="125"/>
      <c r="E120" s="125"/>
      <c r="F120" s="125"/>
      <c r="G120" s="125"/>
    </row>
    <row r="121" spans="1:7" ht="33.75" customHeight="1" x14ac:dyDescent="0.25">
      <c r="A121" s="125"/>
      <c r="B121" s="125"/>
      <c r="C121" s="125"/>
      <c r="D121" s="125"/>
      <c r="E121" s="125"/>
      <c r="F121" s="125"/>
      <c r="G121" s="125"/>
    </row>
    <row r="122" spans="1:7" x14ac:dyDescent="0.25">
      <c r="A122" s="125"/>
      <c r="B122" s="125" t="s">
        <v>16</v>
      </c>
      <c r="C122" s="125"/>
      <c r="D122" s="125"/>
      <c r="E122" s="125"/>
      <c r="F122" s="125"/>
      <c r="G122" s="125"/>
    </row>
    <row r="123" spans="1:7" x14ac:dyDescent="0.25">
      <c r="A123" s="125"/>
      <c r="B123" s="125"/>
      <c r="C123" s="330" t="s">
        <v>5860</v>
      </c>
      <c r="D123" s="330"/>
      <c r="E123" s="330"/>
      <c r="F123" s="330"/>
      <c r="G123" s="125"/>
    </row>
    <row r="124" spans="1:7" ht="17.25" customHeight="1" x14ac:dyDescent="0.25">
      <c r="A124" s="125"/>
      <c r="B124" s="125"/>
      <c r="C124" s="330"/>
      <c r="D124" s="330"/>
      <c r="E124" s="330"/>
      <c r="F124" s="330"/>
      <c r="G124" s="125"/>
    </row>
    <row r="125" spans="1:7" ht="5.25" customHeight="1" x14ac:dyDescent="0.25">
      <c r="A125" s="125"/>
      <c r="B125" s="125"/>
      <c r="C125" s="234"/>
      <c r="D125" s="234"/>
      <c r="E125" s="234"/>
      <c r="F125" s="234"/>
      <c r="G125" s="125"/>
    </row>
    <row r="126" spans="1:7" x14ac:dyDescent="0.25">
      <c r="A126" s="125"/>
      <c r="B126" s="125"/>
      <c r="C126" s="330" t="s">
        <v>5861</v>
      </c>
      <c r="D126" s="330"/>
      <c r="E126" s="330"/>
      <c r="F126" s="330"/>
      <c r="G126" s="125"/>
    </row>
    <row r="127" spans="1:7" x14ac:dyDescent="0.25">
      <c r="A127" s="125"/>
      <c r="B127" s="125"/>
      <c r="C127" s="330" t="s">
        <v>5862</v>
      </c>
      <c r="D127" s="330"/>
      <c r="E127" s="330"/>
      <c r="F127" s="330"/>
    </row>
    <row r="128" spans="1:7" x14ac:dyDescent="0.25">
      <c r="A128" s="125"/>
      <c r="B128" s="125"/>
      <c r="C128" s="330" t="s">
        <v>5863</v>
      </c>
      <c r="D128" s="330"/>
      <c r="E128" s="330"/>
      <c r="F128" s="330"/>
      <c r="G128" s="235"/>
    </row>
    <row r="129" spans="1:7" ht="11.25" customHeight="1" x14ac:dyDescent="0.25">
      <c r="A129" s="125"/>
      <c r="B129" s="125"/>
      <c r="C129" s="234"/>
      <c r="D129" s="234"/>
      <c r="E129" s="234"/>
      <c r="F129" s="234"/>
      <c r="G129" s="236"/>
    </row>
    <row r="130" spans="1:7" x14ac:dyDescent="0.25">
      <c r="A130" s="125"/>
      <c r="B130" s="125"/>
      <c r="C130" s="226" t="s">
        <v>5864</v>
      </c>
      <c r="D130" s="260">
        <f>'Resumen Población'!F60</f>
        <v>5491</v>
      </c>
      <c r="E130" s="234"/>
      <c r="F130" s="226" t="s">
        <v>5865</v>
      </c>
      <c r="G130" s="235"/>
    </row>
    <row r="131" spans="1:7" ht="10.5" customHeight="1" x14ac:dyDescent="0.25">
      <c r="A131" s="125"/>
      <c r="B131" s="125"/>
      <c r="C131" s="234"/>
      <c r="D131" s="234"/>
      <c r="E131" s="234"/>
    </row>
    <row r="132" spans="1:7" x14ac:dyDescent="0.25">
      <c r="A132" s="125"/>
      <c r="C132" s="262" t="s">
        <v>5866</v>
      </c>
      <c r="D132" s="261">
        <f>IF(D130&lt;1000,3.8,IF(D130&lt;63454,F132,2.17))</f>
        <v>3.2070571862237389</v>
      </c>
      <c r="F132" s="261">
        <f>1+(14/(4+SQRT(D130/1000)))</f>
        <v>3.2070571862237389</v>
      </c>
      <c r="G132" s="125"/>
    </row>
    <row r="133" spans="1:7" x14ac:dyDescent="0.25">
      <c r="A133" s="125"/>
      <c r="B133" s="125"/>
      <c r="C133" s="234"/>
      <c r="D133" s="234"/>
      <c r="E133" s="234"/>
      <c r="F133" s="234"/>
      <c r="G133" s="125"/>
    </row>
    <row r="134" spans="1:7" x14ac:dyDescent="0.25">
      <c r="A134" s="125"/>
      <c r="B134" s="347" t="s">
        <v>5867</v>
      </c>
      <c r="C134" s="346"/>
      <c r="D134" s="346"/>
      <c r="E134" s="346"/>
      <c r="F134" s="346"/>
      <c r="G134" s="346"/>
    </row>
    <row r="135" spans="1:7" ht="15" customHeight="1" x14ac:dyDescent="0.25">
      <c r="A135" s="125"/>
      <c r="B135" s="125"/>
      <c r="C135" s="203"/>
      <c r="D135" s="125"/>
      <c r="E135" s="125"/>
      <c r="F135" s="125"/>
      <c r="G135" s="125"/>
    </row>
    <row r="136" spans="1:7" x14ac:dyDescent="0.25">
      <c r="A136" s="125"/>
      <c r="B136" s="125"/>
      <c r="C136" s="203"/>
      <c r="D136" s="125"/>
      <c r="E136" s="125"/>
      <c r="F136" s="125"/>
      <c r="G136" s="125"/>
    </row>
    <row r="137" spans="1:7" ht="15" customHeight="1" x14ac:dyDescent="0.25">
      <c r="A137" s="125"/>
      <c r="B137" s="125"/>
      <c r="C137" s="203"/>
      <c r="D137" s="125"/>
      <c r="E137" s="125"/>
      <c r="F137" s="125"/>
      <c r="G137" s="125"/>
    </row>
    <row r="138" spans="1:7" x14ac:dyDescent="0.25">
      <c r="A138" s="125"/>
      <c r="B138" s="230" t="s">
        <v>16</v>
      </c>
      <c r="C138" s="125"/>
      <c r="D138" s="125"/>
      <c r="E138" s="125"/>
      <c r="F138" s="125"/>
      <c r="G138" s="125"/>
    </row>
    <row r="139" spans="1:7" x14ac:dyDescent="0.25">
      <c r="A139" s="125"/>
      <c r="B139" s="125"/>
      <c r="C139" s="203" t="s">
        <v>5868</v>
      </c>
      <c r="D139" s="125"/>
      <c r="E139" s="125"/>
      <c r="F139" s="125"/>
      <c r="G139" s="125"/>
    </row>
    <row r="140" spans="1:7" x14ac:dyDescent="0.25">
      <c r="A140" s="125"/>
      <c r="B140" s="125"/>
      <c r="C140" s="203" t="s">
        <v>5869</v>
      </c>
      <c r="D140" s="125"/>
      <c r="E140" s="125"/>
      <c r="F140" s="125"/>
      <c r="G140" s="125"/>
    </row>
    <row r="141" spans="1:7" x14ac:dyDescent="0.25">
      <c r="A141" s="125"/>
      <c r="B141" s="125"/>
      <c r="C141" s="203"/>
      <c r="D141" s="125"/>
      <c r="E141" s="125"/>
      <c r="F141" s="125"/>
      <c r="G141" s="125"/>
    </row>
    <row r="142" spans="1:7" ht="15" customHeight="1" x14ac:dyDescent="0.25">
      <c r="A142" s="125"/>
      <c r="B142" s="345" t="s">
        <v>5870</v>
      </c>
      <c r="C142" s="345"/>
      <c r="D142" s="345"/>
      <c r="E142" s="345"/>
      <c r="F142" s="345"/>
      <c r="G142" s="346"/>
    </row>
    <row r="143" spans="1:7" x14ac:dyDescent="0.25">
      <c r="A143" s="125"/>
      <c r="B143" s="345"/>
      <c r="C143" s="345"/>
      <c r="D143" s="345"/>
      <c r="E143" s="345"/>
      <c r="F143" s="345"/>
      <c r="G143" s="346"/>
    </row>
    <row r="144" spans="1:7" ht="18" x14ac:dyDescent="0.25">
      <c r="A144" s="125"/>
      <c r="B144" s="125"/>
      <c r="C144" s="240" t="s">
        <v>5871</v>
      </c>
      <c r="D144" s="241">
        <f>D132*D92</f>
        <v>48.1107350201816</v>
      </c>
      <c r="E144" s="242" t="s">
        <v>5</v>
      </c>
      <c r="F144" s="125"/>
      <c r="G144" s="125"/>
    </row>
    <row r="145" spans="1:7" x14ac:dyDescent="0.25">
      <c r="A145" s="125"/>
      <c r="B145" s="125"/>
      <c r="C145" s="237"/>
      <c r="D145" s="238"/>
      <c r="E145" s="239"/>
      <c r="F145" s="125"/>
      <c r="G145" s="125"/>
    </row>
    <row r="146" spans="1:7" ht="33" customHeight="1" x14ac:dyDescent="0.25">
      <c r="A146" s="227" t="s">
        <v>5872</v>
      </c>
      <c r="B146" s="125"/>
      <c r="C146" s="125"/>
      <c r="D146" s="125"/>
      <c r="E146" s="125"/>
      <c r="F146" s="125"/>
      <c r="G146" s="125"/>
    </row>
    <row r="147" spans="1:7" ht="15" customHeight="1" x14ac:dyDescent="0.25">
      <c r="A147" s="125"/>
      <c r="B147" s="347" t="s">
        <v>5873</v>
      </c>
      <c r="C147" s="347"/>
      <c r="D147" s="347"/>
      <c r="E147" s="347"/>
      <c r="F147" s="347"/>
      <c r="G147" s="347"/>
    </row>
    <row r="148" spans="1:7" x14ac:dyDescent="0.25">
      <c r="A148" s="125"/>
      <c r="B148" s="347"/>
      <c r="C148" s="347"/>
      <c r="D148" s="347"/>
      <c r="E148" s="347"/>
      <c r="F148" s="347"/>
      <c r="G148" s="347"/>
    </row>
    <row r="149" spans="1:7" ht="21.75" customHeight="1" x14ac:dyDescent="0.25">
      <c r="A149" s="125"/>
      <c r="B149" s="347"/>
      <c r="C149" s="347"/>
      <c r="D149" s="347"/>
      <c r="E149" s="347"/>
      <c r="F149" s="347"/>
      <c r="G149" s="347"/>
    </row>
    <row r="150" spans="1:7" ht="9.75" customHeight="1" x14ac:dyDescent="0.25">
      <c r="A150" s="125"/>
      <c r="B150" s="125"/>
      <c r="C150" s="125"/>
      <c r="D150" s="125"/>
      <c r="E150" s="125"/>
      <c r="F150" s="125"/>
      <c r="G150" s="125"/>
    </row>
    <row r="151" spans="1:7" ht="15" customHeight="1" x14ac:dyDescent="0.25">
      <c r="A151" s="125"/>
      <c r="B151" s="347" t="s">
        <v>5874</v>
      </c>
      <c r="C151" s="346"/>
      <c r="D151" s="346"/>
      <c r="E151" s="346"/>
      <c r="F151" s="346"/>
      <c r="G151" s="346"/>
    </row>
    <row r="152" spans="1:7" x14ac:dyDescent="0.25">
      <c r="A152" s="125"/>
      <c r="B152" s="125"/>
      <c r="C152" s="125"/>
      <c r="D152" s="125"/>
      <c r="E152" s="125"/>
      <c r="F152" s="125"/>
      <c r="G152" s="125"/>
    </row>
    <row r="153" spans="1:7" x14ac:dyDescent="0.25">
      <c r="A153" s="125"/>
      <c r="B153" s="125"/>
      <c r="C153" s="125"/>
      <c r="D153" s="125"/>
      <c r="E153" s="125"/>
      <c r="F153" s="125"/>
      <c r="G153" s="125"/>
    </row>
    <row r="154" spans="1:7" x14ac:dyDescent="0.25">
      <c r="A154" s="125"/>
      <c r="B154" s="230"/>
      <c r="C154" s="125"/>
      <c r="D154" s="125"/>
      <c r="E154" s="125"/>
      <c r="F154" s="125"/>
      <c r="G154" s="125"/>
    </row>
    <row r="155" spans="1:7" x14ac:dyDescent="0.25">
      <c r="A155" s="125"/>
      <c r="B155" s="230" t="s">
        <v>16</v>
      </c>
      <c r="C155" s="125"/>
      <c r="D155" s="125"/>
      <c r="E155" s="125"/>
      <c r="F155" s="125"/>
      <c r="G155" s="125"/>
    </row>
    <row r="156" spans="1:7" ht="18" x14ac:dyDescent="0.25">
      <c r="A156" s="125"/>
      <c r="B156" s="125"/>
      <c r="C156" s="125" t="s">
        <v>5887</v>
      </c>
      <c r="D156" s="125"/>
      <c r="E156" s="125"/>
      <c r="F156" s="125"/>
      <c r="G156" s="125"/>
    </row>
    <row r="157" spans="1:7" x14ac:dyDescent="0.25">
      <c r="A157" s="125"/>
      <c r="B157" s="125"/>
      <c r="C157" s="125" t="s">
        <v>5875</v>
      </c>
      <c r="D157" s="125"/>
      <c r="E157" s="125"/>
      <c r="F157" s="125"/>
      <c r="G157" s="125"/>
    </row>
    <row r="158" spans="1:7" ht="10.5" customHeight="1" x14ac:dyDescent="0.25">
      <c r="A158" s="125"/>
      <c r="B158" s="125"/>
      <c r="C158" s="125"/>
      <c r="D158" s="125"/>
      <c r="E158" s="125"/>
      <c r="F158" s="125"/>
      <c r="G158" s="125"/>
    </row>
    <row r="159" spans="1:7" x14ac:dyDescent="0.25">
      <c r="A159" s="125"/>
      <c r="B159" s="362" t="s">
        <v>5888</v>
      </c>
      <c r="C159" s="362"/>
      <c r="D159" s="263">
        <v>1</v>
      </c>
      <c r="F159" s="125"/>
      <c r="G159" s="125"/>
    </row>
    <row r="160" spans="1:7" x14ac:dyDescent="0.25">
      <c r="A160" s="125"/>
      <c r="B160" s="362" t="s">
        <v>5889</v>
      </c>
      <c r="C160" s="362"/>
      <c r="D160" s="226">
        <v>1.5</v>
      </c>
      <c r="F160" s="125"/>
      <c r="G160" s="125"/>
    </row>
    <row r="161" spans="1:13" ht="9.75" customHeight="1" x14ac:dyDescent="0.25">
      <c r="A161" s="125"/>
      <c r="B161" s="230"/>
      <c r="C161" s="230"/>
      <c r="D161" s="225"/>
      <c r="E161" s="125"/>
      <c r="F161" s="125"/>
      <c r="G161" s="125"/>
    </row>
    <row r="162" spans="1:13" ht="15" customHeight="1" x14ac:dyDescent="0.25">
      <c r="A162" s="125"/>
      <c r="B162" s="347" t="s">
        <v>5876</v>
      </c>
      <c r="C162" s="347"/>
      <c r="D162" s="347"/>
      <c r="E162" s="347"/>
      <c r="F162" s="347"/>
      <c r="G162" s="347"/>
    </row>
    <row r="163" spans="1:13" ht="17.25" customHeight="1" x14ac:dyDescent="0.25">
      <c r="A163" s="125"/>
      <c r="B163" s="347"/>
      <c r="C163" s="347"/>
      <c r="D163" s="347"/>
      <c r="E163" s="347"/>
      <c r="F163" s="347"/>
      <c r="G163" s="347"/>
    </row>
    <row r="164" spans="1:13" ht="15" customHeight="1" x14ac:dyDescent="0.25">
      <c r="A164" s="125"/>
      <c r="B164" s="230"/>
      <c r="C164" s="230"/>
      <c r="D164" s="225"/>
      <c r="E164" s="125"/>
      <c r="F164" s="125"/>
      <c r="G164" s="125"/>
    </row>
    <row r="165" spans="1:13" ht="18" x14ac:dyDescent="0.25">
      <c r="A165" s="125"/>
      <c r="B165" s="125"/>
      <c r="C165" s="240" t="s">
        <v>5877</v>
      </c>
      <c r="D165" s="241">
        <f>1.5*D144</f>
        <v>72.166102530272397</v>
      </c>
      <c r="E165" s="242" t="s">
        <v>5</v>
      </c>
      <c r="F165" s="125"/>
      <c r="G165" s="125"/>
    </row>
    <row r="166" spans="1:13" ht="14.25" customHeight="1" x14ac:dyDescent="0.25">
      <c r="A166" s="125"/>
      <c r="B166" s="125"/>
      <c r="C166" s="125"/>
      <c r="D166" s="125"/>
      <c r="E166" s="125"/>
      <c r="F166" s="125"/>
      <c r="G166" s="125"/>
    </row>
    <row r="167" spans="1:13" ht="15" customHeight="1" x14ac:dyDescent="0.25">
      <c r="A167" s="125"/>
      <c r="B167" s="224" t="s">
        <v>6</v>
      </c>
      <c r="C167" s="125"/>
      <c r="D167" s="125"/>
      <c r="E167" s="125"/>
      <c r="F167" s="125"/>
      <c r="G167" s="125"/>
    </row>
    <row r="168" spans="1:13" ht="15" customHeight="1" thickBot="1" x14ac:dyDescent="0.3">
      <c r="A168" s="125"/>
      <c r="B168" s="125"/>
      <c r="C168" s="125"/>
      <c r="D168" s="125"/>
      <c r="E168" s="125"/>
      <c r="F168" s="125"/>
      <c r="G168" s="125"/>
    </row>
    <row r="169" spans="1:13" ht="18" customHeight="1" x14ac:dyDescent="0.25">
      <c r="A169" s="125"/>
      <c r="B169" s="125"/>
      <c r="C169" s="363" t="s">
        <v>5878</v>
      </c>
      <c r="D169" s="356" t="s">
        <v>5886</v>
      </c>
      <c r="E169" s="357"/>
      <c r="F169" s="125"/>
      <c r="G169" s="125"/>
    </row>
    <row r="170" spans="1:13" ht="18" customHeight="1" x14ac:dyDescent="0.25">
      <c r="A170" s="125"/>
      <c r="B170" s="125"/>
      <c r="C170" s="364"/>
      <c r="D170" s="358" t="s">
        <v>5879</v>
      </c>
      <c r="E170" s="359"/>
      <c r="F170" s="125"/>
      <c r="G170" s="125"/>
      <c r="M170" s="256"/>
    </row>
    <row r="171" spans="1:13" ht="18" x14ac:dyDescent="0.25">
      <c r="A171" s="125"/>
      <c r="B171" s="125"/>
      <c r="C171" s="258" t="s">
        <v>5885</v>
      </c>
      <c r="D171" s="360">
        <f>D92</f>
        <v>15.00152077950043</v>
      </c>
      <c r="E171" s="361"/>
      <c r="F171" s="125"/>
      <c r="G171" s="125"/>
      <c r="M171" s="256"/>
    </row>
    <row r="172" spans="1:13" ht="18" x14ac:dyDescent="0.25">
      <c r="A172" s="125"/>
      <c r="B172" s="125"/>
      <c r="C172" s="258" t="s">
        <v>5880</v>
      </c>
      <c r="D172" s="360">
        <f>D111</f>
        <v>7.5007603897502149</v>
      </c>
      <c r="E172" s="361"/>
      <c r="F172" s="125"/>
      <c r="G172" s="125"/>
      <c r="M172" s="257"/>
    </row>
    <row r="173" spans="1:13" ht="18" x14ac:dyDescent="0.25">
      <c r="A173" s="125"/>
      <c r="B173" s="125"/>
      <c r="C173" s="258" t="s">
        <v>5881</v>
      </c>
      <c r="D173" s="360">
        <f>D144</f>
        <v>48.1107350201816</v>
      </c>
      <c r="E173" s="361"/>
      <c r="F173" s="125"/>
      <c r="G173" s="125"/>
      <c r="M173" s="257"/>
    </row>
    <row r="174" spans="1:13" ht="18.75" thickBot="1" x14ac:dyDescent="0.3">
      <c r="A174" s="125"/>
      <c r="B174" s="125"/>
      <c r="C174" s="259" t="s">
        <v>5882</v>
      </c>
      <c r="D174" s="354">
        <f>D165</f>
        <v>72.166102530272397</v>
      </c>
      <c r="E174" s="355"/>
      <c r="F174" s="125"/>
      <c r="G174" s="125"/>
      <c r="M174" s="257"/>
    </row>
    <row r="175" spans="1:13" x14ac:dyDescent="0.25">
      <c r="A175" s="125"/>
      <c r="B175" s="125"/>
      <c r="C175" s="125"/>
      <c r="D175" s="125"/>
      <c r="E175" s="125"/>
      <c r="F175" s="125"/>
      <c r="G175" s="125"/>
      <c r="M175" s="257"/>
    </row>
    <row r="176" spans="1:13" x14ac:dyDescent="0.25">
      <c r="A176" s="125"/>
      <c r="B176" s="125"/>
      <c r="C176" s="125"/>
      <c r="D176" s="125"/>
      <c r="E176" s="125"/>
      <c r="F176" s="125"/>
      <c r="G176" s="125"/>
    </row>
    <row r="177" spans="1:7" x14ac:dyDescent="0.25">
      <c r="A177" s="125"/>
      <c r="B177" s="125"/>
      <c r="C177" s="125"/>
      <c r="D177" s="125"/>
      <c r="E177" s="125"/>
      <c r="F177" s="125"/>
      <c r="G177" s="125"/>
    </row>
    <row r="178" spans="1:7" ht="15" customHeight="1" x14ac:dyDescent="0.25">
      <c r="A178" s="125"/>
      <c r="E178" s="125"/>
      <c r="F178" s="125"/>
      <c r="G178" s="125"/>
    </row>
    <row r="179" spans="1:7" x14ac:dyDescent="0.25">
      <c r="A179" s="125"/>
      <c r="E179" s="125"/>
      <c r="F179" s="125"/>
      <c r="G179" s="125"/>
    </row>
    <row r="180" spans="1:7" x14ac:dyDescent="0.25">
      <c r="A180" s="125"/>
      <c r="E180" s="125"/>
      <c r="F180" s="125"/>
      <c r="G180" s="125"/>
    </row>
    <row r="181" spans="1:7" x14ac:dyDescent="0.25">
      <c r="A181" s="125"/>
      <c r="E181" s="125"/>
      <c r="F181" s="125"/>
      <c r="G181" s="125"/>
    </row>
    <row r="182" spans="1:7" ht="18" customHeight="1" x14ac:dyDescent="0.25">
      <c r="A182" s="125"/>
      <c r="E182" s="125"/>
      <c r="F182" s="125"/>
      <c r="G182" s="125"/>
    </row>
    <row r="183" spans="1:7" x14ac:dyDescent="0.25">
      <c r="A183" s="125"/>
      <c r="E183" s="125"/>
      <c r="F183" s="125"/>
      <c r="G183" s="125"/>
    </row>
    <row r="184" spans="1:7" x14ac:dyDescent="0.25">
      <c r="A184" s="125"/>
      <c r="E184" s="125"/>
      <c r="F184" s="125"/>
      <c r="G184" s="125"/>
    </row>
    <row r="185" spans="1:7" x14ac:dyDescent="0.25">
      <c r="A185" s="125"/>
      <c r="B185" s="125"/>
      <c r="C185" s="125"/>
      <c r="D185" s="125"/>
      <c r="E185" s="125"/>
      <c r="F185" s="125"/>
      <c r="G185" s="125"/>
    </row>
    <row r="186" spans="1:7" x14ac:dyDescent="0.25">
      <c r="A186" s="125"/>
      <c r="B186" s="125"/>
      <c r="C186" s="125"/>
      <c r="D186" s="125"/>
      <c r="E186" s="125"/>
      <c r="F186" s="125"/>
      <c r="G186" s="125"/>
    </row>
    <row r="187" spans="1:7" ht="15" customHeight="1" x14ac:dyDescent="0.25">
      <c r="A187" s="125"/>
      <c r="B187" s="125"/>
      <c r="C187" s="125"/>
      <c r="D187" s="125"/>
      <c r="E187" s="125"/>
      <c r="F187" s="125"/>
      <c r="G187" s="125"/>
    </row>
    <row r="188" spans="1:7" x14ac:dyDescent="0.25">
      <c r="A188" s="125"/>
      <c r="B188" s="125"/>
      <c r="C188" s="125"/>
      <c r="D188" s="125"/>
      <c r="E188" s="125"/>
      <c r="F188" s="125"/>
      <c r="G188" s="125"/>
    </row>
    <row r="189" spans="1:7" ht="15" customHeight="1" x14ac:dyDescent="0.25">
      <c r="A189" s="125"/>
      <c r="B189" s="125"/>
      <c r="C189" s="125"/>
      <c r="D189" s="125"/>
      <c r="E189" s="125"/>
      <c r="F189" s="125"/>
      <c r="G189" s="125"/>
    </row>
    <row r="190" spans="1:7" x14ac:dyDescent="0.25">
      <c r="A190" s="125"/>
      <c r="B190" s="125"/>
      <c r="C190" s="125"/>
      <c r="D190" s="125"/>
      <c r="E190" s="125"/>
      <c r="F190" s="125"/>
      <c r="G190" s="125"/>
    </row>
    <row r="191" spans="1:7" x14ac:dyDescent="0.25">
      <c r="A191" s="125"/>
      <c r="B191" s="125"/>
      <c r="C191" s="125"/>
      <c r="D191" s="125"/>
      <c r="E191" s="125"/>
      <c r="F191" s="125"/>
      <c r="G191" s="125"/>
    </row>
    <row r="198" ht="15" customHeight="1" x14ac:dyDescent="0.25"/>
    <row r="201" ht="15" customHeight="1" x14ac:dyDescent="0.25"/>
    <row r="206" ht="15" customHeight="1" x14ac:dyDescent="0.25"/>
    <row r="209" ht="15" customHeight="1" x14ac:dyDescent="0.25"/>
    <row r="210" ht="15" customHeight="1" x14ac:dyDescent="0.25"/>
    <row r="211" ht="15" customHeight="1" x14ac:dyDescent="0.25"/>
    <row r="217" ht="15" customHeight="1" x14ac:dyDescent="0.25"/>
    <row r="225" ht="15" customHeight="1" x14ac:dyDescent="0.25"/>
    <row r="232" ht="15" customHeight="1" x14ac:dyDescent="0.25"/>
    <row r="236" ht="15" customHeight="1" x14ac:dyDescent="0.25"/>
    <row r="247" ht="15" customHeight="1" x14ac:dyDescent="0.25"/>
  </sheetData>
  <mergeCells count="72">
    <mergeCell ref="B16:G16"/>
    <mergeCell ref="B24:G24"/>
    <mergeCell ref="B31:G31"/>
    <mergeCell ref="D172:E172"/>
    <mergeCell ref="D173:E173"/>
    <mergeCell ref="B17:C18"/>
    <mergeCell ref="B19:C19"/>
    <mergeCell ref="B20:C20"/>
    <mergeCell ref="B21:C21"/>
    <mergeCell ref="B22:C22"/>
    <mergeCell ref="B32:D32"/>
    <mergeCell ref="E29:G29"/>
    <mergeCell ref="B27:D27"/>
    <mergeCell ref="B26:D26"/>
    <mergeCell ref="B28:D28"/>
    <mergeCell ref="B29:D29"/>
    <mergeCell ref="E26:G26"/>
    <mergeCell ref="E27:G27"/>
    <mergeCell ref="E28:G28"/>
    <mergeCell ref="D174:E174"/>
    <mergeCell ref="B37:D39"/>
    <mergeCell ref="B33:D36"/>
    <mergeCell ref="B40:D43"/>
    <mergeCell ref="D169:E169"/>
    <mergeCell ref="D170:E170"/>
    <mergeCell ref="D171:E171"/>
    <mergeCell ref="B45:G47"/>
    <mergeCell ref="B151:G151"/>
    <mergeCell ref="B159:C159"/>
    <mergeCell ref="B160:C160"/>
    <mergeCell ref="B162:G163"/>
    <mergeCell ref="C169:C170"/>
    <mergeCell ref="E62:F62"/>
    <mergeCell ref="C63:D63"/>
    <mergeCell ref="E63:F63"/>
    <mergeCell ref="C64:D64"/>
    <mergeCell ref="C65:D65"/>
    <mergeCell ref="E65:F65"/>
    <mergeCell ref="C62:D62"/>
    <mergeCell ref="C66:D66"/>
    <mergeCell ref="E66:F66"/>
    <mergeCell ref="B68:G71"/>
    <mergeCell ref="E64:F64"/>
    <mergeCell ref="B134:G134"/>
    <mergeCell ref="C128:F128"/>
    <mergeCell ref="B79:G79"/>
    <mergeCell ref="B142:G143"/>
    <mergeCell ref="B147:G149"/>
    <mergeCell ref="B81:G82"/>
    <mergeCell ref="B96:G97"/>
    <mergeCell ref="B105:G109"/>
    <mergeCell ref="B116:G117"/>
    <mergeCell ref="B119:G119"/>
    <mergeCell ref="C123:F124"/>
    <mergeCell ref="C126:F126"/>
    <mergeCell ref="C127:F127"/>
    <mergeCell ref="B12:G13"/>
    <mergeCell ref="B57:G58"/>
    <mergeCell ref="C60:F60"/>
    <mergeCell ref="C61:D61"/>
    <mergeCell ref="E61:F61"/>
    <mergeCell ref="B14:G15"/>
    <mergeCell ref="D17:F17"/>
    <mergeCell ref="G17:G18"/>
    <mergeCell ref="E32:G32"/>
    <mergeCell ref="E33:G36"/>
    <mergeCell ref="E37:G39"/>
    <mergeCell ref="E40:G43"/>
    <mergeCell ref="C30:D30"/>
    <mergeCell ref="E30:F30"/>
    <mergeCell ref="B25:D25"/>
    <mergeCell ref="E25:G25"/>
  </mergeCells>
  <printOptions horizontalCentered="1"/>
  <pageMargins left="0.39370078740157483" right="0.39370078740157483" top="0.59055118110236227" bottom="0.57999999999999996" header="0.31496062992125984" footer="0.31496062992125984"/>
  <pageSetup scale="82" orientation="portrait" r:id="rId1"/>
  <headerFooter>
    <oddFooter>&amp;C&amp;P de &amp;N</oddFooter>
  </headerFooter>
  <rowBreaks count="3" manualBreakCount="3">
    <brk id="53" max="7" man="1"/>
    <brk id="109" max="7" man="1"/>
    <brk id="157"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68"/>
  <sheetViews>
    <sheetView showGridLines="0" tabSelected="1" view="pageBreakPreview" topLeftCell="A7" zoomScale="110" zoomScaleNormal="110" zoomScaleSheetLayoutView="110" workbookViewId="0">
      <selection activeCell="A16" sqref="A16"/>
    </sheetView>
  </sheetViews>
  <sheetFormatPr baseColWidth="10" defaultRowHeight="15" x14ac:dyDescent="0.25"/>
  <cols>
    <col min="1" max="1" width="8" customWidth="1"/>
    <col min="2" max="2" width="13.42578125" customWidth="1"/>
    <col min="3" max="5" width="13.42578125" style="84" customWidth="1"/>
    <col min="6" max="6" width="13.42578125" customWidth="1"/>
    <col min="7" max="7" width="10.42578125" customWidth="1"/>
    <col min="8" max="8" width="11.140625" customWidth="1"/>
  </cols>
  <sheetData>
    <row r="1" spans="1:12" ht="8.25" customHeight="1" thickTop="1" x14ac:dyDescent="0.25">
      <c r="A1" s="24"/>
      <c r="B1" s="6"/>
      <c r="C1" s="78"/>
      <c r="D1" s="78"/>
      <c r="E1" s="78"/>
      <c r="F1" s="6"/>
      <c r="G1" s="6"/>
      <c r="H1" s="25"/>
      <c r="I1" s="2"/>
      <c r="J1" s="2"/>
      <c r="K1" s="2"/>
      <c r="L1" s="2"/>
    </row>
    <row r="2" spans="1:12" x14ac:dyDescent="0.25">
      <c r="A2" s="26"/>
      <c r="B2" s="199" t="s">
        <v>13</v>
      </c>
      <c r="C2" s="200" t="s">
        <v>5895</v>
      </c>
      <c r="D2" s="89"/>
      <c r="E2" s="89"/>
      <c r="G2" s="85"/>
      <c r="H2" s="27"/>
      <c r="I2" s="2"/>
      <c r="J2" s="2"/>
      <c r="K2" s="2"/>
      <c r="L2" s="2"/>
    </row>
    <row r="3" spans="1:12" x14ac:dyDescent="0.25">
      <c r="A3" s="26"/>
      <c r="B3" s="199" t="s">
        <v>11</v>
      </c>
      <c r="C3" s="264" t="str">
        <f>'Población de Proyecto'!$C$3</f>
        <v>PLANTA DE TRATAMIENTO DE AGUAS RESIDUALES</v>
      </c>
      <c r="D3" s="89"/>
      <c r="E3" s="89"/>
      <c r="G3" s="85"/>
      <c r="H3" s="27"/>
      <c r="I3" s="2"/>
      <c r="J3" s="2"/>
      <c r="K3" s="2"/>
      <c r="L3" s="2"/>
    </row>
    <row r="4" spans="1:12" x14ac:dyDescent="0.25">
      <c r="A4" s="26"/>
      <c r="B4" s="199" t="s">
        <v>9</v>
      </c>
      <c r="C4" s="264" t="str">
        <f>'Población de Proyecto'!C4</f>
        <v>PEGUEROS</v>
      </c>
      <c r="D4" s="89"/>
      <c r="E4" s="89"/>
      <c r="G4" s="85"/>
      <c r="H4" s="27"/>
      <c r="I4" s="2"/>
      <c r="J4" s="2"/>
      <c r="K4" s="2"/>
      <c r="L4" s="2"/>
    </row>
    <row r="5" spans="1:12" x14ac:dyDescent="0.25">
      <c r="A5" s="26"/>
      <c r="B5" s="199" t="s">
        <v>10</v>
      </c>
      <c r="C5" s="264" t="str">
        <f>'Población de Proyecto'!C5</f>
        <v>TEPATITLÁN DE MORELOS, JALISCO</v>
      </c>
      <c r="D5" s="89"/>
      <c r="E5" s="89"/>
      <c r="G5" s="85"/>
      <c r="H5" s="27"/>
      <c r="I5" s="2"/>
      <c r="J5" s="2"/>
      <c r="K5" s="2"/>
      <c r="L5" s="2"/>
    </row>
    <row r="6" spans="1:12" ht="9" customHeight="1" thickBot="1" x14ac:dyDescent="0.3">
      <c r="A6" s="28"/>
      <c r="B6" s="29"/>
      <c r="C6" s="80"/>
      <c r="D6" s="80"/>
      <c r="E6" s="80"/>
      <c r="F6" s="86"/>
      <c r="G6" s="86"/>
      <c r="H6" s="30"/>
      <c r="I6" s="2"/>
      <c r="J6" s="2"/>
      <c r="K6" s="2"/>
      <c r="L6" s="2"/>
    </row>
    <row r="7" spans="1:12" ht="7.5" customHeight="1" thickTop="1" x14ac:dyDescent="0.25">
      <c r="A7" s="2"/>
      <c r="B7" s="2"/>
      <c r="C7" s="81"/>
      <c r="D7" s="81"/>
      <c r="E7" s="81"/>
      <c r="F7" s="49"/>
      <c r="G7" s="49"/>
      <c r="H7" s="2"/>
      <c r="I7" s="2"/>
      <c r="J7" s="2"/>
      <c r="K7" s="2"/>
      <c r="L7" s="2"/>
    </row>
    <row r="8" spans="1:12" ht="15.75" x14ac:dyDescent="0.25">
      <c r="A8" s="2"/>
      <c r="B8" s="81"/>
      <c r="C8" s="62" t="s">
        <v>68</v>
      </c>
      <c r="D8" s="63">
        <f>'Población de Proyecto'!$E$8</f>
        <v>2019</v>
      </c>
      <c r="E8" s="63"/>
      <c r="G8" s="269"/>
      <c r="H8" s="2"/>
      <c r="I8" s="2"/>
      <c r="J8" s="2"/>
      <c r="K8" s="2"/>
      <c r="L8" s="2"/>
    </row>
    <row r="9" spans="1:12" ht="15.75" x14ac:dyDescent="0.25">
      <c r="A9" s="269"/>
      <c r="B9" s="81"/>
      <c r="C9" s="64" t="s">
        <v>69</v>
      </c>
      <c r="D9" s="63">
        <f>'Población de Proyecto'!$E$9</f>
        <v>20</v>
      </c>
      <c r="E9" s="63"/>
      <c r="G9" s="269"/>
      <c r="H9" s="269"/>
      <c r="I9" s="2"/>
      <c r="J9" s="2"/>
      <c r="K9" s="2"/>
      <c r="L9" s="2"/>
    </row>
    <row r="10" spans="1:12" ht="15.75" x14ac:dyDescent="0.25">
      <c r="A10" s="269"/>
      <c r="B10" s="81"/>
      <c r="C10" s="62" t="s">
        <v>70</v>
      </c>
      <c r="D10" s="63">
        <f>+D8+D9</f>
        <v>2039</v>
      </c>
      <c r="E10" s="63"/>
      <c r="G10" s="269"/>
      <c r="H10" s="269"/>
      <c r="I10" s="2"/>
      <c r="J10" s="2"/>
      <c r="K10" s="2"/>
      <c r="L10" s="2"/>
    </row>
    <row r="11" spans="1:12" ht="6" customHeight="1" x14ac:dyDescent="0.25">
      <c r="A11" s="269"/>
      <c r="B11" s="269"/>
      <c r="C11" s="82"/>
      <c r="D11" s="82"/>
      <c r="E11" s="82"/>
      <c r="F11" s="269"/>
      <c r="G11" s="269"/>
      <c r="H11" s="269"/>
      <c r="I11" s="2"/>
      <c r="J11" s="2"/>
      <c r="K11" s="2"/>
      <c r="L11" s="2"/>
    </row>
    <row r="12" spans="1:12" ht="12" customHeight="1" x14ac:dyDescent="0.25">
      <c r="A12" s="2"/>
      <c r="B12" s="90"/>
      <c r="D12" s="204"/>
      <c r="E12" s="206"/>
      <c r="F12" s="207"/>
      <c r="G12" s="205"/>
      <c r="H12" s="49"/>
      <c r="I12" s="49"/>
      <c r="J12" s="49"/>
      <c r="K12" s="49"/>
      <c r="L12" s="49"/>
    </row>
    <row r="13" spans="1:12" ht="25.5" x14ac:dyDescent="0.25">
      <c r="A13" s="369" t="s">
        <v>0</v>
      </c>
      <c r="B13" s="273" t="s">
        <v>20</v>
      </c>
      <c r="C13" s="273" t="s">
        <v>5902</v>
      </c>
      <c r="D13" s="273" t="s">
        <v>5903</v>
      </c>
      <c r="E13" s="273" t="s">
        <v>5896</v>
      </c>
      <c r="F13" s="273" t="s">
        <v>5899</v>
      </c>
      <c r="G13" s="273" t="s">
        <v>5900</v>
      </c>
      <c r="H13" s="273" t="s">
        <v>5901</v>
      </c>
      <c r="I13" s="2"/>
      <c r="J13" s="2"/>
      <c r="K13" s="73"/>
      <c r="L13" s="2"/>
    </row>
    <row r="14" spans="1:12" ht="15" customHeight="1" x14ac:dyDescent="0.25">
      <c r="A14" s="370"/>
      <c r="B14" s="274" t="s">
        <v>5897</v>
      </c>
      <c r="C14" s="275" t="s">
        <v>5904</v>
      </c>
      <c r="D14" s="275" t="s">
        <v>5904</v>
      </c>
      <c r="E14" s="275" t="s">
        <v>5</v>
      </c>
      <c r="F14" s="275" t="s">
        <v>5</v>
      </c>
      <c r="G14" s="275" t="s">
        <v>5</v>
      </c>
      <c r="H14" s="275" t="s">
        <v>5</v>
      </c>
      <c r="I14" s="2"/>
      <c r="J14" s="368" t="s">
        <v>5898</v>
      </c>
      <c r="K14" s="368"/>
      <c r="L14" s="2"/>
    </row>
    <row r="15" spans="1:12" x14ac:dyDescent="0.25">
      <c r="A15" s="276">
        <v>2020</v>
      </c>
      <c r="B15" s="91">
        <v>4403</v>
      </c>
      <c r="C15" s="271">
        <f>203/(1-0.355)</f>
        <v>314.72868217054264</v>
      </c>
      <c r="D15" s="271">
        <f>C15*0.75</f>
        <v>236.04651162790697</v>
      </c>
      <c r="E15" s="271">
        <f>D15*B15/86400</f>
        <v>12.029083225667527</v>
      </c>
      <c r="F15" s="271">
        <f>E15*0.5</f>
        <v>6.0145416128337637</v>
      </c>
      <c r="G15" s="277">
        <f>E15*'Gastos Proy Drenaje'!$D$132</f>
        <v>38.577957802560476</v>
      </c>
      <c r="H15" s="277">
        <f>1.5*G15</f>
        <v>57.866936703840715</v>
      </c>
      <c r="I15" s="73"/>
      <c r="J15" s="367">
        <f>(B15/B35)^(1/(A15-A35))-1</f>
        <v>1.1102392225935898E-2</v>
      </c>
      <c r="K15" s="367"/>
      <c r="L15" s="2"/>
    </row>
    <row r="16" spans="1:12" x14ac:dyDescent="0.25">
      <c r="A16" s="276">
        <f>A15+1</f>
        <v>2021</v>
      </c>
      <c r="B16" s="91">
        <f>B15*(1+$J$15)</f>
        <v>4451.883832970796</v>
      </c>
      <c r="C16" s="271">
        <f>C15</f>
        <v>314.72868217054264</v>
      </c>
      <c r="D16" s="271">
        <f t="shared" ref="D16:D35" si="0">C16*0.75</f>
        <v>236.04651162790697</v>
      </c>
      <c r="E16" s="271">
        <f t="shared" ref="E16:E35" si="1">D16*B16/86400</f>
        <v>12.162634825757314</v>
      </c>
      <c r="F16" s="271">
        <f t="shared" ref="F16:F35" si="2">E16*0.5</f>
        <v>6.0813174128786569</v>
      </c>
      <c r="G16" s="277">
        <f>E16*'Gastos Proy Drenaje'!$D$132</f>
        <v>39.006265421360105</v>
      </c>
      <c r="H16" s="277">
        <f t="shared" ref="H16:H35" si="3">1.5*G16</f>
        <v>58.509398132040161</v>
      </c>
      <c r="I16" s="73"/>
      <c r="J16" s="2"/>
      <c r="K16" s="2"/>
      <c r="L16" s="2"/>
    </row>
    <row r="17" spans="1:12" x14ac:dyDescent="0.25">
      <c r="A17" s="276">
        <f t="shared" ref="A17:A35" si="4">A16+1</f>
        <v>2022</v>
      </c>
      <c r="B17" s="91">
        <f t="shared" ref="B17:B34" si="5">B16*(1+$J$15)</f>
        <v>4501.310393428741</v>
      </c>
      <c r="C17" s="271">
        <f t="shared" ref="C17:C35" si="6">C16</f>
        <v>314.72868217054264</v>
      </c>
      <c r="D17" s="271">
        <f t="shared" si="0"/>
        <v>236.04651162790697</v>
      </c>
      <c r="E17" s="271">
        <f t="shared" si="1"/>
        <v>12.297669168093702</v>
      </c>
      <c r="F17" s="271">
        <f t="shared" si="2"/>
        <v>6.1488345840468508</v>
      </c>
      <c r="G17" s="277">
        <f>E17*'Gastos Proy Drenaje'!$D$132</f>
        <v>39.439328279337012</v>
      </c>
      <c r="H17" s="277">
        <f t="shared" si="3"/>
        <v>59.158992419005514</v>
      </c>
      <c r="I17" s="73"/>
      <c r="J17" s="2"/>
      <c r="K17" s="2"/>
      <c r="L17" s="2"/>
    </row>
    <row r="18" spans="1:12" x14ac:dyDescent="0.25">
      <c r="A18" s="276">
        <f t="shared" si="4"/>
        <v>2023</v>
      </c>
      <c r="B18" s="91">
        <f t="shared" si="5"/>
        <v>4551.2857069472684</v>
      </c>
      <c r="C18" s="271">
        <f t="shared" si="6"/>
        <v>314.72868217054264</v>
      </c>
      <c r="D18" s="271">
        <f t="shared" si="0"/>
        <v>236.04651162790697</v>
      </c>
      <c r="E18" s="271">
        <f t="shared" si="1"/>
        <v>12.434202714662677</v>
      </c>
      <c r="F18" s="271">
        <f t="shared" si="2"/>
        <v>6.2171013573313383</v>
      </c>
      <c r="G18" s="277">
        <f>E18*'Gastos Proy Drenaje'!$D$132</f>
        <v>39.877199171021658</v>
      </c>
      <c r="H18" s="277">
        <f t="shared" si="3"/>
        <v>59.815798756532487</v>
      </c>
      <c r="I18" s="73"/>
      <c r="J18" s="2"/>
      <c r="K18" s="2"/>
      <c r="L18" s="2"/>
    </row>
    <row r="19" spans="1:12" x14ac:dyDescent="0.25">
      <c r="A19" s="276">
        <f t="shared" si="4"/>
        <v>2024</v>
      </c>
      <c r="B19" s="91">
        <f t="shared" si="5"/>
        <v>4601.8158659980927</v>
      </c>
      <c r="C19" s="271">
        <f t="shared" si="6"/>
        <v>314.72868217054264</v>
      </c>
      <c r="D19" s="271">
        <f t="shared" si="0"/>
        <v>236.04651162790697</v>
      </c>
      <c r="E19" s="271">
        <f t="shared" si="1"/>
        <v>12.572252110217658</v>
      </c>
      <c r="F19" s="271">
        <f t="shared" si="2"/>
        <v>6.2861260551088289</v>
      </c>
      <c r="G19" s="277">
        <f>E19*'Gastos Proy Drenaje'!$D$132</f>
        <v>40.319931477090108</v>
      </c>
      <c r="H19" s="277">
        <f t="shared" si="3"/>
        <v>60.479897215635162</v>
      </c>
      <c r="I19" s="73"/>
      <c r="J19" s="2"/>
      <c r="K19" s="2"/>
      <c r="L19" s="2"/>
    </row>
    <row r="20" spans="1:12" x14ac:dyDescent="0.25">
      <c r="A20" s="276">
        <f t="shared" si="4"/>
        <v>2025</v>
      </c>
      <c r="B20" s="91">
        <f t="shared" si="5"/>
        <v>4652.9070306939384</v>
      </c>
      <c r="C20" s="271">
        <f t="shared" si="6"/>
        <v>314.72868217054264</v>
      </c>
      <c r="D20" s="271">
        <f t="shared" si="0"/>
        <v>236.04651162790697</v>
      </c>
      <c r="E20" s="271">
        <f t="shared" si="1"/>
        <v>12.711834184308644</v>
      </c>
      <c r="F20" s="271">
        <f t="shared" si="2"/>
        <v>6.3559170921543222</v>
      </c>
      <c r="G20" s="277">
        <f>E20*'Gastos Proy Drenaje'!$D$132</f>
        <v>40.76757917087162</v>
      </c>
      <c r="H20" s="277">
        <f t="shared" si="3"/>
        <v>61.151368756307434</v>
      </c>
      <c r="I20" s="73"/>
      <c r="J20" s="2"/>
      <c r="K20" s="2"/>
      <c r="L20" s="2"/>
    </row>
    <row r="21" spans="1:12" x14ac:dyDescent="0.25">
      <c r="A21" s="276">
        <f t="shared" si="4"/>
        <v>2026</v>
      </c>
      <c r="B21" s="91">
        <f t="shared" si="5"/>
        <v>4704.565429539517</v>
      </c>
      <c r="C21" s="271">
        <f t="shared" si="6"/>
        <v>314.72868217054264</v>
      </c>
      <c r="D21" s="271">
        <f t="shared" si="0"/>
        <v>236.04651162790697</v>
      </c>
      <c r="E21" s="271">
        <f t="shared" si="1"/>
        <v>12.852965953333898</v>
      </c>
      <c r="F21" s="271">
        <f t="shared" si="2"/>
        <v>6.4264829766669491</v>
      </c>
      <c r="G21" s="277">
        <f>E21*'Gastos Proy Drenaje'!$D$132</f>
        <v>41.220196824928529</v>
      </c>
      <c r="H21" s="277">
        <f t="shared" si="3"/>
        <v>61.830295237392789</v>
      </c>
      <c r="I21" s="73"/>
      <c r="J21" s="2"/>
      <c r="K21" s="2"/>
      <c r="L21" s="2"/>
    </row>
    <row r="22" spans="1:12" x14ac:dyDescent="0.25">
      <c r="A22" s="276">
        <f t="shared" si="4"/>
        <v>2027</v>
      </c>
      <c r="B22" s="91">
        <f t="shared" si="5"/>
        <v>4756.7973601908434</v>
      </c>
      <c r="C22" s="271">
        <f t="shared" si="6"/>
        <v>314.72868217054264</v>
      </c>
      <c r="D22" s="271">
        <f t="shared" si="0"/>
        <v>236.04651162790697</v>
      </c>
      <c r="E22" s="271">
        <f t="shared" si="1"/>
        <v>12.995664622614411</v>
      </c>
      <c r="F22" s="271">
        <f t="shared" si="2"/>
        <v>6.4978323113072056</v>
      </c>
      <c r="G22" s="277">
        <f>E22*'Gastos Proy Drenaje'!$D$132</f>
        <v>41.677839617709161</v>
      </c>
      <c r="H22" s="277">
        <f t="shared" si="3"/>
        <v>62.516759426563738</v>
      </c>
      <c r="I22" s="73"/>
      <c r="J22" s="2"/>
      <c r="K22" s="2"/>
      <c r="L22" s="2"/>
    </row>
    <row r="23" spans="1:12" x14ac:dyDescent="0.25">
      <c r="A23" s="276">
        <f t="shared" si="4"/>
        <v>2028</v>
      </c>
      <c r="B23" s="91">
        <f t="shared" si="5"/>
        <v>4809.6091902229782</v>
      </c>
      <c r="C23" s="271">
        <f t="shared" si="6"/>
        <v>314.72868217054264</v>
      </c>
      <c r="D23" s="271">
        <f t="shared" si="0"/>
        <v>236.04651162790697</v>
      </c>
      <c r="E23" s="271">
        <f t="shared" si="1"/>
        <v>13.139947588491395</v>
      </c>
      <c r="F23" s="271">
        <f t="shared" si="2"/>
        <v>6.5699737942456977</v>
      </c>
      <c r="G23" s="277">
        <f>E23*'Gastos Proy Drenaje'!$D$132</f>
        <v>42.140563340274618</v>
      </c>
      <c r="H23" s="277">
        <f t="shared" si="3"/>
        <v>63.21084501041193</v>
      </c>
      <c r="I23" s="73"/>
      <c r="J23" s="2"/>
      <c r="K23" s="2"/>
      <c r="L23" s="2"/>
    </row>
    <row r="24" spans="1:12" x14ac:dyDescent="0.25">
      <c r="A24" s="276">
        <f t="shared" si="4"/>
        <v>2029</v>
      </c>
      <c r="B24" s="91">
        <f t="shared" si="5"/>
        <v>4863.0073579063001</v>
      </c>
      <c r="C24" s="271">
        <f t="shared" si="6"/>
        <v>314.72868217054264</v>
      </c>
      <c r="D24" s="271">
        <f t="shared" si="0"/>
        <v>236.04651162790697</v>
      </c>
      <c r="E24" s="271">
        <f t="shared" si="1"/>
        <v>13.285832440447066</v>
      </c>
      <c r="F24" s="271">
        <f t="shared" si="2"/>
        <v>6.6429162202235332</v>
      </c>
      <c r="G24" s="277">
        <f>E24*'Gastos Proy Drenaje'!$D$132</f>
        <v>42.608424403100237</v>
      </c>
      <c r="H24" s="277">
        <f t="shared" si="3"/>
        <v>63.912636604650359</v>
      </c>
      <c r="I24" s="73"/>
      <c r="J24" s="2"/>
      <c r="K24" s="2"/>
      <c r="L24" s="2"/>
    </row>
    <row r="25" spans="1:12" x14ac:dyDescent="0.25">
      <c r="A25" s="276">
        <f t="shared" si="4"/>
        <v>2030</v>
      </c>
      <c r="B25" s="91">
        <f t="shared" si="5"/>
        <v>4916.9983729913884</v>
      </c>
      <c r="C25" s="271">
        <f t="shared" si="6"/>
        <v>314.72868217054264</v>
      </c>
      <c r="D25" s="271">
        <f t="shared" si="0"/>
        <v>236.04651162790697</v>
      </c>
      <c r="E25" s="271">
        <f t="shared" si="1"/>
        <v>13.433336963248975</v>
      </c>
      <c r="F25" s="271">
        <f t="shared" si="2"/>
        <v>6.7166684816244873</v>
      </c>
      <c r="G25" s="277">
        <f>E25*'Gastos Proy Drenaje'!$D$132</f>
        <v>43.081479842952604</v>
      </c>
      <c r="H25" s="277">
        <f t="shared" si="3"/>
        <v>64.622219764428905</v>
      </c>
      <c r="I25" s="73"/>
      <c r="J25" s="2"/>
      <c r="K25" s="2"/>
      <c r="L25" s="2"/>
    </row>
    <row r="26" spans="1:12" x14ac:dyDescent="0.25">
      <c r="A26" s="276">
        <f t="shared" si="4"/>
        <v>2031</v>
      </c>
      <c r="B26" s="91">
        <f t="shared" si="5"/>
        <v>4971.5888175026275</v>
      </c>
      <c r="C26" s="271">
        <f t="shared" si="6"/>
        <v>314.72868217054264</v>
      </c>
      <c r="D26" s="271">
        <f t="shared" si="0"/>
        <v>236.04651162790697</v>
      </c>
      <c r="E26" s="271">
        <f t="shared" si="1"/>
        <v>13.582479139118128</v>
      </c>
      <c r="F26" s="271">
        <f t="shared" si="2"/>
        <v>6.7912395695590639</v>
      </c>
      <c r="G26" s="277">
        <f>E26*'Gastos Proy Drenaje'!$D$132</f>
        <v>43.559787329842813</v>
      </c>
      <c r="H26" s="277">
        <f t="shared" si="3"/>
        <v>65.339680994764223</v>
      </c>
      <c r="I26" s="73"/>
      <c r="J26" s="2"/>
      <c r="K26" s="2"/>
      <c r="L26" s="2"/>
    </row>
    <row r="27" spans="1:12" x14ac:dyDescent="0.25">
      <c r="A27" s="276">
        <f t="shared" si="4"/>
        <v>2032</v>
      </c>
      <c r="B27" s="91">
        <f t="shared" si="5"/>
        <v>5026.7853465406188</v>
      </c>
      <c r="C27" s="271">
        <f t="shared" si="6"/>
        <v>314.72868217054264</v>
      </c>
      <c r="D27" s="271">
        <f t="shared" si="0"/>
        <v>236.04651162790697</v>
      </c>
      <c r="E27" s="271">
        <f t="shared" si="1"/>
        <v>13.733277149921209</v>
      </c>
      <c r="F27" s="271">
        <f t="shared" si="2"/>
        <v>6.8666385749606045</v>
      </c>
      <c r="G27" s="277">
        <f>E27*'Gastos Proy Drenaje'!$D$132</f>
        <v>44.043405174057078</v>
      </c>
      <c r="H27" s="277">
        <f t="shared" si="3"/>
        <v>66.065107761085613</v>
      </c>
      <c r="I27" s="73"/>
      <c r="J27" s="2"/>
      <c r="K27" s="2"/>
      <c r="L27" s="2"/>
    </row>
    <row r="28" spans="1:12" x14ac:dyDescent="0.25">
      <c r="A28" s="276">
        <f t="shared" si="4"/>
        <v>2033</v>
      </c>
      <c r="B28" s="91">
        <f t="shared" si="5"/>
        <v>5082.5946890935002</v>
      </c>
      <c r="C28" s="271">
        <f t="shared" si="6"/>
        <v>314.72868217054264</v>
      </c>
      <c r="D28" s="271">
        <f t="shared" si="0"/>
        <v>236.04651162790697</v>
      </c>
      <c r="E28" s="271">
        <f t="shared" si="1"/>
        <v>13.88574937938712</v>
      </c>
      <c r="F28" s="271">
        <f t="shared" si="2"/>
        <v>6.9428746896935598</v>
      </c>
      <c r="G28" s="277">
        <f>E28*'Gastos Proy Drenaje'!$D$132</f>
        <v>44.532392333265285</v>
      </c>
      <c r="H28" s="277">
        <f t="shared" si="3"/>
        <v>66.798588499897932</v>
      </c>
      <c r="I28" s="73"/>
      <c r="J28" s="2"/>
      <c r="K28" s="2"/>
      <c r="L28" s="2"/>
    </row>
    <row r="29" spans="1:12" x14ac:dyDescent="0.25">
      <c r="A29" s="276">
        <f t="shared" si="4"/>
        <v>2034</v>
      </c>
      <c r="B29" s="91">
        <f t="shared" si="5"/>
        <v>5139.0236488572746</v>
      </c>
      <c r="C29" s="271">
        <f t="shared" si="6"/>
        <v>314.72868217054264</v>
      </c>
      <c r="D29" s="271">
        <f t="shared" si="0"/>
        <v>236.04651162790697</v>
      </c>
      <c r="E29" s="271">
        <f t="shared" si="1"/>
        <v>14.03991441534812</v>
      </c>
      <c r="F29" s="271">
        <f t="shared" si="2"/>
        <v>7.01995720767406</v>
      </c>
      <c r="G29" s="277">
        <f>E29*'Gastos Proy Drenaje'!$D$132</f>
        <v>45.026808419708452</v>
      </c>
      <c r="H29" s="277">
        <f t="shared" si="3"/>
        <v>67.540212629562674</v>
      </c>
      <c r="I29" s="73"/>
      <c r="J29" s="2"/>
      <c r="K29" s="2"/>
      <c r="L29" s="2"/>
    </row>
    <row r="30" spans="1:12" x14ac:dyDescent="0.25">
      <c r="A30" s="276">
        <f t="shared" si="4"/>
        <v>2035</v>
      </c>
      <c r="B30" s="91">
        <f t="shared" si="5"/>
        <v>5196.0791050652479</v>
      </c>
      <c r="C30" s="271">
        <f t="shared" si="6"/>
        <v>314.72868217054264</v>
      </c>
      <c r="D30" s="271">
        <f t="shared" si="0"/>
        <v>236.04651162790697</v>
      </c>
      <c r="E30" s="271">
        <f t="shared" si="1"/>
        <v>14.195791052005886</v>
      </c>
      <c r="F30" s="271">
        <f t="shared" si="2"/>
        <v>7.0978955260029428</v>
      </c>
      <c r="G30" s="277">
        <f>E30*'Gastos Proy Drenaje'!$D$132</f>
        <v>45.526713707466129</v>
      </c>
      <c r="H30" s="277">
        <f t="shared" si="3"/>
        <v>68.290070561199201</v>
      </c>
      <c r="I30" s="73"/>
      <c r="J30" s="2"/>
      <c r="K30" s="2"/>
      <c r="L30" s="2"/>
    </row>
    <row r="31" spans="1:12" x14ac:dyDescent="0.25">
      <c r="A31" s="276">
        <f t="shared" si="4"/>
        <v>2036</v>
      </c>
      <c r="B31" s="91">
        <f t="shared" si="5"/>
        <v>5253.7680133266722</v>
      </c>
      <c r="C31" s="271">
        <f t="shared" si="6"/>
        <v>314.72868217054264</v>
      </c>
      <c r="D31" s="271">
        <f t="shared" si="0"/>
        <v>236.04651162790697</v>
      </c>
      <c r="E31" s="271">
        <f t="shared" si="1"/>
        <v>14.353398292222684</v>
      </c>
      <c r="F31" s="271">
        <f t="shared" si="2"/>
        <v>7.1766991461113419</v>
      </c>
      <c r="G31" s="277">
        <f>E31*'Gastos Proy Drenaje'!$D$132</f>
        <v>46.032169139804303</v>
      </c>
      <c r="H31" s="277">
        <f t="shared" si="3"/>
        <v>69.048253709706458</v>
      </c>
      <c r="I31" s="73"/>
      <c r="J31" s="2"/>
      <c r="K31" s="2"/>
      <c r="L31" s="2"/>
    </row>
    <row r="32" spans="1:12" x14ac:dyDescent="0.25">
      <c r="A32" s="276">
        <f t="shared" si="4"/>
        <v>2037</v>
      </c>
      <c r="B32" s="91">
        <f t="shared" si="5"/>
        <v>5312.0974064747006</v>
      </c>
      <c r="C32" s="271">
        <f t="shared" si="6"/>
        <v>314.72868217054264</v>
      </c>
      <c r="D32" s="271">
        <f t="shared" si="0"/>
        <v>236.04651162790697</v>
      </c>
      <c r="E32" s="271">
        <f t="shared" si="1"/>
        <v>14.51275534983802</v>
      </c>
      <c r="F32" s="271">
        <f t="shared" si="2"/>
        <v>7.2563776749190101</v>
      </c>
      <c r="G32" s="277">
        <f>E32*'Gastos Proy Drenaje'!$D$132</f>
        <v>46.543236336605034</v>
      </c>
      <c r="H32" s="277">
        <f t="shared" si="3"/>
        <v>69.814854504907544</v>
      </c>
      <c r="I32" s="73"/>
      <c r="J32" s="2"/>
      <c r="K32" s="2"/>
      <c r="L32" s="2"/>
    </row>
    <row r="33" spans="1:12" x14ac:dyDescent="0.25">
      <c r="A33" s="276">
        <f t="shared" si="4"/>
        <v>2038</v>
      </c>
      <c r="B33" s="91">
        <f t="shared" si="5"/>
        <v>5371.0743954237596</v>
      </c>
      <c r="C33" s="271">
        <f t="shared" si="6"/>
        <v>314.72868217054264</v>
      </c>
      <c r="D33" s="271">
        <f t="shared" si="0"/>
        <v>236.04651162790697</v>
      </c>
      <c r="E33" s="271">
        <f t="shared" si="1"/>
        <v>14.673881652010971</v>
      </c>
      <c r="F33" s="271">
        <f t="shared" si="2"/>
        <v>7.3369408260054856</v>
      </c>
      <c r="G33" s="277">
        <f>E33*'Gastos Proy Drenaje'!$D$132</f>
        <v>47.059977601878458</v>
      </c>
      <c r="H33" s="277">
        <f t="shared" si="3"/>
        <v>70.58996640281768</v>
      </c>
      <c r="I33" s="73"/>
      <c r="J33" s="97"/>
      <c r="K33" s="2"/>
      <c r="L33" s="2"/>
    </row>
    <row r="34" spans="1:12" x14ac:dyDescent="0.25">
      <c r="A34" s="276">
        <f t="shared" si="4"/>
        <v>2039</v>
      </c>
      <c r="B34" s="91">
        <f t="shared" si="5"/>
        <v>5430.7061700364357</v>
      </c>
      <c r="C34" s="271">
        <f t="shared" si="6"/>
        <v>314.72868217054264</v>
      </c>
      <c r="D34" s="271">
        <f t="shared" si="0"/>
        <v>236.04651162790697</v>
      </c>
      <c r="E34" s="271">
        <f t="shared" si="1"/>
        <v>14.83679684158856</v>
      </c>
      <c r="F34" s="271">
        <f t="shared" si="2"/>
        <v>7.4183984207942801</v>
      </c>
      <c r="G34" s="277">
        <f>E34*'Gastos Proy Drenaje'!$D$132</f>
        <v>47.582455931358268</v>
      </c>
      <c r="H34" s="277">
        <f t="shared" si="3"/>
        <v>71.373683897037409</v>
      </c>
      <c r="I34" s="73"/>
      <c r="J34" s="97"/>
      <c r="K34" s="2"/>
      <c r="L34" s="2"/>
    </row>
    <row r="35" spans="1:12" x14ac:dyDescent="0.25">
      <c r="A35" s="276">
        <f t="shared" si="4"/>
        <v>2040</v>
      </c>
      <c r="B35" s="91">
        <v>5491</v>
      </c>
      <c r="C35" s="271">
        <f t="shared" si="6"/>
        <v>314.72868217054264</v>
      </c>
      <c r="D35" s="271">
        <f t="shared" si="0"/>
        <v>236.04651162790697</v>
      </c>
      <c r="E35" s="271">
        <f t="shared" si="1"/>
        <v>15.00152077950043</v>
      </c>
      <c r="F35" s="271">
        <f t="shared" si="2"/>
        <v>7.5007603897502149</v>
      </c>
      <c r="G35" s="277">
        <f>E35*'Gastos Proy Drenaje'!$D$132</f>
        <v>48.1107350201816</v>
      </c>
      <c r="H35" s="277">
        <f t="shared" si="3"/>
        <v>72.166102530272397</v>
      </c>
      <c r="I35" s="73"/>
      <c r="J35" s="97"/>
      <c r="K35" s="2"/>
      <c r="L35" s="2"/>
    </row>
    <row r="36" spans="1:12" x14ac:dyDescent="0.25">
      <c r="A36" s="2"/>
      <c r="B36" s="81"/>
      <c r="C36" s="272"/>
      <c r="D36" s="81"/>
      <c r="E36" s="81"/>
      <c r="F36" s="2"/>
      <c r="G36" s="2"/>
      <c r="H36" s="2"/>
      <c r="I36" s="73"/>
      <c r="J36" s="97"/>
      <c r="K36" s="2"/>
      <c r="L36" s="2"/>
    </row>
    <row r="37" spans="1:12" x14ac:dyDescent="0.25">
      <c r="A37" s="2"/>
      <c r="B37" s="2"/>
      <c r="C37" s="81"/>
      <c r="D37" s="81"/>
      <c r="E37" s="81"/>
      <c r="F37" s="2"/>
      <c r="G37" s="2"/>
      <c r="H37" s="2"/>
      <c r="I37" s="73"/>
      <c r="J37" s="97"/>
      <c r="K37" s="2"/>
      <c r="L37" s="2"/>
    </row>
    <row r="38" spans="1:12" x14ac:dyDescent="0.25">
      <c r="A38" s="2"/>
      <c r="B38" s="2"/>
      <c r="I38" s="73"/>
      <c r="J38" s="2"/>
      <c r="K38" s="2"/>
      <c r="L38" s="2"/>
    </row>
    <row r="39" spans="1:12" x14ac:dyDescent="0.25">
      <c r="A39" s="2"/>
      <c r="B39" s="2"/>
      <c r="I39" s="73"/>
      <c r="J39" s="2"/>
      <c r="K39" s="2"/>
      <c r="L39" s="2"/>
    </row>
    <row r="40" spans="1:12" x14ac:dyDescent="0.25">
      <c r="A40" s="2"/>
      <c r="B40" s="2"/>
      <c r="I40" s="73"/>
      <c r="J40" s="2"/>
      <c r="K40" s="2"/>
      <c r="L40" s="2"/>
    </row>
    <row r="41" spans="1:12" x14ac:dyDescent="0.25">
      <c r="A41" s="2"/>
      <c r="B41" s="2"/>
      <c r="I41" s="2"/>
      <c r="J41" s="2"/>
      <c r="K41" s="2"/>
      <c r="L41" s="2"/>
    </row>
    <row r="42" spans="1:12" x14ac:dyDescent="0.25">
      <c r="A42" s="2"/>
      <c r="B42" s="2"/>
      <c r="I42" s="2"/>
      <c r="J42" s="2"/>
      <c r="K42" s="2"/>
      <c r="L42" s="2"/>
    </row>
    <row r="43" spans="1:12" x14ac:dyDescent="0.25">
      <c r="A43" s="2"/>
      <c r="B43" s="2"/>
      <c r="I43" s="2"/>
      <c r="J43" s="2"/>
      <c r="K43" s="2"/>
      <c r="L43" s="2"/>
    </row>
    <row r="44" spans="1:12" x14ac:dyDescent="0.25">
      <c r="A44" s="2"/>
      <c r="B44" s="2"/>
      <c r="I44" s="2"/>
      <c r="J44" s="2"/>
      <c r="K44" s="2"/>
      <c r="L44" s="2"/>
    </row>
    <row r="45" spans="1:12" x14ac:dyDescent="0.25">
      <c r="A45" s="2"/>
      <c r="B45" s="2"/>
      <c r="I45" s="2"/>
      <c r="J45" s="2"/>
      <c r="K45" s="2"/>
      <c r="L45" s="2"/>
    </row>
    <row r="46" spans="1:12" x14ac:dyDescent="0.25">
      <c r="A46" s="2"/>
      <c r="B46" s="2"/>
      <c r="I46" s="2"/>
      <c r="J46" s="2"/>
      <c r="K46" s="2"/>
      <c r="L46" s="2"/>
    </row>
    <row r="47" spans="1:12" x14ac:dyDescent="0.25">
      <c r="A47" s="2"/>
      <c r="B47" s="2"/>
      <c r="I47" s="2"/>
      <c r="J47" s="2"/>
      <c r="K47" s="2"/>
      <c r="L47" s="2"/>
    </row>
    <row r="48" spans="1:12" x14ac:dyDescent="0.25">
      <c r="A48" s="2"/>
      <c r="B48" s="2"/>
      <c r="I48" s="2"/>
      <c r="J48" s="2"/>
      <c r="K48" s="2"/>
      <c r="L48" s="2"/>
    </row>
    <row r="49" spans="1:12" x14ac:dyDescent="0.25">
      <c r="A49" s="2"/>
      <c r="B49" s="2"/>
      <c r="I49" s="2"/>
      <c r="J49" s="2"/>
      <c r="K49" s="2"/>
      <c r="L49" s="2"/>
    </row>
    <row r="50" spans="1:12" x14ac:dyDescent="0.25">
      <c r="A50" s="2"/>
      <c r="B50" s="2"/>
      <c r="I50" s="2"/>
      <c r="J50" s="2"/>
      <c r="K50" s="2"/>
      <c r="L50" s="2"/>
    </row>
    <row r="51" spans="1:12" x14ac:dyDescent="0.25">
      <c r="A51" s="2"/>
      <c r="B51" s="2"/>
      <c r="I51" s="2"/>
      <c r="J51" s="2"/>
      <c r="K51" s="2"/>
      <c r="L51" s="2"/>
    </row>
    <row r="52" spans="1:12" x14ac:dyDescent="0.25">
      <c r="A52" s="2"/>
      <c r="B52" s="2"/>
      <c r="I52" s="2"/>
      <c r="J52" s="2"/>
      <c r="K52" s="2"/>
      <c r="L52" s="2"/>
    </row>
    <row r="53" spans="1:12" x14ac:dyDescent="0.25">
      <c r="A53" s="2"/>
      <c r="B53" s="2"/>
      <c r="I53" s="2"/>
      <c r="J53" s="97"/>
      <c r="K53" s="2"/>
      <c r="L53" s="2"/>
    </row>
    <row r="54" spans="1:12" ht="11.25" customHeight="1" x14ac:dyDescent="0.25">
      <c r="A54" s="2"/>
      <c r="B54" s="2"/>
      <c r="I54" s="2"/>
      <c r="J54" s="2"/>
      <c r="K54" s="2"/>
      <c r="L54" s="2"/>
    </row>
    <row r="55" spans="1:12" ht="15" customHeight="1" x14ac:dyDescent="0.25">
      <c r="A55" s="2"/>
      <c r="B55" s="323"/>
      <c r="C55" s="323"/>
      <c r="D55" s="323"/>
      <c r="E55" s="323"/>
      <c r="F55" s="323"/>
      <c r="G55" s="323"/>
      <c r="H55" s="323"/>
      <c r="I55" s="2"/>
      <c r="J55" s="2"/>
      <c r="K55" s="2"/>
      <c r="L55" s="2"/>
    </row>
    <row r="56" spans="1:12" hidden="1" x14ac:dyDescent="0.25">
      <c r="A56" s="322" t="s">
        <v>150</v>
      </c>
      <c r="B56" s="322"/>
      <c r="C56" s="322"/>
      <c r="D56" s="322"/>
      <c r="E56" s="322"/>
      <c r="F56" s="322"/>
      <c r="G56" s="322"/>
      <c r="H56" s="2"/>
      <c r="I56" s="2"/>
      <c r="J56" s="2"/>
      <c r="K56" s="2"/>
      <c r="L56" s="2"/>
    </row>
    <row r="57" spans="1:12" hidden="1" x14ac:dyDescent="0.25">
      <c r="A57" s="322"/>
      <c r="B57" s="322"/>
      <c r="C57" s="322"/>
      <c r="D57" s="322"/>
      <c r="E57" s="322"/>
      <c r="F57" s="322"/>
      <c r="G57" s="322"/>
      <c r="H57" s="2"/>
      <c r="I57" s="2"/>
      <c r="J57" s="2"/>
      <c r="K57" s="2"/>
      <c r="L57" s="2"/>
    </row>
    <row r="58" spans="1:12" hidden="1" x14ac:dyDescent="0.25">
      <c r="A58" s="322"/>
      <c r="B58" s="322"/>
      <c r="C58" s="322"/>
      <c r="D58" s="322"/>
      <c r="E58" s="322"/>
      <c r="F58" s="322"/>
      <c r="G58" s="322"/>
      <c r="H58" s="2"/>
      <c r="I58" s="2"/>
      <c r="J58" s="2"/>
      <c r="K58" s="2"/>
      <c r="L58" s="2"/>
    </row>
    <row r="59" spans="1:12" hidden="1" x14ac:dyDescent="0.25">
      <c r="A59" s="322"/>
      <c r="B59" s="322"/>
      <c r="C59" s="322"/>
      <c r="D59" s="322"/>
      <c r="E59" s="322"/>
      <c r="F59" s="322"/>
      <c r="G59" s="322"/>
      <c r="H59" s="2"/>
      <c r="I59" s="2"/>
      <c r="J59" s="2"/>
      <c r="K59" s="2"/>
      <c r="L59" s="2"/>
    </row>
    <row r="60" spans="1:12" x14ac:dyDescent="0.25">
      <c r="A60" s="2"/>
      <c r="B60" s="2"/>
      <c r="C60" s="81"/>
      <c r="D60" s="81"/>
      <c r="E60" s="81"/>
      <c r="F60" s="2"/>
      <c r="G60" s="2"/>
      <c r="H60" s="2"/>
      <c r="I60" s="2"/>
      <c r="J60" s="2"/>
      <c r="K60" s="2"/>
      <c r="L60" s="2"/>
    </row>
    <row r="61" spans="1:12" x14ac:dyDescent="0.25">
      <c r="A61" s="2"/>
      <c r="B61" s="2"/>
      <c r="C61" s="81"/>
      <c r="D61" s="81"/>
      <c r="E61" s="81"/>
      <c r="F61" s="2"/>
      <c r="G61" s="2"/>
      <c r="H61" s="2"/>
      <c r="I61" s="2"/>
      <c r="J61" s="2"/>
      <c r="K61" s="2"/>
      <c r="L61" s="2"/>
    </row>
    <row r="62" spans="1:12" x14ac:dyDescent="0.25">
      <c r="A62" s="2"/>
      <c r="B62" s="2"/>
      <c r="C62" s="81"/>
      <c r="D62" s="81"/>
      <c r="E62" s="81"/>
      <c r="F62" s="2"/>
      <c r="G62" s="2"/>
      <c r="H62" s="2"/>
      <c r="I62" s="2"/>
      <c r="J62" s="2"/>
      <c r="K62" s="2"/>
      <c r="L62" s="2"/>
    </row>
    <row r="63" spans="1:12" x14ac:dyDescent="0.25">
      <c r="A63" s="2"/>
      <c r="B63" s="2"/>
      <c r="C63" s="81"/>
      <c r="D63" s="81"/>
      <c r="E63" s="81"/>
      <c r="F63" s="2"/>
      <c r="G63" s="2"/>
      <c r="H63" s="2"/>
      <c r="I63" s="2"/>
      <c r="J63" s="2"/>
      <c r="K63" s="2"/>
      <c r="L63" s="2"/>
    </row>
    <row r="64" spans="1:12" x14ac:dyDescent="0.25">
      <c r="A64" s="2"/>
      <c r="B64" s="2"/>
      <c r="C64" s="81"/>
      <c r="D64" s="81"/>
      <c r="E64" s="81"/>
      <c r="F64" s="2"/>
      <c r="G64" s="2"/>
      <c r="H64" s="2"/>
      <c r="I64" s="2"/>
      <c r="J64" s="2"/>
      <c r="K64" s="2"/>
      <c r="L64" s="2"/>
    </row>
    <row r="65" spans="1:12" x14ac:dyDescent="0.25">
      <c r="A65" s="2"/>
      <c r="B65" s="2"/>
      <c r="C65" s="81"/>
      <c r="D65" s="81"/>
      <c r="E65" s="81"/>
      <c r="F65" s="2"/>
      <c r="G65" s="2"/>
      <c r="H65" s="2"/>
      <c r="I65" s="2"/>
      <c r="J65" s="2"/>
      <c r="K65" s="2"/>
      <c r="L65" s="2"/>
    </row>
    <row r="66" spans="1:12" x14ac:dyDescent="0.25">
      <c r="A66" s="2"/>
      <c r="B66" s="2"/>
      <c r="C66" s="81"/>
      <c r="D66" s="81"/>
      <c r="E66" s="81"/>
      <c r="F66" s="2"/>
      <c r="G66" s="2"/>
      <c r="H66" s="2"/>
      <c r="I66" s="2"/>
      <c r="J66" s="2"/>
      <c r="K66" s="2"/>
      <c r="L66" s="2"/>
    </row>
    <row r="67" spans="1:12" x14ac:dyDescent="0.25">
      <c r="A67" s="2"/>
      <c r="B67" s="2"/>
      <c r="C67" s="81"/>
      <c r="D67" s="81"/>
      <c r="E67" s="81"/>
      <c r="F67" s="2"/>
      <c r="G67" s="2"/>
      <c r="H67" s="2"/>
    </row>
    <row r="68" spans="1:12" x14ac:dyDescent="0.25">
      <c r="B68" s="2"/>
    </row>
  </sheetData>
  <mergeCells count="5">
    <mergeCell ref="J15:K15"/>
    <mergeCell ref="J14:K14"/>
    <mergeCell ref="B55:H55"/>
    <mergeCell ref="A56:G59"/>
    <mergeCell ref="A13:A14"/>
  </mergeCells>
  <printOptions horizontalCentered="1"/>
  <pageMargins left="0.59055118110236227" right="0.70866141732283472" top="0.6692913385826772" bottom="0.47244094488188981" header="0.31496062992125984" footer="0.19"/>
  <pageSetup scale="88" orientation="portrait" r:id="rId1"/>
  <headerFooter>
    <oddFooter>&amp;C&amp;9&amp;P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69"/>
  <sheetViews>
    <sheetView view="pageBreakPreview" zoomScaleNormal="100" zoomScaleSheetLayoutView="100" workbookViewId="0">
      <selection activeCell="E9" sqref="E9"/>
    </sheetView>
  </sheetViews>
  <sheetFormatPr baseColWidth="10" defaultRowHeight="15" x14ac:dyDescent="0.25"/>
  <cols>
    <col min="1" max="1" width="5.7109375" style="69" customWidth="1"/>
    <col min="2" max="2" width="12.28515625" style="69" customWidth="1"/>
    <col min="3" max="3" width="13.28515625" style="69" customWidth="1"/>
    <col min="4" max="4" width="13.85546875" style="69" customWidth="1"/>
    <col min="5" max="6" width="13.42578125" style="69" customWidth="1"/>
    <col min="7" max="7" width="12.28515625" style="69" customWidth="1"/>
  </cols>
  <sheetData>
    <row r="1" spans="1:11" ht="8.25" customHeight="1" thickTop="1" x14ac:dyDescent="0.25">
      <c r="A1" s="52"/>
      <c r="B1" s="53"/>
      <c r="C1" s="53"/>
      <c r="D1" s="53"/>
      <c r="E1" s="53"/>
      <c r="F1" s="53"/>
      <c r="G1" s="54"/>
      <c r="H1" s="2"/>
      <c r="I1" s="2"/>
      <c r="J1" s="2"/>
      <c r="K1" s="2"/>
    </row>
    <row r="2" spans="1:11" x14ac:dyDescent="0.25">
      <c r="A2" s="55"/>
      <c r="B2" s="199" t="s">
        <v>13</v>
      </c>
      <c r="C2" s="200" t="s">
        <v>112</v>
      </c>
      <c r="D2" s="87"/>
      <c r="E2" s="56"/>
      <c r="F2" s="56"/>
      <c r="G2" s="57"/>
      <c r="H2" s="2"/>
      <c r="I2" s="2"/>
      <c r="J2" s="2"/>
      <c r="K2" s="2"/>
    </row>
    <row r="3" spans="1:11" x14ac:dyDescent="0.25">
      <c r="A3" s="55"/>
      <c r="B3" s="199" t="s">
        <v>11</v>
      </c>
      <c r="C3" s="264" t="s">
        <v>207</v>
      </c>
      <c r="D3" s="88"/>
      <c r="E3" s="79"/>
      <c r="G3" s="57"/>
      <c r="H3" s="2"/>
      <c r="I3" s="2"/>
      <c r="J3" s="2"/>
      <c r="K3" s="2"/>
    </row>
    <row r="4" spans="1:11" x14ac:dyDescent="0.25">
      <c r="A4" s="55"/>
      <c r="B4" s="199" t="s">
        <v>9</v>
      </c>
      <c r="C4" s="200" t="s">
        <v>187</v>
      </c>
      <c r="D4" s="87"/>
      <c r="E4" s="56"/>
      <c r="F4" s="56"/>
      <c r="G4" s="57"/>
      <c r="H4" s="2"/>
      <c r="I4" s="2"/>
      <c r="J4" s="2"/>
      <c r="K4" s="2"/>
    </row>
    <row r="5" spans="1:11" x14ac:dyDescent="0.25">
      <c r="A5" s="55"/>
      <c r="B5" s="199" t="s">
        <v>10</v>
      </c>
      <c r="C5" s="200" t="s">
        <v>208</v>
      </c>
      <c r="D5" s="87"/>
      <c r="E5" s="56"/>
      <c r="F5" s="56"/>
      <c r="G5" s="57"/>
      <c r="H5" s="2"/>
      <c r="I5" s="2"/>
      <c r="J5" s="2"/>
      <c r="K5" s="2"/>
    </row>
    <row r="6" spans="1:11" ht="9.75" customHeight="1" thickBot="1" x14ac:dyDescent="0.3">
      <c r="A6" s="58"/>
      <c r="B6" s="59"/>
      <c r="C6" s="59"/>
      <c r="D6" s="59"/>
      <c r="E6" s="59"/>
      <c r="F6" s="59"/>
      <c r="G6" s="60"/>
      <c r="H6" s="2"/>
      <c r="I6" s="2"/>
      <c r="J6" s="2"/>
      <c r="K6" s="2"/>
    </row>
    <row r="7" spans="1:11" ht="10.5" customHeight="1" thickTop="1" x14ac:dyDescent="0.25">
      <c r="A7" s="61"/>
      <c r="B7" s="61"/>
      <c r="C7" s="61"/>
      <c r="D7" s="61"/>
      <c r="E7" s="61"/>
      <c r="F7" s="61"/>
      <c r="G7" s="61"/>
      <c r="H7" s="2"/>
      <c r="I7" s="2"/>
      <c r="J7" s="2"/>
      <c r="K7" s="2"/>
    </row>
    <row r="8" spans="1:11" x14ac:dyDescent="0.25">
      <c r="A8" s="61"/>
      <c r="B8" s="61"/>
      <c r="C8" s="61"/>
      <c r="D8" s="62" t="s">
        <v>68</v>
      </c>
      <c r="E8" s="63">
        <v>2019</v>
      </c>
      <c r="F8" s="61"/>
      <c r="G8" s="61"/>
      <c r="H8" s="2"/>
      <c r="I8" s="2"/>
      <c r="J8" s="2"/>
      <c r="K8" s="2"/>
    </row>
    <row r="9" spans="1:11" ht="15.75" x14ac:dyDescent="0.25">
      <c r="A9" s="8"/>
      <c r="B9" s="8"/>
      <c r="C9" s="61"/>
      <c r="D9" s="64" t="s">
        <v>69</v>
      </c>
      <c r="E9" s="63">
        <v>20</v>
      </c>
      <c r="F9" s="8"/>
      <c r="G9" s="8"/>
      <c r="H9" s="2"/>
      <c r="I9" s="2"/>
      <c r="J9" s="2"/>
      <c r="K9" s="2"/>
    </row>
    <row r="10" spans="1:11" ht="15.75" x14ac:dyDescent="0.25">
      <c r="A10" s="8"/>
      <c r="B10" s="8"/>
      <c r="C10" s="61"/>
      <c r="D10" s="62" t="s">
        <v>70</v>
      </c>
      <c r="E10" s="63">
        <f>+E8+E9</f>
        <v>2039</v>
      </c>
      <c r="F10" s="8"/>
      <c r="G10" s="8"/>
      <c r="H10" s="2"/>
      <c r="I10" s="2"/>
      <c r="J10" s="2"/>
      <c r="K10" s="2"/>
    </row>
    <row r="11" spans="1:11" ht="6" customHeight="1" x14ac:dyDescent="0.25">
      <c r="A11" s="8"/>
      <c r="B11" s="8"/>
      <c r="C11" s="8"/>
      <c r="D11" s="8"/>
      <c r="E11" s="8"/>
      <c r="F11" s="8"/>
      <c r="G11" s="8"/>
      <c r="H11" s="2"/>
      <c r="I11" s="2"/>
      <c r="J11" s="2"/>
      <c r="K11" s="2"/>
    </row>
    <row r="12" spans="1:11" ht="15.75" x14ac:dyDescent="0.25">
      <c r="A12" s="282" t="s">
        <v>14</v>
      </c>
      <c r="B12" s="282"/>
      <c r="C12" s="282"/>
      <c r="D12" s="282"/>
      <c r="E12" s="282"/>
      <c r="F12" s="282"/>
      <c r="G12" s="282"/>
      <c r="H12" s="2"/>
      <c r="I12" s="2"/>
      <c r="J12" s="2"/>
      <c r="K12" s="2"/>
    </row>
    <row r="13" spans="1:11" ht="5.25" customHeight="1" x14ac:dyDescent="0.3">
      <c r="A13" s="65"/>
      <c r="B13" s="66"/>
      <c r="C13" s="8"/>
      <c r="D13" s="8"/>
      <c r="E13" s="8"/>
      <c r="F13" s="8"/>
      <c r="G13" s="8"/>
      <c r="H13" s="2"/>
      <c r="I13" s="2"/>
      <c r="J13" s="2"/>
      <c r="K13" s="2"/>
    </row>
    <row r="14" spans="1:11" ht="15" customHeight="1" x14ac:dyDescent="0.25">
      <c r="A14" s="10" t="s">
        <v>118</v>
      </c>
      <c r="B14" s="61"/>
      <c r="C14" s="8"/>
      <c r="D14" s="8"/>
      <c r="E14" s="8"/>
      <c r="F14" s="8"/>
      <c r="G14" s="8"/>
      <c r="H14" s="2"/>
      <c r="I14" s="2"/>
      <c r="J14" s="2"/>
      <c r="K14" s="2"/>
    </row>
    <row r="15" spans="1:11" ht="3" customHeight="1" x14ac:dyDescent="0.3">
      <c r="A15" s="65"/>
      <c r="B15" s="66"/>
      <c r="C15" s="8"/>
      <c r="D15" s="8"/>
      <c r="E15" s="8"/>
      <c r="F15" s="8"/>
      <c r="G15" s="8"/>
      <c r="H15" s="2"/>
      <c r="I15" s="2"/>
      <c r="J15" s="2"/>
      <c r="K15" s="2"/>
    </row>
    <row r="16" spans="1:11" ht="15" customHeight="1" x14ac:dyDescent="0.25">
      <c r="A16" s="65"/>
      <c r="B16" s="283" t="s">
        <v>127</v>
      </c>
      <c r="C16" s="283"/>
      <c r="D16" s="283"/>
      <c r="E16" s="283"/>
      <c r="F16" s="283"/>
      <c r="G16" s="283"/>
      <c r="H16" s="2"/>
      <c r="I16" s="2"/>
      <c r="J16" s="2"/>
      <c r="K16" s="2"/>
    </row>
    <row r="17" spans="1:12" ht="15" customHeight="1" x14ac:dyDescent="0.25">
      <c r="A17" s="65"/>
      <c r="B17" s="283"/>
      <c r="C17" s="283"/>
      <c r="D17" s="283"/>
      <c r="E17" s="283"/>
      <c r="F17" s="283"/>
      <c r="G17" s="283"/>
      <c r="H17" s="2"/>
      <c r="I17" s="2"/>
      <c r="J17" s="2"/>
      <c r="K17" s="2"/>
    </row>
    <row r="18" spans="1:12" ht="17.25" customHeight="1" x14ac:dyDescent="0.25">
      <c r="A18" s="65"/>
      <c r="B18" s="283"/>
      <c r="C18" s="283"/>
      <c r="D18" s="283"/>
      <c r="E18" s="283"/>
      <c r="F18" s="283"/>
      <c r="G18" s="283"/>
      <c r="H18" s="2"/>
      <c r="I18" s="2"/>
      <c r="J18" s="2"/>
      <c r="K18" s="2"/>
    </row>
    <row r="19" spans="1:12" ht="15" customHeight="1" x14ac:dyDescent="0.25">
      <c r="A19" s="65"/>
      <c r="B19" s="284" t="s">
        <v>119</v>
      </c>
      <c r="C19" s="285"/>
      <c r="D19" s="285"/>
      <c r="E19" s="285"/>
      <c r="F19" s="286"/>
      <c r="G19" s="51"/>
      <c r="H19" s="2"/>
      <c r="I19" s="2"/>
      <c r="J19" s="2"/>
      <c r="K19" s="2"/>
    </row>
    <row r="20" spans="1:12" ht="15.75" x14ac:dyDescent="0.25">
      <c r="A20" s="65"/>
      <c r="B20" s="280" t="s">
        <v>28</v>
      </c>
      <c r="C20" s="280" t="s">
        <v>29</v>
      </c>
      <c r="D20" s="280" t="s">
        <v>20</v>
      </c>
      <c r="E20" s="280"/>
      <c r="F20" s="280"/>
      <c r="G20" s="8"/>
      <c r="H20" s="2"/>
      <c r="I20" s="2"/>
      <c r="J20" s="2"/>
      <c r="K20" s="2"/>
    </row>
    <row r="21" spans="1:12" ht="15" customHeight="1" x14ac:dyDescent="0.25">
      <c r="A21" s="65"/>
      <c r="B21" s="281"/>
      <c r="C21" s="281"/>
      <c r="D21" s="101" t="s">
        <v>31</v>
      </c>
      <c r="E21" s="101" t="s">
        <v>32</v>
      </c>
      <c r="F21" s="101" t="s">
        <v>12</v>
      </c>
      <c r="G21" s="8"/>
      <c r="H21" s="2"/>
      <c r="I21" s="2"/>
      <c r="J21" s="2"/>
      <c r="K21" s="2"/>
    </row>
    <row r="22" spans="1:12" ht="15.75" x14ac:dyDescent="0.25">
      <c r="A22" s="65"/>
      <c r="B22" s="70">
        <f>INEGI!A31</f>
        <v>1910</v>
      </c>
      <c r="C22" s="70" t="str">
        <f>INEGI!B31</f>
        <v>Censo</v>
      </c>
      <c r="D22" s="70">
        <f>INEGI!D31</f>
        <v>117</v>
      </c>
      <c r="E22" s="70">
        <f>INEGI!E31</f>
        <v>127</v>
      </c>
      <c r="F22" s="70">
        <f>INEGI!C31</f>
        <v>244</v>
      </c>
      <c r="G22" s="75"/>
      <c r="H22" s="2"/>
      <c r="I22" s="2"/>
      <c r="J22" s="2"/>
      <c r="K22" s="2"/>
    </row>
    <row r="23" spans="1:12" ht="15.75" x14ac:dyDescent="0.25">
      <c r="A23" s="65"/>
      <c r="B23" s="74">
        <f>INEGI!A32</f>
        <v>1921</v>
      </c>
      <c r="C23" s="74" t="str">
        <f>INEGI!B32</f>
        <v>Censo</v>
      </c>
      <c r="D23" s="74">
        <f>INEGI!D32</f>
        <v>246</v>
      </c>
      <c r="E23" s="74">
        <f>INEGI!E32</f>
        <v>282</v>
      </c>
      <c r="F23" s="74">
        <f>INEGI!C32</f>
        <v>528</v>
      </c>
      <c r="G23" s="75"/>
      <c r="H23" s="2"/>
      <c r="I23" s="2"/>
      <c r="J23" s="2"/>
      <c r="K23" s="2"/>
    </row>
    <row r="24" spans="1:12" ht="15.75" x14ac:dyDescent="0.25">
      <c r="A24" s="65"/>
      <c r="B24" s="70">
        <f>INEGI!A33</f>
        <v>1930</v>
      </c>
      <c r="C24" s="70" t="str">
        <f>INEGI!B33</f>
        <v>Censo</v>
      </c>
      <c r="D24" s="70">
        <f>INEGI!D33</f>
        <v>337</v>
      </c>
      <c r="E24" s="70">
        <f>INEGI!E33</f>
        <v>346</v>
      </c>
      <c r="F24" s="70">
        <f>INEGI!C33</f>
        <v>683</v>
      </c>
      <c r="G24" s="75"/>
      <c r="H24" s="2"/>
      <c r="I24" s="2"/>
      <c r="J24" s="2"/>
      <c r="K24" s="2"/>
    </row>
    <row r="25" spans="1:12" ht="15.75" x14ac:dyDescent="0.25">
      <c r="A25" s="65"/>
      <c r="B25" s="74">
        <f>INEGI!A34</f>
        <v>1940</v>
      </c>
      <c r="C25" s="74" t="str">
        <f>INEGI!B34</f>
        <v>Censo</v>
      </c>
      <c r="D25" s="74">
        <f>INEGI!D34</f>
        <v>310</v>
      </c>
      <c r="E25" s="74">
        <f>INEGI!E34</f>
        <v>347</v>
      </c>
      <c r="F25" s="74">
        <f>INEGI!C34</f>
        <v>657</v>
      </c>
      <c r="G25" s="75"/>
      <c r="H25" s="2"/>
      <c r="I25" s="2"/>
      <c r="J25" s="2"/>
      <c r="K25" s="2"/>
    </row>
    <row r="26" spans="1:12" ht="15.75" x14ac:dyDescent="0.25">
      <c r="A26" s="65"/>
      <c r="B26" s="70">
        <f>INEGI!A35</f>
        <v>1950</v>
      </c>
      <c r="C26" s="70" t="str">
        <f>INEGI!B35</f>
        <v>Censo</v>
      </c>
      <c r="D26" s="70">
        <f>INEGI!D35</f>
        <v>509</v>
      </c>
      <c r="E26" s="70">
        <f>INEGI!E35</f>
        <v>529</v>
      </c>
      <c r="F26" s="70">
        <f>INEGI!C35</f>
        <v>1038</v>
      </c>
      <c r="G26" s="75"/>
      <c r="H26" s="2"/>
      <c r="I26" s="2"/>
      <c r="J26" s="2"/>
      <c r="K26" s="2"/>
    </row>
    <row r="27" spans="1:12" ht="15.75" x14ac:dyDescent="0.25">
      <c r="A27" s="65"/>
      <c r="B27" s="74">
        <f>INEGI!A36</f>
        <v>1960</v>
      </c>
      <c r="C27" s="74" t="str">
        <f>INEGI!B36</f>
        <v>Censo</v>
      </c>
      <c r="D27" s="74">
        <f>INEGI!D36</f>
        <v>540</v>
      </c>
      <c r="E27" s="74">
        <f>INEGI!E36</f>
        <v>631</v>
      </c>
      <c r="F27" s="74">
        <f>INEGI!C36</f>
        <v>1171</v>
      </c>
      <c r="G27" s="8"/>
      <c r="H27" s="2"/>
      <c r="I27" s="2"/>
      <c r="J27" s="2"/>
      <c r="K27" s="2"/>
    </row>
    <row r="28" spans="1:12" ht="15.75" x14ac:dyDescent="0.25">
      <c r="A28" s="65"/>
      <c r="B28" s="70">
        <f>INEGI!A37</f>
        <v>1970</v>
      </c>
      <c r="C28" s="70" t="str">
        <f>INEGI!B37</f>
        <v>Censo</v>
      </c>
      <c r="D28" s="70" t="str">
        <f>INEGI!D37</f>
        <v>-</v>
      </c>
      <c r="E28" s="70" t="str">
        <f>INEGI!E37</f>
        <v>-</v>
      </c>
      <c r="F28" s="70">
        <f>INEGI!C37</f>
        <v>1789</v>
      </c>
      <c r="G28" s="8"/>
      <c r="H28" s="2"/>
      <c r="I28" s="2"/>
      <c r="J28" s="2"/>
      <c r="K28" s="2"/>
      <c r="L28" s="50"/>
    </row>
    <row r="29" spans="1:12" ht="15.75" x14ac:dyDescent="0.25">
      <c r="A29" s="65"/>
      <c r="B29" s="74">
        <f>INEGI!A38</f>
        <v>1980</v>
      </c>
      <c r="C29" s="74" t="str">
        <f>INEGI!B38</f>
        <v>Censo</v>
      </c>
      <c r="D29" s="74">
        <f>INEGI!D38</f>
        <v>1338</v>
      </c>
      <c r="E29" s="74">
        <f>INEGI!E38</f>
        <v>1430</v>
      </c>
      <c r="F29" s="74">
        <f>INEGI!C38</f>
        <v>2768</v>
      </c>
      <c r="G29" s="8"/>
      <c r="H29" s="2"/>
      <c r="I29" s="2"/>
      <c r="J29" s="2"/>
      <c r="K29" s="2"/>
      <c r="L29" s="50"/>
    </row>
    <row r="30" spans="1:12" ht="15.75" x14ac:dyDescent="0.25">
      <c r="A30" s="65"/>
      <c r="B30" s="70">
        <f>INEGI!A39</f>
        <v>1990</v>
      </c>
      <c r="C30" s="70" t="str">
        <f>INEGI!B39</f>
        <v>Censo</v>
      </c>
      <c r="D30" s="70">
        <f>INEGI!D39</f>
        <v>1363</v>
      </c>
      <c r="E30" s="70">
        <f>INEGI!E39</f>
        <v>1647</v>
      </c>
      <c r="F30" s="70">
        <f>INEGI!C39</f>
        <v>3010</v>
      </c>
      <c r="G30" s="8"/>
      <c r="H30" s="2"/>
      <c r="I30" s="2"/>
      <c r="J30" s="2"/>
      <c r="K30" s="2"/>
      <c r="L30" s="50"/>
    </row>
    <row r="31" spans="1:12" ht="15.75" x14ac:dyDescent="0.25">
      <c r="A31" s="65"/>
      <c r="B31" s="74">
        <f>INEGI!A40</f>
        <v>1995</v>
      </c>
      <c r="C31" s="74" t="str">
        <f>INEGI!B40</f>
        <v>Conteo</v>
      </c>
      <c r="D31" s="74">
        <f>INEGI!D40</f>
        <v>1558</v>
      </c>
      <c r="E31" s="74">
        <f>INEGI!E40</f>
        <v>1801</v>
      </c>
      <c r="F31" s="74">
        <f>INEGI!C40</f>
        <v>3359</v>
      </c>
      <c r="G31" s="8"/>
      <c r="H31" s="2"/>
      <c r="I31" s="2"/>
      <c r="J31" s="2"/>
      <c r="K31" s="2"/>
      <c r="L31" s="50"/>
    </row>
    <row r="32" spans="1:12" ht="15.75" x14ac:dyDescent="0.25">
      <c r="A32" s="65"/>
      <c r="B32" s="70">
        <f>INEGI!A41</f>
        <v>2000</v>
      </c>
      <c r="C32" s="70" t="str">
        <f>INEGI!B41</f>
        <v>Censo</v>
      </c>
      <c r="D32" s="70">
        <f>INEGI!D41</f>
        <v>1624</v>
      </c>
      <c r="E32" s="70">
        <f>INEGI!E41</f>
        <v>1928</v>
      </c>
      <c r="F32" s="70">
        <f>INEGI!C41</f>
        <v>3552</v>
      </c>
      <c r="G32" s="8"/>
      <c r="H32" s="2"/>
      <c r="I32" s="2"/>
      <c r="J32" s="2"/>
      <c r="K32" s="2"/>
      <c r="L32" s="50"/>
    </row>
    <row r="33" spans="1:12" ht="15.75" x14ac:dyDescent="0.25">
      <c r="A33" s="65"/>
      <c r="B33" s="74">
        <f>INEGI!A42</f>
        <v>2005</v>
      </c>
      <c r="C33" s="74" t="str">
        <f>INEGI!B42</f>
        <v>Conteo</v>
      </c>
      <c r="D33" s="74">
        <f>INEGI!D42</f>
        <v>1452</v>
      </c>
      <c r="E33" s="74">
        <f>INEGI!E42</f>
        <v>1735</v>
      </c>
      <c r="F33" s="74">
        <f>INEGI!C42</f>
        <v>3187</v>
      </c>
      <c r="G33" s="8"/>
      <c r="H33" s="2"/>
      <c r="I33" s="2"/>
      <c r="J33" s="2"/>
      <c r="K33" s="2"/>
      <c r="L33" s="50"/>
    </row>
    <row r="34" spans="1:12" ht="15.75" x14ac:dyDescent="0.25">
      <c r="A34" s="65"/>
      <c r="B34" s="70">
        <f>INEGI!A43</f>
        <v>2010</v>
      </c>
      <c r="C34" s="70" t="str">
        <f>INEGI!B43</f>
        <v>Censo</v>
      </c>
      <c r="D34" s="70">
        <f>INEGI!D43</f>
        <v>1950</v>
      </c>
      <c r="E34" s="70">
        <f>INEGI!E43</f>
        <v>2113</v>
      </c>
      <c r="F34" s="70">
        <f>INEGI!C43</f>
        <v>4063</v>
      </c>
      <c r="G34" s="8"/>
      <c r="H34" s="2"/>
      <c r="I34" s="2"/>
      <c r="J34" s="2"/>
      <c r="K34" s="2"/>
      <c r="L34" s="50"/>
    </row>
    <row r="35" spans="1:12" ht="15" customHeight="1" x14ac:dyDescent="0.25">
      <c r="A35" s="65"/>
      <c r="B35" s="74"/>
      <c r="C35" s="74"/>
      <c r="D35" s="74"/>
      <c r="E35" s="74"/>
      <c r="F35" s="74"/>
      <c r="G35" s="8"/>
      <c r="H35" s="2"/>
      <c r="I35" s="2"/>
      <c r="J35" s="2"/>
      <c r="K35" s="2"/>
      <c r="L35" s="50"/>
    </row>
    <row r="36" spans="1:12" ht="15" customHeight="1" x14ac:dyDescent="0.25">
      <c r="A36" s="65"/>
      <c r="B36" s="74"/>
      <c r="C36" s="74"/>
      <c r="D36" s="74"/>
      <c r="E36" s="74"/>
      <c r="F36" s="74"/>
      <c r="G36" s="72"/>
      <c r="H36" s="2"/>
      <c r="I36" s="2"/>
      <c r="J36" s="2"/>
      <c r="K36" s="2"/>
      <c r="L36" s="50"/>
    </row>
    <row r="37" spans="1:12" ht="15" customHeight="1" x14ac:dyDescent="0.25">
      <c r="C37" s="68"/>
      <c r="H37" s="2"/>
      <c r="I37" s="2"/>
      <c r="J37" s="2"/>
      <c r="K37" s="2"/>
    </row>
    <row r="38" spans="1:12" ht="15" customHeight="1" x14ac:dyDescent="0.25">
      <c r="C38" s="68"/>
      <c r="H38" s="2"/>
      <c r="I38" s="2"/>
      <c r="J38" s="2"/>
      <c r="K38" s="2"/>
    </row>
    <row r="39" spans="1:12" ht="15" customHeight="1" x14ac:dyDescent="0.25">
      <c r="C39" s="68"/>
      <c r="H39" s="2"/>
      <c r="I39" s="2"/>
      <c r="J39" s="2"/>
      <c r="K39" s="2"/>
    </row>
    <row r="40" spans="1:12" ht="15" customHeight="1" x14ac:dyDescent="0.25">
      <c r="C40" s="68"/>
      <c r="H40" s="2"/>
      <c r="I40" s="2"/>
      <c r="J40" s="2"/>
      <c r="K40" s="2"/>
    </row>
    <row r="41" spans="1:12" ht="15" customHeight="1" x14ac:dyDescent="0.25">
      <c r="C41" s="68"/>
      <c r="H41" s="2"/>
      <c r="I41" s="2"/>
      <c r="J41" s="2"/>
      <c r="K41" s="2"/>
    </row>
    <row r="42" spans="1:12" ht="15" customHeight="1" x14ac:dyDescent="0.25">
      <c r="C42" s="68"/>
      <c r="H42" s="2"/>
      <c r="I42" s="2"/>
      <c r="J42" s="2"/>
      <c r="K42" s="2"/>
    </row>
    <row r="43" spans="1:12" ht="15" customHeight="1" x14ac:dyDescent="0.25">
      <c r="C43" s="68"/>
      <c r="H43" s="2"/>
      <c r="I43" s="2"/>
      <c r="J43" s="2"/>
      <c r="K43" s="2"/>
    </row>
    <row r="44" spans="1:12" ht="15" customHeight="1" x14ac:dyDescent="0.25">
      <c r="C44" s="68"/>
      <c r="H44" s="2"/>
      <c r="I44" s="2"/>
      <c r="J44" s="2"/>
      <c r="K44" s="2"/>
    </row>
    <row r="45" spans="1:12" ht="15" customHeight="1" x14ac:dyDescent="0.25">
      <c r="C45" s="68"/>
      <c r="H45" s="2"/>
      <c r="I45" s="2"/>
      <c r="J45" s="2"/>
      <c r="K45" s="2"/>
    </row>
    <row r="46" spans="1:12" ht="15" customHeight="1" x14ac:dyDescent="0.25">
      <c r="C46" s="68"/>
      <c r="H46" s="2"/>
      <c r="I46" s="2"/>
      <c r="J46" s="2"/>
      <c r="K46" s="2"/>
    </row>
    <row r="47" spans="1:12" ht="15" customHeight="1" x14ac:dyDescent="0.25">
      <c r="C47" s="68"/>
      <c r="H47" s="2"/>
      <c r="I47" s="2"/>
      <c r="J47" s="2"/>
      <c r="K47" s="2"/>
    </row>
    <row r="48" spans="1:12" ht="15" customHeight="1" x14ac:dyDescent="0.25">
      <c r="C48" s="68"/>
      <c r="H48" s="2"/>
      <c r="I48" s="2"/>
      <c r="J48" s="2"/>
      <c r="K48" s="2"/>
    </row>
    <row r="49" spans="1:11" ht="15" customHeight="1" x14ac:dyDescent="0.25">
      <c r="A49" s="61"/>
      <c r="B49" s="279"/>
      <c r="C49" s="279"/>
      <c r="D49" s="279"/>
      <c r="E49" s="279"/>
      <c r="F49" s="279"/>
      <c r="G49" s="279"/>
      <c r="H49" s="2"/>
      <c r="I49" s="2"/>
      <c r="J49" s="2"/>
      <c r="K49" s="2"/>
    </row>
    <row r="50" spans="1:11" ht="15" customHeight="1" x14ac:dyDescent="0.25">
      <c r="A50" s="61"/>
      <c r="B50" s="279"/>
      <c r="C50" s="279"/>
      <c r="D50" s="279"/>
      <c r="E50" s="279"/>
      <c r="F50" s="279"/>
      <c r="G50" s="279"/>
      <c r="H50" s="2"/>
      <c r="I50" s="2"/>
      <c r="J50" s="2"/>
      <c r="K50" s="2"/>
    </row>
    <row r="51" spans="1:11" ht="15" customHeight="1" x14ac:dyDescent="0.25">
      <c r="A51" s="61"/>
      <c r="B51" s="71"/>
      <c r="C51" s="71"/>
      <c r="D51" s="71"/>
      <c r="E51" s="71"/>
      <c r="F51" s="71"/>
      <c r="G51" s="71"/>
      <c r="H51" s="2"/>
      <c r="I51" s="2"/>
      <c r="J51" s="2"/>
      <c r="K51" s="2"/>
    </row>
    <row r="52" spans="1:11" ht="15" customHeight="1" x14ac:dyDescent="0.25">
      <c r="A52" s="61"/>
      <c r="B52" s="61"/>
      <c r="C52" s="68"/>
      <c r="H52" s="2"/>
      <c r="I52" s="2"/>
      <c r="J52" s="2"/>
      <c r="K52" s="2"/>
    </row>
    <row r="53" spans="1:11" ht="15" customHeight="1" x14ac:dyDescent="0.25">
      <c r="A53" s="61"/>
      <c r="B53" s="61"/>
      <c r="C53" s="68"/>
      <c r="H53" s="2"/>
      <c r="I53" s="2"/>
      <c r="J53" s="2"/>
      <c r="K53" s="2"/>
    </row>
    <row r="54" spans="1:11" ht="15" customHeight="1" x14ac:dyDescent="0.25">
      <c r="A54" s="61"/>
      <c r="B54" s="61"/>
      <c r="C54" s="68"/>
      <c r="H54" s="2"/>
      <c r="I54" s="2"/>
      <c r="J54" s="2"/>
      <c r="K54" s="2"/>
    </row>
    <row r="55" spans="1:11" ht="15" customHeight="1" x14ac:dyDescent="0.25">
      <c r="A55" s="61"/>
      <c r="B55" s="61"/>
      <c r="C55" s="68"/>
      <c r="H55" s="2"/>
      <c r="I55" s="2"/>
      <c r="J55" s="2"/>
      <c r="K55" s="2"/>
    </row>
    <row r="56" spans="1:11" ht="15" customHeight="1" x14ac:dyDescent="0.25">
      <c r="A56" s="61"/>
      <c r="B56" s="61"/>
      <c r="C56" s="68"/>
      <c r="H56" s="2"/>
      <c r="I56" s="2"/>
      <c r="J56" s="2"/>
      <c r="K56" s="2"/>
    </row>
    <row r="57" spans="1:11" ht="15" customHeight="1" x14ac:dyDescent="0.25">
      <c r="A57" s="61"/>
      <c r="B57" s="61"/>
      <c r="C57" s="67"/>
      <c r="D57" s="61"/>
      <c r="E57" s="61"/>
      <c r="F57" s="61"/>
      <c r="G57" s="61"/>
      <c r="H57" s="2"/>
      <c r="I57" s="2"/>
      <c r="J57" s="2"/>
      <c r="K57" s="2"/>
    </row>
    <row r="58" spans="1:11" ht="15" customHeight="1" x14ac:dyDescent="0.25">
      <c r="A58" s="61"/>
      <c r="B58" s="61"/>
      <c r="C58" s="61"/>
      <c r="D58" s="61"/>
      <c r="E58" s="61"/>
      <c r="F58" s="61"/>
      <c r="G58" s="61"/>
      <c r="H58" s="2"/>
      <c r="I58" s="2"/>
      <c r="J58" s="2"/>
      <c r="K58" s="2"/>
    </row>
    <row r="59" spans="1:11" x14ac:dyDescent="0.25">
      <c r="A59" s="61"/>
      <c r="B59" s="61"/>
      <c r="C59" s="61"/>
      <c r="D59" s="61"/>
      <c r="E59" s="61"/>
      <c r="F59" s="61"/>
      <c r="G59" s="61"/>
      <c r="H59" s="2"/>
      <c r="I59" s="2"/>
      <c r="J59" s="2"/>
      <c r="K59" s="2"/>
    </row>
    <row r="60" spans="1:11" x14ac:dyDescent="0.25">
      <c r="A60" s="61"/>
      <c r="B60" s="61"/>
      <c r="C60" s="61"/>
      <c r="D60" s="61"/>
      <c r="E60" s="61"/>
      <c r="F60" s="61"/>
      <c r="G60" s="61"/>
      <c r="H60" s="2"/>
      <c r="I60" s="2"/>
      <c r="J60" s="2"/>
      <c r="K60" s="2"/>
    </row>
    <row r="61" spans="1:11" x14ac:dyDescent="0.25">
      <c r="A61" s="61"/>
      <c r="B61" s="61"/>
      <c r="C61" s="61"/>
      <c r="D61" s="61"/>
      <c r="E61" s="61"/>
      <c r="F61" s="61"/>
      <c r="G61" s="61"/>
      <c r="H61" s="2"/>
      <c r="I61" s="2"/>
      <c r="J61" s="2"/>
      <c r="K61" s="2"/>
    </row>
    <row r="62" spans="1:11" x14ac:dyDescent="0.25">
      <c r="A62" s="61"/>
      <c r="B62" s="61"/>
      <c r="C62" s="61"/>
      <c r="D62" s="61"/>
      <c r="E62" s="61"/>
      <c r="F62" s="61"/>
      <c r="G62" s="61"/>
      <c r="H62" s="2"/>
      <c r="I62" s="2"/>
      <c r="J62" s="2"/>
      <c r="K62" s="2"/>
    </row>
    <row r="63" spans="1:11" x14ac:dyDescent="0.25">
      <c r="A63" s="61"/>
      <c r="B63" s="61"/>
      <c r="C63" s="61"/>
      <c r="D63" s="61"/>
      <c r="E63" s="61"/>
      <c r="F63" s="61"/>
      <c r="G63" s="61"/>
      <c r="H63" s="2"/>
      <c r="I63" s="2"/>
      <c r="J63" s="2"/>
      <c r="K63" s="2"/>
    </row>
    <row r="64" spans="1:11" x14ac:dyDescent="0.25">
      <c r="A64" s="61"/>
      <c r="B64" s="61"/>
      <c r="C64" s="61"/>
      <c r="D64" s="61"/>
      <c r="E64" s="61"/>
      <c r="F64" s="61"/>
      <c r="G64" s="61"/>
      <c r="H64" s="2"/>
      <c r="I64" s="2"/>
      <c r="J64" s="2"/>
      <c r="K64" s="2"/>
    </row>
    <row r="65" spans="1:11" x14ac:dyDescent="0.25">
      <c r="A65" s="61"/>
      <c r="B65" s="61"/>
      <c r="C65" s="61"/>
      <c r="D65" s="61"/>
      <c r="E65" s="61"/>
      <c r="F65" s="61"/>
      <c r="G65" s="61"/>
      <c r="H65" s="2"/>
      <c r="I65" s="2"/>
      <c r="J65" s="2"/>
      <c r="K65" s="2"/>
    </row>
    <row r="66" spans="1:11" x14ac:dyDescent="0.25">
      <c r="A66" s="61"/>
      <c r="B66" s="61"/>
      <c r="C66" s="61"/>
      <c r="D66" s="61"/>
      <c r="E66" s="61"/>
      <c r="F66" s="61"/>
      <c r="G66" s="61"/>
      <c r="H66" s="2"/>
      <c r="I66" s="2"/>
      <c r="J66" s="2"/>
      <c r="K66" s="2"/>
    </row>
    <row r="67" spans="1:11" x14ac:dyDescent="0.25">
      <c r="A67" s="61"/>
      <c r="B67" s="61"/>
      <c r="C67" s="61"/>
      <c r="D67" s="61"/>
      <c r="E67" s="61"/>
      <c r="F67" s="61"/>
      <c r="G67" s="61"/>
      <c r="H67" s="2"/>
      <c r="I67" s="2"/>
      <c r="J67" s="2"/>
      <c r="K67" s="2"/>
    </row>
    <row r="68" spans="1:11" x14ac:dyDescent="0.25">
      <c r="A68" s="61"/>
      <c r="B68" s="61"/>
      <c r="C68" s="61"/>
      <c r="D68" s="61"/>
      <c r="E68" s="61"/>
      <c r="F68" s="61"/>
      <c r="G68" s="61"/>
    </row>
    <row r="69" spans="1:11" x14ac:dyDescent="0.25">
      <c r="B69" s="61"/>
    </row>
  </sheetData>
  <mergeCells count="7">
    <mergeCell ref="B49:G50"/>
    <mergeCell ref="B20:B21"/>
    <mergeCell ref="C20:C21"/>
    <mergeCell ref="D20:F20"/>
    <mergeCell ref="A12:G12"/>
    <mergeCell ref="B16:G18"/>
    <mergeCell ref="B19:F19"/>
  </mergeCells>
  <printOptions horizontalCentered="1"/>
  <pageMargins left="0.70866141732283472" right="0.70866141732283472" top="0.63" bottom="0.42" header="0.31496062992125984" footer="0.31496062992125984"/>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showGridLines="0" view="pageBreakPreview" zoomScaleNormal="100" zoomScaleSheetLayoutView="100" workbookViewId="0">
      <selection activeCell="B2" sqref="B2:C5"/>
    </sheetView>
  </sheetViews>
  <sheetFormatPr baseColWidth="10" defaultColWidth="11.42578125" defaultRowHeight="15" x14ac:dyDescent="0.25"/>
  <cols>
    <col min="1" max="1" width="10.85546875" style="69" customWidth="1"/>
    <col min="2" max="2" width="18.5703125" style="69" customWidth="1"/>
    <col min="3" max="3" width="13.42578125" style="69" customWidth="1"/>
    <col min="4" max="4" width="13.85546875" style="69" customWidth="1"/>
    <col min="5" max="6" width="13.42578125" style="69" customWidth="1"/>
    <col min="7" max="7" width="12.28515625" style="69" customWidth="1"/>
    <col min="8" max="16384" width="11.42578125" style="69"/>
  </cols>
  <sheetData>
    <row r="1" spans="1:7" ht="12" customHeight="1" thickTop="1" x14ac:dyDescent="0.25">
      <c r="A1" s="24"/>
      <c r="B1" s="6"/>
      <c r="C1" s="6"/>
      <c r="D1" s="6"/>
      <c r="E1" s="6"/>
      <c r="F1" s="6"/>
      <c r="G1" s="25"/>
    </row>
    <row r="2" spans="1:7" x14ac:dyDescent="0.25">
      <c r="A2" s="26"/>
      <c r="B2" s="199" t="s">
        <v>13</v>
      </c>
      <c r="C2" s="200" t="str">
        <f>'Población de Proyecto'!$C$2</f>
        <v>PROYECCCIÓN DE LA POBLACIÓN FUTURA</v>
      </c>
      <c r="D2" s="5"/>
      <c r="E2" s="5"/>
      <c r="F2" s="5"/>
      <c r="G2" s="27"/>
    </row>
    <row r="3" spans="1:7" x14ac:dyDescent="0.25">
      <c r="A3" s="26"/>
      <c r="B3" s="199" t="s">
        <v>11</v>
      </c>
      <c r="C3" s="264" t="str">
        <f>'Población de Proyecto'!C3</f>
        <v>PLANTA DE TRATAMIENTO DE AGUAS RESIDUALES</v>
      </c>
      <c r="D3" s="5"/>
      <c r="E3" s="5"/>
      <c r="F3" s="5"/>
      <c r="G3" s="27"/>
    </row>
    <row r="4" spans="1:7" x14ac:dyDescent="0.25">
      <c r="A4" s="26"/>
      <c r="B4" s="199" t="s">
        <v>9</v>
      </c>
      <c r="C4" s="200" t="str">
        <f>'Población de Proyecto'!C4</f>
        <v>PEGUEROS</v>
      </c>
      <c r="D4" s="5"/>
      <c r="E4" s="5"/>
      <c r="F4" s="5"/>
      <c r="G4" s="27"/>
    </row>
    <row r="5" spans="1:7" x14ac:dyDescent="0.25">
      <c r="A5" s="26"/>
      <c r="B5" s="199" t="s">
        <v>10</v>
      </c>
      <c r="C5" s="200" t="str">
        <f>'Población de Proyecto'!C5</f>
        <v>TEPATITLÁN DE MORELOS, JALISCO</v>
      </c>
      <c r="D5" s="5"/>
      <c r="E5" s="5"/>
      <c r="F5" s="5"/>
      <c r="G5" s="27"/>
    </row>
    <row r="6" spans="1:7" ht="9.75" customHeight="1" thickBot="1" x14ac:dyDescent="0.3">
      <c r="A6" s="58"/>
      <c r="B6" s="123"/>
      <c r="C6" s="124"/>
      <c r="D6" s="59"/>
      <c r="E6" s="59"/>
      <c r="F6" s="59"/>
      <c r="G6" s="60"/>
    </row>
    <row r="7" spans="1:7" ht="11.25" customHeight="1" thickTop="1" x14ac:dyDescent="0.25">
      <c r="A7" s="61"/>
      <c r="B7" s="61"/>
      <c r="C7" s="61"/>
      <c r="D7" s="61"/>
      <c r="E7" s="61"/>
      <c r="F7" s="61"/>
      <c r="G7" s="61"/>
    </row>
    <row r="8" spans="1:7" ht="15.75" x14ac:dyDescent="0.25">
      <c r="A8" s="61"/>
      <c r="B8" s="2"/>
      <c r="C8" s="62" t="s">
        <v>68</v>
      </c>
      <c r="D8" s="63">
        <f>'Población de Proyecto'!$E$8</f>
        <v>2019</v>
      </c>
      <c r="E8" s="102"/>
      <c r="F8" s="102"/>
      <c r="G8" s="61"/>
    </row>
    <row r="9" spans="1:7" ht="15.75" x14ac:dyDescent="0.25">
      <c r="A9" s="102"/>
      <c r="B9" s="2"/>
      <c r="C9" s="64" t="s">
        <v>69</v>
      </c>
      <c r="D9" s="63">
        <f>'Población de Proyecto'!$E$9</f>
        <v>20</v>
      </c>
      <c r="E9" s="102"/>
      <c r="F9" s="102"/>
      <c r="G9" s="102"/>
    </row>
    <row r="10" spans="1:7" ht="15.75" x14ac:dyDescent="0.25">
      <c r="A10" s="102"/>
      <c r="B10" s="2"/>
      <c r="C10" s="62" t="s">
        <v>70</v>
      </c>
      <c r="D10" s="63">
        <f>+D8+D9</f>
        <v>2039</v>
      </c>
      <c r="E10" s="102"/>
      <c r="F10" s="102"/>
      <c r="G10" s="102"/>
    </row>
    <row r="11" spans="1:7" ht="7.5" customHeight="1" x14ac:dyDescent="0.25">
      <c r="A11" s="102"/>
      <c r="B11" s="102"/>
      <c r="C11" s="102"/>
      <c r="D11" s="102"/>
      <c r="E11" s="102"/>
      <c r="F11" s="102"/>
      <c r="G11" s="102"/>
    </row>
    <row r="12" spans="1:7" ht="16.5" customHeight="1" x14ac:dyDescent="0.25">
      <c r="A12" s="11" t="s">
        <v>206</v>
      </c>
      <c r="B12" s="61"/>
      <c r="C12" s="102"/>
      <c r="D12" s="102"/>
      <c r="E12" s="102"/>
      <c r="F12" s="102"/>
      <c r="G12" s="102"/>
    </row>
    <row r="13" spans="1:7" ht="4.5" customHeight="1" x14ac:dyDescent="0.3">
      <c r="A13" s="65"/>
      <c r="B13" s="66"/>
      <c r="C13" s="102"/>
      <c r="D13" s="102"/>
      <c r="E13" s="102"/>
      <c r="F13" s="102"/>
      <c r="G13" s="102"/>
    </row>
    <row r="14" spans="1:7" ht="15" customHeight="1" x14ac:dyDescent="0.25">
      <c r="A14" s="12" t="s">
        <v>67</v>
      </c>
      <c r="B14" s="61"/>
      <c r="C14" s="102"/>
      <c r="D14" s="102"/>
      <c r="E14" s="102"/>
      <c r="F14" s="102"/>
      <c r="G14" s="102"/>
    </row>
    <row r="15" spans="1:7" ht="8.25" customHeight="1" x14ac:dyDescent="0.25">
      <c r="A15" s="65"/>
      <c r="B15" s="12"/>
      <c r="C15" s="102"/>
      <c r="D15" s="102"/>
      <c r="E15" s="102"/>
      <c r="F15" s="102"/>
      <c r="G15" s="102"/>
    </row>
    <row r="16" spans="1:7" ht="15" customHeight="1" x14ac:dyDescent="0.25">
      <c r="A16" s="65"/>
      <c r="B16" s="283" t="s">
        <v>34</v>
      </c>
      <c r="C16" s="283"/>
      <c r="D16" s="283"/>
      <c r="E16" s="283"/>
      <c r="F16" s="283"/>
      <c r="G16" s="283"/>
    </row>
    <row r="17" spans="1:7" ht="15" customHeight="1" x14ac:dyDescent="0.25">
      <c r="A17" s="65"/>
      <c r="B17" s="283"/>
      <c r="C17" s="283"/>
      <c r="D17" s="283"/>
      <c r="E17" s="283"/>
      <c r="F17" s="283"/>
      <c r="G17" s="283"/>
    </row>
    <row r="18" spans="1:7" ht="15" customHeight="1" x14ac:dyDescent="0.25">
      <c r="A18" s="65"/>
      <c r="B18" s="283"/>
      <c r="C18" s="283"/>
      <c r="D18" s="283"/>
      <c r="E18" s="283"/>
      <c r="F18" s="283"/>
      <c r="G18" s="283"/>
    </row>
    <row r="19" spans="1:7" ht="10.5" customHeight="1" x14ac:dyDescent="0.25">
      <c r="A19" s="65"/>
      <c r="B19" s="283"/>
      <c r="C19" s="283"/>
      <c r="D19" s="283"/>
      <c r="E19" s="283"/>
      <c r="F19" s="283"/>
      <c r="G19" s="283"/>
    </row>
    <row r="20" spans="1:7" ht="6" customHeight="1" x14ac:dyDescent="0.25">
      <c r="A20" s="65"/>
      <c r="B20" s="104"/>
      <c r="C20" s="104"/>
      <c r="D20" s="104"/>
      <c r="E20" s="104"/>
      <c r="F20" s="104"/>
      <c r="G20" s="104"/>
    </row>
    <row r="21" spans="1:7" ht="15" customHeight="1" x14ac:dyDescent="0.25">
      <c r="A21" s="65"/>
      <c r="B21" s="104"/>
      <c r="C21" s="104"/>
      <c r="D21" s="104" t="s">
        <v>16</v>
      </c>
      <c r="E21" s="104"/>
      <c r="F21" s="104"/>
      <c r="G21" s="104"/>
    </row>
    <row r="22" spans="1:7" ht="15" customHeight="1" x14ac:dyDescent="0.25">
      <c r="A22" s="65"/>
      <c r="B22" s="104"/>
      <c r="C22" s="104"/>
      <c r="D22" s="14" t="s">
        <v>43</v>
      </c>
      <c r="E22" s="15" t="s">
        <v>44</v>
      </c>
      <c r="F22" s="61"/>
      <c r="G22" s="61"/>
    </row>
    <row r="23" spans="1:7" ht="15" customHeight="1" x14ac:dyDescent="0.25">
      <c r="A23" s="65"/>
      <c r="B23" s="104"/>
      <c r="C23" s="104"/>
      <c r="D23" s="14" t="s">
        <v>21</v>
      </c>
      <c r="E23" s="15" t="s">
        <v>39</v>
      </c>
      <c r="F23" s="61"/>
      <c r="G23" s="61"/>
    </row>
    <row r="24" spans="1:7" ht="15" customHeight="1" x14ac:dyDescent="0.25">
      <c r="A24" s="65"/>
      <c r="B24" s="104"/>
      <c r="C24" s="104"/>
      <c r="D24" s="16" t="s">
        <v>26</v>
      </c>
      <c r="E24" s="287" t="s">
        <v>18</v>
      </c>
      <c r="F24" s="287"/>
      <c r="G24" s="287"/>
    </row>
    <row r="25" spans="1:7" ht="15" customHeight="1" x14ac:dyDescent="0.25">
      <c r="A25" s="65"/>
      <c r="B25" s="104"/>
      <c r="C25" s="104"/>
      <c r="D25" s="16" t="s">
        <v>22</v>
      </c>
      <c r="E25" s="287" t="s">
        <v>23</v>
      </c>
      <c r="F25" s="287"/>
      <c r="G25" s="287"/>
    </row>
    <row r="26" spans="1:7" ht="15" customHeight="1" x14ac:dyDescent="0.25">
      <c r="A26" s="65"/>
      <c r="B26" s="104"/>
      <c r="C26" s="104"/>
      <c r="D26" s="16" t="s">
        <v>17</v>
      </c>
      <c r="E26" s="287" t="s">
        <v>24</v>
      </c>
      <c r="F26" s="287"/>
      <c r="G26" s="287"/>
    </row>
    <row r="27" spans="1:7" ht="15" customHeight="1" x14ac:dyDescent="0.25">
      <c r="A27" s="65"/>
      <c r="B27" s="104"/>
      <c r="C27" s="104"/>
      <c r="D27" s="103"/>
      <c r="E27" s="287"/>
      <c r="F27" s="287"/>
      <c r="G27" s="287"/>
    </row>
    <row r="28" spans="1:7" ht="8.25" customHeight="1" x14ac:dyDescent="0.25">
      <c r="A28" s="65"/>
      <c r="B28" s="104"/>
      <c r="C28" s="104"/>
      <c r="D28" s="104"/>
      <c r="E28" s="104"/>
      <c r="F28" s="104"/>
      <c r="G28" s="104"/>
    </row>
    <row r="29" spans="1:7" ht="15" customHeight="1" x14ac:dyDescent="0.25">
      <c r="A29" s="61"/>
      <c r="B29" s="61"/>
      <c r="C29" s="132" t="s">
        <v>0</v>
      </c>
      <c r="D29" s="132" t="s">
        <v>71</v>
      </c>
      <c r="E29" s="132" t="s">
        <v>25</v>
      </c>
      <c r="F29" s="133"/>
      <c r="G29" s="102"/>
    </row>
    <row r="30" spans="1:7" ht="15" customHeight="1" x14ac:dyDescent="0.25">
      <c r="A30" s="61"/>
      <c r="B30" s="61"/>
      <c r="C30" s="134">
        <f>'Población de Proyecto'!B29</f>
        <v>1980</v>
      </c>
      <c r="D30" s="161">
        <f>'Población de Proyecto'!F29</f>
        <v>2768</v>
      </c>
      <c r="E30" s="135">
        <v>0</v>
      </c>
      <c r="F30" s="133"/>
      <c r="G30" s="102"/>
    </row>
    <row r="31" spans="1:7" ht="15" customHeight="1" x14ac:dyDescent="0.25">
      <c r="A31" s="61"/>
      <c r="B31" s="61"/>
      <c r="C31" s="134">
        <f>'Población de Proyecto'!B30</f>
        <v>1990</v>
      </c>
      <c r="D31" s="161">
        <f>'Población de Proyecto'!F30</f>
        <v>3010</v>
      </c>
      <c r="E31" s="135">
        <f>(D31-D30)/(C31-C30)</f>
        <v>24.2</v>
      </c>
      <c r="F31" s="133"/>
      <c r="G31" s="102"/>
    </row>
    <row r="32" spans="1:7" ht="15" customHeight="1" x14ac:dyDescent="0.25">
      <c r="A32" s="61"/>
      <c r="B32" s="61"/>
      <c r="C32" s="134">
        <f>'Población de Proyecto'!B31</f>
        <v>1995</v>
      </c>
      <c r="D32" s="161">
        <f>'Población de Proyecto'!F31</f>
        <v>3359</v>
      </c>
      <c r="E32" s="135">
        <f>(D32-D31)/(C32-C31)</f>
        <v>69.8</v>
      </c>
      <c r="F32" s="133"/>
      <c r="G32" s="102"/>
    </row>
    <row r="33" spans="1:7" ht="15" customHeight="1" x14ac:dyDescent="0.25">
      <c r="A33" s="61"/>
      <c r="B33" s="61"/>
      <c r="C33" s="134">
        <f>'Población de Proyecto'!B32</f>
        <v>2000</v>
      </c>
      <c r="D33" s="161">
        <f>'Población de Proyecto'!F32</f>
        <v>3552</v>
      </c>
      <c r="E33" s="135">
        <f>(D33-D32)/(C33-C32)</f>
        <v>38.6</v>
      </c>
      <c r="F33" s="133"/>
      <c r="G33" s="102"/>
    </row>
    <row r="34" spans="1:7" ht="15" customHeight="1" x14ac:dyDescent="0.25">
      <c r="A34" s="61"/>
      <c r="B34" s="61"/>
      <c r="C34" s="134">
        <f>'Población de Proyecto'!B33</f>
        <v>2005</v>
      </c>
      <c r="D34" s="161">
        <f>'Población de Proyecto'!F33</f>
        <v>3187</v>
      </c>
      <c r="E34" s="135">
        <f>(D34-D33)/(C34-C33)</f>
        <v>-73</v>
      </c>
      <c r="F34" s="133"/>
      <c r="G34" s="102"/>
    </row>
    <row r="35" spans="1:7" ht="15" customHeight="1" x14ac:dyDescent="0.25">
      <c r="A35" s="61"/>
      <c r="B35" s="61"/>
      <c r="C35" s="134">
        <f>'Población de Proyecto'!B34</f>
        <v>2010</v>
      </c>
      <c r="D35" s="161">
        <f>'Población de Proyecto'!F34</f>
        <v>4063</v>
      </c>
      <c r="E35" s="135">
        <f>(D35-D34)/(C35-C34)</f>
        <v>175.2</v>
      </c>
      <c r="F35" s="133"/>
      <c r="G35" s="102"/>
    </row>
    <row r="36" spans="1:7" ht="15" customHeight="1" x14ac:dyDescent="0.25">
      <c r="A36" s="61"/>
      <c r="B36" s="61"/>
      <c r="C36" s="136">
        <f>D10</f>
        <v>2039</v>
      </c>
      <c r="D36" s="162">
        <f>E39</f>
        <v>5197.8666666666668</v>
      </c>
      <c r="E36" s="137"/>
      <c r="F36" s="138"/>
      <c r="G36" s="102"/>
    </row>
    <row r="37" spans="1:7" ht="15" customHeight="1" x14ac:dyDescent="0.25">
      <c r="A37" s="61"/>
      <c r="B37" s="61"/>
      <c r="C37" s="148"/>
      <c r="D37" s="144" t="s">
        <v>1</v>
      </c>
      <c r="E37" s="145">
        <f>D9</f>
        <v>20</v>
      </c>
      <c r="F37" s="149" t="s">
        <v>15</v>
      </c>
      <c r="G37" s="102"/>
    </row>
    <row r="38" spans="1:7" ht="15" customHeight="1" x14ac:dyDescent="0.25">
      <c r="A38" s="61"/>
      <c r="B38" s="61"/>
      <c r="C38" s="148"/>
      <c r="D38" s="144" t="s">
        <v>27</v>
      </c>
      <c r="E38" s="145">
        <f>AVERAGE(E30:E35)</f>
        <v>39.133333333333333</v>
      </c>
      <c r="F38" s="148"/>
      <c r="G38" s="102"/>
    </row>
    <row r="39" spans="1:7" ht="15.75" x14ac:dyDescent="0.25">
      <c r="A39" s="61"/>
      <c r="B39" s="61"/>
      <c r="C39" s="139"/>
      <c r="D39" s="140" t="s">
        <v>45</v>
      </c>
      <c r="E39" s="164">
        <f>D35+(E38*(C36-C35))</f>
        <v>5197.8666666666668</v>
      </c>
      <c r="F39" s="141" t="s">
        <v>8</v>
      </c>
      <c r="G39" s="102"/>
    </row>
    <row r="40" spans="1:7" ht="9.75" customHeight="1" x14ac:dyDescent="0.25">
      <c r="A40" s="61"/>
      <c r="B40" s="61"/>
      <c r="C40" s="61"/>
      <c r="D40" s="61"/>
      <c r="E40" s="61"/>
      <c r="F40" s="61"/>
      <c r="G40" s="102"/>
    </row>
    <row r="41" spans="1:7" ht="15" customHeight="1" x14ac:dyDescent="0.25">
      <c r="A41" s="61"/>
      <c r="B41" s="61"/>
      <c r="C41" s="61"/>
      <c r="D41" s="61"/>
      <c r="E41" s="61"/>
      <c r="F41" s="61"/>
      <c r="G41" s="102"/>
    </row>
    <row r="42" spans="1:7" ht="15" customHeight="1" x14ac:dyDescent="0.25">
      <c r="A42" s="61"/>
      <c r="B42" s="61"/>
      <c r="C42" s="61"/>
      <c r="D42" s="61"/>
      <c r="E42" s="61"/>
      <c r="F42" s="61"/>
      <c r="G42" s="102"/>
    </row>
    <row r="43" spans="1:7" ht="15" customHeight="1" x14ac:dyDescent="0.25">
      <c r="A43" s="61"/>
      <c r="B43" s="61"/>
      <c r="C43" s="61"/>
      <c r="D43" s="61"/>
      <c r="E43" s="61"/>
      <c r="F43" s="61"/>
      <c r="G43" s="102"/>
    </row>
    <row r="44" spans="1:7" ht="15" customHeight="1" x14ac:dyDescent="0.25">
      <c r="A44" s="61"/>
      <c r="B44" s="61"/>
      <c r="C44" s="61"/>
      <c r="D44" s="61"/>
      <c r="E44" s="61"/>
      <c r="F44" s="61"/>
      <c r="G44" s="102"/>
    </row>
    <row r="45" spans="1:7" ht="15" customHeight="1" x14ac:dyDescent="0.25">
      <c r="A45" s="61"/>
      <c r="B45" s="61"/>
      <c r="C45" s="61"/>
      <c r="D45" s="61"/>
      <c r="E45" s="61"/>
      <c r="F45" s="61"/>
      <c r="G45" s="102"/>
    </row>
    <row r="46" spans="1:7" ht="15" customHeight="1" x14ac:dyDescent="0.25">
      <c r="A46" s="61"/>
      <c r="B46" s="61"/>
      <c r="C46" s="61"/>
      <c r="D46" s="61"/>
      <c r="E46" s="61"/>
      <c r="F46" s="61"/>
      <c r="G46" s="17"/>
    </row>
    <row r="47" spans="1:7" ht="15" customHeight="1" x14ac:dyDescent="0.25">
      <c r="A47" s="61"/>
      <c r="B47" s="61"/>
      <c r="C47" s="61"/>
      <c r="D47" s="61"/>
      <c r="E47" s="61"/>
      <c r="F47" s="61"/>
      <c r="G47" s="102"/>
    </row>
    <row r="48" spans="1:7" ht="15" customHeight="1" x14ac:dyDescent="0.25">
      <c r="A48" s="61"/>
      <c r="B48" s="61"/>
      <c r="C48" s="61"/>
      <c r="D48" s="61"/>
      <c r="E48" s="61"/>
      <c r="F48" s="61"/>
      <c r="G48" s="102"/>
    </row>
    <row r="49" spans="1:7" ht="15" customHeight="1" x14ac:dyDescent="0.25">
      <c r="A49" s="61"/>
      <c r="B49" s="61"/>
      <c r="C49" s="61"/>
      <c r="D49" s="61"/>
      <c r="E49" s="61"/>
      <c r="F49" s="61"/>
      <c r="G49" s="102"/>
    </row>
    <row r="50" spans="1:7" ht="15" customHeight="1" x14ac:dyDescent="0.25">
      <c r="A50" s="61"/>
      <c r="B50" s="61"/>
      <c r="C50" s="61"/>
      <c r="D50" s="61"/>
      <c r="E50" s="61"/>
      <c r="F50" s="61"/>
      <c r="G50" s="102"/>
    </row>
    <row r="51" spans="1:7" x14ac:dyDescent="0.25">
      <c r="A51" s="61"/>
      <c r="B51" s="61"/>
      <c r="C51" s="61"/>
      <c r="D51" s="61"/>
      <c r="E51" s="61"/>
      <c r="F51" s="61"/>
      <c r="G51" s="61"/>
    </row>
    <row r="52" spans="1:7" x14ac:dyDescent="0.25">
      <c r="A52" s="61"/>
      <c r="B52" s="61"/>
      <c r="C52" s="61"/>
      <c r="D52" s="61"/>
      <c r="E52" s="61"/>
      <c r="F52" s="61"/>
      <c r="G52" s="61"/>
    </row>
    <row r="53" spans="1:7" x14ac:dyDescent="0.25">
      <c r="A53" s="61"/>
      <c r="B53" s="61"/>
      <c r="C53" s="61"/>
      <c r="D53" s="61"/>
      <c r="E53" s="61"/>
      <c r="F53" s="61"/>
      <c r="G53" s="61"/>
    </row>
    <row r="54" spans="1:7" x14ac:dyDescent="0.25">
      <c r="A54" s="61"/>
      <c r="B54" s="61"/>
      <c r="C54" s="61"/>
      <c r="D54" s="61"/>
      <c r="E54" s="61"/>
      <c r="F54" s="61"/>
      <c r="G54" s="61"/>
    </row>
    <row r="55" spans="1:7" x14ac:dyDescent="0.25">
      <c r="A55" s="61"/>
      <c r="B55" s="61"/>
      <c r="C55" s="61"/>
      <c r="D55" s="61"/>
      <c r="E55" s="61"/>
      <c r="F55" s="61"/>
      <c r="G55" s="61"/>
    </row>
    <row r="56" spans="1:7" x14ac:dyDescent="0.25">
      <c r="A56" s="61"/>
      <c r="B56" s="61"/>
      <c r="C56" s="61"/>
      <c r="D56" s="61"/>
      <c r="E56" s="61"/>
      <c r="F56" s="61"/>
      <c r="G56" s="61"/>
    </row>
    <row r="57" spans="1:7" x14ac:dyDescent="0.25">
      <c r="A57" s="61"/>
      <c r="B57" s="61"/>
      <c r="C57" s="61"/>
      <c r="D57" s="61"/>
      <c r="E57" s="61"/>
      <c r="F57" s="61"/>
      <c r="G57" s="61"/>
    </row>
    <row r="58" spans="1:7" x14ac:dyDescent="0.25">
      <c r="A58" s="61"/>
      <c r="B58" s="61"/>
      <c r="C58" s="61"/>
      <c r="D58" s="61"/>
      <c r="E58" s="61"/>
      <c r="F58" s="61"/>
      <c r="G58" s="61"/>
    </row>
    <row r="59" spans="1:7" x14ac:dyDescent="0.25">
      <c r="A59" s="61"/>
      <c r="B59" s="61"/>
      <c r="C59" s="61"/>
      <c r="D59" s="61"/>
      <c r="E59" s="61"/>
      <c r="F59" s="61"/>
      <c r="G59" s="61"/>
    </row>
    <row r="60" spans="1:7" x14ac:dyDescent="0.25">
      <c r="A60" s="61"/>
      <c r="B60" s="61"/>
      <c r="C60" s="61"/>
      <c r="D60" s="61"/>
      <c r="E60" s="61"/>
      <c r="F60" s="61"/>
      <c r="G60" s="61"/>
    </row>
    <row r="61" spans="1:7" x14ac:dyDescent="0.25">
      <c r="A61" s="61"/>
      <c r="B61" s="61"/>
      <c r="C61" s="61"/>
      <c r="D61" s="61"/>
      <c r="E61" s="61"/>
      <c r="F61" s="61"/>
      <c r="G61" s="61"/>
    </row>
    <row r="62" spans="1:7" x14ac:dyDescent="0.25">
      <c r="A62" s="61"/>
      <c r="B62" s="61"/>
      <c r="C62" s="61"/>
      <c r="D62" s="61"/>
      <c r="E62" s="61"/>
      <c r="F62" s="61"/>
      <c r="G62" s="61"/>
    </row>
    <row r="63" spans="1:7" x14ac:dyDescent="0.25">
      <c r="A63" s="61"/>
      <c r="B63" s="61"/>
      <c r="C63" s="61"/>
      <c r="D63" s="61"/>
      <c r="E63" s="61"/>
      <c r="F63" s="61"/>
      <c r="G63" s="61"/>
    </row>
    <row r="64" spans="1:7" x14ac:dyDescent="0.25">
      <c r="A64" s="61"/>
      <c r="B64" s="61"/>
      <c r="C64" s="61"/>
      <c r="D64" s="61"/>
      <c r="E64" s="61"/>
      <c r="F64" s="61"/>
      <c r="G64" s="61"/>
    </row>
    <row r="65" spans="1:7" x14ac:dyDescent="0.25">
      <c r="A65" s="61"/>
      <c r="B65" s="61"/>
      <c r="C65" s="61"/>
      <c r="D65" s="61"/>
      <c r="E65" s="61"/>
      <c r="F65" s="61"/>
      <c r="G65" s="61"/>
    </row>
    <row r="66" spans="1:7" x14ac:dyDescent="0.25">
      <c r="A66" s="61"/>
      <c r="B66" s="61"/>
      <c r="C66" s="61"/>
      <c r="D66" s="61"/>
      <c r="E66" s="61"/>
      <c r="F66" s="61"/>
      <c r="G66" s="61"/>
    </row>
    <row r="67" spans="1:7" x14ac:dyDescent="0.25">
      <c r="A67" s="61"/>
      <c r="B67" s="61"/>
      <c r="C67" s="61"/>
      <c r="D67" s="61"/>
      <c r="E67" s="61"/>
      <c r="F67" s="61"/>
      <c r="G67" s="61"/>
    </row>
    <row r="68" spans="1:7" x14ac:dyDescent="0.25">
      <c r="A68" s="61"/>
      <c r="B68" s="61"/>
      <c r="C68" s="61"/>
      <c r="D68" s="61"/>
      <c r="E68" s="61"/>
      <c r="F68" s="61"/>
      <c r="G68" s="61"/>
    </row>
  </sheetData>
  <mergeCells count="4">
    <mergeCell ref="E25:G25"/>
    <mergeCell ref="E26:G27"/>
    <mergeCell ref="B16:G19"/>
    <mergeCell ref="E24:G24"/>
  </mergeCells>
  <printOptions horizontalCentered="1"/>
  <pageMargins left="0.70866141732283472" right="0.70866141732283472" top="0.74803149606299213" bottom="0.47244094488188981" header="0.31496062992125984" footer="0.31496062992125984"/>
  <pageSetup scale="91" orientation="portrait" r:id="rId1"/>
  <headerFooter>
    <oddFooter>&amp;C&amp;9&amp;P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showGridLines="0" view="pageBreakPreview" topLeftCell="A16" zoomScaleNormal="100" zoomScaleSheetLayoutView="100" workbookViewId="0">
      <selection activeCell="G32" sqref="G32"/>
    </sheetView>
  </sheetViews>
  <sheetFormatPr baseColWidth="10" defaultColWidth="11.42578125" defaultRowHeight="15" x14ac:dyDescent="0.25"/>
  <cols>
    <col min="1" max="1" width="11.7109375" style="69" customWidth="1"/>
    <col min="2" max="2" width="15.85546875" style="69" customWidth="1"/>
    <col min="3" max="3" width="13.42578125" style="69" customWidth="1"/>
    <col min="4" max="4" width="13.85546875" style="69" customWidth="1"/>
    <col min="5" max="6" width="13.42578125" style="69" customWidth="1"/>
    <col min="7" max="7" width="12.28515625" style="69" customWidth="1"/>
    <col min="8" max="16384" width="11.42578125" style="69"/>
  </cols>
  <sheetData>
    <row r="1" spans="1:7" ht="12.75" customHeight="1" thickTop="1" x14ac:dyDescent="0.25">
      <c r="A1" s="24"/>
      <c r="B1" s="6"/>
      <c r="C1" s="6"/>
      <c r="D1" s="6"/>
      <c r="E1" s="6"/>
      <c r="F1" s="6"/>
      <c r="G1" s="25"/>
    </row>
    <row r="2" spans="1:7" x14ac:dyDescent="0.25">
      <c r="A2" s="26"/>
      <c r="B2" s="199" t="s">
        <v>13</v>
      </c>
      <c r="C2" s="200" t="str">
        <f>'Población de Proyecto'!$C$2</f>
        <v>PROYECCCIÓN DE LA POBLACIÓN FUTURA</v>
      </c>
      <c r="D2" s="5"/>
      <c r="E2" s="5"/>
      <c r="F2" s="5"/>
      <c r="G2" s="27"/>
    </row>
    <row r="3" spans="1:7" x14ac:dyDescent="0.25">
      <c r="A3" s="26"/>
      <c r="B3" s="199" t="s">
        <v>11</v>
      </c>
      <c r="C3" s="264" t="str">
        <f>'Población de Proyecto'!C3</f>
        <v>PLANTA DE TRATAMIENTO DE AGUAS RESIDUALES</v>
      </c>
      <c r="D3" s="5"/>
      <c r="E3" s="5"/>
      <c r="F3" s="5"/>
      <c r="G3" s="27"/>
    </row>
    <row r="4" spans="1:7" x14ac:dyDescent="0.25">
      <c r="A4" s="26"/>
      <c r="B4" s="199" t="s">
        <v>9</v>
      </c>
      <c r="C4" s="200" t="str">
        <f>'Población de Proyecto'!C4</f>
        <v>PEGUEROS</v>
      </c>
      <c r="D4" s="5"/>
      <c r="E4" s="5"/>
      <c r="F4" s="5"/>
      <c r="G4" s="27"/>
    </row>
    <row r="5" spans="1:7" x14ac:dyDescent="0.25">
      <c r="A5" s="26"/>
      <c r="B5" s="199" t="s">
        <v>10</v>
      </c>
      <c r="C5" s="200" t="str">
        <f>'Población de Proyecto'!C5</f>
        <v>TEPATITLÁN DE MORELOS, JALISCO</v>
      </c>
      <c r="D5" s="5"/>
      <c r="E5" s="5"/>
      <c r="F5" s="5"/>
      <c r="G5" s="27"/>
    </row>
    <row r="6" spans="1:7" ht="10.5" customHeight="1" thickBot="1" x14ac:dyDescent="0.3">
      <c r="A6" s="58"/>
      <c r="B6" s="123"/>
      <c r="C6" s="124"/>
      <c r="D6" s="59"/>
      <c r="E6" s="59"/>
      <c r="F6" s="59"/>
      <c r="G6" s="60"/>
    </row>
    <row r="7" spans="1:7" ht="15.75" thickTop="1" x14ac:dyDescent="0.25">
      <c r="A7" s="61"/>
      <c r="B7" s="61"/>
      <c r="C7" s="61"/>
      <c r="D7" s="61"/>
      <c r="E7" s="61"/>
      <c r="F7" s="61"/>
      <c r="G7" s="61"/>
    </row>
    <row r="8" spans="1:7" x14ac:dyDescent="0.25">
      <c r="A8" s="61"/>
      <c r="B8" s="61"/>
      <c r="C8" s="62" t="s">
        <v>68</v>
      </c>
      <c r="D8" s="63">
        <f>'Población de Proyecto'!$E$8</f>
        <v>2019</v>
      </c>
      <c r="F8" s="61"/>
      <c r="G8" s="61"/>
    </row>
    <row r="9" spans="1:7" ht="15.75" x14ac:dyDescent="0.25">
      <c r="A9" s="102"/>
      <c r="B9" s="102"/>
      <c r="C9" s="64" t="s">
        <v>69</v>
      </c>
      <c r="D9" s="63">
        <f>'Población de Proyecto'!$E$9</f>
        <v>20</v>
      </c>
      <c r="F9" s="102"/>
      <c r="G9" s="102"/>
    </row>
    <row r="10" spans="1:7" ht="15.75" x14ac:dyDescent="0.25">
      <c r="A10" s="102"/>
      <c r="B10" s="102"/>
      <c r="C10" s="62" t="s">
        <v>70</v>
      </c>
      <c r="D10" s="63">
        <f>'Población de Proyecto'!$E$10</f>
        <v>2039</v>
      </c>
      <c r="F10" s="102"/>
      <c r="G10" s="102"/>
    </row>
    <row r="11" spans="1:7" ht="7.5" customHeight="1" x14ac:dyDescent="0.25">
      <c r="A11" s="102"/>
      <c r="B11" s="102"/>
      <c r="C11" s="102"/>
      <c r="D11" s="102"/>
      <c r="E11" s="102"/>
      <c r="F11" s="102"/>
      <c r="G11" s="102"/>
    </row>
    <row r="12" spans="1:7" ht="15" customHeight="1" x14ac:dyDescent="0.25">
      <c r="A12" s="12" t="s">
        <v>192</v>
      </c>
      <c r="B12" s="61"/>
      <c r="C12" s="102"/>
      <c r="D12" s="102"/>
      <c r="E12" s="102"/>
      <c r="F12" s="102"/>
      <c r="G12" s="102"/>
    </row>
    <row r="13" spans="1:7" ht="15" customHeight="1" x14ac:dyDescent="0.25">
      <c r="A13" s="61"/>
      <c r="B13" s="12"/>
      <c r="C13" s="102"/>
      <c r="D13" s="102"/>
      <c r="E13" s="102"/>
      <c r="F13" s="102"/>
      <c r="G13" s="102"/>
    </row>
    <row r="14" spans="1:7" ht="15" customHeight="1" x14ac:dyDescent="0.25">
      <c r="A14" s="61"/>
      <c r="B14" s="288" t="s">
        <v>193</v>
      </c>
      <c r="C14" s="288"/>
      <c r="D14" s="288"/>
      <c r="E14" s="288"/>
      <c r="F14" s="288"/>
      <c r="G14" s="288"/>
    </row>
    <row r="15" spans="1:7" ht="15" customHeight="1" x14ac:dyDescent="0.25">
      <c r="A15" s="61"/>
      <c r="B15" s="288"/>
      <c r="C15" s="288"/>
      <c r="D15" s="288"/>
      <c r="E15" s="288"/>
      <c r="F15" s="288"/>
      <c r="G15" s="288"/>
    </row>
    <row r="16" spans="1:7" ht="15" customHeight="1" x14ac:dyDescent="0.25">
      <c r="A16" s="61"/>
      <c r="B16" s="288"/>
      <c r="C16" s="288"/>
      <c r="D16" s="288"/>
      <c r="E16" s="288"/>
      <c r="F16" s="288"/>
      <c r="G16" s="288"/>
    </row>
    <row r="17" spans="1:7" ht="15" customHeight="1" x14ac:dyDescent="0.25">
      <c r="A17" s="61"/>
      <c r="B17" s="61"/>
      <c r="C17" s="61"/>
      <c r="D17" s="61"/>
      <c r="E17" s="61"/>
      <c r="F17" s="61"/>
      <c r="G17" s="102"/>
    </row>
    <row r="18" spans="1:7" ht="15" customHeight="1" x14ac:dyDescent="0.25">
      <c r="A18" s="65"/>
      <c r="B18" s="104"/>
      <c r="C18" s="104"/>
      <c r="D18" s="104" t="s">
        <v>16</v>
      </c>
      <c r="E18" s="104"/>
      <c r="F18" s="104"/>
      <c r="G18" s="104"/>
    </row>
    <row r="19" spans="1:7" ht="15" customHeight="1" x14ac:dyDescent="0.25">
      <c r="A19" s="65"/>
      <c r="B19" s="104"/>
      <c r="C19" s="104"/>
      <c r="D19" s="14" t="s">
        <v>43</v>
      </c>
      <c r="E19" s="15" t="s">
        <v>44</v>
      </c>
      <c r="F19" s="61"/>
      <c r="G19" s="61"/>
    </row>
    <row r="20" spans="1:7" ht="15" customHeight="1" x14ac:dyDescent="0.25">
      <c r="A20" s="65"/>
      <c r="B20" s="104"/>
      <c r="C20" s="104"/>
      <c r="D20" s="14" t="s">
        <v>194</v>
      </c>
      <c r="E20" s="15" t="s">
        <v>195</v>
      </c>
      <c r="F20" s="61"/>
      <c r="G20" s="61"/>
    </row>
    <row r="21" spans="1:7" ht="15" customHeight="1" x14ac:dyDescent="0.25">
      <c r="A21" s="65"/>
      <c r="B21" s="104"/>
      <c r="C21" s="104"/>
      <c r="D21" s="16" t="s">
        <v>196</v>
      </c>
      <c r="E21" s="287" t="s">
        <v>197</v>
      </c>
      <c r="F21" s="287"/>
      <c r="G21" s="287"/>
    </row>
    <row r="22" spans="1:7" ht="15" customHeight="1" x14ac:dyDescent="0.25">
      <c r="A22" s="65"/>
      <c r="B22" s="104"/>
      <c r="C22" s="104"/>
      <c r="D22" s="16" t="s">
        <v>198</v>
      </c>
      <c r="E22" s="287" t="s">
        <v>199</v>
      </c>
      <c r="F22" s="287"/>
      <c r="G22" s="287"/>
    </row>
    <row r="23" spans="1:7" ht="15" customHeight="1" x14ac:dyDescent="0.25">
      <c r="A23" s="65"/>
      <c r="B23" s="104"/>
      <c r="C23" s="104"/>
      <c r="D23" s="16" t="s">
        <v>200</v>
      </c>
      <c r="E23" s="287" t="s">
        <v>201</v>
      </c>
      <c r="F23" s="287"/>
      <c r="G23" s="287"/>
    </row>
    <row r="24" spans="1:7" ht="15" customHeight="1" x14ac:dyDescent="0.25">
      <c r="A24" s="65"/>
      <c r="B24" s="104"/>
      <c r="C24" s="104"/>
      <c r="D24" s="103"/>
      <c r="E24" s="127"/>
      <c r="F24" s="127"/>
      <c r="G24" s="127"/>
    </row>
    <row r="25" spans="1:7" ht="15" customHeight="1" x14ac:dyDescent="0.25">
      <c r="A25" s="61"/>
      <c r="B25" s="61"/>
      <c r="C25" s="152" t="s">
        <v>0</v>
      </c>
      <c r="D25" s="152" t="s">
        <v>71</v>
      </c>
      <c r="E25" s="153" t="s">
        <v>202</v>
      </c>
      <c r="F25" s="23"/>
      <c r="G25" s="61"/>
    </row>
    <row r="26" spans="1:7" ht="15" customHeight="1" x14ac:dyDescent="0.25">
      <c r="A26" s="61"/>
      <c r="B26" s="61"/>
      <c r="C26" s="136">
        <f>'Población de Proyecto'!B29</f>
        <v>1980</v>
      </c>
      <c r="D26" s="163">
        <f>'Población de Proyecto'!F29</f>
        <v>2768</v>
      </c>
      <c r="E26" s="142">
        <v>0</v>
      </c>
      <c r="F26" s="143"/>
      <c r="G26" s="61"/>
    </row>
    <row r="27" spans="1:7" ht="15" customHeight="1" x14ac:dyDescent="0.25">
      <c r="A27" s="61"/>
      <c r="B27" s="61"/>
      <c r="C27" s="136">
        <f>'Población de Proyecto'!B30</f>
        <v>1990</v>
      </c>
      <c r="D27" s="163">
        <f>'Población de Proyecto'!F30</f>
        <v>3010</v>
      </c>
      <c r="E27" s="142">
        <f>(D27-D26)/D27</f>
        <v>8.039867109634552E-2</v>
      </c>
      <c r="F27" s="143"/>
      <c r="G27" s="61"/>
    </row>
    <row r="28" spans="1:7" ht="15" customHeight="1" x14ac:dyDescent="0.25">
      <c r="A28" s="61"/>
      <c r="B28" s="61"/>
      <c r="C28" s="136">
        <f>'Población de Proyecto'!B31</f>
        <v>1995</v>
      </c>
      <c r="D28" s="163">
        <f>'Población de Proyecto'!F31</f>
        <v>3359</v>
      </c>
      <c r="E28" s="142">
        <f t="shared" ref="E28:E31" si="0">(D28-D27)/D28</f>
        <v>0.10389997022923489</v>
      </c>
      <c r="F28" s="143"/>
      <c r="G28" s="61"/>
    </row>
    <row r="29" spans="1:7" ht="15" customHeight="1" x14ac:dyDescent="0.25">
      <c r="A29" s="61"/>
      <c r="B29" s="61"/>
      <c r="C29" s="136">
        <f>'Población de Proyecto'!B32</f>
        <v>2000</v>
      </c>
      <c r="D29" s="163">
        <f>'Población de Proyecto'!F32</f>
        <v>3552</v>
      </c>
      <c r="E29" s="142">
        <f t="shared" si="0"/>
        <v>5.4335585585585586E-2</v>
      </c>
      <c r="F29" s="143"/>
      <c r="G29" s="61"/>
    </row>
    <row r="30" spans="1:7" ht="15" customHeight="1" x14ac:dyDescent="0.25">
      <c r="A30" s="61"/>
      <c r="B30" s="61"/>
      <c r="C30" s="136">
        <f>'Población de Proyecto'!B33</f>
        <v>2005</v>
      </c>
      <c r="D30" s="163">
        <f>'Población de Proyecto'!F33</f>
        <v>3187</v>
      </c>
      <c r="E30" s="142">
        <f t="shared" si="0"/>
        <v>-0.11452776906181361</v>
      </c>
      <c r="F30" s="143"/>
      <c r="G30" s="61"/>
    </row>
    <row r="31" spans="1:7" ht="15" customHeight="1" x14ac:dyDescent="0.25">
      <c r="A31" s="61"/>
      <c r="B31" s="61"/>
      <c r="C31" s="136">
        <f>'Población de Proyecto'!B34</f>
        <v>2010</v>
      </c>
      <c r="D31" s="163">
        <f>'Población de Proyecto'!F34</f>
        <v>4063</v>
      </c>
      <c r="E31" s="142">
        <f t="shared" si="0"/>
        <v>0.21560423332512921</v>
      </c>
      <c r="F31" s="143"/>
      <c r="G31" s="61"/>
    </row>
    <row r="32" spans="1:7" ht="15" customHeight="1" x14ac:dyDescent="0.25">
      <c r="A32" s="61"/>
      <c r="B32" s="61"/>
      <c r="C32" s="136">
        <f>D10</f>
        <v>2039</v>
      </c>
      <c r="D32" s="162">
        <f>E35</f>
        <v>4129.7118193483593</v>
      </c>
      <c r="E32" s="142"/>
      <c r="F32" s="143"/>
      <c r="G32" s="61"/>
    </row>
    <row r="33" spans="1:7" ht="15" customHeight="1" x14ac:dyDescent="0.25">
      <c r="A33" s="61"/>
      <c r="B33" s="61"/>
      <c r="C33" s="144"/>
      <c r="D33" s="144" t="s">
        <v>203</v>
      </c>
      <c r="E33" s="145">
        <f>(C32-C31)</f>
        <v>29</v>
      </c>
      <c r="F33" s="145" t="s">
        <v>15</v>
      </c>
      <c r="G33" s="61"/>
    </row>
    <row r="34" spans="1:7" ht="15" customHeight="1" x14ac:dyDescent="0.25">
      <c r="A34" s="61"/>
      <c r="B34" s="61"/>
      <c r="C34" s="144"/>
      <c r="D34" s="144" t="s">
        <v>198</v>
      </c>
      <c r="E34" s="146">
        <f>AVERAGE(E26:E31)</f>
        <v>5.6618448529080267E-2</v>
      </c>
      <c r="F34" s="147"/>
      <c r="G34" s="61"/>
    </row>
    <row r="35" spans="1:7" ht="15" customHeight="1" x14ac:dyDescent="0.25">
      <c r="A35" s="61"/>
      <c r="B35" s="61"/>
      <c r="C35" s="150"/>
      <c r="D35" s="150" t="s">
        <v>45</v>
      </c>
      <c r="E35" s="165">
        <f>D31+((D31*E34*E33)/100)</f>
        <v>4129.7118193483593</v>
      </c>
      <c r="F35" s="151" t="s">
        <v>8</v>
      </c>
      <c r="G35" s="61"/>
    </row>
    <row r="36" spans="1:7" ht="15" customHeight="1" x14ac:dyDescent="0.25">
      <c r="A36" s="61"/>
      <c r="B36" s="61"/>
      <c r="C36" s="61"/>
      <c r="D36" s="61"/>
      <c r="E36" s="61"/>
      <c r="F36" s="61"/>
      <c r="G36" s="61"/>
    </row>
    <row r="37" spans="1:7" ht="15" customHeight="1" x14ac:dyDescent="0.25">
      <c r="A37" s="61"/>
      <c r="B37" s="61"/>
      <c r="C37" s="61"/>
      <c r="D37" s="61"/>
      <c r="E37" s="61"/>
      <c r="F37" s="61"/>
      <c r="G37" s="61"/>
    </row>
    <row r="38" spans="1:7" ht="15" customHeight="1" x14ac:dyDescent="0.25">
      <c r="A38" s="61"/>
      <c r="B38" s="61"/>
      <c r="C38" s="61"/>
      <c r="D38" s="61"/>
      <c r="E38" s="61"/>
      <c r="F38" s="61"/>
      <c r="G38" s="61"/>
    </row>
    <row r="39" spans="1:7" ht="15" customHeight="1" x14ac:dyDescent="0.25">
      <c r="A39" s="61"/>
      <c r="B39" s="61"/>
      <c r="C39" s="61"/>
      <c r="D39" s="61"/>
      <c r="E39" s="61"/>
      <c r="F39" s="61"/>
      <c r="G39" s="61"/>
    </row>
    <row r="40" spans="1:7" ht="15" customHeight="1" x14ac:dyDescent="0.25">
      <c r="A40" s="61"/>
      <c r="B40" s="61"/>
      <c r="C40" s="61"/>
      <c r="D40" s="61"/>
      <c r="E40" s="61"/>
      <c r="F40" s="61"/>
      <c r="G40" s="61"/>
    </row>
    <row r="41" spans="1:7" ht="15" customHeight="1" x14ac:dyDescent="0.25">
      <c r="A41" s="61"/>
      <c r="B41" s="61"/>
      <c r="C41" s="61"/>
      <c r="D41" s="61"/>
      <c r="E41" s="61"/>
      <c r="F41" s="61"/>
      <c r="G41" s="61"/>
    </row>
    <row r="42" spans="1:7" ht="15" customHeight="1" x14ac:dyDescent="0.25">
      <c r="A42" s="61"/>
      <c r="B42" s="67"/>
      <c r="C42" s="61"/>
      <c r="D42" s="61"/>
      <c r="E42" s="61"/>
      <c r="G42" s="61"/>
    </row>
    <row r="43" spans="1:7" ht="15" customHeight="1" x14ac:dyDescent="0.25">
      <c r="A43" s="61"/>
      <c r="B43" s="61"/>
      <c r="C43" s="61"/>
      <c r="D43" s="61"/>
      <c r="E43" s="61"/>
      <c r="G43" s="61"/>
    </row>
    <row r="44" spans="1:7" ht="15" customHeight="1" x14ac:dyDescent="0.25">
      <c r="A44" s="61"/>
      <c r="B44" s="61"/>
      <c r="C44" s="61"/>
      <c r="D44" s="61"/>
      <c r="E44" s="61"/>
      <c r="G44" s="61"/>
    </row>
    <row r="45" spans="1:7" ht="15" customHeight="1" x14ac:dyDescent="0.25">
      <c r="A45" s="61"/>
      <c r="B45" s="61"/>
      <c r="C45" s="61"/>
      <c r="D45" s="61"/>
      <c r="E45" s="61"/>
      <c r="F45" s="61"/>
      <c r="G45" s="61"/>
    </row>
    <row r="46" spans="1:7" ht="15" customHeight="1" x14ac:dyDescent="0.25">
      <c r="A46" s="61"/>
      <c r="B46" s="61"/>
      <c r="C46" s="61"/>
      <c r="D46" s="61"/>
      <c r="E46" s="61"/>
      <c r="F46" s="61"/>
      <c r="G46" s="61"/>
    </row>
    <row r="47" spans="1:7" x14ac:dyDescent="0.25">
      <c r="A47" s="61"/>
      <c r="B47" s="61"/>
      <c r="C47" s="61"/>
      <c r="D47" s="61"/>
      <c r="E47" s="61"/>
      <c r="F47" s="61"/>
      <c r="G47" s="61"/>
    </row>
    <row r="48" spans="1:7" x14ac:dyDescent="0.25">
      <c r="A48" s="61"/>
      <c r="B48" s="61"/>
      <c r="C48" s="61"/>
      <c r="D48" s="61"/>
      <c r="E48" s="61"/>
      <c r="F48" s="61"/>
      <c r="G48" s="61"/>
    </row>
    <row r="49" spans="1:7" x14ac:dyDescent="0.25">
      <c r="A49" s="61"/>
      <c r="B49" s="61"/>
      <c r="C49" s="61"/>
      <c r="D49" s="61"/>
      <c r="E49" s="61"/>
      <c r="F49" s="61"/>
      <c r="G49" s="61"/>
    </row>
    <row r="50" spans="1:7" x14ac:dyDescent="0.25">
      <c r="A50" s="61"/>
      <c r="B50" s="61"/>
      <c r="C50" s="61"/>
      <c r="D50" s="61"/>
      <c r="E50" s="61"/>
      <c r="F50" s="61"/>
      <c r="G50" s="61"/>
    </row>
    <row r="51" spans="1:7" x14ac:dyDescent="0.25">
      <c r="A51" s="61"/>
      <c r="B51" s="61"/>
      <c r="C51" s="61"/>
      <c r="D51" s="61"/>
      <c r="E51" s="61"/>
      <c r="F51" s="61"/>
      <c r="G51" s="61"/>
    </row>
    <row r="52" spans="1:7" x14ac:dyDescent="0.25">
      <c r="A52" s="61"/>
      <c r="B52" s="61"/>
      <c r="C52" s="61"/>
      <c r="D52" s="61"/>
      <c r="E52" s="61"/>
      <c r="F52" s="61"/>
      <c r="G52" s="61"/>
    </row>
    <row r="53" spans="1:7" x14ac:dyDescent="0.25">
      <c r="A53" s="61"/>
      <c r="B53" s="61"/>
      <c r="C53" s="61"/>
      <c r="D53" s="61"/>
      <c r="E53" s="61"/>
      <c r="F53" s="61"/>
      <c r="G53" s="61"/>
    </row>
    <row r="54" spans="1:7" x14ac:dyDescent="0.25">
      <c r="A54" s="61"/>
      <c r="B54" s="61"/>
      <c r="C54" s="61"/>
      <c r="D54" s="61"/>
      <c r="E54" s="61"/>
      <c r="F54" s="61"/>
      <c r="G54" s="61"/>
    </row>
    <row r="55" spans="1:7" x14ac:dyDescent="0.25">
      <c r="A55" s="61"/>
      <c r="B55" s="61"/>
      <c r="C55" s="61"/>
      <c r="D55" s="61"/>
      <c r="E55" s="61"/>
      <c r="F55" s="61"/>
      <c r="G55" s="61"/>
    </row>
    <row r="56" spans="1:7" x14ac:dyDescent="0.25">
      <c r="A56" s="61"/>
      <c r="B56" s="61"/>
      <c r="F56" s="61"/>
      <c r="G56" s="61"/>
    </row>
    <row r="57" spans="1:7" x14ac:dyDescent="0.25">
      <c r="A57" s="61"/>
      <c r="B57" s="61"/>
      <c r="F57" s="61"/>
      <c r="G57" s="61"/>
    </row>
    <row r="58" spans="1:7" x14ac:dyDescent="0.25">
      <c r="A58" s="61"/>
      <c r="B58" s="61"/>
      <c r="F58" s="61"/>
      <c r="G58" s="61"/>
    </row>
    <row r="59" spans="1:7" x14ac:dyDescent="0.25">
      <c r="A59" s="61"/>
      <c r="B59" s="61"/>
      <c r="F59" s="61"/>
      <c r="G59" s="61"/>
    </row>
    <row r="60" spans="1:7" x14ac:dyDescent="0.25">
      <c r="A60" s="61"/>
      <c r="B60" s="61"/>
      <c r="F60" s="61"/>
      <c r="G60" s="61"/>
    </row>
    <row r="61" spans="1:7" x14ac:dyDescent="0.25">
      <c r="A61" s="61"/>
      <c r="B61" s="61"/>
      <c r="F61" s="61"/>
      <c r="G61" s="61"/>
    </row>
    <row r="62" spans="1:7" x14ac:dyDescent="0.25">
      <c r="A62" s="61"/>
      <c r="B62" s="61"/>
      <c r="F62" s="61"/>
      <c r="G62" s="61"/>
    </row>
    <row r="63" spans="1:7" x14ac:dyDescent="0.25">
      <c r="A63" s="61"/>
      <c r="B63" s="61"/>
      <c r="F63" s="61"/>
      <c r="G63" s="61"/>
    </row>
    <row r="64" spans="1:7" x14ac:dyDescent="0.25">
      <c r="A64" s="61"/>
      <c r="B64" s="61"/>
      <c r="F64" s="61"/>
      <c r="G64" s="61"/>
    </row>
  </sheetData>
  <mergeCells count="4">
    <mergeCell ref="E22:G22"/>
    <mergeCell ref="E23:G23"/>
    <mergeCell ref="E21:G21"/>
    <mergeCell ref="B14:G16"/>
  </mergeCells>
  <printOptions horizontalCentered="1"/>
  <pageMargins left="0.70866141732283472" right="0.70866141732283472" top="0.74803149606299213" bottom="0.53" header="0.31496062992125984" footer="0.31496062992125984"/>
  <pageSetup scale="91" orientation="portrait" r:id="rId1"/>
  <headerFooter>
    <oddFooter>&amp;C&amp;9&amp;P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showGridLines="0" view="pageBreakPreview" topLeftCell="A19" zoomScaleNormal="100" zoomScaleSheetLayoutView="100" workbookViewId="0">
      <selection activeCell="B2" sqref="B2:C5"/>
    </sheetView>
  </sheetViews>
  <sheetFormatPr baseColWidth="10" defaultRowHeight="15" x14ac:dyDescent="0.25"/>
  <cols>
    <col min="1" max="1" width="5.7109375" customWidth="1"/>
    <col min="2" max="2" width="17.42578125" customWidth="1"/>
    <col min="3" max="3" width="15" customWidth="1"/>
    <col min="4" max="4" width="16.85546875" customWidth="1"/>
    <col min="5" max="6" width="13.42578125" customWidth="1"/>
    <col min="7" max="7" width="12.28515625" customWidth="1"/>
  </cols>
  <sheetData>
    <row r="1" spans="1:7" ht="9.75" customHeight="1" thickTop="1" x14ac:dyDescent="0.25">
      <c r="A1" s="24"/>
      <c r="B1" s="6"/>
      <c r="C1" s="6"/>
      <c r="D1" s="6"/>
      <c r="E1" s="6"/>
      <c r="F1" s="6"/>
      <c r="G1" s="25"/>
    </row>
    <row r="2" spans="1:7" x14ac:dyDescent="0.25">
      <c r="A2" s="26"/>
      <c r="B2" s="199" t="s">
        <v>13</v>
      </c>
      <c r="C2" s="200" t="str">
        <f>'Población de Proyecto'!$C$2</f>
        <v>PROYECCCIÓN DE LA POBLACIÓN FUTURA</v>
      </c>
      <c r="D2" s="5"/>
      <c r="E2" s="5"/>
      <c r="F2" s="5"/>
      <c r="G2" s="27"/>
    </row>
    <row r="3" spans="1:7" x14ac:dyDescent="0.25">
      <c r="A3" s="26"/>
      <c r="B3" s="199" t="s">
        <v>11</v>
      </c>
      <c r="C3" s="264" t="str">
        <f>'Población de Proyecto'!C3</f>
        <v>PLANTA DE TRATAMIENTO DE AGUAS RESIDUALES</v>
      </c>
      <c r="D3" s="5"/>
      <c r="E3" s="5"/>
      <c r="F3" s="5"/>
      <c r="G3" s="27"/>
    </row>
    <row r="4" spans="1:7" x14ac:dyDescent="0.25">
      <c r="A4" s="26"/>
      <c r="B4" s="199" t="s">
        <v>9</v>
      </c>
      <c r="C4" s="200" t="str">
        <f>'Población de Proyecto'!C4</f>
        <v>PEGUEROS</v>
      </c>
      <c r="D4" s="5"/>
      <c r="E4" s="5"/>
      <c r="F4" s="5"/>
      <c r="G4" s="27"/>
    </row>
    <row r="5" spans="1:7" x14ac:dyDescent="0.25">
      <c r="A5" s="26"/>
      <c r="B5" s="199" t="s">
        <v>10</v>
      </c>
      <c r="C5" s="200" t="str">
        <f>'Población de Proyecto'!C5</f>
        <v>TEPATITLÁN DE MORELOS, JALISCO</v>
      </c>
      <c r="D5" s="5"/>
      <c r="E5" s="5"/>
      <c r="F5" s="5"/>
      <c r="G5" s="27"/>
    </row>
    <row r="6" spans="1:7" ht="8.25" customHeight="1" thickBot="1" x14ac:dyDescent="0.3">
      <c r="A6" s="58"/>
      <c r="B6" s="123"/>
      <c r="C6" s="124"/>
      <c r="D6" s="59"/>
      <c r="E6" s="59"/>
      <c r="F6" s="59"/>
      <c r="G6" s="60"/>
    </row>
    <row r="7" spans="1:7" ht="15.75" thickTop="1" x14ac:dyDescent="0.25">
      <c r="A7" s="2"/>
      <c r="B7" s="2"/>
      <c r="C7" s="2"/>
      <c r="D7" s="2"/>
      <c r="E7" s="2"/>
      <c r="F7" s="2"/>
      <c r="G7" s="2"/>
    </row>
    <row r="8" spans="1:7" x14ac:dyDescent="0.25">
      <c r="A8" s="2"/>
      <c r="B8" s="2"/>
      <c r="C8" s="62" t="s">
        <v>68</v>
      </c>
      <c r="D8" s="63">
        <f>'Población de Proyecto'!$E$8</f>
        <v>2019</v>
      </c>
      <c r="F8" s="2"/>
      <c r="G8" s="2"/>
    </row>
    <row r="9" spans="1:7" ht="15.75" x14ac:dyDescent="0.25">
      <c r="A9" s="102"/>
      <c r="B9" s="102"/>
      <c r="C9" s="64" t="s">
        <v>69</v>
      </c>
      <c r="D9" s="63">
        <f>'Población de Proyecto'!$E$9</f>
        <v>20</v>
      </c>
      <c r="E9" s="102"/>
      <c r="F9" s="102"/>
      <c r="G9" s="102"/>
    </row>
    <row r="10" spans="1:7" ht="15.75" x14ac:dyDescent="0.25">
      <c r="A10" s="102"/>
      <c r="B10" s="102"/>
      <c r="C10" s="62" t="s">
        <v>70</v>
      </c>
      <c r="D10" s="63">
        <f>'Población de Proyecto'!$E$10</f>
        <v>2039</v>
      </c>
      <c r="F10" s="102"/>
      <c r="G10" s="102"/>
    </row>
    <row r="11" spans="1:7" ht="15.75" x14ac:dyDescent="0.25">
      <c r="A11" s="102"/>
      <c r="B11" s="102"/>
      <c r="C11" s="102"/>
      <c r="D11" s="102"/>
      <c r="E11" s="102"/>
      <c r="F11" s="102"/>
      <c r="G11" s="102"/>
    </row>
    <row r="12" spans="1:7" ht="15" customHeight="1" x14ac:dyDescent="0.35">
      <c r="A12" s="12" t="s">
        <v>204</v>
      </c>
      <c r="B12" s="2"/>
      <c r="C12" s="9"/>
      <c r="D12" s="9"/>
      <c r="E12" s="9"/>
      <c r="F12" s="9"/>
      <c r="G12" s="9"/>
    </row>
    <row r="13" spans="1:7" ht="15" customHeight="1" x14ac:dyDescent="0.35">
      <c r="A13" s="2"/>
      <c r="B13" s="12"/>
      <c r="C13" s="9"/>
      <c r="D13" s="9"/>
      <c r="E13" s="9"/>
      <c r="F13" s="9"/>
      <c r="G13" s="9"/>
    </row>
    <row r="14" spans="1:7" ht="15" customHeight="1" x14ac:dyDescent="0.25">
      <c r="A14" s="2"/>
      <c r="B14" s="289" t="s">
        <v>35</v>
      </c>
      <c r="C14" s="289"/>
      <c r="D14" s="289"/>
      <c r="E14" s="289"/>
      <c r="F14" s="289"/>
      <c r="G14" s="289"/>
    </row>
    <row r="15" spans="1:7" ht="15" customHeight="1" x14ac:dyDescent="0.25">
      <c r="A15" s="2"/>
      <c r="B15" s="289"/>
      <c r="C15" s="289"/>
      <c r="D15" s="289"/>
      <c r="E15" s="289"/>
      <c r="F15" s="289"/>
      <c r="G15" s="289"/>
    </row>
    <row r="16" spans="1:7" ht="15" customHeight="1" x14ac:dyDescent="0.25">
      <c r="A16" s="2"/>
      <c r="B16" s="104"/>
      <c r="C16" s="104"/>
      <c r="D16" s="104"/>
      <c r="E16" s="104"/>
      <c r="F16" s="104"/>
      <c r="G16" s="104"/>
    </row>
    <row r="17" spans="1:7" ht="15" customHeight="1" x14ac:dyDescent="0.25">
      <c r="A17" s="2"/>
      <c r="B17" s="104"/>
      <c r="C17" s="104"/>
      <c r="D17" s="104"/>
      <c r="E17" s="104" t="s">
        <v>16</v>
      </c>
      <c r="F17" s="104"/>
      <c r="G17" s="104"/>
    </row>
    <row r="18" spans="1:7" ht="15" customHeight="1" x14ac:dyDescent="0.25">
      <c r="A18" s="2"/>
      <c r="B18" s="2"/>
      <c r="C18" s="2"/>
      <c r="D18" s="2"/>
      <c r="E18" s="14" t="s">
        <v>19</v>
      </c>
      <c r="F18" s="15" t="s">
        <v>20</v>
      </c>
      <c r="G18" s="2"/>
    </row>
    <row r="19" spans="1:7" ht="15" customHeight="1" x14ac:dyDescent="0.25">
      <c r="A19" s="2"/>
      <c r="B19" s="2"/>
      <c r="C19" s="2"/>
      <c r="D19" s="2"/>
      <c r="E19" s="14" t="s">
        <v>36</v>
      </c>
      <c r="F19" s="15" t="s">
        <v>37</v>
      </c>
      <c r="G19" s="104"/>
    </row>
    <row r="20" spans="1:7" ht="15" customHeight="1" x14ac:dyDescent="0.25">
      <c r="A20" s="2"/>
      <c r="B20" s="2"/>
      <c r="C20" s="2"/>
      <c r="D20" s="2"/>
      <c r="E20" s="14" t="s">
        <v>38</v>
      </c>
      <c r="F20" s="15" t="s">
        <v>39</v>
      </c>
      <c r="G20" s="104"/>
    </row>
    <row r="21" spans="1:7" ht="15" customHeight="1" x14ac:dyDescent="0.25">
      <c r="A21" s="2"/>
      <c r="B21" s="2"/>
      <c r="C21" s="2"/>
      <c r="D21" s="2"/>
      <c r="E21" s="14" t="s">
        <v>40</v>
      </c>
      <c r="F21" s="15" t="s">
        <v>205</v>
      </c>
      <c r="G21" s="104"/>
    </row>
    <row r="22" spans="1:7" ht="15" customHeight="1" x14ac:dyDescent="0.25">
      <c r="A22" s="2"/>
      <c r="B22" s="2"/>
      <c r="C22" s="2"/>
      <c r="D22" s="2"/>
      <c r="E22" s="2"/>
      <c r="F22" s="2"/>
      <c r="G22" s="2"/>
    </row>
    <row r="23" spans="1:7" ht="15" customHeight="1" x14ac:dyDescent="0.25">
      <c r="A23" s="2"/>
      <c r="B23" s="2"/>
      <c r="C23" s="152" t="s">
        <v>0</v>
      </c>
      <c r="D23" s="152" t="s">
        <v>71</v>
      </c>
      <c r="E23" s="154" t="s">
        <v>41</v>
      </c>
      <c r="F23" s="155" t="s">
        <v>42</v>
      </c>
      <c r="G23" s="2"/>
    </row>
    <row r="24" spans="1:7" ht="15" customHeight="1" x14ac:dyDescent="0.25">
      <c r="A24" s="2"/>
      <c r="B24" s="2"/>
      <c r="C24" s="156">
        <f>'Población de Proyecto'!B29</f>
        <v>1980</v>
      </c>
      <c r="D24" s="159">
        <f>'Población de Proyecto'!F29</f>
        <v>2768</v>
      </c>
      <c r="E24" s="157"/>
      <c r="F24" s="158"/>
      <c r="G24" s="2"/>
    </row>
    <row r="25" spans="1:7" ht="15" customHeight="1" x14ac:dyDescent="0.25">
      <c r="A25" s="2"/>
      <c r="B25" s="2"/>
      <c r="C25" s="156">
        <f>'Población de Proyecto'!B30</f>
        <v>1990</v>
      </c>
      <c r="D25" s="159">
        <f>'Población de Proyecto'!F30</f>
        <v>3010</v>
      </c>
      <c r="E25" s="157">
        <f>C25-C24</f>
        <v>10</v>
      </c>
      <c r="F25" s="158">
        <f>(POWER(D25/D24,1/E25))-1</f>
        <v>8.4167272449007235E-3</v>
      </c>
      <c r="G25" s="2"/>
    </row>
    <row r="26" spans="1:7" ht="15" customHeight="1" x14ac:dyDescent="0.25">
      <c r="A26" s="2"/>
      <c r="B26" s="2"/>
      <c r="C26" s="156">
        <f>'Población de Proyecto'!B31</f>
        <v>1995</v>
      </c>
      <c r="D26" s="159">
        <f>'Población de Proyecto'!F31</f>
        <v>3359</v>
      </c>
      <c r="E26" s="157">
        <f t="shared" ref="E26:E29" si="0">C26-C25</f>
        <v>5</v>
      </c>
      <c r="F26" s="158">
        <f t="shared" ref="F26:F29" si="1">(POWER(D26/D25,1/E26))-1</f>
        <v>2.2183112395617099E-2</v>
      </c>
      <c r="G26" s="2"/>
    </row>
    <row r="27" spans="1:7" ht="15" customHeight="1" x14ac:dyDescent="0.25">
      <c r="A27" s="2"/>
      <c r="B27" s="2"/>
      <c r="C27" s="156">
        <f>'Población de Proyecto'!B32</f>
        <v>2000</v>
      </c>
      <c r="D27" s="159">
        <f>'Población de Proyecto'!F32</f>
        <v>3552</v>
      </c>
      <c r="E27" s="157">
        <f t="shared" si="0"/>
        <v>5</v>
      </c>
      <c r="F27" s="158">
        <f t="shared" si="1"/>
        <v>1.1236159631083042E-2</v>
      </c>
      <c r="G27" s="2"/>
    </row>
    <row r="28" spans="1:7" ht="15" customHeight="1" x14ac:dyDescent="0.25">
      <c r="A28" s="2"/>
      <c r="B28" s="2"/>
      <c r="C28" s="156">
        <f>'Población de Proyecto'!B33</f>
        <v>2005</v>
      </c>
      <c r="D28" s="159">
        <f>'Población de Proyecto'!F33</f>
        <v>3187</v>
      </c>
      <c r="E28" s="157">
        <f t="shared" si="0"/>
        <v>5</v>
      </c>
      <c r="F28" s="158">
        <f t="shared" si="1"/>
        <v>-2.1452703835388442E-2</v>
      </c>
      <c r="G28" s="2"/>
    </row>
    <row r="29" spans="1:7" ht="15" customHeight="1" x14ac:dyDescent="0.25">
      <c r="A29" s="2"/>
      <c r="B29" s="2"/>
      <c r="C29" s="156">
        <f>'Población de Proyecto'!B34</f>
        <v>2010</v>
      </c>
      <c r="D29" s="159">
        <f>'Población de Proyecto'!F34</f>
        <v>4063</v>
      </c>
      <c r="E29" s="157">
        <f t="shared" si="0"/>
        <v>5</v>
      </c>
      <c r="F29" s="158">
        <f t="shared" si="1"/>
        <v>4.9767085588614979E-2</v>
      </c>
      <c r="G29" s="2"/>
    </row>
    <row r="30" spans="1:7" ht="15" customHeight="1" x14ac:dyDescent="0.25">
      <c r="A30" s="2"/>
      <c r="B30" s="2"/>
      <c r="C30" s="156">
        <f>D10</f>
        <v>2039</v>
      </c>
      <c r="D30" s="160">
        <f>E33</f>
        <v>6085.8476709863526</v>
      </c>
      <c r="E30" s="157"/>
      <c r="F30" s="158"/>
      <c r="G30" s="2"/>
    </row>
    <row r="31" spans="1:7" ht="15" customHeight="1" x14ac:dyDescent="0.25">
      <c r="A31" s="2"/>
      <c r="B31" s="2"/>
      <c r="C31" s="148"/>
      <c r="D31" s="144" t="s">
        <v>1</v>
      </c>
      <c r="E31" s="145">
        <f>D9</f>
        <v>20</v>
      </c>
      <c r="F31" s="149" t="s">
        <v>15</v>
      </c>
      <c r="G31" s="2"/>
    </row>
    <row r="32" spans="1:7" ht="15" customHeight="1" x14ac:dyDescent="0.25">
      <c r="A32" s="2"/>
      <c r="B32" s="2"/>
      <c r="C32" s="148"/>
      <c r="D32" s="144" t="s">
        <v>209</v>
      </c>
      <c r="E32" s="146">
        <f>AVERAGE(F24:F29)</f>
        <v>1.4030076204965481E-2</v>
      </c>
      <c r="F32" s="148"/>
      <c r="G32" s="2"/>
    </row>
    <row r="33" spans="1:7" ht="15" customHeight="1" x14ac:dyDescent="0.25">
      <c r="A33" s="2"/>
      <c r="B33" s="2"/>
      <c r="C33" s="139"/>
      <c r="D33" s="140" t="s">
        <v>45</v>
      </c>
      <c r="E33" s="164">
        <f>D29*(1+($E$32))^(C30-C29)</f>
        <v>6085.8476709863526</v>
      </c>
      <c r="F33" s="141" t="s">
        <v>8</v>
      </c>
      <c r="G33" s="2"/>
    </row>
    <row r="34" spans="1:7" ht="15" customHeight="1" x14ac:dyDescent="0.25">
      <c r="A34" s="2"/>
      <c r="B34" s="2"/>
      <c r="C34" s="128"/>
      <c r="D34" s="129"/>
      <c r="E34" s="130"/>
      <c r="F34" s="131"/>
      <c r="G34" s="2"/>
    </row>
    <row r="35" spans="1:7" ht="15" customHeight="1" x14ac:dyDescent="0.25">
      <c r="A35" s="2"/>
      <c r="B35" s="2"/>
      <c r="C35" s="128"/>
      <c r="D35" s="129"/>
      <c r="E35" s="130"/>
      <c r="F35" s="131"/>
      <c r="G35" s="2"/>
    </row>
    <row r="36" spans="1:7" ht="15" customHeight="1" x14ac:dyDescent="0.25">
      <c r="A36" s="2"/>
      <c r="B36" s="2"/>
      <c r="C36" s="128"/>
      <c r="D36" s="129"/>
      <c r="E36" s="130"/>
      <c r="F36" s="131"/>
      <c r="G36" s="2"/>
    </row>
    <row r="37" spans="1:7" ht="15" customHeight="1" x14ac:dyDescent="0.25">
      <c r="A37" s="2"/>
      <c r="B37" s="2"/>
      <c r="C37" s="128"/>
      <c r="D37" s="129"/>
      <c r="E37" s="130"/>
      <c r="F37" s="131"/>
      <c r="G37" s="2"/>
    </row>
    <row r="38" spans="1:7" ht="15" customHeight="1" x14ac:dyDescent="0.25">
      <c r="A38" s="2"/>
      <c r="B38" s="2"/>
      <c r="C38" s="2"/>
      <c r="D38" s="2"/>
      <c r="E38" s="2"/>
      <c r="F38" s="2"/>
      <c r="G38" s="2"/>
    </row>
    <row r="39" spans="1:7" ht="15" customHeight="1" x14ac:dyDescent="0.25">
      <c r="A39" s="2"/>
      <c r="B39" s="2"/>
      <c r="C39" s="2"/>
      <c r="D39" s="2"/>
      <c r="E39" s="2"/>
      <c r="F39" s="2"/>
      <c r="G39" s="2"/>
    </row>
    <row r="40" spans="1:7" ht="15" customHeight="1" x14ac:dyDescent="0.25">
      <c r="A40" s="2"/>
      <c r="B40" s="2"/>
      <c r="C40" s="2"/>
      <c r="D40" s="2"/>
      <c r="E40" s="2"/>
      <c r="F40" s="2"/>
      <c r="G40" s="2"/>
    </row>
    <row r="41" spans="1:7" ht="15" customHeight="1" x14ac:dyDescent="0.25">
      <c r="A41" s="2"/>
      <c r="B41" s="2"/>
      <c r="C41" s="2"/>
      <c r="D41" s="2"/>
      <c r="E41" s="2"/>
      <c r="F41" s="2"/>
      <c r="G41" s="2"/>
    </row>
    <row r="42" spans="1:7" ht="15" customHeight="1" x14ac:dyDescent="0.25">
      <c r="A42" s="2"/>
      <c r="B42" s="2"/>
      <c r="C42" s="2"/>
      <c r="D42" s="2"/>
      <c r="E42" s="2"/>
      <c r="F42" s="2"/>
      <c r="G42" s="2"/>
    </row>
    <row r="43" spans="1:7" ht="15" customHeight="1" x14ac:dyDescent="0.25">
      <c r="A43" s="2"/>
      <c r="B43" s="2"/>
      <c r="C43" s="2"/>
      <c r="D43" s="2"/>
      <c r="E43" s="2"/>
      <c r="F43" s="2"/>
      <c r="G43" s="2"/>
    </row>
    <row r="44" spans="1:7" ht="15" customHeight="1" x14ac:dyDescent="0.25">
      <c r="A44" s="2"/>
      <c r="B44" s="2"/>
      <c r="C44" s="2"/>
      <c r="D44" s="2"/>
      <c r="E44" s="2"/>
      <c r="F44" s="2"/>
      <c r="G44" s="2"/>
    </row>
    <row r="45" spans="1:7" ht="15" customHeight="1" x14ac:dyDescent="0.25">
      <c r="A45" s="2"/>
      <c r="B45" s="2"/>
      <c r="C45" s="2"/>
      <c r="D45" s="2"/>
      <c r="E45" s="2"/>
      <c r="F45" s="2"/>
      <c r="G45" s="2"/>
    </row>
    <row r="46" spans="1:7" ht="15" customHeight="1" x14ac:dyDescent="0.25">
      <c r="A46" s="2"/>
      <c r="B46" s="2"/>
      <c r="C46" s="2"/>
      <c r="D46" s="2"/>
      <c r="E46" s="2"/>
      <c r="F46" s="2"/>
      <c r="G46" s="2"/>
    </row>
    <row r="47" spans="1:7" ht="15" customHeight="1" x14ac:dyDescent="0.25">
      <c r="A47" s="2"/>
      <c r="B47" s="2"/>
      <c r="C47" s="2"/>
      <c r="D47" s="2"/>
      <c r="E47" s="2"/>
      <c r="F47" s="2"/>
      <c r="G47" s="2"/>
    </row>
    <row r="48" spans="1:7" ht="15" customHeight="1" x14ac:dyDescent="0.25">
      <c r="A48" s="2"/>
      <c r="B48" s="2"/>
      <c r="C48" s="2"/>
      <c r="D48" s="2"/>
      <c r="E48" s="2"/>
      <c r="F48" s="2"/>
      <c r="G48" s="2"/>
    </row>
    <row r="49" spans="1:7" ht="15" customHeight="1" x14ac:dyDescent="0.25">
      <c r="A49" s="2"/>
      <c r="B49" s="2"/>
      <c r="C49" s="2"/>
      <c r="D49" s="2"/>
      <c r="E49" s="2"/>
      <c r="F49" s="2"/>
      <c r="G49" s="2"/>
    </row>
    <row r="50" spans="1:7" x14ac:dyDescent="0.25">
      <c r="A50" s="2"/>
      <c r="B50" s="2"/>
      <c r="C50" s="2"/>
      <c r="D50" s="2"/>
      <c r="E50" s="2"/>
      <c r="F50" s="2"/>
      <c r="G50" s="2"/>
    </row>
    <row r="51" spans="1:7" x14ac:dyDescent="0.25">
      <c r="A51" s="2"/>
      <c r="B51" s="2"/>
      <c r="C51" s="2"/>
      <c r="D51" s="2"/>
      <c r="E51" s="2"/>
      <c r="F51" s="2"/>
      <c r="G51" s="2"/>
    </row>
    <row r="52" spans="1:7" x14ac:dyDescent="0.25">
      <c r="A52" s="2"/>
      <c r="B52" s="2"/>
      <c r="C52" s="2"/>
      <c r="D52" s="2"/>
      <c r="E52" s="2"/>
      <c r="F52" s="2"/>
      <c r="G52" s="2"/>
    </row>
    <row r="53" spans="1:7" x14ac:dyDescent="0.25">
      <c r="A53" s="2"/>
      <c r="B53" s="2"/>
      <c r="C53" s="2"/>
      <c r="D53" s="2"/>
      <c r="E53" s="2"/>
      <c r="F53" s="2"/>
      <c r="G53" s="2"/>
    </row>
    <row r="54" spans="1:7" x14ac:dyDescent="0.25">
      <c r="A54" s="2"/>
      <c r="B54" s="2"/>
      <c r="C54" s="2"/>
      <c r="D54" s="2"/>
      <c r="E54" s="2"/>
      <c r="F54" s="2"/>
      <c r="G54" s="2"/>
    </row>
    <row r="55" spans="1:7" x14ac:dyDescent="0.25">
      <c r="A55" s="2"/>
      <c r="B55" s="2"/>
      <c r="C55" s="2"/>
      <c r="D55" s="2"/>
      <c r="E55" s="2"/>
      <c r="F55" s="2"/>
      <c r="G55" s="2"/>
    </row>
    <row r="56" spans="1:7" x14ac:dyDescent="0.25">
      <c r="A56" s="2"/>
      <c r="B56" s="2"/>
      <c r="C56" s="2"/>
      <c r="D56" s="2"/>
      <c r="E56" s="2"/>
      <c r="F56" s="2"/>
      <c r="G56" s="2"/>
    </row>
    <row r="57" spans="1:7" x14ac:dyDescent="0.25">
      <c r="A57" s="2"/>
      <c r="B57" s="2"/>
      <c r="C57" s="2"/>
      <c r="D57" s="2"/>
      <c r="E57" s="2"/>
      <c r="F57" s="2"/>
      <c r="G57" s="2"/>
    </row>
    <row r="58" spans="1:7" x14ac:dyDescent="0.25">
      <c r="A58" s="2"/>
      <c r="B58" s="2"/>
      <c r="G58" s="2"/>
    </row>
    <row r="59" spans="1:7" x14ac:dyDescent="0.25">
      <c r="A59" s="2"/>
      <c r="B59" s="2"/>
      <c r="G59" s="2"/>
    </row>
    <row r="60" spans="1:7" x14ac:dyDescent="0.25">
      <c r="A60" s="2"/>
      <c r="B60" s="2"/>
      <c r="G60" s="2"/>
    </row>
    <row r="61" spans="1:7" x14ac:dyDescent="0.25">
      <c r="A61" s="2"/>
      <c r="B61" s="2"/>
      <c r="G61" s="2"/>
    </row>
    <row r="62" spans="1:7" x14ac:dyDescent="0.25">
      <c r="A62" s="2"/>
      <c r="B62" s="2"/>
      <c r="G62" s="2"/>
    </row>
    <row r="63" spans="1:7" x14ac:dyDescent="0.25">
      <c r="A63" s="2"/>
      <c r="B63" s="2"/>
      <c r="G63" s="2"/>
    </row>
    <row r="64" spans="1:7" x14ac:dyDescent="0.25">
      <c r="A64" s="2"/>
      <c r="B64" s="2"/>
      <c r="G64" s="2"/>
    </row>
    <row r="65" spans="1:7" x14ac:dyDescent="0.25">
      <c r="A65" s="2"/>
      <c r="B65" s="2"/>
      <c r="G65" s="2"/>
    </row>
    <row r="66" spans="1:7" x14ac:dyDescent="0.25">
      <c r="A66" s="2"/>
      <c r="B66" s="2"/>
      <c r="G66" s="2"/>
    </row>
  </sheetData>
  <mergeCells count="1">
    <mergeCell ref="B14:G15"/>
  </mergeCells>
  <printOptions horizontalCentered="1"/>
  <pageMargins left="0.70866141732283472" right="0.70866141732283472" top="0.68" bottom="0.55118110236220474" header="0.31496062992125984" footer="0.31496062992125984"/>
  <pageSetup scale="91" orientation="portrait" r:id="rId1"/>
  <headerFooter>
    <oddFooter>&amp;C&amp;9&amp;P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showGridLines="0" view="pageBreakPreview" topLeftCell="A19" zoomScale="145" zoomScaleNormal="100" zoomScaleSheetLayoutView="145" workbookViewId="0">
      <selection activeCell="B2" sqref="B2:C5"/>
    </sheetView>
  </sheetViews>
  <sheetFormatPr baseColWidth="10" defaultRowHeight="15" x14ac:dyDescent="0.25"/>
  <cols>
    <col min="1" max="1" width="5.7109375" customWidth="1"/>
    <col min="2" max="2" width="10.7109375" customWidth="1"/>
    <col min="3" max="4" width="10.85546875" customWidth="1"/>
    <col min="5" max="5" width="13.140625" customWidth="1"/>
    <col min="6" max="7" width="13.42578125" customWidth="1"/>
    <col min="8" max="8" width="12.28515625" customWidth="1"/>
    <col min="9" max="12" width="11.42578125" style="115"/>
  </cols>
  <sheetData>
    <row r="1" spans="1:12" ht="7.5" customHeight="1" thickTop="1" x14ac:dyDescent="0.25">
      <c r="A1" s="24"/>
      <c r="B1" s="6"/>
      <c r="C1" s="6"/>
      <c r="D1" s="6"/>
      <c r="E1" s="6"/>
      <c r="F1" s="6"/>
      <c r="G1" s="6"/>
      <c r="H1" s="25"/>
      <c r="L1"/>
    </row>
    <row r="2" spans="1:12" x14ac:dyDescent="0.25">
      <c r="A2" s="26"/>
      <c r="B2" s="199" t="s">
        <v>13</v>
      </c>
      <c r="C2" s="200" t="str">
        <f>'Población de Proyecto'!$C$2</f>
        <v>PROYECCCIÓN DE LA POBLACIÓN FUTURA</v>
      </c>
      <c r="D2" s="5"/>
      <c r="E2" s="5"/>
      <c r="F2" s="5"/>
      <c r="G2" s="5"/>
      <c r="H2" s="27"/>
      <c r="L2"/>
    </row>
    <row r="3" spans="1:12" x14ac:dyDescent="0.25">
      <c r="A3" s="26"/>
      <c r="B3" s="199" t="s">
        <v>11</v>
      </c>
      <c r="C3" s="264" t="str">
        <f>'Población de Proyecto'!C3</f>
        <v>PLANTA DE TRATAMIENTO DE AGUAS RESIDUALES</v>
      </c>
      <c r="D3" s="5"/>
      <c r="E3" s="5"/>
      <c r="F3" s="5"/>
      <c r="G3" s="5"/>
      <c r="H3" s="27"/>
      <c r="L3"/>
    </row>
    <row r="4" spans="1:12" x14ac:dyDescent="0.25">
      <c r="A4" s="26"/>
      <c r="B4" s="199" t="s">
        <v>9</v>
      </c>
      <c r="C4" s="200" t="str">
        <f>'Población de Proyecto'!C4</f>
        <v>PEGUEROS</v>
      </c>
      <c r="D4" s="5"/>
      <c r="E4" s="5"/>
      <c r="F4" s="5"/>
      <c r="G4" s="5"/>
      <c r="H4" s="27"/>
      <c r="L4"/>
    </row>
    <row r="5" spans="1:12" x14ac:dyDescent="0.25">
      <c r="A5" s="26"/>
      <c r="B5" s="199" t="s">
        <v>10</v>
      </c>
      <c r="C5" s="200" t="str">
        <f>'Población de Proyecto'!C5</f>
        <v>TEPATITLÁN DE MORELOS, JALISCO</v>
      </c>
      <c r="D5" s="5"/>
      <c r="E5" s="5"/>
      <c r="F5" s="5"/>
      <c r="G5" s="5"/>
      <c r="H5" s="27"/>
      <c r="L5"/>
    </row>
    <row r="6" spans="1:12" ht="7.5" customHeight="1" thickBot="1" x14ac:dyDescent="0.3">
      <c r="A6" s="58"/>
      <c r="B6" s="123"/>
      <c r="C6" s="124"/>
      <c r="D6" s="59"/>
      <c r="E6" s="59"/>
      <c r="F6" s="59"/>
      <c r="G6" s="59"/>
      <c r="H6" s="30"/>
      <c r="L6"/>
    </row>
    <row r="7" spans="1:12" ht="7.5" customHeight="1" thickTop="1" x14ac:dyDescent="0.25">
      <c r="A7" s="2"/>
      <c r="B7" s="2"/>
      <c r="C7" s="2"/>
      <c r="D7" s="2"/>
      <c r="E7" s="2"/>
      <c r="F7" s="2"/>
      <c r="G7" s="2"/>
      <c r="H7" s="2"/>
      <c r="L7"/>
    </row>
    <row r="8" spans="1:12" x14ac:dyDescent="0.25">
      <c r="A8" s="2"/>
      <c r="B8" s="2"/>
      <c r="D8" s="62" t="s">
        <v>68</v>
      </c>
      <c r="E8" s="63">
        <f>'Población de Proyecto'!$E$8</f>
        <v>2019</v>
      </c>
      <c r="F8" s="2"/>
      <c r="G8" s="2"/>
      <c r="H8" s="2"/>
      <c r="L8"/>
    </row>
    <row r="9" spans="1:12" ht="15.75" x14ac:dyDescent="0.25">
      <c r="A9" s="102"/>
      <c r="B9" s="102"/>
      <c r="C9" s="22"/>
      <c r="D9" s="64" t="s">
        <v>69</v>
      </c>
      <c r="E9" s="63">
        <f>'Población de Proyecto'!$E$9</f>
        <v>20</v>
      </c>
      <c r="F9" s="102"/>
      <c r="G9" s="102"/>
      <c r="H9" s="2"/>
      <c r="L9"/>
    </row>
    <row r="10" spans="1:12" ht="15.75" x14ac:dyDescent="0.25">
      <c r="A10" s="102"/>
      <c r="B10" s="102"/>
      <c r="D10" s="62" t="s">
        <v>70</v>
      </c>
      <c r="E10" s="63">
        <f>'Población de Proyecto'!$E$10</f>
        <v>2039</v>
      </c>
      <c r="F10" s="102"/>
      <c r="G10" s="102"/>
      <c r="H10" s="2"/>
      <c r="L10"/>
    </row>
    <row r="11" spans="1:12" ht="5.25" customHeight="1" x14ac:dyDescent="0.25">
      <c r="A11" s="102"/>
      <c r="B11" s="102"/>
      <c r="C11" s="102"/>
      <c r="D11" s="102"/>
      <c r="E11" s="102"/>
      <c r="F11" s="102"/>
      <c r="G11" s="102"/>
      <c r="H11" s="2"/>
      <c r="L11"/>
    </row>
    <row r="12" spans="1:12" ht="15.75" x14ac:dyDescent="0.25">
      <c r="A12" s="12" t="s">
        <v>210</v>
      </c>
      <c r="B12" s="2"/>
      <c r="C12" s="22"/>
      <c r="D12" s="22"/>
      <c r="E12" s="22"/>
      <c r="F12" s="22"/>
      <c r="G12" s="22"/>
      <c r="H12" s="2"/>
    </row>
    <row r="13" spans="1:12" ht="6" customHeight="1" x14ac:dyDescent="0.25">
      <c r="A13" s="2"/>
      <c r="B13" s="2"/>
      <c r="C13" s="2"/>
      <c r="D13" s="2"/>
      <c r="E13" s="2"/>
      <c r="F13" s="2"/>
      <c r="G13" s="2"/>
      <c r="H13" s="2"/>
    </row>
    <row r="14" spans="1:12" ht="10.5" customHeight="1" x14ac:dyDescent="0.25">
      <c r="A14" s="2"/>
      <c r="B14" s="2"/>
      <c r="C14" s="293" t="s">
        <v>0</v>
      </c>
      <c r="D14" s="295" t="s">
        <v>188</v>
      </c>
      <c r="E14" s="297" t="s">
        <v>189</v>
      </c>
      <c r="F14" s="299" t="s">
        <v>190</v>
      </c>
      <c r="G14" s="299" t="s">
        <v>191</v>
      </c>
      <c r="H14" s="116"/>
    </row>
    <row r="15" spans="1:12" x14ac:dyDescent="0.25">
      <c r="A15" s="2"/>
      <c r="B15" s="2"/>
      <c r="C15" s="294"/>
      <c r="D15" s="296"/>
      <c r="E15" s="298"/>
      <c r="F15" s="300"/>
      <c r="G15" s="300"/>
      <c r="H15" s="117"/>
    </row>
    <row r="16" spans="1:12" ht="10.5" customHeight="1" x14ac:dyDescent="0.25">
      <c r="A16" s="2"/>
      <c r="B16" s="2"/>
      <c r="C16" s="294"/>
      <c r="D16" s="296"/>
      <c r="E16" s="298"/>
      <c r="F16" s="300"/>
      <c r="G16" s="300"/>
      <c r="H16" s="118"/>
    </row>
    <row r="17" spans="1:8" customFormat="1" x14ac:dyDescent="0.25">
      <c r="A17" s="2"/>
      <c r="B17" s="2"/>
      <c r="C17" s="190">
        <f>'[9]Población de Proyecto'!B27</f>
        <v>1980</v>
      </c>
      <c r="D17" s="191">
        <f>'Población de Proyecto'!F29</f>
        <v>2768</v>
      </c>
      <c r="E17" s="191"/>
      <c r="F17" s="191"/>
      <c r="G17" s="191">
        <f t="shared" ref="G17:G22" si="0">D17</f>
        <v>2768</v>
      </c>
      <c r="H17" s="119"/>
    </row>
    <row r="18" spans="1:8" customFormat="1" x14ac:dyDescent="0.25">
      <c r="A18" s="2"/>
      <c r="B18" s="2"/>
      <c r="C18" s="190">
        <f>'[9]Población de Proyecto'!B28</f>
        <v>1990</v>
      </c>
      <c r="D18" s="191">
        <f>'Población de Proyecto'!F30</f>
        <v>3010</v>
      </c>
      <c r="E18" s="191"/>
      <c r="F18" s="191"/>
      <c r="G18" s="191">
        <f t="shared" si="0"/>
        <v>3010</v>
      </c>
      <c r="H18" s="119"/>
    </row>
    <row r="19" spans="1:8" customFormat="1" x14ac:dyDescent="0.25">
      <c r="A19" s="2"/>
      <c r="B19" s="2"/>
      <c r="C19" s="190">
        <f>'[9]Población de Proyecto'!B29</f>
        <v>1995</v>
      </c>
      <c r="D19" s="191">
        <f>'Población de Proyecto'!F31</f>
        <v>3359</v>
      </c>
      <c r="E19" s="191"/>
      <c r="F19" s="191"/>
      <c r="G19" s="191">
        <f t="shared" si="0"/>
        <v>3359</v>
      </c>
      <c r="H19" s="119"/>
    </row>
    <row r="20" spans="1:8" customFormat="1" x14ac:dyDescent="0.25">
      <c r="A20" s="2"/>
      <c r="B20" s="2"/>
      <c r="C20" s="190">
        <f>'[9]Población de Proyecto'!B30</f>
        <v>2000</v>
      </c>
      <c r="D20" s="191">
        <f>'Población de Proyecto'!F32</f>
        <v>3552</v>
      </c>
      <c r="E20" s="191"/>
      <c r="F20" s="191"/>
      <c r="G20" s="191">
        <f t="shared" si="0"/>
        <v>3552</v>
      </c>
      <c r="H20" s="119"/>
    </row>
    <row r="21" spans="1:8" customFormat="1" x14ac:dyDescent="0.25">
      <c r="A21" s="2"/>
      <c r="B21" s="2"/>
      <c r="C21" s="190">
        <f>'[9]Población de Proyecto'!B31</f>
        <v>2005</v>
      </c>
      <c r="D21" s="191">
        <f>'Población de Proyecto'!F33</f>
        <v>3187</v>
      </c>
      <c r="E21" s="191"/>
      <c r="F21" s="191"/>
      <c r="G21" s="191">
        <f t="shared" si="0"/>
        <v>3187</v>
      </c>
      <c r="H21" s="119"/>
    </row>
    <row r="22" spans="1:8" customFormat="1" x14ac:dyDescent="0.25">
      <c r="A22" s="2"/>
      <c r="B22" s="2"/>
      <c r="C22" s="190">
        <f>'[9]Población de Proyecto'!B32</f>
        <v>2010</v>
      </c>
      <c r="D22" s="191">
        <f>'Población de Proyecto'!F34</f>
        <v>4063</v>
      </c>
      <c r="E22" s="191">
        <f>ProyCONAPO!E2126</f>
        <v>4114.4365240427305</v>
      </c>
      <c r="F22" s="191"/>
      <c r="G22" s="191">
        <f t="shared" si="0"/>
        <v>4063</v>
      </c>
      <c r="H22" s="119"/>
    </row>
    <row r="23" spans="1:8" customFormat="1" x14ac:dyDescent="0.25">
      <c r="A23" s="2"/>
      <c r="B23" s="2"/>
      <c r="C23" s="190">
        <v>2019</v>
      </c>
      <c r="D23" s="192"/>
      <c r="E23" s="193">
        <f>ProyCONAPO!N2126</f>
        <v>5944.3555831926533</v>
      </c>
      <c r="F23" s="194">
        <f>(E23/E22)-1</f>
        <v>0.44475569095714107</v>
      </c>
      <c r="G23" s="195">
        <f>G22*F23+G22</f>
        <v>5870.0423723588647</v>
      </c>
      <c r="H23" s="120"/>
    </row>
    <row r="24" spans="1:8" customFormat="1" x14ac:dyDescent="0.25">
      <c r="A24" s="2"/>
      <c r="B24" s="2"/>
      <c r="C24" s="190">
        <v>2030</v>
      </c>
      <c r="D24" s="191"/>
      <c r="E24" s="191">
        <f>ProyCONAPO!Y2126</f>
        <v>9099.8500696264455</v>
      </c>
      <c r="F24" s="194">
        <f>(E24/E23)-1</f>
        <v>0.53083878349333324</v>
      </c>
      <c r="G24" s="195">
        <f>G23*F24+G23</f>
        <v>8986.0885243561643</v>
      </c>
      <c r="H24" s="120"/>
    </row>
    <row r="25" spans="1:8" customFormat="1" x14ac:dyDescent="0.25">
      <c r="A25" s="2"/>
      <c r="B25" s="2"/>
      <c r="C25" s="190">
        <v>2039</v>
      </c>
      <c r="D25" s="192"/>
      <c r="E25" s="192"/>
      <c r="F25" s="194">
        <f>AVERAGE(F23:F24)</f>
        <v>0.48779723722523716</v>
      </c>
      <c r="G25" s="195">
        <f>G24*F25+G24</f>
        <v>13369.477679998508</v>
      </c>
      <c r="H25" s="2"/>
    </row>
    <row r="26" spans="1:8" customFormat="1" x14ac:dyDescent="0.25">
      <c r="A26" s="2"/>
      <c r="B26" s="2"/>
      <c r="C26" s="2"/>
      <c r="D26" s="2"/>
      <c r="E26" s="2"/>
      <c r="F26" s="2"/>
      <c r="G26" s="2"/>
      <c r="H26" s="2"/>
    </row>
    <row r="27" spans="1:8" customFormat="1" x14ac:dyDescent="0.25">
      <c r="A27" s="2"/>
      <c r="B27" s="2"/>
      <c r="C27" s="2"/>
      <c r="D27" s="2"/>
      <c r="E27" s="2"/>
      <c r="F27" s="2"/>
      <c r="G27" s="2"/>
      <c r="H27" s="2"/>
    </row>
    <row r="28" spans="1:8" customFormat="1" x14ac:dyDescent="0.25">
      <c r="A28" s="2"/>
      <c r="B28" s="2"/>
      <c r="C28" s="2"/>
      <c r="D28" s="2"/>
      <c r="E28" s="2"/>
      <c r="F28" s="2"/>
      <c r="G28" s="2"/>
      <c r="H28" s="2"/>
    </row>
    <row r="29" spans="1:8" customFormat="1" x14ac:dyDescent="0.25">
      <c r="A29" s="2"/>
      <c r="B29" s="2"/>
      <c r="C29" s="2"/>
      <c r="D29" s="2"/>
      <c r="E29" s="2"/>
      <c r="F29" s="2"/>
      <c r="G29" s="2"/>
      <c r="H29" s="2"/>
    </row>
    <row r="30" spans="1:8" customFormat="1" x14ac:dyDescent="0.25">
      <c r="A30" s="2"/>
      <c r="B30" s="2"/>
      <c r="C30" s="2"/>
      <c r="D30" s="2"/>
      <c r="E30" s="2"/>
      <c r="F30" s="2"/>
      <c r="G30" s="2"/>
      <c r="H30" s="2"/>
    </row>
    <row r="31" spans="1:8" customFormat="1" x14ac:dyDescent="0.25">
      <c r="A31" s="2"/>
      <c r="B31" s="2"/>
      <c r="C31" s="2"/>
      <c r="D31" s="2"/>
      <c r="E31" s="2"/>
      <c r="F31" s="2"/>
      <c r="G31" s="2"/>
      <c r="H31" s="2"/>
    </row>
    <row r="32" spans="1:8" customFormat="1" x14ac:dyDescent="0.25">
      <c r="A32" s="2"/>
      <c r="B32" s="2"/>
      <c r="C32" s="2"/>
      <c r="D32" s="2"/>
      <c r="E32" s="2"/>
      <c r="F32" s="2"/>
      <c r="G32" s="2"/>
      <c r="H32" s="2"/>
    </row>
    <row r="33" spans="1:18" x14ac:dyDescent="0.25">
      <c r="A33" s="2"/>
      <c r="B33" s="2"/>
    </row>
    <row r="34" spans="1:18" x14ac:dyDescent="0.25">
      <c r="A34" s="2"/>
      <c r="B34" s="2"/>
    </row>
    <row r="35" spans="1:18" x14ac:dyDescent="0.25">
      <c r="A35" s="2"/>
      <c r="B35" s="2"/>
    </row>
    <row r="36" spans="1:18" x14ac:dyDescent="0.25">
      <c r="A36" s="2"/>
      <c r="B36" s="2"/>
    </row>
    <row r="37" spans="1:18" x14ac:dyDescent="0.25">
      <c r="A37" s="2"/>
      <c r="B37" s="2"/>
    </row>
    <row r="38" spans="1:18" x14ac:dyDescent="0.25">
      <c r="A38" s="2"/>
      <c r="B38" s="2"/>
    </row>
    <row r="39" spans="1:18" x14ac:dyDescent="0.25">
      <c r="A39" s="2"/>
      <c r="B39" s="2"/>
    </row>
    <row r="40" spans="1:18" x14ac:dyDescent="0.25">
      <c r="A40" s="2"/>
      <c r="B40" s="2"/>
    </row>
    <row r="41" spans="1:18" s="115" customFormat="1" x14ac:dyDescent="0.25">
      <c r="A41" s="2"/>
      <c r="B41" s="2"/>
      <c r="C41"/>
      <c r="D41"/>
      <c r="E41"/>
      <c r="F41"/>
      <c r="G41"/>
      <c r="H41"/>
      <c r="M41"/>
      <c r="N41"/>
      <c r="O41"/>
      <c r="P41"/>
      <c r="Q41"/>
      <c r="R41"/>
    </row>
    <row r="42" spans="1:18" s="115" customFormat="1" x14ac:dyDescent="0.25">
      <c r="A42" s="2"/>
      <c r="B42" s="2"/>
      <c r="C42"/>
      <c r="D42"/>
      <c r="E42"/>
      <c r="F42"/>
      <c r="G42"/>
      <c r="H42"/>
      <c r="M42"/>
      <c r="N42"/>
      <c r="O42"/>
      <c r="P42"/>
      <c r="Q42"/>
      <c r="R42"/>
    </row>
    <row r="43" spans="1:18" s="115" customFormat="1" x14ac:dyDescent="0.25">
      <c r="A43" s="2"/>
      <c r="B43" s="2"/>
      <c r="C43"/>
      <c r="D43"/>
      <c r="E43"/>
      <c r="F43"/>
      <c r="G43"/>
      <c r="H43"/>
      <c r="M43"/>
      <c r="N43"/>
      <c r="O43"/>
      <c r="P43"/>
      <c r="Q43"/>
      <c r="R43"/>
    </row>
    <row r="44" spans="1:18" s="115" customFormat="1" x14ac:dyDescent="0.25">
      <c r="A44" s="2"/>
      <c r="B44" s="2"/>
      <c r="C44"/>
      <c r="D44"/>
      <c r="E44"/>
      <c r="F44"/>
      <c r="G44"/>
      <c r="H44"/>
      <c r="M44"/>
      <c r="N44"/>
      <c r="O44"/>
      <c r="P44"/>
      <c r="Q44"/>
      <c r="R44"/>
    </row>
    <row r="45" spans="1:18" s="115" customFormat="1" ht="7.15" hidden="1" customHeight="1" x14ac:dyDescent="0.25">
      <c r="A45" s="2"/>
      <c r="B45" s="2"/>
      <c r="C45" s="2"/>
      <c r="D45" s="2"/>
      <c r="E45" s="2"/>
      <c r="F45" s="2"/>
      <c r="G45" s="2"/>
      <c r="H45" s="2"/>
      <c r="M45"/>
      <c r="N45"/>
      <c r="O45"/>
      <c r="P45"/>
      <c r="Q45"/>
      <c r="R45"/>
    </row>
    <row r="46" spans="1:18" s="115" customFormat="1" ht="3" customHeight="1" x14ac:dyDescent="0.25">
      <c r="A46" s="292" t="s">
        <v>5830</v>
      </c>
      <c r="B46" s="292"/>
      <c r="C46" s="292"/>
      <c r="D46" s="292"/>
      <c r="E46" s="292"/>
      <c r="F46" s="292"/>
      <c r="G46" s="292"/>
      <c r="H46" s="292"/>
      <c r="M46"/>
      <c r="N46"/>
      <c r="O46"/>
      <c r="P46"/>
      <c r="Q46"/>
      <c r="R46"/>
    </row>
    <row r="47" spans="1:18" s="115" customFormat="1" ht="1.9" customHeight="1" x14ac:dyDescent="0.25">
      <c r="A47" s="292"/>
      <c r="B47" s="292"/>
      <c r="C47" s="292"/>
      <c r="D47" s="292"/>
      <c r="E47" s="292"/>
      <c r="F47" s="292"/>
      <c r="G47" s="292"/>
      <c r="H47" s="292"/>
      <c r="M47"/>
      <c r="N47"/>
      <c r="O47"/>
      <c r="P47"/>
      <c r="Q47"/>
      <c r="R47"/>
    </row>
    <row r="48" spans="1:18" s="115" customFormat="1" x14ac:dyDescent="0.25">
      <c r="A48" s="292"/>
      <c r="B48" s="292"/>
      <c r="C48" s="292"/>
      <c r="D48" s="292"/>
      <c r="E48" s="292"/>
      <c r="F48" s="292"/>
      <c r="G48" s="292"/>
      <c r="H48" s="292"/>
      <c r="M48"/>
      <c r="N48"/>
      <c r="O48"/>
      <c r="P48"/>
      <c r="Q48"/>
      <c r="R48"/>
    </row>
    <row r="49" spans="1:18" s="115" customFormat="1" ht="3" customHeight="1" x14ac:dyDescent="0.25">
      <c r="A49" s="292"/>
      <c r="B49" s="292"/>
      <c r="C49" s="292"/>
      <c r="D49" s="292"/>
      <c r="E49" s="292"/>
      <c r="F49" s="292"/>
      <c r="G49" s="292"/>
      <c r="H49" s="292"/>
      <c r="M49"/>
      <c r="N49"/>
      <c r="O49"/>
      <c r="P49"/>
      <c r="Q49"/>
      <c r="R49"/>
    </row>
    <row r="50" spans="1:18" s="115" customFormat="1" ht="9.75" customHeight="1" x14ac:dyDescent="0.25">
      <c r="A50" s="2"/>
      <c r="B50" s="2"/>
      <c r="C50" s="2"/>
      <c r="D50" s="2"/>
      <c r="E50" s="2"/>
      <c r="F50" s="2"/>
      <c r="G50" s="2"/>
      <c r="H50" s="2"/>
      <c r="M50"/>
      <c r="N50"/>
      <c r="O50"/>
      <c r="P50"/>
      <c r="Q50"/>
      <c r="R50"/>
    </row>
    <row r="51" spans="1:18" s="115" customFormat="1" x14ac:dyDescent="0.25">
      <c r="A51" s="2"/>
      <c r="B51" s="2"/>
      <c r="C51" s="290" t="s">
        <v>110</v>
      </c>
      <c r="D51" s="290"/>
      <c r="E51" s="290"/>
      <c r="F51" s="121">
        <f>G25</f>
        <v>13369.477679998508</v>
      </c>
      <c r="G51" s="122" t="s">
        <v>3</v>
      </c>
      <c r="H51" s="2"/>
      <c r="M51"/>
      <c r="N51"/>
      <c r="O51"/>
      <c r="P51"/>
      <c r="Q51"/>
      <c r="R51"/>
    </row>
    <row r="52" spans="1:18" s="115" customFormat="1" x14ac:dyDescent="0.25">
      <c r="A52" s="2"/>
      <c r="B52" s="2"/>
      <c r="C52" s="2"/>
      <c r="D52" s="2"/>
      <c r="E52" s="2"/>
      <c r="F52" s="2"/>
      <c r="G52" s="2"/>
      <c r="H52" s="2"/>
      <c r="M52"/>
      <c r="N52"/>
      <c r="O52"/>
      <c r="P52"/>
      <c r="Q52"/>
      <c r="R52"/>
    </row>
    <row r="53" spans="1:18" s="115" customFormat="1" x14ac:dyDescent="0.25">
      <c r="A53" s="2"/>
      <c r="B53" s="291"/>
      <c r="C53" s="291"/>
      <c r="D53" s="291"/>
      <c r="E53" s="291"/>
      <c r="F53" s="291"/>
      <c r="G53" s="291"/>
      <c r="H53" s="291"/>
      <c r="M53"/>
      <c r="N53"/>
      <c r="O53"/>
      <c r="P53"/>
      <c r="Q53"/>
      <c r="R53"/>
    </row>
    <row r="54" spans="1:18" s="115" customFormat="1" x14ac:dyDescent="0.25">
      <c r="A54" s="2"/>
      <c r="B54" s="291"/>
      <c r="C54" s="291"/>
      <c r="D54" s="291"/>
      <c r="E54" s="291"/>
      <c r="F54" s="291"/>
      <c r="G54" s="291"/>
      <c r="H54" s="291"/>
      <c r="M54"/>
      <c r="N54"/>
      <c r="O54"/>
      <c r="P54"/>
      <c r="Q54"/>
      <c r="R54"/>
    </row>
    <row r="55" spans="1:18" s="115" customFormat="1" x14ac:dyDescent="0.25">
      <c r="A55" s="2"/>
      <c r="B55" s="291"/>
      <c r="C55" s="291"/>
      <c r="D55" s="291"/>
      <c r="E55" s="291"/>
      <c r="F55" s="291"/>
      <c r="G55" s="291"/>
      <c r="H55" s="291"/>
      <c r="M55"/>
      <c r="N55"/>
      <c r="O55"/>
      <c r="P55"/>
      <c r="Q55"/>
      <c r="R55"/>
    </row>
    <row r="56" spans="1:18" s="115" customFormat="1" x14ac:dyDescent="0.25">
      <c r="A56" s="2"/>
      <c r="B56" s="291"/>
      <c r="C56" s="291"/>
      <c r="D56" s="291"/>
      <c r="E56" s="291"/>
      <c r="F56" s="291"/>
      <c r="G56" s="291"/>
      <c r="H56" s="291"/>
      <c r="M56"/>
      <c r="N56"/>
      <c r="O56"/>
      <c r="P56"/>
      <c r="Q56"/>
      <c r="R56"/>
    </row>
    <row r="57" spans="1:18" s="115" customFormat="1" x14ac:dyDescent="0.25">
      <c r="A57" s="2"/>
      <c r="B57" s="2"/>
      <c r="C57" s="2"/>
      <c r="D57" s="2"/>
      <c r="E57" s="2"/>
      <c r="F57" s="2"/>
      <c r="G57" s="2"/>
      <c r="H57" s="2"/>
      <c r="M57"/>
      <c r="N57"/>
      <c r="O57"/>
      <c r="P57"/>
      <c r="Q57"/>
      <c r="R57"/>
    </row>
    <row r="58" spans="1:18" s="115" customFormat="1" x14ac:dyDescent="0.25">
      <c r="A58" s="2"/>
      <c r="B58" s="2"/>
      <c r="C58"/>
      <c r="D58"/>
      <c r="E58"/>
      <c r="F58"/>
      <c r="G58"/>
      <c r="H58"/>
      <c r="M58"/>
      <c r="N58"/>
      <c r="O58"/>
      <c r="P58"/>
      <c r="Q58"/>
      <c r="R58"/>
    </row>
    <row r="59" spans="1:18" s="115" customFormat="1" x14ac:dyDescent="0.25">
      <c r="A59" s="2"/>
      <c r="B59" s="2"/>
      <c r="C59" s="2"/>
      <c r="D59" s="2"/>
      <c r="E59" s="2"/>
      <c r="F59" s="2"/>
      <c r="G59" s="2"/>
      <c r="H59" s="2"/>
      <c r="M59"/>
      <c r="N59"/>
      <c r="O59"/>
      <c r="P59"/>
      <c r="Q59"/>
      <c r="R59"/>
    </row>
    <row r="60" spans="1:18" s="115" customFormat="1" x14ac:dyDescent="0.25">
      <c r="A60" s="2"/>
      <c r="B60" s="2"/>
      <c r="C60" s="2"/>
      <c r="D60" s="2"/>
      <c r="E60" s="2"/>
      <c r="F60" s="2"/>
      <c r="G60" s="2"/>
      <c r="H60" s="2"/>
      <c r="M60"/>
      <c r="N60"/>
      <c r="O60"/>
      <c r="P60"/>
      <c r="Q60"/>
      <c r="R60"/>
    </row>
  </sheetData>
  <mergeCells count="8">
    <mergeCell ref="C51:E51"/>
    <mergeCell ref="B53:H56"/>
    <mergeCell ref="A46:H49"/>
    <mergeCell ref="C14:C16"/>
    <mergeCell ref="D14:D16"/>
    <mergeCell ref="E14:E16"/>
    <mergeCell ref="F14:F16"/>
    <mergeCell ref="G14:G16"/>
  </mergeCells>
  <printOptions horizontalCentered="1"/>
  <pageMargins left="0.70866141732283472" right="0.70866141732283472" top="0.7" bottom="0.37" header="0.31496062992125984" footer="0.31496062992125984"/>
  <pageSetup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427"/>
  <sheetViews>
    <sheetView zoomScale="85" zoomScaleNormal="85" workbookViewId="0">
      <pane xSplit="4" ySplit="3" topLeftCell="M2103" activePane="bottomRight" state="frozen"/>
      <selection activeCell="J11" sqref="J11"/>
      <selection pane="topRight" activeCell="J11" sqref="J11"/>
      <selection pane="bottomLeft" activeCell="J11" sqref="J11"/>
      <selection pane="bottomRight" activeCell="Y2126" sqref="Y2126"/>
    </sheetView>
  </sheetViews>
  <sheetFormatPr baseColWidth="10" defaultRowHeight="15.75" x14ac:dyDescent="0.25"/>
  <cols>
    <col min="1" max="1" width="16.140625" style="178" customWidth="1"/>
    <col min="2" max="2" width="18.7109375" style="178" customWidth="1"/>
    <col min="3" max="3" width="18.140625" style="178" customWidth="1"/>
    <col min="4" max="4" width="26.7109375" style="178" customWidth="1"/>
    <col min="5" max="9" width="11.42578125" style="178"/>
    <col min="10" max="10" width="11.42578125" style="179"/>
    <col min="11" max="25" width="11.42578125" style="178"/>
    <col min="26" max="26" width="13.7109375" style="178" bestFit="1" customWidth="1"/>
    <col min="27" max="27" width="26.5703125" style="178" bestFit="1" customWidth="1"/>
    <col min="28" max="16384" width="11.42578125" style="178"/>
  </cols>
  <sheetData>
    <row r="1" spans="1:28" x14ac:dyDescent="0.25">
      <c r="A1" s="177" t="s">
        <v>211</v>
      </c>
    </row>
    <row r="3" spans="1:28" x14ac:dyDescent="0.25">
      <c r="A3" s="177" t="s">
        <v>212</v>
      </c>
      <c r="B3" s="177" t="s">
        <v>213</v>
      </c>
      <c r="C3" s="177" t="s">
        <v>214</v>
      </c>
      <c r="D3" s="177" t="s">
        <v>215</v>
      </c>
      <c r="E3" s="177">
        <v>2010</v>
      </c>
      <c r="F3" s="177">
        <v>2011</v>
      </c>
      <c r="G3" s="177">
        <v>2012</v>
      </c>
      <c r="H3" s="177">
        <v>2013</v>
      </c>
      <c r="I3" s="177">
        <v>2014</v>
      </c>
      <c r="J3" s="180">
        <v>2015</v>
      </c>
      <c r="K3" s="177">
        <v>2016</v>
      </c>
      <c r="L3" s="177">
        <v>2017</v>
      </c>
      <c r="M3" s="177">
        <v>2018</v>
      </c>
      <c r="N3" s="177">
        <v>2019</v>
      </c>
      <c r="O3" s="177">
        <v>2020</v>
      </c>
      <c r="P3" s="177">
        <v>2021</v>
      </c>
      <c r="Q3" s="177">
        <v>2022</v>
      </c>
      <c r="R3" s="177">
        <v>2023</v>
      </c>
      <c r="S3" s="177">
        <v>2024</v>
      </c>
      <c r="T3" s="177">
        <v>2025</v>
      </c>
      <c r="U3" s="177">
        <v>2026</v>
      </c>
      <c r="V3" s="177">
        <v>2027</v>
      </c>
      <c r="W3" s="177">
        <v>2028</v>
      </c>
      <c r="X3" s="177">
        <v>2029</v>
      </c>
      <c r="Y3" s="177">
        <v>2030</v>
      </c>
    </row>
    <row r="4" spans="1:28" x14ac:dyDescent="0.25">
      <c r="A4" s="178" t="s">
        <v>216</v>
      </c>
      <c r="B4" s="178" t="s">
        <v>217</v>
      </c>
      <c r="C4" s="178" t="s">
        <v>218</v>
      </c>
      <c r="D4" s="178" t="s">
        <v>219</v>
      </c>
      <c r="E4" s="181">
        <v>728592.29194102983</v>
      </c>
      <c r="F4" s="181">
        <v>738656.24475128821</v>
      </c>
      <c r="G4" s="181">
        <v>748315.29002484307</v>
      </c>
      <c r="H4" s="181">
        <v>757566.72593521746</v>
      </c>
      <c r="I4" s="181">
        <v>766434.02128936467</v>
      </c>
      <c r="J4" s="182">
        <v>774918.78570703347</v>
      </c>
      <c r="K4" s="181">
        <v>783029.31519484858</v>
      </c>
      <c r="L4" s="181">
        <v>790778.29688250739</v>
      </c>
      <c r="M4" s="181">
        <v>798164.73085912538</v>
      </c>
      <c r="N4" s="181">
        <v>805182.70134476724</v>
      </c>
      <c r="O4" s="181">
        <v>811802.47414717381</v>
      </c>
      <c r="P4" s="181">
        <v>818080.13810656918</v>
      </c>
      <c r="Q4" s="181">
        <v>824065.54483618878</v>
      </c>
      <c r="R4" s="181">
        <v>829716.87257967505</v>
      </c>
      <c r="S4" s="181">
        <v>835030.25136492273</v>
      </c>
      <c r="T4" s="181">
        <v>839994.12950203056</v>
      </c>
      <c r="U4" s="181">
        <v>844613.15711607726</v>
      </c>
      <c r="V4" s="181">
        <v>848899.27150600834</v>
      </c>
      <c r="W4" s="181">
        <v>852849.39892585704</v>
      </c>
      <c r="X4" s="181">
        <v>856461.77278044668</v>
      </c>
      <c r="Y4" s="181">
        <v>859699.84378721379</v>
      </c>
      <c r="AB4" s="181"/>
    </row>
    <row r="5" spans="1:28" x14ac:dyDescent="0.25">
      <c r="A5" s="178" t="s">
        <v>216</v>
      </c>
      <c r="B5" s="178" t="s">
        <v>217</v>
      </c>
      <c r="C5" s="178" t="s">
        <v>220</v>
      </c>
      <c r="D5" s="178" t="s">
        <v>221</v>
      </c>
      <c r="E5" s="181">
        <v>2319.1882023848079</v>
      </c>
      <c r="F5" s="181">
        <v>2356.2718219727853</v>
      </c>
      <c r="G5" s="181">
        <v>2392.2096065673586</v>
      </c>
      <c r="H5" s="181">
        <v>2426.9850287726654</v>
      </c>
      <c r="I5" s="181">
        <v>2460.665474162829</v>
      </c>
      <c r="J5" s="182">
        <v>2493.2486102028956</v>
      </c>
      <c r="K5" s="181">
        <v>2524.7536751369089</v>
      </c>
      <c r="L5" s="181">
        <v>2555.2142929809197</v>
      </c>
      <c r="M5" s="181">
        <v>2584.620086203553</v>
      </c>
      <c r="N5" s="181">
        <v>2612.9446654582416</v>
      </c>
      <c r="O5" s="181">
        <v>2640.0839845842497</v>
      </c>
      <c r="P5" s="181">
        <v>2666.2128414094063</v>
      </c>
      <c r="Q5" s="181">
        <v>2691.4871975926249</v>
      </c>
      <c r="R5" s="181">
        <v>2715.7643253064189</v>
      </c>
      <c r="S5" s="181">
        <v>2739.0247829396831</v>
      </c>
      <c r="T5" s="181">
        <v>2761.2237391250319</v>
      </c>
      <c r="U5" s="181">
        <v>2782.3693793249563</v>
      </c>
      <c r="V5" s="181">
        <v>2802.4940468872055</v>
      </c>
      <c r="W5" s="181">
        <v>2821.5807301533396</v>
      </c>
      <c r="X5" s="181">
        <v>2839.6166342548445</v>
      </c>
      <c r="Y5" s="181">
        <v>2856.4733135202537</v>
      </c>
    </row>
    <row r="6" spans="1:28" x14ac:dyDescent="0.25">
      <c r="A6" s="178" t="s">
        <v>216</v>
      </c>
      <c r="B6" s="178" t="s">
        <v>217</v>
      </c>
      <c r="C6" s="178" t="s">
        <v>222</v>
      </c>
      <c r="D6" s="178" t="s">
        <v>223</v>
      </c>
      <c r="E6" s="181">
        <v>2521.9532431326752</v>
      </c>
      <c r="F6" s="181">
        <v>2571.3319558795743</v>
      </c>
      <c r="G6" s="181">
        <v>2619.773276104816</v>
      </c>
      <c r="H6" s="181">
        <v>2667.2473664699373</v>
      </c>
      <c r="I6" s="181">
        <v>2713.816592349026</v>
      </c>
      <c r="J6" s="182">
        <v>2759.4671187756639</v>
      </c>
      <c r="K6" s="181">
        <v>2804.2089493654876</v>
      </c>
      <c r="L6" s="181">
        <v>2848.0683402508726</v>
      </c>
      <c r="M6" s="181">
        <v>2891.0227764591609</v>
      </c>
      <c r="N6" s="181">
        <v>2933.0315251104794</v>
      </c>
      <c r="O6" s="181">
        <v>2973.9658749539876</v>
      </c>
      <c r="P6" s="181">
        <v>3014.010591853631</v>
      </c>
      <c r="Q6" s="181">
        <v>3053.3317718108783</v>
      </c>
      <c r="R6" s="181">
        <v>3091.7578889824163</v>
      </c>
      <c r="S6" s="181">
        <v>3129.2559051222879</v>
      </c>
      <c r="T6" s="181">
        <v>3165.7632790335401</v>
      </c>
      <c r="U6" s="181">
        <v>3201.2776604117421</v>
      </c>
      <c r="V6" s="181">
        <v>3235.8246393226123</v>
      </c>
      <c r="W6" s="181">
        <v>3269.3730600356648</v>
      </c>
      <c r="X6" s="181">
        <v>3301.8963080075955</v>
      </c>
      <c r="Y6" s="181">
        <v>3333.2325194685527</v>
      </c>
    </row>
    <row r="7" spans="1:28" x14ac:dyDescent="0.25">
      <c r="A7" s="178" t="s">
        <v>216</v>
      </c>
      <c r="B7" s="178" t="s">
        <v>217</v>
      </c>
      <c r="C7" s="178" t="s">
        <v>224</v>
      </c>
      <c r="D7" s="178" t="s">
        <v>225</v>
      </c>
      <c r="E7" s="181">
        <v>3773.8508330237346</v>
      </c>
      <c r="F7" s="181">
        <v>3916.0555696959618</v>
      </c>
      <c r="G7" s="181">
        <v>4060.6672761346608</v>
      </c>
      <c r="H7" s="181">
        <v>4207.653729591595</v>
      </c>
      <c r="I7" s="181">
        <v>4357.1267096801485</v>
      </c>
      <c r="J7" s="182">
        <v>4509.0797767257491</v>
      </c>
      <c r="K7" s="181">
        <v>4663.5438626828472</v>
      </c>
      <c r="L7" s="181">
        <v>4820.5778422833446</v>
      </c>
      <c r="M7" s="181">
        <v>4980.1589764731652</v>
      </c>
      <c r="N7" s="181">
        <v>5142.2291207872486</v>
      </c>
      <c r="O7" s="181">
        <v>5306.5672526444641</v>
      </c>
      <c r="P7" s="181">
        <v>5473.5043196550005</v>
      </c>
      <c r="Q7" s="181">
        <v>5643.3591095568845</v>
      </c>
      <c r="R7" s="181">
        <v>5815.8362093435308</v>
      </c>
      <c r="S7" s="181">
        <v>5990.8820489550289</v>
      </c>
      <c r="T7" s="181">
        <v>6168.3800673427168</v>
      </c>
      <c r="U7" s="181">
        <v>6348.3232297213535</v>
      </c>
      <c r="V7" s="181">
        <v>6530.7590957231205</v>
      </c>
      <c r="W7" s="181">
        <v>6715.6207946709401</v>
      </c>
      <c r="X7" s="181">
        <v>6902.8449013880663</v>
      </c>
      <c r="Y7" s="181">
        <v>7092.0745836326469</v>
      </c>
    </row>
    <row r="8" spans="1:28" x14ac:dyDescent="0.25">
      <c r="A8" s="178" t="s">
        <v>216</v>
      </c>
      <c r="B8" s="178" t="s">
        <v>217</v>
      </c>
      <c r="C8" s="178" t="s">
        <v>226</v>
      </c>
      <c r="D8" s="178" t="s">
        <v>227</v>
      </c>
      <c r="E8" s="181">
        <v>2561.2957137255448</v>
      </c>
      <c r="F8" s="181">
        <v>2647.1401250597864</v>
      </c>
      <c r="G8" s="181">
        <v>2733.8745574037525</v>
      </c>
      <c r="H8" s="181">
        <v>2821.4623693542189</v>
      </c>
      <c r="I8" s="181">
        <v>2909.9635727810601</v>
      </c>
      <c r="J8" s="182">
        <v>2999.35847294633</v>
      </c>
      <c r="K8" s="181">
        <v>3089.6523388086393</v>
      </c>
      <c r="L8" s="181">
        <v>3180.8686827795796</v>
      </c>
      <c r="M8" s="181">
        <v>3272.9768920684451</v>
      </c>
      <c r="N8" s="181">
        <v>3365.9235569612856</v>
      </c>
      <c r="O8" s="181">
        <v>3459.5498283801526</v>
      </c>
      <c r="P8" s="181">
        <v>3554.0577076791496</v>
      </c>
      <c r="Q8" s="181">
        <v>3649.6379980488741</v>
      </c>
      <c r="R8" s="181">
        <v>3746.0827110181322</v>
      </c>
      <c r="S8" s="181">
        <v>3843.342218781112</v>
      </c>
      <c r="T8" s="181">
        <v>3941.3273326753033</v>
      </c>
      <c r="U8" s="181">
        <v>4040.0198930811462</v>
      </c>
      <c r="V8" s="181">
        <v>4139.4365396357825</v>
      </c>
      <c r="W8" s="181">
        <v>4239.5213110332961</v>
      </c>
      <c r="X8" s="181">
        <v>4340.2212143698662</v>
      </c>
      <c r="Y8" s="181">
        <v>4441.3002747256605</v>
      </c>
    </row>
    <row r="9" spans="1:28" x14ac:dyDescent="0.25">
      <c r="A9" s="178" t="s">
        <v>216</v>
      </c>
      <c r="B9" s="178" t="s">
        <v>217</v>
      </c>
      <c r="C9" s="178" t="s">
        <v>228</v>
      </c>
      <c r="D9" s="178" t="s">
        <v>229</v>
      </c>
      <c r="E9" s="181">
        <v>2165.8534452023414</v>
      </c>
      <c r="F9" s="181">
        <v>2255.006858891767</v>
      </c>
      <c r="G9" s="181">
        <v>2346.1248088032717</v>
      </c>
      <c r="H9" s="181">
        <v>2439.2054601341383</v>
      </c>
      <c r="I9" s="181">
        <v>2534.330593195592</v>
      </c>
      <c r="J9" s="182">
        <v>2631.5139735849307</v>
      </c>
      <c r="K9" s="181">
        <v>2730.7913107018985</v>
      </c>
      <c r="L9" s="181">
        <v>2832.2150853412804</v>
      </c>
      <c r="M9" s="181">
        <v>2935.7902444463589</v>
      </c>
      <c r="N9" s="181">
        <v>3041.500729620433</v>
      </c>
      <c r="O9" s="181">
        <v>3149.2334750330247</v>
      </c>
      <c r="P9" s="181">
        <v>3259.2024395888311</v>
      </c>
      <c r="Q9" s="181">
        <v>3371.6170677626997</v>
      </c>
      <c r="R9" s="181">
        <v>3486.321295186006</v>
      </c>
      <c r="S9" s="181">
        <v>3603.3022739630505</v>
      </c>
      <c r="T9" s="181">
        <v>3722.508831743693</v>
      </c>
      <c r="U9" s="181">
        <v>3843.9552914774372</v>
      </c>
      <c r="V9" s="181">
        <v>3967.6892034710932</v>
      </c>
      <c r="W9" s="181">
        <v>4093.6888683503084</v>
      </c>
      <c r="X9" s="181">
        <v>4221.9342662432164</v>
      </c>
      <c r="Y9" s="181">
        <v>4352.2249173540131</v>
      </c>
    </row>
    <row r="10" spans="1:28" x14ac:dyDescent="0.25">
      <c r="A10" s="178" t="s">
        <v>216</v>
      </c>
      <c r="B10" s="178" t="s">
        <v>217</v>
      </c>
      <c r="C10" s="178" t="s">
        <v>230</v>
      </c>
      <c r="D10" s="178" t="s">
        <v>231</v>
      </c>
      <c r="E10" s="181">
        <v>1371.9425642641752</v>
      </c>
      <c r="F10" s="181">
        <v>1443.8213446799371</v>
      </c>
      <c r="G10" s="181">
        <v>1518.3623611397179</v>
      </c>
      <c r="H10" s="181">
        <v>1595.6271885482295</v>
      </c>
      <c r="I10" s="181">
        <v>1675.7338297520341</v>
      </c>
      <c r="J10" s="182">
        <v>1758.7583745004642</v>
      </c>
      <c r="K10" s="181">
        <v>1844.7934031128677</v>
      </c>
      <c r="L10" s="181">
        <v>1933.9452859432349</v>
      </c>
      <c r="M10" s="181">
        <v>2026.290467074459</v>
      </c>
      <c r="N10" s="181">
        <v>2121.8922667580478</v>
      </c>
      <c r="O10" s="181">
        <v>2220.7465239077642</v>
      </c>
      <c r="P10" s="181">
        <v>2323.0801576705671</v>
      </c>
      <c r="Q10" s="181">
        <v>2429.1248063414864</v>
      </c>
      <c r="R10" s="181">
        <v>2538.853964513009</v>
      </c>
      <c r="S10" s="181">
        <v>2652.3432967021336</v>
      </c>
      <c r="T10" s="181">
        <v>2769.6411465108349</v>
      </c>
      <c r="U10" s="181">
        <v>2890.8450923484356</v>
      </c>
      <c r="V10" s="181">
        <v>3016.0800574429691</v>
      </c>
      <c r="W10" s="181">
        <v>3145.4209722509181</v>
      </c>
      <c r="X10" s="181">
        <v>3278.9450615934693</v>
      </c>
      <c r="Y10" s="181">
        <v>3416.5889406800306</v>
      </c>
    </row>
    <row r="11" spans="1:28" x14ac:dyDescent="0.25">
      <c r="A11" s="178" t="s">
        <v>216</v>
      </c>
      <c r="B11" s="178" t="s">
        <v>217</v>
      </c>
      <c r="C11" s="178" t="s">
        <v>232</v>
      </c>
      <c r="D11" s="178" t="s">
        <v>233</v>
      </c>
      <c r="E11" s="181">
        <v>4520.3489929910065</v>
      </c>
      <c r="F11" s="181">
        <v>4607.1137965694288</v>
      </c>
      <c r="G11" s="181">
        <v>4692.1334682644501</v>
      </c>
      <c r="H11" s="181">
        <v>4775.3565291821224</v>
      </c>
      <c r="I11" s="181">
        <v>4856.8965941990245</v>
      </c>
      <c r="J11" s="182">
        <v>4936.7307843535391</v>
      </c>
      <c r="K11" s="181">
        <v>5014.8788881786722</v>
      </c>
      <c r="L11" s="181">
        <v>5091.3897197822052</v>
      </c>
      <c r="M11" s="181">
        <v>5166.2248675045867</v>
      </c>
      <c r="N11" s="181">
        <v>5239.3134362409965</v>
      </c>
      <c r="O11" s="181">
        <v>5310.4275419115784</v>
      </c>
      <c r="P11" s="181">
        <v>5379.8991916081541</v>
      </c>
      <c r="Q11" s="181">
        <v>5448.0265798289838</v>
      </c>
      <c r="R11" s="181">
        <v>5514.5052644013813</v>
      </c>
      <c r="S11" s="181">
        <v>5579.2781796559057</v>
      </c>
      <c r="T11" s="181">
        <v>5642.2357654379339</v>
      </c>
      <c r="U11" s="181">
        <v>5703.375864353111</v>
      </c>
      <c r="V11" s="181">
        <v>5762.7460833842042</v>
      </c>
      <c r="W11" s="181">
        <v>5820.2929375412677</v>
      </c>
      <c r="X11" s="181">
        <v>5875.9711055631478</v>
      </c>
      <c r="Y11" s="181">
        <v>5929.4947410923596</v>
      </c>
    </row>
    <row r="12" spans="1:28" x14ac:dyDescent="0.25">
      <c r="A12" s="178" t="s">
        <v>216</v>
      </c>
      <c r="B12" s="178" t="s">
        <v>217</v>
      </c>
      <c r="C12" s="178" t="s">
        <v>234</v>
      </c>
      <c r="D12" s="178" t="s">
        <v>235</v>
      </c>
      <c r="E12" s="181">
        <v>5214.3905255011196</v>
      </c>
      <c r="F12" s="181">
        <v>5487.5827431254384</v>
      </c>
      <c r="G12" s="181">
        <v>5770.8934152435322</v>
      </c>
      <c r="H12" s="181">
        <v>6064.5565717689706</v>
      </c>
      <c r="I12" s="181">
        <v>6369.0207102854893</v>
      </c>
      <c r="J12" s="182">
        <v>6684.5750277888965</v>
      </c>
      <c r="K12" s="181">
        <v>7011.5713975664794</v>
      </c>
      <c r="L12" s="181">
        <v>7350.4141051768956</v>
      </c>
      <c r="M12" s="181">
        <v>7701.3936943440249</v>
      </c>
      <c r="N12" s="181">
        <v>8064.7508285826061</v>
      </c>
      <c r="O12" s="181">
        <v>8440.4696927053137</v>
      </c>
      <c r="P12" s="181">
        <v>8829.412746322907</v>
      </c>
      <c r="Q12" s="181">
        <v>9232.4603852787768</v>
      </c>
      <c r="R12" s="181">
        <v>9649.5118695351011</v>
      </c>
      <c r="S12" s="181">
        <v>10080.85477989215</v>
      </c>
      <c r="T12" s="181">
        <v>10526.672857584195</v>
      </c>
      <c r="U12" s="181">
        <v>10987.336972315492</v>
      </c>
      <c r="V12" s="181">
        <v>11463.321924207879</v>
      </c>
      <c r="W12" s="181">
        <v>11954.912504091919</v>
      </c>
      <c r="X12" s="181">
        <v>12462.402223071078</v>
      </c>
      <c r="Y12" s="181">
        <v>12985.550172334639</v>
      </c>
    </row>
    <row r="13" spans="1:28" x14ac:dyDescent="0.25">
      <c r="A13" s="178" t="s">
        <v>216</v>
      </c>
      <c r="B13" s="178" t="s">
        <v>217</v>
      </c>
      <c r="C13" s="178" t="s">
        <v>236</v>
      </c>
      <c r="D13" s="178" t="s">
        <v>237</v>
      </c>
      <c r="E13" s="181">
        <v>1348.7405944273546</v>
      </c>
      <c r="F13" s="181">
        <v>1419.4037778213794</v>
      </c>
      <c r="G13" s="181">
        <v>1492.6841741498552</v>
      </c>
      <c r="H13" s="181">
        <v>1568.6423169771933</v>
      </c>
      <c r="I13" s="181">
        <v>1647.3942135135806</v>
      </c>
      <c r="J13" s="182">
        <v>1729.0146666964122</v>
      </c>
      <c r="K13" s="181">
        <v>1813.5946911484589</v>
      </c>
      <c r="L13" s="181">
        <v>1901.2388583133127</v>
      </c>
      <c r="M13" s="181">
        <v>1992.0223194695234</v>
      </c>
      <c r="N13" s="181">
        <v>2086.0073240114043</v>
      </c>
      <c r="O13" s="181">
        <v>2183.1897812240295</v>
      </c>
      <c r="P13" s="181">
        <v>2283.7927726511371</v>
      </c>
      <c r="Q13" s="181">
        <v>2388.0440191754151</v>
      </c>
      <c r="R13" s="181">
        <v>2495.917463642566</v>
      </c>
      <c r="S13" s="181">
        <v>2607.4874909490804</v>
      </c>
      <c r="T13" s="181">
        <v>2722.8016271213119</v>
      </c>
      <c r="U13" s="181">
        <v>2841.9558003454836</v>
      </c>
      <c r="V13" s="181">
        <v>2965.0728211773894</v>
      </c>
      <c r="W13" s="181">
        <v>3092.2263528672634</v>
      </c>
      <c r="X13" s="181">
        <v>3223.4923142282873</v>
      </c>
      <c r="Y13" s="181">
        <v>3358.8083924185325</v>
      </c>
    </row>
    <row r="14" spans="1:28" x14ac:dyDescent="0.25">
      <c r="A14" s="178" t="s">
        <v>216</v>
      </c>
      <c r="B14" s="178" t="s">
        <v>217</v>
      </c>
      <c r="C14" s="178" t="s">
        <v>238</v>
      </c>
      <c r="D14" s="178" t="s">
        <v>239</v>
      </c>
      <c r="E14" s="181">
        <v>2517.9181179436632</v>
      </c>
      <c r="F14" s="181">
        <v>2649.8368208243551</v>
      </c>
      <c r="G14" s="181">
        <v>2786.6415098564235</v>
      </c>
      <c r="H14" s="181">
        <v>2928.44519310028</v>
      </c>
      <c r="I14" s="181">
        <v>3075.4644404860869</v>
      </c>
      <c r="J14" s="182">
        <v>3227.8388990832063</v>
      </c>
      <c r="K14" s="181">
        <v>3385.7384810071471</v>
      </c>
      <c r="L14" s="181">
        <v>3549.35840714288</v>
      </c>
      <c r="M14" s="181">
        <v>3718.8389748660679</v>
      </c>
      <c r="N14" s="181">
        <v>3894.2963954618317</v>
      </c>
      <c r="O14" s="181">
        <v>4075.7230321130764</v>
      </c>
      <c r="P14" s="181">
        <v>4263.535348195398</v>
      </c>
      <c r="Q14" s="181">
        <v>4458.1584681090862</v>
      </c>
      <c r="R14" s="181">
        <v>4659.5437466356461</v>
      </c>
      <c r="S14" s="181">
        <v>4867.8300504180397</v>
      </c>
      <c r="T14" s="181">
        <v>5083.1061041845987</v>
      </c>
      <c r="U14" s="181">
        <v>5305.5509930159615</v>
      </c>
      <c r="V14" s="181">
        <v>5535.3939877776947</v>
      </c>
      <c r="W14" s="181">
        <v>5772.7726078958158</v>
      </c>
      <c r="X14" s="181">
        <v>6017.8285836303839</v>
      </c>
      <c r="Y14" s="181">
        <v>6270.4455852480769</v>
      </c>
    </row>
    <row r="15" spans="1:28" x14ac:dyDescent="0.25">
      <c r="A15" s="178" t="s">
        <v>216</v>
      </c>
      <c r="B15" s="178" t="s">
        <v>217</v>
      </c>
      <c r="C15" s="178" t="s">
        <v>240</v>
      </c>
      <c r="D15" s="178" t="s">
        <v>241</v>
      </c>
      <c r="E15" s="181">
        <v>47101.00755004309</v>
      </c>
      <c r="F15" s="181">
        <v>48812.159832961464</v>
      </c>
      <c r="G15" s="181">
        <v>50560.424992861357</v>
      </c>
      <c r="H15" s="181">
        <v>52346.300411398101</v>
      </c>
      <c r="I15" s="181">
        <v>54172.089549937351</v>
      </c>
      <c r="J15" s="182">
        <v>56038.6384689353</v>
      </c>
      <c r="K15" s="181">
        <v>57947.273448897613</v>
      </c>
      <c r="L15" s="181">
        <v>59899.683602683333</v>
      </c>
      <c r="M15" s="181">
        <v>61896.560341781944</v>
      </c>
      <c r="N15" s="181">
        <v>63938.171166089247</v>
      </c>
      <c r="O15" s="181">
        <v>66022.771670270187</v>
      </c>
      <c r="P15" s="181">
        <v>68155.497012785971</v>
      </c>
      <c r="Q15" s="181">
        <v>70341.3597513149</v>
      </c>
      <c r="R15" s="181">
        <v>72577.743681403241</v>
      </c>
      <c r="S15" s="181">
        <v>74865.055932627147</v>
      </c>
      <c r="T15" s="181">
        <v>77202.928406393592</v>
      </c>
      <c r="U15" s="181">
        <v>79592.372733591299</v>
      </c>
      <c r="V15" s="181">
        <v>82035.100803123947</v>
      </c>
      <c r="W15" s="181">
        <v>84531.404231472334</v>
      </c>
      <c r="X15" s="181">
        <v>87081.626475185854</v>
      </c>
      <c r="Y15" s="181">
        <v>89682.408242192279</v>
      </c>
    </row>
    <row r="16" spans="1:28" x14ac:dyDescent="0.25">
      <c r="A16" s="178" t="s">
        <v>216</v>
      </c>
      <c r="B16" s="178" t="s">
        <v>242</v>
      </c>
      <c r="C16" s="178" t="s">
        <v>218</v>
      </c>
      <c r="D16" s="178" t="s">
        <v>243</v>
      </c>
      <c r="E16" s="181">
        <v>4564.6239575497411</v>
      </c>
      <c r="F16" s="181">
        <v>4649.8618398798026</v>
      </c>
      <c r="G16" s="181">
        <v>4735.3839920924393</v>
      </c>
      <c r="H16" s="181">
        <v>4821.0745326746373</v>
      </c>
      <c r="I16" s="181">
        <v>4906.9772066670503</v>
      </c>
      <c r="J16" s="182">
        <v>4993.0406313072563</v>
      </c>
      <c r="K16" s="181">
        <v>5079.2106472431033</v>
      </c>
      <c r="L16" s="181">
        <v>5165.5078164393271</v>
      </c>
      <c r="M16" s="181">
        <v>5251.8599901411035</v>
      </c>
      <c r="N16" s="181">
        <v>5338.1904239698724</v>
      </c>
      <c r="O16" s="181">
        <v>5424.2815698145114</v>
      </c>
      <c r="P16" s="181">
        <v>5510.4812063412328</v>
      </c>
      <c r="Q16" s="181">
        <v>5597.1052530325951</v>
      </c>
      <c r="R16" s="181">
        <v>5683.8630164683254</v>
      </c>
      <c r="S16" s="181">
        <v>5770.7860293142494</v>
      </c>
      <c r="T16" s="181">
        <v>5857.9675514318405</v>
      </c>
      <c r="U16" s="181">
        <v>5944.9274450078028</v>
      </c>
      <c r="V16" s="181">
        <v>6031.0955139839225</v>
      </c>
      <c r="W16" s="181">
        <v>6116.4396902866183</v>
      </c>
      <c r="X16" s="181">
        <v>6200.969891937465</v>
      </c>
      <c r="Y16" s="181">
        <v>6284.4840126402278</v>
      </c>
    </row>
    <row r="17" spans="1:25" x14ac:dyDescent="0.25">
      <c r="A17" s="178" t="s">
        <v>216</v>
      </c>
      <c r="B17" s="178" t="s">
        <v>242</v>
      </c>
      <c r="C17" s="178" t="s">
        <v>244</v>
      </c>
      <c r="D17" s="178" t="s">
        <v>245</v>
      </c>
      <c r="E17" s="181">
        <v>3383.2988731185592</v>
      </c>
      <c r="F17" s="181">
        <v>3412.1185312747452</v>
      </c>
      <c r="G17" s="181">
        <v>3440.2338421115965</v>
      </c>
      <c r="H17" s="181">
        <v>3467.5705780230842</v>
      </c>
      <c r="I17" s="181">
        <v>3494.1714109768432</v>
      </c>
      <c r="J17" s="182">
        <v>3520.0105669431891</v>
      </c>
      <c r="K17" s="181">
        <v>3545.0616582502107</v>
      </c>
      <c r="L17" s="181">
        <v>3569.3512962237428</v>
      </c>
      <c r="M17" s="181">
        <v>3592.8419398382284</v>
      </c>
      <c r="N17" s="181">
        <v>3615.4947525352632</v>
      </c>
      <c r="O17" s="181">
        <v>3637.1783775730928</v>
      </c>
      <c r="P17" s="181">
        <v>3658.1423607025345</v>
      </c>
      <c r="Q17" s="181">
        <v>3678.6058103243754</v>
      </c>
      <c r="R17" s="181">
        <v>3698.3846931593434</v>
      </c>
      <c r="S17" s="181">
        <v>3717.5100704106458</v>
      </c>
      <c r="T17" s="181">
        <v>3736.0514235569908</v>
      </c>
      <c r="U17" s="181">
        <v>3753.7136867111299</v>
      </c>
      <c r="V17" s="181">
        <v>3770.1574990164859</v>
      </c>
      <c r="W17" s="181">
        <v>3785.3904871591544</v>
      </c>
      <c r="X17" s="181">
        <v>3799.446319010864</v>
      </c>
      <c r="Y17" s="181">
        <v>3812.2293236361065</v>
      </c>
    </row>
    <row r="18" spans="1:25" x14ac:dyDescent="0.25">
      <c r="A18" s="178" t="s">
        <v>216</v>
      </c>
      <c r="B18" s="178" t="s">
        <v>242</v>
      </c>
      <c r="C18" s="178" t="s">
        <v>246</v>
      </c>
      <c r="D18" s="178" t="s">
        <v>247</v>
      </c>
      <c r="E18" s="181">
        <v>2282.817250410641</v>
      </c>
      <c r="F18" s="181">
        <v>2356.5931547816058</v>
      </c>
      <c r="G18" s="181">
        <v>2432.0818516580894</v>
      </c>
      <c r="H18" s="181">
        <v>2509.2576302190905</v>
      </c>
      <c r="I18" s="181">
        <v>2588.1763888335176</v>
      </c>
      <c r="J18" s="182">
        <v>2668.845007403705</v>
      </c>
      <c r="K18" s="181">
        <v>2751.268017768085</v>
      </c>
      <c r="L18" s="181">
        <v>2835.4900053608999</v>
      </c>
      <c r="M18" s="181">
        <v>2921.5051748361325</v>
      </c>
      <c r="N18" s="181">
        <v>3009.3035995284845</v>
      </c>
      <c r="O18" s="181">
        <v>3098.7931730775394</v>
      </c>
      <c r="P18" s="181">
        <v>3190.2029570029295</v>
      </c>
      <c r="Q18" s="181">
        <v>3283.7545233028141</v>
      </c>
      <c r="R18" s="181">
        <v>3379.3193520332197</v>
      </c>
      <c r="S18" s="181">
        <v>3476.9546553100768</v>
      </c>
      <c r="T18" s="181">
        <v>3576.7570292750388</v>
      </c>
      <c r="U18" s="181">
        <v>3678.4720350831471</v>
      </c>
      <c r="V18" s="181">
        <v>3781.7736281975208</v>
      </c>
      <c r="W18" s="181">
        <v>3886.6590347677129</v>
      </c>
      <c r="X18" s="181">
        <v>3993.1515242330147</v>
      </c>
      <c r="Y18" s="181">
        <v>4101.1364193126738</v>
      </c>
    </row>
    <row r="19" spans="1:25" x14ac:dyDescent="0.25">
      <c r="A19" s="178" t="s">
        <v>216</v>
      </c>
      <c r="B19" s="178" t="s">
        <v>242</v>
      </c>
      <c r="C19" s="178" t="s">
        <v>248</v>
      </c>
      <c r="D19" s="178" t="s">
        <v>249</v>
      </c>
      <c r="E19" s="181">
        <v>4939.535511291374</v>
      </c>
      <c r="F19" s="181">
        <v>5021.8009572498158</v>
      </c>
      <c r="G19" s="181">
        <v>5104.0272841057549</v>
      </c>
      <c r="H19" s="181">
        <v>5186.0890612669573</v>
      </c>
      <c r="I19" s="181">
        <v>5268.0332227745466</v>
      </c>
      <c r="J19" s="182">
        <v>5349.804406907072</v>
      </c>
      <c r="K19" s="181">
        <v>5431.3447219195559</v>
      </c>
      <c r="L19" s="181">
        <v>5512.6764797588257</v>
      </c>
      <c r="M19" s="181">
        <v>5593.7230726843964</v>
      </c>
      <c r="N19" s="181">
        <v>5674.4036175519941</v>
      </c>
      <c r="O19" s="181">
        <v>5754.4885013312896</v>
      </c>
      <c r="P19" s="181">
        <v>5834.3484901609017</v>
      </c>
      <c r="Q19" s="181">
        <v>5914.3177572853328</v>
      </c>
      <c r="R19" s="181">
        <v>5994.0881074173194</v>
      </c>
      <c r="S19" s="181">
        <v>6073.6929232284519</v>
      </c>
      <c r="T19" s="181">
        <v>6153.2301632978842</v>
      </c>
      <c r="U19" s="181">
        <v>6232.1959057107842</v>
      </c>
      <c r="V19" s="181">
        <v>6309.9959999508983</v>
      </c>
      <c r="W19" s="181">
        <v>6386.6029141220133</v>
      </c>
      <c r="X19" s="181">
        <v>6462.0331132574302</v>
      </c>
      <c r="Y19" s="181">
        <v>6536.0824447748892</v>
      </c>
    </row>
    <row r="20" spans="1:25" x14ac:dyDescent="0.25">
      <c r="A20" s="178" t="s">
        <v>216</v>
      </c>
      <c r="B20" s="178" t="s">
        <v>242</v>
      </c>
      <c r="C20" s="178" t="s">
        <v>240</v>
      </c>
      <c r="D20" s="178" t="s">
        <v>241</v>
      </c>
      <c r="E20" s="181">
        <v>30801.358916563233</v>
      </c>
      <c r="F20" s="181">
        <v>31197.741254144807</v>
      </c>
      <c r="G20" s="181">
        <v>31591.063626867279</v>
      </c>
      <c r="H20" s="181">
        <v>31980.596981173348</v>
      </c>
      <c r="I20" s="181">
        <v>32366.682224386306</v>
      </c>
      <c r="J20" s="182">
        <v>32749.029304698899</v>
      </c>
      <c r="K20" s="181">
        <v>33127.337187913225</v>
      </c>
      <c r="L20" s="181">
        <v>33501.796829195569</v>
      </c>
      <c r="M20" s="181">
        <v>33871.997643803545</v>
      </c>
      <c r="N20" s="181">
        <v>34237.509333577487</v>
      </c>
      <c r="O20" s="181">
        <v>34597.013724526318</v>
      </c>
      <c r="P20" s="181">
        <v>34952.808286083338</v>
      </c>
      <c r="Q20" s="181">
        <v>35306.939737491892</v>
      </c>
      <c r="R20" s="181">
        <v>35657.604933677911</v>
      </c>
      <c r="S20" s="181">
        <v>36005.051033115633</v>
      </c>
      <c r="T20" s="181">
        <v>36349.903416136411</v>
      </c>
      <c r="U20" s="181">
        <v>36689.235702787708</v>
      </c>
      <c r="V20" s="181">
        <v>37019.632568145258</v>
      </c>
      <c r="W20" s="181">
        <v>37341.038336842277</v>
      </c>
      <c r="X20" s="181">
        <v>37653.6543831093</v>
      </c>
      <c r="Y20" s="181">
        <v>37956.398094165888</v>
      </c>
    </row>
    <row r="21" spans="1:25" x14ac:dyDescent="0.25">
      <c r="A21" s="178" t="s">
        <v>216</v>
      </c>
      <c r="B21" s="178" t="s">
        <v>250</v>
      </c>
      <c r="C21" s="178" t="s">
        <v>218</v>
      </c>
      <c r="D21" s="178" t="s">
        <v>251</v>
      </c>
      <c r="E21" s="181">
        <v>19940.531840481799</v>
      </c>
      <c r="F21" s="181">
        <v>20150.047046563701</v>
      </c>
      <c r="G21" s="181">
        <v>20370.757357607166</v>
      </c>
      <c r="H21" s="181">
        <v>20598.546364172995</v>
      </c>
      <c r="I21" s="181">
        <v>20831.118787858737</v>
      </c>
      <c r="J21" s="182">
        <v>21066.370476472632</v>
      </c>
      <c r="K21" s="181">
        <v>21302.631115340504</v>
      </c>
      <c r="L21" s="181">
        <v>21538.772638364146</v>
      </c>
      <c r="M21" s="181">
        <v>21773.566029296046</v>
      </c>
      <c r="N21" s="181">
        <v>22006.015352751579</v>
      </c>
      <c r="O21" s="181">
        <v>22234.7245959514</v>
      </c>
      <c r="P21" s="181">
        <v>22460.652135929085</v>
      </c>
      <c r="Q21" s="181">
        <v>22684.693519089149</v>
      </c>
      <c r="R21" s="181">
        <v>22905.405201322548</v>
      </c>
      <c r="S21" s="181">
        <v>23122.612454023554</v>
      </c>
      <c r="T21" s="181">
        <v>23336.393694334474</v>
      </c>
      <c r="U21" s="181">
        <v>23545.55203228246</v>
      </c>
      <c r="V21" s="181">
        <v>23748.679178173497</v>
      </c>
      <c r="W21" s="181">
        <v>23945.669935355771</v>
      </c>
      <c r="X21" s="181">
        <v>24136.543147688069</v>
      </c>
      <c r="Y21" s="181">
        <v>24320.530461101796</v>
      </c>
    </row>
    <row r="22" spans="1:25" x14ac:dyDescent="0.25">
      <c r="A22" s="178" t="s">
        <v>216</v>
      </c>
      <c r="B22" s="178" t="s">
        <v>250</v>
      </c>
      <c r="C22" s="178" t="s">
        <v>252</v>
      </c>
      <c r="D22" s="178" t="s">
        <v>253</v>
      </c>
      <c r="E22" s="181">
        <v>2373.6323485529442</v>
      </c>
      <c r="F22" s="181">
        <v>2388.5309543366347</v>
      </c>
      <c r="G22" s="181">
        <v>2404.5847031129947</v>
      </c>
      <c r="H22" s="181">
        <v>2421.2942591296546</v>
      </c>
      <c r="I22" s="181">
        <v>2438.3816936190096</v>
      </c>
      <c r="J22" s="182">
        <v>2455.5959359645685</v>
      </c>
      <c r="K22" s="181">
        <v>2472.7404328599914</v>
      </c>
      <c r="L22" s="181">
        <v>2489.6845821973243</v>
      </c>
      <c r="M22" s="181">
        <v>2506.2883503008634</v>
      </c>
      <c r="N22" s="181">
        <v>2522.4407805781138</v>
      </c>
      <c r="O22" s="181">
        <v>2537.9871375733214</v>
      </c>
      <c r="P22" s="181">
        <v>2553.0429359955269</v>
      </c>
      <c r="Q22" s="181">
        <v>2567.7147025601716</v>
      </c>
      <c r="R22" s="181">
        <v>2581.8435696168012</v>
      </c>
      <c r="S22" s="181">
        <v>2595.4157841641309</v>
      </c>
      <c r="T22" s="181">
        <v>2608.4461710857763</v>
      </c>
      <c r="U22" s="181">
        <v>2620.8074087812197</v>
      </c>
      <c r="V22" s="181">
        <v>2632.3509279094028</v>
      </c>
      <c r="W22" s="181">
        <v>2643.0745454665794</v>
      </c>
      <c r="X22" s="181">
        <v>2652.9898305832089</v>
      </c>
      <c r="Y22" s="181">
        <v>2662.0220773377687</v>
      </c>
    </row>
    <row r="23" spans="1:25" x14ac:dyDescent="0.25">
      <c r="A23" s="178" t="s">
        <v>216</v>
      </c>
      <c r="B23" s="178" t="s">
        <v>250</v>
      </c>
      <c r="C23" s="178" t="s">
        <v>254</v>
      </c>
      <c r="D23" s="178" t="s">
        <v>255</v>
      </c>
      <c r="E23" s="181">
        <v>6983.5293863383213</v>
      </c>
      <c r="F23" s="181">
        <v>7031.557251084967</v>
      </c>
      <c r="G23" s="181">
        <v>7083.0425949656501</v>
      </c>
      <c r="H23" s="181">
        <v>7136.5198173006593</v>
      </c>
      <c r="I23" s="181">
        <v>7191.1727752704674</v>
      </c>
      <c r="J23" s="182">
        <v>7246.2626295953514</v>
      </c>
      <c r="K23" s="181">
        <v>7301.2097467682861</v>
      </c>
      <c r="L23" s="181">
        <v>7355.6279575534827</v>
      </c>
      <c r="M23" s="181">
        <v>7409.1022894812268</v>
      </c>
      <c r="N23" s="181">
        <v>7461.3027896808926</v>
      </c>
      <c r="O23" s="181">
        <v>7511.7691457881938</v>
      </c>
      <c r="P23" s="181">
        <v>7560.8402955091551</v>
      </c>
      <c r="Q23" s="181">
        <v>7608.8293556336157</v>
      </c>
      <c r="R23" s="181">
        <v>7655.2632892308593</v>
      </c>
      <c r="S23" s="181">
        <v>7700.098459598491</v>
      </c>
      <c r="T23" s="181">
        <v>7743.3759649009198</v>
      </c>
      <c r="U23" s="181">
        <v>7784.714780093901</v>
      </c>
      <c r="V23" s="181">
        <v>7823.6698229531657</v>
      </c>
      <c r="W23" s="181">
        <v>7860.2302906734885</v>
      </c>
      <c r="X23" s="181">
        <v>7894.4262816223854</v>
      </c>
      <c r="Y23" s="181">
        <v>7926.0310917326515</v>
      </c>
    </row>
    <row r="24" spans="1:25" x14ac:dyDescent="0.25">
      <c r="A24" s="178" t="s">
        <v>216</v>
      </c>
      <c r="B24" s="178" t="s">
        <v>250</v>
      </c>
      <c r="C24" s="178" t="s">
        <v>240</v>
      </c>
      <c r="D24" s="178" t="s">
        <v>241</v>
      </c>
      <c r="E24" s="181">
        <v>25382.715284738508</v>
      </c>
      <c r="F24" s="181">
        <v>25651.516755240293</v>
      </c>
      <c r="G24" s="181">
        <v>25938.534890779087</v>
      </c>
      <c r="H24" s="181">
        <v>26238.623455006804</v>
      </c>
      <c r="I24" s="181">
        <v>26548.958416868256</v>
      </c>
      <c r="J24" s="182">
        <v>26866.959132116172</v>
      </c>
      <c r="K24" s="181">
        <v>27190.594813299012</v>
      </c>
      <c r="L24" s="181">
        <v>27518.521816089589</v>
      </c>
      <c r="M24" s="181">
        <v>27849.261760361042</v>
      </c>
      <c r="N24" s="181">
        <v>28181.626495771823</v>
      </c>
      <c r="O24" s="181">
        <v>28513.906054119423</v>
      </c>
      <c r="P24" s="181">
        <v>28847.40076007336</v>
      </c>
      <c r="Q24" s="181">
        <v>29183.334162657466</v>
      </c>
      <c r="R24" s="181">
        <v>29519.920488940501</v>
      </c>
      <c r="S24" s="181">
        <v>29856.996062599748</v>
      </c>
      <c r="T24" s="181">
        <v>30194.719491094551</v>
      </c>
      <c r="U24" s="181">
        <v>30531.593057170296</v>
      </c>
      <c r="V24" s="181">
        <v>30865.826654028897</v>
      </c>
      <c r="W24" s="181">
        <v>31197.305651806259</v>
      </c>
      <c r="X24" s="181">
        <v>31526.070220216992</v>
      </c>
      <c r="Y24" s="181">
        <v>31851.124014172285</v>
      </c>
    </row>
    <row r="25" spans="1:25" x14ac:dyDescent="0.25">
      <c r="A25" s="178" t="s">
        <v>216</v>
      </c>
      <c r="B25" s="178" t="s">
        <v>256</v>
      </c>
      <c r="C25" s="178" t="s">
        <v>218</v>
      </c>
      <c r="D25" s="178" t="s">
        <v>257</v>
      </c>
      <c r="E25" s="181">
        <v>4942.3507592000742</v>
      </c>
      <c r="F25" s="181">
        <v>4964.4981948708955</v>
      </c>
      <c r="G25" s="181">
        <v>4988.1680136402547</v>
      </c>
      <c r="H25" s="181">
        <v>5012.6232094415973</v>
      </c>
      <c r="I25" s="181">
        <v>5037.4556187009557</v>
      </c>
      <c r="J25" s="182">
        <v>5062.2614991228738</v>
      </c>
      <c r="K25" s="181">
        <v>5086.7626360034528</v>
      </c>
      <c r="L25" s="181">
        <v>5110.7929196008181</v>
      </c>
      <c r="M25" s="181">
        <v>5134.1340492283771</v>
      </c>
      <c r="N25" s="181">
        <v>5156.5729904881027</v>
      </c>
      <c r="O25" s="181">
        <v>5177.7694210907166</v>
      </c>
      <c r="P25" s="181">
        <v>5197.9393710099994</v>
      </c>
      <c r="Q25" s="181">
        <v>5217.2696873151217</v>
      </c>
      <c r="R25" s="181">
        <v>5235.3621171473305</v>
      </c>
      <c r="S25" s="181">
        <v>5252.0619482219863</v>
      </c>
      <c r="T25" s="181">
        <v>5267.1712921173066</v>
      </c>
      <c r="U25" s="181">
        <v>5280.4356543188669</v>
      </c>
      <c r="V25" s="181">
        <v>5291.6924417895725</v>
      </c>
      <c r="W25" s="181">
        <v>5300.9007894981605</v>
      </c>
      <c r="X25" s="181">
        <v>5308.0271969292544</v>
      </c>
      <c r="Y25" s="181">
        <v>5312.8097411899271</v>
      </c>
    </row>
    <row r="26" spans="1:25" x14ac:dyDescent="0.25">
      <c r="A26" s="178" t="s">
        <v>216</v>
      </c>
      <c r="B26" s="178" t="s">
        <v>256</v>
      </c>
      <c r="C26" s="178" t="s">
        <v>258</v>
      </c>
      <c r="D26" s="178" t="s">
        <v>259</v>
      </c>
      <c r="E26" s="181">
        <v>2437.8765688500166</v>
      </c>
      <c r="F26" s="181">
        <v>2465.6104744300005</v>
      </c>
      <c r="G26" s="181">
        <v>2494.3715385388941</v>
      </c>
      <c r="H26" s="181">
        <v>2523.8067062523742</v>
      </c>
      <c r="I26" s="181">
        <v>2553.719674261542</v>
      </c>
      <c r="J26" s="182">
        <v>2583.910847179407</v>
      </c>
      <c r="K26" s="181">
        <v>2614.2395591051213</v>
      </c>
      <c r="L26" s="181">
        <v>2644.6192458454257</v>
      </c>
      <c r="M26" s="181">
        <v>2674.9337688990718</v>
      </c>
      <c r="N26" s="181">
        <v>2705.0665826198333</v>
      </c>
      <c r="O26" s="181">
        <v>2734.8307614323317</v>
      </c>
      <c r="P26" s="181">
        <v>2764.3302072011556</v>
      </c>
      <c r="Q26" s="181">
        <v>2793.6561855537029</v>
      </c>
      <c r="R26" s="181">
        <v>2822.5871252730899</v>
      </c>
      <c r="S26" s="181">
        <v>2851.0276560051707</v>
      </c>
      <c r="T26" s="181">
        <v>2878.8563336591501</v>
      </c>
      <c r="U26" s="181">
        <v>2905.91739814639</v>
      </c>
      <c r="V26" s="181">
        <v>2932.1019383028815</v>
      </c>
      <c r="W26" s="181">
        <v>2957.3662111499002</v>
      </c>
      <c r="X26" s="181">
        <v>2981.669685925367</v>
      </c>
      <c r="Y26" s="181">
        <v>3004.8418144856755</v>
      </c>
    </row>
    <row r="27" spans="1:25" x14ac:dyDescent="0.25">
      <c r="A27" s="178" t="s">
        <v>216</v>
      </c>
      <c r="B27" s="178" t="s">
        <v>256</v>
      </c>
      <c r="C27" s="178" t="s">
        <v>240</v>
      </c>
      <c r="D27" s="178" t="s">
        <v>241</v>
      </c>
      <c r="E27" s="181">
        <v>7797.9760447321714</v>
      </c>
      <c r="F27" s="181">
        <v>7934.928224947329</v>
      </c>
      <c r="G27" s="181">
        <v>8076.7864606535613</v>
      </c>
      <c r="H27" s="181">
        <v>8222.4820824086801</v>
      </c>
      <c r="I27" s="181">
        <v>8371.4332269799706</v>
      </c>
      <c r="J27" s="182">
        <v>8523.0321975301849</v>
      </c>
      <c r="K27" s="181">
        <v>8676.8512540787178</v>
      </c>
      <c r="L27" s="181">
        <v>8832.6322103265757</v>
      </c>
      <c r="M27" s="181">
        <v>8990.0106040374558</v>
      </c>
      <c r="N27" s="181">
        <v>9148.6110312151304</v>
      </c>
      <c r="O27" s="181">
        <v>9307.808714169003</v>
      </c>
      <c r="P27" s="181">
        <v>9467.9588020336669</v>
      </c>
      <c r="Q27" s="181">
        <v>9629.3817118911102</v>
      </c>
      <c r="R27" s="181">
        <v>9791.3205849504575</v>
      </c>
      <c r="S27" s="181">
        <v>9953.4394230342077</v>
      </c>
      <c r="T27" s="181">
        <v>10115.301748602222</v>
      </c>
      <c r="U27" s="181">
        <v>10276.338285342394</v>
      </c>
      <c r="V27" s="181">
        <v>10436.13163983374</v>
      </c>
      <c r="W27" s="181">
        <v>10594.486994779403</v>
      </c>
      <c r="X27" s="181">
        <v>10751.216068676949</v>
      </c>
      <c r="Y27" s="181">
        <v>10905.65384562458</v>
      </c>
    </row>
    <row r="28" spans="1:25" x14ac:dyDescent="0.25">
      <c r="A28" s="178" t="s">
        <v>216</v>
      </c>
      <c r="B28" s="178" t="s">
        <v>260</v>
      </c>
      <c r="C28" s="178" t="s">
        <v>218</v>
      </c>
      <c r="D28" s="178" t="s">
        <v>261</v>
      </c>
      <c r="E28" s="181">
        <v>43416.576146709667</v>
      </c>
      <c r="F28" s="181">
        <v>44046.303613259908</v>
      </c>
      <c r="G28" s="181">
        <v>44563.30058058654</v>
      </c>
      <c r="H28" s="181">
        <v>44983.597308749733</v>
      </c>
      <c r="I28" s="181">
        <v>45322.721088246661</v>
      </c>
      <c r="J28" s="182">
        <v>45592.312932959954</v>
      </c>
      <c r="K28" s="181">
        <v>45801.928659108009</v>
      </c>
      <c r="L28" s="181">
        <v>45959.869547480201</v>
      </c>
      <c r="M28" s="181">
        <v>46072.086851854452</v>
      </c>
      <c r="N28" s="181">
        <v>46143.075414940307</v>
      </c>
      <c r="O28" s="181">
        <v>46175.121779923757</v>
      </c>
      <c r="P28" s="181">
        <v>46174.63006789545</v>
      </c>
      <c r="Q28" s="181">
        <v>46146.871645632025</v>
      </c>
      <c r="R28" s="181">
        <v>46091.292934333214</v>
      </c>
      <c r="S28" s="181">
        <v>46009.255523696906</v>
      </c>
      <c r="T28" s="181">
        <v>45902.108600609223</v>
      </c>
      <c r="U28" s="181">
        <v>45768.275959906889</v>
      </c>
      <c r="V28" s="181">
        <v>45605.903786793751</v>
      </c>
      <c r="W28" s="181">
        <v>45415.774109519887</v>
      </c>
      <c r="X28" s="181">
        <v>45198.666417542692</v>
      </c>
      <c r="Y28" s="181">
        <v>44953.752831821534</v>
      </c>
    </row>
    <row r="29" spans="1:25" x14ac:dyDescent="0.25">
      <c r="A29" s="178" t="s">
        <v>216</v>
      </c>
      <c r="B29" s="178" t="s">
        <v>260</v>
      </c>
      <c r="C29" s="178" t="s">
        <v>262</v>
      </c>
      <c r="D29" s="178" t="s">
        <v>263</v>
      </c>
      <c r="E29" s="181">
        <v>3187.7045352764139</v>
      </c>
      <c r="F29" s="181">
        <v>3230.6075295759942</v>
      </c>
      <c r="G29" s="181">
        <v>3265.1589403673747</v>
      </c>
      <c r="H29" s="181">
        <v>3292.55777447521</v>
      </c>
      <c r="I29" s="181">
        <v>3313.9613728722466</v>
      </c>
      <c r="J29" s="182">
        <v>3330.2384829109419</v>
      </c>
      <c r="K29" s="181">
        <v>3342.1021552308048</v>
      </c>
      <c r="L29" s="181">
        <v>3350.1710865918062</v>
      </c>
      <c r="M29" s="181">
        <v>3354.890326682576</v>
      </c>
      <c r="N29" s="181">
        <v>3356.5971708104339</v>
      </c>
      <c r="O29" s="181">
        <v>3355.4670719550395</v>
      </c>
      <c r="P29" s="181">
        <v>3351.9736880783385</v>
      </c>
      <c r="Q29" s="181">
        <v>3346.5065970964788</v>
      </c>
      <c r="R29" s="181">
        <v>3339.0318045773874</v>
      </c>
      <c r="S29" s="181">
        <v>3329.6540680513635</v>
      </c>
      <c r="T29" s="181">
        <v>3318.4768294077239</v>
      </c>
      <c r="U29" s="181">
        <v>3305.3918440576736</v>
      </c>
      <c r="V29" s="181">
        <v>3290.2712967332072</v>
      </c>
      <c r="W29" s="181">
        <v>3273.1778800693178</v>
      </c>
      <c r="X29" s="181">
        <v>3254.1738585275398</v>
      </c>
      <c r="Y29" s="181">
        <v>3233.205645903121</v>
      </c>
    </row>
    <row r="30" spans="1:25" x14ac:dyDescent="0.25">
      <c r="A30" s="178" t="s">
        <v>216</v>
      </c>
      <c r="B30" s="178" t="s">
        <v>260</v>
      </c>
      <c r="C30" s="178" t="s">
        <v>264</v>
      </c>
      <c r="D30" s="178" t="s">
        <v>265</v>
      </c>
      <c r="E30" s="181">
        <v>1645.3319798925127</v>
      </c>
      <c r="F30" s="181">
        <v>1710.6464686926374</v>
      </c>
      <c r="G30" s="181">
        <v>1773.70330947248</v>
      </c>
      <c r="H30" s="181">
        <v>1834.8925593365004</v>
      </c>
      <c r="I30" s="181">
        <v>1894.6337217780176</v>
      </c>
      <c r="J30" s="182">
        <v>1953.2315980741573</v>
      </c>
      <c r="K30" s="181">
        <v>2010.9381456332048</v>
      </c>
      <c r="L30" s="181">
        <v>2067.9810918792095</v>
      </c>
      <c r="M30" s="181">
        <v>2124.5085847208243</v>
      </c>
      <c r="N30" s="181">
        <v>2180.6199078539544</v>
      </c>
      <c r="O30" s="181">
        <v>2236.3218923105533</v>
      </c>
      <c r="P30" s="181">
        <v>2291.830635215053</v>
      </c>
      <c r="Q30" s="181">
        <v>2347.3302227747031</v>
      </c>
      <c r="R30" s="181">
        <v>2402.7226716315345</v>
      </c>
      <c r="S30" s="181">
        <v>2458.0051655153434</v>
      </c>
      <c r="T30" s="181">
        <v>2513.1768536906743</v>
      </c>
      <c r="U30" s="181">
        <v>2568.0755631369234</v>
      </c>
      <c r="V30" s="181">
        <v>2622.5099311275007</v>
      </c>
      <c r="W30" s="181">
        <v>2676.4283763246594</v>
      </c>
      <c r="X30" s="181">
        <v>2729.7781654859959</v>
      </c>
      <c r="Y30" s="181">
        <v>2782.4061060614017</v>
      </c>
    </row>
    <row r="31" spans="1:25" x14ac:dyDescent="0.25">
      <c r="A31" s="178" t="s">
        <v>216</v>
      </c>
      <c r="B31" s="178" t="s">
        <v>260</v>
      </c>
      <c r="C31" s="178" t="s">
        <v>266</v>
      </c>
      <c r="D31" s="178" t="s">
        <v>267</v>
      </c>
      <c r="E31" s="181">
        <v>11698.007555198974</v>
      </c>
      <c r="F31" s="181">
        <v>12051.409755463224</v>
      </c>
      <c r="G31" s="181">
        <v>12381.629190352456</v>
      </c>
      <c r="H31" s="181">
        <v>12691.90129678962</v>
      </c>
      <c r="I31" s="181">
        <v>12985.55567531845</v>
      </c>
      <c r="J31" s="182">
        <v>13265.030303852749</v>
      </c>
      <c r="K31" s="181">
        <v>13532.325848775103</v>
      </c>
      <c r="L31" s="181">
        <v>13789.214496775554</v>
      </c>
      <c r="M31" s="181">
        <v>14036.883108472046</v>
      </c>
      <c r="N31" s="181">
        <v>14276.159616199706</v>
      </c>
      <c r="O31" s="181">
        <v>14507.245716845962</v>
      </c>
      <c r="P31" s="181">
        <v>14731.684233731638</v>
      </c>
      <c r="Q31" s="181">
        <v>14950.76106309764</v>
      </c>
      <c r="R31" s="181">
        <v>15163.937506931228</v>
      </c>
      <c r="S31" s="181">
        <v>15371.291557081086</v>
      </c>
      <c r="T31" s="181">
        <v>15572.912717922858</v>
      </c>
      <c r="U31" s="181">
        <v>15767.898870710014</v>
      </c>
      <c r="V31" s="181">
        <v>15955.2053610114</v>
      </c>
      <c r="W31" s="181">
        <v>16134.670918778151</v>
      </c>
      <c r="X31" s="181">
        <v>16306.136414621864</v>
      </c>
      <c r="Y31" s="181">
        <v>16468.857153790112</v>
      </c>
    </row>
    <row r="32" spans="1:25" x14ac:dyDescent="0.25">
      <c r="A32" s="178" t="s">
        <v>216</v>
      </c>
      <c r="B32" s="178" t="s">
        <v>260</v>
      </c>
      <c r="C32" s="178" t="s">
        <v>268</v>
      </c>
      <c r="D32" s="178" t="s">
        <v>269</v>
      </c>
      <c r="E32" s="181">
        <v>2595.1831412905826</v>
      </c>
      <c r="F32" s="181">
        <v>2722.1576983700197</v>
      </c>
      <c r="G32" s="181">
        <v>2847.5577165435789</v>
      </c>
      <c r="H32" s="181">
        <v>2971.9448232644954</v>
      </c>
      <c r="I32" s="181">
        <v>3095.9497910040677</v>
      </c>
      <c r="J32" s="182">
        <v>3220.0375100964088</v>
      </c>
      <c r="K32" s="181">
        <v>3344.6020005684722</v>
      </c>
      <c r="L32" s="181">
        <v>3470.0109067648805</v>
      </c>
      <c r="M32" s="181">
        <v>3596.5103135208801</v>
      </c>
      <c r="N32" s="181">
        <v>3724.2715187200774</v>
      </c>
      <c r="O32" s="181">
        <v>3853.3124164312189</v>
      </c>
      <c r="P32" s="181">
        <v>3984.0150507013927</v>
      </c>
      <c r="Q32" s="181">
        <v>4116.7186220774884</v>
      </c>
      <c r="R32" s="181">
        <v>4251.2748468266172</v>
      </c>
      <c r="S32" s="181">
        <v>4387.6994506243946</v>
      </c>
      <c r="T32" s="181">
        <v>4526.011727902538</v>
      </c>
      <c r="U32" s="181">
        <v>4665.9380191912314</v>
      </c>
      <c r="V32" s="181">
        <v>4807.1409042364403</v>
      </c>
      <c r="W32" s="181">
        <v>4949.5290755092565</v>
      </c>
      <c r="X32" s="181">
        <v>5093.005593750926</v>
      </c>
      <c r="Y32" s="181">
        <v>5237.2807899691288</v>
      </c>
    </row>
    <row r="33" spans="1:25" x14ac:dyDescent="0.25">
      <c r="A33" s="178" t="s">
        <v>216</v>
      </c>
      <c r="B33" s="178" t="s">
        <v>260</v>
      </c>
      <c r="C33" s="178" t="s">
        <v>270</v>
      </c>
      <c r="D33" s="178" t="s">
        <v>271</v>
      </c>
      <c r="E33" s="181">
        <v>4473.6879355114206</v>
      </c>
      <c r="F33" s="181">
        <v>4692.5721194772186</v>
      </c>
      <c r="G33" s="181">
        <v>4908.7420457880762</v>
      </c>
      <c r="H33" s="181">
        <v>5123.1658719207489</v>
      </c>
      <c r="I33" s="181">
        <v>5336.9309504978728</v>
      </c>
      <c r="J33" s="182">
        <v>5550.8386794038461</v>
      </c>
      <c r="K33" s="181">
        <v>5765.5682872498928</v>
      </c>
      <c r="L33" s="181">
        <v>5981.7535351155002</v>
      </c>
      <c r="M33" s="181">
        <v>6199.8186345875292</v>
      </c>
      <c r="N33" s="181">
        <v>6420.0588763000305</v>
      </c>
      <c r="O33" s="181">
        <v>6642.5051068156954</v>
      </c>
      <c r="P33" s="181">
        <v>6867.8159100383355</v>
      </c>
      <c r="Q33" s="181">
        <v>7096.5760144097303</v>
      </c>
      <c r="R33" s="181">
        <v>7328.5298020752844</v>
      </c>
      <c r="S33" s="181">
        <v>7563.7043816286705</v>
      </c>
      <c r="T33" s="181">
        <v>7802.1330136382921</v>
      </c>
      <c r="U33" s="181">
        <v>8043.3439521802993</v>
      </c>
      <c r="V33" s="181">
        <v>8286.7555377580429</v>
      </c>
      <c r="W33" s="181">
        <v>8532.2103705395039</v>
      </c>
      <c r="X33" s="181">
        <v>8779.5413424753642</v>
      </c>
      <c r="Y33" s="181">
        <v>9028.2491097406673</v>
      </c>
    </row>
    <row r="34" spans="1:25" x14ac:dyDescent="0.25">
      <c r="A34" s="178" t="s">
        <v>216</v>
      </c>
      <c r="B34" s="178" t="s">
        <v>260</v>
      </c>
      <c r="C34" s="178" t="s">
        <v>272</v>
      </c>
      <c r="D34" s="178" t="s">
        <v>273</v>
      </c>
      <c r="E34" s="181">
        <v>3344.1624842845981</v>
      </c>
      <c r="F34" s="181">
        <v>3507.7823627770817</v>
      </c>
      <c r="G34" s="181">
        <v>3669.373284678677</v>
      </c>
      <c r="H34" s="181">
        <v>3829.6589651790259</v>
      </c>
      <c r="I34" s="181">
        <v>3989.4522199908515</v>
      </c>
      <c r="J34" s="182">
        <v>4149.3521084984077</v>
      </c>
      <c r="K34" s="181">
        <v>4309.8663663490288</v>
      </c>
      <c r="L34" s="181">
        <v>4471.4687413893625</v>
      </c>
      <c r="M34" s="181">
        <v>4634.4763394378351</v>
      </c>
      <c r="N34" s="181">
        <v>4799.109895573557</v>
      </c>
      <c r="O34" s="181">
        <v>4965.3924681589351</v>
      </c>
      <c r="P34" s="181">
        <v>5133.8163605498657</v>
      </c>
      <c r="Q34" s="181">
        <v>5304.8186678112443</v>
      </c>
      <c r="R34" s="181">
        <v>5478.2083109827199</v>
      </c>
      <c r="S34" s="181">
        <v>5654.0055542273867</v>
      </c>
      <c r="T34" s="181">
        <v>5832.235260420498</v>
      </c>
      <c r="U34" s="181">
        <v>6012.5447909687064</v>
      </c>
      <c r="V34" s="181">
        <v>6194.4993448989981</v>
      </c>
      <c r="W34" s="181">
        <v>6377.981262995786</v>
      </c>
      <c r="X34" s="181">
        <v>6562.8656289758146</v>
      </c>
      <c r="Y34" s="181">
        <v>6748.7791743165035</v>
      </c>
    </row>
    <row r="35" spans="1:25" x14ac:dyDescent="0.25">
      <c r="A35" s="178" t="s">
        <v>216</v>
      </c>
      <c r="B35" s="178" t="s">
        <v>260</v>
      </c>
      <c r="C35" s="178" t="s">
        <v>240</v>
      </c>
      <c r="D35" s="178" t="s">
        <v>241</v>
      </c>
      <c r="E35" s="181">
        <v>30166.101974900455</v>
      </c>
      <c r="F35" s="181">
        <v>31076.506356508755</v>
      </c>
      <c r="G35" s="181">
        <v>31943.040100530019</v>
      </c>
      <c r="H35" s="181">
        <v>32774.98645975635</v>
      </c>
      <c r="I35" s="181">
        <v>33581.735128475273</v>
      </c>
      <c r="J35" s="182">
        <v>34370.276132691521</v>
      </c>
      <c r="K35" s="181">
        <v>35146.397558282559</v>
      </c>
      <c r="L35" s="181">
        <v>35915.246506857548</v>
      </c>
      <c r="M35" s="181">
        <v>36680.413755272129</v>
      </c>
      <c r="N35" s="181">
        <v>37444.522533845382</v>
      </c>
      <c r="O35" s="181">
        <v>38208.520950791215</v>
      </c>
      <c r="P35" s="181">
        <v>38976.860936302575</v>
      </c>
      <c r="Q35" s="181">
        <v>39753.341327725648</v>
      </c>
      <c r="R35" s="181">
        <v>40536.91762098833</v>
      </c>
      <c r="S35" s="181">
        <v>41328.140740390059</v>
      </c>
      <c r="T35" s="181">
        <v>42127.565896579326</v>
      </c>
      <c r="U35" s="181">
        <v>42933.024069054758</v>
      </c>
      <c r="V35" s="181">
        <v>43741.858795759195</v>
      </c>
      <c r="W35" s="181">
        <v>44553.73587682248</v>
      </c>
      <c r="X35" s="181">
        <v>45368.273214663706</v>
      </c>
      <c r="Y35" s="181">
        <v>46183.391867189828</v>
      </c>
    </row>
    <row r="36" spans="1:25" x14ac:dyDescent="0.25">
      <c r="A36" s="178" t="s">
        <v>216</v>
      </c>
      <c r="B36" s="178" t="s">
        <v>274</v>
      </c>
      <c r="C36" s="178" t="s">
        <v>218</v>
      </c>
      <c r="D36" s="178" t="s">
        <v>275</v>
      </c>
      <c r="E36" s="181">
        <v>28913.073995477942</v>
      </c>
      <c r="F36" s="181">
        <v>29079.103038178539</v>
      </c>
      <c r="G36" s="181">
        <v>29279.094042598477</v>
      </c>
      <c r="H36" s="181">
        <v>29501.262890876173</v>
      </c>
      <c r="I36" s="181">
        <v>29737.683806462046</v>
      </c>
      <c r="J36" s="182">
        <v>29981.892582700591</v>
      </c>
      <c r="K36" s="181">
        <v>30229.098850286904</v>
      </c>
      <c r="L36" s="181">
        <v>30476.040388479381</v>
      </c>
      <c r="M36" s="181">
        <v>30719.775629154803</v>
      </c>
      <c r="N36" s="181">
        <v>30957.80321906316</v>
      </c>
      <c r="O36" s="181">
        <v>31187.252785412787</v>
      </c>
      <c r="P36" s="181">
        <v>31408.910596951308</v>
      </c>
      <c r="Q36" s="181">
        <v>31623.622976497634</v>
      </c>
      <c r="R36" s="181">
        <v>31828.950083218679</v>
      </c>
      <c r="S36" s="181">
        <v>32024.157748426456</v>
      </c>
      <c r="T36" s="181">
        <v>32208.500709015847</v>
      </c>
      <c r="U36" s="181">
        <v>32379.736076799494</v>
      </c>
      <c r="V36" s="181">
        <v>32535.835868581657</v>
      </c>
      <c r="W36" s="181">
        <v>32676.524877207488</v>
      </c>
      <c r="X36" s="181">
        <v>32801.668810400653</v>
      </c>
      <c r="Y36" s="181">
        <v>32909.817078949287</v>
      </c>
    </row>
    <row r="37" spans="1:25" x14ac:dyDescent="0.25">
      <c r="A37" s="178" t="s">
        <v>216</v>
      </c>
      <c r="B37" s="178" t="s">
        <v>274</v>
      </c>
      <c r="C37" s="178" t="s">
        <v>276</v>
      </c>
      <c r="D37" s="178" t="s">
        <v>277</v>
      </c>
      <c r="E37" s="181">
        <v>3024.2956245051664</v>
      </c>
      <c r="F37" s="181">
        <v>3031.3408096348071</v>
      </c>
      <c r="G37" s="181">
        <v>3041.8316965067188</v>
      </c>
      <c r="H37" s="181">
        <v>3054.5127379200412</v>
      </c>
      <c r="I37" s="181">
        <v>3068.5433198789851</v>
      </c>
      <c r="J37" s="182">
        <v>3083.2443882701918</v>
      </c>
      <c r="K37" s="181">
        <v>3098.1175585083961</v>
      </c>
      <c r="L37" s="181">
        <v>3112.8272471536488</v>
      </c>
      <c r="M37" s="181">
        <v>3127.0750515305017</v>
      </c>
      <c r="N37" s="181">
        <v>3140.6112868242203</v>
      </c>
      <c r="O37" s="181">
        <v>3153.1523771710063</v>
      </c>
      <c r="P37" s="181">
        <v>3164.7870884442464</v>
      </c>
      <c r="Q37" s="181">
        <v>3175.6090784531466</v>
      </c>
      <c r="R37" s="181">
        <v>3185.3819208755153</v>
      </c>
      <c r="S37" s="181">
        <v>3194.0425736395418</v>
      </c>
      <c r="T37" s="181">
        <v>3201.5278179522179</v>
      </c>
      <c r="U37" s="181">
        <v>3207.6270090824373</v>
      </c>
      <c r="V37" s="181">
        <v>3212.1536577314291</v>
      </c>
      <c r="W37" s="181">
        <v>3215.0963585329223</v>
      </c>
      <c r="X37" s="181">
        <v>3216.457785992045</v>
      </c>
      <c r="Y37" s="181">
        <v>3216.1120514864706</v>
      </c>
    </row>
    <row r="38" spans="1:25" x14ac:dyDescent="0.25">
      <c r="A38" s="178" t="s">
        <v>216</v>
      </c>
      <c r="B38" s="178" t="s">
        <v>274</v>
      </c>
      <c r="C38" s="178" t="s">
        <v>240</v>
      </c>
      <c r="D38" s="178" t="s">
        <v>241</v>
      </c>
      <c r="E38" s="181">
        <v>10334.103980362563</v>
      </c>
      <c r="F38" s="181">
        <v>10545.422015253111</v>
      </c>
      <c r="G38" s="181">
        <v>10777.404520538606</v>
      </c>
      <c r="H38" s="181">
        <v>11026.497870315716</v>
      </c>
      <c r="I38" s="181">
        <v>11290.391440395226</v>
      </c>
      <c r="J38" s="182">
        <v>11567.185763873747</v>
      </c>
      <c r="K38" s="181">
        <v>11855.504872387419</v>
      </c>
      <c r="L38" s="181">
        <v>12154.478868761058</v>
      </c>
      <c r="M38" s="181">
        <v>12463.295333710048</v>
      </c>
      <c r="N38" s="181">
        <v>12781.252227682169</v>
      </c>
      <c r="O38" s="181">
        <v>13107.426626807543</v>
      </c>
      <c r="P38" s="181">
        <v>13442.376737502918</v>
      </c>
      <c r="Q38" s="181">
        <v>13786.711767815499</v>
      </c>
      <c r="R38" s="181">
        <v>14139.610035502099</v>
      </c>
      <c r="S38" s="181">
        <v>14500.940865507975</v>
      </c>
      <c r="T38" s="181">
        <v>14870.540147290498</v>
      </c>
      <c r="U38" s="181">
        <v>15247.507222786389</v>
      </c>
      <c r="V38" s="181">
        <v>15630.953507161988</v>
      </c>
      <c r="W38" s="181">
        <v>16020.759120537636</v>
      </c>
      <c r="X38" s="181">
        <v>16416.847938855361</v>
      </c>
      <c r="Y38" s="181">
        <v>16818.4484321444</v>
      </c>
    </row>
    <row r="39" spans="1:25" x14ac:dyDescent="0.25">
      <c r="A39" s="178" t="s">
        <v>216</v>
      </c>
      <c r="B39" s="178" t="s">
        <v>278</v>
      </c>
      <c r="C39" s="178" t="s">
        <v>218</v>
      </c>
      <c r="D39" s="178" t="s">
        <v>279</v>
      </c>
      <c r="E39" s="181">
        <v>28255.311383876055</v>
      </c>
      <c r="F39" s="181">
        <v>28532.347763811918</v>
      </c>
      <c r="G39" s="181">
        <v>28840.088037640267</v>
      </c>
      <c r="H39" s="181">
        <v>29169.674301591938</v>
      </c>
      <c r="I39" s="181">
        <v>29515.03188711925</v>
      </c>
      <c r="J39" s="182">
        <v>29870.952914077232</v>
      </c>
      <c r="K39" s="181">
        <v>30233.647257119002</v>
      </c>
      <c r="L39" s="181">
        <v>30600.555648999652</v>
      </c>
      <c r="M39" s="181">
        <v>30969.299410448792</v>
      </c>
      <c r="N39" s="181">
        <v>31337.934109528585</v>
      </c>
      <c r="O39" s="181">
        <v>31703.986837643264</v>
      </c>
      <c r="P39" s="181">
        <v>32068.650247166013</v>
      </c>
      <c r="Q39" s="181">
        <v>32433.186501282555</v>
      </c>
      <c r="R39" s="181">
        <v>32795.36874119284</v>
      </c>
      <c r="S39" s="181">
        <v>33154.54614037976</v>
      </c>
      <c r="T39" s="181">
        <v>33509.331442127303</v>
      </c>
      <c r="U39" s="181">
        <v>33857.910671426667</v>
      </c>
      <c r="V39" s="181">
        <v>34199.357923512813</v>
      </c>
      <c r="W39" s="181">
        <v>34533.458529602438</v>
      </c>
      <c r="X39" s="181">
        <v>34859.977298959551</v>
      </c>
      <c r="Y39" s="181">
        <v>35176.794462494625</v>
      </c>
    </row>
    <row r="40" spans="1:25" x14ac:dyDescent="0.25">
      <c r="A40" s="178" t="s">
        <v>216</v>
      </c>
      <c r="B40" s="178" t="s">
        <v>278</v>
      </c>
      <c r="C40" s="178" t="s">
        <v>280</v>
      </c>
      <c r="D40" s="178" t="s">
        <v>281</v>
      </c>
      <c r="E40" s="181">
        <v>2816.647090217743</v>
      </c>
      <c r="F40" s="181">
        <v>2824.0093944188384</v>
      </c>
      <c r="G40" s="181">
        <v>2834.1413111514807</v>
      </c>
      <c r="H40" s="181">
        <v>2846.1172599537781</v>
      </c>
      <c r="I40" s="181">
        <v>2859.3067938397799</v>
      </c>
      <c r="J40" s="182">
        <v>2873.1802139958386</v>
      </c>
      <c r="K40" s="181">
        <v>2887.3579135626542</v>
      </c>
      <c r="L40" s="181">
        <v>2901.5875757656127</v>
      </c>
      <c r="M40" s="181">
        <v>2915.640952596294</v>
      </c>
      <c r="N40" s="181">
        <v>2929.3368454525612</v>
      </c>
      <c r="O40" s="181">
        <v>2942.4501947372059</v>
      </c>
      <c r="P40" s="181">
        <v>2955.1002110111331</v>
      </c>
      <c r="Q40" s="181">
        <v>2967.4092189193379</v>
      </c>
      <c r="R40" s="181">
        <v>2979.1792254153866</v>
      </c>
      <c r="S40" s="181">
        <v>2990.3601046235549</v>
      </c>
      <c r="T40" s="181">
        <v>3000.8373480765345</v>
      </c>
      <c r="U40" s="181">
        <v>3010.4619221401717</v>
      </c>
      <c r="V40" s="181">
        <v>3019.1676286738148</v>
      </c>
      <c r="W40" s="181">
        <v>3026.9527335467574</v>
      </c>
      <c r="X40" s="181">
        <v>3033.8140239823433</v>
      </c>
      <c r="Y40" s="181">
        <v>3039.585794284375</v>
      </c>
    </row>
    <row r="41" spans="1:25" x14ac:dyDescent="0.25">
      <c r="A41" s="178" t="s">
        <v>216</v>
      </c>
      <c r="B41" s="178" t="s">
        <v>278</v>
      </c>
      <c r="C41" s="178" t="s">
        <v>282</v>
      </c>
      <c r="D41" s="178" t="s">
        <v>283</v>
      </c>
      <c r="E41" s="181">
        <v>4357.2218069461578</v>
      </c>
      <c r="F41" s="181">
        <v>4394.4166402231158</v>
      </c>
      <c r="G41" s="181">
        <v>4436.2340881251994</v>
      </c>
      <c r="H41" s="181">
        <v>4481.2957197264459</v>
      </c>
      <c r="I41" s="181">
        <v>4528.6570330863296</v>
      </c>
      <c r="J41" s="182">
        <v>4577.5110698267681</v>
      </c>
      <c r="K41" s="181">
        <v>4627.2718917731054</v>
      </c>
      <c r="L41" s="181">
        <v>4677.5446368655839</v>
      </c>
      <c r="M41" s="181">
        <v>4727.9639876385245</v>
      </c>
      <c r="N41" s="181">
        <v>4778.2326684387153</v>
      </c>
      <c r="O41" s="181">
        <v>4827.9744174687758</v>
      </c>
      <c r="P41" s="181">
        <v>4877.3723654343612</v>
      </c>
      <c r="Q41" s="181">
        <v>4926.6192862475591</v>
      </c>
      <c r="R41" s="181">
        <v>4975.3776694115813</v>
      </c>
      <c r="S41" s="181">
        <v>5023.5505003684202</v>
      </c>
      <c r="T41" s="181">
        <v>5070.9298130501738</v>
      </c>
      <c r="U41" s="181">
        <v>5117.2441977230837</v>
      </c>
      <c r="V41" s="181">
        <v>5162.3576686976548</v>
      </c>
      <c r="W41" s="181">
        <v>5206.2421586922092</v>
      </c>
      <c r="X41" s="181">
        <v>5248.8666624415682</v>
      </c>
      <c r="Y41" s="181">
        <v>5289.9169371923681</v>
      </c>
    </row>
    <row r="42" spans="1:25" x14ac:dyDescent="0.25">
      <c r="A42" s="178" t="s">
        <v>216</v>
      </c>
      <c r="B42" s="178" t="s">
        <v>278</v>
      </c>
      <c r="C42" s="178" t="s">
        <v>284</v>
      </c>
      <c r="D42" s="178" t="s">
        <v>285</v>
      </c>
      <c r="E42" s="181">
        <v>2378.5019872949829</v>
      </c>
      <c r="F42" s="181">
        <v>2392.6616767453361</v>
      </c>
      <c r="G42" s="181">
        <v>2409.2436918385188</v>
      </c>
      <c r="H42" s="181">
        <v>2427.482415878188</v>
      </c>
      <c r="I42" s="181">
        <v>2446.8544335217694</v>
      </c>
      <c r="J42" s="182">
        <v>2466.9157505826461</v>
      </c>
      <c r="K42" s="181">
        <v>2487.3456830456757</v>
      </c>
      <c r="L42" s="181">
        <v>2507.9292518949405</v>
      </c>
      <c r="M42" s="181">
        <v>2528.4694648213408</v>
      </c>
      <c r="N42" s="181">
        <v>2548.8076351206969</v>
      </c>
      <c r="O42" s="181">
        <v>2568.7446771645955</v>
      </c>
      <c r="P42" s="181">
        <v>2588.3804163517889</v>
      </c>
      <c r="Q42" s="181">
        <v>2607.8187741223755</v>
      </c>
      <c r="R42" s="181">
        <v>2626.8826399066315</v>
      </c>
      <c r="S42" s="181">
        <v>2645.5233749964186</v>
      </c>
      <c r="T42" s="181">
        <v>2663.6345722241326</v>
      </c>
      <c r="U42" s="181">
        <v>2681.0776898090185</v>
      </c>
      <c r="V42" s="181">
        <v>2697.7863958246421</v>
      </c>
      <c r="W42" s="181">
        <v>2713.7513153151481</v>
      </c>
      <c r="X42" s="181">
        <v>2728.9616694936685</v>
      </c>
      <c r="Y42" s="181">
        <v>2743.25993595297</v>
      </c>
    </row>
    <row r="43" spans="1:25" x14ac:dyDescent="0.25">
      <c r="A43" s="178" t="s">
        <v>216</v>
      </c>
      <c r="B43" s="178" t="s">
        <v>278</v>
      </c>
      <c r="C43" s="178" t="s">
        <v>240</v>
      </c>
      <c r="D43" s="178" t="s">
        <v>241</v>
      </c>
      <c r="E43" s="181">
        <v>11817.8031677738</v>
      </c>
      <c r="F43" s="181">
        <v>11987.250767907019</v>
      </c>
      <c r="G43" s="181">
        <v>12170.939169507114</v>
      </c>
      <c r="H43" s="181">
        <v>12365.296053535512</v>
      </c>
      <c r="I43" s="181">
        <v>12567.868418983351</v>
      </c>
      <c r="J43" s="182">
        <v>12776.528731045455</v>
      </c>
      <c r="K43" s="181">
        <v>12989.719450493352</v>
      </c>
      <c r="L43" s="181">
        <v>13206.385605065308</v>
      </c>
      <c r="M43" s="181">
        <v>13425.531086429512</v>
      </c>
      <c r="N43" s="181">
        <v>13646.330645683982</v>
      </c>
      <c r="O43" s="181">
        <v>13867.712824998986</v>
      </c>
      <c r="P43" s="181">
        <v>14090.19735864991</v>
      </c>
      <c r="Q43" s="181">
        <v>14314.343996965388</v>
      </c>
      <c r="R43" s="181">
        <v>14539.175695082189</v>
      </c>
      <c r="S43" s="181">
        <v>14764.399575442367</v>
      </c>
      <c r="T43" s="181">
        <v>14989.388073622691</v>
      </c>
      <c r="U43" s="181">
        <v>15213.310646790207</v>
      </c>
      <c r="V43" s="181">
        <v>15435.722767418367</v>
      </c>
      <c r="W43" s="181">
        <v>15656.494583626778</v>
      </c>
      <c r="X43" s="181">
        <v>15875.484823367795</v>
      </c>
      <c r="Y43" s="181">
        <v>16091.687846493927</v>
      </c>
    </row>
    <row r="44" spans="1:25" x14ac:dyDescent="0.25">
      <c r="A44" s="178" t="s">
        <v>216</v>
      </c>
      <c r="B44" s="178" t="s">
        <v>286</v>
      </c>
      <c r="C44" s="178" t="s">
        <v>218</v>
      </c>
      <c r="D44" s="178" t="s">
        <v>287</v>
      </c>
      <c r="E44" s="181">
        <v>4979.0109768580724</v>
      </c>
      <c r="F44" s="181">
        <v>5076.5407449407057</v>
      </c>
      <c r="G44" s="181">
        <v>5175.2895541694679</v>
      </c>
      <c r="H44" s="181">
        <v>5275.0379167359242</v>
      </c>
      <c r="I44" s="181">
        <v>5375.7638801120547</v>
      </c>
      <c r="J44" s="182">
        <v>5477.3192208377905</v>
      </c>
      <c r="K44" s="181">
        <v>5579.5390556767506</v>
      </c>
      <c r="L44" s="181">
        <v>5682.3123648628871</v>
      </c>
      <c r="M44" s="181">
        <v>5785.4227991317402</v>
      </c>
      <c r="N44" s="181">
        <v>5888.6507147094362</v>
      </c>
      <c r="O44" s="181">
        <v>5991.6090083329645</v>
      </c>
      <c r="P44" s="181">
        <v>6094.5201873932056</v>
      </c>
      <c r="Q44" s="181">
        <v>6197.5709731627294</v>
      </c>
      <c r="R44" s="181">
        <v>6300.2897292181933</v>
      </c>
      <c r="S44" s="181">
        <v>6402.5517981415705</v>
      </c>
      <c r="T44" s="181">
        <v>6504.3632134899408</v>
      </c>
      <c r="U44" s="181">
        <v>6605.2637598328165</v>
      </c>
      <c r="V44" s="181">
        <v>6704.6830078335915</v>
      </c>
      <c r="W44" s="181">
        <v>6802.5383655933683</v>
      </c>
      <c r="X44" s="181">
        <v>6898.7977593236228</v>
      </c>
      <c r="Y44" s="181">
        <v>6993.2437086862656</v>
      </c>
    </row>
    <row r="45" spans="1:25" x14ac:dyDescent="0.25">
      <c r="A45" s="178" t="s">
        <v>216</v>
      </c>
      <c r="B45" s="178" t="s">
        <v>286</v>
      </c>
      <c r="C45" s="178" t="s">
        <v>240</v>
      </c>
      <c r="D45" s="178" t="s">
        <v>241</v>
      </c>
      <c r="E45" s="181">
        <v>3553.1160127121939</v>
      </c>
      <c r="F45" s="181">
        <v>3573.5111016002493</v>
      </c>
      <c r="G45" s="181">
        <v>3594.2458557188124</v>
      </c>
      <c r="H45" s="181">
        <v>3615.1717323261391</v>
      </c>
      <c r="I45" s="181">
        <v>3636.2817153417195</v>
      </c>
      <c r="J45" s="182">
        <v>3657.4849827113217</v>
      </c>
      <c r="K45" s="181">
        <v>3678.6844530541171</v>
      </c>
      <c r="L45" s="181">
        <v>3699.8230546727918</v>
      </c>
      <c r="M45" s="181">
        <v>3720.7788444929147</v>
      </c>
      <c r="N45" s="181">
        <v>3741.4337158069761</v>
      </c>
      <c r="O45" s="181">
        <v>3761.5700400800661</v>
      </c>
      <c r="P45" s="181">
        <v>3781.358559603721</v>
      </c>
      <c r="Q45" s="181">
        <v>3800.9400485219194</v>
      </c>
      <c r="R45" s="181">
        <v>3820.0495790402374</v>
      </c>
      <c r="S45" s="181">
        <v>3838.6419976069519</v>
      </c>
      <c r="T45" s="181">
        <v>3856.7514259816685</v>
      </c>
      <c r="U45" s="181">
        <v>3874.1367974059331</v>
      </c>
      <c r="V45" s="181">
        <v>3890.5031214866776</v>
      </c>
      <c r="W45" s="181">
        <v>3905.8475408067025</v>
      </c>
      <c r="X45" s="181">
        <v>3920.1955371425493</v>
      </c>
      <c r="Y45" s="181">
        <v>3933.4667569610742</v>
      </c>
    </row>
    <row r="46" spans="1:25" x14ac:dyDescent="0.25">
      <c r="A46" s="178" t="s">
        <v>216</v>
      </c>
      <c r="B46" s="178" t="s">
        <v>288</v>
      </c>
      <c r="C46" s="178" t="s">
        <v>218</v>
      </c>
      <c r="D46" s="178" t="s">
        <v>289</v>
      </c>
      <c r="E46" s="181">
        <v>4557.7636493762966</v>
      </c>
      <c r="F46" s="181">
        <v>4646.024515247489</v>
      </c>
      <c r="G46" s="181">
        <v>4732.6911364927073</v>
      </c>
      <c r="H46" s="181">
        <v>4818.1038552901418</v>
      </c>
      <c r="I46" s="181">
        <v>4902.6866084808516</v>
      </c>
      <c r="J46" s="182">
        <v>4986.688780944427</v>
      </c>
      <c r="K46" s="181">
        <v>5070.2656304444763</v>
      </c>
      <c r="L46" s="181">
        <v>5153.5800300736</v>
      </c>
      <c r="M46" s="181">
        <v>5236.6521136697265</v>
      </c>
      <c r="N46" s="181">
        <v>5319.4743038428578</v>
      </c>
      <c r="O46" s="181">
        <v>5401.8812051434979</v>
      </c>
      <c r="P46" s="181">
        <v>5484.2329303035431</v>
      </c>
      <c r="Q46" s="181">
        <v>5566.828620671783</v>
      </c>
      <c r="R46" s="181">
        <v>5649.3554726821731</v>
      </c>
      <c r="S46" s="181">
        <v>5731.8342258924185</v>
      </c>
      <c r="T46" s="181">
        <v>5814.3899997755098</v>
      </c>
      <c r="U46" s="181">
        <v>5896.5844377296808</v>
      </c>
      <c r="V46" s="181">
        <v>5977.8462686411312</v>
      </c>
      <c r="W46" s="181">
        <v>6058.1366001141268</v>
      </c>
      <c r="X46" s="181">
        <v>6137.4687984564061</v>
      </c>
      <c r="Y46" s="181">
        <v>6215.6827772020388</v>
      </c>
    </row>
    <row r="47" spans="1:25" x14ac:dyDescent="0.25">
      <c r="A47" s="178" t="s">
        <v>216</v>
      </c>
      <c r="B47" s="178" t="s">
        <v>288</v>
      </c>
      <c r="C47" s="178" t="s">
        <v>246</v>
      </c>
      <c r="D47" s="178" t="s">
        <v>290</v>
      </c>
      <c r="E47" s="181">
        <v>3379.6762152878991</v>
      </c>
      <c r="F47" s="181">
        <v>3413.8109719131076</v>
      </c>
      <c r="G47" s="181">
        <v>3445.8852666820717</v>
      </c>
      <c r="H47" s="181">
        <v>3476.1898365622101</v>
      </c>
      <c r="I47" s="181">
        <v>3505.0655083791075</v>
      </c>
      <c r="J47" s="182">
        <v>3532.7178177174828</v>
      </c>
      <c r="K47" s="181">
        <v>3559.2793451105667</v>
      </c>
      <c r="L47" s="181">
        <v>3584.8836442477359</v>
      </c>
      <c r="M47" s="181">
        <v>3609.5614586009033</v>
      </c>
      <c r="N47" s="181">
        <v>3633.3238571035872</v>
      </c>
      <c r="O47" s="181">
        <v>3656.0750506438221</v>
      </c>
      <c r="P47" s="181">
        <v>3678.0755269639785</v>
      </c>
      <c r="Q47" s="181">
        <v>3699.5361891591283</v>
      </c>
      <c r="R47" s="181">
        <v>3720.2575690256999</v>
      </c>
      <c r="S47" s="181">
        <v>3740.2652777655931</v>
      </c>
      <c r="T47" s="181">
        <v>3759.6517656002411</v>
      </c>
      <c r="U47" s="181">
        <v>3778.1453493219888</v>
      </c>
      <c r="V47" s="181">
        <v>3795.4000565212141</v>
      </c>
      <c r="W47" s="181">
        <v>3811.4177925930649</v>
      </c>
      <c r="X47" s="181">
        <v>3826.2335057435207</v>
      </c>
      <c r="Y47" s="181">
        <v>3839.7742576527489</v>
      </c>
    </row>
    <row r="48" spans="1:25" x14ac:dyDescent="0.25">
      <c r="A48" s="178" t="s">
        <v>216</v>
      </c>
      <c r="B48" s="178" t="s">
        <v>288</v>
      </c>
      <c r="C48" s="178" t="s">
        <v>240</v>
      </c>
      <c r="D48" s="178" t="s">
        <v>241</v>
      </c>
      <c r="E48" s="181">
        <v>11934.45006127972</v>
      </c>
      <c r="F48" s="181">
        <v>12132.66396897879</v>
      </c>
      <c r="G48" s="181">
        <v>12325.939156512917</v>
      </c>
      <c r="H48" s="181">
        <v>12515.211530870085</v>
      </c>
      <c r="I48" s="181">
        <v>12701.623015705127</v>
      </c>
      <c r="J48" s="182">
        <v>12885.852037113769</v>
      </c>
      <c r="K48" s="181">
        <v>13068.326995166211</v>
      </c>
      <c r="L48" s="181">
        <v>13249.491147932351</v>
      </c>
      <c r="M48" s="181">
        <v>13429.416935850271</v>
      </c>
      <c r="N48" s="181">
        <v>13608.1049216926</v>
      </c>
      <c r="O48" s="181">
        <v>13785.152662543807</v>
      </c>
      <c r="P48" s="181">
        <v>13961.499157041393</v>
      </c>
      <c r="Q48" s="181">
        <v>14137.919273615156</v>
      </c>
      <c r="R48" s="181">
        <v>14313.629901780594</v>
      </c>
      <c r="S48" s="181">
        <v>14488.698269744722</v>
      </c>
      <c r="T48" s="181">
        <v>14663.45403231654</v>
      </c>
      <c r="U48" s="181">
        <v>14836.80585173792</v>
      </c>
      <c r="V48" s="181">
        <v>15007.338417893186</v>
      </c>
      <c r="W48" s="181">
        <v>15174.982324692301</v>
      </c>
      <c r="X48" s="181">
        <v>15339.798944808188</v>
      </c>
      <c r="Y48" s="181">
        <v>15501.416086364035</v>
      </c>
    </row>
    <row r="49" spans="1:25" x14ac:dyDescent="0.25">
      <c r="A49" s="178" t="s">
        <v>216</v>
      </c>
      <c r="B49" s="178" t="s">
        <v>291</v>
      </c>
      <c r="C49" s="178" t="s">
        <v>218</v>
      </c>
      <c r="D49" s="178" t="s">
        <v>292</v>
      </c>
      <c r="E49" s="181">
        <v>5452.4539710883964</v>
      </c>
      <c r="F49" s="181">
        <v>5527.1432530184211</v>
      </c>
      <c r="G49" s="181">
        <v>5603.7619654379751</v>
      </c>
      <c r="H49" s="181">
        <v>5681.6762285347122</v>
      </c>
      <c r="I49" s="181">
        <v>5760.5257249824735</v>
      </c>
      <c r="J49" s="182">
        <v>5839.9058133328463</v>
      </c>
      <c r="K49" s="181">
        <v>5919.4866186127565</v>
      </c>
      <c r="L49" s="181">
        <v>5999.0533394012209</v>
      </c>
      <c r="M49" s="181">
        <v>6078.3242433344712</v>
      </c>
      <c r="N49" s="181">
        <v>6157.0352757651408</v>
      </c>
      <c r="O49" s="181">
        <v>6234.7725493815769</v>
      </c>
      <c r="P49" s="181">
        <v>6311.7991305352152</v>
      </c>
      <c r="Q49" s="181">
        <v>6388.3514671163866</v>
      </c>
      <c r="R49" s="181">
        <v>6463.9722147983648</v>
      </c>
      <c r="S49" s="181">
        <v>6538.5612759273599</v>
      </c>
      <c r="T49" s="181">
        <v>6612.1233545254699</v>
      </c>
      <c r="U49" s="181">
        <v>6684.3616922795463</v>
      </c>
      <c r="V49" s="181">
        <v>6754.9053475700248</v>
      </c>
      <c r="W49" s="181">
        <v>6823.7077620551299</v>
      </c>
      <c r="X49" s="181">
        <v>6890.7650099533785</v>
      </c>
      <c r="Y49" s="181">
        <v>6955.8856485490678</v>
      </c>
    </row>
    <row r="50" spans="1:25" x14ac:dyDescent="0.25">
      <c r="A50" s="178" t="s">
        <v>216</v>
      </c>
      <c r="B50" s="178" t="s">
        <v>291</v>
      </c>
      <c r="C50" s="178" t="s">
        <v>240</v>
      </c>
      <c r="D50" s="178" t="s">
        <v>241</v>
      </c>
      <c r="E50" s="181">
        <v>13561.956728606423</v>
      </c>
      <c r="F50" s="181">
        <v>13724.062174305307</v>
      </c>
      <c r="G50" s="181">
        <v>13890.786079015201</v>
      </c>
      <c r="H50" s="181">
        <v>14060.558221333291</v>
      </c>
      <c r="I50" s="181">
        <v>14232.495727520942</v>
      </c>
      <c r="J50" s="182">
        <v>14405.613003694019</v>
      </c>
      <c r="K50" s="181">
        <v>14579.115598381721</v>
      </c>
      <c r="L50" s="181">
        <v>14752.497573147626</v>
      </c>
      <c r="M50" s="181">
        <v>14925.092201047704</v>
      </c>
      <c r="N50" s="181">
        <v>15096.280433821577</v>
      </c>
      <c r="O50" s="181">
        <v>15265.080218205223</v>
      </c>
      <c r="P50" s="181">
        <v>15432.170283366502</v>
      </c>
      <c r="Q50" s="181">
        <v>15598.160664511794</v>
      </c>
      <c r="R50" s="181">
        <v>15761.966515585984</v>
      </c>
      <c r="S50" s="181">
        <v>15923.378788430105</v>
      </c>
      <c r="T50" s="181">
        <v>16082.444371379343</v>
      </c>
      <c r="U50" s="181">
        <v>16238.477506840021</v>
      </c>
      <c r="V50" s="181">
        <v>16390.615574825682</v>
      </c>
      <c r="W50" s="181">
        <v>16538.785844288454</v>
      </c>
      <c r="X50" s="181">
        <v>16683.0186672497</v>
      </c>
      <c r="Y50" s="181">
        <v>16822.89026267083</v>
      </c>
    </row>
    <row r="51" spans="1:25" x14ac:dyDescent="0.25">
      <c r="A51" s="178" t="s">
        <v>216</v>
      </c>
      <c r="B51" s="178" t="s">
        <v>293</v>
      </c>
      <c r="C51" s="178" t="s">
        <v>218</v>
      </c>
      <c r="D51" s="178" t="s">
        <v>294</v>
      </c>
      <c r="E51" s="181">
        <v>16275.837808674394</v>
      </c>
      <c r="F51" s="181">
        <v>16845.763620349826</v>
      </c>
      <c r="G51" s="181">
        <v>17378.659178224691</v>
      </c>
      <c r="H51" s="181">
        <v>17880.759288543679</v>
      </c>
      <c r="I51" s="181">
        <v>18358.357364776151</v>
      </c>
      <c r="J51" s="182">
        <v>18816.108227714172</v>
      </c>
      <c r="K51" s="181">
        <v>19257.849236075544</v>
      </c>
      <c r="L51" s="181">
        <v>19686.963738190356</v>
      </c>
      <c r="M51" s="181">
        <v>20105.906673870853</v>
      </c>
      <c r="N51" s="181">
        <v>20516.476220297722</v>
      </c>
      <c r="O51" s="181">
        <v>20919.398188934872</v>
      </c>
      <c r="P51" s="181">
        <v>21317.332834911107</v>
      </c>
      <c r="Q51" s="181">
        <v>21712.595433374288</v>
      </c>
      <c r="R51" s="181">
        <v>22104.793502905239</v>
      </c>
      <c r="S51" s="181">
        <v>22494.294997860827</v>
      </c>
      <c r="T51" s="181">
        <v>22880.789273217444</v>
      </c>
      <c r="U51" s="181">
        <v>23262.889473150823</v>
      </c>
      <c r="V51" s="181">
        <v>23639.605617270878</v>
      </c>
      <c r="W51" s="181">
        <v>24010.923347408541</v>
      </c>
      <c r="X51" s="181">
        <v>24376.726153974552</v>
      </c>
      <c r="Y51" s="181">
        <v>24735.541194188125</v>
      </c>
    </row>
    <row r="52" spans="1:25" x14ac:dyDescent="0.25">
      <c r="A52" s="178" t="s">
        <v>216</v>
      </c>
      <c r="B52" s="178" t="s">
        <v>293</v>
      </c>
      <c r="C52" s="178" t="s">
        <v>295</v>
      </c>
      <c r="D52" s="178" t="s">
        <v>296</v>
      </c>
      <c r="E52" s="181">
        <v>3531.9496708355064</v>
      </c>
      <c r="F52" s="181">
        <v>3555.4211512710672</v>
      </c>
      <c r="G52" s="181">
        <v>3567.350746257684</v>
      </c>
      <c r="H52" s="181">
        <v>3569.8066869909399</v>
      </c>
      <c r="I52" s="181">
        <v>3564.6899189730093</v>
      </c>
      <c r="J52" s="182">
        <v>3553.4232293139535</v>
      </c>
      <c r="K52" s="181">
        <v>3537.1551806105781</v>
      </c>
      <c r="L52" s="181">
        <v>3516.8534287988823</v>
      </c>
      <c r="M52" s="181">
        <v>3493.239690538413</v>
      </c>
      <c r="N52" s="181">
        <v>3466.8630893713544</v>
      </c>
      <c r="O52" s="181">
        <v>3438.0509063233508</v>
      </c>
      <c r="P52" s="181">
        <v>3407.4161596053536</v>
      </c>
      <c r="Q52" s="181">
        <v>3375.4622030309702</v>
      </c>
      <c r="R52" s="181">
        <v>3342.2364212664806</v>
      </c>
      <c r="S52" s="181">
        <v>3307.8993595862667</v>
      </c>
      <c r="T52" s="181">
        <v>3272.5033467394837</v>
      </c>
      <c r="U52" s="181">
        <v>3235.9511106971536</v>
      </c>
      <c r="V52" s="181">
        <v>3198.2154543589563</v>
      </c>
      <c r="W52" s="181">
        <v>3159.4067982022248</v>
      </c>
      <c r="X52" s="181">
        <v>3119.6168817652811</v>
      </c>
      <c r="Y52" s="181">
        <v>3078.7646860456694</v>
      </c>
    </row>
    <row r="53" spans="1:25" x14ac:dyDescent="0.25">
      <c r="A53" s="178" t="s">
        <v>216</v>
      </c>
      <c r="B53" s="178" t="s">
        <v>293</v>
      </c>
      <c r="C53" s="178" t="s">
        <v>240</v>
      </c>
      <c r="D53" s="178" t="s">
        <v>241</v>
      </c>
      <c r="E53" s="181">
        <v>16298.044980082906</v>
      </c>
      <c r="F53" s="181">
        <v>16728.003715381557</v>
      </c>
      <c r="G53" s="181">
        <v>17116.584707151273</v>
      </c>
      <c r="H53" s="181">
        <v>17471.085253155761</v>
      </c>
      <c r="I53" s="181">
        <v>17798.602886313842</v>
      </c>
      <c r="J53" s="182">
        <v>18104.418275134853</v>
      </c>
      <c r="K53" s="181">
        <v>18392.854918458146</v>
      </c>
      <c r="L53" s="181">
        <v>18667.66448293873</v>
      </c>
      <c r="M53" s="181">
        <v>18931.60536396669</v>
      </c>
      <c r="N53" s="181">
        <v>19186.735174634025</v>
      </c>
      <c r="O53" s="181">
        <v>19434.051253537895</v>
      </c>
      <c r="P53" s="181">
        <v>19676.302644600932</v>
      </c>
      <c r="Q53" s="181">
        <v>19915.845636518792</v>
      </c>
      <c r="R53" s="181">
        <v>20152.50523673831</v>
      </c>
      <c r="S53" s="181">
        <v>20386.79614656376</v>
      </c>
      <c r="T53" s="181">
        <v>20618.605865751302</v>
      </c>
      <c r="U53" s="181">
        <v>20846.856313377211</v>
      </c>
      <c r="V53" s="181">
        <v>21070.842418275399</v>
      </c>
      <c r="W53" s="181">
        <v>21290.733917862097</v>
      </c>
      <c r="X53" s="181">
        <v>21506.601369596119</v>
      </c>
      <c r="Y53" s="181">
        <v>21717.317527437539</v>
      </c>
    </row>
    <row r="54" spans="1:25" x14ac:dyDescent="0.25">
      <c r="A54" s="178" t="s">
        <v>297</v>
      </c>
      <c r="B54" s="178" t="s">
        <v>217</v>
      </c>
      <c r="C54" s="178" t="s">
        <v>218</v>
      </c>
      <c r="D54" s="178" t="s">
        <v>298</v>
      </c>
      <c r="E54" s="181">
        <v>286094.40594007261</v>
      </c>
      <c r="F54" s="181">
        <v>288852.7077018884</v>
      </c>
      <c r="G54" s="181">
        <v>291510.09189786424</v>
      </c>
      <c r="H54" s="181">
        <v>293809.25796398759</v>
      </c>
      <c r="I54" s="181">
        <v>295803.82865382108</v>
      </c>
      <c r="J54" s="182">
        <v>297516.36996936909</v>
      </c>
      <c r="K54" s="181">
        <v>298966.56885828025</v>
      </c>
      <c r="L54" s="181">
        <v>300172.90440593829</v>
      </c>
      <c r="M54" s="181">
        <v>301135.06517598964</v>
      </c>
      <c r="N54" s="181">
        <v>301850.77424529463</v>
      </c>
      <c r="O54" s="181">
        <v>302306.47350402351</v>
      </c>
      <c r="P54" s="181">
        <v>302549.16243597562</v>
      </c>
      <c r="Q54" s="181">
        <v>302620.41757857415</v>
      </c>
      <c r="R54" s="181">
        <v>302492.94840945391</v>
      </c>
      <c r="S54" s="181">
        <v>302166.83207707759</v>
      </c>
      <c r="T54" s="181">
        <v>301640.41378381668</v>
      </c>
      <c r="U54" s="181">
        <v>300910.32844885113</v>
      </c>
      <c r="V54" s="181">
        <v>299977.74422899942</v>
      </c>
      <c r="W54" s="181">
        <v>298846.67275730515</v>
      </c>
      <c r="X54" s="181">
        <v>297520.97864911414</v>
      </c>
      <c r="Y54" s="181">
        <v>296003.18148483924</v>
      </c>
    </row>
    <row r="55" spans="1:25" x14ac:dyDescent="0.25">
      <c r="A55" s="178" t="s">
        <v>297</v>
      </c>
      <c r="B55" s="178" t="s">
        <v>217</v>
      </c>
      <c r="C55" s="178" t="s">
        <v>299</v>
      </c>
      <c r="D55" s="178" t="s">
        <v>300</v>
      </c>
      <c r="E55" s="181">
        <v>8816.0415835053191</v>
      </c>
      <c r="F55" s="181">
        <v>9254.3175949119995</v>
      </c>
      <c r="G55" s="181">
        <v>9710.1344655424327</v>
      </c>
      <c r="H55" s="181">
        <v>10175.149968652784</v>
      </c>
      <c r="I55" s="181">
        <v>10650.81463299489</v>
      </c>
      <c r="J55" s="182">
        <v>11137.650735986488</v>
      </c>
      <c r="K55" s="181">
        <v>11636.142961937428</v>
      </c>
      <c r="L55" s="181">
        <v>12146.792185743581</v>
      </c>
      <c r="M55" s="181">
        <v>12669.373397051724</v>
      </c>
      <c r="N55" s="181">
        <v>13203.522014755983</v>
      </c>
      <c r="O55" s="181">
        <v>13748.288587476198</v>
      </c>
      <c r="P55" s="181">
        <v>14305.427492668226</v>
      </c>
      <c r="Q55" s="181">
        <v>14876.706828077895</v>
      </c>
      <c r="R55" s="181">
        <v>15460.642081057766</v>
      </c>
      <c r="S55" s="181">
        <v>16056.938927120356</v>
      </c>
      <c r="T55" s="181">
        <v>16665.148380464347</v>
      </c>
      <c r="U55" s="181">
        <v>17284.644216055127</v>
      </c>
      <c r="V55" s="181">
        <v>17914.969687649784</v>
      </c>
      <c r="W55" s="181">
        <v>18555.777677938702</v>
      </c>
      <c r="X55" s="181">
        <v>19206.667687394263</v>
      </c>
      <c r="Y55" s="181">
        <v>19867.101026253094</v>
      </c>
    </row>
    <row r="56" spans="1:25" x14ac:dyDescent="0.25">
      <c r="A56" s="178" t="s">
        <v>297</v>
      </c>
      <c r="B56" s="178" t="s">
        <v>217</v>
      </c>
      <c r="C56" s="178" t="s">
        <v>301</v>
      </c>
      <c r="D56" s="178" t="s">
        <v>302</v>
      </c>
      <c r="E56" s="181">
        <v>1494.0536774737584</v>
      </c>
      <c r="F56" s="181">
        <v>1554.1294629113397</v>
      </c>
      <c r="G56" s="181">
        <v>1615.9140655422912</v>
      </c>
      <c r="H56" s="181">
        <v>1677.9694874145041</v>
      </c>
      <c r="I56" s="181">
        <v>1740.509066128177</v>
      </c>
      <c r="J56" s="182">
        <v>1803.5877690787986</v>
      </c>
      <c r="K56" s="181">
        <v>1867.2521073552316</v>
      </c>
      <c r="L56" s="181">
        <v>1931.5490202373787</v>
      </c>
      <c r="M56" s="181">
        <v>1996.4088769913058</v>
      </c>
      <c r="N56" s="181">
        <v>2061.7422621925825</v>
      </c>
      <c r="O56" s="181">
        <v>2127.3720170448987</v>
      </c>
      <c r="P56" s="181">
        <v>2193.5415551338378</v>
      </c>
      <c r="Q56" s="181">
        <v>2260.4872067786173</v>
      </c>
      <c r="R56" s="181">
        <v>2327.9465162800711</v>
      </c>
      <c r="S56" s="181">
        <v>2395.8435271470789</v>
      </c>
      <c r="T56" s="181">
        <v>2464.0816995337377</v>
      </c>
      <c r="U56" s="181">
        <v>2532.5415899459217</v>
      </c>
      <c r="V56" s="181">
        <v>2601.1323026154737</v>
      </c>
      <c r="W56" s="181">
        <v>2669.7816790476008</v>
      </c>
      <c r="X56" s="181">
        <v>2738.4122787557612</v>
      </c>
      <c r="Y56" s="181">
        <v>2806.9296919600793</v>
      </c>
    </row>
    <row r="57" spans="1:25" x14ac:dyDescent="0.25">
      <c r="A57" s="178" t="s">
        <v>297</v>
      </c>
      <c r="B57" s="178" t="s">
        <v>217</v>
      </c>
      <c r="C57" s="178" t="s">
        <v>303</v>
      </c>
      <c r="D57" s="178" t="s">
        <v>304</v>
      </c>
      <c r="E57" s="181">
        <v>2724.2703605681672</v>
      </c>
      <c r="F57" s="181">
        <v>2666.7085496009922</v>
      </c>
      <c r="G57" s="181">
        <v>2609.221663404232</v>
      </c>
      <c r="H57" s="181">
        <v>2549.653295300986</v>
      </c>
      <c r="I57" s="181">
        <v>2488.7296053716427</v>
      </c>
      <c r="J57" s="182">
        <v>2426.8507076832984</v>
      </c>
      <c r="K57" s="181">
        <v>2364.3572180008605</v>
      </c>
      <c r="L57" s="181">
        <v>2301.5489896921645</v>
      </c>
      <c r="M57" s="181">
        <v>2238.5579228536353</v>
      </c>
      <c r="N57" s="181">
        <v>2175.4924089527517</v>
      </c>
      <c r="O57" s="181">
        <v>2112.3748891723144</v>
      </c>
      <c r="P57" s="181">
        <v>2049.6408824899331</v>
      </c>
      <c r="Q57" s="181">
        <v>1987.6426962508349</v>
      </c>
      <c r="R57" s="181">
        <v>1926.2542811671785</v>
      </c>
      <c r="S57" s="181">
        <v>1865.5350986010878</v>
      </c>
      <c r="T57" s="181">
        <v>1805.5288478399855</v>
      </c>
      <c r="U57" s="181">
        <v>1746.2654823291132</v>
      </c>
      <c r="V57" s="181">
        <v>1687.7980501319089</v>
      </c>
      <c r="W57" s="181">
        <v>1630.1896883973056</v>
      </c>
      <c r="X57" s="181">
        <v>1573.495776936619</v>
      </c>
      <c r="Y57" s="181">
        <v>1517.7583738924416</v>
      </c>
    </row>
    <row r="58" spans="1:25" x14ac:dyDescent="0.25">
      <c r="A58" s="178" t="s">
        <v>297</v>
      </c>
      <c r="B58" s="178" t="s">
        <v>217</v>
      </c>
      <c r="C58" s="178" t="s">
        <v>305</v>
      </c>
      <c r="D58" s="178" t="s">
        <v>306</v>
      </c>
      <c r="E58" s="181">
        <v>1425.5378688558656</v>
      </c>
      <c r="F58" s="181">
        <v>1496.4063017407877</v>
      </c>
      <c r="G58" s="181">
        <v>1570.1110596179278</v>
      </c>
      <c r="H58" s="181">
        <v>1645.3032196151239</v>
      </c>
      <c r="I58" s="181">
        <v>1722.2173295899404</v>
      </c>
      <c r="J58" s="182">
        <v>1800.937840849688</v>
      </c>
      <c r="K58" s="181">
        <v>1881.5431259645943</v>
      </c>
      <c r="L58" s="181">
        <v>1964.1141754931612</v>
      </c>
      <c r="M58" s="181">
        <v>2048.6146056710463</v>
      </c>
      <c r="N58" s="181">
        <v>2134.9854643973813</v>
      </c>
      <c r="O58" s="181">
        <v>2223.0732271130728</v>
      </c>
      <c r="P58" s="181">
        <v>2313.1615734577763</v>
      </c>
      <c r="Q58" s="181">
        <v>2405.5364016170479</v>
      </c>
      <c r="R58" s="181">
        <v>2499.9576685992934</v>
      </c>
      <c r="S58" s="181">
        <v>2596.377782670892</v>
      </c>
      <c r="T58" s="181">
        <v>2694.7241436454342</v>
      </c>
      <c r="U58" s="181">
        <v>2794.8954920752626</v>
      </c>
      <c r="V58" s="181">
        <v>2896.8179729246945</v>
      </c>
      <c r="W58" s="181">
        <v>3000.4354579569131</v>
      </c>
      <c r="X58" s="181">
        <v>3105.6831871276659</v>
      </c>
      <c r="Y58" s="181">
        <v>3212.4740552832409</v>
      </c>
    </row>
    <row r="59" spans="1:25" x14ac:dyDescent="0.25">
      <c r="A59" s="178" t="s">
        <v>297</v>
      </c>
      <c r="B59" s="178" t="s">
        <v>217</v>
      </c>
      <c r="C59" s="178" t="s">
        <v>307</v>
      </c>
      <c r="D59" s="178" t="s">
        <v>308</v>
      </c>
      <c r="E59" s="181">
        <v>16662.635606267915</v>
      </c>
      <c r="F59" s="181">
        <v>16906.291450029174</v>
      </c>
      <c r="G59" s="181">
        <v>17146.010317843145</v>
      </c>
      <c r="H59" s="181">
        <v>17366.509589799443</v>
      </c>
      <c r="I59" s="181">
        <v>17570.674473520081</v>
      </c>
      <c r="J59" s="182">
        <v>17759.596167079151</v>
      </c>
      <c r="K59" s="181">
        <v>17934.217179698353</v>
      </c>
      <c r="L59" s="181">
        <v>18095.428122706009</v>
      </c>
      <c r="M59" s="181">
        <v>18243.001009421252</v>
      </c>
      <c r="N59" s="181">
        <v>18376.58572748844</v>
      </c>
      <c r="O59" s="181">
        <v>18495.137129558698</v>
      </c>
      <c r="P59" s="181">
        <v>18601.314743738651</v>
      </c>
      <c r="Q59" s="181">
        <v>18697.497778371795</v>
      </c>
      <c r="R59" s="181">
        <v>18781.83828483554</v>
      </c>
      <c r="S59" s="181">
        <v>18854.160990343611</v>
      </c>
      <c r="T59" s="181">
        <v>18914.180327272439</v>
      </c>
      <c r="U59" s="181">
        <v>18961.49910541514</v>
      </c>
      <c r="V59" s="181">
        <v>18996.001182188807</v>
      </c>
      <c r="W59" s="181">
        <v>19017.750946357879</v>
      </c>
      <c r="X59" s="181">
        <v>19026.806539214351</v>
      </c>
      <c r="Y59" s="181">
        <v>19023.142676699736</v>
      </c>
    </row>
    <row r="60" spans="1:25" x14ac:dyDescent="0.25">
      <c r="A60" s="178" t="s">
        <v>297</v>
      </c>
      <c r="B60" s="178" t="s">
        <v>217</v>
      </c>
      <c r="C60" s="178" t="s">
        <v>309</v>
      </c>
      <c r="D60" s="178" t="s">
        <v>310</v>
      </c>
      <c r="E60" s="181">
        <v>23476.379379715996</v>
      </c>
      <c r="F60" s="181">
        <v>24643.471642082684</v>
      </c>
      <c r="G60" s="181">
        <v>25857.2737414984</v>
      </c>
      <c r="H60" s="181">
        <v>27095.571027765</v>
      </c>
      <c r="I60" s="181">
        <v>28362.226137300058</v>
      </c>
      <c r="J60" s="182">
        <v>29658.629851066224</v>
      </c>
      <c r="K60" s="181">
        <v>30986.072842732592</v>
      </c>
      <c r="L60" s="181">
        <v>32345.888900140995</v>
      </c>
      <c r="M60" s="181">
        <v>33737.478839591284</v>
      </c>
      <c r="N60" s="181">
        <v>35159.871812174104</v>
      </c>
      <c r="O60" s="181">
        <v>36610.539508489826</v>
      </c>
      <c r="P60" s="181">
        <v>38094.153688572558</v>
      </c>
      <c r="Q60" s="181">
        <v>39615.422648437954</v>
      </c>
      <c r="R60" s="181">
        <v>41170.39325540451</v>
      </c>
      <c r="S60" s="181">
        <v>42758.281748045585</v>
      </c>
      <c r="T60" s="181">
        <v>44377.892514826461</v>
      </c>
      <c r="U60" s="181">
        <v>46027.557970998307</v>
      </c>
      <c r="V60" s="181">
        <v>47706.061839621252</v>
      </c>
      <c r="W60" s="181">
        <v>49412.479776410772</v>
      </c>
      <c r="X60" s="181">
        <v>51145.745284712721</v>
      </c>
      <c r="Y60" s="181">
        <v>52904.423878864429</v>
      </c>
    </row>
    <row r="61" spans="1:25" x14ac:dyDescent="0.25">
      <c r="A61" s="178" t="s">
        <v>297</v>
      </c>
      <c r="B61" s="178" t="s">
        <v>217</v>
      </c>
      <c r="C61" s="178" t="s">
        <v>311</v>
      </c>
      <c r="D61" s="178" t="s">
        <v>312</v>
      </c>
      <c r="E61" s="181">
        <v>3352.1615022306501</v>
      </c>
      <c r="F61" s="181">
        <v>3463.0352994346745</v>
      </c>
      <c r="G61" s="181">
        <v>3576.0120798582884</v>
      </c>
      <c r="H61" s="181">
        <v>3687.871384676459</v>
      </c>
      <c r="I61" s="181">
        <v>3799.08480701085</v>
      </c>
      <c r="J61" s="182">
        <v>3909.7678530765829</v>
      </c>
      <c r="K61" s="181">
        <v>4020.0146845497534</v>
      </c>
      <c r="L61" s="181">
        <v>4129.9177932922894</v>
      </c>
      <c r="M61" s="181">
        <v>4239.3195722609098</v>
      </c>
      <c r="N61" s="181">
        <v>4348.0249603865777</v>
      </c>
      <c r="O61" s="181">
        <v>4455.660465381894</v>
      </c>
      <c r="P61" s="181">
        <v>4562.7377114385572</v>
      </c>
      <c r="Q61" s="181">
        <v>4669.7398058135368</v>
      </c>
      <c r="R61" s="181">
        <v>4776.1132801817339</v>
      </c>
      <c r="S61" s="181">
        <v>4881.6997291787729</v>
      </c>
      <c r="T61" s="181">
        <v>4986.3034701943079</v>
      </c>
      <c r="U61" s="181">
        <v>5089.6882339255017</v>
      </c>
      <c r="V61" s="181">
        <v>5191.6813430151742</v>
      </c>
      <c r="W61" s="181">
        <v>5292.1521976163594</v>
      </c>
      <c r="X61" s="181">
        <v>5390.9636308938016</v>
      </c>
      <c r="Y61" s="181">
        <v>5487.9493485944522</v>
      </c>
    </row>
    <row r="62" spans="1:25" x14ac:dyDescent="0.25">
      <c r="A62" s="178" t="s">
        <v>297</v>
      </c>
      <c r="B62" s="178" t="s">
        <v>217</v>
      </c>
      <c r="C62" s="178" t="s">
        <v>313</v>
      </c>
      <c r="D62" s="178" t="s">
        <v>314</v>
      </c>
      <c r="E62" s="181">
        <v>3612.9306245823327</v>
      </c>
      <c r="F62" s="181">
        <v>3792.5419397777632</v>
      </c>
      <c r="G62" s="181">
        <v>3979.341731441993</v>
      </c>
      <c r="H62" s="181">
        <v>4169.9112445482297</v>
      </c>
      <c r="I62" s="181">
        <v>4364.8449249937294</v>
      </c>
      <c r="J62" s="182">
        <v>4564.3568089827459</v>
      </c>
      <c r="K62" s="181">
        <v>4768.6455265659342</v>
      </c>
      <c r="L62" s="181">
        <v>4977.9163429105738</v>
      </c>
      <c r="M62" s="181">
        <v>5192.077045793264</v>
      </c>
      <c r="N62" s="181">
        <v>5410.9782250473118</v>
      </c>
      <c r="O62" s="181">
        <v>5634.2307829200081</v>
      </c>
      <c r="P62" s="181">
        <v>5862.5536865325166</v>
      </c>
      <c r="Q62" s="181">
        <v>6096.6715257625774</v>
      </c>
      <c r="R62" s="181">
        <v>6335.9759276623427</v>
      </c>
      <c r="S62" s="181">
        <v>6580.3462741580088</v>
      </c>
      <c r="T62" s="181">
        <v>6829.5985649206041</v>
      </c>
      <c r="U62" s="181">
        <v>7083.4761646355146</v>
      </c>
      <c r="V62" s="181">
        <v>7341.7918926420034</v>
      </c>
      <c r="W62" s="181">
        <v>7604.4034956684245</v>
      </c>
      <c r="X62" s="181">
        <v>7871.1468437030535</v>
      </c>
      <c r="Y62" s="181">
        <v>8141.8011745449849</v>
      </c>
    </row>
    <row r="63" spans="1:25" x14ac:dyDescent="0.25">
      <c r="A63" s="178" t="s">
        <v>297</v>
      </c>
      <c r="B63" s="178" t="s">
        <v>217</v>
      </c>
      <c r="C63" s="178" t="s">
        <v>315</v>
      </c>
      <c r="D63" s="178" t="s">
        <v>316</v>
      </c>
      <c r="E63" s="181">
        <v>4460.6859282276082</v>
      </c>
      <c r="F63" s="181">
        <v>4527.1563606513155</v>
      </c>
      <c r="G63" s="181">
        <v>4592.6084177211796</v>
      </c>
      <c r="H63" s="181">
        <v>4652.9466283583106</v>
      </c>
      <c r="I63" s="181">
        <v>4708.9400022595582</v>
      </c>
      <c r="J63" s="182">
        <v>4760.8774693296646</v>
      </c>
      <c r="K63" s="181">
        <v>4809.0084081923806</v>
      </c>
      <c r="L63" s="181">
        <v>4853.5685530290521</v>
      </c>
      <c r="M63" s="181">
        <v>4894.4937850675396</v>
      </c>
      <c r="N63" s="181">
        <v>4931.6871421333926</v>
      </c>
      <c r="O63" s="181">
        <v>4964.8649809030685</v>
      </c>
      <c r="P63" s="181">
        <v>4994.7381104540937</v>
      </c>
      <c r="Q63" s="181">
        <v>5021.9428313124172</v>
      </c>
      <c r="R63" s="181">
        <v>5045.9804644898886</v>
      </c>
      <c r="S63" s="181">
        <v>5066.8012937298317</v>
      </c>
      <c r="T63" s="181">
        <v>5084.3259012379267</v>
      </c>
      <c r="U63" s="181">
        <v>5098.4447699451975</v>
      </c>
      <c r="V63" s="181">
        <v>5109.123853996427</v>
      </c>
      <c r="W63" s="181">
        <v>5116.3776403494094</v>
      </c>
      <c r="X63" s="181">
        <v>5120.2189521948803</v>
      </c>
      <c r="Y63" s="181">
        <v>5120.638171966375</v>
      </c>
    </row>
    <row r="64" spans="1:25" x14ac:dyDescent="0.25">
      <c r="A64" s="178" t="s">
        <v>297</v>
      </c>
      <c r="B64" s="178" t="s">
        <v>217</v>
      </c>
      <c r="C64" s="178" t="s">
        <v>317</v>
      </c>
      <c r="D64" s="178" t="s">
        <v>318</v>
      </c>
      <c r="E64" s="181">
        <v>9031.8152494512215</v>
      </c>
      <c r="F64" s="181">
        <v>9026.142350591419</v>
      </c>
      <c r="G64" s="181">
        <v>9016.529046783844</v>
      </c>
      <c r="H64" s="181">
        <v>8995.2103646798514</v>
      </c>
      <c r="I64" s="181">
        <v>8964.1619717841422</v>
      </c>
      <c r="J64" s="182">
        <v>8924.35478121499</v>
      </c>
      <c r="K64" s="181">
        <v>8876.6407549187934</v>
      </c>
      <c r="L64" s="181">
        <v>8821.8071659849084</v>
      </c>
      <c r="M64" s="181">
        <v>8760.0676175375102</v>
      </c>
      <c r="N64" s="181">
        <v>8691.5749520983882</v>
      </c>
      <c r="O64" s="181">
        <v>8616.1586866458529</v>
      </c>
      <c r="P64" s="181">
        <v>8535.3680525925192</v>
      </c>
      <c r="Q64" s="181">
        <v>8450.5423095706992</v>
      </c>
      <c r="R64" s="181">
        <v>8361.066267543174</v>
      </c>
      <c r="S64" s="181">
        <v>8267.1012809401273</v>
      </c>
      <c r="T64" s="181">
        <v>8168.7583887011933</v>
      </c>
      <c r="U64" s="181">
        <v>8066.1013394404381</v>
      </c>
      <c r="V64" s="181">
        <v>7959.3145921324704</v>
      </c>
      <c r="W64" s="181">
        <v>7848.6527830151772</v>
      </c>
      <c r="X64" s="181">
        <v>7734.3592746394961</v>
      </c>
      <c r="Y64" s="181">
        <v>7616.6356869332831</v>
      </c>
    </row>
    <row r="65" spans="1:25" x14ac:dyDescent="0.25">
      <c r="A65" s="178" t="s">
        <v>297</v>
      </c>
      <c r="B65" s="178" t="s">
        <v>217</v>
      </c>
      <c r="C65" s="178" t="s">
        <v>319</v>
      </c>
      <c r="D65" s="178" t="s">
        <v>320</v>
      </c>
      <c r="E65" s="181">
        <v>11714.158025641274</v>
      </c>
      <c r="F65" s="181">
        <v>11830.830320005192</v>
      </c>
      <c r="G65" s="181">
        <v>11943.440419219847</v>
      </c>
      <c r="H65" s="181">
        <v>12041.439270039136</v>
      </c>
      <c r="I65" s="181">
        <v>12127.011363831401</v>
      </c>
      <c r="J65" s="182">
        <v>12201.0703295446</v>
      </c>
      <c r="K65" s="181">
        <v>12264.412850620369</v>
      </c>
      <c r="L65" s="181">
        <v>12317.787057937167</v>
      </c>
      <c r="M65" s="181">
        <v>12361.170708949456</v>
      </c>
      <c r="N65" s="181">
        <v>12394.460833059375</v>
      </c>
      <c r="O65" s="181">
        <v>12417.090966389949</v>
      </c>
      <c r="P65" s="181">
        <v>12430.982094654655</v>
      </c>
      <c r="Q65" s="181">
        <v>12437.834749977204</v>
      </c>
      <c r="R65" s="181">
        <v>12436.520256414049</v>
      </c>
      <c r="S65" s="181">
        <v>12427.034050875267</v>
      </c>
      <c r="T65" s="181">
        <v>12409.300318200443</v>
      </c>
      <c r="U65" s="181">
        <v>12383.172770181041</v>
      </c>
      <c r="V65" s="181">
        <v>12348.691551180455</v>
      </c>
      <c r="W65" s="181">
        <v>12306.013950936294</v>
      </c>
      <c r="X65" s="181">
        <v>12255.291406923421</v>
      </c>
      <c r="Y65" s="181">
        <v>12196.620131430504</v>
      </c>
    </row>
    <row r="66" spans="1:25" x14ac:dyDescent="0.25">
      <c r="A66" s="178" t="s">
        <v>297</v>
      </c>
      <c r="B66" s="178" t="s">
        <v>217</v>
      </c>
      <c r="C66" s="178" t="s">
        <v>321</v>
      </c>
      <c r="D66" s="178" t="s">
        <v>322</v>
      </c>
      <c r="E66" s="181">
        <v>2691.5463922730542</v>
      </c>
      <c r="F66" s="181">
        <v>2825.3525008477427</v>
      </c>
      <c r="G66" s="181">
        <v>2964.5138514450405</v>
      </c>
      <c r="H66" s="181">
        <v>3106.4835538213824</v>
      </c>
      <c r="I66" s="181">
        <v>3251.7044558685261</v>
      </c>
      <c r="J66" s="182">
        <v>3400.336009409169</v>
      </c>
      <c r="K66" s="181">
        <v>3552.5261890522356</v>
      </c>
      <c r="L66" s="181">
        <v>3708.4279124088985</v>
      </c>
      <c r="M66" s="181">
        <v>3867.9724835912471</v>
      </c>
      <c r="N66" s="181">
        <v>4031.0485956197358</v>
      </c>
      <c r="O66" s="181">
        <v>4197.36638002985</v>
      </c>
      <c r="P66" s="181">
        <v>4367.4614500293173</v>
      </c>
      <c r="Q66" s="181">
        <v>4541.8736076442383</v>
      </c>
      <c r="R66" s="181">
        <v>4720.1496296652349</v>
      </c>
      <c r="S66" s="181">
        <v>4902.1996585292582</v>
      </c>
      <c r="T66" s="181">
        <v>5087.8866184180642</v>
      </c>
      <c r="U66" s="181">
        <v>5277.0193221966219</v>
      </c>
      <c r="V66" s="181">
        <v>5469.4583247760384</v>
      </c>
      <c r="W66" s="181">
        <v>5665.0976508913909</v>
      </c>
      <c r="X66" s="181">
        <v>5863.8150276327269</v>
      </c>
      <c r="Y66" s="181">
        <v>6065.445992471663</v>
      </c>
    </row>
    <row r="67" spans="1:25" x14ac:dyDescent="0.25">
      <c r="A67" s="178" t="s">
        <v>297</v>
      </c>
      <c r="B67" s="178" t="s">
        <v>217</v>
      </c>
      <c r="C67" s="178" t="s">
        <v>323</v>
      </c>
      <c r="D67" s="178" t="s">
        <v>324</v>
      </c>
      <c r="E67" s="181">
        <v>4885.0748920548558</v>
      </c>
      <c r="F67" s="181">
        <v>4812.5178382708</v>
      </c>
      <c r="G67" s="181">
        <v>4738.9655638681979</v>
      </c>
      <c r="H67" s="181">
        <v>4660.4675030848957</v>
      </c>
      <c r="I67" s="181">
        <v>4578.2747065694148</v>
      </c>
      <c r="J67" s="182">
        <v>4493.0678048057725</v>
      </c>
      <c r="K67" s="181">
        <v>4405.4348441600705</v>
      </c>
      <c r="L67" s="181">
        <v>4315.9031636946529</v>
      </c>
      <c r="M67" s="181">
        <v>4224.697160179925</v>
      </c>
      <c r="N67" s="181">
        <v>4132.0027031166937</v>
      </c>
      <c r="O67" s="181">
        <v>4037.8464446306803</v>
      </c>
      <c r="P67" s="181">
        <v>3943.0506534066476</v>
      </c>
      <c r="Q67" s="181">
        <v>3848.2978361754108</v>
      </c>
      <c r="R67" s="181">
        <v>3753.3559657206142</v>
      </c>
      <c r="S67" s="181">
        <v>3658.3507364741722</v>
      </c>
      <c r="T67" s="181">
        <v>3563.3798987765158</v>
      </c>
      <c r="U67" s="181">
        <v>3468.5163164044911</v>
      </c>
      <c r="V67" s="181">
        <v>3373.8807726847381</v>
      </c>
      <c r="W67" s="181">
        <v>3279.6173132123849</v>
      </c>
      <c r="X67" s="181">
        <v>3185.8578094360541</v>
      </c>
      <c r="Y67" s="181">
        <v>3092.7101722369343</v>
      </c>
    </row>
    <row r="68" spans="1:25" x14ac:dyDescent="0.25">
      <c r="A68" s="178" t="s">
        <v>297</v>
      </c>
      <c r="B68" s="178" t="s">
        <v>217</v>
      </c>
      <c r="C68" s="178" t="s">
        <v>325</v>
      </c>
      <c r="D68" s="178" t="s">
        <v>326</v>
      </c>
      <c r="E68" s="181">
        <v>3442.1524150422115</v>
      </c>
      <c r="F68" s="181">
        <v>3613.2737529838532</v>
      </c>
      <c r="G68" s="181">
        <v>3791.2437781018257</v>
      </c>
      <c r="H68" s="181">
        <v>3972.8053351682261</v>
      </c>
      <c r="I68" s="181">
        <v>4158.5247714488805</v>
      </c>
      <c r="J68" s="182">
        <v>4348.6060059541251</v>
      </c>
      <c r="K68" s="181">
        <v>4543.2382797681685</v>
      </c>
      <c r="L68" s="181">
        <v>4742.6171554591001</v>
      </c>
      <c r="M68" s="181">
        <v>4946.6547795471661</v>
      </c>
      <c r="N68" s="181">
        <v>5155.2088042766109</v>
      </c>
      <c r="O68" s="181">
        <v>5367.9085240047452</v>
      </c>
      <c r="P68" s="181">
        <v>5585.4389212761025</v>
      </c>
      <c r="Q68" s="181">
        <v>5808.4903356119039</v>
      </c>
      <c r="R68" s="181">
        <v>6036.4831510080585</v>
      </c>
      <c r="S68" s="181">
        <v>6269.302450839481</v>
      </c>
      <c r="T68" s="181">
        <v>6506.7729322170353</v>
      </c>
      <c r="U68" s="181">
        <v>6748.6500906207693</v>
      </c>
      <c r="V68" s="181">
        <v>6994.7555931596435</v>
      </c>
      <c r="W68" s="181">
        <v>7244.953910676466</v>
      </c>
      <c r="X68" s="181">
        <v>7499.0886713570662</v>
      </c>
      <c r="Y68" s="181">
        <v>7756.9495481229715</v>
      </c>
    </row>
    <row r="69" spans="1:25" x14ac:dyDescent="0.25">
      <c r="A69" s="178" t="s">
        <v>297</v>
      </c>
      <c r="B69" s="178" t="s">
        <v>217</v>
      </c>
      <c r="C69" s="178" t="s">
        <v>234</v>
      </c>
      <c r="D69" s="178" t="s">
        <v>327</v>
      </c>
      <c r="E69" s="181">
        <v>1288.506251620079</v>
      </c>
      <c r="F69" s="181">
        <v>1352.5623674271103</v>
      </c>
      <c r="G69" s="181">
        <v>1419.1821629258163</v>
      </c>
      <c r="H69" s="181">
        <v>1487.1463821485329</v>
      </c>
      <c r="I69" s="181">
        <v>1556.6670267455693</v>
      </c>
      <c r="J69" s="182">
        <v>1627.8204300363025</v>
      </c>
      <c r="K69" s="181">
        <v>1700.6774309292598</v>
      </c>
      <c r="L69" s="181">
        <v>1775.3112346638327</v>
      </c>
      <c r="M69" s="181">
        <v>1851.688954910702</v>
      </c>
      <c r="N69" s="181">
        <v>1929.7573064137023</v>
      </c>
      <c r="O69" s="181">
        <v>2009.3775223547152</v>
      </c>
      <c r="P69" s="181">
        <v>2090.8060133119084</v>
      </c>
      <c r="Q69" s="181">
        <v>2174.3011951488402</v>
      </c>
      <c r="R69" s="181">
        <v>2259.646099307829</v>
      </c>
      <c r="S69" s="181">
        <v>2346.7977088703942</v>
      </c>
      <c r="T69" s="181">
        <v>2435.6904024341857</v>
      </c>
      <c r="U69" s="181">
        <v>2526.2326542430715</v>
      </c>
      <c r="V69" s="181">
        <v>2618.3577086693899</v>
      </c>
      <c r="W69" s="181">
        <v>2712.0148328735499</v>
      </c>
      <c r="X69" s="181">
        <v>2807.1454919518515</v>
      </c>
      <c r="Y69" s="181">
        <v>2903.6709538428331</v>
      </c>
    </row>
    <row r="70" spans="1:25" x14ac:dyDescent="0.25">
      <c r="A70" s="178" t="s">
        <v>297</v>
      </c>
      <c r="B70" s="178" t="s">
        <v>217</v>
      </c>
      <c r="C70" s="178" t="s">
        <v>328</v>
      </c>
      <c r="D70" s="178" t="s">
        <v>329</v>
      </c>
      <c r="E70" s="181">
        <v>1281.3478835555231</v>
      </c>
      <c r="F70" s="181">
        <v>1345.0481320525157</v>
      </c>
      <c r="G70" s="181">
        <v>1411.2978175762291</v>
      </c>
      <c r="H70" s="181">
        <v>1478.8844578032642</v>
      </c>
      <c r="I70" s="181">
        <v>1548.018876596984</v>
      </c>
      <c r="J70" s="182">
        <v>1618.7769832027686</v>
      </c>
      <c r="K70" s="181">
        <v>1691.2292229796537</v>
      </c>
      <c r="L70" s="181">
        <v>1765.4483944712567</v>
      </c>
      <c r="M70" s="181">
        <v>1841.4017940500878</v>
      </c>
      <c r="N70" s="181">
        <v>1919.0364324891825</v>
      </c>
      <c r="O70" s="181">
        <v>1998.2143138971894</v>
      </c>
      <c r="P70" s="181">
        <v>2079.190424349064</v>
      </c>
      <c r="Q70" s="181">
        <v>2162.2217440646787</v>
      </c>
      <c r="R70" s="181">
        <v>2247.0925098672278</v>
      </c>
      <c r="S70" s="181">
        <v>2333.7599438211109</v>
      </c>
      <c r="T70" s="181">
        <v>2422.1587890873243</v>
      </c>
      <c r="U70" s="181">
        <v>2512.1980283861585</v>
      </c>
      <c r="V70" s="181">
        <v>2603.811276954551</v>
      </c>
      <c r="W70" s="181">
        <v>2696.948083802019</v>
      </c>
      <c r="X70" s="181">
        <v>2791.5502392187718</v>
      </c>
      <c r="Y70" s="181">
        <v>2887.53944854369</v>
      </c>
    </row>
    <row r="71" spans="1:25" x14ac:dyDescent="0.25">
      <c r="A71" s="178" t="s">
        <v>297</v>
      </c>
      <c r="B71" s="178" t="s">
        <v>217</v>
      </c>
      <c r="C71" s="178" t="s">
        <v>330</v>
      </c>
      <c r="D71" s="178" t="s">
        <v>277</v>
      </c>
      <c r="E71" s="181">
        <v>5886.2237970834731</v>
      </c>
      <c r="F71" s="181">
        <v>6103.8347511845914</v>
      </c>
      <c r="G71" s="181">
        <v>6326.7232751710162</v>
      </c>
      <c r="H71" s="181">
        <v>6549.2209381583989</v>
      </c>
      <c r="I71" s="181">
        <v>6772.1547958819847</v>
      </c>
      <c r="J71" s="182">
        <v>6995.7273099520899</v>
      </c>
      <c r="K71" s="181">
        <v>7220.1056682951757</v>
      </c>
      <c r="L71" s="181">
        <v>7445.4565613592158</v>
      </c>
      <c r="M71" s="181">
        <v>7671.4965904196388</v>
      </c>
      <c r="N71" s="181">
        <v>7897.8700148612088</v>
      </c>
      <c r="O71" s="181">
        <v>8123.8903892025255</v>
      </c>
      <c r="P71" s="181">
        <v>8350.4808294142604</v>
      </c>
      <c r="Q71" s="181">
        <v>8578.526060496597</v>
      </c>
      <c r="R71" s="181">
        <v>8807.0127307525472</v>
      </c>
      <c r="S71" s="181">
        <v>9035.6433624373676</v>
      </c>
      <c r="T71" s="181">
        <v>9264.0467445788272</v>
      </c>
      <c r="U71" s="181">
        <v>9491.7704137637629</v>
      </c>
      <c r="V71" s="181">
        <v>9718.4741906375057</v>
      </c>
      <c r="W71" s="181">
        <v>9943.8919347753654</v>
      </c>
      <c r="X71" s="181">
        <v>10167.741240908681</v>
      </c>
      <c r="Y71" s="181">
        <v>10389.680458445302</v>
      </c>
    </row>
    <row r="72" spans="1:25" x14ac:dyDescent="0.25">
      <c r="A72" s="178" t="s">
        <v>297</v>
      </c>
      <c r="B72" s="178" t="s">
        <v>217</v>
      </c>
      <c r="C72" s="178" t="s">
        <v>331</v>
      </c>
      <c r="D72" s="178" t="s">
        <v>332</v>
      </c>
      <c r="E72" s="181">
        <v>3490.2157434756587</v>
      </c>
      <c r="F72" s="181">
        <v>3590.5265677382749</v>
      </c>
      <c r="G72" s="181">
        <v>3692.1053997219192</v>
      </c>
      <c r="H72" s="181">
        <v>3791.6196641497231</v>
      </c>
      <c r="I72" s="181">
        <v>3889.5725447291161</v>
      </c>
      <c r="J72" s="182">
        <v>3986.0959282117274</v>
      </c>
      <c r="K72" s="181">
        <v>4081.2979522482869</v>
      </c>
      <c r="L72" s="181">
        <v>4175.2833722577907</v>
      </c>
      <c r="M72" s="181">
        <v>4267.9035101031977</v>
      </c>
      <c r="N72" s="181">
        <v>4358.9747338355737</v>
      </c>
      <c r="O72" s="181">
        <v>4448.1384787423085</v>
      </c>
      <c r="P72" s="181">
        <v>4535.9222477513113</v>
      </c>
      <c r="Q72" s="181">
        <v>4622.816633159302</v>
      </c>
      <c r="R72" s="181">
        <v>4708.2822573395752</v>
      </c>
      <c r="S72" s="181">
        <v>4792.1766802084003</v>
      </c>
      <c r="T72" s="181">
        <v>4874.32353612317</v>
      </c>
      <c r="U72" s="181">
        <v>4954.510050075336</v>
      </c>
      <c r="V72" s="181">
        <v>5032.5888198387293</v>
      </c>
      <c r="W72" s="181">
        <v>5108.4557154346512</v>
      </c>
      <c r="X72" s="181">
        <v>5182.0022395878887</v>
      </c>
      <c r="Y72" s="181">
        <v>5253.0940441491184</v>
      </c>
    </row>
    <row r="73" spans="1:25" x14ac:dyDescent="0.25">
      <c r="A73" s="178" t="s">
        <v>297</v>
      </c>
      <c r="B73" s="178" t="s">
        <v>217</v>
      </c>
      <c r="C73" s="178" t="s">
        <v>333</v>
      </c>
      <c r="D73" s="178" t="s">
        <v>334</v>
      </c>
      <c r="E73" s="181">
        <v>2820.397017435062</v>
      </c>
      <c r="F73" s="181">
        <v>2844.5216085389984</v>
      </c>
      <c r="G73" s="181">
        <v>2867.5982206682334</v>
      </c>
      <c r="H73" s="181">
        <v>2887.1018020816759</v>
      </c>
      <c r="I73" s="181">
        <v>2903.5701694550871</v>
      </c>
      <c r="J73" s="182">
        <v>2917.2343263576781</v>
      </c>
      <c r="K73" s="181">
        <v>2928.2961024626738</v>
      </c>
      <c r="L73" s="181">
        <v>2936.9446592774998</v>
      </c>
      <c r="M73" s="181">
        <v>2943.1847095441531</v>
      </c>
      <c r="N73" s="181">
        <v>2947.0017731805087</v>
      </c>
      <c r="O73" s="181">
        <v>2948.2714284188323</v>
      </c>
      <c r="P73" s="181">
        <v>2947.4597636947206</v>
      </c>
      <c r="Q73" s="181">
        <v>2944.9781029271321</v>
      </c>
      <c r="R73" s="181">
        <v>2940.5665480478096</v>
      </c>
      <c r="S73" s="181">
        <v>2934.2320899811225</v>
      </c>
      <c r="T73" s="181">
        <v>2925.964902792769</v>
      </c>
      <c r="U73" s="181">
        <v>2915.7386441183207</v>
      </c>
      <c r="V73" s="181">
        <v>2903.5709770973131</v>
      </c>
      <c r="W73" s="181">
        <v>2889.5069956147372</v>
      </c>
      <c r="X73" s="181">
        <v>2873.590192851826</v>
      </c>
      <c r="Y73" s="181">
        <v>2855.8509108889989</v>
      </c>
    </row>
    <row r="74" spans="1:25" x14ac:dyDescent="0.25">
      <c r="A74" s="178" t="s">
        <v>297</v>
      </c>
      <c r="B74" s="178" t="s">
        <v>217</v>
      </c>
      <c r="C74" s="178" t="s">
        <v>335</v>
      </c>
      <c r="D74" s="178" t="s">
        <v>336</v>
      </c>
      <c r="E74" s="181">
        <v>6747.2732128486368</v>
      </c>
      <c r="F74" s="181">
        <v>7076.2477777307804</v>
      </c>
      <c r="G74" s="181">
        <v>7418.0172919490733</v>
      </c>
      <c r="H74" s="181">
        <v>7766.1787422534262</v>
      </c>
      <c r="I74" s="181">
        <v>8121.8198992559583</v>
      </c>
      <c r="J74" s="182">
        <v>8485.3173382526857</v>
      </c>
      <c r="K74" s="181">
        <v>8857.0176086854699</v>
      </c>
      <c r="L74" s="181">
        <v>9237.2782687141189</v>
      </c>
      <c r="M74" s="181">
        <v>9625.9040196305668</v>
      </c>
      <c r="N74" s="181">
        <v>10022.594284919966</v>
      </c>
      <c r="O74" s="181">
        <v>10426.605979568958</v>
      </c>
      <c r="P74" s="181">
        <v>10839.247382258995</v>
      </c>
      <c r="Q74" s="181">
        <v>11261.832350461662</v>
      </c>
      <c r="R74" s="181">
        <v>11693.209889258804</v>
      </c>
      <c r="S74" s="181">
        <v>12133.13249331151</v>
      </c>
      <c r="T74" s="181">
        <v>12581.23675408258</v>
      </c>
      <c r="U74" s="181">
        <v>13037.026860540776</v>
      </c>
      <c r="V74" s="181">
        <v>13500.13648091787</v>
      </c>
      <c r="W74" s="181">
        <v>13970.28311687978</v>
      </c>
      <c r="X74" s="181">
        <v>14447.145108393172</v>
      </c>
      <c r="Y74" s="181">
        <v>14930.298080534287</v>
      </c>
    </row>
    <row r="75" spans="1:25" x14ac:dyDescent="0.25">
      <c r="A75" s="178" t="s">
        <v>297</v>
      </c>
      <c r="B75" s="178" t="s">
        <v>217</v>
      </c>
      <c r="C75" s="178" t="s">
        <v>337</v>
      </c>
      <c r="D75" s="178" t="s">
        <v>338</v>
      </c>
      <c r="E75" s="181">
        <v>3329.6637740277606</v>
      </c>
      <c r="F75" s="181">
        <v>3361.9526905732155</v>
      </c>
      <c r="G75" s="181">
        <v>3393.0705429583077</v>
      </c>
      <c r="H75" s="181">
        <v>3420.0220849445313</v>
      </c>
      <c r="I75" s="181">
        <v>3443.4308400588752</v>
      </c>
      <c r="J75" s="182">
        <v>3463.5589210602852</v>
      </c>
      <c r="K75" s="181">
        <v>3480.6349804636679</v>
      </c>
      <c r="L75" s="181">
        <v>3494.8736587020812</v>
      </c>
      <c r="M75" s="181">
        <v>3506.2708562538946</v>
      </c>
      <c r="N75" s="181">
        <v>3514.7995862902853</v>
      </c>
      <c r="O75" s="181">
        <v>3520.3014887576496</v>
      </c>
      <c r="P75" s="181">
        <v>3523.3233893238234</v>
      </c>
      <c r="Q75" s="181">
        <v>3524.3490790931055</v>
      </c>
      <c r="R75" s="181">
        <v>3523.06037920988</v>
      </c>
      <c r="S75" s="181">
        <v>3519.4578023062222</v>
      </c>
      <c r="T75" s="181">
        <v>3513.5216873817881</v>
      </c>
      <c r="U75" s="181">
        <v>3505.2124465415104</v>
      </c>
      <c r="V75" s="181">
        <v>3494.5432923665362</v>
      </c>
      <c r="W75" s="181">
        <v>3481.5605668875569</v>
      </c>
      <c r="X75" s="181">
        <v>3466.3089096329213</v>
      </c>
      <c r="Y75" s="181">
        <v>3448.8172987143153</v>
      </c>
    </row>
    <row r="76" spans="1:25" x14ac:dyDescent="0.25">
      <c r="A76" s="178" t="s">
        <v>297</v>
      </c>
      <c r="B76" s="178" t="s">
        <v>217</v>
      </c>
      <c r="C76" s="178" t="s">
        <v>339</v>
      </c>
      <c r="D76" s="178" t="s">
        <v>340</v>
      </c>
      <c r="E76" s="181">
        <v>1392.813900560752</v>
      </c>
      <c r="F76" s="181">
        <v>1462.0555114569243</v>
      </c>
      <c r="G76" s="181">
        <v>1534.0683380198116</v>
      </c>
      <c r="H76" s="181">
        <v>1607.534422608177</v>
      </c>
      <c r="I76" s="181">
        <v>1682.6829289106884</v>
      </c>
      <c r="J76" s="182">
        <v>1759.5963696106717</v>
      </c>
      <c r="K76" s="181">
        <v>1838.3513181949636</v>
      </c>
      <c r="L76" s="181">
        <v>1919.0269060413827</v>
      </c>
      <c r="M76" s="181">
        <v>2001.5875845939504</v>
      </c>
      <c r="N76" s="181">
        <v>2085.9757550281452</v>
      </c>
      <c r="O76" s="181">
        <v>2172.0414170215245</v>
      </c>
      <c r="P76" s="181">
        <v>2260.0617381990601</v>
      </c>
      <c r="Q76" s="181">
        <v>2350.3160538037414</v>
      </c>
      <c r="R76" s="181">
        <v>2442.5698311565511</v>
      </c>
      <c r="S76" s="181">
        <v>2536.7765710170361</v>
      </c>
      <c r="T76" s="181">
        <v>2632.8653397740836</v>
      </c>
      <c r="U76" s="181">
        <v>2730.737202443685</v>
      </c>
      <c r="V76" s="181">
        <v>2830.3199993711773</v>
      </c>
      <c r="W76" s="181">
        <v>2931.558890772812</v>
      </c>
      <c r="X76" s="181">
        <v>3034.3906032050659</v>
      </c>
      <c r="Y76" s="181">
        <v>3138.7300310586461</v>
      </c>
    </row>
    <row r="77" spans="1:25" x14ac:dyDescent="0.25">
      <c r="A77" s="178" t="s">
        <v>297</v>
      </c>
      <c r="B77" s="178" t="s">
        <v>217</v>
      </c>
      <c r="C77" s="178" t="s">
        <v>341</v>
      </c>
      <c r="D77" s="178" t="s">
        <v>342</v>
      </c>
      <c r="E77" s="181">
        <v>1897.9901611165612</v>
      </c>
      <c r="F77" s="181">
        <v>1981.6484636276966</v>
      </c>
      <c r="G77" s="181">
        <v>2068.089585046182</v>
      </c>
      <c r="H77" s="181">
        <v>2155.4939622115066</v>
      </c>
      <c r="I77" s="181">
        <v>2244.1439253595836</v>
      </c>
      <c r="J77" s="182">
        <v>2334.120985427875</v>
      </c>
      <c r="K77" s="181">
        <v>2425.4967953628461</v>
      </c>
      <c r="L77" s="181">
        <v>2518.3445397227079</v>
      </c>
      <c r="M77" s="181">
        <v>2612.5858450003957</v>
      </c>
      <c r="N77" s="181">
        <v>2708.1150810629315</v>
      </c>
      <c r="O77" s="181">
        <v>2804.7092698192187</v>
      </c>
      <c r="P77" s="181">
        <v>2902.6985697838195</v>
      </c>
      <c r="Q77" s="181">
        <v>3002.4085721724546</v>
      </c>
      <c r="R77" s="181">
        <v>3103.5046567129484</v>
      </c>
      <c r="S77" s="181">
        <v>3205.8966597311696</v>
      </c>
      <c r="T77" s="181">
        <v>3309.465336517841</v>
      </c>
      <c r="U77" s="181">
        <v>3414.0587058781662</v>
      </c>
      <c r="V77" s="181">
        <v>3519.5610768732863</v>
      </c>
      <c r="W77" s="181">
        <v>3625.8804211941442</v>
      </c>
      <c r="X77" s="181">
        <v>3732.9160871639233</v>
      </c>
      <c r="Y77" s="181">
        <v>3840.5426615362794</v>
      </c>
    </row>
    <row r="78" spans="1:25" x14ac:dyDescent="0.25">
      <c r="A78" s="178" t="s">
        <v>297</v>
      </c>
      <c r="B78" s="178" t="s">
        <v>217</v>
      </c>
      <c r="C78" s="178" t="s">
        <v>343</v>
      </c>
      <c r="D78" s="178" t="s">
        <v>344</v>
      </c>
      <c r="E78" s="181">
        <v>3891.0843550907944</v>
      </c>
      <c r="F78" s="181">
        <v>3952.1638342572514</v>
      </c>
      <c r="G78" s="181">
        <v>4012.4469898570064</v>
      </c>
      <c r="H78" s="181">
        <v>4068.3509210802708</v>
      </c>
      <c r="I78" s="181">
        <v>4120.5381345988553</v>
      </c>
      <c r="J78" s="182">
        <v>4169.2528102968099</v>
      </c>
      <c r="K78" s="181">
        <v>4214.7052443484272</v>
      </c>
      <c r="L78" s="181">
        <v>4257.0944378839449</v>
      </c>
      <c r="M78" s="181">
        <v>4296.3568193039155</v>
      </c>
      <c r="N78" s="181">
        <v>4332.399776636802</v>
      </c>
      <c r="O78" s="181">
        <v>4364.9662943299509</v>
      </c>
      <c r="P78" s="181">
        <v>4394.6735421064486</v>
      </c>
      <c r="Q78" s="181">
        <v>4422.0750299976899</v>
      </c>
      <c r="R78" s="181">
        <v>4446.7258242258231</v>
      </c>
      <c r="S78" s="181">
        <v>4468.5755586083233</v>
      </c>
      <c r="T78" s="181">
        <v>4487.5475038860859</v>
      </c>
      <c r="U78" s="181">
        <v>4503.5381133212386</v>
      </c>
      <c r="V78" s="181">
        <v>4516.5102432391595</v>
      </c>
      <c r="W78" s="181">
        <v>4526.4695815642817</v>
      </c>
      <c r="X78" s="181">
        <v>4533.4203721379226</v>
      </c>
      <c r="Y78" s="181">
        <v>4537.346998720267</v>
      </c>
    </row>
    <row r="79" spans="1:25" x14ac:dyDescent="0.25">
      <c r="A79" s="178" t="s">
        <v>297</v>
      </c>
      <c r="B79" s="178" t="s">
        <v>217</v>
      </c>
      <c r="C79" s="178" t="s">
        <v>345</v>
      </c>
      <c r="D79" s="178" t="s">
        <v>346</v>
      </c>
      <c r="E79" s="181">
        <v>2332.6053650360318</v>
      </c>
      <c r="F79" s="181">
        <v>2448.5672699216184</v>
      </c>
      <c r="G79" s="181">
        <v>2569.1702489157051</v>
      </c>
      <c r="H79" s="181">
        <v>2692.2070616514329</v>
      </c>
      <c r="I79" s="181">
        <v>2818.0614984179733</v>
      </c>
      <c r="J79" s="182">
        <v>2946.8717467561978</v>
      </c>
      <c r="K79" s="181">
        <v>3078.7660475790835</v>
      </c>
      <c r="L79" s="181">
        <v>3213.876925609688</v>
      </c>
      <c r="M79" s="181">
        <v>3352.1448461518389</v>
      </c>
      <c r="N79" s="181">
        <v>3493.4733459759218</v>
      </c>
      <c r="O79" s="181">
        <v>3637.6112130881843</v>
      </c>
      <c r="P79" s="181">
        <v>3785.0226320352931</v>
      </c>
      <c r="Q79" s="181">
        <v>3936.1754175670712</v>
      </c>
      <c r="R79" s="181">
        <v>4090.6767877152083</v>
      </c>
      <c r="S79" s="181">
        <v>4248.4488682010897</v>
      </c>
      <c r="T79" s="181">
        <v>4409.3728634542695</v>
      </c>
      <c r="U79" s="181">
        <v>4573.2830828003525</v>
      </c>
      <c r="V79" s="181">
        <v>4740.0586773610094</v>
      </c>
      <c r="W79" s="181">
        <v>4909.6078045909162</v>
      </c>
      <c r="X79" s="181">
        <v>5081.8244977318673</v>
      </c>
      <c r="Y79" s="181">
        <v>5256.566226758313</v>
      </c>
    </row>
    <row r="80" spans="1:25" x14ac:dyDescent="0.25">
      <c r="A80" s="178" t="s">
        <v>297</v>
      </c>
      <c r="B80" s="178" t="s">
        <v>217</v>
      </c>
      <c r="C80" s="178" t="s">
        <v>347</v>
      </c>
      <c r="D80" s="178" t="s">
        <v>348</v>
      </c>
      <c r="E80" s="181">
        <v>1283.3931315739678</v>
      </c>
      <c r="F80" s="181">
        <v>1341.4755963007603</v>
      </c>
      <c r="G80" s="181">
        <v>1401.5736266960303</v>
      </c>
      <c r="H80" s="181">
        <v>1462.4592969906407</v>
      </c>
      <c r="I80" s="181">
        <v>1524.3268205082979</v>
      </c>
      <c r="J80" s="182">
        <v>1587.234722691873</v>
      </c>
      <c r="K80" s="181">
        <v>1651.235075166308</v>
      </c>
      <c r="L80" s="181">
        <v>1716.3812211457473</v>
      </c>
      <c r="M80" s="181">
        <v>1782.6233255985333</v>
      </c>
      <c r="N80" s="181">
        <v>1849.8927010679008</v>
      </c>
      <c r="O80" s="181">
        <v>1918.0400915913467</v>
      </c>
      <c r="P80" s="181">
        <v>1987.2942568492545</v>
      </c>
      <c r="Q80" s="181">
        <v>2057.8818535587252</v>
      </c>
      <c r="R80" s="181">
        <v>2129.5775276497375</v>
      </c>
      <c r="S80" s="181">
        <v>2202.3228286856029</v>
      </c>
      <c r="T80" s="181">
        <v>2276.0390339073442</v>
      </c>
      <c r="U80" s="181">
        <v>2350.6245176466523</v>
      </c>
      <c r="V80" s="181">
        <v>2426.0022024819364</v>
      </c>
      <c r="W80" s="181">
        <v>2502.1109852825243</v>
      </c>
      <c r="X80" s="181">
        <v>2578.8835236787886</v>
      </c>
      <c r="Y80" s="181">
        <v>2656.2350399395</v>
      </c>
    </row>
    <row r="81" spans="1:25" x14ac:dyDescent="0.25">
      <c r="A81" s="178" t="s">
        <v>297</v>
      </c>
      <c r="B81" s="178" t="s">
        <v>217</v>
      </c>
      <c r="C81" s="178" t="s">
        <v>240</v>
      </c>
      <c r="D81" s="178" t="s">
        <v>241</v>
      </c>
      <c r="E81" s="181">
        <v>57849.840201704668</v>
      </c>
      <c r="F81" s="181">
        <v>60014.812167137054</v>
      </c>
      <c r="G81" s="181">
        <v>62262.507181093722</v>
      </c>
      <c r="H81" s="181">
        <v>64539.383203216792</v>
      </c>
      <c r="I81" s="181">
        <v>66855.689226579692</v>
      </c>
      <c r="J81" s="182">
        <v>69215.489544033873</v>
      </c>
      <c r="K81" s="181">
        <v>71622.468179247982</v>
      </c>
      <c r="L81" s="181">
        <v>74080.282056754397</v>
      </c>
      <c r="M81" s="181">
        <v>76588.082841719704</v>
      </c>
      <c r="N81" s="181">
        <v>79144.227794393169</v>
      </c>
      <c r="O81" s="181">
        <v>81743.658013998021</v>
      </c>
      <c r="P81" s="181">
        <v>84397.425046910634</v>
      </c>
      <c r="Q81" s="181">
        <v>87116.32349236634</v>
      </c>
      <c r="R81" s="181">
        <v>89891.934971998358</v>
      </c>
      <c r="S81" s="181">
        <v>92722.962377967502</v>
      </c>
      <c r="T81" s="181">
        <v>95607.258584714495</v>
      </c>
      <c r="U81" s="181">
        <v>98541.718825939388</v>
      </c>
      <c r="V81" s="181">
        <v>101524.26721840646</v>
      </c>
      <c r="W81" s="181">
        <v>104553.48151013472</v>
      </c>
      <c r="X81" s="181">
        <v>107627.65598275328</v>
      </c>
      <c r="Y81" s="181">
        <v>110744.33226115757</v>
      </c>
    </row>
    <row r="82" spans="1:25" x14ac:dyDescent="0.25">
      <c r="A82" s="178" t="s">
        <v>297</v>
      </c>
      <c r="B82" s="178" t="s">
        <v>242</v>
      </c>
      <c r="C82" s="178" t="s">
        <v>218</v>
      </c>
      <c r="D82" s="178" t="s">
        <v>349</v>
      </c>
      <c r="E82" s="181">
        <v>705171.67914749368</v>
      </c>
      <c r="F82" s="181">
        <v>711383.64582539606</v>
      </c>
      <c r="G82" s="181">
        <v>718101.74278652202</v>
      </c>
      <c r="H82" s="181">
        <v>724557.6908097564</v>
      </c>
      <c r="I82" s="181">
        <v>730762.9106328577</v>
      </c>
      <c r="J82" s="182">
        <v>736683.28337158659</v>
      </c>
      <c r="K82" s="181">
        <v>742300.75329174567</v>
      </c>
      <c r="L82" s="181">
        <v>747611.71138677117</v>
      </c>
      <c r="M82" s="181">
        <v>752578.8158772263</v>
      </c>
      <c r="N82" s="181">
        <v>757167.71469024883</v>
      </c>
      <c r="O82" s="181">
        <v>761320.97698834608</v>
      </c>
      <c r="P82" s="181">
        <v>765135.63180984883</v>
      </c>
      <c r="Q82" s="181">
        <v>768699.09783220617</v>
      </c>
      <c r="R82" s="181">
        <v>771928.37753740605</v>
      </c>
      <c r="S82" s="181">
        <v>774808.4661974319</v>
      </c>
      <c r="T82" s="181">
        <v>777323.44378784881</v>
      </c>
      <c r="U82" s="181">
        <v>779456.1478619572</v>
      </c>
      <c r="V82" s="181">
        <v>781198.04668529122</v>
      </c>
      <c r="W82" s="181">
        <v>782545.0000679174</v>
      </c>
      <c r="X82" s="181">
        <v>783492.40035333089</v>
      </c>
      <c r="Y82" s="181">
        <v>784034.58108637517</v>
      </c>
    </row>
    <row r="83" spans="1:25" x14ac:dyDescent="0.25">
      <c r="A83" s="178" t="s">
        <v>297</v>
      </c>
      <c r="B83" s="178" t="s">
        <v>242</v>
      </c>
      <c r="C83" s="178" t="s">
        <v>350</v>
      </c>
      <c r="D83" s="178" t="s">
        <v>351</v>
      </c>
      <c r="E83" s="181">
        <v>6234.1153266520478</v>
      </c>
      <c r="F83" s="181">
        <v>6275.674698395529</v>
      </c>
      <c r="G83" s="181">
        <v>6321.484891013778</v>
      </c>
      <c r="H83" s="181">
        <v>6364.7693613981337</v>
      </c>
      <c r="I83" s="181">
        <v>6405.6436340137088</v>
      </c>
      <c r="J83" s="182">
        <v>6443.823979820233</v>
      </c>
      <c r="K83" s="181">
        <v>6479.1693509388442</v>
      </c>
      <c r="L83" s="181">
        <v>6511.6657994336629</v>
      </c>
      <c r="M83" s="181">
        <v>6541.0063840713274</v>
      </c>
      <c r="N83" s="181">
        <v>6566.9127767370965</v>
      </c>
      <c r="O83" s="181">
        <v>6588.9093611450608</v>
      </c>
      <c r="P83" s="181">
        <v>6607.8585987693314</v>
      </c>
      <c r="Q83" s="181">
        <v>6624.5329076698617</v>
      </c>
      <c r="R83" s="181">
        <v>6638.2327232264242</v>
      </c>
      <c r="S83" s="181">
        <v>6648.8479501729689</v>
      </c>
      <c r="T83" s="181">
        <v>6656.2616706230056</v>
      </c>
      <c r="U83" s="181">
        <v>6660.3474265296154</v>
      </c>
      <c r="V83" s="181">
        <v>6661.0535119797441</v>
      </c>
      <c r="W83" s="181">
        <v>6658.3661159337662</v>
      </c>
      <c r="X83" s="181">
        <v>6652.2676668405165</v>
      </c>
      <c r="Y83" s="181">
        <v>6642.7318634599687</v>
      </c>
    </row>
    <row r="84" spans="1:25" x14ac:dyDescent="0.25">
      <c r="A84" s="178" t="s">
        <v>297</v>
      </c>
      <c r="B84" s="178" t="s">
        <v>242</v>
      </c>
      <c r="C84" s="178" t="s">
        <v>352</v>
      </c>
      <c r="D84" s="178" t="s">
        <v>353</v>
      </c>
      <c r="E84" s="181">
        <v>5596.1868314354388</v>
      </c>
      <c r="F84" s="181">
        <v>5874.8922536439159</v>
      </c>
      <c r="G84" s="181">
        <v>6171.3573643490563</v>
      </c>
      <c r="H84" s="181">
        <v>6479.8711719247267</v>
      </c>
      <c r="I84" s="181">
        <v>6800.9343700255922</v>
      </c>
      <c r="J84" s="182">
        <v>7134.6321735081901</v>
      </c>
      <c r="K84" s="181">
        <v>7481.1671826583315</v>
      </c>
      <c r="L84" s="181">
        <v>7840.8697717173936</v>
      </c>
      <c r="M84" s="181">
        <v>8213.699688376435</v>
      </c>
      <c r="N84" s="181">
        <v>8599.5871913852479</v>
      </c>
      <c r="O84" s="181">
        <v>8998.1245195272022</v>
      </c>
      <c r="P84" s="181">
        <v>9410.6867119207218</v>
      </c>
      <c r="Q84" s="181">
        <v>9838.705152918581</v>
      </c>
      <c r="R84" s="181">
        <v>10281.518636501753</v>
      </c>
      <c r="S84" s="181">
        <v>10739.233960242256</v>
      </c>
      <c r="T84" s="181">
        <v>11211.904716781924</v>
      </c>
      <c r="U84" s="181">
        <v>11699.518945012593</v>
      </c>
      <c r="V84" s="181">
        <v>12202.144194506778</v>
      </c>
      <c r="W84" s="181">
        <v>12719.879906399297</v>
      </c>
      <c r="X84" s="181">
        <v>13252.785360302792</v>
      </c>
      <c r="Y84" s="181">
        <v>13800.864130374313</v>
      </c>
    </row>
    <row r="85" spans="1:25" x14ac:dyDescent="0.25">
      <c r="A85" s="178" t="s">
        <v>297</v>
      </c>
      <c r="B85" s="178" t="s">
        <v>242</v>
      </c>
      <c r="C85" s="178" t="s">
        <v>354</v>
      </c>
      <c r="D85" s="178" t="s">
        <v>355</v>
      </c>
      <c r="E85" s="181">
        <v>5295.624367342999</v>
      </c>
      <c r="F85" s="181">
        <v>5235.6089778796704</v>
      </c>
      <c r="G85" s="181">
        <v>5179.5296635004115</v>
      </c>
      <c r="H85" s="181">
        <v>5121.749474592858</v>
      </c>
      <c r="I85" s="181">
        <v>5062.4748056175895</v>
      </c>
      <c r="J85" s="182">
        <v>5001.5914052144299</v>
      </c>
      <c r="K85" s="181">
        <v>4939.1056185332063</v>
      </c>
      <c r="L85" s="181">
        <v>4875.1224112369309</v>
      </c>
      <c r="M85" s="181">
        <v>4809.52775551592</v>
      </c>
      <c r="N85" s="181">
        <v>4742.2402316099051</v>
      </c>
      <c r="O85" s="181">
        <v>4673.0483697074505</v>
      </c>
      <c r="P85" s="181">
        <v>4602.6921090783208</v>
      </c>
      <c r="Q85" s="181">
        <v>4531.801569554993</v>
      </c>
      <c r="R85" s="181">
        <v>4459.9761659285477</v>
      </c>
      <c r="S85" s="181">
        <v>4387.235079936846</v>
      </c>
      <c r="T85" s="181">
        <v>4313.5946438006058</v>
      </c>
      <c r="U85" s="181">
        <v>4239.066885292219</v>
      </c>
      <c r="V85" s="181">
        <v>4163.7126308095567</v>
      </c>
      <c r="W85" s="181">
        <v>4087.6145577827228</v>
      </c>
      <c r="X85" s="181">
        <v>4010.8500117677427</v>
      </c>
      <c r="Y85" s="181">
        <v>3933.4883537558244</v>
      </c>
    </row>
    <row r="86" spans="1:25" x14ac:dyDescent="0.25">
      <c r="A86" s="178" t="s">
        <v>297</v>
      </c>
      <c r="B86" s="178" t="s">
        <v>242</v>
      </c>
      <c r="C86" s="178" t="s">
        <v>356</v>
      </c>
      <c r="D86" s="178" t="s">
        <v>357</v>
      </c>
      <c r="E86" s="181">
        <v>17501.118444892818</v>
      </c>
      <c r="F86" s="181">
        <v>17964.211321354895</v>
      </c>
      <c r="G86" s="181">
        <v>18451.156624084451</v>
      </c>
      <c r="H86" s="181">
        <v>18942.788993248607</v>
      </c>
      <c r="I86" s="181">
        <v>19439.307255357304</v>
      </c>
      <c r="J86" s="182">
        <v>19939.691679400312</v>
      </c>
      <c r="K86" s="181">
        <v>20443.293379887935</v>
      </c>
      <c r="L86" s="181">
        <v>20949.824648816109</v>
      </c>
      <c r="M86" s="181">
        <v>21458.018820840371</v>
      </c>
      <c r="N86" s="181">
        <v>21966.610853617338</v>
      </c>
      <c r="O86" s="181">
        <v>22473.571781530951</v>
      </c>
      <c r="P86" s="181">
        <v>22981.378136283158</v>
      </c>
      <c r="Q86" s="181">
        <v>23492.397960274338</v>
      </c>
      <c r="R86" s="181">
        <v>24003.873026659192</v>
      </c>
      <c r="S86" s="181">
        <v>24515.006230145649</v>
      </c>
      <c r="T86" s="181">
        <v>25024.923169175912</v>
      </c>
      <c r="U86" s="181">
        <v>25532.65693082245</v>
      </c>
      <c r="V86" s="181">
        <v>26037.471528146467</v>
      </c>
      <c r="W86" s="181">
        <v>26538.741033789578</v>
      </c>
      <c r="X86" s="181">
        <v>27035.79347758157</v>
      </c>
      <c r="Y86" s="181">
        <v>27527.887619430265</v>
      </c>
    </row>
    <row r="87" spans="1:25" x14ac:dyDescent="0.25">
      <c r="A87" s="178" t="s">
        <v>297</v>
      </c>
      <c r="B87" s="178" t="s">
        <v>242</v>
      </c>
      <c r="C87" s="178" t="s">
        <v>358</v>
      </c>
      <c r="D87" s="178" t="s">
        <v>359</v>
      </c>
      <c r="E87" s="181">
        <v>5214.860984134486</v>
      </c>
      <c r="F87" s="181">
        <v>5155.7608872903847</v>
      </c>
      <c r="G87" s="181">
        <v>5100.5368365860204</v>
      </c>
      <c r="H87" s="181">
        <v>5043.6378513316877</v>
      </c>
      <c r="I87" s="181">
        <v>4985.2671782732223</v>
      </c>
      <c r="J87" s="182">
        <v>4925.3123084939707</v>
      </c>
      <c r="K87" s="181">
        <v>4863.7794903740996</v>
      </c>
      <c r="L87" s="181">
        <v>4800.7720887489431</v>
      </c>
      <c r="M87" s="181">
        <v>4736.1778148429812</v>
      </c>
      <c r="N87" s="181">
        <v>4669.9164906258793</v>
      </c>
      <c r="O87" s="181">
        <v>4601.7798714049468</v>
      </c>
      <c r="P87" s="181">
        <v>4532.4966116618571</v>
      </c>
      <c r="Q87" s="181">
        <v>4462.6872212934195</v>
      </c>
      <c r="R87" s="181">
        <v>4391.9572244018154</v>
      </c>
      <c r="S87" s="181">
        <v>4320.325510184889</v>
      </c>
      <c r="T87" s="181">
        <v>4247.8081617812277</v>
      </c>
      <c r="U87" s="181">
        <v>4174.4170235280835</v>
      </c>
      <c r="V87" s="181">
        <v>4100.2119941620476</v>
      </c>
      <c r="W87" s="181">
        <v>4025.2744902026102</v>
      </c>
      <c r="X87" s="181">
        <v>3949.6806776114095</v>
      </c>
      <c r="Y87" s="181">
        <v>3873.4988595575869</v>
      </c>
    </row>
    <row r="88" spans="1:25" x14ac:dyDescent="0.25">
      <c r="A88" s="178" t="s">
        <v>297</v>
      </c>
      <c r="B88" s="178" t="s">
        <v>242</v>
      </c>
      <c r="C88" s="178" t="s">
        <v>360</v>
      </c>
      <c r="D88" s="178" t="s">
        <v>361</v>
      </c>
      <c r="E88" s="181">
        <v>2517.9773777540167</v>
      </c>
      <c r="F88" s="181">
        <v>2529.7965416670881</v>
      </c>
      <c r="G88" s="181">
        <v>2543.2699162775266</v>
      </c>
      <c r="H88" s="181">
        <v>2555.6666149116004</v>
      </c>
      <c r="I88" s="181">
        <v>2567.0390885011857</v>
      </c>
      <c r="J88" s="182">
        <v>2577.2797153151678</v>
      </c>
      <c r="K88" s="181">
        <v>2586.3386954432858</v>
      </c>
      <c r="L88" s="181">
        <v>2594.2172810195748</v>
      </c>
      <c r="M88" s="181">
        <v>2600.8002427997662</v>
      </c>
      <c r="N88" s="181">
        <v>2605.9846362774083</v>
      </c>
      <c r="O88" s="181">
        <v>2609.5902158270333</v>
      </c>
      <c r="P88" s="181">
        <v>2611.9670985070629</v>
      </c>
      <c r="Q88" s="181">
        <v>2613.4271705880647</v>
      </c>
      <c r="R88" s="181">
        <v>2613.7003318118823</v>
      </c>
      <c r="S88" s="181">
        <v>2612.7502595014248</v>
      </c>
      <c r="T88" s="181">
        <v>2610.5382671496341</v>
      </c>
      <c r="U88" s="181">
        <v>2607.0222653510941</v>
      </c>
      <c r="V88" s="181">
        <v>2602.1897261256991</v>
      </c>
      <c r="W88" s="181">
        <v>2596.0430246589308</v>
      </c>
      <c r="X88" s="181">
        <v>2588.583084596351</v>
      </c>
      <c r="Y88" s="181">
        <v>2579.8074624161459</v>
      </c>
    </row>
    <row r="89" spans="1:25" x14ac:dyDescent="0.25">
      <c r="A89" s="178" t="s">
        <v>297</v>
      </c>
      <c r="B89" s="178" t="s">
        <v>242</v>
      </c>
      <c r="C89" s="178" t="s">
        <v>362</v>
      </c>
      <c r="D89" s="178" t="s">
        <v>363</v>
      </c>
      <c r="E89" s="181">
        <v>2441.3032797712508</v>
      </c>
      <c r="F89" s="181">
        <v>2507.3605201935738</v>
      </c>
      <c r="G89" s="181">
        <v>2576.8249755039633</v>
      </c>
      <c r="H89" s="181">
        <v>2647.0244023553842</v>
      </c>
      <c r="I89" s="181">
        <v>2717.9878137254823</v>
      </c>
      <c r="J89" s="182">
        <v>2789.5738118319005</v>
      </c>
      <c r="K89" s="181">
        <v>2861.6925798935044</v>
      </c>
      <c r="L89" s="181">
        <v>2934.3046785802358</v>
      </c>
      <c r="M89" s="181">
        <v>3007.2333797702759</v>
      </c>
      <c r="N89" s="181">
        <v>3080.3017705412672</v>
      </c>
      <c r="O89" s="181">
        <v>3153.2253408486604</v>
      </c>
      <c r="P89" s="181">
        <v>3226.3514439896476</v>
      </c>
      <c r="Q89" s="181">
        <v>3300.0130026313477</v>
      </c>
      <c r="R89" s="181">
        <v>3373.8232001855076</v>
      </c>
      <c r="S89" s="181">
        <v>3447.6701209891598</v>
      </c>
      <c r="T89" s="181">
        <v>3521.4307116888681</v>
      </c>
      <c r="U89" s="181">
        <v>3594.9686069388417</v>
      </c>
      <c r="V89" s="181">
        <v>3668.1796571899181</v>
      </c>
      <c r="W89" s="181">
        <v>3740.9749852374639</v>
      </c>
      <c r="X89" s="181">
        <v>3813.2590135822334</v>
      </c>
      <c r="Y89" s="181">
        <v>3884.9261672613356</v>
      </c>
    </row>
    <row r="90" spans="1:25" x14ac:dyDescent="0.25">
      <c r="A90" s="178" t="s">
        <v>297</v>
      </c>
      <c r="B90" s="178" t="s">
        <v>242</v>
      </c>
      <c r="C90" s="178" t="s">
        <v>364</v>
      </c>
      <c r="D90" s="178" t="s">
        <v>365</v>
      </c>
      <c r="E90" s="181">
        <v>3154.8835516641884</v>
      </c>
      <c r="F90" s="181">
        <v>3152.3374542211204</v>
      </c>
      <c r="G90" s="181">
        <v>3151.7746581517613</v>
      </c>
      <c r="H90" s="181">
        <v>3149.7965464365561</v>
      </c>
      <c r="I90" s="181">
        <v>3146.4901904164444</v>
      </c>
      <c r="J90" s="182">
        <v>3141.7458754149948</v>
      </c>
      <c r="K90" s="181">
        <v>3135.5266268052001</v>
      </c>
      <c r="L90" s="181">
        <v>3127.8580913790438</v>
      </c>
      <c r="M90" s="181">
        <v>3118.6259467155996</v>
      </c>
      <c r="N90" s="181">
        <v>3107.7332861152022</v>
      </c>
      <c r="O90" s="181">
        <v>3094.9939289754793</v>
      </c>
      <c r="P90" s="181">
        <v>3080.8516443462977</v>
      </c>
      <c r="Q90" s="181">
        <v>3065.695971965426</v>
      </c>
      <c r="R90" s="181">
        <v>3049.2292134594131</v>
      </c>
      <c r="S90" s="181">
        <v>3031.4316184992472</v>
      </c>
      <c r="T90" s="181">
        <v>3012.281384707705</v>
      </c>
      <c r="U90" s="181">
        <v>2991.7535295535517</v>
      </c>
      <c r="V90" s="181">
        <v>2969.8576081013757</v>
      </c>
      <c r="W90" s="181">
        <v>2946.6201395237936</v>
      </c>
      <c r="X90" s="181">
        <v>2922.0656805026938</v>
      </c>
      <c r="Y90" s="181">
        <v>2896.2147227531577</v>
      </c>
    </row>
    <row r="91" spans="1:25" x14ac:dyDescent="0.25">
      <c r="A91" s="178" t="s">
        <v>297</v>
      </c>
      <c r="B91" s="178" t="s">
        <v>242</v>
      </c>
      <c r="C91" s="178" t="s">
        <v>366</v>
      </c>
      <c r="D91" s="178" t="s">
        <v>367</v>
      </c>
      <c r="E91" s="181">
        <v>2560.9148726243652</v>
      </c>
      <c r="F91" s="181">
        <v>2587.9890958908932</v>
      </c>
      <c r="G91" s="181">
        <v>2616.9946271871381</v>
      </c>
      <c r="H91" s="181">
        <v>2645.1366068273551</v>
      </c>
      <c r="I91" s="181">
        <v>2672.4520220594313</v>
      </c>
      <c r="J91" s="182">
        <v>2698.8113024163044</v>
      </c>
      <c r="K91" s="181">
        <v>2724.1429370127621</v>
      </c>
      <c r="L91" s="181">
        <v>2748.4280433472891</v>
      </c>
      <c r="M91" s="181">
        <v>2771.5233985492187</v>
      </c>
      <c r="N91" s="181">
        <v>2793.2958277268613</v>
      </c>
      <c r="O91" s="181">
        <v>2813.5259578440568</v>
      </c>
      <c r="P91" s="181">
        <v>2832.5647241635666</v>
      </c>
      <c r="Q91" s="181">
        <v>2850.7299036024892</v>
      </c>
      <c r="R91" s="181">
        <v>2867.7084216744165</v>
      </c>
      <c r="S91" s="181">
        <v>2883.4380659847993</v>
      </c>
      <c r="T91" s="181">
        <v>2897.8527991548567</v>
      </c>
      <c r="U91" s="181">
        <v>2910.8815055832356</v>
      </c>
      <c r="V91" s="181">
        <v>2922.4848847100643</v>
      </c>
      <c r="W91" s="181">
        <v>2932.6398445431901</v>
      </c>
      <c r="X91" s="181">
        <v>2941.3214031178327</v>
      </c>
      <c r="Y91" s="181">
        <v>2948.5004488024638</v>
      </c>
    </row>
    <row r="92" spans="1:25" x14ac:dyDescent="0.25">
      <c r="A92" s="178" t="s">
        <v>297</v>
      </c>
      <c r="B92" s="178" t="s">
        <v>242</v>
      </c>
      <c r="C92" s="178" t="s">
        <v>368</v>
      </c>
      <c r="D92" s="178" t="s">
        <v>369</v>
      </c>
      <c r="E92" s="181">
        <v>8426.9945289591378</v>
      </c>
      <c r="F92" s="181">
        <v>8735.0546352062156</v>
      </c>
      <c r="G92" s="181">
        <v>9060.0715714550661</v>
      </c>
      <c r="H92" s="181">
        <v>9392.9609592060078</v>
      </c>
      <c r="I92" s="181">
        <v>9733.9686329455199</v>
      </c>
      <c r="J92" s="182">
        <v>10082.730507198012</v>
      </c>
      <c r="K92" s="181">
        <v>10439.054009653604</v>
      </c>
      <c r="L92" s="181">
        <v>10802.921944916217</v>
      </c>
      <c r="M92" s="181">
        <v>11173.803517427226</v>
      </c>
      <c r="N92" s="181">
        <v>11551.144785756329</v>
      </c>
      <c r="O92" s="181">
        <v>11933.961571926666</v>
      </c>
      <c r="P92" s="181">
        <v>12323.644589733514</v>
      </c>
      <c r="Q92" s="181">
        <v>12721.578669958753</v>
      </c>
      <c r="R92" s="181">
        <v>13126.397213521241</v>
      </c>
      <c r="S92" s="181">
        <v>13537.759417044959</v>
      </c>
      <c r="T92" s="181">
        <v>13955.265368183093</v>
      </c>
      <c r="U92" s="181">
        <v>14378.444948298658</v>
      </c>
      <c r="V92" s="181">
        <v>14806.938743019686</v>
      </c>
      <c r="W92" s="181">
        <v>15240.43457138683</v>
      </c>
      <c r="X92" s="181">
        <v>15678.579665204777</v>
      </c>
      <c r="Y92" s="181">
        <v>16120.965404795539</v>
      </c>
    </row>
    <row r="93" spans="1:25" x14ac:dyDescent="0.25">
      <c r="A93" s="178" t="s">
        <v>297</v>
      </c>
      <c r="B93" s="178" t="s">
        <v>242</v>
      </c>
      <c r="C93" s="178" t="s">
        <v>220</v>
      </c>
      <c r="D93" s="178" t="s">
        <v>370</v>
      </c>
      <c r="E93" s="181">
        <v>3736.5843750267686</v>
      </c>
      <c r="F93" s="181">
        <v>3815.91199980687</v>
      </c>
      <c r="G93" s="181">
        <v>3899.3749466178788</v>
      </c>
      <c r="H93" s="181">
        <v>3982.8736499845349</v>
      </c>
      <c r="I93" s="181">
        <v>4066.442147899003</v>
      </c>
      <c r="J93" s="182">
        <v>4149.8601253141524</v>
      </c>
      <c r="K93" s="181">
        <v>4232.9884875990347</v>
      </c>
      <c r="L93" s="181">
        <v>4315.7653562330925</v>
      </c>
      <c r="M93" s="181">
        <v>4397.9294699804123</v>
      </c>
      <c r="N93" s="181">
        <v>4479.2252319967301</v>
      </c>
      <c r="O93" s="181">
        <v>4559.2473259943617</v>
      </c>
      <c r="P93" s="181">
        <v>4638.5081655898966</v>
      </c>
      <c r="Q93" s="181">
        <v>4717.4880863083035</v>
      </c>
      <c r="R93" s="181">
        <v>4795.6335499515526</v>
      </c>
      <c r="S93" s="181">
        <v>4872.7921079132248</v>
      </c>
      <c r="T93" s="181">
        <v>4948.7992184321092</v>
      </c>
      <c r="U93" s="181">
        <v>5023.4756016052152</v>
      </c>
      <c r="V93" s="181">
        <v>5096.6909697392184</v>
      </c>
      <c r="W93" s="181">
        <v>5168.3392884825444</v>
      </c>
      <c r="X93" s="181">
        <v>5238.3079486316319</v>
      </c>
      <c r="Y93" s="181">
        <v>5306.4734854314484</v>
      </c>
    </row>
    <row r="94" spans="1:25" x14ac:dyDescent="0.25">
      <c r="A94" s="178" t="s">
        <v>297</v>
      </c>
      <c r="B94" s="178" t="s">
        <v>242</v>
      </c>
      <c r="C94" s="178" t="s">
        <v>371</v>
      </c>
      <c r="D94" s="178" t="s">
        <v>372</v>
      </c>
      <c r="E94" s="181">
        <v>12837.288644927807</v>
      </c>
      <c r="F94" s="181">
        <v>13476.620757947872</v>
      </c>
      <c r="G94" s="181">
        <v>14156.692441383098</v>
      </c>
      <c r="H94" s="181">
        <v>14864.403051855816</v>
      </c>
      <c r="I94" s="181">
        <v>15600.901148047364</v>
      </c>
      <c r="J94" s="182">
        <v>16366.382207296712</v>
      </c>
      <c r="K94" s="181">
        <v>17161.310981483464</v>
      </c>
      <c r="L94" s="181">
        <v>17986.44532763154</v>
      </c>
      <c r="M94" s="181">
        <v>18841.692909562025</v>
      </c>
      <c r="N94" s="181">
        <v>19726.893745382549</v>
      </c>
      <c r="O94" s="181">
        <v>20641.112457380797</v>
      </c>
      <c r="P94" s="181">
        <v>21587.503295869159</v>
      </c>
      <c r="Q94" s="181">
        <v>22569.349763463237</v>
      </c>
      <c r="R94" s="181">
        <v>23585.135096556725</v>
      </c>
      <c r="S94" s="181">
        <v>24635.104281834287</v>
      </c>
      <c r="T94" s="181">
        <v>25719.3802573309</v>
      </c>
      <c r="U94" s="181">
        <v>26837.935585042331</v>
      </c>
      <c r="V94" s="181">
        <v>27990.925219294855</v>
      </c>
      <c r="W94" s="181">
        <v>29178.577271584621</v>
      </c>
      <c r="X94" s="181">
        <v>30401.027725487798</v>
      </c>
      <c r="Y94" s="181">
        <v>31658.284779888214</v>
      </c>
    </row>
    <row r="95" spans="1:25" x14ac:dyDescent="0.25">
      <c r="A95" s="178" t="s">
        <v>297</v>
      </c>
      <c r="B95" s="178" t="s">
        <v>242</v>
      </c>
      <c r="C95" s="178" t="s">
        <v>373</v>
      </c>
      <c r="D95" s="178" t="s">
        <v>374</v>
      </c>
      <c r="E95" s="181">
        <v>15506.569576034479</v>
      </c>
      <c r="F95" s="181">
        <v>16278.839185836849</v>
      </c>
      <c r="G95" s="181">
        <v>17100.319419518899</v>
      </c>
      <c r="H95" s="181">
        <v>17955.185592940114</v>
      </c>
      <c r="I95" s="181">
        <v>18844.825086691282</v>
      </c>
      <c r="J95" s="182">
        <v>19769.474024072359</v>
      </c>
      <c r="K95" s="181">
        <v>20729.693793672162</v>
      </c>
      <c r="L95" s="181">
        <v>21726.399835113119</v>
      </c>
      <c r="M95" s="181">
        <v>22759.480612585583</v>
      </c>
      <c r="N95" s="181">
        <v>23828.742878869401</v>
      </c>
      <c r="O95" s="181">
        <v>24933.056761451997</v>
      </c>
      <c r="P95" s="181">
        <v>26076.232379688179</v>
      </c>
      <c r="Q95" s="181">
        <v>27262.235980904014</v>
      </c>
      <c r="R95" s="181">
        <v>28489.235418059565</v>
      </c>
      <c r="S95" s="181">
        <v>29757.526618369371</v>
      </c>
      <c r="T95" s="181">
        <v>31067.258082599114</v>
      </c>
      <c r="U95" s="181">
        <v>32418.396667510093</v>
      </c>
      <c r="V95" s="181">
        <v>33811.129547365352</v>
      </c>
      <c r="W95" s="181">
        <v>35245.732265302067</v>
      </c>
      <c r="X95" s="181">
        <v>36722.369080210381</v>
      </c>
      <c r="Y95" s="181">
        <v>38241.049895783035</v>
      </c>
    </row>
    <row r="96" spans="1:25" x14ac:dyDescent="0.25">
      <c r="A96" s="178" t="s">
        <v>297</v>
      </c>
      <c r="B96" s="178" t="s">
        <v>242</v>
      </c>
      <c r="C96" s="178" t="s">
        <v>319</v>
      </c>
      <c r="D96" s="178" t="s">
        <v>375</v>
      </c>
      <c r="E96" s="181">
        <v>2573.1827283016078</v>
      </c>
      <c r="F96" s="181">
        <v>2652.2887045208081</v>
      </c>
      <c r="G96" s="181">
        <v>2735.5461932848639</v>
      </c>
      <c r="H96" s="181">
        <v>2820.1499183459341</v>
      </c>
      <c r="I96" s="181">
        <v>2906.1422971683273</v>
      </c>
      <c r="J96" s="182">
        <v>2993.3834056773462</v>
      </c>
      <c r="K96" s="181">
        <v>3081.7867681223092</v>
      </c>
      <c r="L96" s="181">
        <v>3171.319033542135</v>
      </c>
      <c r="M96" s="181">
        <v>3261.7973879532074</v>
      </c>
      <c r="N96" s="181">
        <v>3353.036121704291</v>
      </c>
      <c r="O96" s="181">
        <v>3444.7292593239772</v>
      </c>
      <c r="P96" s="181">
        <v>3537.2591453372274</v>
      </c>
      <c r="Q96" s="181">
        <v>3630.9977137033593</v>
      </c>
      <c r="R96" s="181">
        <v>3725.5274185002645</v>
      </c>
      <c r="S96" s="181">
        <v>3820.7292925957386</v>
      </c>
      <c r="T96" s="181">
        <v>3916.4702303218592</v>
      </c>
      <c r="U96" s="181">
        <v>4012.6003225906848</v>
      </c>
      <c r="V96" s="181">
        <v>4109.003571965638</v>
      </c>
      <c r="W96" s="181">
        <v>4205.5794726483873</v>
      </c>
      <c r="X96" s="181">
        <v>4302.2185132612549</v>
      </c>
      <c r="Y96" s="181">
        <v>4398.7982950080013</v>
      </c>
    </row>
    <row r="97" spans="1:25" x14ac:dyDescent="0.25">
      <c r="A97" s="178" t="s">
        <v>297</v>
      </c>
      <c r="B97" s="178" t="s">
        <v>242</v>
      </c>
      <c r="C97" s="178" t="s">
        <v>376</v>
      </c>
      <c r="D97" s="178" t="s">
        <v>377</v>
      </c>
      <c r="E97" s="181">
        <v>17074.810460108642</v>
      </c>
      <c r="F97" s="181">
        <v>17447.44267073238</v>
      </c>
      <c r="G97" s="181">
        <v>17839.421114637204</v>
      </c>
      <c r="H97" s="181">
        <v>18232.012966904131</v>
      </c>
      <c r="I97" s="181">
        <v>18625.374806224299</v>
      </c>
      <c r="J97" s="182">
        <v>19018.497893441367</v>
      </c>
      <c r="K97" s="181">
        <v>19410.743586508263</v>
      </c>
      <c r="L97" s="181">
        <v>19801.826046595736</v>
      </c>
      <c r="M97" s="181">
        <v>20190.54342231706</v>
      </c>
      <c r="N97" s="181">
        <v>20575.717090850678</v>
      </c>
      <c r="O97" s="181">
        <v>20955.47754528372</v>
      </c>
      <c r="P97" s="181">
        <v>21332.171515112459</v>
      </c>
      <c r="Q97" s="181">
        <v>21708.00358600308</v>
      </c>
      <c r="R97" s="181">
        <v>22080.42323463405</v>
      </c>
      <c r="S97" s="181">
        <v>22448.721811140826</v>
      </c>
      <c r="T97" s="181">
        <v>22812.133280477585</v>
      </c>
      <c r="U97" s="181">
        <v>23169.821858550127</v>
      </c>
      <c r="V97" s="181">
        <v>23521.175927020766</v>
      </c>
      <c r="W97" s="181">
        <v>23865.694451555984</v>
      </c>
      <c r="X97" s="181">
        <v>24202.844868014505</v>
      </c>
      <c r="Y97" s="181">
        <v>24532.043202655899</v>
      </c>
    </row>
    <row r="98" spans="1:25" x14ac:dyDescent="0.25">
      <c r="A98" s="178" t="s">
        <v>297</v>
      </c>
      <c r="B98" s="178" t="s">
        <v>242</v>
      </c>
      <c r="C98" s="178" t="s">
        <v>378</v>
      </c>
      <c r="D98" s="178" t="s">
        <v>379</v>
      </c>
      <c r="E98" s="181">
        <v>29965.259812971162</v>
      </c>
      <c r="F98" s="181">
        <v>31457.611773210963</v>
      </c>
      <c r="G98" s="181">
        <v>33045.05950062754</v>
      </c>
      <c r="H98" s="181">
        <v>34697.023003340451</v>
      </c>
      <c r="I98" s="181">
        <v>36416.183288238964</v>
      </c>
      <c r="J98" s="182">
        <v>38202.996645542291</v>
      </c>
      <c r="K98" s="181">
        <v>40058.547915765121</v>
      </c>
      <c r="L98" s="181">
        <v>41984.606115967908</v>
      </c>
      <c r="M98" s="181">
        <v>43980.95571172842</v>
      </c>
      <c r="N98" s="181">
        <v>46047.223267572626</v>
      </c>
      <c r="O98" s="181">
        <v>48181.225391279004</v>
      </c>
      <c r="P98" s="181">
        <v>50390.324847115015</v>
      </c>
      <c r="Q98" s="181">
        <v>52682.186104712397</v>
      </c>
      <c r="R98" s="181">
        <v>55053.268680033216</v>
      </c>
      <c r="S98" s="181">
        <v>57504.144429788001</v>
      </c>
      <c r="T98" s="181">
        <v>60035.100320349557</v>
      </c>
      <c r="U98" s="181">
        <v>62646.072304943795</v>
      </c>
      <c r="V98" s="181">
        <v>65337.422083519567</v>
      </c>
      <c r="W98" s="181">
        <v>68109.682122116807</v>
      </c>
      <c r="X98" s="181">
        <v>70963.169838478701</v>
      </c>
      <c r="Y98" s="181">
        <v>73897.90437073409</v>
      </c>
    </row>
    <row r="99" spans="1:25" x14ac:dyDescent="0.25">
      <c r="A99" s="178" t="s">
        <v>297</v>
      </c>
      <c r="B99" s="178" t="s">
        <v>242</v>
      </c>
      <c r="C99" s="178" t="s">
        <v>380</v>
      </c>
      <c r="D99" s="178" t="s">
        <v>381</v>
      </c>
      <c r="E99" s="181">
        <v>4260.0128839224471</v>
      </c>
      <c r="F99" s="181">
        <v>4169.8266403066837</v>
      </c>
      <c r="G99" s="181">
        <v>4084.1170060846594</v>
      </c>
      <c r="H99" s="181">
        <v>3998.3723712075139</v>
      </c>
      <c r="I99" s="181">
        <v>3912.7746517040086</v>
      </c>
      <c r="J99" s="182">
        <v>3827.2534804077804</v>
      </c>
      <c r="K99" s="181">
        <v>3741.8328644797248</v>
      </c>
      <c r="L99" s="181">
        <v>3656.6100790242053</v>
      </c>
      <c r="M99" s="181">
        <v>3571.516143671271</v>
      </c>
      <c r="N99" s="181">
        <v>3486.5089786156614</v>
      </c>
      <c r="O99" s="181">
        <v>3401.4537396435999</v>
      </c>
      <c r="P99" s="181">
        <v>3316.9068255057618</v>
      </c>
      <c r="Q99" s="181">
        <v>3233.3244650734991</v>
      </c>
      <c r="R99" s="181">
        <v>3150.4166635230945</v>
      </c>
      <c r="S99" s="181">
        <v>3068.198257472176</v>
      </c>
      <c r="T99" s="181">
        <v>2986.6814161912239</v>
      </c>
      <c r="U99" s="181">
        <v>2905.87475939147</v>
      </c>
      <c r="V99" s="181">
        <v>2825.8195586069946</v>
      </c>
      <c r="W99" s="181">
        <v>2746.5699942575752</v>
      </c>
      <c r="X99" s="181">
        <v>2668.174386126389</v>
      </c>
      <c r="Y99" s="181">
        <v>2590.6736804412208</v>
      </c>
    </row>
    <row r="100" spans="1:25" x14ac:dyDescent="0.25">
      <c r="A100" s="178" t="s">
        <v>297</v>
      </c>
      <c r="B100" s="178" t="s">
        <v>242</v>
      </c>
      <c r="C100" s="178" t="s">
        <v>382</v>
      </c>
      <c r="D100" s="178" t="s">
        <v>383</v>
      </c>
      <c r="E100" s="181">
        <v>3406.3745930476584</v>
      </c>
      <c r="F100" s="181">
        <v>3367.7700992847604</v>
      </c>
      <c r="G100" s="181">
        <v>3331.6974592245883</v>
      </c>
      <c r="H100" s="181">
        <v>3294.5307431164861</v>
      </c>
      <c r="I100" s="181">
        <v>3256.4027128026642</v>
      </c>
      <c r="J100" s="182">
        <v>3217.239876867658</v>
      </c>
      <c r="K100" s="181">
        <v>3177.0463167862213</v>
      </c>
      <c r="L100" s="181">
        <v>3135.8895510118587</v>
      </c>
      <c r="M100" s="181">
        <v>3093.6962319264503</v>
      </c>
      <c r="N100" s="181">
        <v>3050.4139868193365</v>
      </c>
      <c r="O100" s="181">
        <v>3005.9067891631616</v>
      </c>
      <c r="P100" s="181">
        <v>2960.6505998936123</v>
      </c>
      <c r="Q100" s="181">
        <v>2915.0507393353628</v>
      </c>
      <c r="R100" s="181">
        <v>2868.8495337594327</v>
      </c>
      <c r="S100" s="181">
        <v>2822.0593216890943</v>
      </c>
      <c r="T100" s="181">
        <v>2774.6906087149714</v>
      </c>
      <c r="U100" s="181">
        <v>2726.7511316203868</v>
      </c>
      <c r="V100" s="181">
        <v>2678.2800165747817</v>
      </c>
      <c r="W100" s="181">
        <v>2629.3304452764396</v>
      </c>
      <c r="X100" s="181">
        <v>2579.9521697316686</v>
      </c>
      <c r="Y100" s="181">
        <v>2530.1898059294081</v>
      </c>
    </row>
    <row r="101" spans="1:25" x14ac:dyDescent="0.25">
      <c r="A101" s="178" t="s">
        <v>297</v>
      </c>
      <c r="B101" s="178" t="s">
        <v>242</v>
      </c>
      <c r="C101" s="178" t="s">
        <v>384</v>
      </c>
      <c r="D101" s="178" t="s">
        <v>385</v>
      </c>
      <c r="E101" s="181">
        <v>5742.3787782559129</v>
      </c>
      <c r="F101" s="181">
        <v>5789.6816404765596</v>
      </c>
      <c r="G101" s="181">
        <v>5841.0459176811428</v>
      </c>
      <c r="H101" s="181">
        <v>5890.2190101277411</v>
      </c>
      <c r="I101" s="181">
        <v>5937.2973833856222</v>
      </c>
      <c r="J101" s="182">
        <v>5982.007498216959</v>
      </c>
      <c r="K101" s="181">
        <v>6024.2068013001544</v>
      </c>
      <c r="L101" s="181">
        <v>6063.8702442052627</v>
      </c>
      <c r="M101" s="181">
        <v>6100.6993889799642</v>
      </c>
      <c r="N101" s="181">
        <v>6134.4207009800311</v>
      </c>
      <c r="O101" s="181">
        <v>6164.5743974368943</v>
      </c>
      <c r="P101" s="181">
        <v>6191.9517287471108</v>
      </c>
      <c r="Q101" s="181">
        <v>6217.2644297492852</v>
      </c>
      <c r="R101" s="181">
        <v>6239.8450764259542</v>
      </c>
      <c r="S101" s="181">
        <v>6259.5770664559295</v>
      </c>
      <c r="T101" s="181">
        <v>6276.3366766874342</v>
      </c>
      <c r="U101" s="181">
        <v>6289.9904438799658</v>
      </c>
      <c r="V101" s="181">
        <v>6300.474820955852</v>
      </c>
      <c r="W101" s="181">
        <v>6307.7618092160656</v>
      </c>
      <c r="X101" s="181">
        <v>6311.819713606581</v>
      </c>
      <c r="Y101" s="181">
        <v>6312.6083922113976</v>
      </c>
    </row>
    <row r="102" spans="1:25" x14ac:dyDescent="0.25">
      <c r="A102" s="178" t="s">
        <v>297</v>
      </c>
      <c r="B102" s="178" t="s">
        <v>242</v>
      </c>
      <c r="C102" s="178" t="s">
        <v>386</v>
      </c>
      <c r="D102" s="178" t="s">
        <v>387</v>
      </c>
      <c r="E102" s="181">
        <v>2565.0041578501123</v>
      </c>
      <c r="F102" s="181">
        <v>2587.1642114629685</v>
      </c>
      <c r="G102" s="181">
        <v>2611.1571216335774</v>
      </c>
      <c r="H102" s="181">
        <v>2634.1888190926275</v>
      </c>
      <c r="I102" s="181">
        <v>2656.3013011150133</v>
      </c>
      <c r="J102" s="182">
        <v>2677.3710295630285</v>
      </c>
      <c r="K102" s="181">
        <v>2697.3329190339937</v>
      </c>
      <c r="L102" s="181">
        <v>2716.1744150292557</v>
      </c>
      <c r="M102" s="181">
        <v>2733.7604365899224</v>
      </c>
      <c r="N102" s="181">
        <v>2749.9668522304592</v>
      </c>
      <c r="O102" s="181">
        <v>2764.5858082917639</v>
      </c>
      <c r="P102" s="181">
        <v>2777.9703872139339</v>
      </c>
      <c r="Q102" s="181">
        <v>2790.4385476558687</v>
      </c>
      <c r="R102" s="181">
        <v>2801.6895142839826</v>
      </c>
      <c r="S102" s="181">
        <v>2811.6694505298324</v>
      </c>
      <c r="T102" s="181">
        <v>2820.3212353508547</v>
      </c>
      <c r="U102" s="181">
        <v>2827.5832793158447</v>
      </c>
      <c r="V102" s="181">
        <v>2833.4253384929948</v>
      </c>
      <c r="W102" s="181">
        <v>2837.833115109453</v>
      </c>
      <c r="X102" s="181">
        <v>2840.790626315571</v>
      </c>
      <c r="Y102" s="181">
        <v>2842.2780619129585</v>
      </c>
    </row>
    <row r="103" spans="1:25" x14ac:dyDescent="0.25">
      <c r="A103" s="178" t="s">
        <v>297</v>
      </c>
      <c r="B103" s="178" t="s">
        <v>242</v>
      </c>
      <c r="C103" s="178" t="s">
        <v>240</v>
      </c>
      <c r="D103" s="178" t="s">
        <v>241</v>
      </c>
      <c r="E103" s="181">
        <v>95954.055500858405</v>
      </c>
      <c r="F103" s="181">
        <v>98220.632718273977</v>
      </c>
      <c r="G103" s="181">
        <v>100632.22110408547</v>
      </c>
      <c r="H103" s="181">
        <v>103085.04300237859</v>
      </c>
      <c r="I103" s="181">
        <v>105581.47004466596</v>
      </c>
      <c r="J103" s="182">
        <v>108117.25091769476</v>
      </c>
      <c r="K103" s="181">
        <v>110690.16783154789</v>
      </c>
      <c r="L103" s="181">
        <v>113299.95920435977</v>
      </c>
      <c r="M103" s="181">
        <v>115941.06207131907</v>
      </c>
      <c r="N103" s="181">
        <v>118607.92229520554</v>
      </c>
      <c r="O103" s="181">
        <v>121290.84805583932</v>
      </c>
      <c r="P103" s="181">
        <v>124004.43339545334</v>
      </c>
      <c r="Q103" s="181">
        <v>126762.63977577579</v>
      </c>
      <c r="R103" s="181">
        <v>129551.74566269231</v>
      </c>
      <c r="S103" s="181">
        <v>132368.58304678276</v>
      </c>
      <c r="T103" s="181">
        <v>135209.5280688974</v>
      </c>
      <c r="U103" s="181">
        <v>138070.40982579792</v>
      </c>
      <c r="V103" s="181">
        <v>140948.25095111327</v>
      </c>
      <c r="W103" s="181">
        <v>143840.61200926549</v>
      </c>
      <c r="X103" s="181">
        <v>146744.74292787895</v>
      </c>
      <c r="Y103" s="181">
        <v>149657.45048551948</v>
      </c>
    </row>
    <row r="104" spans="1:25" x14ac:dyDescent="0.25">
      <c r="A104" s="178" t="s">
        <v>297</v>
      </c>
      <c r="B104" s="178" t="s">
        <v>250</v>
      </c>
      <c r="C104" s="178" t="s">
        <v>218</v>
      </c>
      <c r="D104" s="178" t="s">
        <v>388</v>
      </c>
      <c r="E104" s="181">
        <v>66204.0874986852</v>
      </c>
      <c r="F104" s="181">
        <v>66819.355364246963</v>
      </c>
      <c r="G104" s="181">
        <v>67449.279746505985</v>
      </c>
      <c r="H104" s="181">
        <v>68027.412236363904</v>
      </c>
      <c r="I104" s="181">
        <v>68560.748606346941</v>
      </c>
      <c r="J104" s="182">
        <v>69050.356964119215</v>
      </c>
      <c r="K104" s="181">
        <v>69497.75008550621</v>
      </c>
      <c r="L104" s="181">
        <v>69904.89535134683</v>
      </c>
      <c r="M104" s="181">
        <v>70269.760275737237</v>
      </c>
      <c r="N104" s="181">
        <v>70590.26592557499</v>
      </c>
      <c r="O104" s="181">
        <v>70862.103380334593</v>
      </c>
      <c r="P104" s="181">
        <v>71095.10441644922</v>
      </c>
      <c r="Q104" s="181">
        <v>71297.947722769779</v>
      </c>
      <c r="R104" s="181">
        <v>71463.243164025102</v>
      </c>
      <c r="S104" s="181">
        <v>71590.165036850376</v>
      </c>
      <c r="T104" s="181">
        <v>71678.008407726084</v>
      </c>
      <c r="U104" s="181">
        <v>71723.221935890237</v>
      </c>
      <c r="V104" s="181">
        <v>71722.58668828354</v>
      </c>
      <c r="W104" s="181">
        <v>71675.724730645583</v>
      </c>
      <c r="X104" s="181">
        <v>71582.400705696506</v>
      </c>
      <c r="Y104" s="181">
        <v>71442.528542366592</v>
      </c>
    </row>
    <row r="105" spans="1:25" x14ac:dyDescent="0.25">
      <c r="A105" s="178" t="s">
        <v>297</v>
      </c>
      <c r="B105" s="178" t="s">
        <v>250</v>
      </c>
      <c r="C105" s="178" t="s">
        <v>389</v>
      </c>
      <c r="D105" s="178" t="s">
        <v>390</v>
      </c>
      <c r="E105" s="181">
        <v>2464.6108171102778</v>
      </c>
      <c r="F105" s="181">
        <v>2479.9092766727781</v>
      </c>
      <c r="G105" s="181">
        <v>2495.6334243144747</v>
      </c>
      <c r="H105" s="181">
        <v>2509.3277723117162</v>
      </c>
      <c r="I105" s="181">
        <v>2521.2676930876014</v>
      </c>
      <c r="J105" s="182">
        <v>2531.5079840961985</v>
      </c>
      <c r="K105" s="181">
        <v>2540.1191216583293</v>
      </c>
      <c r="L105" s="181">
        <v>2547.1873786939923</v>
      </c>
      <c r="M105" s="181">
        <v>2552.6527618343866</v>
      </c>
      <c r="N105" s="181">
        <v>2556.4544147584757</v>
      </c>
      <c r="O105" s="181">
        <v>2558.4518014664104</v>
      </c>
      <c r="P105" s="181">
        <v>2559.0151812168601</v>
      </c>
      <c r="Q105" s="181">
        <v>2558.4690074572209</v>
      </c>
      <c r="R105" s="181">
        <v>2556.5589916170193</v>
      </c>
      <c r="S105" s="181">
        <v>2553.2681382873493</v>
      </c>
      <c r="T105" s="181">
        <v>2548.5840303827845</v>
      </c>
      <c r="U105" s="181">
        <v>2542.393582745512</v>
      </c>
      <c r="V105" s="181">
        <v>2534.5969186378666</v>
      </c>
      <c r="W105" s="181">
        <v>2525.1955585260093</v>
      </c>
      <c r="X105" s="181">
        <v>2514.196102622102</v>
      </c>
      <c r="Y105" s="181">
        <v>2501.6103884667236</v>
      </c>
    </row>
    <row r="106" spans="1:25" x14ac:dyDescent="0.25">
      <c r="A106" s="178" t="s">
        <v>297</v>
      </c>
      <c r="B106" s="178" t="s">
        <v>250</v>
      </c>
      <c r="C106" s="178" t="s">
        <v>391</v>
      </c>
      <c r="D106" s="178" t="s">
        <v>392</v>
      </c>
      <c r="E106" s="181">
        <v>4529.5273872317039</v>
      </c>
      <c r="F106" s="181">
        <v>4577.7783383644628</v>
      </c>
      <c r="G106" s="181">
        <v>4627.1564851611975</v>
      </c>
      <c r="H106" s="181">
        <v>4673.1014967562569</v>
      </c>
      <c r="I106" s="181">
        <v>4716.0804648110625</v>
      </c>
      <c r="J106" s="182">
        <v>4756.1547399431338</v>
      </c>
      <c r="K106" s="181">
        <v>4793.4167056760243</v>
      </c>
      <c r="L106" s="181">
        <v>4827.9906724757693</v>
      </c>
      <c r="M106" s="181">
        <v>4859.7250280305598</v>
      </c>
      <c r="N106" s="181">
        <v>4888.4641564967769</v>
      </c>
      <c r="O106" s="181">
        <v>4913.8969977264405</v>
      </c>
      <c r="P106" s="181">
        <v>4936.6927489594018</v>
      </c>
      <c r="Q106" s="181">
        <v>4957.444072254375</v>
      </c>
      <c r="R106" s="181">
        <v>4975.6280588889667</v>
      </c>
      <c r="S106" s="181">
        <v>4991.1766701353754</v>
      </c>
      <c r="T106" s="181">
        <v>5004.0299601797033</v>
      </c>
      <c r="U106" s="181">
        <v>5013.9287064293876</v>
      </c>
      <c r="V106" s="181">
        <v>5020.6355883482775</v>
      </c>
      <c r="W106" s="181">
        <v>5024.111179285047</v>
      </c>
      <c r="X106" s="181">
        <v>5024.3258824299019</v>
      </c>
      <c r="Y106" s="181">
        <v>5021.2604691826082</v>
      </c>
    </row>
    <row r="107" spans="1:25" x14ac:dyDescent="0.25">
      <c r="A107" s="178" t="s">
        <v>297</v>
      </c>
      <c r="B107" s="178" t="s">
        <v>250</v>
      </c>
      <c r="C107" s="178" t="s">
        <v>393</v>
      </c>
      <c r="D107" s="178" t="s">
        <v>394</v>
      </c>
      <c r="E107" s="181">
        <v>1246.105593553475</v>
      </c>
      <c r="F107" s="181">
        <v>1306.0036714374853</v>
      </c>
      <c r="G107" s="181">
        <v>1368.9623611366524</v>
      </c>
      <c r="H107" s="181">
        <v>1433.7393888947597</v>
      </c>
      <c r="I107" s="181">
        <v>1500.492716886888</v>
      </c>
      <c r="J107" s="182">
        <v>1569.2651991892583</v>
      </c>
      <c r="K107" s="181">
        <v>1640.1109778118225</v>
      </c>
      <c r="L107" s="181">
        <v>1713.0977916246829</v>
      </c>
      <c r="M107" s="181">
        <v>1788.1959713167346</v>
      </c>
      <c r="N107" s="181">
        <v>1865.3637507592766</v>
      </c>
      <c r="O107" s="181">
        <v>1944.4860376699635</v>
      </c>
      <c r="P107" s="181">
        <v>2025.8279608473733</v>
      </c>
      <c r="Q107" s="181">
        <v>2109.6575711748428</v>
      </c>
      <c r="R107" s="181">
        <v>2195.7846052649206</v>
      </c>
      <c r="S107" s="181">
        <v>2284.1911931367922</v>
      </c>
      <c r="T107" s="181">
        <v>2374.8549753169364</v>
      </c>
      <c r="U107" s="181">
        <v>2467.6469772444389</v>
      </c>
      <c r="V107" s="181">
        <v>2562.4255599743392</v>
      </c>
      <c r="W107" s="181">
        <v>2659.1294591094229</v>
      </c>
      <c r="X107" s="181">
        <v>2757.6917687615996</v>
      </c>
      <c r="Y107" s="181">
        <v>2858.0403450019503</v>
      </c>
    </row>
    <row r="108" spans="1:25" x14ac:dyDescent="0.25">
      <c r="A108" s="178" t="s">
        <v>297</v>
      </c>
      <c r="B108" s="178" t="s">
        <v>250</v>
      </c>
      <c r="C108" s="178" t="s">
        <v>395</v>
      </c>
      <c r="D108" s="178" t="s">
        <v>396</v>
      </c>
      <c r="E108" s="181">
        <v>1214.4162798535917</v>
      </c>
      <c r="F108" s="181">
        <v>1272.791108833251</v>
      </c>
      <c r="G108" s="181">
        <v>1334.1487161856801</v>
      </c>
      <c r="H108" s="181">
        <v>1397.2784200221299</v>
      </c>
      <c r="I108" s="181">
        <v>1462.3341654320147</v>
      </c>
      <c r="J108" s="182">
        <v>1529.3577166832179</v>
      </c>
      <c r="K108" s="181">
        <v>1598.4018389175142</v>
      </c>
      <c r="L108" s="181">
        <v>1669.5325483594163</v>
      </c>
      <c r="M108" s="181">
        <v>1742.7209302086026</v>
      </c>
      <c r="N108" s="181">
        <v>1817.9262804774628</v>
      </c>
      <c r="O108" s="181">
        <v>1895.0364337587564</v>
      </c>
      <c r="P108" s="181">
        <v>1974.3097764451911</v>
      </c>
      <c r="Q108" s="181">
        <v>2056.0075427036281</v>
      </c>
      <c r="R108" s="181">
        <v>2139.9443076741063</v>
      </c>
      <c r="S108" s="181">
        <v>2226.1026558215908</v>
      </c>
      <c r="T108" s="181">
        <v>2314.4607962891964</v>
      </c>
      <c r="U108" s="181">
        <v>2404.8930344269102</v>
      </c>
      <c r="V108" s="181">
        <v>2497.2613332645815</v>
      </c>
      <c r="W108" s="181">
        <v>2591.505986400331</v>
      </c>
      <c r="X108" s="181">
        <v>2687.5617894083575</v>
      </c>
      <c r="Y108" s="181">
        <v>2785.3584330289764</v>
      </c>
    </row>
    <row r="109" spans="1:25" x14ac:dyDescent="0.25">
      <c r="A109" s="178" t="s">
        <v>297</v>
      </c>
      <c r="B109" s="178" t="s">
        <v>250</v>
      </c>
      <c r="C109" s="178" t="s">
        <v>397</v>
      </c>
      <c r="D109" s="178" t="s">
        <v>398</v>
      </c>
      <c r="E109" s="181">
        <v>4373.1252905838937</v>
      </c>
      <c r="F109" s="181">
        <v>4583.3336393843829</v>
      </c>
      <c r="G109" s="181">
        <v>4804.2830032342908</v>
      </c>
      <c r="H109" s="181">
        <v>5031.6137044231209</v>
      </c>
      <c r="I109" s="181">
        <v>5265.8801007728543</v>
      </c>
      <c r="J109" s="182">
        <v>5507.2325858340018</v>
      </c>
      <c r="K109" s="181">
        <v>5755.861167415077</v>
      </c>
      <c r="L109" s="181">
        <v>6012.0035706073795</v>
      </c>
      <c r="M109" s="181">
        <v>6275.555672922882</v>
      </c>
      <c r="N109" s="181">
        <v>6546.3708988910485</v>
      </c>
      <c r="O109" s="181">
        <v>6824.0453397474212</v>
      </c>
      <c r="P109" s="181">
        <v>7109.509447502106</v>
      </c>
      <c r="Q109" s="181">
        <v>7403.7039290286975</v>
      </c>
      <c r="R109" s="181">
        <v>7705.961067533498</v>
      </c>
      <c r="S109" s="181">
        <v>8016.2181494989327</v>
      </c>
      <c r="T109" s="181">
        <v>8334.3967058292474</v>
      </c>
      <c r="U109" s="181">
        <v>8660.0441088201042</v>
      </c>
      <c r="V109" s="181">
        <v>8992.6632859476777</v>
      </c>
      <c r="W109" s="181">
        <v>9332.0392338557067</v>
      </c>
      <c r="X109" s="181">
        <v>9677.9371507482501</v>
      </c>
      <c r="Y109" s="181">
        <v>10030.10385227099</v>
      </c>
    </row>
    <row r="110" spans="1:25" x14ac:dyDescent="0.25">
      <c r="A110" s="178" t="s">
        <v>297</v>
      </c>
      <c r="B110" s="178" t="s">
        <v>250</v>
      </c>
      <c r="C110" s="178" t="s">
        <v>399</v>
      </c>
      <c r="D110" s="178" t="s">
        <v>400</v>
      </c>
      <c r="E110" s="181">
        <v>1197.0382691149462</v>
      </c>
      <c r="F110" s="181">
        <v>1254.5777680502836</v>
      </c>
      <c r="G110" s="181">
        <v>1315.0573625028883</v>
      </c>
      <c r="H110" s="181">
        <v>1377.2836951564927</v>
      </c>
      <c r="I110" s="181">
        <v>1441.4085081825656</v>
      </c>
      <c r="J110" s="182">
        <v>1507.4729682121604</v>
      </c>
      <c r="K110" s="181">
        <v>1575.5290853303093</v>
      </c>
      <c r="L110" s="181">
        <v>1645.6419310849114</v>
      </c>
      <c r="M110" s="181">
        <v>1717.7830044396226</v>
      </c>
      <c r="N110" s="181">
        <v>1791.9121838713015</v>
      </c>
      <c r="O110" s="181">
        <v>1867.9189090332488</v>
      </c>
      <c r="P110" s="181">
        <v>1946.0578688697924</v>
      </c>
      <c r="Q110" s="181">
        <v>2026.5865593484359</v>
      </c>
      <c r="R110" s="181">
        <v>2109.322208995261</v>
      </c>
      <c r="S110" s="181">
        <v>2194.2476514874347</v>
      </c>
      <c r="T110" s="181">
        <v>2281.3414077900975</v>
      </c>
      <c r="U110" s="181">
        <v>2370.4795819140536</v>
      </c>
      <c r="V110" s="181">
        <v>2461.5261121656608</v>
      </c>
      <c r="W110" s="181">
        <v>2554.4221465275791</v>
      </c>
      <c r="X110" s="181">
        <v>2649.1034136339727</v>
      </c>
      <c r="Y110" s="181">
        <v>2745.5006103340911</v>
      </c>
    </row>
    <row r="111" spans="1:25" x14ac:dyDescent="0.25">
      <c r="A111" s="178" t="s">
        <v>297</v>
      </c>
      <c r="B111" s="178" t="s">
        <v>250</v>
      </c>
      <c r="C111" s="178" t="s">
        <v>401</v>
      </c>
      <c r="D111" s="178" t="s">
        <v>402</v>
      </c>
      <c r="E111" s="181">
        <v>6750.8460540009419</v>
      </c>
      <c r="F111" s="181">
        <v>6636.5644885976253</v>
      </c>
      <c r="G111" s="181">
        <v>6525.0822543262857</v>
      </c>
      <c r="H111" s="181">
        <v>6410.0329484828089</v>
      </c>
      <c r="I111" s="181">
        <v>6292.4460253567968</v>
      </c>
      <c r="J111" s="182">
        <v>6172.7332973209741</v>
      </c>
      <c r="K111" s="181">
        <v>6051.3178730918526</v>
      </c>
      <c r="L111" s="181">
        <v>5928.6313832249461</v>
      </c>
      <c r="M111" s="181">
        <v>5804.7426134042898</v>
      </c>
      <c r="N111" s="181">
        <v>5679.7203160027648</v>
      </c>
      <c r="O111" s="181">
        <v>5553.4620525216333</v>
      </c>
      <c r="P111" s="181">
        <v>5426.9660244192091</v>
      </c>
      <c r="Q111" s="181">
        <v>5301.0520957859808</v>
      </c>
      <c r="R111" s="181">
        <v>5175.2984718308489</v>
      </c>
      <c r="S111" s="181">
        <v>5049.7942160104722</v>
      </c>
      <c r="T111" s="181">
        <v>4924.6331441891625</v>
      </c>
      <c r="U111" s="181">
        <v>4799.7142372730286</v>
      </c>
      <c r="V111" s="181">
        <v>4674.973696928424</v>
      </c>
      <c r="W111" s="181">
        <v>4550.5402219795833</v>
      </c>
      <c r="X111" s="181">
        <v>4426.5437498402789</v>
      </c>
      <c r="Y111" s="181">
        <v>4303.1150260240529</v>
      </c>
    </row>
    <row r="112" spans="1:25" x14ac:dyDescent="0.25">
      <c r="A112" s="178" t="s">
        <v>297</v>
      </c>
      <c r="B112" s="178" t="s">
        <v>250</v>
      </c>
      <c r="C112" s="178" t="s">
        <v>403</v>
      </c>
      <c r="D112" s="178" t="s">
        <v>404</v>
      </c>
      <c r="E112" s="181">
        <v>1912.603417176827</v>
      </c>
      <c r="F112" s="181">
        <v>2004.5388591136468</v>
      </c>
      <c r="G112" s="181">
        <v>2101.1719259119591</v>
      </c>
      <c r="H112" s="181">
        <v>2200.5958955062329</v>
      </c>
      <c r="I112" s="181">
        <v>2303.0532184539547</v>
      </c>
      <c r="J112" s="182">
        <v>2408.6096699615309</v>
      </c>
      <c r="K112" s="181">
        <v>2517.3483506857465</v>
      </c>
      <c r="L112" s="181">
        <v>2629.3732306232878</v>
      </c>
      <c r="M112" s="181">
        <v>2744.6387713975532</v>
      </c>
      <c r="N112" s="181">
        <v>2863.0808676543188</v>
      </c>
      <c r="O112" s="181">
        <v>2984.5228683187133</v>
      </c>
      <c r="P112" s="181">
        <v>3109.3717102095557</v>
      </c>
      <c r="Q112" s="181">
        <v>3238.0388151502439</v>
      </c>
      <c r="R112" s="181">
        <v>3370.2321545944924</v>
      </c>
      <c r="S112" s="181">
        <v>3505.9243005405751</v>
      </c>
      <c r="T112" s="181">
        <v>3645.0809342231446</v>
      </c>
      <c r="U112" s="181">
        <v>3787.5040971487888</v>
      </c>
      <c r="V112" s="181">
        <v>3932.9763927087943</v>
      </c>
      <c r="W112" s="181">
        <v>4081.4037883459919</v>
      </c>
      <c r="X112" s="181">
        <v>4232.6835925783334</v>
      </c>
      <c r="Y112" s="181">
        <v>4386.7050742401025</v>
      </c>
    </row>
    <row r="113" spans="1:25" x14ac:dyDescent="0.25">
      <c r="A113" s="178" t="s">
        <v>297</v>
      </c>
      <c r="B113" s="178" t="s">
        <v>250</v>
      </c>
      <c r="C113" s="178" t="s">
        <v>240</v>
      </c>
      <c r="D113" s="178" t="s">
        <v>241</v>
      </c>
      <c r="E113" s="181">
        <v>13434.22453689891</v>
      </c>
      <c r="F113" s="181">
        <v>13925.987493992778</v>
      </c>
      <c r="G113" s="181">
        <v>14442.514314175869</v>
      </c>
      <c r="H113" s="181">
        <v>14970.411020034742</v>
      </c>
      <c r="I113" s="181">
        <v>15511.320825305078</v>
      </c>
      <c r="J113" s="182">
        <v>16065.655516662115</v>
      </c>
      <c r="K113" s="181">
        <v>16633.937693025717</v>
      </c>
      <c r="L113" s="181">
        <v>17216.819104621653</v>
      </c>
      <c r="M113" s="181">
        <v>17813.969537319274</v>
      </c>
      <c r="N113" s="181">
        <v>18424.961781389535</v>
      </c>
      <c r="O113" s="181">
        <v>19048.674424574794</v>
      </c>
      <c r="P113" s="181">
        <v>19687.725640860248</v>
      </c>
      <c r="Q113" s="181">
        <v>20344.687948995284</v>
      </c>
      <c r="R113" s="181">
        <v>21017.679477946764</v>
      </c>
      <c r="S113" s="181">
        <v>21706.522092538682</v>
      </c>
      <c r="T113" s="181">
        <v>22411.008676802317</v>
      </c>
      <c r="U113" s="181">
        <v>23129.945892683809</v>
      </c>
      <c r="V113" s="181">
        <v>23862.06017489338</v>
      </c>
      <c r="W113" s="181">
        <v>24606.858522952229</v>
      </c>
      <c r="X113" s="181">
        <v>25363.81092263585</v>
      </c>
      <c r="Y113" s="181">
        <v>26132.353825324008</v>
      </c>
    </row>
    <row r="114" spans="1:25" x14ac:dyDescent="0.25">
      <c r="A114" s="178" t="s">
        <v>297</v>
      </c>
      <c r="B114" s="178" t="s">
        <v>256</v>
      </c>
      <c r="C114" s="178" t="s">
        <v>218</v>
      </c>
      <c r="D114" s="178" t="s">
        <v>405</v>
      </c>
      <c r="E114" s="181">
        <v>1329412.669961411</v>
      </c>
      <c r="F114" s="181">
        <v>1343138.3296863111</v>
      </c>
      <c r="G114" s="181">
        <v>1357929.7751564952</v>
      </c>
      <c r="H114" s="181">
        <v>1372244.578433403</v>
      </c>
      <c r="I114" s="181">
        <v>1386062.589218783</v>
      </c>
      <c r="J114" s="182">
        <v>1399282.4947850388</v>
      </c>
      <c r="K114" s="181">
        <v>1411843.3642363197</v>
      </c>
      <c r="L114" s="181">
        <v>1423719.1444933207</v>
      </c>
      <c r="M114" s="181">
        <v>1434823.8682245556</v>
      </c>
      <c r="N114" s="181">
        <v>1445079.7323317316</v>
      </c>
      <c r="O114" s="181">
        <v>1454365.0388931194</v>
      </c>
      <c r="P114" s="181">
        <v>1462862.1170738409</v>
      </c>
      <c r="Q114" s="181">
        <v>1470736.4296632232</v>
      </c>
      <c r="R114" s="181">
        <v>1477823.2524891384</v>
      </c>
      <c r="S114" s="181">
        <v>1484091.4482667323</v>
      </c>
      <c r="T114" s="181">
        <v>1489504.7141082806</v>
      </c>
      <c r="U114" s="181">
        <v>1494021.896910389</v>
      </c>
      <c r="V114" s="181">
        <v>1497620.1664573981</v>
      </c>
      <c r="W114" s="181">
        <v>1500284.6723565031</v>
      </c>
      <c r="X114" s="181">
        <v>1501999.9507279184</v>
      </c>
      <c r="Y114" s="181">
        <v>1502745.7545123408</v>
      </c>
    </row>
    <row r="115" spans="1:25" x14ac:dyDescent="0.25">
      <c r="A115" s="178" t="s">
        <v>297</v>
      </c>
      <c r="B115" s="178" t="s">
        <v>256</v>
      </c>
      <c r="C115" s="178" t="s">
        <v>406</v>
      </c>
      <c r="D115" s="178" t="s">
        <v>407</v>
      </c>
      <c r="E115" s="181">
        <v>27446.956889646906</v>
      </c>
      <c r="F115" s="181">
        <v>28748.681978166609</v>
      </c>
      <c r="G115" s="181">
        <v>30132.649224032677</v>
      </c>
      <c r="H115" s="181">
        <v>31568.528417312456</v>
      </c>
      <c r="I115" s="181">
        <v>33057.382637092014</v>
      </c>
      <c r="J115" s="182">
        <v>34598.22615208444</v>
      </c>
      <c r="K115" s="181">
        <v>36190.764562739518</v>
      </c>
      <c r="L115" s="181">
        <v>37835.403955776754</v>
      </c>
      <c r="M115" s="181">
        <v>39530.786198616377</v>
      </c>
      <c r="N115" s="181">
        <v>41275.417829271762</v>
      </c>
      <c r="O115" s="181">
        <v>43066.135601090493</v>
      </c>
      <c r="P115" s="181">
        <v>44908.513496962558</v>
      </c>
      <c r="Q115" s="181">
        <v>46808.308286137079</v>
      </c>
      <c r="R115" s="181">
        <v>48761.089437072122</v>
      </c>
      <c r="S115" s="181">
        <v>50766.16725449144</v>
      </c>
      <c r="T115" s="181">
        <v>52822.433472868543</v>
      </c>
      <c r="U115" s="181">
        <v>54928.3172616456</v>
      </c>
      <c r="V115" s="181">
        <v>57082.609760742052</v>
      </c>
      <c r="W115" s="181">
        <v>59284.153393530112</v>
      </c>
      <c r="X115" s="181">
        <v>61531.52481377864</v>
      </c>
      <c r="Y115" s="181">
        <v>63822.832979168837</v>
      </c>
    </row>
    <row r="116" spans="1:25" x14ac:dyDescent="0.25">
      <c r="A116" s="178" t="s">
        <v>297</v>
      </c>
      <c r="B116" s="178" t="s">
        <v>256</v>
      </c>
      <c r="C116" s="178" t="s">
        <v>408</v>
      </c>
      <c r="D116" s="178" t="s">
        <v>409</v>
      </c>
      <c r="E116" s="181">
        <v>8758.2973753225469</v>
      </c>
      <c r="F116" s="181">
        <v>9132.584569542898</v>
      </c>
      <c r="G116" s="181">
        <v>9529.3517265448481</v>
      </c>
      <c r="H116" s="181">
        <v>9938.7245787146057</v>
      </c>
      <c r="I116" s="181">
        <v>10360.842217018502</v>
      </c>
      <c r="J116" s="182">
        <v>10795.200314774716</v>
      </c>
      <c r="K116" s="181">
        <v>11241.516636535925</v>
      </c>
      <c r="L116" s="181">
        <v>11699.728983701771</v>
      </c>
      <c r="M116" s="181">
        <v>12169.2315715814</v>
      </c>
      <c r="N116" s="181">
        <v>12649.386399173995</v>
      </c>
      <c r="O116" s="181">
        <v>13139.055933383799</v>
      </c>
      <c r="P116" s="181">
        <v>13639.775269606505</v>
      </c>
      <c r="Q116" s="181">
        <v>14153.105943268085</v>
      </c>
      <c r="R116" s="181">
        <v>14677.513533358486</v>
      </c>
      <c r="S116" s="181">
        <v>15212.610388625992</v>
      </c>
      <c r="T116" s="181">
        <v>15757.889412862582</v>
      </c>
      <c r="U116" s="181">
        <v>16312.713741192172</v>
      </c>
      <c r="V116" s="181">
        <v>16876.563512741232</v>
      </c>
      <c r="W116" s="181">
        <v>17448.941924005761</v>
      </c>
      <c r="X116" s="181">
        <v>18029.281907691377</v>
      </c>
      <c r="Y116" s="181">
        <v>18616.888895591623</v>
      </c>
    </row>
    <row r="117" spans="1:25" x14ac:dyDescent="0.25">
      <c r="A117" s="178" t="s">
        <v>297</v>
      </c>
      <c r="B117" s="178" t="s">
        <v>256</v>
      </c>
      <c r="C117" s="178" t="s">
        <v>410</v>
      </c>
      <c r="D117" s="178" t="s">
        <v>411</v>
      </c>
      <c r="E117" s="181">
        <v>15824.407088349664</v>
      </c>
      <c r="F117" s="181">
        <v>16128.314187942691</v>
      </c>
      <c r="G117" s="181">
        <v>16449.251557431955</v>
      </c>
      <c r="H117" s="181">
        <v>16768.760181286241</v>
      </c>
      <c r="I117" s="181">
        <v>17086.490553169468</v>
      </c>
      <c r="J117" s="182">
        <v>17401.073003884703</v>
      </c>
      <c r="K117" s="181">
        <v>17711.597893536113</v>
      </c>
      <c r="L117" s="181">
        <v>18017.567211466689</v>
      </c>
      <c r="M117" s="181">
        <v>18317.703174787956</v>
      </c>
      <c r="N117" s="181">
        <v>18610.791072032054</v>
      </c>
      <c r="O117" s="181">
        <v>18895.006635363359</v>
      </c>
      <c r="P117" s="181">
        <v>19172.45004957723</v>
      </c>
      <c r="Q117" s="181">
        <v>19445.077142378181</v>
      </c>
      <c r="R117" s="181">
        <v>19710.512426783454</v>
      </c>
      <c r="S117" s="181">
        <v>19968.097150595539</v>
      </c>
      <c r="T117" s="181">
        <v>20217.083247875202</v>
      </c>
      <c r="U117" s="181">
        <v>20456.634185129005</v>
      </c>
      <c r="V117" s="181">
        <v>20686.141673619939</v>
      </c>
      <c r="W117" s="181">
        <v>20905.092160382683</v>
      </c>
      <c r="X117" s="181">
        <v>21112.95059880269</v>
      </c>
      <c r="Y117" s="181">
        <v>21309.100699779221</v>
      </c>
    </row>
    <row r="118" spans="1:25" x14ac:dyDescent="0.25">
      <c r="A118" s="178" t="s">
        <v>297</v>
      </c>
      <c r="B118" s="178" t="s">
        <v>256</v>
      </c>
      <c r="C118" s="178" t="s">
        <v>412</v>
      </c>
      <c r="D118" s="178" t="s">
        <v>413</v>
      </c>
      <c r="E118" s="181">
        <v>7438.0640059471261</v>
      </c>
      <c r="F118" s="181">
        <v>7527.2881936329059</v>
      </c>
      <c r="G118" s="181">
        <v>7622.7699899199606</v>
      </c>
      <c r="H118" s="181">
        <v>7715.8669701250401</v>
      </c>
      <c r="I118" s="181">
        <v>7806.4530630665622</v>
      </c>
      <c r="J118" s="182">
        <v>7893.9435327780402</v>
      </c>
      <c r="K118" s="181">
        <v>7977.9780054145804</v>
      </c>
      <c r="L118" s="181">
        <v>8058.3911872675435</v>
      </c>
      <c r="M118" s="181">
        <v>8134.6770678551038</v>
      </c>
      <c r="N118" s="181">
        <v>8206.3727133035227</v>
      </c>
      <c r="O118" s="181">
        <v>8272.7625123769431</v>
      </c>
      <c r="P118" s="181">
        <v>8334.8584323990835</v>
      </c>
      <c r="Q118" s="181">
        <v>8393.5829665048714</v>
      </c>
      <c r="R118" s="181">
        <v>8447.9772685260978</v>
      </c>
      <c r="S118" s="181">
        <v>8497.8411177274156</v>
      </c>
      <c r="T118" s="181">
        <v>8542.9434139038858</v>
      </c>
      <c r="U118" s="181">
        <v>8583.0237391677983</v>
      </c>
      <c r="V118" s="181">
        <v>8617.9254692306549</v>
      </c>
      <c r="W118" s="181">
        <v>8647.5370219411143</v>
      </c>
      <c r="X118" s="181">
        <v>8671.7426206606287</v>
      </c>
      <c r="Y118" s="181">
        <v>8690.398149007051</v>
      </c>
    </row>
    <row r="119" spans="1:25" x14ac:dyDescent="0.25">
      <c r="A119" s="178" t="s">
        <v>297</v>
      </c>
      <c r="B119" s="178" t="s">
        <v>256</v>
      </c>
      <c r="C119" s="178" t="s">
        <v>414</v>
      </c>
      <c r="D119" s="178" t="s">
        <v>415</v>
      </c>
      <c r="E119" s="181">
        <v>1799.4821698685107</v>
      </c>
      <c r="F119" s="181">
        <v>1882.4263005365256</v>
      </c>
      <c r="G119" s="181">
        <v>1970.5345550635482</v>
      </c>
      <c r="H119" s="181">
        <v>2061.8058724433249</v>
      </c>
      <c r="I119" s="181">
        <v>2156.2970819735287</v>
      </c>
      <c r="J119" s="182">
        <v>2253.9312205141969</v>
      </c>
      <c r="K119" s="181">
        <v>2354.6766648705607</v>
      </c>
      <c r="L119" s="181">
        <v>2458.5474391968783</v>
      </c>
      <c r="M119" s="181">
        <v>2565.4429720060725</v>
      </c>
      <c r="N119" s="181">
        <v>2675.2544014361201</v>
      </c>
      <c r="O119" s="181">
        <v>2787.7653009414857</v>
      </c>
      <c r="P119" s="181">
        <v>2903.3251768610908</v>
      </c>
      <c r="Q119" s="181">
        <v>3022.2935304223856</v>
      </c>
      <c r="R119" s="181">
        <v>3144.371070721596</v>
      </c>
      <c r="S119" s="181">
        <v>3269.5009186193056</v>
      </c>
      <c r="T119" s="181">
        <v>3397.5995305043316</v>
      </c>
      <c r="U119" s="181">
        <v>3528.5540427067481</v>
      </c>
      <c r="V119" s="181">
        <v>3662.2753595473223</v>
      </c>
      <c r="W119" s="181">
        <v>3798.6780962829257</v>
      </c>
      <c r="X119" s="181">
        <v>3937.6602673116099</v>
      </c>
      <c r="Y119" s="181">
        <v>4079.0904875108804</v>
      </c>
    </row>
    <row r="120" spans="1:25" x14ac:dyDescent="0.25">
      <c r="A120" s="178" t="s">
        <v>297</v>
      </c>
      <c r="B120" s="178" t="s">
        <v>256</v>
      </c>
      <c r="C120" s="178" t="s">
        <v>416</v>
      </c>
      <c r="D120" s="178" t="s">
        <v>417</v>
      </c>
      <c r="E120" s="181">
        <v>2141.8027416492891</v>
      </c>
      <c r="F120" s="181">
        <v>2182.9359768776881</v>
      </c>
      <c r="G120" s="181">
        <v>2226.3742260349591</v>
      </c>
      <c r="H120" s="181">
        <v>2269.6190972475761</v>
      </c>
      <c r="I120" s="181">
        <v>2312.623285512283</v>
      </c>
      <c r="J120" s="182">
        <v>2355.2014087654888</v>
      </c>
      <c r="K120" s="181">
        <v>2397.2303490153508</v>
      </c>
      <c r="L120" s="181">
        <v>2438.6427014874221</v>
      </c>
      <c r="M120" s="181">
        <v>2479.2655207513621</v>
      </c>
      <c r="N120" s="181">
        <v>2518.9343979710206</v>
      </c>
      <c r="O120" s="181">
        <v>2557.4024220406586</v>
      </c>
      <c r="P120" s="181">
        <v>2594.9538488902185</v>
      </c>
      <c r="Q120" s="181">
        <v>2631.8533959979814</v>
      </c>
      <c r="R120" s="181">
        <v>2667.7795458180435</v>
      </c>
      <c r="S120" s="181">
        <v>2702.6431375208817</v>
      </c>
      <c r="T120" s="181">
        <v>2736.3429218356305</v>
      </c>
      <c r="U120" s="181">
        <v>2768.7656755799158</v>
      </c>
      <c r="V120" s="181">
        <v>2799.8290680555083</v>
      </c>
      <c r="W120" s="181">
        <v>2829.4635908667406</v>
      </c>
      <c r="X120" s="181">
        <v>2857.5968264942994</v>
      </c>
      <c r="Y120" s="181">
        <v>2884.1453614062748</v>
      </c>
    </row>
    <row r="121" spans="1:25" x14ac:dyDescent="0.25">
      <c r="A121" s="178" t="s">
        <v>297</v>
      </c>
      <c r="B121" s="178" t="s">
        <v>256</v>
      </c>
      <c r="C121" s="178" t="s">
        <v>418</v>
      </c>
      <c r="D121" s="178" t="s">
        <v>419</v>
      </c>
      <c r="E121" s="181">
        <v>20867.248944284416</v>
      </c>
      <c r="F121" s="181">
        <v>21216.742088850951</v>
      </c>
      <c r="G121" s="181">
        <v>21586.778529263138</v>
      </c>
      <c r="H121" s="181">
        <v>21953.037480993713</v>
      </c>
      <c r="I121" s="181">
        <v>22315.083054306149</v>
      </c>
      <c r="J121" s="182">
        <v>22671.154543182063</v>
      </c>
      <c r="K121" s="181">
        <v>23020.106251275156</v>
      </c>
      <c r="L121" s="181">
        <v>23361.337428166153</v>
      </c>
      <c r="M121" s="181">
        <v>23693.244737380966</v>
      </c>
      <c r="N121" s="181">
        <v>24014.32193293648</v>
      </c>
      <c r="O121" s="181">
        <v>24322.292954148852</v>
      </c>
      <c r="P121" s="181">
        <v>24619.943554623242</v>
      </c>
      <c r="Q121" s="181">
        <v>24909.848141732233</v>
      </c>
      <c r="R121" s="181">
        <v>25189.021447030387</v>
      </c>
      <c r="S121" s="181">
        <v>25456.69584664244</v>
      </c>
      <c r="T121" s="181">
        <v>25711.997885560719</v>
      </c>
      <c r="U121" s="181">
        <v>25953.950672680174</v>
      </c>
      <c r="V121" s="181">
        <v>26181.876033635126</v>
      </c>
      <c r="W121" s="181">
        <v>26395.222397965495</v>
      </c>
      <c r="X121" s="181">
        <v>26593.416914523481</v>
      </c>
      <c r="Y121" s="181">
        <v>26775.790664945114</v>
      </c>
    </row>
    <row r="122" spans="1:25" x14ac:dyDescent="0.25">
      <c r="A122" s="178" t="s">
        <v>297</v>
      </c>
      <c r="B122" s="178" t="s">
        <v>256</v>
      </c>
      <c r="C122" s="178" t="s">
        <v>420</v>
      </c>
      <c r="D122" s="178" t="s">
        <v>290</v>
      </c>
      <c r="E122" s="181">
        <v>1268.1188942684962</v>
      </c>
      <c r="F122" s="181">
        <v>1319.4792527630341</v>
      </c>
      <c r="G122" s="181">
        <v>1373.8546789481852</v>
      </c>
      <c r="H122" s="181">
        <v>1429.8045432282636</v>
      </c>
      <c r="I122" s="181">
        <v>1487.3379317960955</v>
      </c>
      <c r="J122" s="182">
        <v>1546.3716403093638</v>
      </c>
      <c r="K122" s="181">
        <v>1606.8548771826372</v>
      </c>
      <c r="L122" s="181">
        <v>1668.7686270182965</v>
      </c>
      <c r="M122" s="181">
        <v>1732.0166278365355</v>
      </c>
      <c r="N122" s="181">
        <v>1796.4988253270915</v>
      </c>
      <c r="O122" s="181">
        <v>1862.0451905263899</v>
      </c>
      <c r="P122" s="181">
        <v>1928.8650640503768</v>
      </c>
      <c r="Q122" s="181">
        <v>1997.169691684637</v>
      </c>
      <c r="R122" s="181">
        <v>2066.7325313437509</v>
      </c>
      <c r="S122" s="181">
        <v>2137.4900688154726</v>
      </c>
      <c r="T122" s="181">
        <v>2209.3625498078745</v>
      </c>
      <c r="U122" s="181">
        <v>2282.2527123427235</v>
      </c>
      <c r="V122" s="181">
        <v>2356.0804289368621</v>
      </c>
      <c r="W122" s="181">
        <v>2430.7694399301672</v>
      </c>
      <c r="X122" s="181">
        <v>2506.2343431327931</v>
      </c>
      <c r="Y122" s="181">
        <v>2582.3727557241305</v>
      </c>
    </row>
    <row r="123" spans="1:25" x14ac:dyDescent="0.25">
      <c r="A123" s="178" t="s">
        <v>297</v>
      </c>
      <c r="B123" s="178" t="s">
        <v>256</v>
      </c>
      <c r="C123" s="178" t="s">
        <v>421</v>
      </c>
      <c r="D123" s="178" t="s">
        <v>422</v>
      </c>
      <c r="E123" s="181">
        <v>3673.5595688116391</v>
      </c>
      <c r="F123" s="181">
        <v>3744.1101320969892</v>
      </c>
      <c r="G123" s="181">
        <v>3818.6141901696942</v>
      </c>
      <c r="H123" s="181">
        <v>3892.7865718535486</v>
      </c>
      <c r="I123" s="181">
        <v>3966.5461409430627</v>
      </c>
      <c r="J123" s="182">
        <v>4039.574935358748</v>
      </c>
      <c r="K123" s="181">
        <v>4111.6617865983735</v>
      </c>
      <c r="L123" s="181">
        <v>4182.6910838966069</v>
      </c>
      <c r="M123" s="181">
        <v>4252.3661961360476</v>
      </c>
      <c r="N123" s="181">
        <v>4320.405133924537</v>
      </c>
      <c r="O123" s="181">
        <v>4386.384402307338</v>
      </c>
      <c r="P123" s="181">
        <v>4450.7915490268851</v>
      </c>
      <c r="Q123" s="181">
        <v>4514.0806100251721</v>
      </c>
      <c r="R123" s="181">
        <v>4575.700127488496</v>
      </c>
      <c r="S123" s="181">
        <v>4635.4971752803403</v>
      </c>
      <c r="T123" s="181">
        <v>4693.298093511029</v>
      </c>
      <c r="U123" s="181">
        <v>4748.9086849760624</v>
      </c>
      <c r="V123" s="181">
        <v>4802.1877383872079</v>
      </c>
      <c r="W123" s="181">
        <v>4853.0160349074295</v>
      </c>
      <c r="X123" s="181">
        <v>4901.2693660529812</v>
      </c>
      <c r="Y123" s="181">
        <v>4946.8046632898868</v>
      </c>
    </row>
    <row r="124" spans="1:25" x14ac:dyDescent="0.25">
      <c r="A124" s="178" t="s">
        <v>297</v>
      </c>
      <c r="B124" s="178" t="s">
        <v>256</v>
      </c>
      <c r="C124" s="178" t="s">
        <v>423</v>
      </c>
      <c r="D124" s="178" t="s">
        <v>424</v>
      </c>
      <c r="E124" s="181">
        <v>34982.096878636345</v>
      </c>
      <c r="F124" s="181">
        <v>37108.990986689598</v>
      </c>
      <c r="G124" s="181">
        <v>39392.005532794283</v>
      </c>
      <c r="H124" s="181">
        <v>41795.996384103608</v>
      </c>
      <c r="I124" s="181">
        <v>44325.983382829727</v>
      </c>
      <c r="J124" s="182">
        <v>46984.360147732477</v>
      </c>
      <c r="K124" s="181">
        <v>49774.489091089628</v>
      </c>
      <c r="L124" s="181">
        <v>52700.774427698678</v>
      </c>
      <c r="M124" s="181">
        <v>55765.248639591024</v>
      </c>
      <c r="N124" s="181">
        <v>58969.743477988799</v>
      </c>
      <c r="O124" s="181">
        <v>62313.656067031945</v>
      </c>
      <c r="P124" s="181">
        <v>65809.043470335804</v>
      </c>
      <c r="Q124" s="181">
        <v>69468.738603879741</v>
      </c>
      <c r="R124" s="181">
        <v>73290.795751418336</v>
      </c>
      <c r="S124" s="181">
        <v>77278.731064637424</v>
      </c>
      <c r="T124" s="181">
        <v>81435.464883095367</v>
      </c>
      <c r="U124" s="181">
        <v>85763.212192076782</v>
      </c>
      <c r="V124" s="181">
        <v>90264.739641880762</v>
      </c>
      <c r="W124" s="181">
        <v>94942.902599190798</v>
      </c>
      <c r="X124" s="181">
        <v>99800.135094099925</v>
      </c>
      <c r="Y124" s="181">
        <v>104838.08964585942</v>
      </c>
    </row>
    <row r="125" spans="1:25" x14ac:dyDescent="0.25">
      <c r="A125" s="178" t="s">
        <v>297</v>
      </c>
      <c r="B125" s="178" t="s">
        <v>256</v>
      </c>
      <c r="C125" s="178" t="s">
        <v>425</v>
      </c>
      <c r="D125" s="178" t="s">
        <v>426</v>
      </c>
      <c r="E125" s="181">
        <v>2460.6207070092978</v>
      </c>
      <c r="F125" s="181">
        <v>2572.8858812826002</v>
      </c>
      <c r="G125" s="181">
        <v>2692.1051072199725</v>
      </c>
      <c r="H125" s="181">
        <v>2815.5363867298902</v>
      </c>
      <c r="I125" s="181">
        <v>2943.2515569891166</v>
      </c>
      <c r="J125" s="182">
        <v>3075.139782300349</v>
      </c>
      <c r="K125" s="181">
        <v>3211.1522519762616</v>
      </c>
      <c r="L125" s="181">
        <v>3351.3024606674203</v>
      </c>
      <c r="M125" s="181">
        <v>3495.4477358551799</v>
      </c>
      <c r="N125" s="181">
        <v>3643.4343649512689</v>
      </c>
      <c r="O125" s="181">
        <v>3794.9624789895279</v>
      </c>
      <c r="P125" s="181">
        <v>3950.5027964138703</v>
      </c>
      <c r="Q125" s="181">
        <v>4110.5387816965158</v>
      </c>
      <c r="R125" s="181">
        <v>4274.6574243587011</v>
      </c>
      <c r="S125" s="181">
        <v>4442.7758507847157</v>
      </c>
      <c r="T125" s="181">
        <v>4614.7751139726915</v>
      </c>
      <c r="U125" s="181">
        <v>4790.4966691681666</v>
      </c>
      <c r="V125" s="181">
        <v>4969.8145048196193</v>
      </c>
      <c r="W125" s="181">
        <v>5152.6078642112252</v>
      </c>
      <c r="X125" s="181">
        <v>5338.7336949332539</v>
      </c>
      <c r="Y125" s="181">
        <v>5528.0093542299255</v>
      </c>
    </row>
    <row r="126" spans="1:25" x14ac:dyDescent="0.25">
      <c r="A126" s="178" t="s">
        <v>297</v>
      </c>
      <c r="B126" s="178" t="s">
        <v>256</v>
      </c>
      <c r="C126" s="178" t="s">
        <v>427</v>
      </c>
      <c r="D126" s="178" t="s">
        <v>428</v>
      </c>
      <c r="E126" s="181">
        <v>9195.6502252394821</v>
      </c>
      <c r="F126" s="181">
        <v>9754.7411897300826</v>
      </c>
      <c r="G126" s="181">
        <v>10354.871116130624</v>
      </c>
      <c r="H126" s="181">
        <v>10986.801760254382</v>
      </c>
      <c r="I126" s="181">
        <v>11651.852674594995</v>
      </c>
      <c r="J126" s="182">
        <v>12350.653063312644</v>
      </c>
      <c r="K126" s="181">
        <v>13084.086794727937</v>
      </c>
      <c r="L126" s="181">
        <v>13853.311593002894</v>
      </c>
      <c r="M126" s="181">
        <v>14658.861731251985</v>
      </c>
      <c r="N126" s="181">
        <v>15501.218717018821</v>
      </c>
      <c r="O126" s="181">
        <v>16380.224073938831</v>
      </c>
      <c r="P126" s="181">
        <v>17299.047210070505</v>
      </c>
      <c r="Q126" s="181">
        <v>18261.061479707776</v>
      </c>
      <c r="R126" s="181">
        <v>19265.755417626224</v>
      </c>
      <c r="S126" s="181">
        <v>20314.053305213383</v>
      </c>
      <c r="T126" s="181">
        <v>21406.722804316709</v>
      </c>
      <c r="U126" s="181">
        <v>22544.346162192618</v>
      </c>
      <c r="V126" s="181">
        <v>23727.650640804117</v>
      </c>
      <c r="W126" s="181">
        <v>24957.386822752851</v>
      </c>
      <c r="X126" s="181">
        <v>26234.194535018058</v>
      </c>
      <c r="Y126" s="181">
        <v>27558.508170914629</v>
      </c>
    </row>
    <row r="127" spans="1:25" x14ac:dyDescent="0.25">
      <c r="A127" s="178" t="s">
        <v>297</v>
      </c>
      <c r="B127" s="178" t="s">
        <v>256</v>
      </c>
      <c r="C127" s="178" t="s">
        <v>429</v>
      </c>
      <c r="D127" s="178" t="s">
        <v>430</v>
      </c>
      <c r="E127" s="181">
        <v>3425.24942271394</v>
      </c>
      <c r="F127" s="181">
        <v>3416.0009339251687</v>
      </c>
      <c r="G127" s="181">
        <v>3409.0973139771481</v>
      </c>
      <c r="H127" s="181">
        <v>3400.622786046717</v>
      </c>
      <c r="I127" s="181">
        <v>3390.5849362623771</v>
      </c>
      <c r="J127" s="182">
        <v>3378.7965108583649</v>
      </c>
      <c r="K127" s="181">
        <v>3365.1777009147586</v>
      </c>
      <c r="L127" s="181">
        <v>3349.7366114471647</v>
      </c>
      <c r="M127" s="181">
        <v>3332.3436126914298</v>
      </c>
      <c r="N127" s="181">
        <v>3312.8963167075494</v>
      </c>
      <c r="O127" s="181">
        <v>3291.2002679331026</v>
      </c>
      <c r="P127" s="181">
        <v>3267.752281143506</v>
      </c>
      <c r="Q127" s="181">
        <v>3242.9886786324491</v>
      </c>
      <c r="R127" s="181">
        <v>3216.6064448676598</v>
      </c>
      <c r="S127" s="181">
        <v>3188.6066263369717</v>
      </c>
      <c r="T127" s="181">
        <v>3158.9809962185936</v>
      </c>
      <c r="U127" s="181">
        <v>3127.713347574721</v>
      </c>
      <c r="V127" s="181">
        <v>3094.8279457057893</v>
      </c>
      <c r="W127" s="181">
        <v>3060.3658855098702</v>
      </c>
      <c r="X127" s="181">
        <v>3024.3667013465661</v>
      </c>
      <c r="Y127" s="181">
        <v>2986.8601494944542</v>
      </c>
    </row>
    <row r="128" spans="1:25" x14ac:dyDescent="0.25">
      <c r="A128" s="178" t="s">
        <v>297</v>
      </c>
      <c r="B128" s="178" t="s">
        <v>256</v>
      </c>
      <c r="C128" s="178" t="s">
        <v>431</v>
      </c>
      <c r="D128" s="178" t="s">
        <v>432</v>
      </c>
      <c r="E128" s="181">
        <v>1170.021058773109</v>
      </c>
      <c r="F128" s="181">
        <v>1241.1577577776359</v>
      </c>
      <c r="G128" s="181">
        <v>1317.5161048971624</v>
      </c>
      <c r="H128" s="181">
        <v>1397.9206595723156</v>
      </c>
      <c r="I128" s="181">
        <v>1482.5393168586806</v>
      </c>
      <c r="J128" s="182">
        <v>1571.452134403042</v>
      </c>
      <c r="K128" s="181">
        <v>1664.771572392875</v>
      </c>
      <c r="L128" s="181">
        <v>1762.6449354359715</v>
      </c>
      <c r="M128" s="181">
        <v>1865.1402024984459</v>
      </c>
      <c r="N128" s="181">
        <v>1972.3186388472648</v>
      </c>
      <c r="O128" s="181">
        <v>2084.1600805267185</v>
      </c>
      <c r="P128" s="181">
        <v>2201.0677914802422</v>
      </c>
      <c r="Q128" s="181">
        <v>2323.4709850278214</v>
      </c>
      <c r="R128" s="181">
        <v>2451.3045841962416</v>
      </c>
      <c r="S128" s="181">
        <v>2584.6861911844944</v>
      </c>
      <c r="T128" s="181">
        <v>2723.7134804914508</v>
      </c>
      <c r="U128" s="181">
        <v>2868.4605351384016</v>
      </c>
      <c r="V128" s="181">
        <v>3019.0198892899921</v>
      </c>
      <c r="W128" s="181">
        <v>3175.4870443440313</v>
      </c>
      <c r="X128" s="181">
        <v>3337.9434095561292</v>
      </c>
      <c r="Y128" s="181">
        <v>3506.4442555503051</v>
      </c>
    </row>
    <row r="129" spans="1:25" x14ac:dyDescent="0.25">
      <c r="A129" s="178" t="s">
        <v>297</v>
      </c>
      <c r="B129" s="178" t="s">
        <v>256</v>
      </c>
      <c r="C129" s="178" t="s">
        <v>433</v>
      </c>
      <c r="D129" s="178" t="s">
        <v>434</v>
      </c>
      <c r="E129" s="181">
        <v>37195.429292001019</v>
      </c>
      <c r="F129" s="181">
        <v>39456.892911009563</v>
      </c>
      <c r="G129" s="181">
        <v>41884.354775770058</v>
      </c>
      <c r="H129" s="181">
        <v>44440.447168936502</v>
      </c>
      <c r="I129" s="181">
        <v>47130.507540310915</v>
      </c>
      <c r="J129" s="182">
        <v>49957.080953948265</v>
      </c>
      <c r="K129" s="181">
        <v>52923.742563406726</v>
      </c>
      <c r="L129" s="181">
        <v>56035.175240060635</v>
      </c>
      <c r="M129" s="181">
        <v>59293.540061959407</v>
      </c>
      <c r="N129" s="181">
        <v>62700.78467601796</v>
      </c>
      <c r="O129" s="181">
        <v>66256.268062159579</v>
      </c>
      <c r="P129" s="181">
        <v>69972.810139634079</v>
      </c>
      <c r="Q129" s="181">
        <v>73864.055768570266</v>
      </c>
      <c r="R129" s="181">
        <v>77927.936126413551</v>
      </c>
      <c r="S129" s="181">
        <v>82168.189833289071</v>
      </c>
      <c r="T129" s="181">
        <v>86587.921999903308</v>
      </c>
      <c r="U129" s="181">
        <v>91189.487754618705</v>
      </c>
      <c r="V129" s="181">
        <v>95975.828794896443</v>
      </c>
      <c r="W129" s="181">
        <v>100949.98114770617</v>
      </c>
      <c r="X129" s="181">
        <v>106114.53284527863</v>
      </c>
      <c r="Y129" s="181">
        <v>111471.24096247349</v>
      </c>
    </row>
    <row r="130" spans="1:25" x14ac:dyDescent="0.25">
      <c r="A130" s="178" t="s">
        <v>297</v>
      </c>
      <c r="B130" s="178" t="s">
        <v>256</v>
      </c>
      <c r="C130" s="178" t="s">
        <v>435</v>
      </c>
      <c r="D130" s="178" t="s">
        <v>436</v>
      </c>
      <c r="E130" s="181">
        <v>18624.282809780507</v>
      </c>
      <c r="F130" s="181">
        <v>18981.961409624397</v>
      </c>
      <c r="G130" s="181">
        <v>19359.68351322192</v>
      </c>
      <c r="H130" s="181">
        <v>19735.724077497274</v>
      </c>
      <c r="I130" s="181">
        <v>20109.671756558597</v>
      </c>
      <c r="J130" s="182">
        <v>20479.914540152546</v>
      </c>
      <c r="K130" s="181">
        <v>20845.381842153489</v>
      </c>
      <c r="L130" s="181">
        <v>21205.48753688439</v>
      </c>
      <c r="M130" s="181">
        <v>21558.727758212906</v>
      </c>
      <c r="N130" s="181">
        <v>21903.672870906368</v>
      </c>
      <c r="O130" s="181">
        <v>22238.175832114968</v>
      </c>
      <c r="P130" s="181">
        <v>22564.708420740964</v>
      </c>
      <c r="Q130" s="181">
        <v>22885.572516917535</v>
      </c>
      <c r="R130" s="181">
        <v>23197.972329236462</v>
      </c>
      <c r="S130" s="181">
        <v>23501.132549835675</v>
      </c>
      <c r="T130" s="181">
        <v>23794.172754473384</v>
      </c>
      <c r="U130" s="181">
        <v>24076.108398434921</v>
      </c>
      <c r="V130" s="181">
        <v>24346.223566020886</v>
      </c>
      <c r="W130" s="181">
        <v>24603.913839283079</v>
      </c>
      <c r="X130" s="181">
        <v>24848.549503666633</v>
      </c>
      <c r="Y130" s="181">
        <v>25079.405227572024</v>
      </c>
    </row>
    <row r="131" spans="1:25" x14ac:dyDescent="0.25">
      <c r="A131" s="178" t="s">
        <v>297</v>
      </c>
      <c r="B131" s="178" t="s">
        <v>256</v>
      </c>
      <c r="C131" s="178" t="s">
        <v>437</v>
      </c>
      <c r="D131" s="178" t="s">
        <v>438</v>
      </c>
      <c r="E131" s="181">
        <v>5828.6463923509291</v>
      </c>
      <c r="F131" s="181">
        <v>5940.5853111213428</v>
      </c>
      <c r="G131" s="181">
        <v>6058.7970349730003</v>
      </c>
      <c r="H131" s="181">
        <v>6176.4825051050466</v>
      </c>
      <c r="I131" s="181">
        <v>6293.5129869093826</v>
      </c>
      <c r="J131" s="182">
        <v>6409.3839864495958</v>
      </c>
      <c r="K131" s="181">
        <v>6523.7604536181134</v>
      </c>
      <c r="L131" s="181">
        <v>6636.4589548111926</v>
      </c>
      <c r="M131" s="181">
        <v>6747.0088408233651</v>
      </c>
      <c r="N131" s="181">
        <v>6854.9626937150315</v>
      </c>
      <c r="O131" s="181">
        <v>6959.6485760114138</v>
      </c>
      <c r="P131" s="181">
        <v>7061.8400544226215</v>
      </c>
      <c r="Q131" s="181">
        <v>7162.2575242235171</v>
      </c>
      <c r="R131" s="181">
        <v>7260.0260159094105</v>
      </c>
      <c r="S131" s="181">
        <v>7354.902889512935</v>
      </c>
      <c r="T131" s="181">
        <v>7446.6126078961997</v>
      </c>
      <c r="U131" s="181">
        <v>7534.8470484293093</v>
      </c>
      <c r="V131" s="181">
        <v>7619.3821584869302</v>
      </c>
      <c r="W131" s="181">
        <v>7700.0287797251285</v>
      </c>
      <c r="X131" s="181">
        <v>7776.5898369863835</v>
      </c>
      <c r="Y131" s="181">
        <v>7848.838330849886</v>
      </c>
    </row>
    <row r="132" spans="1:25" x14ac:dyDescent="0.25">
      <c r="A132" s="178" t="s">
        <v>297</v>
      </c>
      <c r="B132" s="178" t="s">
        <v>256</v>
      </c>
      <c r="C132" s="178" t="s">
        <v>439</v>
      </c>
      <c r="D132" s="178" t="s">
        <v>440</v>
      </c>
      <c r="E132" s="181">
        <v>3203.5074403962417</v>
      </c>
      <c r="F132" s="181">
        <v>3265.030671522687</v>
      </c>
      <c r="G132" s="181">
        <v>3330.0015260589671</v>
      </c>
      <c r="H132" s="181">
        <v>3394.6831440224946</v>
      </c>
      <c r="I132" s="181">
        <v>3459.0047710310132</v>
      </c>
      <c r="J132" s="182">
        <v>3522.6891299999061</v>
      </c>
      <c r="K132" s="181">
        <v>3585.5520725969081</v>
      </c>
      <c r="L132" s="181">
        <v>3647.4927810892473</v>
      </c>
      <c r="M132" s="181">
        <v>3708.252579940608</v>
      </c>
      <c r="N132" s="181">
        <v>3767.5855618507367</v>
      </c>
      <c r="O132" s="181">
        <v>3825.1224203709257</v>
      </c>
      <c r="P132" s="181">
        <v>3881.2883188315036</v>
      </c>
      <c r="Q132" s="181">
        <v>3936.4791967813303</v>
      </c>
      <c r="R132" s="181">
        <v>3990.2141584635319</v>
      </c>
      <c r="S132" s="181">
        <v>4042.3598454808975</v>
      </c>
      <c r="T132" s="181">
        <v>4092.7648186806769</v>
      </c>
      <c r="U132" s="181">
        <v>4141.2597294575544</v>
      </c>
      <c r="V132" s="181">
        <v>4187.7214352834053</v>
      </c>
      <c r="W132" s="181">
        <v>4232.0459720263498</v>
      </c>
      <c r="X132" s="181">
        <v>4274.1250243605073</v>
      </c>
      <c r="Y132" s="181">
        <v>4313.8338301568047</v>
      </c>
    </row>
    <row r="133" spans="1:25" x14ac:dyDescent="0.25">
      <c r="A133" s="178" t="s">
        <v>297</v>
      </c>
      <c r="B133" s="178" t="s">
        <v>256</v>
      </c>
      <c r="C133" s="178" t="s">
        <v>441</v>
      </c>
      <c r="D133" s="178" t="s">
        <v>442</v>
      </c>
      <c r="E133" s="181">
        <v>14209.88021248808</v>
      </c>
      <c r="F133" s="181">
        <v>14482.780388578785</v>
      </c>
      <c r="G133" s="181">
        <v>14770.973276355984</v>
      </c>
      <c r="H133" s="181">
        <v>15057.883190040453</v>
      </c>
      <c r="I133" s="181">
        <v>15343.196282601999</v>
      </c>
      <c r="J133" s="182">
        <v>15625.682628956516</v>
      </c>
      <c r="K133" s="181">
        <v>15904.525397618047</v>
      </c>
      <c r="L133" s="181">
        <v>16179.277388780554</v>
      </c>
      <c r="M133" s="181">
        <v>16448.791188725376</v>
      </c>
      <c r="N133" s="181">
        <v>16711.976020126411</v>
      </c>
      <c r="O133" s="181">
        <v>16967.193740886138</v>
      </c>
      <c r="P133" s="181">
        <v>17216.330258906168</v>
      </c>
      <c r="Q133" s="181">
        <v>17461.141853410245</v>
      </c>
      <c r="R133" s="181">
        <v>17699.495402741246</v>
      </c>
      <c r="S133" s="181">
        <v>17930.799365632305</v>
      </c>
      <c r="T133" s="181">
        <v>18154.381999544941</v>
      </c>
      <c r="U133" s="181">
        <v>18369.492120522053</v>
      </c>
      <c r="V133" s="181">
        <v>18575.583502089601</v>
      </c>
      <c r="W133" s="181">
        <v>18772.19498787824</v>
      </c>
      <c r="X133" s="181">
        <v>18958.846120815659</v>
      </c>
      <c r="Y133" s="181">
        <v>19134.983490322302</v>
      </c>
    </row>
    <row r="134" spans="1:25" x14ac:dyDescent="0.25">
      <c r="A134" s="178" t="s">
        <v>297</v>
      </c>
      <c r="B134" s="178" t="s">
        <v>256</v>
      </c>
      <c r="C134" s="178" t="s">
        <v>443</v>
      </c>
      <c r="D134" s="178" t="s">
        <v>444</v>
      </c>
      <c r="E134" s="181">
        <v>12571.85073020573</v>
      </c>
      <c r="F134" s="181">
        <v>12813.292616186165</v>
      </c>
      <c r="G134" s="181">
        <v>13068.264362074477</v>
      </c>
      <c r="H134" s="181">
        <v>13322.101027403112</v>
      </c>
      <c r="I134" s="181">
        <v>13574.524943538932</v>
      </c>
      <c r="J134" s="182">
        <v>13824.447963760393</v>
      </c>
      <c r="K134" s="181">
        <v>14071.147415999916</v>
      </c>
      <c r="L134" s="181">
        <v>14314.227650954059</v>
      </c>
      <c r="M134" s="181">
        <v>14552.673521853032</v>
      </c>
      <c r="N134" s="181">
        <v>14785.519989617083</v>
      </c>
      <c r="O134" s="181">
        <v>15011.3177473121</v>
      </c>
      <c r="P134" s="181">
        <v>15231.73530672533</v>
      </c>
      <c r="Q134" s="181">
        <v>15448.326493780101</v>
      </c>
      <c r="R134" s="181">
        <v>15659.204080247764</v>
      </c>
      <c r="S134" s="181">
        <v>15863.844714179071</v>
      </c>
      <c r="T134" s="181">
        <v>16061.654087473133</v>
      </c>
      <c r="U134" s="181">
        <v>16251.967608139134</v>
      </c>
      <c r="V134" s="181">
        <v>16434.302015404028</v>
      </c>
      <c r="W134" s="181">
        <v>16608.249312229691</v>
      </c>
      <c r="X134" s="181">
        <v>16773.384425743938</v>
      </c>
      <c r="Y134" s="181">
        <v>16929.217739208649</v>
      </c>
    </row>
    <row r="135" spans="1:25" x14ac:dyDescent="0.25">
      <c r="A135" s="178" t="s">
        <v>297</v>
      </c>
      <c r="B135" s="178" t="s">
        <v>256</v>
      </c>
      <c r="C135" s="178" t="s">
        <v>240</v>
      </c>
      <c r="D135" s="178" t="s">
        <v>241</v>
      </c>
      <c r="E135" s="181">
        <v>32268.056763263961</v>
      </c>
      <c r="F135" s="181">
        <v>34059.736597986484</v>
      </c>
      <c r="G135" s="181">
        <v>35980.539863327132</v>
      </c>
      <c r="H135" s="181">
        <v>37997.264847135673</v>
      </c>
      <c r="I135" s="181">
        <v>40113.735502417738</v>
      </c>
      <c r="J135" s="182">
        <v>42331.390282165994</v>
      </c>
      <c r="K135" s="181">
        <v>44652.560674323504</v>
      </c>
      <c r="L135" s="181">
        <v>47080.517327806432</v>
      </c>
      <c r="M135" s="181">
        <v>49616.414308269275</v>
      </c>
      <c r="N135" s="181">
        <v>52261.256049089498</v>
      </c>
      <c r="O135" s="181">
        <v>55013.92709989498</v>
      </c>
      <c r="P135" s="181">
        <v>57884.507278532692</v>
      </c>
      <c r="Q135" s="181">
        <v>60883.651765692121</v>
      </c>
      <c r="R135" s="181">
        <v>64009.003839568191</v>
      </c>
      <c r="S135" s="181">
        <v>67263.040259418529</v>
      </c>
      <c r="T135" s="181">
        <v>70647.732186353169</v>
      </c>
      <c r="U135" s="181">
        <v>74164.45853212176</v>
      </c>
      <c r="V135" s="181">
        <v>77815.098326422885</v>
      </c>
      <c r="W135" s="181">
        <v>81601.624331230487</v>
      </c>
      <c r="X135" s="181">
        <v>85525.664018729571</v>
      </c>
      <c r="Y135" s="181">
        <v>89588.19620000245</v>
      </c>
    </row>
    <row r="136" spans="1:25" x14ac:dyDescent="0.25">
      <c r="A136" s="178" t="s">
        <v>297</v>
      </c>
      <c r="B136" s="178" t="s">
        <v>260</v>
      </c>
      <c r="C136" s="178" t="s">
        <v>218</v>
      </c>
      <c r="D136" s="178" t="s">
        <v>445</v>
      </c>
      <c r="E136" s="181">
        <v>66696.831774921346</v>
      </c>
      <c r="F136" s="181">
        <v>68435.903068552594</v>
      </c>
      <c r="G136" s="181">
        <v>69972.621697602881</v>
      </c>
      <c r="H136" s="181">
        <v>71288.075827082066</v>
      </c>
      <c r="I136" s="181">
        <v>72427.70425543387</v>
      </c>
      <c r="J136" s="182">
        <v>73423.293725635536</v>
      </c>
      <c r="K136" s="181">
        <v>74300.550311191051</v>
      </c>
      <c r="L136" s="181">
        <v>75080.593784772835</v>
      </c>
      <c r="M136" s="181">
        <v>75776.328712311733</v>
      </c>
      <c r="N136" s="181">
        <v>76397.103652816819</v>
      </c>
      <c r="O136" s="181">
        <v>76946.749192539588</v>
      </c>
      <c r="P136" s="181">
        <v>77442.570084114952</v>
      </c>
      <c r="Q136" s="181">
        <v>77899.170103388285</v>
      </c>
      <c r="R136" s="181">
        <v>78312.110673070565</v>
      </c>
      <c r="S136" s="181">
        <v>78682.646130471505</v>
      </c>
      <c r="T136" s="181">
        <v>79010.033623225245</v>
      </c>
      <c r="U136" s="181">
        <v>79294.618567162543</v>
      </c>
      <c r="V136" s="181">
        <v>79538.474194192706</v>
      </c>
      <c r="W136" s="181">
        <v>79742.335624382322</v>
      </c>
      <c r="X136" s="181">
        <v>79906.442444291868</v>
      </c>
      <c r="Y136" s="181">
        <v>80029.992473354461</v>
      </c>
    </row>
    <row r="137" spans="1:25" x14ac:dyDescent="0.25">
      <c r="A137" s="178" t="s">
        <v>297</v>
      </c>
      <c r="B137" s="178" t="s">
        <v>260</v>
      </c>
      <c r="C137" s="178" t="s">
        <v>246</v>
      </c>
      <c r="D137" s="178" t="s">
        <v>446</v>
      </c>
      <c r="E137" s="181">
        <v>1311.9080241275624</v>
      </c>
      <c r="F137" s="181">
        <v>1384.0594061326951</v>
      </c>
      <c r="G137" s="181">
        <v>1455.0282307331586</v>
      </c>
      <c r="H137" s="181">
        <v>1524.1675496100243</v>
      </c>
      <c r="I137" s="181">
        <v>1592.1833676142437</v>
      </c>
      <c r="J137" s="182">
        <v>1659.5669256041806</v>
      </c>
      <c r="K137" s="181">
        <v>1726.7341706795598</v>
      </c>
      <c r="L137" s="181">
        <v>1794.0465049018749</v>
      </c>
      <c r="M137" s="181">
        <v>1861.7103067942437</v>
      </c>
      <c r="N137" s="181">
        <v>1929.8696740974769</v>
      </c>
      <c r="O137" s="181">
        <v>1998.54489778264</v>
      </c>
      <c r="P137" s="181">
        <v>2068.1209539935094</v>
      </c>
      <c r="Q137" s="181">
        <v>2138.9545340389782</v>
      </c>
      <c r="R137" s="181">
        <v>2210.905583214098</v>
      </c>
      <c r="S137" s="181">
        <v>2283.9824844023083</v>
      </c>
      <c r="T137" s="181">
        <v>2358.1346703381514</v>
      </c>
      <c r="U137" s="181">
        <v>2433.3389964643402</v>
      </c>
      <c r="V137" s="181">
        <v>2509.6242500079802</v>
      </c>
      <c r="W137" s="181">
        <v>2586.9792386506283</v>
      </c>
      <c r="X137" s="181">
        <v>2665.3750745028501</v>
      </c>
      <c r="Y137" s="181">
        <v>2744.7440818156056</v>
      </c>
    </row>
    <row r="138" spans="1:25" x14ac:dyDescent="0.25">
      <c r="A138" s="178" t="s">
        <v>297</v>
      </c>
      <c r="B138" s="178" t="s">
        <v>260</v>
      </c>
      <c r="C138" s="178" t="s">
        <v>447</v>
      </c>
      <c r="D138" s="178" t="s">
        <v>448</v>
      </c>
      <c r="E138" s="181">
        <v>2084.3398514176224</v>
      </c>
      <c r="F138" s="181">
        <v>2198.9728882482073</v>
      </c>
      <c r="G138" s="181">
        <v>2311.7270955573549</v>
      </c>
      <c r="H138" s="181">
        <v>2421.5746115299448</v>
      </c>
      <c r="I138" s="181">
        <v>2529.637126116088</v>
      </c>
      <c r="J138" s="182">
        <v>2636.6951154458943</v>
      </c>
      <c r="K138" s="181">
        <v>2743.4094300516372</v>
      </c>
      <c r="L138" s="181">
        <v>2850.3542601244749</v>
      </c>
      <c r="M138" s="181">
        <v>2957.8574967759032</v>
      </c>
      <c r="N138" s="181">
        <v>3066.1480803417885</v>
      </c>
      <c r="O138" s="181">
        <v>3175.2582488135436</v>
      </c>
      <c r="P138" s="181">
        <v>3285.7996465317487</v>
      </c>
      <c r="Q138" s="181">
        <v>3398.3389793142701</v>
      </c>
      <c r="R138" s="181">
        <v>3512.6537303401624</v>
      </c>
      <c r="S138" s="181">
        <v>3628.7572182092822</v>
      </c>
      <c r="T138" s="181">
        <v>3746.5691024064172</v>
      </c>
      <c r="U138" s="181">
        <v>3866.0526112050361</v>
      </c>
      <c r="V138" s="181">
        <v>3987.2534813211018</v>
      </c>
      <c r="W138" s="181">
        <v>4110.1539305664337</v>
      </c>
      <c r="X138" s="181">
        <v>4234.7080622942667</v>
      </c>
      <c r="Y138" s="181">
        <v>4360.8083542864988</v>
      </c>
    </row>
    <row r="139" spans="1:25" x14ac:dyDescent="0.25">
      <c r="A139" s="178" t="s">
        <v>297</v>
      </c>
      <c r="B139" s="178" t="s">
        <v>260</v>
      </c>
      <c r="C139" s="178" t="s">
        <v>449</v>
      </c>
      <c r="D139" s="178" t="s">
        <v>450</v>
      </c>
      <c r="E139" s="181">
        <v>6034.3682168982741</v>
      </c>
      <c r="F139" s="181">
        <v>6243.2153409517996</v>
      </c>
      <c r="G139" s="181">
        <v>6436.5058482521572</v>
      </c>
      <c r="H139" s="181">
        <v>6612.05754124748</v>
      </c>
      <c r="I139" s="181">
        <v>6773.6407738015287</v>
      </c>
      <c r="J139" s="182">
        <v>6923.8717344703273</v>
      </c>
      <c r="K139" s="181">
        <v>7064.8816534370517</v>
      </c>
      <c r="L139" s="181">
        <v>7198.4380116732773</v>
      </c>
      <c r="M139" s="181">
        <v>7325.577048411109</v>
      </c>
      <c r="N139" s="181">
        <v>7447.0262365833487</v>
      </c>
      <c r="O139" s="181">
        <v>7562.9978383897542</v>
      </c>
      <c r="P139" s="181">
        <v>7675.0491745833533</v>
      </c>
      <c r="Q139" s="181">
        <v>7784.5219919456704</v>
      </c>
      <c r="R139" s="181">
        <v>7890.8857953839261</v>
      </c>
      <c r="S139" s="181">
        <v>7994.1721317907959</v>
      </c>
      <c r="T139" s="181">
        <v>8094.2105010486921</v>
      </c>
      <c r="U139" s="181">
        <v>8190.9386306019915</v>
      </c>
      <c r="V139" s="181">
        <v>8284.473688175889</v>
      </c>
      <c r="W139" s="181">
        <v>8374.7977736712928</v>
      </c>
      <c r="X139" s="181">
        <v>8461.8414255912157</v>
      </c>
      <c r="Y139" s="181">
        <v>8545.4231429008505</v>
      </c>
    </row>
    <row r="140" spans="1:25" x14ac:dyDescent="0.25">
      <c r="A140" s="178" t="s">
        <v>297</v>
      </c>
      <c r="B140" s="178" t="s">
        <v>260</v>
      </c>
      <c r="C140" s="178" t="s">
        <v>451</v>
      </c>
      <c r="D140" s="178" t="s">
        <v>452</v>
      </c>
      <c r="E140" s="181">
        <v>5027.9590239343725</v>
      </c>
      <c r="F140" s="181">
        <v>5239.5527747914311</v>
      </c>
      <c r="G140" s="181">
        <v>5440.7911352090732</v>
      </c>
      <c r="H140" s="181">
        <v>5629.56051846636</v>
      </c>
      <c r="I140" s="181">
        <v>5808.7944750817769</v>
      </c>
      <c r="J140" s="182">
        <v>5980.5186000302292</v>
      </c>
      <c r="K140" s="181">
        <v>6146.3983632270965</v>
      </c>
      <c r="L140" s="181">
        <v>6307.8312196225024</v>
      </c>
      <c r="M140" s="181">
        <v>6465.6116772404157</v>
      </c>
      <c r="N140" s="181">
        <v>6620.2843395730224</v>
      </c>
      <c r="O140" s="181">
        <v>6771.9495942923622</v>
      </c>
      <c r="P140" s="181">
        <v>6921.9249965126037</v>
      </c>
      <c r="Q140" s="181">
        <v>7071.3715046827128</v>
      </c>
      <c r="R140" s="181">
        <v>7219.7713541762178</v>
      </c>
      <c r="S140" s="181">
        <v>7367.1101482125359</v>
      </c>
      <c r="T140" s="181">
        <v>7513.1860646892437</v>
      </c>
      <c r="U140" s="181">
        <v>7657.8931709219514</v>
      </c>
      <c r="V140" s="181">
        <v>7801.292045838798</v>
      </c>
      <c r="W140" s="181">
        <v>7943.3175386254043</v>
      </c>
      <c r="X140" s="181">
        <v>8083.8539650965167</v>
      </c>
      <c r="Y140" s="181">
        <v>8222.6751157537947</v>
      </c>
    </row>
    <row r="141" spans="1:25" x14ac:dyDescent="0.25">
      <c r="A141" s="178" t="s">
        <v>297</v>
      </c>
      <c r="B141" s="178" t="s">
        <v>260</v>
      </c>
      <c r="C141" s="178" t="s">
        <v>453</v>
      </c>
      <c r="D141" s="178" t="s">
        <v>432</v>
      </c>
      <c r="E141" s="181">
        <v>1390.5816361663647</v>
      </c>
      <c r="F141" s="181">
        <v>1467.0598533852008</v>
      </c>
      <c r="G141" s="181">
        <v>1542.2845965948823</v>
      </c>
      <c r="H141" s="181">
        <v>1615.570120731498</v>
      </c>
      <c r="I141" s="181">
        <v>1687.6647689431361</v>
      </c>
      <c r="J141" s="182">
        <v>1759.0892412362082</v>
      </c>
      <c r="K141" s="181">
        <v>1830.2844285785695</v>
      </c>
      <c r="L141" s="181">
        <v>1901.633405896772</v>
      </c>
      <c r="M141" s="181">
        <v>1973.354927996083</v>
      </c>
      <c r="N141" s="181">
        <v>2045.6017339927355</v>
      </c>
      <c r="O141" s="181">
        <v>2118.3953316839411</v>
      </c>
      <c r="P141" s="181">
        <v>2192.1437837890771</v>
      </c>
      <c r="Q141" s="181">
        <v>2267.2251719836909</v>
      </c>
      <c r="R141" s="181">
        <v>2343.4910426436122</v>
      </c>
      <c r="S141" s="181">
        <v>2420.9502813641375</v>
      </c>
      <c r="T141" s="181">
        <v>2499.5492884191867</v>
      </c>
      <c r="U141" s="181">
        <v>2579.2635312990492</v>
      </c>
      <c r="V141" s="181">
        <v>2660.1235235676595</v>
      </c>
      <c r="W141" s="181">
        <v>2742.1174017161375</v>
      </c>
      <c r="X141" s="181">
        <v>2825.2145454816173</v>
      </c>
      <c r="Y141" s="181">
        <v>2909.3432206783941</v>
      </c>
    </row>
    <row r="142" spans="1:25" x14ac:dyDescent="0.25">
      <c r="A142" s="178" t="s">
        <v>297</v>
      </c>
      <c r="B142" s="178" t="s">
        <v>260</v>
      </c>
      <c r="C142" s="178" t="s">
        <v>240</v>
      </c>
      <c r="D142" s="178" t="s">
        <v>241</v>
      </c>
      <c r="E142" s="181">
        <v>10092.700515834938</v>
      </c>
      <c r="F142" s="181">
        <v>10647.771661821467</v>
      </c>
      <c r="G142" s="181">
        <v>11193.745220546842</v>
      </c>
      <c r="H142" s="181">
        <v>11725.644123869024</v>
      </c>
      <c r="I142" s="181">
        <v>12248.899770477812</v>
      </c>
      <c r="J142" s="182">
        <v>12767.29134822283</v>
      </c>
      <c r="K142" s="181">
        <v>13284.018799044174</v>
      </c>
      <c r="L142" s="181">
        <v>13801.862441916475</v>
      </c>
      <c r="M142" s="181">
        <v>14322.409977035502</v>
      </c>
      <c r="N142" s="181">
        <v>14846.769969419731</v>
      </c>
      <c r="O142" s="181">
        <v>15375.09852048052</v>
      </c>
      <c r="P142" s="181">
        <v>15910.35730805917</v>
      </c>
      <c r="Q142" s="181">
        <v>16455.290410620819</v>
      </c>
      <c r="R142" s="181">
        <v>17008.820366813849</v>
      </c>
      <c r="S142" s="181">
        <v>17571.01166738796</v>
      </c>
      <c r="T142" s="181">
        <v>18141.47529096606</v>
      </c>
      <c r="U142" s="181">
        <v>18720.033183080166</v>
      </c>
      <c r="V142" s="181">
        <v>19306.906808083357</v>
      </c>
      <c r="W142" s="181">
        <v>19902.010061831097</v>
      </c>
      <c r="X142" s="181">
        <v>20505.120705560283</v>
      </c>
      <c r="Y142" s="181">
        <v>21115.718099824633</v>
      </c>
    </row>
    <row r="143" spans="1:25" x14ac:dyDescent="0.25">
      <c r="A143" s="178" t="s">
        <v>454</v>
      </c>
      <c r="B143" s="178" t="s">
        <v>217</v>
      </c>
      <c r="C143" s="178" t="s">
        <v>218</v>
      </c>
      <c r="D143" s="178" t="s">
        <v>455</v>
      </c>
      <c r="E143" s="181">
        <v>41751.58145845258</v>
      </c>
      <c r="F143" s="181">
        <v>42224.882912575304</v>
      </c>
      <c r="G143" s="181">
        <v>42787.821916592598</v>
      </c>
      <c r="H143" s="181">
        <v>43437.231882435437</v>
      </c>
      <c r="I143" s="181">
        <v>44152.25001302865</v>
      </c>
      <c r="J143" s="182">
        <v>44917.634727938632</v>
      </c>
      <c r="K143" s="181">
        <v>45720.309070115662</v>
      </c>
      <c r="L143" s="181">
        <v>46550.159294812707</v>
      </c>
      <c r="M143" s="181">
        <v>47398.971252742493</v>
      </c>
      <c r="N143" s="181">
        <v>48260.099949217962</v>
      </c>
      <c r="O143" s="181">
        <v>49127.41448159219</v>
      </c>
      <c r="P143" s="181">
        <v>49996.973024391213</v>
      </c>
      <c r="Q143" s="181">
        <v>50865.326800131297</v>
      </c>
      <c r="R143" s="181">
        <v>51727.580850394144</v>
      </c>
      <c r="S143" s="181">
        <v>52579.550991605109</v>
      </c>
      <c r="T143" s="181">
        <v>53416.214596196143</v>
      </c>
      <c r="U143" s="181">
        <v>54234.726212476104</v>
      </c>
      <c r="V143" s="181">
        <v>55033.840115724932</v>
      </c>
      <c r="W143" s="181">
        <v>55811.106484724834</v>
      </c>
      <c r="X143" s="181">
        <v>56564.222410270544</v>
      </c>
      <c r="Y143" s="181">
        <v>57290.300179183439</v>
      </c>
    </row>
    <row r="144" spans="1:25" x14ac:dyDescent="0.25">
      <c r="A144" s="178" t="s">
        <v>454</v>
      </c>
      <c r="B144" s="178" t="s">
        <v>217</v>
      </c>
      <c r="C144" s="178" t="s">
        <v>307</v>
      </c>
      <c r="D144" s="178" t="s">
        <v>456</v>
      </c>
      <c r="E144" s="181">
        <v>8915.3676200887749</v>
      </c>
      <c r="F144" s="181">
        <v>9227.3926297649032</v>
      </c>
      <c r="G144" s="181">
        <v>9569.1849159283047</v>
      </c>
      <c r="H144" s="181">
        <v>9941.7108931165239</v>
      </c>
      <c r="I144" s="181">
        <v>10341.797973323448</v>
      </c>
      <c r="J144" s="182">
        <v>10767.237914597432</v>
      </c>
      <c r="K144" s="181">
        <v>11216.07252375439</v>
      </c>
      <c r="L144" s="181">
        <v>11686.838529104265</v>
      </c>
      <c r="M144" s="181">
        <v>12178.365638119863</v>
      </c>
      <c r="N144" s="181">
        <v>12689.734366096609</v>
      </c>
      <c r="O144" s="181">
        <v>13220.030081705847</v>
      </c>
      <c r="P144" s="181">
        <v>13768.811919719048</v>
      </c>
      <c r="Q144" s="181">
        <v>14335.697096116897</v>
      </c>
      <c r="R144" s="181">
        <v>14919.81252679369</v>
      </c>
      <c r="S144" s="181">
        <v>15520.377914936331</v>
      </c>
      <c r="T144" s="181">
        <v>16136.254978191226</v>
      </c>
      <c r="U144" s="181">
        <v>16766.84358375685</v>
      </c>
      <c r="V144" s="181">
        <v>17411.969570754383</v>
      </c>
      <c r="W144" s="181">
        <v>18071.031186514287</v>
      </c>
      <c r="X144" s="181">
        <v>18743.398764863563</v>
      </c>
      <c r="Y144" s="181">
        <v>19428.167647061739</v>
      </c>
    </row>
    <row r="145" spans="1:25" x14ac:dyDescent="0.25">
      <c r="A145" s="178" t="s">
        <v>454</v>
      </c>
      <c r="B145" s="178" t="s">
        <v>217</v>
      </c>
      <c r="C145" s="178" t="s">
        <v>457</v>
      </c>
      <c r="D145" s="178" t="s">
        <v>458</v>
      </c>
      <c r="E145" s="181">
        <v>5648.4733874901767</v>
      </c>
      <c r="F145" s="181">
        <v>5787.9009471870613</v>
      </c>
      <c r="G145" s="181">
        <v>5942.4740673360711</v>
      </c>
      <c r="H145" s="181">
        <v>6112.2869730570746</v>
      </c>
      <c r="I145" s="181">
        <v>6294.9011503736219</v>
      </c>
      <c r="J145" s="182">
        <v>6488.5466743657908</v>
      </c>
      <c r="K145" s="181">
        <v>6691.6649975783057</v>
      </c>
      <c r="L145" s="181">
        <v>6903.0446781226483</v>
      </c>
      <c r="M145" s="181">
        <v>7121.6874208563941</v>
      </c>
      <c r="N145" s="181">
        <v>7346.7741405830357</v>
      </c>
      <c r="O145" s="181">
        <v>7577.515954085542</v>
      </c>
      <c r="P145" s="181">
        <v>7813.4195007017934</v>
      </c>
      <c r="Q145" s="181">
        <v>8054.0393863037252</v>
      </c>
      <c r="R145" s="181">
        <v>8298.6711957590887</v>
      </c>
      <c r="S145" s="181">
        <v>8546.6858703683265</v>
      </c>
      <c r="T145" s="181">
        <v>8797.2808378977243</v>
      </c>
      <c r="U145" s="181">
        <v>9049.9729234773386</v>
      </c>
      <c r="V145" s="181">
        <v>9304.5232403713835</v>
      </c>
      <c r="W145" s="181">
        <v>9560.4738811540174</v>
      </c>
      <c r="X145" s="181">
        <v>9817.3683768806241</v>
      </c>
      <c r="Y145" s="181">
        <v>10074.623923734853</v>
      </c>
    </row>
    <row r="146" spans="1:25" x14ac:dyDescent="0.25">
      <c r="A146" s="178" t="s">
        <v>454</v>
      </c>
      <c r="B146" s="178" t="s">
        <v>217</v>
      </c>
      <c r="C146" s="178" t="s">
        <v>459</v>
      </c>
      <c r="D146" s="178" t="s">
        <v>460</v>
      </c>
      <c r="E146" s="181">
        <v>1291.2544796971042</v>
      </c>
      <c r="F146" s="181">
        <v>1337.080723723024</v>
      </c>
      <c r="G146" s="181">
        <v>1387.265596844961</v>
      </c>
      <c r="H146" s="181">
        <v>1441.955443000651</v>
      </c>
      <c r="I146" s="181">
        <v>1500.696268198971</v>
      </c>
      <c r="J146" s="182">
        <v>1563.173213098941</v>
      </c>
      <c r="K146" s="181">
        <v>1629.1071342267628</v>
      </c>
      <c r="L146" s="181">
        <v>1698.2902734758914</v>
      </c>
      <c r="M146" s="181">
        <v>1770.5570686411886</v>
      </c>
      <c r="N146" s="181">
        <v>1845.7781200005973</v>
      </c>
      <c r="O146" s="181">
        <v>1923.8244843529797</v>
      </c>
      <c r="P146" s="181">
        <v>2004.6359465784951</v>
      </c>
      <c r="Q146" s="181">
        <v>2088.1606336757741</v>
      </c>
      <c r="R146" s="181">
        <v>2174.275118689322</v>
      </c>
      <c r="S146" s="181">
        <v>2262.8692651235747</v>
      </c>
      <c r="T146" s="181">
        <v>2353.7805049442086</v>
      </c>
      <c r="U146" s="181">
        <v>2446.9244948479313</v>
      </c>
      <c r="V146" s="181">
        <v>2542.2789234553911</v>
      </c>
      <c r="W146" s="181">
        <v>2639.7589728046769</v>
      </c>
      <c r="X146" s="181">
        <v>2739.2755815372966</v>
      </c>
      <c r="Y146" s="181">
        <v>2840.6993082335098</v>
      </c>
    </row>
    <row r="147" spans="1:25" x14ac:dyDescent="0.25">
      <c r="A147" s="178" t="s">
        <v>454</v>
      </c>
      <c r="B147" s="178" t="s">
        <v>217</v>
      </c>
      <c r="C147" s="178" t="s">
        <v>240</v>
      </c>
      <c r="D147" s="178" t="s">
        <v>241</v>
      </c>
      <c r="E147" s="181">
        <v>14621.978057612709</v>
      </c>
      <c r="F147" s="181">
        <v>14801.571017207783</v>
      </c>
      <c r="G147" s="181">
        <v>15013.859599696549</v>
      </c>
      <c r="H147" s="181">
        <v>15257.851350953295</v>
      </c>
      <c r="I147" s="181">
        <v>15526.33710701267</v>
      </c>
      <c r="J147" s="182">
        <v>15814.062846204821</v>
      </c>
      <c r="K147" s="181">
        <v>16116.518893555916</v>
      </c>
      <c r="L147" s="181">
        <v>16430.22342892718</v>
      </c>
      <c r="M147" s="181">
        <v>16752.350844747769</v>
      </c>
      <c r="N147" s="181">
        <v>17080.617391320771</v>
      </c>
      <c r="O147" s="181">
        <v>17412.909577475581</v>
      </c>
      <c r="P147" s="181">
        <v>17747.878794161337</v>
      </c>
      <c r="Q147" s="181">
        <v>18084.34318312721</v>
      </c>
      <c r="R147" s="181">
        <v>18420.597718580309</v>
      </c>
      <c r="S147" s="181">
        <v>18755.178657888784</v>
      </c>
      <c r="T147" s="181">
        <v>19086.311252214997</v>
      </c>
      <c r="U147" s="181">
        <v>19412.985768010207</v>
      </c>
      <c r="V147" s="181">
        <v>19734.756589219112</v>
      </c>
      <c r="W147" s="181">
        <v>20050.739773998637</v>
      </c>
      <c r="X147" s="181">
        <v>20360.095036802704</v>
      </c>
      <c r="Y147" s="181">
        <v>20661.761978496132</v>
      </c>
    </row>
    <row r="148" spans="1:25" x14ac:dyDescent="0.25">
      <c r="A148" s="178" t="s">
        <v>454</v>
      </c>
      <c r="B148" s="178" t="s">
        <v>242</v>
      </c>
      <c r="C148" s="178" t="s">
        <v>218</v>
      </c>
      <c r="D148" s="178" t="s">
        <v>461</v>
      </c>
      <c r="E148" s="181">
        <v>12012.710516583584</v>
      </c>
      <c r="F148" s="181">
        <v>12368.713348659079</v>
      </c>
      <c r="G148" s="181">
        <v>12763.15540053881</v>
      </c>
      <c r="H148" s="181">
        <v>13196.482334041701</v>
      </c>
      <c r="I148" s="181">
        <v>13663.338893780365</v>
      </c>
      <c r="J148" s="182">
        <v>14159.514762417855</v>
      </c>
      <c r="K148" s="181">
        <v>14682.238622839441</v>
      </c>
      <c r="L148" s="181">
        <v>15228.736039649986</v>
      </c>
      <c r="M148" s="181">
        <v>15796.713169036237</v>
      </c>
      <c r="N148" s="181">
        <v>16384.291128599834</v>
      </c>
      <c r="O148" s="181">
        <v>16989.677371039641</v>
      </c>
      <c r="P148" s="181">
        <v>17611.826456120194</v>
      </c>
      <c r="Q148" s="181">
        <v>18249.860361438827</v>
      </c>
      <c r="R148" s="181">
        <v>18902.427013970275</v>
      </c>
      <c r="S148" s="181">
        <v>19568.594576538584</v>
      </c>
      <c r="T148" s="181">
        <v>20247.804707709882</v>
      </c>
      <c r="U148" s="181">
        <v>20938.582347753327</v>
      </c>
      <c r="V148" s="181">
        <v>21639.123429405292</v>
      </c>
      <c r="W148" s="181">
        <v>22348.606221077349</v>
      </c>
      <c r="X148" s="181">
        <v>23066.311375083995</v>
      </c>
      <c r="Y148" s="181">
        <v>23791.567098344043</v>
      </c>
    </row>
    <row r="149" spans="1:25" x14ac:dyDescent="0.25">
      <c r="A149" s="178" t="s">
        <v>454</v>
      </c>
      <c r="B149" s="178" t="s">
        <v>242</v>
      </c>
      <c r="C149" s="178" t="s">
        <v>462</v>
      </c>
      <c r="D149" s="178" t="s">
        <v>463</v>
      </c>
      <c r="E149" s="181">
        <v>1515.2454234262675</v>
      </c>
      <c r="F149" s="181">
        <v>1557.6565260272594</v>
      </c>
      <c r="G149" s="181">
        <v>1604.7612774052964</v>
      </c>
      <c r="H149" s="181">
        <v>1656.5927824313333</v>
      </c>
      <c r="I149" s="181">
        <v>1712.4568197049903</v>
      </c>
      <c r="J149" s="182">
        <v>1771.8068018126173</v>
      </c>
      <c r="K149" s="181">
        <v>1834.2793506074827</v>
      </c>
      <c r="L149" s="181">
        <v>1899.5129681290387</v>
      </c>
      <c r="M149" s="181">
        <v>1967.2082684399788</v>
      </c>
      <c r="N149" s="181">
        <v>2037.1193302490369</v>
      </c>
      <c r="O149" s="181">
        <v>2109.0124831117414</v>
      </c>
      <c r="P149" s="181">
        <v>2182.7481094584723</v>
      </c>
      <c r="Q149" s="181">
        <v>2258.2081689267006</v>
      </c>
      <c r="R149" s="181">
        <v>2335.2167820001368</v>
      </c>
      <c r="S149" s="181">
        <v>2413.6509993004411</v>
      </c>
      <c r="T149" s="181">
        <v>2493.4346270987357</v>
      </c>
      <c r="U149" s="181">
        <v>2574.3792260702553</v>
      </c>
      <c r="V149" s="181">
        <v>2656.2571533125706</v>
      </c>
      <c r="W149" s="181">
        <v>2738.962593824509</v>
      </c>
      <c r="X149" s="181">
        <v>2822.4029212912405</v>
      </c>
      <c r="Y149" s="181">
        <v>2906.4918971238503</v>
      </c>
    </row>
    <row r="150" spans="1:25" x14ac:dyDescent="0.25">
      <c r="A150" s="178" t="s">
        <v>454</v>
      </c>
      <c r="B150" s="178" t="s">
        <v>242</v>
      </c>
      <c r="C150" s="178" t="s">
        <v>464</v>
      </c>
      <c r="D150" s="178" t="s">
        <v>465</v>
      </c>
      <c r="E150" s="181">
        <v>2727.2375511937735</v>
      </c>
      <c r="F150" s="181">
        <v>2776.3958381408233</v>
      </c>
      <c r="G150" s="181">
        <v>2832.6298067424582</v>
      </c>
      <c r="H150" s="181">
        <v>2895.7752234917525</v>
      </c>
      <c r="I150" s="181">
        <v>2964.4109658491193</v>
      </c>
      <c r="J150" s="182">
        <v>3037.4199770760406</v>
      </c>
      <c r="K150" s="181">
        <v>3114.0361945635773</v>
      </c>
      <c r="L150" s="181">
        <v>3193.5236784471444</v>
      </c>
      <c r="M150" s="181">
        <v>3275.276110507576</v>
      </c>
      <c r="N150" s="181">
        <v>3358.7969092284989</v>
      </c>
      <c r="O150" s="181">
        <v>3443.627156619279</v>
      </c>
      <c r="P150" s="181">
        <v>3529.4764878355927</v>
      </c>
      <c r="Q150" s="181">
        <v>3616.0992769108148</v>
      </c>
      <c r="R150" s="181">
        <v>3703.166787560137</v>
      </c>
      <c r="S150" s="181">
        <v>3790.4453730343166</v>
      </c>
      <c r="T150" s="181">
        <v>3877.7825626497925</v>
      </c>
      <c r="U150" s="181">
        <v>3964.8584574726829</v>
      </c>
      <c r="V150" s="181">
        <v>4051.3053853936726</v>
      </c>
      <c r="W150" s="181">
        <v>4136.9537358072967</v>
      </c>
      <c r="X150" s="181">
        <v>4221.6602048199165</v>
      </c>
      <c r="Y150" s="181">
        <v>4305.2966071179799</v>
      </c>
    </row>
    <row r="151" spans="1:25" x14ac:dyDescent="0.25">
      <c r="A151" s="178" t="s">
        <v>454</v>
      </c>
      <c r="B151" s="178" t="s">
        <v>242</v>
      </c>
      <c r="C151" s="178" t="s">
        <v>466</v>
      </c>
      <c r="D151" s="178" t="s">
        <v>467</v>
      </c>
      <c r="E151" s="181">
        <v>13328.850240839958</v>
      </c>
      <c r="F151" s="181">
        <v>13471.069607154692</v>
      </c>
      <c r="G151" s="181">
        <v>13644.621453187519</v>
      </c>
      <c r="H151" s="181">
        <v>13848.013993780585</v>
      </c>
      <c r="I151" s="181">
        <v>14073.821291520442</v>
      </c>
      <c r="J151" s="182">
        <v>14316.255516756381</v>
      </c>
      <c r="K151" s="181">
        <v>14571.331123548747</v>
      </c>
      <c r="L151" s="181">
        <v>14835.312090850677</v>
      </c>
      <c r="M151" s="181">
        <v>15105.16379956014</v>
      </c>
      <c r="N151" s="181">
        <v>15378.438550004079</v>
      </c>
      <c r="O151" s="181">
        <v>15652.92830006706</v>
      </c>
      <c r="P151" s="181">
        <v>15927.247916939948</v>
      </c>
      <c r="Q151" s="181">
        <v>16200.251894220299</v>
      </c>
      <c r="R151" s="181">
        <v>16470.457779356508</v>
      </c>
      <c r="S151" s="181">
        <v>16736.845787549657</v>
      </c>
      <c r="T151" s="181">
        <v>16998.781871764328</v>
      </c>
      <c r="U151" s="181">
        <v>17254.922410282175</v>
      </c>
      <c r="V151" s="181">
        <v>17503.757152747683</v>
      </c>
      <c r="W151" s="181">
        <v>17744.670414261363</v>
      </c>
      <c r="X151" s="181">
        <v>17977.178180121464</v>
      </c>
      <c r="Y151" s="181">
        <v>18200.876396104144</v>
      </c>
    </row>
    <row r="152" spans="1:25" x14ac:dyDescent="0.25">
      <c r="A152" s="178" t="s">
        <v>454</v>
      </c>
      <c r="B152" s="178" t="s">
        <v>242</v>
      </c>
      <c r="C152" s="178" t="s">
        <v>468</v>
      </c>
      <c r="D152" s="178" t="s">
        <v>469</v>
      </c>
      <c r="E152" s="181">
        <v>3901.4506488623774</v>
      </c>
      <c r="F152" s="181">
        <v>3981.4263641886146</v>
      </c>
      <c r="G152" s="181">
        <v>4071.9391325171996</v>
      </c>
      <c r="H152" s="181">
        <v>4172.8277537394551</v>
      </c>
      <c r="I152" s="181">
        <v>4282.1135063212469</v>
      </c>
      <c r="J152" s="182">
        <v>4398.2383638509027</v>
      </c>
      <c r="K152" s="181">
        <v>4520.1383434973941</v>
      </c>
      <c r="L152" s="181">
        <v>4646.7827138647708</v>
      </c>
      <c r="M152" s="181">
        <v>4777.3195919899972</v>
      </c>
      <c r="N152" s="181">
        <v>4911.0491035626101</v>
      </c>
      <c r="O152" s="181">
        <v>5047.3196434166057</v>
      </c>
      <c r="P152" s="181">
        <v>5185.720814891919</v>
      </c>
      <c r="Q152" s="181">
        <v>5325.9040421857462</v>
      </c>
      <c r="R152" s="181">
        <v>5467.3945882216012</v>
      </c>
      <c r="S152" s="181">
        <v>5609.8537780472252</v>
      </c>
      <c r="T152" s="181">
        <v>5753.0600384547888</v>
      </c>
      <c r="U152" s="181">
        <v>5896.5406165311651</v>
      </c>
      <c r="V152" s="181">
        <v>6039.7469243240184</v>
      </c>
      <c r="W152" s="181">
        <v>6182.4210300599616</v>
      </c>
      <c r="X152" s="181">
        <v>6324.3419216831062</v>
      </c>
      <c r="Y152" s="181">
        <v>6465.309169305955</v>
      </c>
    </row>
    <row r="153" spans="1:25" x14ac:dyDescent="0.25">
      <c r="A153" s="178" t="s">
        <v>454</v>
      </c>
      <c r="B153" s="178" t="s">
        <v>242</v>
      </c>
      <c r="C153" s="178" t="s">
        <v>470</v>
      </c>
      <c r="D153" s="178" t="s">
        <v>471</v>
      </c>
      <c r="E153" s="181">
        <v>7047.3206957466964</v>
      </c>
      <c r="F153" s="181">
        <v>7249.4663289843147</v>
      </c>
      <c r="G153" s="181">
        <v>7473.7412595843243</v>
      </c>
      <c r="H153" s="181">
        <v>7720.3443417492126</v>
      </c>
      <c r="I153" s="181">
        <v>7986.0830033513639</v>
      </c>
      <c r="J153" s="182">
        <v>8268.4449442699261</v>
      </c>
      <c r="K153" s="181">
        <v>8565.7665791735035</v>
      </c>
      <c r="L153" s="181">
        <v>8876.3885683438421</v>
      </c>
      <c r="M153" s="181">
        <v>9198.9374920458213</v>
      </c>
      <c r="N153" s="181">
        <v>9532.2863602509806</v>
      </c>
      <c r="O153" s="181">
        <v>9875.3624694251648</v>
      </c>
      <c r="P153" s="181">
        <v>10227.530884390851</v>
      </c>
      <c r="Q153" s="181">
        <v>10588.256098968288</v>
      </c>
      <c r="R153" s="181">
        <v>10956.729756830648</v>
      </c>
      <c r="S153" s="181">
        <v>11332.389807887534</v>
      </c>
      <c r="T153" s="181">
        <v>11714.89233437746</v>
      </c>
      <c r="U153" s="181">
        <v>12103.364750776884</v>
      </c>
      <c r="V153" s="181">
        <v>12496.747656497006</v>
      </c>
      <c r="W153" s="181">
        <v>12894.55231665366</v>
      </c>
      <c r="X153" s="181">
        <v>13296.350794705684</v>
      </c>
      <c r="Y153" s="181">
        <v>13701.744099064421</v>
      </c>
    </row>
    <row r="154" spans="1:25" x14ac:dyDescent="0.25">
      <c r="A154" s="178" t="s">
        <v>454</v>
      </c>
      <c r="B154" s="178" t="s">
        <v>242</v>
      </c>
      <c r="C154" s="178" t="s">
        <v>472</v>
      </c>
      <c r="D154" s="178" t="s">
        <v>473</v>
      </c>
      <c r="E154" s="181">
        <v>2197.3100749415953</v>
      </c>
      <c r="F154" s="181">
        <v>2224.5737348940338</v>
      </c>
      <c r="G154" s="181">
        <v>2257.1077030669617</v>
      </c>
      <c r="H154" s="181">
        <v>2294.6917365085474</v>
      </c>
      <c r="I154" s="181">
        <v>2336.118972416235</v>
      </c>
      <c r="J154" s="182">
        <v>2380.4465365836104</v>
      </c>
      <c r="K154" s="181">
        <v>2427.0251942067657</v>
      </c>
      <c r="L154" s="181">
        <v>2475.2428275332418</v>
      </c>
      <c r="M154" s="181">
        <v>2524.6002987213792</v>
      </c>
      <c r="N154" s="181">
        <v>2574.6932723886707</v>
      </c>
      <c r="O154" s="181">
        <v>2625.1548061080343</v>
      </c>
      <c r="P154" s="181">
        <v>2675.7536692915783</v>
      </c>
      <c r="Q154" s="181">
        <v>2726.2973616295667</v>
      </c>
      <c r="R154" s="181">
        <v>2776.535256205621</v>
      </c>
      <c r="S154" s="181">
        <v>2826.2931335179342</v>
      </c>
      <c r="T154" s="181">
        <v>2875.4608325051358</v>
      </c>
      <c r="U154" s="181">
        <v>2923.8072081823912</v>
      </c>
      <c r="V154" s="181">
        <v>2971.071253948573</v>
      </c>
      <c r="W154" s="181">
        <v>3017.14228746034</v>
      </c>
      <c r="X154" s="181">
        <v>3061.9313118146279</v>
      </c>
      <c r="Y154" s="181">
        <v>3105.3623826784515</v>
      </c>
    </row>
    <row r="155" spans="1:25" x14ac:dyDescent="0.25">
      <c r="A155" s="178" t="s">
        <v>454</v>
      </c>
      <c r="B155" s="178" t="s">
        <v>242</v>
      </c>
      <c r="C155" s="178" t="s">
        <v>240</v>
      </c>
      <c r="D155" s="178" t="s">
        <v>241</v>
      </c>
      <c r="E155" s="181">
        <v>17628.512288042119</v>
      </c>
      <c r="F155" s="181">
        <v>17772.824393296309</v>
      </c>
      <c r="G155" s="181">
        <v>17957.902788034804</v>
      </c>
      <c r="H155" s="181">
        <v>18181.496769815822</v>
      </c>
      <c r="I155" s="181">
        <v>18433.607912526466</v>
      </c>
      <c r="J155" s="182">
        <v>18706.476382912744</v>
      </c>
      <c r="K155" s="181">
        <v>18994.767191331608</v>
      </c>
      <c r="L155" s="181">
        <v>19293.521366269455</v>
      </c>
      <c r="M155" s="181">
        <v>19598.737199245807</v>
      </c>
      <c r="N155" s="181">
        <v>19907.210367328858</v>
      </c>
      <c r="O155" s="181">
        <v>20216.075800359813</v>
      </c>
      <c r="P155" s="181">
        <v>20523.554997771884</v>
      </c>
      <c r="Q155" s="181">
        <v>20828.193505400039</v>
      </c>
      <c r="R155" s="181">
        <v>21128.117454082792</v>
      </c>
      <c r="S155" s="181">
        <v>21422.06151278468</v>
      </c>
      <c r="T155" s="181">
        <v>21709.263708690469</v>
      </c>
      <c r="U155" s="181">
        <v>21988.064006835488</v>
      </c>
      <c r="V155" s="181">
        <v>22256.604379459837</v>
      </c>
      <c r="W155" s="181">
        <v>22514.177196472705</v>
      </c>
      <c r="X155" s="181">
        <v>22760.246817772364</v>
      </c>
      <c r="Y155" s="181">
        <v>22994.382367968592</v>
      </c>
    </row>
    <row r="156" spans="1:25" x14ac:dyDescent="0.25">
      <c r="A156" s="178" t="s">
        <v>454</v>
      </c>
      <c r="B156" s="178" t="s">
        <v>250</v>
      </c>
      <c r="C156" s="178" t="s">
        <v>218</v>
      </c>
      <c r="D156" s="178" t="s">
        <v>474</v>
      </c>
      <c r="E156" s="181">
        <v>219284.16294312928</v>
      </c>
      <c r="F156" s="181">
        <v>223782.73577662159</v>
      </c>
      <c r="G156" s="181">
        <v>228525.62689027857</v>
      </c>
      <c r="H156" s="181">
        <v>233559.08597476149</v>
      </c>
      <c r="I156" s="181">
        <v>238810.39240792656</v>
      </c>
      <c r="J156" s="182">
        <v>244218.8344769548</v>
      </c>
      <c r="K156" s="181">
        <v>249726.91122889277</v>
      </c>
      <c r="L156" s="181">
        <v>255293.72338489242</v>
      </c>
      <c r="M156" s="181">
        <v>260885.0516131811</v>
      </c>
      <c r="N156" s="181">
        <v>266471.95765329566</v>
      </c>
      <c r="O156" s="181">
        <v>272026.45505071158</v>
      </c>
      <c r="P156" s="181">
        <v>277533.17496858339</v>
      </c>
      <c r="Q156" s="181">
        <v>282979.72273899231</v>
      </c>
      <c r="R156" s="181">
        <v>288346.99166741362</v>
      </c>
      <c r="S156" s="181">
        <v>293622.21423023322</v>
      </c>
      <c r="T156" s="181">
        <v>298797.39435545524</v>
      </c>
      <c r="U156" s="181">
        <v>303873.34906947747</v>
      </c>
      <c r="V156" s="181">
        <v>308849.5881663849</v>
      </c>
      <c r="W156" s="181">
        <v>313719.87051791075</v>
      </c>
      <c r="X156" s="181">
        <v>318479.17088829557</v>
      </c>
      <c r="Y156" s="181">
        <v>323122.38032697659</v>
      </c>
    </row>
    <row r="157" spans="1:25" x14ac:dyDescent="0.25">
      <c r="A157" s="178" t="s">
        <v>454</v>
      </c>
      <c r="B157" s="178" t="s">
        <v>250</v>
      </c>
      <c r="C157" s="178" t="s">
        <v>475</v>
      </c>
      <c r="D157" s="178" t="s">
        <v>476</v>
      </c>
      <c r="E157" s="181">
        <v>5246.237398020382</v>
      </c>
      <c r="F157" s="181">
        <v>5466.6233015748849</v>
      </c>
      <c r="G157" s="181">
        <v>5700.0593289036306</v>
      </c>
      <c r="H157" s="181">
        <v>5948.3036693544873</v>
      </c>
      <c r="I157" s="181">
        <v>6210.1413413458249</v>
      </c>
      <c r="J157" s="182">
        <v>6484.5421040274377</v>
      </c>
      <c r="K157" s="181">
        <v>6770.4479476106535</v>
      </c>
      <c r="L157" s="181">
        <v>7067.1464812875474</v>
      </c>
      <c r="M157" s="181">
        <v>7374.0325213917213</v>
      </c>
      <c r="N157" s="181">
        <v>7690.5829992041026</v>
      </c>
      <c r="O157" s="181">
        <v>8016.2414692538441</v>
      </c>
      <c r="P157" s="181">
        <v>8350.7686183641035</v>
      </c>
      <c r="Q157" s="181">
        <v>8693.9824850786954</v>
      </c>
      <c r="R157" s="181">
        <v>9045.4622743030759</v>
      </c>
      <c r="S157" s="181">
        <v>9404.9425933073453</v>
      </c>
      <c r="T157" s="181">
        <v>9772.2809261599796</v>
      </c>
      <c r="U157" s="181">
        <v>10147.607187565638</v>
      </c>
      <c r="V157" s="181">
        <v>10531.008403420537</v>
      </c>
      <c r="W157" s="181">
        <v>10922.369325900896</v>
      </c>
      <c r="X157" s="181">
        <v>11321.598833273081</v>
      </c>
      <c r="Y157" s="181">
        <v>11728.586234716691</v>
      </c>
    </row>
    <row r="158" spans="1:25" x14ac:dyDescent="0.25">
      <c r="A158" s="178" t="s">
        <v>454</v>
      </c>
      <c r="B158" s="178" t="s">
        <v>250</v>
      </c>
      <c r="C158" s="178" t="s">
        <v>477</v>
      </c>
      <c r="D158" s="178" t="s">
        <v>478</v>
      </c>
      <c r="E158" s="181">
        <v>4785.6120476114438</v>
      </c>
      <c r="F158" s="181">
        <v>5012.2242407546482</v>
      </c>
      <c r="G158" s="181">
        <v>5253.0618556506151</v>
      </c>
      <c r="H158" s="181">
        <v>5509.9551626456832</v>
      </c>
      <c r="I158" s="181">
        <v>5782.0016609056547</v>
      </c>
      <c r="J158" s="182">
        <v>6068.4508128087436</v>
      </c>
      <c r="K158" s="181">
        <v>6368.5083056327712</v>
      </c>
      <c r="L158" s="181">
        <v>6681.6881684513228</v>
      </c>
      <c r="M158" s="181">
        <v>7007.5943425655378</v>
      </c>
      <c r="N158" s="181">
        <v>7345.8991649372647</v>
      </c>
      <c r="O158" s="181">
        <v>7696.2343617776114</v>
      </c>
      <c r="P158" s="181">
        <v>8058.5283521617894</v>
      </c>
      <c r="Q158" s="181">
        <v>8432.7619940173736</v>
      </c>
      <c r="R158" s="181">
        <v>8818.6812032088073</v>
      </c>
      <c r="S158" s="181">
        <v>9216.1772718037082</v>
      </c>
      <c r="T158" s="181">
        <v>9625.2586417293332</v>
      </c>
      <c r="U158" s="181">
        <v>10046.202011510299</v>
      </c>
      <c r="V158" s="181">
        <v>10479.245458216115</v>
      </c>
      <c r="W158" s="181">
        <v>10924.427973563534</v>
      </c>
      <c r="X158" s="181">
        <v>11381.811914286805</v>
      </c>
      <c r="Y158" s="181">
        <v>11851.439453107423</v>
      </c>
    </row>
    <row r="159" spans="1:25" x14ac:dyDescent="0.25">
      <c r="A159" s="178" t="s">
        <v>454</v>
      </c>
      <c r="B159" s="178" t="s">
        <v>250</v>
      </c>
      <c r="C159" s="178" t="s">
        <v>479</v>
      </c>
      <c r="D159" s="178" t="s">
        <v>480</v>
      </c>
      <c r="E159" s="181">
        <v>2219.5619760855457</v>
      </c>
      <c r="F159" s="181">
        <v>2311.2790542050061</v>
      </c>
      <c r="G159" s="181">
        <v>2408.3883044254003</v>
      </c>
      <c r="H159" s="181">
        <v>2511.6213343296131</v>
      </c>
      <c r="I159" s="181">
        <v>2620.4532404048468</v>
      </c>
      <c r="J159" s="182">
        <v>2734.4383883235123</v>
      </c>
      <c r="K159" s="181">
        <v>2853.1206009211114</v>
      </c>
      <c r="L159" s="181">
        <v>2976.1904398432935</v>
      </c>
      <c r="M159" s="181">
        <v>3103.3843879704395</v>
      </c>
      <c r="N159" s="181">
        <v>3234.4741463643645</v>
      </c>
      <c r="O159" s="181">
        <v>3369.217978391262</v>
      </c>
      <c r="P159" s="181">
        <v>3507.5079765182372</v>
      </c>
      <c r="Q159" s="181">
        <v>3649.2605809368106</v>
      </c>
      <c r="R159" s="181">
        <v>3794.2922592314321</v>
      </c>
      <c r="S159" s="181">
        <v>3942.4850968506103</v>
      </c>
      <c r="T159" s="181">
        <v>4093.7729563202356</v>
      </c>
      <c r="U159" s="181">
        <v>4248.2039166154964</v>
      </c>
      <c r="V159" s="181">
        <v>4405.8079786496564</v>
      </c>
      <c r="W159" s="181">
        <v>4566.5304873884279</v>
      </c>
      <c r="X159" s="181">
        <v>4730.3270035649675</v>
      </c>
      <c r="Y159" s="181">
        <v>4897.1450258182613</v>
      </c>
    </row>
    <row r="160" spans="1:25" x14ac:dyDescent="0.25">
      <c r="A160" s="178" t="s">
        <v>454</v>
      </c>
      <c r="B160" s="178" t="s">
        <v>250</v>
      </c>
      <c r="C160" s="178" t="s">
        <v>481</v>
      </c>
      <c r="D160" s="178" t="s">
        <v>482</v>
      </c>
      <c r="E160" s="181">
        <v>2382.6151974692407</v>
      </c>
      <c r="F160" s="181">
        <v>2516.5700693163285</v>
      </c>
      <c r="G160" s="181">
        <v>2659.8256211135395</v>
      </c>
      <c r="H160" s="181">
        <v>2813.5253405559797</v>
      </c>
      <c r="I160" s="181">
        <v>2977.440519127505</v>
      </c>
      <c r="J160" s="182">
        <v>3151.4094590829459</v>
      </c>
      <c r="K160" s="181">
        <v>3335.238024825599</v>
      </c>
      <c r="L160" s="181">
        <v>3528.8844115791585</v>
      </c>
      <c r="M160" s="181">
        <v>3732.3494523764425</v>
      </c>
      <c r="N160" s="181">
        <v>3945.6669517554051</v>
      </c>
      <c r="O160" s="181">
        <v>4168.8460903162631</v>
      </c>
      <c r="P160" s="181">
        <v>4402.0546682893209</v>
      </c>
      <c r="Q160" s="181">
        <v>4645.4913135053148</v>
      </c>
      <c r="R160" s="181">
        <v>4899.2270661171042</v>
      </c>
      <c r="S160" s="181">
        <v>5163.4129648083435</v>
      </c>
      <c r="T160" s="181">
        <v>5438.2674914034806</v>
      </c>
      <c r="U160" s="181">
        <v>5724.1654727770938</v>
      </c>
      <c r="V160" s="181">
        <v>6021.468266082743</v>
      </c>
      <c r="W160" s="181">
        <v>6330.4299930977222</v>
      </c>
      <c r="X160" s="181">
        <v>6651.3227969124509</v>
      </c>
      <c r="Y160" s="181">
        <v>6984.4118201059173</v>
      </c>
    </row>
    <row r="161" spans="1:25" x14ac:dyDescent="0.25">
      <c r="A161" s="178" t="s">
        <v>454</v>
      </c>
      <c r="B161" s="178" t="s">
        <v>250</v>
      </c>
      <c r="C161" s="178" t="s">
        <v>483</v>
      </c>
      <c r="D161" s="178" t="s">
        <v>484</v>
      </c>
      <c r="E161" s="181">
        <v>1618.3032222331713</v>
      </c>
      <c r="F161" s="181">
        <v>1709.2871129488155</v>
      </c>
      <c r="G161" s="181">
        <v>1806.588146419291</v>
      </c>
      <c r="H161" s="181">
        <v>1910.9829943553887</v>
      </c>
      <c r="I161" s="181">
        <v>2022.3163149591455</v>
      </c>
      <c r="J161" s="182">
        <v>2140.4782810195566</v>
      </c>
      <c r="K161" s="181">
        <v>2265.33703311508</v>
      </c>
      <c r="L161" s="181">
        <v>2396.8641768980797</v>
      </c>
      <c r="M161" s="181">
        <v>2535.0602781752764</v>
      </c>
      <c r="N161" s="181">
        <v>2679.9482974283951</v>
      </c>
      <c r="O161" s="181">
        <v>2831.534470240475</v>
      </c>
      <c r="P161" s="181">
        <v>2989.9327687097721</v>
      </c>
      <c r="Q161" s="181">
        <v>3155.2781034415943</v>
      </c>
      <c r="R161" s="181">
        <v>3327.6187258314671</v>
      </c>
      <c r="S161" s="181">
        <v>3507.0572233172202</v>
      </c>
      <c r="T161" s="181">
        <v>3693.7419915948417</v>
      </c>
      <c r="U161" s="181">
        <v>3887.9276179512567</v>
      </c>
      <c r="V161" s="181">
        <v>4089.8595408637339</v>
      </c>
      <c r="W161" s="181">
        <v>4299.7103631476457</v>
      </c>
      <c r="X161" s="181">
        <v>4517.6649279285639</v>
      </c>
      <c r="Y161" s="181">
        <v>4743.9033234936715</v>
      </c>
    </row>
    <row r="162" spans="1:25" x14ac:dyDescent="0.25">
      <c r="A162" s="178" t="s">
        <v>454</v>
      </c>
      <c r="B162" s="178" t="s">
        <v>250</v>
      </c>
      <c r="C162" s="178" t="s">
        <v>485</v>
      </c>
      <c r="D162" s="178" t="s">
        <v>486</v>
      </c>
      <c r="E162" s="181">
        <v>1722.2496508652766</v>
      </c>
      <c r="F162" s="181">
        <v>1783.4775891459642</v>
      </c>
      <c r="G162" s="181">
        <v>1848.1117410682164</v>
      </c>
      <c r="H162" s="181">
        <v>1916.6478384563886</v>
      </c>
      <c r="I162" s="181">
        <v>1988.6164082961122</v>
      </c>
      <c r="J162" s="182">
        <v>2063.6174427302781</v>
      </c>
      <c r="K162" s="181">
        <v>2141.2512079898529</v>
      </c>
      <c r="L162" s="181">
        <v>2221.2357383132462</v>
      </c>
      <c r="M162" s="181">
        <v>2303.3288631481855</v>
      </c>
      <c r="N162" s="181">
        <v>2387.3192864113048</v>
      </c>
      <c r="O162" s="181">
        <v>2472.9900877733153</v>
      </c>
      <c r="P162" s="181">
        <v>2560.226433507104</v>
      </c>
      <c r="Q162" s="181">
        <v>2648.9333400780197</v>
      </c>
      <c r="R162" s="181">
        <v>2738.9454142999175</v>
      </c>
      <c r="S162" s="181">
        <v>2830.1477010602939</v>
      </c>
      <c r="T162" s="181">
        <v>2922.4644528841404</v>
      </c>
      <c r="U162" s="181">
        <v>3015.9024033588748</v>
      </c>
      <c r="V162" s="181">
        <v>3110.455103818877</v>
      </c>
      <c r="W162" s="181">
        <v>3206.0565414066732</v>
      </c>
      <c r="X162" s="181">
        <v>3302.6490273421086</v>
      </c>
      <c r="Y162" s="181">
        <v>3400.1702935563053</v>
      </c>
    </row>
    <row r="163" spans="1:25" x14ac:dyDescent="0.25">
      <c r="A163" s="178" t="s">
        <v>454</v>
      </c>
      <c r="B163" s="178" t="s">
        <v>250</v>
      </c>
      <c r="C163" s="178" t="s">
        <v>240</v>
      </c>
      <c r="D163" s="178" t="s">
        <v>241</v>
      </c>
      <c r="E163" s="181">
        <v>19418.619584164408</v>
      </c>
      <c r="F163" s="181">
        <v>20135.304829438723</v>
      </c>
      <c r="G163" s="181">
        <v>20892.905043638071</v>
      </c>
      <c r="H163" s="181">
        <v>21697.240572600407</v>
      </c>
      <c r="I163" s="181">
        <v>22543.226768867655</v>
      </c>
      <c r="J163" s="182">
        <v>23426.543768047428</v>
      </c>
      <c r="K163" s="181">
        <v>24342.85398000084</v>
      </c>
      <c r="L163" s="181">
        <v>25289.138468373309</v>
      </c>
      <c r="M163" s="181">
        <v>26262.816581506031</v>
      </c>
      <c r="N163" s="181">
        <v>27261.646603554669</v>
      </c>
      <c r="O163" s="181">
        <v>28283.310259653572</v>
      </c>
      <c r="P163" s="181">
        <v>29326.645351040181</v>
      </c>
      <c r="Q163" s="181">
        <v>30390.710854681223</v>
      </c>
      <c r="R163" s="181">
        <v>31473.75119952123</v>
      </c>
      <c r="S163" s="181">
        <v>32574.580346703075</v>
      </c>
      <c r="T163" s="181">
        <v>33692.456616135511</v>
      </c>
      <c r="U163" s="181">
        <v>34827.585844836925</v>
      </c>
      <c r="V163" s="181">
        <v>35980.022620471536</v>
      </c>
      <c r="W163" s="181">
        <v>37149.131553811472</v>
      </c>
      <c r="X163" s="181">
        <v>38334.369290786395</v>
      </c>
      <c r="Y163" s="181">
        <v>39535.135145301654</v>
      </c>
    </row>
    <row r="164" spans="1:25" x14ac:dyDescent="0.25">
      <c r="A164" s="178" t="s">
        <v>454</v>
      </c>
      <c r="B164" s="178" t="s">
        <v>286</v>
      </c>
      <c r="C164" s="178" t="s">
        <v>218</v>
      </c>
      <c r="D164" s="178" t="s">
        <v>487</v>
      </c>
      <c r="E164" s="181">
        <v>71187.118592020706</v>
      </c>
      <c r="F164" s="181">
        <v>75868.574349434188</v>
      </c>
      <c r="G164" s="181">
        <v>80330.911726944803</v>
      </c>
      <c r="H164" s="181">
        <v>84663.684851351689</v>
      </c>
      <c r="I164" s="181">
        <v>88900.68330645778</v>
      </c>
      <c r="J164" s="182">
        <v>93069.117676745707</v>
      </c>
      <c r="K164" s="181">
        <v>97192.786822049282</v>
      </c>
      <c r="L164" s="181">
        <v>101288.1247352533</v>
      </c>
      <c r="M164" s="181">
        <v>105368.52486201854</v>
      </c>
      <c r="N164" s="181">
        <v>109444.12785071417</v>
      </c>
      <c r="O164" s="181">
        <v>113520.79615098174</v>
      </c>
      <c r="P164" s="181">
        <v>117607.11398287796</v>
      </c>
      <c r="Q164" s="181">
        <v>121710.89602514649</v>
      </c>
      <c r="R164" s="181">
        <v>125834.48823415923</v>
      </c>
      <c r="S164" s="181">
        <v>129980.57536793729</v>
      </c>
      <c r="T164" s="181">
        <v>134149.01676515632</v>
      </c>
      <c r="U164" s="181">
        <v>138335.31804955032</v>
      </c>
      <c r="V164" s="181">
        <v>142535.66936088074</v>
      </c>
      <c r="W164" s="181">
        <v>146748.93602187678</v>
      </c>
      <c r="X164" s="181">
        <v>150973.54512648209</v>
      </c>
      <c r="Y164" s="181">
        <v>155205.6157723871</v>
      </c>
    </row>
    <row r="165" spans="1:25" x14ac:dyDescent="0.25">
      <c r="A165" s="178" t="s">
        <v>454</v>
      </c>
      <c r="B165" s="178" t="s">
        <v>286</v>
      </c>
      <c r="C165" s="178" t="s">
        <v>488</v>
      </c>
      <c r="D165" s="178" t="s">
        <v>489</v>
      </c>
      <c r="E165" s="181">
        <v>69835.55482555044</v>
      </c>
      <c r="F165" s="181">
        <v>72686.986122908114</v>
      </c>
      <c r="G165" s="181">
        <v>75161.770145864619</v>
      </c>
      <c r="H165" s="181">
        <v>77362.596117166366</v>
      </c>
      <c r="I165" s="181">
        <v>79333.850409674444</v>
      </c>
      <c r="J165" s="182">
        <v>81110.78335246208</v>
      </c>
      <c r="K165" s="181">
        <v>82723.061546349592</v>
      </c>
      <c r="L165" s="181">
        <v>84191.967736944775</v>
      </c>
      <c r="M165" s="181">
        <v>85534.75083024551</v>
      </c>
      <c r="N165" s="181">
        <v>86764.830846707046</v>
      </c>
      <c r="O165" s="181">
        <v>87891.373856256134</v>
      </c>
      <c r="P165" s="181">
        <v>88925.022292066045</v>
      </c>
      <c r="Q165" s="181">
        <v>89875.105836025963</v>
      </c>
      <c r="R165" s="181">
        <v>90746.358695783405</v>
      </c>
      <c r="S165" s="181">
        <v>91543.505826561901</v>
      </c>
      <c r="T165" s="181">
        <v>92269.070255938161</v>
      </c>
      <c r="U165" s="181">
        <v>92922.58624101388</v>
      </c>
      <c r="V165" s="181">
        <v>93504.24771387213</v>
      </c>
      <c r="W165" s="181">
        <v>94016.116344249196</v>
      </c>
      <c r="X165" s="181">
        <v>94459.961533287802</v>
      </c>
      <c r="Y165" s="181">
        <v>94836.148396537086</v>
      </c>
    </row>
    <row r="166" spans="1:25" x14ac:dyDescent="0.25">
      <c r="A166" s="178" t="s">
        <v>454</v>
      </c>
      <c r="B166" s="178" t="s">
        <v>286</v>
      </c>
      <c r="C166" s="178" t="s">
        <v>490</v>
      </c>
      <c r="D166" s="178" t="s">
        <v>491</v>
      </c>
      <c r="E166" s="181">
        <v>2091.0986575577817</v>
      </c>
      <c r="F166" s="181">
        <v>2162.4512155477469</v>
      </c>
      <c r="G166" s="181">
        <v>2221.6640020516329</v>
      </c>
      <c r="H166" s="181">
        <v>2271.9780711168332</v>
      </c>
      <c r="I166" s="181">
        <v>2314.8526656944528</v>
      </c>
      <c r="J166" s="182">
        <v>2351.4466988639274</v>
      </c>
      <c r="K166" s="181">
        <v>2382.730169518944</v>
      </c>
      <c r="L166" s="181">
        <v>2409.4096543840283</v>
      </c>
      <c r="M166" s="181">
        <v>2432.0600973836599</v>
      </c>
      <c r="N166" s="181">
        <v>2451.1345621571063</v>
      </c>
      <c r="O166" s="181">
        <v>2466.9560022716682</v>
      </c>
      <c r="P166" s="181">
        <v>2479.8810797453857</v>
      </c>
      <c r="Q166" s="181">
        <v>2490.2216742908863</v>
      </c>
      <c r="R166" s="181">
        <v>2498.1558168164574</v>
      </c>
      <c r="S166" s="181">
        <v>2503.8573213253198</v>
      </c>
      <c r="T166" s="181">
        <v>2507.4362671092349</v>
      </c>
      <c r="U166" s="181">
        <v>2508.9197420171727</v>
      </c>
      <c r="V166" s="181">
        <v>2508.3523506742736</v>
      </c>
      <c r="W166" s="181">
        <v>2505.8278430223249</v>
      </c>
      <c r="X166" s="181">
        <v>2501.4303175756399</v>
      </c>
      <c r="Y166" s="181">
        <v>2495.205241019914</v>
      </c>
    </row>
    <row r="167" spans="1:25" x14ac:dyDescent="0.25">
      <c r="A167" s="178" t="s">
        <v>454</v>
      </c>
      <c r="B167" s="178" t="s">
        <v>286</v>
      </c>
      <c r="C167" s="178" t="s">
        <v>317</v>
      </c>
      <c r="D167" s="178" t="s">
        <v>492</v>
      </c>
      <c r="E167" s="181">
        <v>7366.7875633572185</v>
      </c>
      <c r="F167" s="181">
        <v>7851.2472624464626</v>
      </c>
      <c r="G167" s="181">
        <v>8313.031531094106</v>
      </c>
      <c r="H167" s="181">
        <v>8761.4078637654329</v>
      </c>
      <c r="I167" s="181">
        <v>9199.872970127215</v>
      </c>
      <c r="J167" s="182">
        <v>9631.2427331555191</v>
      </c>
      <c r="K167" s="181">
        <v>10057.979974047683</v>
      </c>
      <c r="L167" s="181">
        <v>10481.785361924673</v>
      </c>
      <c r="M167" s="181">
        <v>10904.04491536507</v>
      </c>
      <c r="N167" s="181">
        <v>11325.808037740831</v>
      </c>
      <c r="O167" s="181">
        <v>11747.681403713956</v>
      </c>
      <c r="P167" s="181">
        <v>12170.55334992182</v>
      </c>
      <c r="Q167" s="181">
        <v>12595.232577142306</v>
      </c>
      <c r="R167" s="181">
        <v>13021.96185629474</v>
      </c>
      <c r="S167" s="181">
        <v>13451.01901913284</v>
      </c>
      <c r="T167" s="181">
        <v>13882.389509341994</v>
      </c>
      <c r="U167" s="181">
        <v>14315.6082271143</v>
      </c>
      <c r="V167" s="181">
        <v>14750.280909673316</v>
      </c>
      <c r="W167" s="181">
        <v>15186.290135123449</v>
      </c>
      <c r="X167" s="181">
        <v>15623.473131533432</v>
      </c>
      <c r="Y167" s="181">
        <v>16061.428284349482</v>
      </c>
    </row>
    <row r="168" spans="1:25" x14ac:dyDescent="0.25">
      <c r="A168" s="178" t="s">
        <v>454</v>
      </c>
      <c r="B168" s="178" t="s">
        <v>286</v>
      </c>
      <c r="C168" s="178" t="s">
        <v>493</v>
      </c>
      <c r="D168" s="178" t="s">
        <v>494</v>
      </c>
      <c r="E168" s="181">
        <v>10688.064260434359</v>
      </c>
      <c r="F168" s="181">
        <v>11390.940018819449</v>
      </c>
      <c r="G168" s="181">
        <v>12060.9172504575</v>
      </c>
      <c r="H168" s="181">
        <v>12711.441650032433</v>
      </c>
      <c r="I168" s="181">
        <v>13347.586400026725</v>
      </c>
      <c r="J168" s="182">
        <v>13973.436909166934</v>
      </c>
      <c r="K168" s="181">
        <v>14592.566348389879</v>
      </c>
      <c r="L168" s="181">
        <v>15207.442124376463</v>
      </c>
      <c r="M168" s="181">
        <v>15820.07513475427</v>
      </c>
      <c r="N168" s="181">
        <v>16431.987900782136</v>
      </c>
      <c r="O168" s="181">
        <v>17044.060613142479</v>
      </c>
      <c r="P168" s="181">
        <v>17657.582110285377</v>
      </c>
      <c r="Q168" s="181">
        <v>18273.725691400894</v>
      </c>
      <c r="R168" s="181">
        <v>18892.843579376411</v>
      </c>
      <c r="S168" s="181">
        <v>19515.338864923018</v>
      </c>
      <c r="T168" s="181">
        <v>20141.19042908966</v>
      </c>
      <c r="U168" s="181">
        <v>20769.723484312337</v>
      </c>
      <c r="V168" s="181">
        <v>21400.366016554563</v>
      </c>
      <c r="W168" s="181">
        <v>22032.947664888332</v>
      </c>
      <c r="X168" s="181">
        <v>22667.232272529396</v>
      </c>
      <c r="Y168" s="181">
        <v>23302.637159154503</v>
      </c>
    </row>
    <row r="169" spans="1:25" x14ac:dyDescent="0.25">
      <c r="A169" s="178" t="s">
        <v>454</v>
      </c>
      <c r="B169" s="178" t="s">
        <v>286</v>
      </c>
      <c r="C169" s="178" t="s">
        <v>495</v>
      </c>
      <c r="D169" s="178" t="s">
        <v>496</v>
      </c>
      <c r="E169" s="181">
        <v>48994.951570641642</v>
      </c>
      <c r="F169" s="181">
        <v>52216.990931851076</v>
      </c>
      <c r="G169" s="181">
        <v>55288.220783925783</v>
      </c>
      <c r="H169" s="181">
        <v>58270.277279476759</v>
      </c>
      <c r="I169" s="181">
        <v>61186.416297583826</v>
      </c>
      <c r="J169" s="182">
        <v>64055.365682487674</v>
      </c>
      <c r="K169" s="181">
        <v>66893.505138944674</v>
      </c>
      <c r="L169" s="181">
        <v>69712.145458870946</v>
      </c>
      <c r="M169" s="181">
        <v>72520.504759736257</v>
      </c>
      <c r="N169" s="181">
        <v>75325.562402211013</v>
      </c>
      <c r="O169" s="181">
        <v>78131.353251618522</v>
      </c>
      <c r="P169" s="181">
        <v>80943.785447721544</v>
      </c>
      <c r="Q169" s="181">
        <v>83768.23748896418</v>
      </c>
      <c r="R169" s="181">
        <v>86606.323993568105</v>
      </c>
      <c r="S169" s="181">
        <v>89459.892761975658</v>
      </c>
      <c r="T169" s="181">
        <v>92328.846983206036</v>
      </c>
      <c r="U169" s="181">
        <v>95210.093376454315</v>
      </c>
      <c r="V169" s="181">
        <v>98101.009783083253</v>
      </c>
      <c r="W169" s="181">
        <v>101000.81525481134</v>
      </c>
      <c r="X169" s="181">
        <v>103908.42722982711</v>
      </c>
      <c r="Y169" s="181">
        <v>106821.17465437157</v>
      </c>
    </row>
    <row r="170" spans="1:25" x14ac:dyDescent="0.25">
      <c r="A170" s="178" t="s">
        <v>454</v>
      </c>
      <c r="B170" s="178" t="s">
        <v>286</v>
      </c>
      <c r="C170" s="178" t="s">
        <v>497</v>
      </c>
      <c r="D170" s="178" t="s">
        <v>498</v>
      </c>
      <c r="E170" s="181">
        <v>11793.796428625887</v>
      </c>
      <c r="F170" s="181">
        <v>12569.388098643863</v>
      </c>
      <c r="G170" s="181">
        <v>13308.677729508448</v>
      </c>
      <c r="H170" s="181">
        <v>14026.502038335073</v>
      </c>
      <c r="I170" s="181">
        <v>14728.459052978516</v>
      </c>
      <c r="J170" s="182">
        <v>15419.056837544189</v>
      </c>
      <c r="K170" s="181">
        <v>16102.238224860062</v>
      </c>
      <c r="L170" s="181">
        <v>16780.725886814344</v>
      </c>
      <c r="M170" s="181">
        <v>17456.738758162719</v>
      </c>
      <c r="N170" s="181">
        <v>18131.956872384355</v>
      </c>
      <c r="O170" s="181">
        <v>18807.351480163554</v>
      </c>
      <c r="P170" s="181">
        <v>19484.344756548962</v>
      </c>
      <c r="Q170" s="181">
        <v>20164.231384231509</v>
      </c>
      <c r="R170" s="181">
        <v>20847.400025267307</v>
      </c>
      <c r="S170" s="181">
        <v>21534.295472059635</v>
      </c>
      <c r="T170" s="181">
        <v>22224.894420799359</v>
      </c>
      <c r="U170" s="181">
        <v>22918.452273871011</v>
      </c>
      <c r="V170" s="181">
        <v>23614.337839607291</v>
      </c>
      <c r="W170" s="181">
        <v>24312.363132414615</v>
      </c>
      <c r="X170" s="181">
        <v>25012.267563942209</v>
      </c>
      <c r="Y170" s="181">
        <v>25713.408172756837</v>
      </c>
    </row>
    <row r="171" spans="1:25" x14ac:dyDescent="0.25">
      <c r="A171" s="178" t="s">
        <v>454</v>
      </c>
      <c r="B171" s="178" t="s">
        <v>286</v>
      </c>
      <c r="C171" s="178" t="s">
        <v>240</v>
      </c>
      <c r="D171" s="178" t="s">
        <v>241</v>
      </c>
      <c r="E171" s="181">
        <v>21310.845440827889</v>
      </c>
      <c r="F171" s="181">
        <v>22438.957280051316</v>
      </c>
      <c r="G171" s="181">
        <v>23486.281382467856</v>
      </c>
      <c r="H171" s="181">
        <v>24482.675849370029</v>
      </c>
      <c r="I171" s="181">
        <v>25440.549715741963</v>
      </c>
      <c r="J171" s="182">
        <v>26369.784321736617</v>
      </c>
      <c r="K171" s="181">
        <v>27278.791528267207</v>
      </c>
      <c r="L171" s="181">
        <v>28173.51934751885</v>
      </c>
      <c r="M171" s="181">
        <v>29058.78228801928</v>
      </c>
      <c r="N171" s="181">
        <v>29938.272186566723</v>
      </c>
      <c r="O171" s="181">
        <v>30814.341395495085</v>
      </c>
      <c r="P171" s="181">
        <v>31689.951893807422</v>
      </c>
      <c r="Q171" s="181">
        <v>32567.729034018637</v>
      </c>
      <c r="R171" s="181">
        <v>33448.73420642296</v>
      </c>
      <c r="S171" s="181">
        <v>34334.057118070108</v>
      </c>
      <c r="T171" s="181">
        <v>35223.988467189949</v>
      </c>
      <c r="U171" s="181">
        <v>36117.647811159237</v>
      </c>
      <c r="V171" s="181">
        <v>37014.325447290808</v>
      </c>
      <c r="W171" s="181">
        <v>37913.991542851218</v>
      </c>
      <c r="X171" s="181">
        <v>38816.478951730271</v>
      </c>
      <c r="Y171" s="181">
        <v>39721.009270914132</v>
      </c>
    </row>
    <row r="172" spans="1:25" x14ac:dyDescent="0.25">
      <c r="A172" s="178" t="s">
        <v>454</v>
      </c>
      <c r="B172" s="178" t="s">
        <v>288</v>
      </c>
      <c r="C172" s="178" t="s">
        <v>218</v>
      </c>
      <c r="D172" s="178" t="s">
        <v>499</v>
      </c>
      <c r="E172" s="181">
        <v>15027.648800634024</v>
      </c>
      <c r="F172" s="181">
        <v>15832.762299878139</v>
      </c>
      <c r="G172" s="181">
        <v>16569.960915501433</v>
      </c>
      <c r="H172" s="181">
        <v>17259.957064046761</v>
      </c>
      <c r="I172" s="181">
        <v>17912.371424379817</v>
      </c>
      <c r="J172" s="182">
        <v>18535.408687407846</v>
      </c>
      <c r="K172" s="181">
        <v>19135.852843422468</v>
      </c>
      <c r="L172" s="181">
        <v>19718.53716457777</v>
      </c>
      <c r="M172" s="181">
        <v>20287.248624327596</v>
      </c>
      <c r="N172" s="181">
        <v>20844.99612411869</v>
      </c>
      <c r="O172" s="181">
        <v>21393.842557507345</v>
      </c>
      <c r="P172" s="181">
        <v>21936.010926172959</v>
      </c>
      <c r="Q172" s="181">
        <v>22473.290616093611</v>
      </c>
      <c r="R172" s="181">
        <v>23006.348770615488</v>
      </c>
      <c r="S172" s="181">
        <v>23535.976697641843</v>
      </c>
      <c r="T172" s="181">
        <v>24062.622996157927</v>
      </c>
      <c r="U172" s="181">
        <v>24585.877427200296</v>
      </c>
      <c r="V172" s="181">
        <v>25105.194687736399</v>
      </c>
      <c r="W172" s="181">
        <v>25620.466542427032</v>
      </c>
      <c r="X172" s="181">
        <v>26131.523374138527</v>
      </c>
      <c r="Y172" s="181">
        <v>26637.906603611173</v>
      </c>
    </row>
    <row r="173" spans="1:25" x14ac:dyDescent="0.25">
      <c r="A173" s="178" t="s">
        <v>454</v>
      </c>
      <c r="B173" s="178" t="s">
        <v>288</v>
      </c>
      <c r="C173" s="178" t="s">
        <v>240</v>
      </c>
      <c r="D173" s="178" t="s">
        <v>241</v>
      </c>
      <c r="E173" s="181">
        <v>2055.5341404833557</v>
      </c>
      <c r="F173" s="181">
        <v>2165.6603689184039</v>
      </c>
      <c r="G173" s="181">
        <v>2266.4969630412861</v>
      </c>
      <c r="H173" s="181">
        <v>2360.8770393228865</v>
      </c>
      <c r="I173" s="181">
        <v>2450.1165477248674</v>
      </c>
      <c r="J173" s="182">
        <v>2535.3377544444024</v>
      </c>
      <c r="K173" s="181">
        <v>2617.4685973005171</v>
      </c>
      <c r="L173" s="181">
        <v>2697.170188091523</v>
      </c>
      <c r="M173" s="181">
        <v>2774.9605222355149</v>
      </c>
      <c r="N173" s="181">
        <v>2851.2511677516286</v>
      </c>
      <c r="O173" s="181">
        <v>2926.3242944050344</v>
      </c>
      <c r="P173" s="181">
        <v>3000.4839721075969</v>
      </c>
      <c r="Q173" s="181">
        <v>3073.9749593053812</v>
      </c>
      <c r="R173" s="181">
        <v>3146.8885101887718</v>
      </c>
      <c r="S173" s="181">
        <v>3219.3328626087023</v>
      </c>
      <c r="T173" s="181">
        <v>3291.3693774967333</v>
      </c>
      <c r="U173" s="181">
        <v>3362.9419409386855</v>
      </c>
      <c r="V173" s="181">
        <v>3433.9759644866135</v>
      </c>
      <c r="W173" s="181">
        <v>3504.4566433338637</v>
      </c>
      <c r="X173" s="181">
        <v>3574.3607766581586</v>
      </c>
      <c r="Y173" s="181">
        <v>3643.6256383912396</v>
      </c>
    </row>
    <row r="174" spans="1:25" x14ac:dyDescent="0.25">
      <c r="A174" s="178" t="s">
        <v>500</v>
      </c>
      <c r="B174" s="178" t="s">
        <v>217</v>
      </c>
      <c r="C174" s="178" t="s">
        <v>218</v>
      </c>
      <c r="D174" s="178" t="s">
        <v>501</v>
      </c>
      <c r="E174" s="181">
        <v>15186.756669723998</v>
      </c>
      <c r="F174" s="181">
        <v>15362.960075110666</v>
      </c>
      <c r="G174" s="181">
        <v>15515.801736415928</v>
      </c>
      <c r="H174" s="181">
        <v>15672.023646212323</v>
      </c>
      <c r="I174" s="181">
        <v>15829.731077362785</v>
      </c>
      <c r="J174" s="182">
        <v>15987.465355800448</v>
      </c>
      <c r="K174" s="181">
        <v>16144.043866985821</v>
      </c>
      <c r="L174" s="181">
        <v>16298.572668025432</v>
      </c>
      <c r="M174" s="181">
        <v>16450.315273033975</v>
      </c>
      <c r="N174" s="181">
        <v>16598.638588069185</v>
      </c>
      <c r="O174" s="181">
        <v>16742.817335252967</v>
      </c>
      <c r="P174" s="181">
        <v>16882.955476281088</v>
      </c>
      <c r="Q174" s="181">
        <v>17019.272403520361</v>
      </c>
      <c r="R174" s="181">
        <v>17151.388144386776</v>
      </c>
      <c r="S174" s="181">
        <v>17279.153670956399</v>
      </c>
      <c r="T174" s="181">
        <v>17402.209154271204</v>
      </c>
      <c r="U174" s="181">
        <v>17520.641481624447</v>
      </c>
      <c r="V174" s="181">
        <v>17634.811230916403</v>
      </c>
      <c r="W174" s="181">
        <v>17744.761549278308</v>
      </c>
      <c r="X174" s="181">
        <v>17850.489870336078</v>
      </c>
      <c r="Y174" s="181">
        <v>17951.700429798842</v>
      </c>
    </row>
    <row r="175" spans="1:25" x14ac:dyDescent="0.25">
      <c r="A175" s="178" t="s">
        <v>500</v>
      </c>
      <c r="B175" s="178" t="s">
        <v>217</v>
      </c>
      <c r="C175" s="178" t="s">
        <v>475</v>
      </c>
      <c r="D175" s="178" t="s">
        <v>502</v>
      </c>
      <c r="E175" s="181">
        <v>2569.7692583629669</v>
      </c>
      <c r="F175" s="181">
        <v>2615.5414905713583</v>
      </c>
      <c r="G175" s="181">
        <v>2657.7770689116028</v>
      </c>
      <c r="H175" s="181">
        <v>2701.0151717511499</v>
      </c>
      <c r="I175" s="181">
        <v>2744.9415373943884</v>
      </c>
      <c r="J175" s="182">
        <v>2789.3100744806866</v>
      </c>
      <c r="K175" s="181">
        <v>2833.9169894463002</v>
      </c>
      <c r="L175" s="181">
        <v>2878.6044062172646</v>
      </c>
      <c r="M175" s="181">
        <v>2923.238535988331</v>
      </c>
      <c r="N175" s="181">
        <v>2967.7008098310548</v>
      </c>
      <c r="O175" s="181">
        <v>3011.8532141022224</v>
      </c>
      <c r="P175" s="181">
        <v>3055.7045095564945</v>
      </c>
      <c r="Q175" s="181">
        <v>3099.2847995141137</v>
      </c>
      <c r="R175" s="181">
        <v>3142.5152141403564</v>
      </c>
      <c r="S175" s="181">
        <v>3185.3576186160685</v>
      </c>
      <c r="T175" s="181">
        <v>3227.7339578441542</v>
      </c>
      <c r="U175" s="181">
        <v>3269.6477483779458</v>
      </c>
      <c r="V175" s="181">
        <v>3311.15412244142</v>
      </c>
      <c r="W175" s="181">
        <v>3352.2497377417271</v>
      </c>
      <c r="X175" s="181">
        <v>3392.9226072454139</v>
      </c>
      <c r="Y175" s="181">
        <v>3433.1045046998197</v>
      </c>
    </row>
    <row r="176" spans="1:25" x14ac:dyDescent="0.25">
      <c r="A176" s="178" t="s">
        <v>500</v>
      </c>
      <c r="B176" s="178" t="s">
        <v>217</v>
      </c>
      <c r="C176" s="178" t="s">
        <v>503</v>
      </c>
      <c r="D176" s="178" t="s">
        <v>504</v>
      </c>
      <c r="E176" s="181">
        <v>6621.1981168188668</v>
      </c>
      <c r="F176" s="181">
        <v>6652.4721786015862</v>
      </c>
      <c r="G176" s="181">
        <v>6672.9674004792587</v>
      </c>
      <c r="H176" s="181">
        <v>6694.3201251309965</v>
      </c>
      <c r="I176" s="181">
        <v>6715.7040928317147</v>
      </c>
      <c r="J176" s="182">
        <v>6736.4989767894631</v>
      </c>
      <c r="K176" s="181">
        <v>6756.2168036301928</v>
      </c>
      <c r="L176" s="181">
        <v>6774.502981900765</v>
      </c>
      <c r="M176" s="181">
        <v>6791.0778256247941</v>
      </c>
      <c r="N176" s="181">
        <v>6805.7120069194234</v>
      </c>
      <c r="O176" s="181">
        <v>6818.1453333047284</v>
      </c>
      <c r="P176" s="181">
        <v>6828.460586152717</v>
      </c>
      <c r="Q176" s="181">
        <v>6836.7852422988999</v>
      </c>
      <c r="R176" s="181">
        <v>6843.0047359145228</v>
      </c>
      <c r="S176" s="181">
        <v>6847.0996571738942</v>
      </c>
      <c r="T176" s="181">
        <v>6848.9687184994182</v>
      </c>
      <c r="U176" s="181">
        <v>6848.6885725219945</v>
      </c>
      <c r="V176" s="181">
        <v>6846.4406407656897</v>
      </c>
      <c r="W176" s="181">
        <v>6842.2795897463757</v>
      </c>
      <c r="X176" s="181">
        <v>6836.2416236848121</v>
      </c>
      <c r="Y176" s="181">
        <v>6828.2509579256212</v>
      </c>
    </row>
    <row r="177" spans="1:25" x14ac:dyDescent="0.25">
      <c r="A177" s="178" t="s">
        <v>500</v>
      </c>
      <c r="B177" s="178" t="s">
        <v>217</v>
      </c>
      <c r="C177" s="178" t="s">
        <v>276</v>
      </c>
      <c r="D177" s="178" t="s">
        <v>505</v>
      </c>
      <c r="E177" s="181">
        <v>11883.784548171598</v>
      </c>
      <c r="F177" s="181">
        <v>12071.804550731116</v>
      </c>
      <c r="G177" s="181">
        <v>12242.752598392668</v>
      </c>
      <c r="H177" s="181">
        <v>12417.594924782992</v>
      </c>
      <c r="I177" s="181">
        <v>12594.864678387839</v>
      </c>
      <c r="J177" s="182">
        <v>12773.418566792649</v>
      </c>
      <c r="K177" s="181">
        <v>12952.315499497225</v>
      </c>
      <c r="L177" s="181">
        <v>13130.831165817131</v>
      </c>
      <c r="M177" s="181">
        <v>13308.356566863509</v>
      </c>
      <c r="N177" s="181">
        <v>13484.356624973883</v>
      </c>
      <c r="O177" s="181">
        <v>13658.212286594757</v>
      </c>
      <c r="P177" s="181">
        <v>13829.973663660618</v>
      </c>
      <c r="Q177" s="181">
        <v>13999.786926440353</v>
      </c>
      <c r="R177" s="181">
        <v>14167.305864193815</v>
      </c>
      <c r="S177" s="181">
        <v>14332.370298815362</v>
      </c>
      <c r="T177" s="181">
        <v>14494.64208418897</v>
      </c>
      <c r="U177" s="181">
        <v>14654.151364074525</v>
      </c>
      <c r="V177" s="181">
        <v>14811.15898799189</v>
      </c>
      <c r="W177" s="181">
        <v>14965.662771973715</v>
      </c>
      <c r="X177" s="181">
        <v>15117.622083743268</v>
      </c>
      <c r="Y177" s="181">
        <v>15266.746569970535</v>
      </c>
    </row>
    <row r="178" spans="1:25" x14ac:dyDescent="0.25">
      <c r="A178" s="178" t="s">
        <v>500</v>
      </c>
      <c r="B178" s="178" t="s">
        <v>217</v>
      </c>
      <c r="C178" s="178" t="s">
        <v>506</v>
      </c>
      <c r="D178" s="178" t="s">
        <v>507</v>
      </c>
      <c r="E178" s="181">
        <v>5958.1630727141364</v>
      </c>
      <c r="F178" s="181">
        <v>6038.0908469179367</v>
      </c>
      <c r="G178" s="181">
        <v>6109.087598717605</v>
      </c>
      <c r="H178" s="181">
        <v>6181.652666828264</v>
      </c>
      <c r="I178" s="181">
        <v>6255.0451390571207</v>
      </c>
      <c r="J178" s="182">
        <v>6328.691377935168</v>
      </c>
      <c r="K178" s="181">
        <v>6402.1230955949659</v>
      </c>
      <c r="L178" s="181">
        <v>6474.9833264090175</v>
      </c>
      <c r="M178" s="181">
        <v>6546.9752178324634</v>
      </c>
      <c r="N178" s="181">
        <v>6617.841024717487</v>
      </c>
      <c r="O178" s="181">
        <v>6687.2843537527206</v>
      </c>
      <c r="P178" s="181">
        <v>6755.338512560601</v>
      </c>
      <c r="Q178" s="181">
        <v>6822.0833461796092</v>
      </c>
      <c r="R178" s="181">
        <v>6887.3586174974716</v>
      </c>
      <c r="S178" s="181">
        <v>6951.0958727104153</v>
      </c>
      <c r="T178" s="181">
        <v>7013.1412437790232</v>
      </c>
      <c r="U178" s="181">
        <v>7073.5201415272923</v>
      </c>
      <c r="V178" s="181">
        <v>7132.3688865562735</v>
      </c>
      <c r="W178" s="181">
        <v>7189.6961955109873</v>
      </c>
      <c r="X178" s="181">
        <v>7245.4923232332058</v>
      </c>
      <c r="Y178" s="181">
        <v>7299.6282634109421</v>
      </c>
    </row>
    <row r="179" spans="1:25" x14ac:dyDescent="0.25">
      <c r="A179" s="178" t="s">
        <v>500</v>
      </c>
      <c r="B179" s="178" t="s">
        <v>217</v>
      </c>
      <c r="C179" s="178" t="s">
        <v>508</v>
      </c>
      <c r="D179" s="178" t="s">
        <v>509</v>
      </c>
      <c r="E179" s="181">
        <v>1889.4464907156282</v>
      </c>
      <c r="F179" s="181">
        <v>1937.7472390066805</v>
      </c>
      <c r="G179" s="181">
        <v>1984.0339916897531</v>
      </c>
      <c r="H179" s="181">
        <v>2031.6674722451826</v>
      </c>
      <c r="I179" s="181">
        <v>2080.4330685601772</v>
      </c>
      <c r="J179" s="182">
        <v>2130.1612980151117</v>
      </c>
      <c r="K179" s="181">
        <v>2180.7097466963937</v>
      </c>
      <c r="L179" s="181">
        <v>2231.9670093061563</v>
      </c>
      <c r="M179" s="181">
        <v>2283.8369007711804</v>
      </c>
      <c r="N179" s="181">
        <v>2336.2321227016328</v>
      </c>
      <c r="O179" s="181">
        <v>2389.0471634465657</v>
      </c>
      <c r="P179" s="181">
        <v>2442.29050871257</v>
      </c>
      <c r="Q179" s="181">
        <v>2495.9880295987305</v>
      </c>
      <c r="R179" s="181">
        <v>2550.0778925685527</v>
      </c>
      <c r="S179" s="181">
        <v>2604.5296156424192</v>
      </c>
      <c r="T179" s="181">
        <v>2659.278848680658</v>
      </c>
      <c r="U179" s="181">
        <v>2714.326959858286</v>
      </c>
      <c r="V179" s="181">
        <v>2769.718518671652</v>
      </c>
      <c r="W179" s="181">
        <v>2825.4501509832667</v>
      </c>
      <c r="X179" s="181">
        <v>2881.5110069352681</v>
      </c>
      <c r="Y179" s="181">
        <v>2937.8417504350841</v>
      </c>
    </row>
    <row r="180" spans="1:25" x14ac:dyDescent="0.25">
      <c r="A180" s="178" t="s">
        <v>500</v>
      </c>
      <c r="B180" s="178" t="s">
        <v>217</v>
      </c>
      <c r="C180" s="178" t="s">
        <v>510</v>
      </c>
      <c r="D180" s="178" t="s">
        <v>511</v>
      </c>
      <c r="E180" s="181">
        <v>1276.2407674101794</v>
      </c>
      <c r="F180" s="181">
        <v>1327.4345150053184</v>
      </c>
      <c r="G180" s="181">
        <v>1378.4247111319896</v>
      </c>
      <c r="H180" s="181">
        <v>1431.5434422444318</v>
      </c>
      <c r="I180" s="181">
        <v>1486.7009380334491</v>
      </c>
      <c r="J180" s="182">
        <v>1543.8329997324543</v>
      </c>
      <c r="K180" s="181">
        <v>1602.8897706582222</v>
      </c>
      <c r="L180" s="181">
        <v>1663.8398680518637</v>
      </c>
      <c r="M180" s="181">
        <v>1726.6599033147249</v>
      </c>
      <c r="N180" s="181">
        <v>1791.3303001606121</v>
      </c>
      <c r="O180" s="181">
        <v>1857.8145811436448</v>
      </c>
      <c r="P180" s="181">
        <v>1926.1625207762081</v>
      </c>
      <c r="Q180" s="181">
        <v>1996.4391022440282</v>
      </c>
      <c r="R180" s="181">
        <v>2068.6402859914365</v>
      </c>
      <c r="S180" s="181">
        <v>2142.7859729764118</v>
      </c>
      <c r="T180" s="181">
        <v>2218.8673348181869</v>
      </c>
      <c r="U180" s="181">
        <v>2296.9290501610967</v>
      </c>
      <c r="V180" s="181">
        <v>2377.0538352161116</v>
      </c>
      <c r="W180" s="181">
        <v>2459.2857604208839</v>
      </c>
      <c r="X180" s="181">
        <v>2543.6631082050426</v>
      </c>
      <c r="Y180" s="181">
        <v>2630.1812023390739</v>
      </c>
    </row>
    <row r="181" spans="1:25" x14ac:dyDescent="0.25">
      <c r="A181" s="178" t="s">
        <v>500</v>
      </c>
      <c r="B181" s="178" t="s">
        <v>217</v>
      </c>
      <c r="C181" s="178" t="s">
        <v>512</v>
      </c>
      <c r="D181" s="178" t="s">
        <v>513</v>
      </c>
      <c r="E181" s="181">
        <v>1940.2927364291806</v>
      </c>
      <c r="F181" s="181">
        <v>1986.7961297274348</v>
      </c>
      <c r="G181" s="181">
        <v>2031.0883021560239</v>
      </c>
      <c r="H181" s="181">
        <v>2076.6143065522847</v>
      </c>
      <c r="I181" s="181">
        <v>2123.1490337715586</v>
      </c>
      <c r="J181" s="182">
        <v>2170.5147419550426</v>
      </c>
      <c r="K181" s="181">
        <v>2218.5623190276224</v>
      </c>
      <c r="L181" s="181">
        <v>2267.1750662204818</v>
      </c>
      <c r="M181" s="181">
        <v>2316.2524369200896</v>
      </c>
      <c r="N181" s="181">
        <v>2365.7035003300416</v>
      </c>
      <c r="O181" s="181">
        <v>2415.4194699552054</v>
      </c>
      <c r="P181" s="181">
        <v>2465.407306762876</v>
      </c>
      <c r="Q181" s="181">
        <v>2515.6914464064171</v>
      </c>
      <c r="R181" s="181">
        <v>2566.2079082988566</v>
      </c>
      <c r="S181" s="181">
        <v>2616.9246058667763</v>
      </c>
      <c r="T181" s="181">
        <v>2667.7756717767716</v>
      </c>
      <c r="U181" s="181">
        <v>2718.7614707653888</v>
      </c>
      <c r="V181" s="181">
        <v>2769.9255671161873</v>
      </c>
      <c r="W181" s="181">
        <v>2821.2633785597709</v>
      </c>
      <c r="X181" s="181">
        <v>2872.7628949542559</v>
      </c>
      <c r="Y181" s="181">
        <v>2924.363913821619</v>
      </c>
    </row>
    <row r="182" spans="1:25" x14ac:dyDescent="0.25">
      <c r="A182" s="178" t="s">
        <v>500</v>
      </c>
      <c r="B182" s="178" t="s">
        <v>217</v>
      </c>
      <c r="C182" s="178" t="s">
        <v>464</v>
      </c>
      <c r="D182" s="178" t="s">
        <v>514</v>
      </c>
      <c r="E182" s="181">
        <v>1927.072712543657</v>
      </c>
      <c r="F182" s="181">
        <v>1997.0630418791359</v>
      </c>
      <c r="G182" s="181">
        <v>2066.2120952311757</v>
      </c>
      <c r="H182" s="181">
        <v>2138.0091604294089</v>
      </c>
      <c r="I182" s="181">
        <v>2212.2888254653039</v>
      </c>
      <c r="J182" s="182">
        <v>2288.9257793482625</v>
      </c>
      <c r="K182" s="181">
        <v>2367.8175131360849</v>
      </c>
      <c r="L182" s="181">
        <v>2448.8900008938485</v>
      </c>
      <c r="M182" s="181">
        <v>2532.0818245337045</v>
      </c>
      <c r="N182" s="181">
        <v>2617.3378424302241</v>
      </c>
      <c r="O182" s="181">
        <v>2704.5789276399514</v>
      </c>
      <c r="P182" s="181">
        <v>2793.8520326177886</v>
      </c>
      <c r="Q182" s="181">
        <v>2885.2252287929373</v>
      </c>
      <c r="R182" s="181">
        <v>2978.6660280948227</v>
      </c>
      <c r="S182" s="181">
        <v>3074.1765775749855</v>
      </c>
      <c r="T182" s="181">
        <v>3171.7177431171676</v>
      </c>
      <c r="U182" s="181">
        <v>3271.3269833370014</v>
      </c>
      <c r="V182" s="181">
        <v>3373.0950054608666</v>
      </c>
      <c r="W182" s="181">
        <v>3477.0563696609952</v>
      </c>
      <c r="X182" s="181">
        <v>3583.2367862308702</v>
      </c>
      <c r="Y182" s="181">
        <v>3691.6011002210539</v>
      </c>
    </row>
    <row r="183" spans="1:25" x14ac:dyDescent="0.25">
      <c r="A183" s="178" t="s">
        <v>500</v>
      </c>
      <c r="B183" s="178" t="s">
        <v>217</v>
      </c>
      <c r="C183" s="178" t="s">
        <v>240</v>
      </c>
      <c r="D183" s="178" t="s">
        <v>241</v>
      </c>
      <c r="E183" s="181">
        <v>4532.4343429061109</v>
      </c>
      <c r="F183" s="181">
        <v>4616.5749634637141</v>
      </c>
      <c r="G183" s="181">
        <v>4694.6870734949644</v>
      </c>
      <c r="H183" s="181">
        <v>4774.7862195653861</v>
      </c>
      <c r="I183" s="181">
        <v>4856.3262614119631</v>
      </c>
      <c r="J183" s="182">
        <v>4938.8802241468966</v>
      </c>
      <c r="K183" s="181">
        <v>5022.0948401889618</v>
      </c>
      <c r="L183" s="181">
        <v>5105.69720069295</v>
      </c>
      <c r="M183" s="181">
        <v>5189.4562846717572</v>
      </c>
      <c r="N183" s="181">
        <v>5273.1673361136855</v>
      </c>
      <c r="O183" s="181">
        <v>5356.5902862764297</v>
      </c>
      <c r="P183" s="181">
        <v>5439.745444568337</v>
      </c>
      <c r="Q183" s="181">
        <v>5522.6912031513875</v>
      </c>
      <c r="R183" s="181">
        <v>5605.2917856753365</v>
      </c>
      <c r="S183" s="181">
        <v>5687.4835769826741</v>
      </c>
      <c r="T183" s="181">
        <v>5769.131307676942</v>
      </c>
      <c r="U183" s="181">
        <v>5850.2450398583842</v>
      </c>
      <c r="V183" s="181">
        <v>5930.9272670679056</v>
      </c>
      <c r="W183" s="181">
        <v>6011.1760148676694</v>
      </c>
      <c r="X183" s="181">
        <v>6090.9737265047443</v>
      </c>
      <c r="Y183" s="181">
        <v>6170.201631579981</v>
      </c>
    </row>
    <row r="184" spans="1:25" x14ac:dyDescent="0.25">
      <c r="A184" s="178" t="s">
        <v>500</v>
      </c>
      <c r="B184" s="178" t="s">
        <v>242</v>
      </c>
      <c r="C184" s="178" t="s">
        <v>218</v>
      </c>
      <c r="D184" s="178" t="s">
        <v>515</v>
      </c>
      <c r="E184" s="181">
        <v>224189.61667773227</v>
      </c>
      <c r="F184" s="181">
        <v>228223.78097649055</v>
      </c>
      <c r="G184" s="181">
        <v>231714.61184807142</v>
      </c>
      <c r="H184" s="181">
        <v>235084.99924821788</v>
      </c>
      <c r="I184" s="181">
        <v>238344.34087836134</v>
      </c>
      <c r="J184" s="182">
        <v>241497.88344402832</v>
      </c>
      <c r="K184" s="181">
        <v>244548.0907589111</v>
      </c>
      <c r="L184" s="181">
        <v>247498.47609183629</v>
      </c>
      <c r="M184" s="181">
        <v>250351.34127209717</v>
      </c>
      <c r="N184" s="181">
        <v>253106.50265989822</v>
      </c>
      <c r="O184" s="181">
        <v>255758.85177069934</v>
      </c>
      <c r="P184" s="181">
        <v>258314.23251882329</v>
      </c>
      <c r="Q184" s="181">
        <v>260778.735436235</v>
      </c>
      <c r="R184" s="181">
        <v>263148.53033824533</v>
      </c>
      <c r="S184" s="181">
        <v>265423.39719921147</v>
      </c>
      <c r="T184" s="181">
        <v>267602.24304736574</v>
      </c>
      <c r="U184" s="181">
        <v>269695.64224400563</v>
      </c>
      <c r="V184" s="181">
        <v>271715.45298405172</v>
      </c>
      <c r="W184" s="181">
        <v>273662.89998642798</v>
      </c>
      <c r="X184" s="181">
        <v>275539.49058250443</v>
      </c>
      <c r="Y184" s="181">
        <v>277344.9999671047</v>
      </c>
    </row>
    <row r="185" spans="1:25" x14ac:dyDescent="0.25">
      <c r="A185" s="178" t="s">
        <v>500</v>
      </c>
      <c r="B185" s="178" t="s">
        <v>242</v>
      </c>
      <c r="C185" s="178" t="s">
        <v>516</v>
      </c>
      <c r="D185" s="178" t="s">
        <v>517</v>
      </c>
      <c r="E185" s="181">
        <v>5283.5707273236931</v>
      </c>
      <c r="F185" s="181">
        <v>5427.7342415487719</v>
      </c>
      <c r="G185" s="181">
        <v>5561.0493398457902</v>
      </c>
      <c r="H185" s="181">
        <v>5693.4287889259303</v>
      </c>
      <c r="I185" s="181">
        <v>5825.0474601475371</v>
      </c>
      <c r="J185" s="182">
        <v>5955.9850694299103</v>
      </c>
      <c r="K185" s="181">
        <v>6086.2557270339848</v>
      </c>
      <c r="L185" s="181">
        <v>6215.9011163975865</v>
      </c>
      <c r="M185" s="181">
        <v>6344.9344308587652</v>
      </c>
      <c r="N185" s="181">
        <v>6473.3064457577966</v>
      </c>
      <c r="O185" s="181">
        <v>6600.8396927765762</v>
      </c>
      <c r="P185" s="181">
        <v>6727.6361531374287</v>
      </c>
      <c r="Q185" s="181">
        <v>6853.8087781689837</v>
      </c>
      <c r="R185" s="181">
        <v>6979.2122369970702</v>
      </c>
      <c r="S185" s="181">
        <v>7103.7931671000697</v>
      </c>
      <c r="T185" s="181">
        <v>7227.4734025131138</v>
      </c>
      <c r="U185" s="181">
        <v>7350.4906589544526</v>
      </c>
      <c r="V185" s="181">
        <v>7473.1274207386832</v>
      </c>
      <c r="W185" s="181">
        <v>7595.38201577778</v>
      </c>
      <c r="X185" s="181">
        <v>7717.2611403843193</v>
      </c>
      <c r="Y185" s="181">
        <v>7838.7232921027453</v>
      </c>
    </row>
    <row r="186" spans="1:25" x14ac:dyDescent="0.25">
      <c r="A186" s="178" t="s">
        <v>500</v>
      </c>
      <c r="B186" s="178" t="s">
        <v>242</v>
      </c>
      <c r="C186" s="178" t="s">
        <v>518</v>
      </c>
      <c r="D186" s="178" t="s">
        <v>519</v>
      </c>
      <c r="E186" s="181">
        <v>1248.159661614588</v>
      </c>
      <c r="F186" s="181">
        <v>1304.0392894579977</v>
      </c>
      <c r="G186" s="181">
        <v>1358.8087461137031</v>
      </c>
      <c r="H186" s="181">
        <v>1414.8322876489897</v>
      </c>
      <c r="I186" s="181">
        <v>1472.1769757434658</v>
      </c>
      <c r="J186" s="182">
        <v>1530.8887704807496</v>
      </c>
      <c r="K186" s="181">
        <v>1590.9983056149783</v>
      </c>
      <c r="L186" s="181">
        <v>1652.5442670339539</v>
      </c>
      <c r="M186" s="181">
        <v>1715.5588760928333</v>
      </c>
      <c r="N186" s="181">
        <v>1780.0579441592899</v>
      </c>
      <c r="O186" s="181">
        <v>1846.0210214682963</v>
      </c>
      <c r="P186" s="181">
        <v>1913.5042722776582</v>
      </c>
      <c r="Q186" s="181">
        <v>1982.5694412621924</v>
      </c>
      <c r="R186" s="181">
        <v>2053.2050023066345</v>
      </c>
      <c r="S186" s="181">
        <v>2125.424587594584</v>
      </c>
      <c r="T186" s="181">
        <v>2199.2336820218193</v>
      </c>
      <c r="U186" s="181">
        <v>2274.7343723618665</v>
      </c>
      <c r="V186" s="181">
        <v>2352.0482749368143</v>
      </c>
      <c r="W186" s="181">
        <v>2431.2126669554514</v>
      </c>
      <c r="X186" s="181">
        <v>2512.2682406204895</v>
      </c>
      <c r="Y186" s="181">
        <v>2595.2406183901185</v>
      </c>
    </row>
    <row r="187" spans="1:25" x14ac:dyDescent="0.25">
      <c r="A187" s="178" t="s">
        <v>500</v>
      </c>
      <c r="B187" s="178" t="s">
        <v>242</v>
      </c>
      <c r="C187" s="178" t="s">
        <v>520</v>
      </c>
      <c r="D187" s="178" t="s">
        <v>521</v>
      </c>
      <c r="E187" s="181">
        <v>8423.8061596009829</v>
      </c>
      <c r="F187" s="181">
        <v>8590.2302692109934</v>
      </c>
      <c r="G187" s="181">
        <v>8736.7190477447348</v>
      </c>
      <c r="H187" s="181">
        <v>8879.140046261984</v>
      </c>
      <c r="I187" s="181">
        <v>9017.8264356093514</v>
      </c>
      <c r="J187" s="182">
        <v>9152.9564434039075</v>
      </c>
      <c r="K187" s="181">
        <v>9284.603944883318</v>
      </c>
      <c r="L187" s="181">
        <v>9412.8833064356932</v>
      </c>
      <c r="M187" s="181">
        <v>9537.8635982439064</v>
      </c>
      <c r="N187" s="181">
        <v>9659.5195767954701</v>
      </c>
      <c r="O187" s="181">
        <v>9777.6376093198469</v>
      </c>
      <c r="P187" s="181">
        <v>9892.4220801856518</v>
      </c>
      <c r="Q187" s="181">
        <v>10004.088315644407</v>
      </c>
      <c r="R187" s="181">
        <v>10112.471954152801</v>
      </c>
      <c r="S187" s="181">
        <v>10217.546528646608</v>
      </c>
      <c r="T187" s="181">
        <v>10319.251787588502</v>
      </c>
      <c r="U187" s="181">
        <v>10417.977817231</v>
      </c>
      <c r="V187" s="181">
        <v>10514.167145758827</v>
      </c>
      <c r="W187" s="181">
        <v>10607.853240763539</v>
      </c>
      <c r="X187" s="181">
        <v>10699.080822815147</v>
      </c>
      <c r="Y187" s="181">
        <v>10787.827594459182</v>
      </c>
    </row>
    <row r="188" spans="1:25" x14ac:dyDescent="0.25">
      <c r="A188" s="178" t="s">
        <v>500</v>
      </c>
      <c r="B188" s="178" t="s">
        <v>242</v>
      </c>
      <c r="C188" s="178" t="s">
        <v>522</v>
      </c>
      <c r="D188" s="178" t="s">
        <v>523</v>
      </c>
      <c r="E188" s="181">
        <v>1691.6784981785329</v>
      </c>
      <c r="F188" s="181">
        <v>1742.9559167435111</v>
      </c>
      <c r="G188" s="181">
        <v>1791.0268644869575</v>
      </c>
      <c r="H188" s="181">
        <v>1839.0636851279164</v>
      </c>
      <c r="I188" s="181">
        <v>1887.1215225603646</v>
      </c>
      <c r="J188" s="182">
        <v>1935.2252590315636</v>
      </c>
      <c r="K188" s="181">
        <v>1983.3786942176148</v>
      </c>
      <c r="L188" s="181">
        <v>2031.594686926059</v>
      </c>
      <c r="M188" s="181">
        <v>2079.8769105908609</v>
      </c>
      <c r="N188" s="181">
        <v>2128.2085624856263</v>
      </c>
      <c r="O188" s="181">
        <v>2176.5303567466262</v>
      </c>
      <c r="P188" s="181">
        <v>2224.8747269619103</v>
      </c>
      <c r="Q188" s="181">
        <v>2273.2781327840585</v>
      </c>
      <c r="R188" s="181">
        <v>2321.691547433762</v>
      </c>
      <c r="S188" s="181">
        <v>2370.0960522646033</v>
      </c>
      <c r="T188" s="181">
        <v>2418.4642102063685</v>
      </c>
      <c r="U188" s="181">
        <v>2466.8742781458864</v>
      </c>
      <c r="V188" s="181">
        <v>2515.4205107025018</v>
      </c>
      <c r="W188" s="181">
        <v>2564.1023482423602</v>
      </c>
      <c r="X188" s="181">
        <v>2612.9220556011469</v>
      </c>
      <c r="Y188" s="181">
        <v>2661.8655547326366</v>
      </c>
    </row>
    <row r="189" spans="1:25" x14ac:dyDescent="0.25">
      <c r="A189" s="178" t="s">
        <v>500</v>
      </c>
      <c r="B189" s="178" t="s">
        <v>242</v>
      </c>
      <c r="C189" s="178" t="s">
        <v>350</v>
      </c>
      <c r="D189" s="178" t="s">
        <v>524</v>
      </c>
      <c r="E189" s="181">
        <v>2095.5247782608412</v>
      </c>
      <c r="F189" s="181">
        <v>2171.7919659846789</v>
      </c>
      <c r="G189" s="181">
        <v>2244.8677840756009</v>
      </c>
      <c r="H189" s="181">
        <v>2318.6878387772467</v>
      </c>
      <c r="I189" s="181">
        <v>2393.3280530442994</v>
      </c>
      <c r="J189" s="182">
        <v>2468.827439165022</v>
      </c>
      <c r="K189" s="181">
        <v>2545.1987628356201</v>
      </c>
      <c r="L189" s="181">
        <v>2622.4666640792589</v>
      </c>
      <c r="M189" s="181">
        <v>2700.6443148757671</v>
      </c>
      <c r="N189" s="181">
        <v>2779.7183261037512</v>
      </c>
      <c r="O189" s="181">
        <v>2859.6190464560723</v>
      </c>
      <c r="P189" s="181">
        <v>2940.396269718166</v>
      </c>
      <c r="Q189" s="181">
        <v>3022.1062069089021</v>
      </c>
      <c r="R189" s="181">
        <v>3104.69195865137</v>
      </c>
      <c r="S189" s="181">
        <v>3188.1356495592981</v>
      </c>
      <c r="T189" s="181">
        <v>3272.4073363259286</v>
      </c>
      <c r="U189" s="181">
        <v>3357.6201115005169</v>
      </c>
      <c r="V189" s="181">
        <v>3443.9115332918027</v>
      </c>
      <c r="W189" s="181">
        <v>3531.2916989755672</v>
      </c>
      <c r="X189" s="181">
        <v>3619.7746977000088</v>
      </c>
      <c r="Y189" s="181">
        <v>3709.3520165366772</v>
      </c>
    </row>
    <row r="190" spans="1:25" x14ac:dyDescent="0.25">
      <c r="A190" s="178" t="s">
        <v>500</v>
      </c>
      <c r="B190" s="178" t="s">
        <v>242</v>
      </c>
      <c r="C190" s="178" t="s">
        <v>525</v>
      </c>
      <c r="D190" s="178" t="s">
        <v>526</v>
      </c>
      <c r="E190" s="181">
        <v>2289.8185805170642</v>
      </c>
      <c r="F190" s="181">
        <v>2339.5151738429277</v>
      </c>
      <c r="G190" s="181">
        <v>2383.9535052977221</v>
      </c>
      <c r="H190" s="181">
        <v>2427.4409118944536</v>
      </c>
      <c r="I190" s="181">
        <v>2470.0627360204908</v>
      </c>
      <c r="J190" s="182">
        <v>2511.8624724447864</v>
      </c>
      <c r="K190" s="181">
        <v>2552.8552759129775</v>
      </c>
      <c r="L190" s="181">
        <v>2593.0675905653407</v>
      </c>
      <c r="M190" s="181">
        <v>2632.5135792122965</v>
      </c>
      <c r="N190" s="181">
        <v>2671.1814500944929</v>
      </c>
      <c r="O190" s="181">
        <v>2709.0071438330933</v>
      </c>
      <c r="P190" s="181">
        <v>2746.0421675067932</v>
      </c>
      <c r="Q190" s="181">
        <v>2782.3414841574768</v>
      </c>
      <c r="R190" s="181">
        <v>2817.8546943264319</v>
      </c>
      <c r="S190" s="181">
        <v>2852.5695286069322</v>
      </c>
      <c r="T190" s="181">
        <v>2886.4641919885871</v>
      </c>
      <c r="U190" s="181">
        <v>2919.6429487986493</v>
      </c>
      <c r="V190" s="181">
        <v>2952.2256033958843</v>
      </c>
      <c r="W190" s="181">
        <v>2984.2178140434635</v>
      </c>
      <c r="X190" s="181">
        <v>3015.6284678857974</v>
      </c>
      <c r="Y190" s="181">
        <v>3046.4476080430782</v>
      </c>
    </row>
    <row r="191" spans="1:25" x14ac:dyDescent="0.25">
      <c r="A191" s="178" t="s">
        <v>500</v>
      </c>
      <c r="B191" s="178" t="s">
        <v>242</v>
      </c>
      <c r="C191" s="178" t="s">
        <v>240</v>
      </c>
      <c r="D191" s="178" t="s">
        <v>241</v>
      </c>
      <c r="E191" s="181">
        <v>18249.375981553148</v>
      </c>
      <c r="F191" s="181">
        <v>18895.311884705487</v>
      </c>
      <c r="G191" s="181">
        <v>19513.484671849066</v>
      </c>
      <c r="H191" s="181">
        <v>20138.250803048428</v>
      </c>
      <c r="I191" s="181">
        <v>20770.35150557027</v>
      </c>
      <c r="J191" s="182">
        <v>21410.206051339399</v>
      </c>
      <c r="K191" s="181">
        <v>22058.00562031025</v>
      </c>
      <c r="L191" s="181">
        <v>22714.044347432126</v>
      </c>
      <c r="M191" s="181">
        <v>23378.517027877308</v>
      </c>
      <c r="N191" s="181">
        <v>24051.388872537911</v>
      </c>
      <c r="O191" s="181">
        <v>24732.139170516588</v>
      </c>
      <c r="P191" s="181">
        <v>25421.281198312718</v>
      </c>
      <c r="Q191" s="181">
        <v>26119.38335914028</v>
      </c>
      <c r="R191" s="181">
        <v>26826.036555255698</v>
      </c>
      <c r="S191" s="181">
        <v>27541.169706618977</v>
      </c>
      <c r="T191" s="181">
        <v>28264.60791697431</v>
      </c>
      <c r="U191" s="181">
        <v>28997.411966031221</v>
      </c>
      <c r="V191" s="181">
        <v>29740.853853809229</v>
      </c>
      <c r="W191" s="181">
        <v>30495.105274241534</v>
      </c>
      <c r="X191" s="181">
        <v>31260.373199397905</v>
      </c>
      <c r="Y191" s="181">
        <v>32036.670229699415</v>
      </c>
    </row>
    <row r="192" spans="1:25" x14ac:dyDescent="0.25">
      <c r="A192" s="178" t="s">
        <v>500</v>
      </c>
      <c r="B192" s="178" t="s">
        <v>250</v>
      </c>
      <c r="C192" s="178" t="s">
        <v>218</v>
      </c>
      <c r="D192" s="178" t="s">
        <v>527</v>
      </c>
      <c r="E192" s="181">
        <v>172441.43432698972</v>
      </c>
      <c r="F192" s="181">
        <v>175811.27387300975</v>
      </c>
      <c r="G192" s="181">
        <v>178747.08783948378</v>
      </c>
      <c r="H192" s="181">
        <v>181587.02194173387</v>
      </c>
      <c r="I192" s="181">
        <v>184336.9042389027</v>
      </c>
      <c r="J192" s="182">
        <v>186999.43050070212</v>
      </c>
      <c r="K192" s="181">
        <v>189576.60250200215</v>
      </c>
      <c r="L192" s="181">
        <v>192070.88424077997</v>
      </c>
      <c r="M192" s="181">
        <v>194484.32035748003</v>
      </c>
      <c r="N192" s="181">
        <v>196817.37316664652</v>
      </c>
      <c r="O192" s="181">
        <v>199067.08981612368</v>
      </c>
      <c r="P192" s="181">
        <v>201239.32353887797</v>
      </c>
      <c r="Q192" s="181">
        <v>203340.10811280427</v>
      </c>
      <c r="R192" s="181">
        <v>205367.37279529666</v>
      </c>
      <c r="S192" s="181">
        <v>207322.10072865279</v>
      </c>
      <c r="T192" s="181">
        <v>209205.21497507519</v>
      </c>
      <c r="U192" s="181">
        <v>211019.3157032303</v>
      </c>
      <c r="V192" s="181">
        <v>212767.16235373216</v>
      </c>
      <c r="W192" s="181">
        <v>214449.88111252402</v>
      </c>
      <c r="X192" s="181">
        <v>216068.66139196182</v>
      </c>
      <c r="Y192" s="181">
        <v>217623.74703816706</v>
      </c>
    </row>
    <row r="193" spans="1:25" x14ac:dyDescent="0.25">
      <c r="A193" s="178" t="s">
        <v>500</v>
      </c>
      <c r="B193" s="178" t="s">
        <v>250</v>
      </c>
      <c r="C193" s="178" t="s">
        <v>528</v>
      </c>
      <c r="D193" s="178" t="s">
        <v>529</v>
      </c>
      <c r="E193" s="181">
        <v>4936.1724352980964</v>
      </c>
      <c r="F193" s="181">
        <v>5015.0167880132813</v>
      </c>
      <c r="G193" s="181">
        <v>5080.9113784514157</v>
      </c>
      <c r="H193" s="181">
        <v>5143.5672891820332</v>
      </c>
      <c r="I193" s="181">
        <v>5203.1804013845885</v>
      </c>
      <c r="J193" s="182">
        <v>5259.8559754304997</v>
      </c>
      <c r="K193" s="181">
        <v>5313.678557842024</v>
      </c>
      <c r="L193" s="181">
        <v>5364.7446266187917</v>
      </c>
      <c r="M193" s="181">
        <v>5413.1378359567379</v>
      </c>
      <c r="N193" s="181">
        <v>5458.8969741528454</v>
      </c>
      <c r="O193" s="181">
        <v>5501.9660823810982</v>
      </c>
      <c r="P193" s="181">
        <v>5542.5327071488236</v>
      </c>
      <c r="Q193" s="181">
        <v>5580.786913043411</v>
      </c>
      <c r="R193" s="181">
        <v>5616.6946244056307</v>
      </c>
      <c r="S193" s="181">
        <v>5650.3056348156233</v>
      </c>
      <c r="T193" s="181">
        <v>5681.6675740616383</v>
      </c>
      <c r="U193" s="181">
        <v>5710.8729548381316</v>
      </c>
      <c r="V193" s="181">
        <v>5738.0174484794352</v>
      </c>
      <c r="W193" s="181">
        <v>5763.1516466968487</v>
      </c>
      <c r="X193" s="181">
        <v>5786.3272716461597</v>
      </c>
      <c r="Y193" s="181">
        <v>5807.5702298674769</v>
      </c>
    </row>
    <row r="194" spans="1:25" x14ac:dyDescent="0.25">
      <c r="A194" s="178" t="s">
        <v>500</v>
      </c>
      <c r="B194" s="178" t="s">
        <v>250</v>
      </c>
      <c r="C194" s="178" t="s">
        <v>530</v>
      </c>
      <c r="D194" s="178" t="s">
        <v>531</v>
      </c>
      <c r="E194" s="181">
        <v>2579.5087865348742</v>
      </c>
      <c r="F194" s="181">
        <v>2680.7610936894912</v>
      </c>
      <c r="G194" s="181">
        <v>2778.2183300241832</v>
      </c>
      <c r="H194" s="181">
        <v>2876.9228111393918</v>
      </c>
      <c r="I194" s="181">
        <v>2976.9510900245168</v>
      </c>
      <c r="J194" s="182">
        <v>3078.333722041667</v>
      </c>
      <c r="K194" s="181">
        <v>3181.0914763091246</v>
      </c>
      <c r="L194" s="181">
        <v>3285.2540861307821</v>
      </c>
      <c r="M194" s="181">
        <v>3390.8457032390088</v>
      </c>
      <c r="N194" s="181">
        <v>3497.8636152936538</v>
      </c>
      <c r="O194" s="181">
        <v>3606.2423936549576</v>
      </c>
      <c r="P194" s="181">
        <v>3716.073557120922</v>
      </c>
      <c r="Q194" s="181">
        <v>3827.4586678065252</v>
      </c>
      <c r="R194" s="181">
        <v>3940.3510284257904</v>
      </c>
      <c r="S194" s="181">
        <v>4054.7592436250366</v>
      </c>
      <c r="T194" s="181">
        <v>4170.6907058961442</v>
      </c>
      <c r="U194" s="181">
        <v>4288.1867892802438</v>
      </c>
      <c r="V194" s="181">
        <v>4407.2947068709682</v>
      </c>
      <c r="W194" s="181">
        <v>4528.0301128613737</v>
      </c>
      <c r="X194" s="181">
        <v>4650.4104315855657</v>
      </c>
      <c r="Y194" s="181">
        <v>4774.4328839478521</v>
      </c>
    </row>
    <row r="195" spans="1:25" x14ac:dyDescent="0.25">
      <c r="A195" s="178" t="s">
        <v>500</v>
      </c>
      <c r="B195" s="178" t="s">
        <v>250</v>
      </c>
      <c r="C195" s="178" t="s">
        <v>532</v>
      </c>
      <c r="D195" s="178" t="s">
        <v>533</v>
      </c>
      <c r="E195" s="181">
        <v>4279.8477144637791</v>
      </c>
      <c r="F195" s="181">
        <v>4489.5672641598821</v>
      </c>
      <c r="G195" s="181">
        <v>4696.4295207802406</v>
      </c>
      <c r="H195" s="181">
        <v>4908.9059646400019</v>
      </c>
      <c r="I195" s="181">
        <v>5127.235535781505</v>
      </c>
      <c r="J195" s="182">
        <v>5351.5838587091785</v>
      </c>
      <c r="K195" s="181">
        <v>5582.10317483783</v>
      </c>
      <c r="L195" s="181">
        <v>5818.9648209117549</v>
      </c>
      <c r="M195" s="181">
        <v>6062.3340265964289</v>
      </c>
      <c r="N195" s="181">
        <v>6312.3311129541426</v>
      </c>
      <c r="O195" s="181">
        <v>6568.963977699239</v>
      </c>
      <c r="P195" s="181">
        <v>6832.5266439698562</v>
      </c>
      <c r="Q195" s="181">
        <v>7103.3400818022756</v>
      </c>
      <c r="R195" s="181">
        <v>7381.4567104885218</v>
      </c>
      <c r="S195" s="181">
        <v>7667.0324761758457</v>
      </c>
      <c r="T195" s="181">
        <v>7960.2238483453611</v>
      </c>
      <c r="U195" s="181">
        <v>8261.2555586179078</v>
      </c>
      <c r="V195" s="181">
        <v>8570.3689906327872</v>
      </c>
      <c r="W195" s="181">
        <v>8887.749409889404</v>
      </c>
      <c r="X195" s="181">
        <v>9213.5892059762191</v>
      </c>
      <c r="Y195" s="181">
        <v>9548.0441759646001</v>
      </c>
    </row>
    <row r="196" spans="1:25" x14ac:dyDescent="0.25">
      <c r="A196" s="178" t="s">
        <v>500</v>
      </c>
      <c r="B196" s="178" t="s">
        <v>250</v>
      </c>
      <c r="C196" s="178" t="s">
        <v>534</v>
      </c>
      <c r="D196" s="178" t="s">
        <v>535</v>
      </c>
      <c r="E196" s="181">
        <v>6312.9280124900815</v>
      </c>
      <c r="F196" s="181">
        <v>6643.6850899638403</v>
      </c>
      <c r="G196" s="181">
        <v>6972.2732729038707</v>
      </c>
      <c r="H196" s="181">
        <v>7311.2787040546209</v>
      </c>
      <c r="I196" s="181">
        <v>7661.1493802107898</v>
      </c>
      <c r="J196" s="182">
        <v>8022.2285800006121</v>
      </c>
      <c r="K196" s="181">
        <v>8394.8432588786964</v>
      </c>
      <c r="L196" s="181">
        <v>8779.3527545744728</v>
      </c>
      <c r="M196" s="181">
        <v>9176.1111330114891</v>
      </c>
      <c r="N196" s="181">
        <v>9585.4081482746205</v>
      </c>
      <c r="O196" s="181">
        <v>10007.365315566783</v>
      </c>
      <c r="P196" s="181">
        <v>10442.542289769601</v>
      </c>
      <c r="Q196" s="181">
        <v>10891.546542177193</v>
      </c>
      <c r="R196" s="181">
        <v>11354.579527717535</v>
      </c>
      <c r="S196" s="181">
        <v>11832.004263151266</v>
      </c>
      <c r="T196" s="181">
        <v>12324.188450267427</v>
      </c>
      <c r="U196" s="181">
        <v>12831.609731954015</v>
      </c>
      <c r="V196" s="181">
        <v>13354.777014384932</v>
      </c>
      <c r="W196" s="181">
        <v>13894.117166507267</v>
      </c>
      <c r="X196" s="181">
        <v>14450.072830911746</v>
      </c>
      <c r="Y196" s="181">
        <v>15023.033854919015</v>
      </c>
    </row>
    <row r="197" spans="1:25" x14ac:dyDescent="0.25">
      <c r="A197" s="178" t="s">
        <v>500</v>
      </c>
      <c r="B197" s="178" t="s">
        <v>250</v>
      </c>
      <c r="C197" s="178" t="s">
        <v>536</v>
      </c>
      <c r="D197" s="178" t="s">
        <v>537</v>
      </c>
      <c r="E197" s="181">
        <v>1842.797006869687</v>
      </c>
      <c r="F197" s="181">
        <v>1904.1643228094385</v>
      </c>
      <c r="G197" s="181">
        <v>1962.0881257422816</v>
      </c>
      <c r="H197" s="181">
        <v>2020.1618816235907</v>
      </c>
      <c r="I197" s="181">
        <v>2078.4304053911687</v>
      </c>
      <c r="J197" s="182">
        <v>2136.9054799208634</v>
      </c>
      <c r="K197" s="181">
        <v>2195.5917796552562</v>
      </c>
      <c r="L197" s="181">
        <v>2254.4999370346727</v>
      </c>
      <c r="M197" s="181">
        <v>2313.6364448176887</v>
      </c>
      <c r="N197" s="181">
        <v>2372.9893321178638</v>
      </c>
      <c r="O197" s="181">
        <v>2432.5045069359412</v>
      </c>
      <c r="P197" s="181">
        <v>2492.2342857928584</v>
      </c>
      <c r="Q197" s="181">
        <v>2552.2364049350099</v>
      </c>
      <c r="R197" s="181">
        <v>2612.4688920055419</v>
      </c>
      <c r="S197" s="181">
        <v>2672.9270904509135</v>
      </c>
      <c r="T197" s="181">
        <v>2733.6055628161048</v>
      </c>
      <c r="U197" s="181">
        <v>2794.5210488563221</v>
      </c>
      <c r="V197" s="181">
        <v>2855.6935967100326</v>
      </c>
      <c r="W197" s="181">
        <v>2917.1223687985407</v>
      </c>
      <c r="X197" s="181">
        <v>2978.8075813089918</v>
      </c>
      <c r="Y197" s="181">
        <v>3040.7364789616404</v>
      </c>
    </row>
    <row r="198" spans="1:25" x14ac:dyDescent="0.25">
      <c r="A198" s="178" t="s">
        <v>500</v>
      </c>
      <c r="B198" s="178" t="s">
        <v>250</v>
      </c>
      <c r="C198" s="178" t="s">
        <v>538</v>
      </c>
      <c r="D198" s="178" t="s">
        <v>539</v>
      </c>
      <c r="E198" s="181">
        <v>7413.9254511609834</v>
      </c>
      <c r="F198" s="181">
        <v>7670.925600968184</v>
      </c>
      <c r="G198" s="181">
        <v>7914.700521808355</v>
      </c>
      <c r="H198" s="181">
        <v>8159.7110425412557</v>
      </c>
      <c r="I198" s="181">
        <v>8406.1420509467789</v>
      </c>
      <c r="J198" s="182">
        <v>8654.0456265445046</v>
      </c>
      <c r="K198" s="181">
        <v>8903.445285364025</v>
      </c>
      <c r="L198" s="181">
        <v>9154.388846829901</v>
      </c>
      <c r="M198" s="181">
        <v>9406.9075380232844</v>
      </c>
      <c r="N198" s="181">
        <v>9660.9575674392363</v>
      </c>
      <c r="O198" s="181">
        <v>9916.3231877842627</v>
      </c>
      <c r="P198" s="181">
        <v>10173.221855662783</v>
      </c>
      <c r="Q198" s="181">
        <v>10431.894316229975</v>
      </c>
      <c r="R198" s="181">
        <v>10692.174489404415</v>
      </c>
      <c r="S198" s="181">
        <v>10954.04832805393</v>
      </c>
      <c r="T198" s="181">
        <v>11217.498491993016</v>
      </c>
      <c r="U198" s="181">
        <v>11482.598660691478</v>
      </c>
      <c r="V198" s="181">
        <v>11749.436500356942</v>
      </c>
      <c r="W198" s="181">
        <v>12018.014079657627</v>
      </c>
      <c r="X198" s="181">
        <v>12288.337809482857</v>
      </c>
      <c r="Y198" s="181">
        <v>12560.360537604211</v>
      </c>
    </row>
    <row r="199" spans="1:25" x14ac:dyDescent="0.25">
      <c r="A199" s="178" t="s">
        <v>500</v>
      </c>
      <c r="B199" s="178" t="s">
        <v>250</v>
      </c>
      <c r="C199" s="178" t="s">
        <v>240</v>
      </c>
      <c r="D199" s="178" t="s">
        <v>241</v>
      </c>
      <c r="E199" s="181">
        <v>25169.289875716022</v>
      </c>
      <c r="F199" s="181">
        <v>25646.408618322301</v>
      </c>
      <c r="G199" s="181">
        <v>26060.223619314427</v>
      </c>
      <c r="H199" s="181">
        <v>26460.138460460366</v>
      </c>
      <c r="I199" s="181">
        <v>26847.048540687123</v>
      </c>
      <c r="J199" s="182">
        <v>27221.389877686262</v>
      </c>
      <c r="K199" s="181">
        <v>27583.495144593078</v>
      </c>
      <c r="L199" s="181">
        <v>27933.76214354593</v>
      </c>
      <c r="M199" s="181">
        <v>28272.525572813356</v>
      </c>
      <c r="N199" s="181">
        <v>28599.888241879406</v>
      </c>
      <c r="O199" s="181">
        <v>28915.455362621804</v>
      </c>
      <c r="P199" s="181">
        <v>29220.110029364241</v>
      </c>
      <c r="Q199" s="181">
        <v>29514.758895881183</v>
      </c>
      <c r="R199" s="181">
        <v>29799.130135782096</v>
      </c>
      <c r="S199" s="181">
        <v>30073.394056243087</v>
      </c>
      <c r="T199" s="181">
        <v>30337.710829327996</v>
      </c>
      <c r="U199" s="181">
        <v>30592.482386928219</v>
      </c>
      <c r="V199" s="181">
        <v>30838.13215571973</v>
      </c>
      <c r="W199" s="181">
        <v>31074.845365913632</v>
      </c>
      <c r="X199" s="181">
        <v>31302.815162871044</v>
      </c>
      <c r="Y199" s="181">
        <v>31522.096515345958</v>
      </c>
    </row>
    <row r="200" spans="1:25" x14ac:dyDescent="0.25">
      <c r="A200" s="178" t="s">
        <v>500</v>
      </c>
      <c r="B200" s="178" t="s">
        <v>256</v>
      </c>
      <c r="C200" s="178" t="s">
        <v>218</v>
      </c>
      <c r="D200" s="178" t="s">
        <v>540</v>
      </c>
      <c r="E200" s="181">
        <v>31422.042600091667</v>
      </c>
      <c r="F200" s="181">
        <v>32197.846192062701</v>
      </c>
      <c r="G200" s="181">
        <v>32925.606142352452</v>
      </c>
      <c r="H200" s="181">
        <v>33662.282968701627</v>
      </c>
      <c r="I200" s="181">
        <v>34407.622973529993</v>
      </c>
      <c r="J200" s="182">
        <v>35161.35294792593</v>
      </c>
      <c r="K200" s="181">
        <v>35923.40203059667</v>
      </c>
      <c r="L200" s="181">
        <v>36693.376239683748</v>
      </c>
      <c r="M200" s="181">
        <v>37470.726885339383</v>
      </c>
      <c r="N200" s="181">
        <v>38254.796415204866</v>
      </c>
      <c r="O200" s="181">
        <v>39044.425245557046</v>
      </c>
      <c r="P200" s="181">
        <v>39839.985740848184</v>
      </c>
      <c r="Q200" s="181">
        <v>40641.785483965177</v>
      </c>
      <c r="R200" s="181">
        <v>41448.545418227797</v>
      </c>
      <c r="S200" s="181">
        <v>42259.781381013381</v>
      </c>
      <c r="T200" s="181">
        <v>43075.430317483137</v>
      </c>
      <c r="U200" s="181">
        <v>43893.873995018599</v>
      </c>
      <c r="V200" s="181">
        <v>44713.108781996467</v>
      </c>
      <c r="W200" s="181">
        <v>45532.673736792305</v>
      </c>
      <c r="X200" s="181">
        <v>46352.32446826162</v>
      </c>
      <c r="Y200" s="181">
        <v>47172.006308378419</v>
      </c>
    </row>
    <row r="201" spans="1:25" x14ac:dyDescent="0.25">
      <c r="A201" s="178" t="s">
        <v>500</v>
      </c>
      <c r="B201" s="178" t="s">
        <v>256</v>
      </c>
      <c r="C201" s="178" t="s">
        <v>541</v>
      </c>
      <c r="D201" s="178" t="s">
        <v>542</v>
      </c>
      <c r="E201" s="181">
        <v>8863.6188300054546</v>
      </c>
      <c r="F201" s="181">
        <v>8946.3479434594774</v>
      </c>
      <c r="G201" s="181">
        <v>9011.457675618527</v>
      </c>
      <c r="H201" s="181">
        <v>9075.0105771352173</v>
      </c>
      <c r="I201" s="181">
        <v>9136.9352925410203</v>
      </c>
      <c r="J201" s="182">
        <v>9197.1604102347719</v>
      </c>
      <c r="K201" s="181">
        <v>9255.671818162733</v>
      </c>
      <c r="L201" s="181">
        <v>9312.3752445964838</v>
      </c>
      <c r="M201" s="181">
        <v>9367.1444317361802</v>
      </c>
      <c r="N201" s="181">
        <v>9419.8350687272141</v>
      </c>
      <c r="O201" s="181">
        <v>9470.1911043364453</v>
      </c>
      <c r="P201" s="181">
        <v>9518.339434341895</v>
      </c>
      <c r="Q201" s="181">
        <v>9564.3860665634165</v>
      </c>
      <c r="R201" s="181">
        <v>9608.064681835569</v>
      </c>
      <c r="S201" s="181">
        <v>9649.308132313643</v>
      </c>
      <c r="T201" s="181">
        <v>9688.1500981499212</v>
      </c>
      <c r="U201" s="181">
        <v>9724.279916335101</v>
      </c>
      <c r="V201" s="181">
        <v>9757.3236406727174</v>
      </c>
      <c r="W201" s="181">
        <v>9787.2639879290018</v>
      </c>
      <c r="X201" s="181">
        <v>9814.1337444436576</v>
      </c>
      <c r="Y201" s="181">
        <v>9838.0065456026878</v>
      </c>
    </row>
    <row r="202" spans="1:25" x14ac:dyDescent="0.25">
      <c r="A202" s="178" t="s">
        <v>500</v>
      </c>
      <c r="B202" s="178" t="s">
        <v>256</v>
      </c>
      <c r="C202" s="178" t="s">
        <v>543</v>
      </c>
      <c r="D202" s="178" t="s">
        <v>544</v>
      </c>
      <c r="E202" s="181">
        <v>2778.847781511296</v>
      </c>
      <c r="F202" s="181">
        <v>2797.5930568801805</v>
      </c>
      <c r="G202" s="181">
        <v>2810.7283498012725</v>
      </c>
      <c r="H202" s="181">
        <v>2823.2935562880821</v>
      </c>
      <c r="I202" s="181">
        <v>2835.2706129034841</v>
      </c>
      <c r="J202" s="182">
        <v>2846.641645569096</v>
      </c>
      <c r="K202" s="181">
        <v>2857.4066752368722</v>
      </c>
      <c r="L202" s="181">
        <v>2867.541062209315</v>
      </c>
      <c r="M202" s="181">
        <v>2877.0106183458915</v>
      </c>
      <c r="N202" s="181">
        <v>2885.7759995835036</v>
      </c>
      <c r="O202" s="181">
        <v>2893.7641467660997</v>
      </c>
      <c r="P202" s="181">
        <v>2901.0194924180373</v>
      </c>
      <c r="Q202" s="181">
        <v>2907.5796933640354</v>
      </c>
      <c r="R202" s="181">
        <v>2913.3691510265039</v>
      </c>
      <c r="S202" s="181">
        <v>2918.373307077899</v>
      </c>
      <c r="T202" s="181">
        <v>2922.6081989439072</v>
      </c>
      <c r="U202" s="181">
        <v>2925.9861189360431</v>
      </c>
      <c r="V202" s="181">
        <v>2928.4012959827523</v>
      </c>
      <c r="W202" s="181">
        <v>2929.8558456157693</v>
      </c>
      <c r="X202" s="181">
        <v>2930.3668493829909</v>
      </c>
      <c r="Y202" s="181">
        <v>2929.9634169464762</v>
      </c>
    </row>
    <row r="203" spans="1:25" x14ac:dyDescent="0.25">
      <c r="A203" s="178" t="s">
        <v>500</v>
      </c>
      <c r="B203" s="178" t="s">
        <v>256</v>
      </c>
      <c r="C203" s="178" t="s">
        <v>545</v>
      </c>
      <c r="D203" s="178" t="s">
        <v>546</v>
      </c>
      <c r="E203" s="181">
        <v>4023.275037750152</v>
      </c>
      <c r="F203" s="181">
        <v>4117.9352706290501</v>
      </c>
      <c r="G203" s="181">
        <v>4206.238147164343</v>
      </c>
      <c r="H203" s="181">
        <v>4295.473360550388</v>
      </c>
      <c r="I203" s="181">
        <v>4385.605057157738</v>
      </c>
      <c r="J203" s="182">
        <v>4476.595054127265</v>
      </c>
      <c r="K203" s="181">
        <v>4568.4310671432522</v>
      </c>
      <c r="L203" s="181">
        <v>4661.0598153166975</v>
      </c>
      <c r="M203" s="181">
        <v>4754.4086224474568</v>
      </c>
      <c r="N203" s="181">
        <v>4848.3913380630484</v>
      </c>
      <c r="O203" s="181">
        <v>4942.858641206235</v>
      </c>
      <c r="P203" s="181">
        <v>5037.8556008728765</v>
      </c>
      <c r="Q203" s="181">
        <v>5133.418894909837</v>
      </c>
      <c r="R203" s="181">
        <v>5229.3848507069724</v>
      </c>
      <c r="S203" s="181">
        <v>5325.6907075881109</v>
      </c>
      <c r="T203" s="181">
        <v>5422.3269947683621</v>
      </c>
      <c r="U203" s="181">
        <v>5519.0887376650953</v>
      </c>
      <c r="V203" s="181">
        <v>5615.7234840313949</v>
      </c>
      <c r="W203" s="181">
        <v>5712.1734586794018</v>
      </c>
      <c r="X203" s="181">
        <v>5808.4082847476921</v>
      </c>
      <c r="Y203" s="181">
        <v>5904.4214712200692</v>
      </c>
    </row>
    <row r="204" spans="1:25" x14ac:dyDescent="0.25">
      <c r="A204" s="178" t="s">
        <v>500</v>
      </c>
      <c r="B204" s="178" t="s">
        <v>256</v>
      </c>
      <c r="C204" s="178" t="s">
        <v>547</v>
      </c>
      <c r="D204" s="178" t="s">
        <v>548</v>
      </c>
      <c r="E204" s="181">
        <v>2878.5647652491602</v>
      </c>
      <c r="F204" s="181">
        <v>2911.6595803879145</v>
      </c>
      <c r="G204" s="181">
        <v>2939.1363849118543</v>
      </c>
      <c r="H204" s="181">
        <v>2966.2087439691522</v>
      </c>
      <c r="I204" s="181">
        <v>2992.85033398529</v>
      </c>
      <c r="J204" s="182">
        <v>3019.0345994395275</v>
      </c>
      <c r="K204" s="181">
        <v>3044.753619318848</v>
      </c>
      <c r="L204" s="181">
        <v>3069.9729923762197</v>
      </c>
      <c r="M204" s="181">
        <v>3094.6474688920853</v>
      </c>
      <c r="N204" s="181">
        <v>3118.7254488949634</v>
      </c>
      <c r="O204" s="181">
        <v>3142.1178315842108</v>
      </c>
      <c r="P204" s="181">
        <v>3164.8621000414832</v>
      </c>
      <c r="Q204" s="181">
        <v>3186.9891183342575</v>
      </c>
      <c r="R204" s="181">
        <v>3208.4057033138524</v>
      </c>
      <c r="S204" s="181">
        <v>3229.084542271461</v>
      </c>
      <c r="T204" s="181">
        <v>3249.0319225379062</v>
      </c>
      <c r="U204" s="181">
        <v>3268.1384795244608</v>
      </c>
      <c r="V204" s="181">
        <v>3286.2726180789887</v>
      </c>
      <c r="W204" s="181">
        <v>3303.4220204726621</v>
      </c>
      <c r="X204" s="181">
        <v>3319.5912266892619</v>
      </c>
      <c r="Y204" s="181">
        <v>3334.798690068104</v>
      </c>
    </row>
    <row r="205" spans="1:25" x14ac:dyDescent="0.25">
      <c r="A205" s="178" t="s">
        <v>500</v>
      </c>
      <c r="B205" s="178" t="s">
        <v>256</v>
      </c>
      <c r="C205" s="178" t="s">
        <v>549</v>
      </c>
      <c r="D205" s="178" t="s">
        <v>550</v>
      </c>
      <c r="E205" s="181">
        <v>3828.9286714855393</v>
      </c>
      <c r="F205" s="181">
        <v>3902.2299432313694</v>
      </c>
      <c r="G205" s="181">
        <v>3968.8344812623504</v>
      </c>
      <c r="H205" s="181">
        <v>4035.6727976820184</v>
      </c>
      <c r="I205" s="181">
        <v>4102.7043750450202</v>
      </c>
      <c r="J205" s="182">
        <v>4169.8871724707205</v>
      </c>
      <c r="K205" s="181">
        <v>4237.2038465629685</v>
      </c>
      <c r="L205" s="181">
        <v>4304.5994506894031</v>
      </c>
      <c r="M205" s="181">
        <v>4372.002107086746</v>
      </c>
      <c r="N205" s="181">
        <v>4439.3288007998381</v>
      </c>
      <c r="O205" s="181">
        <v>4506.4403228077672</v>
      </c>
      <c r="P205" s="181">
        <v>4573.3763025387379</v>
      </c>
      <c r="Q205" s="181">
        <v>4640.1681066168403</v>
      </c>
      <c r="R205" s="181">
        <v>4706.6662371532439</v>
      </c>
      <c r="S205" s="181">
        <v>4772.8141869061774</v>
      </c>
      <c r="T205" s="181">
        <v>4838.6039797193434</v>
      </c>
      <c r="U205" s="181">
        <v>4903.8540819609743</v>
      </c>
      <c r="V205" s="181">
        <v>4968.3440828560124</v>
      </c>
      <c r="W205" s="181">
        <v>5032.0288820951155</v>
      </c>
      <c r="X205" s="181">
        <v>5094.8882462601996</v>
      </c>
      <c r="Y205" s="181">
        <v>5156.9232172147667</v>
      </c>
    </row>
    <row r="206" spans="1:25" x14ac:dyDescent="0.25">
      <c r="A206" s="178" t="s">
        <v>500</v>
      </c>
      <c r="B206" s="178" t="s">
        <v>256</v>
      </c>
      <c r="C206" s="178" t="s">
        <v>240</v>
      </c>
      <c r="D206" s="178" t="s">
        <v>241</v>
      </c>
      <c r="E206" s="181">
        <v>30680.270343511023</v>
      </c>
      <c r="F206" s="181">
        <v>31077.893698814292</v>
      </c>
      <c r="G206" s="181">
        <v>31417.549380279448</v>
      </c>
      <c r="H206" s="181">
        <v>31754.825485059439</v>
      </c>
      <c r="I206" s="181">
        <v>32089.460533109173</v>
      </c>
      <c r="J206" s="182">
        <v>32421.188577924975</v>
      </c>
      <c r="K206" s="181">
        <v>32749.942023664611</v>
      </c>
      <c r="L206" s="181">
        <v>33075.367113251312</v>
      </c>
      <c r="M206" s="181">
        <v>33396.990209520096</v>
      </c>
      <c r="N206" s="181">
        <v>33714.26529175722</v>
      </c>
      <c r="O206" s="181">
        <v>34026.235849178731</v>
      </c>
      <c r="P206" s="181">
        <v>34333.31111028132</v>
      </c>
      <c r="Q206" s="181">
        <v>34635.830454764277</v>
      </c>
      <c r="R206" s="181">
        <v>34932.784347824287</v>
      </c>
      <c r="S206" s="181">
        <v>35223.873474321546</v>
      </c>
      <c r="T206" s="181">
        <v>35509.16251824022</v>
      </c>
      <c r="U206" s="181">
        <v>35787.44923600067</v>
      </c>
      <c r="V206" s="181">
        <v>36057.276957707385</v>
      </c>
      <c r="W206" s="181">
        <v>36318.487409734676</v>
      </c>
      <c r="X206" s="181">
        <v>36571.105233268085</v>
      </c>
      <c r="Y206" s="181">
        <v>36815.307331416931</v>
      </c>
    </row>
    <row r="207" spans="1:25" x14ac:dyDescent="0.25">
      <c r="A207" s="178" t="s">
        <v>500</v>
      </c>
      <c r="B207" s="178" t="s">
        <v>260</v>
      </c>
      <c r="C207" s="178" t="s">
        <v>218</v>
      </c>
      <c r="D207" s="178" t="s">
        <v>551</v>
      </c>
      <c r="E207" s="181">
        <v>10475.608279796757</v>
      </c>
      <c r="F207" s="181">
        <v>10561.4067910506</v>
      </c>
      <c r="G207" s="181">
        <v>10640.564812481167</v>
      </c>
      <c r="H207" s="181">
        <v>10728.897242696596</v>
      </c>
      <c r="I207" s="181">
        <v>10823.30602371476</v>
      </c>
      <c r="J207" s="182">
        <v>10921.449258028646</v>
      </c>
      <c r="K207" s="181">
        <v>11021.615328743634</v>
      </c>
      <c r="L207" s="181">
        <v>11122.471560524198</v>
      </c>
      <c r="M207" s="181">
        <v>11223.013120837362</v>
      </c>
      <c r="N207" s="181">
        <v>11322.476634307457</v>
      </c>
      <c r="O207" s="181">
        <v>11420.192644882611</v>
      </c>
      <c r="P207" s="181">
        <v>11516.157989401005</v>
      </c>
      <c r="Q207" s="181">
        <v>11610.523027420224</v>
      </c>
      <c r="R207" s="181">
        <v>11703.141624738882</v>
      </c>
      <c r="S207" s="181">
        <v>11794.197744885989</v>
      </c>
      <c r="T207" s="181">
        <v>11883.923386785147</v>
      </c>
      <c r="U207" s="181">
        <v>11971.969507418709</v>
      </c>
      <c r="V207" s="181">
        <v>12057.955793230651</v>
      </c>
      <c r="W207" s="181">
        <v>12142.051741344099</v>
      </c>
      <c r="X207" s="181">
        <v>12224.494590253496</v>
      </c>
      <c r="Y207" s="181">
        <v>12305.438187258596</v>
      </c>
    </row>
    <row r="208" spans="1:25" x14ac:dyDescent="0.25">
      <c r="A208" s="178" t="s">
        <v>500</v>
      </c>
      <c r="B208" s="178" t="s">
        <v>260</v>
      </c>
      <c r="C208" s="178" t="s">
        <v>276</v>
      </c>
      <c r="D208" s="178" t="s">
        <v>552</v>
      </c>
      <c r="E208" s="181">
        <v>8855.1228375841511</v>
      </c>
      <c r="F208" s="181">
        <v>8981.8002088154171</v>
      </c>
      <c r="G208" s="181">
        <v>9104.006963201562</v>
      </c>
      <c r="H208" s="181">
        <v>9235.2629562693746</v>
      </c>
      <c r="I208" s="181">
        <v>9373.0384359451964</v>
      </c>
      <c r="J208" s="182">
        <v>9515.3991829091028</v>
      </c>
      <c r="K208" s="181">
        <v>9660.9151828775775</v>
      </c>
      <c r="L208" s="181">
        <v>9808.4549976904236</v>
      </c>
      <c r="M208" s="181">
        <v>9957.1500207120771</v>
      </c>
      <c r="N208" s="181">
        <v>10106.325763412797</v>
      </c>
      <c r="O208" s="181">
        <v>10255.375576192175</v>
      </c>
      <c r="P208" s="181">
        <v>10404.280066845153</v>
      </c>
      <c r="Q208" s="181">
        <v>10553.159061637791</v>
      </c>
      <c r="R208" s="181">
        <v>10701.864318678339</v>
      </c>
      <c r="S208" s="181">
        <v>10850.547810779322</v>
      </c>
      <c r="T208" s="181">
        <v>10999.409815261464</v>
      </c>
      <c r="U208" s="181">
        <v>11148.114534525223</v>
      </c>
      <c r="V208" s="181">
        <v>11296.288807337234</v>
      </c>
      <c r="W208" s="181">
        <v>11444.068776599141</v>
      </c>
      <c r="X208" s="181">
        <v>11591.658357828766</v>
      </c>
      <c r="Y208" s="181">
        <v>11739.1870643648</v>
      </c>
    </row>
    <row r="209" spans="1:25" x14ac:dyDescent="0.25">
      <c r="A209" s="178" t="s">
        <v>500</v>
      </c>
      <c r="B209" s="178" t="s">
        <v>260</v>
      </c>
      <c r="C209" s="178" t="s">
        <v>240</v>
      </c>
      <c r="D209" s="178" t="s">
        <v>241</v>
      </c>
      <c r="E209" s="181">
        <v>9499.854003467608</v>
      </c>
      <c r="F209" s="181">
        <v>9628.6740706243472</v>
      </c>
      <c r="G209" s="181">
        <v>9753.209569151817</v>
      </c>
      <c r="H209" s="181">
        <v>9887.9613211394844</v>
      </c>
      <c r="I209" s="181">
        <v>10030.222545082474</v>
      </c>
      <c r="J209" s="182">
        <v>10177.932020165434</v>
      </c>
      <c r="K209" s="181">
        <v>10329.57327638173</v>
      </c>
      <c r="L209" s="181">
        <v>10483.952499291681</v>
      </c>
      <c r="M209" s="181">
        <v>10640.158886525218</v>
      </c>
      <c r="N209" s="181">
        <v>10797.490166845384</v>
      </c>
      <c r="O209" s="181">
        <v>10955.31697397545</v>
      </c>
      <c r="P209" s="181">
        <v>11113.637208554966</v>
      </c>
      <c r="Q209" s="181">
        <v>11272.597048990265</v>
      </c>
      <c r="R209" s="181">
        <v>11432.055918214237</v>
      </c>
      <c r="S209" s="181">
        <v>11592.193537970088</v>
      </c>
      <c r="T209" s="181">
        <v>11753.240949766447</v>
      </c>
      <c r="U209" s="181">
        <v>11914.856109285905</v>
      </c>
      <c r="V209" s="181">
        <v>12076.656367421772</v>
      </c>
      <c r="W209" s="181">
        <v>12238.802844889409</v>
      </c>
      <c r="X209" s="181">
        <v>12401.528921433719</v>
      </c>
      <c r="Y209" s="181">
        <v>12564.988316121153</v>
      </c>
    </row>
    <row r="210" spans="1:25" x14ac:dyDescent="0.25">
      <c r="A210" s="178" t="s">
        <v>500</v>
      </c>
      <c r="B210" s="178" t="s">
        <v>274</v>
      </c>
      <c r="C210" s="178" t="s">
        <v>218</v>
      </c>
      <c r="D210" s="178" t="s">
        <v>553</v>
      </c>
      <c r="E210" s="181">
        <v>7420.7424649953809</v>
      </c>
      <c r="F210" s="181">
        <v>7507.0498100457371</v>
      </c>
      <c r="G210" s="181">
        <v>7584.037969154755</v>
      </c>
      <c r="H210" s="181">
        <v>7664.663610337886</v>
      </c>
      <c r="I210" s="181">
        <v>7748.0558883892973</v>
      </c>
      <c r="J210" s="182">
        <v>7833.56300242419</v>
      </c>
      <c r="K210" s="181">
        <v>7920.8082687076194</v>
      </c>
      <c r="L210" s="181">
        <v>8009.3703322730034</v>
      </c>
      <c r="M210" s="181">
        <v>8098.8944421943579</v>
      </c>
      <c r="N210" s="181">
        <v>8189.0809310699096</v>
      </c>
      <c r="O210" s="181">
        <v>8279.5846264784886</v>
      </c>
      <c r="P210" s="181">
        <v>8370.4527276643748</v>
      </c>
      <c r="Q210" s="181">
        <v>8461.7734877334788</v>
      </c>
      <c r="R210" s="181">
        <v>8553.3231436531423</v>
      </c>
      <c r="S210" s="181">
        <v>8645.0202818318521</v>
      </c>
      <c r="T210" s="181">
        <v>8736.6935777619674</v>
      </c>
      <c r="U210" s="181">
        <v>8827.5360090871582</v>
      </c>
      <c r="V210" s="181">
        <v>8916.8235259694993</v>
      </c>
      <c r="W210" s="181">
        <v>9004.4934112599622</v>
      </c>
      <c r="X210" s="181">
        <v>9090.4835818732918</v>
      </c>
      <c r="Y210" s="181">
        <v>9174.6137334355772</v>
      </c>
    </row>
    <row r="211" spans="1:25" x14ac:dyDescent="0.25">
      <c r="A211" s="178" t="s">
        <v>500</v>
      </c>
      <c r="B211" s="178" t="s">
        <v>274</v>
      </c>
      <c r="C211" s="178" t="s">
        <v>475</v>
      </c>
      <c r="D211" s="178" t="s">
        <v>554</v>
      </c>
      <c r="E211" s="181">
        <v>4043.5162849015273</v>
      </c>
      <c r="F211" s="181">
        <v>4050.7509981337971</v>
      </c>
      <c r="G211" s="181">
        <v>4052.4826324955602</v>
      </c>
      <c r="H211" s="181">
        <v>4055.7219784664294</v>
      </c>
      <c r="I211" s="181">
        <v>4059.9644921240188</v>
      </c>
      <c r="J211" s="182">
        <v>4064.8380261385278</v>
      </c>
      <c r="K211" s="181">
        <v>4070.1256662034466</v>
      </c>
      <c r="L211" s="181">
        <v>4075.5957973831328</v>
      </c>
      <c r="M211" s="181">
        <v>4081.0590900652787</v>
      </c>
      <c r="N211" s="181">
        <v>4086.3609092210304</v>
      </c>
      <c r="O211" s="181">
        <v>4091.3300982276091</v>
      </c>
      <c r="P211" s="181">
        <v>4095.9941987141679</v>
      </c>
      <c r="Q211" s="181">
        <v>4100.399707237636</v>
      </c>
      <c r="R211" s="181">
        <v>4104.4417037119811</v>
      </c>
      <c r="S211" s="181">
        <v>4108.0870878172764</v>
      </c>
      <c r="T211" s="181">
        <v>4111.2618910120646</v>
      </c>
      <c r="U211" s="181">
        <v>4113.5989638400888</v>
      </c>
      <c r="V211" s="181">
        <v>4114.7839494216896</v>
      </c>
      <c r="W211" s="181">
        <v>4114.8173622762806</v>
      </c>
      <c r="X211" s="181">
        <v>4113.7005925913854</v>
      </c>
      <c r="Y211" s="181">
        <v>4111.3826111170138</v>
      </c>
    </row>
    <row r="212" spans="1:25" x14ac:dyDescent="0.25">
      <c r="A212" s="178" t="s">
        <v>500</v>
      </c>
      <c r="B212" s="178" t="s">
        <v>274</v>
      </c>
      <c r="C212" s="178" t="s">
        <v>262</v>
      </c>
      <c r="D212" s="178" t="s">
        <v>320</v>
      </c>
      <c r="E212" s="181">
        <v>3253.1232903434175</v>
      </c>
      <c r="F212" s="181">
        <v>3281.810779728195</v>
      </c>
      <c r="G212" s="181">
        <v>3306.2509556253849</v>
      </c>
      <c r="H212" s="181">
        <v>3332.1112431526421</v>
      </c>
      <c r="I212" s="181">
        <v>3359.0016264145002</v>
      </c>
      <c r="J212" s="182">
        <v>3386.6310559526542</v>
      </c>
      <c r="K212" s="181">
        <v>3414.8302772452539</v>
      </c>
      <c r="L212" s="181">
        <v>3443.4126757661197</v>
      </c>
      <c r="M212" s="181">
        <v>3472.2222379977811</v>
      </c>
      <c r="N212" s="181">
        <v>3501.1282149628569</v>
      </c>
      <c r="O212" s="181">
        <v>3529.9818973444499</v>
      </c>
      <c r="P212" s="181">
        <v>3558.8030439290947</v>
      </c>
      <c r="Q212" s="181">
        <v>3587.6285995815329</v>
      </c>
      <c r="R212" s="181">
        <v>3616.3631761071724</v>
      </c>
      <c r="S212" s="181">
        <v>3644.9724613951303</v>
      </c>
      <c r="T212" s="181">
        <v>3673.3847229077051</v>
      </c>
      <c r="U212" s="181">
        <v>3701.2624896107295</v>
      </c>
      <c r="V212" s="181">
        <v>3728.3067418204855</v>
      </c>
      <c r="W212" s="181">
        <v>3754.4975549105375</v>
      </c>
      <c r="X212" s="181">
        <v>3779.8155254714861</v>
      </c>
      <c r="Y212" s="181">
        <v>3804.1924831960159</v>
      </c>
    </row>
    <row r="213" spans="1:25" x14ac:dyDescent="0.25">
      <c r="A213" s="178" t="s">
        <v>500</v>
      </c>
      <c r="B213" s="178" t="s">
        <v>274</v>
      </c>
      <c r="C213" s="178" t="s">
        <v>555</v>
      </c>
      <c r="D213" s="178" t="s">
        <v>556</v>
      </c>
      <c r="E213" s="181">
        <v>2053.8011016896062</v>
      </c>
      <c r="F213" s="181">
        <v>2084.400200207644</v>
      </c>
      <c r="G213" s="181">
        <v>2112.5796566779663</v>
      </c>
      <c r="H213" s="181">
        <v>2141.9359494472451</v>
      </c>
      <c r="I213" s="181">
        <v>2172.2355231575666</v>
      </c>
      <c r="J213" s="182">
        <v>2203.3033435949646</v>
      </c>
      <c r="K213" s="181">
        <v>2235.039689999131</v>
      </c>
      <c r="L213" s="181">
        <v>2267.330862961865</v>
      </c>
      <c r="M213" s="181">
        <v>2300.0805713810205</v>
      </c>
      <c r="N213" s="181">
        <v>2333.2069433471556</v>
      </c>
      <c r="O213" s="181">
        <v>2366.6140173233211</v>
      </c>
      <c r="P213" s="181">
        <v>2400.3170890709503</v>
      </c>
      <c r="Q213" s="181">
        <v>2434.3434493190111</v>
      </c>
      <c r="R213" s="181">
        <v>2468.6306741541539</v>
      </c>
      <c r="S213" s="181">
        <v>2503.1567341643404</v>
      </c>
      <c r="T213" s="181">
        <v>2537.8731855348769</v>
      </c>
      <c r="U213" s="181">
        <v>2572.5456909585746</v>
      </c>
      <c r="V213" s="181">
        <v>2606.9611355635379</v>
      </c>
      <c r="W213" s="181">
        <v>2641.0976323851937</v>
      </c>
      <c r="X213" s="181">
        <v>2674.9332186986198</v>
      </c>
      <c r="Y213" s="181">
        <v>2708.4107700349959</v>
      </c>
    </row>
    <row r="214" spans="1:25" x14ac:dyDescent="0.25">
      <c r="A214" s="178" t="s">
        <v>500</v>
      </c>
      <c r="B214" s="178" t="s">
        <v>274</v>
      </c>
      <c r="C214" s="178" t="s">
        <v>240</v>
      </c>
      <c r="D214" s="178" t="s">
        <v>241</v>
      </c>
      <c r="E214" s="181">
        <v>21656.971498252457</v>
      </c>
      <c r="F214" s="181">
        <v>22051.884207630668</v>
      </c>
      <c r="G214" s="181">
        <v>22424.844694674808</v>
      </c>
      <c r="H214" s="181">
        <v>22813.96657140461</v>
      </c>
      <c r="I214" s="181">
        <v>23216.948572172423</v>
      </c>
      <c r="J214" s="182">
        <v>23632.087505675452</v>
      </c>
      <c r="K214" s="181">
        <v>24058.468505637931</v>
      </c>
      <c r="L214" s="181">
        <v>24495.013825315466</v>
      </c>
      <c r="M214" s="181">
        <v>24940.819643217179</v>
      </c>
      <c r="N214" s="181">
        <v>25395.126228270154</v>
      </c>
      <c r="O214" s="181">
        <v>25857.00873760043</v>
      </c>
      <c r="P214" s="181">
        <v>26326.748439681178</v>
      </c>
      <c r="Q214" s="181">
        <v>26804.762964583177</v>
      </c>
      <c r="R214" s="181">
        <v>27290.484678800756</v>
      </c>
      <c r="S214" s="181">
        <v>27783.785059118207</v>
      </c>
      <c r="T214" s="181">
        <v>28284.238819096543</v>
      </c>
      <c r="U214" s="181">
        <v>28789.332938545384</v>
      </c>
      <c r="V214" s="181">
        <v>29296.750262117283</v>
      </c>
      <c r="W214" s="181">
        <v>29806.291374568191</v>
      </c>
      <c r="X214" s="181">
        <v>30317.751052486048</v>
      </c>
      <c r="Y214" s="181">
        <v>30830.518696335323</v>
      </c>
    </row>
    <row r="215" spans="1:25" x14ac:dyDescent="0.25">
      <c r="A215" s="178" t="s">
        <v>500</v>
      </c>
      <c r="B215" s="178" t="s">
        <v>278</v>
      </c>
      <c r="C215" s="178" t="s">
        <v>218</v>
      </c>
      <c r="D215" s="178" t="s">
        <v>557</v>
      </c>
      <c r="E215" s="181">
        <v>3139.6604768802313</v>
      </c>
      <c r="F215" s="181">
        <v>3122.4693405551802</v>
      </c>
      <c r="G215" s="181">
        <v>3107.8912276121314</v>
      </c>
      <c r="H215" s="181">
        <v>3098.9749104443317</v>
      </c>
      <c r="I215" s="181">
        <v>3094.1932259471801</v>
      </c>
      <c r="J215" s="182">
        <v>3092.4523452529497</v>
      </c>
      <c r="K215" s="181">
        <v>3092.9889370415726</v>
      </c>
      <c r="L215" s="181">
        <v>3095.2130750761025</v>
      </c>
      <c r="M215" s="181">
        <v>3098.6793721134518</v>
      </c>
      <c r="N215" s="181">
        <v>3103.0402709380401</v>
      </c>
      <c r="O215" s="181">
        <v>3107.9959220938649</v>
      </c>
      <c r="P215" s="181">
        <v>3113.4273262879228</v>
      </c>
      <c r="Q215" s="181">
        <v>3119.2541968085961</v>
      </c>
      <c r="R215" s="181">
        <v>3125.3090318676482</v>
      </c>
      <c r="S215" s="181">
        <v>3131.4861109233866</v>
      </c>
      <c r="T215" s="181">
        <v>3137.7230851802765</v>
      </c>
      <c r="U215" s="181">
        <v>3143.770910347288</v>
      </c>
      <c r="V215" s="181">
        <v>3149.348552012239</v>
      </c>
      <c r="W215" s="181">
        <v>3154.3902878705903</v>
      </c>
      <c r="X215" s="181">
        <v>3158.8388825382153</v>
      </c>
      <c r="Y215" s="181">
        <v>3162.6637433178589</v>
      </c>
    </row>
    <row r="216" spans="1:25" x14ac:dyDescent="0.25">
      <c r="A216" s="178" t="s">
        <v>500</v>
      </c>
      <c r="B216" s="178" t="s">
        <v>278</v>
      </c>
      <c r="C216" s="178" t="s">
        <v>240</v>
      </c>
      <c r="D216" s="178" t="s">
        <v>241</v>
      </c>
      <c r="E216" s="181">
        <v>5349.3146940176939</v>
      </c>
      <c r="F216" s="181">
        <v>5392.1783589573661</v>
      </c>
      <c r="G216" s="181">
        <v>5439.7943493895091</v>
      </c>
      <c r="H216" s="181">
        <v>5497.7544119177564</v>
      </c>
      <c r="I216" s="181">
        <v>5563.7205846596917</v>
      </c>
      <c r="J216" s="182">
        <v>5636.006699353271</v>
      </c>
      <c r="K216" s="181">
        <v>5713.4371725216679</v>
      </c>
      <c r="L216" s="181">
        <v>5795.0908036563987</v>
      </c>
      <c r="M216" s="181">
        <v>5880.2655589795531</v>
      </c>
      <c r="N216" s="181">
        <v>5968.4054067505404</v>
      </c>
      <c r="O216" s="181">
        <v>6059.0138913857736</v>
      </c>
      <c r="P216" s="181">
        <v>6151.92235337281</v>
      </c>
      <c r="Q216" s="181">
        <v>6247.0284702389663</v>
      </c>
      <c r="R216" s="181">
        <v>6344.0454949281066</v>
      </c>
      <c r="S216" s="181">
        <v>6442.7965310634409</v>
      </c>
      <c r="T216" s="181">
        <v>6543.1841617753544</v>
      </c>
      <c r="U216" s="181">
        <v>6644.7099265340603</v>
      </c>
      <c r="V216" s="181">
        <v>6746.7787558070122</v>
      </c>
      <c r="W216" s="181">
        <v>6849.2303389947656</v>
      </c>
      <c r="X216" s="181">
        <v>6951.9145387824447</v>
      </c>
      <c r="Y216" s="181">
        <v>7054.7328740823741</v>
      </c>
    </row>
    <row r="217" spans="1:25" x14ac:dyDescent="0.25">
      <c r="A217" s="178" t="s">
        <v>500</v>
      </c>
      <c r="B217" s="178" t="s">
        <v>286</v>
      </c>
      <c r="C217" s="178" t="s">
        <v>218</v>
      </c>
      <c r="D217" s="178" t="s">
        <v>558</v>
      </c>
      <c r="E217" s="181">
        <v>7681.0938117670703</v>
      </c>
      <c r="F217" s="181">
        <v>7810.3476767437187</v>
      </c>
      <c r="G217" s="181">
        <v>7927.4441843585619</v>
      </c>
      <c r="H217" s="181">
        <v>8046.1962357062175</v>
      </c>
      <c r="I217" s="181">
        <v>8165.6436019362172</v>
      </c>
      <c r="J217" s="182">
        <v>8285.0829928426792</v>
      </c>
      <c r="K217" s="181">
        <v>8404.0992058445336</v>
      </c>
      <c r="L217" s="181">
        <v>8522.3764682321907</v>
      </c>
      <c r="M217" s="181">
        <v>8639.7188521754579</v>
      </c>
      <c r="N217" s="181">
        <v>8755.9696733456658</v>
      </c>
      <c r="O217" s="181">
        <v>8870.9695782746312</v>
      </c>
      <c r="P217" s="181">
        <v>8985.0339709614673</v>
      </c>
      <c r="Q217" s="181">
        <v>9098.5468878479696</v>
      </c>
      <c r="R217" s="181">
        <v>9211.5680755954199</v>
      </c>
      <c r="S217" s="181">
        <v>9324.2865976549601</v>
      </c>
      <c r="T217" s="181">
        <v>9436.9832718470261</v>
      </c>
      <c r="U217" s="181">
        <v>9549.6243957266997</v>
      </c>
      <c r="V217" s="181">
        <v>9662.0259217648436</v>
      </c>
      <c r="W217" s="181">
        <v>9774.2729689850366</v>
      </c>
      <c r="X217" s="181">
        <v>9886.4381883841543</v>
      </c>
      <c r="Y217" s="181">
        <v>9998.624047945752</v>
      </c>
    </row>
    <row r="218" spans="1:25" x14ac:dyDescent="0.25">
      <c r="A218" s="178" t="s">
        <v>500</v>
      </c>
      <c r="B218" s="178" t="s">
        <v>286</v>
      </c>
      <c r="C218" s="178" t="s">
        <v>240</v>
      </c>
      <c r="D218" s="178" t="s">
        <v>241</v>
      </c>
      <c r="E218" s="181">
        <v>2233.1484461361779</v>
      </c>
      <c r="F218" s="181">
        <v>2255.0494682190811</v>
      </c>
      <c r="G218" s="181">
        <v>2273.0557197096778</v>
      </c>
      <c r="H218" s="181">
        <v>2291.1772665392914</v>
      </c>
      <c r="I218" s="181">
        <v>2309.1368635207014</v>
      </c>
      <c r="J218" s="182">
        <v>2326.7370174275297</v>
      </c>
      <c r="K218" s="181">
        <v>2343.8660527579691</v>
      </c>
      <c r="L218" s="181">
        <v>2360.4429911414582</v>
      </c>
      <c r="M218" s="181">
        <v>2376.4221611385778</v>
      </c>
      <c r="N218" s="181">
        <v>2391.7700023654629</v>
      </c>
      <c r="O218" s="181">
        <v>2406.4533010071027</v>
      </c>
      <c r="P218" s="181">
        <v>2420.5678143028358</v>
      </c>
      <c r="Q218" s="181">
        <v>2434.2251813959015</v>
      </c>
      <c r="R218" s="181">
        <v>2447.4479347798119</v>
      </c>
      <c r="S218" s="181">
        <v>2460.2922127099664</v>
      </c>
      <c r="T218" s="181">
        <v>2472.8367469434165</v>
      </c>
      <c r="U218" s="181">
        <v>2485.0763333818695</v>
      </c>
      <c r="V218" s="181">
        <v>2496.9671210717602</v>
      </c>
      <c r="W218" s="181">
        <v>2508.5356159064927</v>
      </c>
      <c r="X218" s="181">
        <v>2519.8044920201442</v>
      </c>
      <c r="Y218" s="181">
        <v>2530.803415375839</v>
      </c>
    </row>
    <row r="219" spans="1:25" x14ac:dyDescent="0.25">
      <c r="A219" s="178" t="s">
        <v>500</v>
      </c>
      <c r="B219" s="178" t="s">
        <v>288</v>
      </c>
      <c r="C219" s="178" t="s">
        <v>218</v>
      </c>
      <c r="D219" s="178" t="s">
        <v>559</v>
      </c>
      <c r="E219" s="181">
        <v>29997.857412551009</v>
      </c>
      <c r="F219" s="181">
        <v>30457.72124798358</v>
      </c>
      <c r="G219" s="181">
        <v>30885.544024297324</v>
      </c>
      <c r="H219" s="181">
        <v>31330.776234754394</v>
      </c>
      <c r="I219" s="181">
        <v>31789.917756026844</v>
      </c>
      <c r="J219" s="182">
        <v>32260.113446803814</v>
      </c>
      <c r="K219" s="181">
        <v>32739.360224224954</v>
      </c>
      <c r="L219" s="181">
        <v>33225.598201569264</v>
      </c>
      <c r="M219" s="181">
        <v>33716.944960597386</v>
      </c>
      <c r="N219" s="181">
        <v>34211.837706683975</v>
      </c>
      <c r="O219" s="181">
        <v>34708.482265313651</v>
      </c>
      <c r="P219" s="181">
        <v>35206.62565792539</v>
      </c>
      <c r="Q219" s="181">
        <v>35706.112747028485</v>
      </c>
      <c r="R219" s="181">
        <v>36205.53545237684</v>
      </c>
      <c r="S219" s="181">
        <v>36704.403882593549</v>
      </c>
      <c r="T219" s="181">
        <v>37202.649772942917</v>
      </c>
      <c r="U219" s="181">
        <v>37697.963111773643</v>
      </c>
      <c r="V219" s="181">
        <v>38187.796559811613</v>
      </c>
      <c r="W219" s="181">
        <v>38671.921686642891</v>
      </c>
      <c r="X219" s="181">
        <v>39150.36800736955</v>
      </c>
      <c r="Y219" s="181">
        <v>39623.303219025845</v>
      </c>
    </row>
    <row r="220" spans="1:25" x14ac:dyDescent="0.25">
      <c r="A220" s="178" t="s">
        <v>500</v>
      </c>
      <c r="B220" s="178" t="s">
        <v>288</v>
      </c>
      <c r="C220" s="178" t="s">
        <v>560</v>
      </c>
      <c r="D220" s="178" t="s">
        <v>561</v>
      </c>
      <c r="E220" s="181">
        <v>3316.5863998203258</v>
      </c>
      <c r="F220" s="181">
        <v>3394.9053465640582</v>
      </c>
      <c r="G220" s="181">
        <v>3470.6810263223406</v>
      </c>
      <c r="H220" s="181">
        <v>3549.4395525598475</v>
      </c>
      <c r="I220" s="181">
        <v>3630.8408877264674</v>
      </c>
      <c r="J220" s="182">
        <v>3714.6071212104084</v>
      </c>
      <c r="K220" s="181">
        <v>3800.5492834149049</v>
      </c>
      <c r="L220" s="181">
        <v>3888.4648058646326</v>
      </c>
      <c r="M220" s="181">
        <v>3978.1647445083918</v>
      </c>
      <c r="N220" s="181">
        <v>4069.4913898314962</v>
      </c>
      <c r="O220" s="181">
        <v>4162.2535993254696</v>
      </c>
      <c r="P220" s="181">
        <v>4256.4398487530761</v>
      </c>
      <c r="Q220" s="181">
        <v>4352.049770511956</v>
      </c>
      <c r="R220" s="181">
        <v>4448.9286383450526</v>
      </c>
      <c r="S220" s="181">
        <v>4547.0300410984873</v>
      </c>
      <c r="T220" s="181">
        <v>4646.358393181983</v>
      </c>
      <c r="U220" s="181">
        <v>4746.6356925328782</v>
      </c>
      <c r="V220" s="181">
        <v>4847.5444408765734</v>
      </c>
      <c r="W220" s="181">
        <v>4949.0533574417886</v>
      </c>
      <c r="X220" s="181">
        <v>5051.1633656115673</v>
      </c>
      <c r="Y220" s="181">
        <v>5153.8933510273282</v>
      </c>
    </row>
    <row r="221" spans="1:25" x14ac:dyDescent="0.25">
      <c r="A221" s="178" t="s">
        <v>500</v>
      </c>
      <c r="B221" s="178" t="s">
        <v>288</v>
      </c>
      <c r="C221" s="178" t="s">
        <v>240</v>
      </c>
      <c r="D221" s="178" t="s">
        <v>241</v>
      </c>
      <c r="E221" s="181">
        <v>21826.985303266756</v>
      </c>
      <c r="F221" s="181">
        <v>22166.642869964966</v>
      </c>
      <c r="G221" s="181">
        <v>22483.440875853066</v>
      </c>
      <c r="H221" s="181">
        <v>22813.381131941511</v>
      </c>
      <c r="I221" s="181">
        <v>23153.936086719383</v>
      </c>
      <c r="J221" s="182">
        <v>23503.046199362532</v>
      </c>
      <c r="K221" s="181">
        <v>23859.271192792232</v>
      </c>
      <c r="L221" s="181">
        <v>24221.128178010174</v>
      </c>
      <c r="M221" s="181">
        <v>24587.262224624748</v>
      </c>
      <c r="N221" s="181">
        <v>24956.550073008064</v>
      </c>
      <c r="O221" s="181">
        <v>25327.698275706047</v>
      </c>
      <c r="P221" s="181">
        <v>25700.536704020313</v>
      </c>
      <c r="Q221" s="181">
        <v>26074.966458286723</v>
      </c>
      <c r="R221" s="181">
        <v>26449.973167999782</v>
      </c>
      <c r="S221" s="181">
        <v>26825.211896228146</v>
      </c>
      <c r="T221" s="181">
        <v>27200.645339205443</v>
      </c>
      <c r="U221" s="181">
        <v>27574.596287197764</v>
      </c>
      <c r="V221" s="181">
        <v>27945.210805413248</v>
      </c>
      <c r="W221" s="181">
        <v>28312.329084275687</v>
      </c>
      <c r="X221" s="181">
        <v>28675.979593675136</v>
      </c>
      <c r="Y221" s="181">
        <v>29036.291753867878</v>
      </c>
    </row>
    <row r="222" spans="1:25" x14ac:dyDescent="0.25">
      <c r="A222" s="178" t="s">
        <v>500</v>
      </c>
      <c r="B222" s="178" t="s">
        <v>291</v>
      </c>
      <c r="C222" s="178" t="s">
        <v>218</v>
      </c>
      <c r="D222" s="178" t="s">
        <v>562</v>
      </c>
      <c r="E222" s="181">
        <v>4051.3411961502029</v>
      </c>
      <c r="F222" s="181">
        <v>4196.2909487728784</v>
      </c>
      <c r="G222" s="181">
        <v>4338.3181110052101</v>
      </c>
      <c r="H222" s="181">
        <v>4485.159622932626</v>
      </c>
      <c r="I222" s="181">
        <v>4637.1389155115412</v>
      </c>
      <c r="J222" s="182">
        <v>4794.5468316988299</v>
      </c>
      <c r="K222" s="181">
        <v>4957.7288143857995</v>
      </c>
      <c r="L222" s="181">
        <v>5126.8478692125627</v>
      </c>
      <c r="M222" s="181">
        <v>5301.9942587761661</v>
      </c>
      <c r="N222" s="181">
        <v>5483.2359355436301</v>
      </c>
      <c r="O222" s="181">
        <v>5670.5247714621355</v>
      </c>
      <c r="P222" s="181">
        <v>5863.998844491317</v>
      </c>
      <c r="Q222" s="181">
        <v>6063.7566800813065</v>
      </c>
      <c r="R222" s="181">
        <v>6269.6076395986156</v>
      </c>
      <c r="S222" s="181">
        <v>6481.4498743203967</v>
      </c>
      <c r="T222" s="181">
        <v>6699.2429951268286</v>
      </c>
      <c r="U222" s="181">
        <v>6922.2487753622636</v>
      </c>
      <c r="V222" s="181">
        <v>7149.61181283108</v>
      </c>
      <c r="W222" s="181">
        <v>7381.1634682580489</v>
      </c>
      <c r="X222" s="181">
        <v>7616.751694657818</v>
      </c>
      <c r="Y222" s="181">
        <v>7856.2942139463721</v>
      </c>
    </row>
    <row r="223" spans="1:25" x14ac:dyDescent="0.25">
      <c r="A223" s="178" t="s">
        <v>500</v>
      </c>
      <c r="B223" s="178" t="s">
        <v>291</v>
      </c>
      <c r="C223" s="178" t="s">
        <v>240</v>
      </c>
      <c r="D223" s="178" t="s">
        <v>241</v>
      </c>
      <c r="E223" s="181">
        <v>23285.042848756864</v>
      </c>
      <c r="F223" s="181">
        <v>23647.379041189244</v>
      </c>
      <c r="G223" s="181">
        <v>23970.736417429831</v>
      </c>
      <c r="H223" s="181">
        <v>24298.740966306585</v>
      </c>
      <c r="I223" s="181">
        <v>24632.310013590504</v>
      </c>
      <c r="J223" s="182">
        <v>24972.096944663284</v>
      </c>
      <c r="K223" s="181">
        <v>25318.958159843525</v>
      </c>
      <c r="L223" s="181">
        <v>25672.743235003945</v>
      </c>
      <c r="M223" s="181">
        <v>26032.927616346471</v>
      </c>
      <c r="N223" s="181">
        <v>26398.891603907745</v>
      </c>
      <c r="O223" s="181">
        <v>26769.488101087238</v>
      </c>
      <c r="P223" s="181">
        <v>27144.494734329084</v>
      </c>
      <c r="Q223" s="181">
        <v>27523.502794447842</v>
      </c>
      <c r="R223" s="181">
        <v>27904.824559079279</v>
      </c>
      <c r="S223" s="181">
        <v>28287.267943503241</v>
      </c>
      <c r="T223" s="181">
        <v>28669.977070229488</v>
      </c>
      <c r="U223" s="181">
        <v>29049.217177835631</v>
      </c>
      <c r="V223" s="181">
        <v>29421.046210720684</v>
      </c>
      <c r="W223" s="181">
        <v>29784.592480502757</v>
      </c>
      <c r="X223" s="181">
        <v>30139.119586740686</v>
      </c>
      <c r="Y223" s="181">
        <v>30484.223059634685</v>
      </c>
    </row>
    <row r="224" spans="1:25" x14ac:dyDescent="0.25">
      <c r="A224" s="178" t="s">
        <v>500</v>
      </c>
      <c r="B224" s="178" t="s">
        <v>293</v>
      </c>
      <c r="C224" s="178" t="s">
        <v>218</v>
      </c>
      <c r="D224" s="178" t="s">
        <v>563</v>
      </c>
      <c r="E224" s="181">
        <v>9980.1361613703448</v>
      </c>
      <c r="F224" s="181">
        <v>10008.807200346202</v>
      </c>
      <c r="G224" s="181">
        <v>10014.282330877959</v>
      </c>
      <c r="H224" s="181">
        <v>10015.177496074415</v>
      </c>
      <c r="I224" s="181">
        <v>10012.524031538962</v>
      </c>
      <c r="J224" s="182">
        <v>10007.156048403682</v>
      </c>
      <c r="K224" s="181">
        <v>9999.7625363701354</v>
      </c>
      <c r="L224" s="181">
        <v>9990.6378480585972</v>
      </c>
      <c r="M224" s="181">
        <v>9979.9097500578009</v>
      </c>
      <c r="N224" s="181">
        <v>9967.6952178862302</v>
      </c>
      <c r="O224" s="181">
        <v>9953.9027943786732</v>
      </c>
      <c r="P224" s="181">
        <v>9938.7433510819083</v>
      </c>
      <c r="Q224" s="181">
        <v>9922.3593703269489</v>
      </c>
      <c r="R224" s="181">
        <v>9904.4616425005715</v>
      </c>
      <c r="S224" s="181">
        <v>9884.9514707464932</v>
      </c>
      <c r="T224" s="181">
        <v>9863.4802122273431</v>
      </c>
      <c r="U224" s="181">
        <v>9839.1546953786528</v>
      </c>
      <c r="V224" s="181">
        <v>9811.3837412788525</v>
      </c>
      <c r="W224" s="181">
        <v>9780.164969228983</v>
      </c>
      <c r="X224" s="181">
        <v>9745.4961920029473</v>
      </c>
      <c r="Y224" s="181">
        <v>9707.1252346130259</v>
      </c>
    </row>
    <row r="225" spans="1:25" x14ac:dyDescent="0.25">
      <c r="A225" s="178" t="s">
        <v>500</v>
      </c>
      <c r="B225" s="178" t="s">
        <v>293</v>
      </c>
      <c r="C225" s="178" t="s">
        <v>240</v>
      </c>
      <c r="D225" s="178" t="s">
        <v>241</v>
      </c>
      <c r="E225" s="181">
        <v>31919.754689780282</v>
      </c>
      <c r="F225" s="181">
        <v>32658.091264755825</v>
      </c>
      <c r="G225" s="181">
        <v>33337.151790338365</v>
      </c>
      <c r="H225" s="181">
        <v>34015.903151438091</v>
      </c>
      <c r="I225" s="181">
        <v>34697.313678214545</v>
      </c>
      <c r="J225" s="182">
        <v>35383.911119269404</v>
      </c>
      <c r="K225" s="181">
        <v>36077.914212694552</v>
      </c>
      <c r="L225" s="181">
        <v>36780.27283974825</v>
      </c>
      <c r="M225" s="181">
        <v>37491.386672339882</v>
      </c>
      <c r="N225" s="181">
        <v>38211.642683915197</v>
      </c>
      <c r="O225" s="181">
        <v>38940.639384942959</v>
      </c>
      <c r="P225" s="181">
        <v>39679.143871875749</v>
      </c>
      <c r="Q225" s="181">
        <v>40427.703336665305</v>
      </c>
      <c r="R225" s="181">
        <v>41185.109014099093</v>
      </c>
      <c r="S225" s="181">
        <v>41950.854045602275</v>
      </c>
      <c r="T225" s="181">
        <v>42723.303237677726</v>
      </c>
      <c r="U225" s="181">
        <v>43498.276510539326</v>
      </c>
      <c r="V225" s="181">
        <v>44272.612361475898</v>
      </c>
      <c r="W225" s="181">
        <v>45045.611280480065</v>
      </c>
      <c r="X225" s="181">
        <v>45816.536393485891</v>
      </c>
      <c r="Y225" s="181">
        <v>46583.411455849411</v>
      </c>
    </row>
    <row r="226" spans="1:25" x14ac:dyDescent="0.25">
      <c r="A226" s="178" t="s">
        <v>564</v>
      </c>
      <c r="B226" s="178" t="s">
        <v>217</v>
      </c>
      <c r="C226" s="178" t="s">
        <v>565</v>
      </c>
      <c r="D226" s="178" t="s">
        <v>566</v>
      </c>
      <c r="E226" s="181">
        <v>1084.0966267307194</v>
      </c>
      <c r="F226" s="181">
        <v>1097.2801430156273</v>
      </c>
      <c r="G226" s="181">
        <v>1108.8600844867042</v>
      </c>
      <c r="H226" s="181">
        <v>1119.0403589771863</v>
      </c>
      <c r="I226" s="181">
        <v>1128.202095278064</v>
      </c>
      <c r="J226" s="182">
        <v>1136.549735366121</v>
      </c>
      <c r="K226" s="181">
        <v>1144.2652903872931</v>
      </c>
      <c r="L226" s="181">
        <v>1151.504316655353</v>
      </c>
      <c r="M226" s="181">
        <v>1158.3301827621503</v>
      </c>
      <c r="N226" s="181">
        <v>1164.7816052220428</v>
      </c>
      <c r="O226" s="181">
        <v>1170.9265135816206</v>
      </c>
      <c r="P226" s="181">
        <v>1176.844505057798</v>
      </c>
      <c r="Q226" s="181">
        <v>1182.602744488391</v>
      </c>
      <c r="R226" s="181">
        <v>1188.2076220184792</v>
      </c>
      <c r="S226" s="181">
        <v>1193.6811898972617</v>
      </c>
      <c r="T226" s="181">
        <v>1199.0418072338334</v>
      </c>
      <c r="U226" s="181">
        <v>1204.2934467750042</v>
      </c>
      <c r="V226" s="181">
        <v>1209.4289982115697</v>
      </c>
      <c r="W226" s="181">
        <v>1214.4440252126096</v>
      </c>
      <c r="X226" s="181">
        <v>1219.3376321226674</v>
      </c>
      <c r="Y226" s="181">
        <v>1224.0941268344893</v>
      </c>
    </row>
    <row r="227" spans="1:25" x14ac:dyDescent="0.25">
      <c r="A227" s="178" t="s">
        <v>564</v>
      </c>
      <c r="B227" s="178" t="s">
        <v>242</v>
      </c>
      <c r="C227" s="178" t="s">
        <v>218</v>
      </c>
      <c r="D227" s="178" t="s">
        <v>567</v>
      </c>
      <c r="E227" s="181">
        <v>135789.83903900528</v>
      </c>
      <c r="F227" s="181">
        <v>136931.07193671964</v>
      </c>
      <c r="G227" s="181">
        <v>138267.52943775922</v>
      </c>
      <c r="H227" s="181">
        <v>139720.26116308934</v>
      </c>
      <c r="I227" s="181">
        <v>141264.94233232262</v>
      </c>
      <c r="J227" s="182">
        <v>142870.31167266818</v>
      </c>
      <c r="K227" s="181">
        <v>144517.38774768767</v>
      </c>
      <c r="L227" s="181">
        <v>146195.47932434795</v>
      </c>
      <c r="M227" s="181">
        <v>147888.21057317624</v>
      </c>
      <c r="N227" s="181">
        <v>149580.48068377117</v>
      </c>
      <c r="O227" s="181">
        <v>151264.56079541674</v>
      </c>
      <c r="P227" s="181">
        <v>152939.08136608553</v>
      </c>
      <c r="Q227" s="181">
        <v>154603.71107546141</v>
      </c>
      <c r="R227" s="181">
        <v>156250.16676368221</v>
      </c>
      <c r="S227" s="181">
        <v>157872.67733471771</v>
      </c>
      <c r="T227" s="181">
        <v>159466.47548258901</v>
      </c>
      <c r="U227" s="181">
        <v>161023.73119182629</v>
      </c>
      <c r="V227" s="181">
        <v>162536.82770145984</v>
      </c>
      <c r="W227" s="181">
        <v>164002.4004768944</v>
      </c>
      <c r="X227" s="181">
        <v>165417.18638990866</v>
      </c>
      <c r="Y227" s="181">
        <v>166775.7101438352</v>
      </c>
    </row>
    <row r="228" spans="1:25" x14ac:dyDescent="0.25">
      <c r="A228" s="178" t="s">
        <v>564</v>
      </c>
      <c r="B228" s="178" t="s">
        <v>242</v>
      </c>
      <c r="C228" s="178" t="s">
        <v>240</v>
      </c>
      <c r="D228" s="178" t="s">
        <v>241</v>
      </c>
      <c r="E228" s="181">
        <v>2551.2502443987046</v>
      </c>
      <c r="F228" s="181">
        <v>2679.723626903578</v>
      </c>
      <c r="G228" s="181">
        <v>2818.4505017489178</v>
      </c>
      <c r="H228" s="181">
        <v>2966.5509351210812</v>
      </c>
      <c r="I228" s="181">
        <v>3124.1295083516907</v>
      </c>
      <c r="J228" s="182">
        <v>3291.0830075672202</v>
      </c>
      <c r="K228" s="181">
        <v>3467.5214675160059</v>
      </c>
      <c r="L228" s="181">
        <v>3653.7195657662514</v>
      </c>
      <c r="M228" s="181">
        <v>3849.7899377934045</v>
      </c>
      <c r="N228" s="181">
        <v>4055.8381424088775</v>
      </c>
      <c r="O228" s="181">
        <v>4272.1362296433181</v>
      </c>
      <c r="P228" s="181">
        <v>4499.1305089020734</v>
      </c>
      <c r="Q228" s="181">
        <v>4737.3147448265272</v>
      </c>
      <c r="R228" s="181">
        <v>4986.9501472373377</v>
      </c>
      <c r="S228" s="181">
        <v>5248.3612825869968</v>
      </c>
      <c r="T228" s="181">
        <v>5521.8976944849564</v>
      </c>
      <c r="U228" s="181">
        <v>5807.7920501933759</v>
      </c>
      <c r="V228" s="181">
        <v>6106.258182175884</v>
      </c>
      <c r="W228" s="181">
        <v>6417.6466308566287</v>
      </c>
      <c r="X228" s="181">
        <v>6742.3056514359814</v>
      </c>
      <c r="Y228" s="181">
        <v>7080.4819067241351</v>
      </c>
    </row>
    <row r="229" spans="1:25" x14ac:dyDescent="0.25">
      <c r="A229" s="178" t="s">
        <v>564</v>
      </c>
      <c r="B229" s="178" t="s">
        <v>250</v>
      </c>
      <c r="C229" s="178" t="s">
        <v>218</v>
      </c>
      <c r="D229" s="178" t="s">
        <v>568</v>
      </c>
      <c r="E229" s="181">
        <v>20954.510638842625</v>
      </c>
      <c r="F229" s="181">
        <v>21304.288524379845</v>
      </c>
      <c r="G229" s="181">
        <v>21635.831967729813</v>
      </c>
      <c r="H229" s="181">
        <v>21949.91977235139</v>
      </c>
      <c r="I229" s="181">
        <v>22252.025422581923</v>
      </c>
      <c r="J229" s="182">
        <v>22544.340019670257</v>
      </c>
      <c r="K229" s="181">
        <v>22828.918030181503</v>
      </c>
      <c r="L229" s="181">
        <v>23107.631238877326</v>
      </c>
      <c r="M229" s="181">
        <v>23380.48609121771</v>
      </c>
      <c r="N229" s="181">
        <v>23647.202535974498</v>
      </c>
      <c r="O229" s="181">
        <v>23908.193819146763</v>
      </c>
      <c r="P229" s="181">
        <v>24164.362157133866</v>
      </c>
      <c r="Q229" s="181">
        <v>24416.432748087445</v>
      </c>
      <c r="R229" s="181">
        <v>24663.835423670098</v>
      </c>
      <c r="S229" s="181">
        <v>24906.527668253242</v>
      </c>
      <c r="T229" s="181">
        <v>25145.43809534275</v>
      </c>
      <c r="U229" s="181">
        <v>25379.945706678311</v>
      </c>
      <c r="V229" s="181">
        <v>25608.469156868057</v>
      </c>
      <c r="W229" s="181">
        <v>25830.91021758343</v>
      </c>
      <c r="X229" s="181">
        <v>26047.264033571992</v>
      </c>
      <c r="Y229" s="181">
        <v>26257.572094627172</v>
      </c>
    </row>
    <row r="230" spans="1:25" x14ac:dyDescent="0.25">
      <c r="A230" s="178" t="s">
        <v>564</v>
      </c>
      <c r="B230" s="178" t="s">
        <v>250</v>
      </c>
      <c r="C230" s="178" t="s">
        <v>240</v>
      </c>
      <c r="D230" s="178" t="s">
        <v>241</v>
      </c>
      <c r="E230" s="181">
        <v>2005.9382224580672</v>
      </c>
      <c r="F230" s="181">
        <v>2027.383478557967</v>
      </c>
      <c r="G230" s="181">
        <v>2046.8716918411142</v>
      </c>
      <c r="H230" s="181">
        <v>2064.5115710095542</v>
      </c>
      <c r="I230" s="181">
        <v>2080.8482245564151</v>
      </c>
      <c r="J230" s="182">
        <v>2096.1089830076808</v>
      </c>
      <c r="K230" s="181">
        <v>2110.5033024804934</v>
      </c>
      <c r="L230" s="181">
        <v>2124.2190561046364</v>
      </c>
      <c r="M230" s="181">
        <v>2137.269341808716</v>
      </c>
      <c r="N230" s="181">
        <v>2149.6408799167698</v>
      </c>
      <c r="O230" s="181">
        <v>2161.3833161370185</v>
      </c>
      <c r="P230" s="181">
        <v>2172.5891253868949</v>
      </c>
      <c r="Q230" s="181">
        <v>2183.3328996081946</v>
      </c>
      <c r="R230" s="181">
        <v>2193.5723742353821</v>
      </c>
      <c r="S230" s="181">
        <v>2203.312830065744</v>
      </c>
      <c r="T230" s="181">
        <v>2212.6448482486094</v>
      </c>
      <c r="U230" s="181">
        <v>2221.5214218591782</v>
      </c>
      <c r="V230" s="181">
        <v>2229.8128696400868</v>
      </c>
      <c r="W230" s="181">
        <v>2237.5206290653414</v>
      </c>
      <c r="X230" s="181">
        <v>2244.6541022531283</v>
      </c>
      <c r="Y230" s="181">
        <v>2251.2264193599835</v>
      </c>
    </row>
    <row r="231" spans="1:25" x14ac:dyDescent="0.25">
      <c r="A231" s="178" t="s">
        <v>564</v>
      </c>
      <c r="B231" s="178" t="s">
        <v>256</v>
      </c>
      <c r="C231" s="178" t="s">
        <v>218</v>
      </c>
      <c r="D231" s="178" t="s">
        <v>569</v>
      </c>
      <c r="E231" s="181">
        <v>8550.6796118423335</v>
      </c>
      <c r="F231" s="181">
        <v>8907.8570444803336</v>
      </c>
      <c r="G231" s="181">
        <v>9259.4829848056379</v>
      </c>
      <c r="H231" s="181">
        <v>9606.4076372423442</v>
      </c>
      <c r="I231" s="181">
        <v>9951.561239890967</v>
      </c>
      <c r="J231" s="182">
        <v>10296.454953489721</v>
      </c>
      <c r="K231" s="181">
        <v>10642.467569541741</v>
      </c>
      <c r="L231" s="181">
        <v>10990.838852935187</v>
      </c>
      <c r="M231" s="181">
        <v>11341.8305678585</v>
      </c>
      <c r="N231" s="181">
        <v>11695.473313125849</v>
      </c>
      <c r="O231" s="181">
        <v>12052.083857430951</v>
      </c>
      <c r="P231" s="181">
        <v>12412.137441052893</v>
      </c>
      <c r="Q231" s="181">
        <v>12775.972863018702</v>
      </c>
      <c r="R231" s="181">
        <v>13143.211798249413</v>
      </c>
      <c r="S231" s="181">
        <v>13513.699033209388</v>
      </c>
      <c r="T231" s="181">
        <v>13887.788436668829</v>
      </c>
      <c r="U231" s="181">
        <v>14264.609457517816</v>
      </c>
      <c r="V231" s="181">
        <v>14642.630649345747</v>
      </c>
      <c r="W231" s="181">
        <v>15021.41690973537</v>
      </c>
      <c r="X231" s="181">
        <v>15400.571123392157</v>
      </c>
      <c r="Y231" s="181">
        <v>15779.697827652722</v>
      </c>
    </row>
    <row r="232" spans="1:25" x14ac:dyDescent="0.25">
      <c r="A232" s="178" t="s">
        <v>564</v>
      </c>
      <c r="B232" s="178" t="s">
        <v>256</v>
      </c>
      <c r="C232" s="178" t="s">
        <v>240</v>
      </c>
      <c r="D232" s="178" t="s">
        <v>241</v>
      </c>
      <c r="E232" s="181">
        <v>14272.73042478726</v>
      </c>
      <c r="F232" s="181">
        <v>14321.021180075884</v>
      </c>
      <c r="G232" s="181">
        <v>14337.792392020048</v>
      </c>
      <c r="H232" s="181">
        <v>14326.887306221297</v>
      </c>
      <c r="I232" s="181">
        <v>14294.791301863585</v>
      </c>
      <c r="J232" s="182">
        <v>14245.266276171096</v>
      </c>
      <c r="K232" s="181">
        <v>14181.49167062674</v>
      </c>
      <c r="L232" s="181">
        <v>14106.121905667975</v>
      </c>
      <c r="M232" s="181">
        <v>14020.310891025778</v>
      </c>
      <c r="N232" s="181">
        <v>13924.848221028153</v>
      </c>
      <c r="O232" s="181">
        <v>13820.809299328039</v>
      </c>
      <c r="P232" s="181">
        <v>13709.355887524875</v>
      </c>
      <c r="Q232" s="181">
        <v>13591.396532090395</v>
      </c>
      <c r="R232" s="181">
        <v>13467.026668509981</v>
      </c>
      <c r="S232" s="181">
        <v>13336.597685809178</v>
      </c>
      <c r="T232" s="181">
        <v>13200.943656214808</v>
      </c>
      <c r="U232" s="181">
        <v>13059.703955940879</v>
      </c>
      <c r="V232" s="181">
        <v>12912.032141713806</v>
      </c>
      <c r="W232" s="181">
        <v>12758.185679634811</v>
      </c>
      <c r="X232" s="181">
        <v>12598.471472086268</v>
      </c>
      <c r="Y232" s="181">
        <v>12433.208247352959</v>
      </c>
    </row>
    <row r="233" spans="1:25" x14ac:dyDescent="0.25">
      <c r="A233" s="178" t="s">
        <v>564</v>
      </c>
      <c r="B233" s="178" t="s">
        <v>260</v>
      </c>
      <c r="C233" s="178" t="s">
        <v>565</v>
      </c>
      <c r="D233" s="178" t="s">
        <v>566</v>
      </c>
      <c r="E233" s="181">
        <v>1825.3338256144671</v>
      </c>
      <c r="F233" s="181">
        <v>1837.706533851624</v>
      </c>
      <c r="G233" s="181">
        <v>1849.9718217557659</v>
      </c>
      <c r="H233" s="181">
        <v>1861.8763826075476</v>
      </c>
      <c r="I233" s="181">
        <v>1873.6723112434149</v>
      </c>
      <c r="J233" s="182">
        <v>1885.4355792660638</v>
      </c>
      <c r="K233" s="181">
        <v>1897.2671743623341</v>
      </c>
      <c r="L233" s="181">
        <v>1909.290509419593</v>
      </c>
      <c r="M233" s="181">
        <v>1921.5088273455672</v>
      </c>
      <c r="N233" s="181">
        <v>1933.8206118209259</v>
      </c>
      <c r="O233" s="181">
        <v>1946.2073667491356</v>
      </c>
      <c r="P233" s="181">
        <v>1958.6971322877343</v>
      </c>
      <c r="Q233" s="181">
        <v>1971.3017199270528</v>
      </c>
      <c r="R233" s="181">
        <v>1983.8969300359649</v>
      </c>
      <c r="S233" s="181">
        <v>1996.3454437851467</v>
      </c>
      <c r="T233" s="181">
        <v>2008.6844348655411</v>
      </c>
      <c r="U233" s="181">
        <v>2020.9109910743548</v>
      </c>
      <c r="V233" s="181">
        <v>2032.8650404677828</v>
      </c>
      <c r="W233" s="181">
        <v>2044.4843233518791</v>
      </c>
      <c r="X233" s="181">
        <v>2055.694266666063</v>
      </c>
      <c r="Y233" s="181">
        <v>2066.4796345856066</v>
      </c>
    </row>
    <row r="234" spans="1:25" x14ac:dyDescent="0.25">
      <c r="A234" s="178" t="s">
        <v>564</v>
      </c>
      <c r="B234" s="178" t="s">
        <v>274</v>
      </c>
      <c r="C234" s="178" t="s">
        <v>218</v>
      </c>
      <c r="D234" s="178" t="s">
        <v>570</v>
      </c>
      <c r="E234" s="181">
        <v>23967.791762461275</v>
      </c>
      <c r="F234" s="181">
        <v>24287.059675232922</v>
      </c>
      <c r="G234" s="181">
        <v>24618.534807944692</v>
      </c>
      <c r="H234" s="181">
        <v>24953.864989895195</v>
      </c>
      <c r="I234" s="181">
        <v>25292.821475439083</v>
      </c>
      <c r="J234" s="182">
        <v>25632.982304279663</v>
      </c>
      <c r="K234" s="181">
        <v>25973.160926349217</v>
      </c>
      <c r="L234" s="181">
        <v>26312.965571770248</v>
      </c>
      <c r="M234" s="181">
        <v>26650.607015558049</v>
      </c>
      <c r="N234" s="181">
        <v>26984.456818842813</v>
      </c>
      <c r="O234" s="181">
        <v>27314.105308960628</v>
      </c>
      <c r="P234" s="181">
        <v>27640.026720700072</v>
      </c>
      <c r="Q234" s="181">
        <v>27962.773567047938</v>
      </c>
      <c r="R234" s="181">
        <v>28281.495434442731</v>
      </c>
      <c r="S234" s="181">
        <v>28595.910088808156</v>
      </c>
      <c r="T234" s="181">
        <v>28905.759309440062</v>
      </c>
      <c r="U234" s="181">
        <v>29210.251538331016</v>
      </c>
      <c r="V234" s="181">
        <v>29508.674268258437</v>
      </c>
      <c r="W234" s="181">
        <v>29800.842205046763</v>
      </c>
      <c r="X234" s="181">
        <v>30086.600117558715</v>
      </c>
      <c r="Y234" s="181">
        <v>30365.312189673547</v>
      </c>
    </row>
    <row r="235" spans="1:25" x14ac:dyDescent="0.25">
      <c r="A235" s="178" t="s">
        <v>564</v>
      </c>
      <c r="B235" s="178" t="s">
        <v>274</v>
      </c>
      <c r="C235" s="178" t="s">
        <v>240</v>
      </c>
      <c r="D235" s="178" t="s">
        <v>241</v>
      </c>
      <c r="E235" s="181">
        <v>2273.2359475326921</v>
      </c>
      <c r="F235" s="181">
        <v>2222.0955287213105</v>
      </c>
      <c r="G235" s="181">
        <v>2172.8076458175815</v>
      </c>
      <c r="H235" s="181">
        <v>2124.5560502581961</v>
      </c>
      <c r="I235" s="181">
        <v>2077.298674781995</v>
      </c>
      <c r="J235" s="182">
        <v>2030.8231077349933</v>
      </c>
      <c r="K235" s="181">
        <v>1985.0390665462469</v>
      </c>
      <c r="L235" s="181">
        <v>1939.9267994566283</v>
      </c>
      <c r="M235" s="181">
        <v>1895.3697447098041</v>
      </c>
      <c r="N235" s="181">
        <v>1851.2787333059239</v>
      </c>
      <c r="O235" s="181">
        <v>1807.6585702700111</v>
      </c>
      <c r="P235" s="181">
        <v>1764.5711600061668</v>
      </c>
      <c r="Q235" s="181">
        <v>1722.0757754858414</v>
      </c>
      <c r="R235" s="181">
        <v>1680.1407864152745</v>
      </c>
      <c r="S235" s="181">
        <v>1638.7719473076559</v>
      </c>
      <c r="T235" s="181">
        <v>1597.9760778996135</v>
      </c>
      <c r="U235" s="181">
        <v>1557.7310672983133</v>
      </c>
      <c r="V235" s="181">
        <v>1518.0223872739257</v>
      </c>
      <c r="W235" s="181">
        <v>1478.8642455582835</v>
      </c>
      <c r="X235" s="181">
        <v>1440.270874491415</v>
      </c>
      <c r="Y235" s="181">
        <v>1402.2327571508865</v>
      </c>
    </row>
    <row r="236" spans="1:25" x14ac:dyDescent="0.25">
      <c r="A236" s="178" t="s">
        <v>564</v>
      </c>
      <c r="B236" s="178" t="s">
        <v>278</v>
      </c>
      <c r="C236" s="178" t="s">
        <v>218</v>
      </c>
      <c r="D236" s="178" t="s">
        <v>571</v>
      </c>
      <c r="E236" s="181">
        <v>10443.524421052914</v>
      </c>
      <c r="F236" s="181">
        <v>10523.221963609585</v>
      </c>
      <c r="G236" s="181">
        <v>10613.145429065666</v>
      </c>
      <c r="H236" s="181">
        <v>10709.324662849482</v>
      </c>
      <c r="I236" s="181">
        <v>10811.134912974127</v>
      </c>
      <c r="J236" s="182">
        <v>10917.278772717151</v>
      </c>
      <c r="K236" s="181">
        <v>11027.022462311334</v>
      </c>
      <c r="L236" s="181">
        <v>11139.95345202184</v>
      </c>
      <c r="M236" s="181">
        <v>11255.088581493357</v>
      </c>
      <c r="N236" s="181">
        <v>11371.573805359143</v>
      </c>
      <c r="O236" s="181">
        <v>11489.080744472376</v>
      </c>
      <c r="P236" s="181">
        <v>11607.574936173334</v>
      </c>
      <c r="Q236" s="181">
        <v>11726.983506397579</v>
      </c>
      <c r="R236" s="181">
        <v>11846.61317637297</v>
      </c>
      <c r="S236" s="181">
        <v>11966.042469273552</v>
      </c>
      <c r="T236" s="181">
        <v>12084.931733684587</v>
      </c>
      <c r="U236" s="181">
        <v>12202.731065647062</v>
      </c>
      <c r="V236" s="181">
        <v>12318.905839125662</v>
      </c>
      <c r="W236" s="181">
        <v>12433.146029594322</v>
      </c>
      <c r="X236" s="181">
        <v>12545.174203213732</v>
      </c>
      <c r="Y236" s="181">
        <v>12654.556023453601</v>
      </c>
    </row>
    <row r="237" spans="1:25" x14ac:dyDescent="0.25">
      <c r="A237" s="178" t="s">
        <v>564</v>
      </c>
      <c r="B237" s="178" t="s">
        <v>278</v>
      </c>
      <c r="C237" s="178" t="s">
        <v>240</v>
      </c>
      <c r="D237" s="178" t="s">
        <v>241</v>
      </c>
      <c r="E237" s="181">
        <v>2739.285094046666</v>
      </c>
      <c r="F237" s="181">
        <v>2742.3721547648342</v>
      </c>
      <c r="G237" s="181">
        <v>2747.9529141590015</v>
      </c>
      <c r="H237" s="181">
        <v>2754.9566426463716</v>
      </c>
      <c r="I237" s="181">
        <v>2763.1946698926304</v>
      </c>
      <c r="J237" s="182">
        <v>2772.31201796183</v>
      </c>
      <c r="K237" s="181">
        <v>2782.1047560718971</v>
      </c>
      <c r="L237" s="181">
        <v>2792.4545133210095</v>
      </c>
      <c r="M237" s="181">
        <v>2803.1036749515547</v>
      </c>
      <c r="N237" s="181">
        <v>2813.8330720720905</v>
      </c>
      <c r="O237" s="181">
        <v>2824.558337542253</v>
      </c>
      <c r="P237" s="181">
        <v>2835.2690383511977</v>
      </c>
      <c r="Q237" s="181">
        <v>2845.9456736789116</v>
      </c>
      <c r="R237" s="181">
        <v>2856.4196433265511</v>
      </c>
      <c r="S237" s="181">
        <v>2866.5918055138764</v>
      </c>
      <c r="T237" s="181">
        <v>2876.3850881952799</v>
      </c>
      <c r="U237" s="181">
        <v>2885.6747485360379</v>
      </c>
      <c r="V237" s="181">
        <v>2894.3429329832184</v>
      </c>
      <c r="W237" s="181">
        <v>2902.3273711708557</v>
      </c>
      <c r="X237" s="181">
        <v>2909.5750996435268</v>
      </c>
      <c r="Y237" s="181">
        <v>2915.9985238815761</v>
      </c>
    </row>
    <row r="238" spans="1:25" x14ac:dyDescent="0.25">
      <c r="A238" s="178" t="s">
        <v>564</v>
      </c>
      <c r="B238" s="178" t="s">
        <v>286</v>
      </c>
      <c r="C238" s="178" t="s">
        <v>565</v>
      </c>
      <c r="D238" s="178" t="s">
        <v>566</v>
      </c>
      <c r="E238" s="181">
        <v>2943.137895743148</v>
      </c>
      <c r="F238" s="181">
        <v>2954.0344011212096</v>
      </c>
      <c r="G238" s="181">
        <v>2969.8815341449454</v>
      </c>
      <c r="H238" s="181">
        <v>2988.7567101272361</v>
      </c>
      <c r="I238" s="181">
        <v>3009.9194401017057</v>
      </c>
      <c r="J238" s="182">
        <v>3032.5773926692932</v>
      </c>
      <c r="K238" s="181">
        <v>3056.2050652685657</v>
      </c>
      <c r="L238" s="181">
        <v>3080.4685183257852</v>
      </c>
      <c r="M238" s="181">
        <v>3104.9590480252527</v>
      </c>
      <c r="N238" s="181">
        <v>3129.3614532506349</v>
      </c>
      <c r="O238" s="181">
        <v>3153.5748035999641</v>
      </c>
      <c r="P238" s="181">
        <v>3177.6352760539335</v>
      </c>
      <c r="Q238" s="181">
        <v>3201.6286820742753</v>
      </c>
      <c r="R238" s="181">
        <v>3225.5348341536856</v>
      </c>
      <c r="S238" s="181">
        <v>3249.4653644542832</v>
      </c>
      <c r="T238" s="181">
        <v>3273.4935396675273</v>
      </c>
      <c r="U238" s="181">
        <v>3297.3693517291886</v>
      </c>
      <c r="V238" s="181">
        <v>3320.8716856622796</v>
      </c>
      <c r="W238" s="181">
        <v>3344.0421236768543</v>
      </c>
      <c r="X238" s="181">
        <v>3366.9400544761302</v>
      </c>
      <c r="Y238" s="181">
        <v>3389.5387317835166</v>
      </c>
    </row>
    <row r="239" spans="1:25" x14ac:dyDescent="0.25">
      <c r="A239" s="178" t="s">
        <v>564</v>
      </c>
      <c r="B239" s="178" t="s">
        <v>288</v>
      </c>
      <c r="C239" s="178" t="s">
        <v>218</v>
      </c>
      <c r="D239" s="178" t="s">
        <v>572</v>
      </c>
      <c r="E239" s="181">
        <v>26960.445613192987</v>
      </c>
      <c r="F239" s="181">
        <v>26997.835910298065</v>
      </c>
      <c r="G239" s="181">
        <v>27053.301560427306</v>
      </c>
      <c r="H239" s="181">
        <v>27116.114331411056</v>
      </c>
      <c r="I239" s="181">
        <v>27184.555775718931</v>
      </c>
      <c r="J239" s="182">
        <v>27254.941657054656</v>
      </c>
      <c r="K239" s="181">
        <v>27325.180781473271</v>
      </c>
      <c r="L239" s="181">
        <v>27394.219458707877</v>
      </c>
      <c r="M239" s="181">
        <v>27459.660342550324</v>
      </c>
      <c r="N239" s="181">
        <v>27519.361929808467</v>
      </c>
      <c r="O239" s="181">
        <v>27572.518678771325</v>
      </c>
      <c r="P239" s="181">
        <v>27619.267532013462</v>
      </c>
      <c r="Q239" s="181">
        <v>27659.793473777969</v>
      </c>
      <c r="R239" s="181">
        <v>27692.901347460538</v>
      </c>
      <c r="S239" s="181">
        <v>27718.035795808777</v>
      </c>
      <c r="T239" s="181">
        <v>27735.146381767412</v>
      </c>
      <c r="U239" s="181">
        <v>27743.461744633903</v>
      </c>
      <c r="V239" s="181">
        <v>27741.947924841374</v>
      </c>
      <c r="W239" s="181">
        <v>27730.41160674582</v>
      </c>
      <c r="X239" s="181">
        <v>27708.759276208937</v>
      </c>
      <c r="Y239" s="181">
        <v>27676.67452970954</v>
      </c>
    </row>
    <row r="240" spans="1:25" x14ac:dyDescent="0.25">
      <c r="A240" s="178" t="s">
        <v>564</v>
      </c>
      <c r="B240" s="178" t="s">
        <v>288</v>
      </c>
      <c r="C240" s="178" t="s">
        <v>246</v>
      </c>
      <c r="D240" s="178" t="s">
        <v>573</v>
      </c>
      <c r="E240" s="181">
        <v>2687.7434328262007</v>
      </c>
      <c r="F240" s="181">
        <v>2745.8422698882996</v>
      </c>
      <c r="G240" s="181">
        <v>2807.0671130168339</v>
      </c>
      <c r="H240" s="181">
        <v>2870.4227838345892</v>
      </c>
      <c r="I240" s="181">
        <v>2935.800515403374</v>
      </c>
      <c r="J240" s="182">
        <v>3002.8625116969506</v>
      </c>
      <c r="K240" s="181">
        <v>3071.4194135387102</v>
      </c>
      <c r="L240" s="181">
        <v>3141.3830882278139</v>
      </c>
      <c r="M240" s="181">
        <v>3212.4991496245552</v>
      </c>
      <c r="N240" s="181">
        <v>3284.5215075578999</v>
      </c>
      <c r="O240" s="181">
        <v>3357.3458326657642</v>
      </c>
      <c r="P240" s="181">
        <v>3430.9760472303128</v>
      </c>
      <c r="Q240" s="181">
        <v>3505.4223553061429</v>
      </c>
      <c r="R240" s="181">
        <v>3580.5172231857441</v>
      </c>
      <c r="S240" s="181">
        <v>3656.1638433017374</v>
      </c>
      <c r="T240" s="181">
        <v>3732.3258282756055</v>
      </c>
      <c r="U240" s="181">
        <v>3808.8654172670185</v>
      </c>
      <c r="V240" s="181">
        <v>3885.5975737842068</v>
      </c>
      <c r="W240" s="181">
        <v>3962.4434084100585</v>
      </c>
      <c r="X240" s="181">
        <v>4039.3336368112932</v>
      </c>
      <c r="Y240" s="181">
        <v>4116.1618449556636</v>
      </c>
    </row>
    <row r="241" spans="1:25" x14ac:dyDescent="0.25">
      <c r="A241" s="178" t="s">
        <v>564</v>
      </c>
      <c r="B241" s="178" t="s">
        <v>288</v>
      </c>
      <c r="C241" s="178" t="s">
        <v>574</v>
      </c>
      <c r="D241" s="178" t="s">
        <v>575</v>
      </c>
      <c r="E241" s="181">
        <v>2078.31912150365</v>
      </c>
      <c r="F241" s="181">
        <v>2123.2445122714421</v>
      </c>
      <c r="G241" s="181">
        <v>2170.5871122499279</v>
      </c>
      <c r="H241" s="181">
        <v>2219.5773917937513</v>
      </c>
      <c r="I241" s="181">
        <v>2270.1312459974097</v>
      </c>
      <c r="J241" s="182">
        <v>2321.987471379975</v>
      </c>
      <c r="K241" s="181">
        <v>2374.9996444425483</v>
      </c>
      <c r="L241" s="181">
        <v>2429.0996158688126</v>
      </c>
      <c r="M241" s="181">
        <v>2484.0906795401925</v>
      </c>
      <c r="N241" s="181">
        <v>2539.782544262287</v>
      </c>
      <c r="O241" s="181">
        <v>2596.0945365208372</v>
      </c>
      <c r="P241" s="181">
        <v>2653.02968925192</v>
      </c>
      <c r="Q241" s="181">
        <v>2710.5958928224231</v>
      </c>
      <c r="R241" s="181">
        <v>2768.6636004521138</v>
      </c>
      <c r="S241" s="181">
        <v>2827.1579549146904</v>
      </c>
      <c r="T241" s="181">
        <v>2886.0508193784785</v>
      </c>
      <c r="U241" s="181">
        <v>2945.2356691710875</v>
      </c>
      <c r="V241" s="181">
        <v>3004.5694233442669</v>
      </c>
      <c r="W241" s="181">
        <v>3063.9910800248231</v>
      </c>
      <c r="X241" s="181">
        <v>3123.4470645475126</v>
      </c>
      <c r="Y241" s="181">
        <v>3182.8550914101866</v>
      </c>
    </row>
    <row r="242" spans="1:25" x14ac:dyDescent="0.25">
      <c r="A242" s="178" t="s">
        <v>564</v>
      </c>
      <c r="B242" s="178" t="s">
        <v>288</v>
      </c>
      <c r="C242" s="178" t="s">
        <v>240</v>
      </c>
      <c r="D242" s="178" t="s">
        <v>241</v>
      </c>
      <c r="E242" s="181">
        <v>24636.129635125584</v>
      </c>
      <c r="F242" s="181">
        <v>25023.986982154045</v>
      </c>
      <c r="G242" s="181">
        <v>25436.447677989006</v>
      </c>
      <c r="H242" s="181">
        <v>25864.169339021668</v>
      </c>
      <c r="I242" s="181">
        <v>26305.964529682751</v>
      </c>
      <c r="J242" s="182">
        <v>26758.633784993497</v>
      </c>
      <c r="K242" s="181">
        <v>27220.365401455707</v>
      </c>
      <c r="L242" s="181">
        <v>27690.280968682739</v>
      </c>
      <c r="M242" s="181">
        <v>28166.06478240632</v>
      </c>
      <c r="N242" s="181">
        <v>28645.523829305319</v>
      </c>
      <c r="O242" s="181">
        <v>29127.741826147299</v>
      </c>
      <c r="P242" s="181">
        <v>29612.756375783098</v>
      </c>
      <c r="Q242" s="181">
        <v>30100.658703025783</v>
      </c>
      <c r="R242" s="181">
        <v>30590.02012518622</v>
      </c>
      <c r="S242" s="181">
        <v>31080.04219890184</v>
      </c>
      <c r="T242" s="181">
        <v>31570.453519580424</v>
      </c>
      <c r="U242" s="181">
        <v>32060.13471276778</v>
      </c>
      <c r="V242" s="181">
        <v>32547.592019843723</v>
      </c>
      <c r="W242" s="181">
        <v>33032.244908702545</v>
      </c>
      <c r="X242" s="181">
        <v>33513.602988747676</v>
      </c>
      <c r="Y242" s="181">
        <v>33990.877778687762</v>
      </c>
    </row>
    <row r="243" spans="1:25" x14ac:dyDescent="0.25">
      <c r="A243" s="178" t="s">
        <v>564</v>
      </c>
      <c r="B243" s="178" t="s">
        <v>291</v>
      </c>
      <c r="C243" s="178" t="s">
        <v>218</v>
      </c>
      <c r="D243" s="178" t="s">
        <v>576</v>
      </c>
      <c r="E243" s="181">
        <v>70334.357608328151</v>
      </c>
      <c r="F243" s="181">
        <v>70868.418109348859</v>
      </c>
      <c r="G243" s="181">
        <v>71472.185503271758</v>
      </c>
      <c r="H243" s="181">
        <v>72111.810739638095</v>
      </c>
      <c r="I243" s="181">
        <v>72779.376586640079</v>
      </c>
      <c r="J243" s="182">
        <v>73462.230502316932</v>
      </c>
      <c r="K243" s="181">
        <v>74152.775773689398</v>
      </c>
      <c r="L243" s="181">
        <v>74846.775574242041</v>
      </c>
      <c r="M243" s="181">
        <v>75536.773653547207</v>
      </c>
      <c r="N243" s="181">
        <v>76216.206480864799</v>
      </c>
      <c r="O243" s="181">
        <v>76882.288665244152</v>
      </c>
      <c r="P243" s="181">
        <v>77535.139341170972</v>
      </c>
      <c r="Q243" s="181">
        <v>78175.400347933086</v>
      </c>
      <c r="R243" s="181">
        <v>78799.973984286597</v>
      </c>
      <c r="S243" s="181">
        <v>79407.238347076054</v>
      </c>
      <c r="T243" s="181">
        <v>79995.163058301652</v>
      </c>
      <c r="U243" s="181">
        <v>80560.894898909872</v>
      </c>
      <c r="V243" s="181">
        <v>81102.358085174405</v>
      </c>
      <c r="W243" s="181">
        <v>81618.603892524377</v>
      </c>
      <c r="X243" s="181">
        <v>82108.706027294538</v>
      </c>
      <c r="Y243" s="181">
        <v>82570.236465082446</v>
      </c>
    </row>
    <row r="244" spans="1:25" x14ac:dyDescent="0.25">
      <c r="A244" s="178" t="s">
        <v>564</v>
      </c>
      <c r="B244" s="178" t="s">
        <v>291</v>
      </c>
      <c r="C244" s="178" t="s">
        <v>577</v>
      </c>
      <c r="D244" s="178" t="s">
        <v>578</v>
      </c>
      <c r="E244" s="181">
        <v>1908.6732903126683</v>
      </c>
      <c r="F244" s="181">
        <v>2008.8678070136891</v>
      </c>
      <c r="G244" s="181">
        <v>2116.2658901480072</v>
      </c>
      <c r="H244" s="181">
        <v>2230.3556469280966</v>
      </c>
      <c r="I244" s="181">
        <v>2351.3138380972041</v>
      </c>
      <c r="J244" s="182">
        <v>2479.1392919655254</v>
      </c>
      <c r="K244" s="181">
        <v>2613.9590529292914</v>
      </c>
      <c r="L244" s="181">
        <v>2755.9987257808943</v>
      </c>
      <c r="M244" s="181">
        <v>2905.3529390691115</v>
      </c>
      <c r="N244" s="181">
        <v>3062.1209766164084</v>
      </c>
      <c r="O244" s="181">
        <v>3226.5311950442147</v>
      </c>
      <c r="P244" s="181">
        <v>3398.9336460772361</v>
      </c>
      <c r="Q244" s="181">
        <v>3579.7176917495349</v>
      </c>
      <c r="R244" s="181">
        <v>3769.1141249671432</v>
      </c>
      <c r="S244" s="181">
        <v>3967.4170485095697</v>
      </c>
      <c r="T244" s="181">
        <v>4174.8996439711473</v>
      </c>
      <c r="U244" s="181">
        <v>4391.7857347428135</v>
      </c>
      <c r="V244" s="181">
        <v>4618.3292665876897</v>
      </c>
      <c r="W244" s="181">
        <v>4854.8422466735628</v>
      </c>
      <c r="X244" s="181">
        <v>5101.6389316216646</v>
      </c>
      <c r="Y244" s="181">
        <v>5358.9362157711184</v>
      </c>
    </row>
    <row r="245" spans="1:25" x14ac:dyDescent="0.25">
      <c r="A245" s="178" t="s">
        <v>564</v>
      </c>
      <c r="B245" s="178" t="s">
        <v>291</v>
      </c>
      <c r="C245" s="178" t="s">
        <v>240</v>
      </c>
      <c r="D245" s="178" t="s">
        <v>241</v>
      </c>
      <c r="E245" s="181">
        <v>3916.5773405461014</v>
      </c>
      <c r="F245" s="181">
        <v>3925.1423307780897</v>
      </c>
      <c r="G245" s="181">
        <v>3937.7319781958458</v>
      </c>
      <c r="H245" s="181">
        <v>3952.4350791001948</v>
      </c>
      <c r="I245" s="181">
        <v>3968.7949335002891</v>
      </c>
      <c r="J245" s="182">
        <v>3986.107812133956</v>
      </c>
      <c r="K245" s="181">
        <v>4003.9573455125424</v>
      </c>
      <c r="L245" s="181">
        <v>4022.1160129125865</v>
      </c>
      <c r="M245" s="181">
        <v>4040.1885115462574</v>
      </c>
      <c r="N245" s="181">
        <v>4057.8343676034383</v>
      </c>
      <c r="O245" s="181">
        <v>4074.9193373086946</v>
      </c>
      <c r="P245" s="181">
        <v>4091.4645112189278</v>
      </c>
      <c r="Q245" s="181">
        <v>4107.5177180154105</v>
      </c>
      <c r="R245" s="181">
        <v>4122.929962803536</v>
      </c>
      <c r="S245" s="181">
        <v>4137.6312524177947</v>
      </c>
      <c r="T245" s="181">
        <v>4151.5310976880937</v>
      </c>
      <c r="U245" s="181">
        <v>4164.4974326409347</v>
      </c>
      <c r="V245" s="181">
        <v>4176.4397394148555</v>
      </c>
      <c r="W245" s="181">
        <v>4187.3260980961741</v>
      </c>
      <c r="X245" s="181">
        <v>4197.1255757976242</v>
      </c>
      <c r="Y245" s="181">
        <v>4205.7305434052159</v>
      </c>
    </row>
    <row r="246" spans="1:25" x14ac:dyDescent="0.25">
      <c r="A246" s="178" t="s">
        <v>564</v>
      </c>
      <c r="B246" s="178" t="s">
        <v>293</v>
      </c>
      <c r="C246" s="178" t="s">
        <v>218</v>
      </c>
      <c r="D246" s="178" t="s">
        <v>579</v>
      </c>
      <c r="E246" s="181">
        <v>4436.6547332447835</v>
      </c>
      <c r="F246" s="181">
        <v>4449.7097947296725</v>
      </c>
      <c r="G246" s="181">
        <v>4470.8992859675409</v>
      </c>
      <c r="H246" s="181">
        <v>4497.5737703993</v>
      </c>
      <c r="I246" s="181">
        <v>4528.8223967776257</v>
      </c>
      <c r="J246" s="182">
        <v>4563.6103955354929</v>
      </c>
      <c r="K246" s="181">
        <v>4601.2634121196461</v>
      </c>
      <c r="L246" s="181">
        <v>4641.3551039758495</v>
      </c>
      <c r="M246" s="181">
        <v>4683.2951442432304</v>
      </c>
      <c r="N246" s="181">
        <v>4726.590460831876</v>
      </c>
      <c r="O246" s="181">
        <v>4770.984774404742</v>
      </c>
      <c r="P246" s="181">
        <v>4816.3876525447031</v>
      </c>
      <c r="Q246" s="181">
        <v>4862.7526623034373</v>
      </c>
      <c r="R246" s="181">
        <v>4909.8075266395172</v>
      </c>
      <c r="S246" s="181">
        <v>4957.3367328366212</v>
      </c>
      <c r="T246" s="181">
        <v>5005.0150193088466</v>
      </c>
      <c r="U246" s="181">
        <v>5052.5313302892728</v>
      </c>
      <c r="V246" s="181">
        <v>5099.7181926045778</v>
      </c>
      <c r="W246" s="181">
        <v>5146.4787175821921</v>
      </c>
      <c r="X246" s="181">
        <v>5192.7010739886173</v>
      </c>
      <c r="Y246" s="181">
        <v>5238.1450845651971</v>
      </c>
    </row>
    <row r="247" spans="1:25" x14ac:dyDescent="0.25">
      <c r="A247" s="178" t="s">
        <v>564</v>
      </c>
      <c r="B247" s="178" t="s">
        <v>293</v>
      </c>
      <c r="C247" s="178" t="s">
        <v>240</v>
      </c>
      <c r="D247" s="178" t="s">
        <v>241</v>
      </c>
      <c r="E247" s="181">
        <v>7391.049646893408</v>
      </c>
      <c r="F247" s="181">
        <v>7390.5205495655437</v>
      </c>
      <c r="G247" s="181">
        <v>7403.3977452393592</v>
      </c>
      <c r="H247" s="181">
        <v>7425.1861400412481</v>
      </c>
      <c r="I247" s="181">
        <v>7454.3056084777618</v>
      </c>
      <c r="J247" s="182">
        <v>7488.9911822327149</v>
      </c>
      <c r="K247" s="181">
        <v>7528.0883816799214</v>
      </c>
      <c r="L247" s="181">
        <v>7570.8608508652214</v>
      </c>
      <c r="M247" s="181">
        <v>7616.314159072067</v>
      </c>
      <c r="N247" s="181">
        <v>7663.6233132065981</v>
      </c>
      <c r="O247" s="181">
        <v>7712.3558654243043</v>
      </c>
      <c r="P247" s="181">
        <v>7762.3517481795452</v>
      </c>
      <c r="Q247" s="181">
        <v>7813.5234340523484</v>
      </c>
      <c r="R247" s="181">
        <v>7865.4225752873344</v>
      </c>
      <c r="S247" s="181">
        <v>7917.6968061447442</v>
      </c>
      <c r="T247" s="181">
        <v>7969.8231905866978</v>
      </c>
      <c r="U247" s="181">
        <v>8021.3076051749231</v>
      </c>
      <c r="V247" s="181">
        <v>8071.8891321839083</v>
      </c>
      <c r="W247" s="181">
        <v>8121.4214050592427</v>
      </c>
      <c r="X247" s="181">
        <v>8169.736350126881</v>
      </c>
      <c r="Y247" s="181">
        <v>8216.466643441061</v>
      </c>
    </row>
    <row r="248" spans="1:25" x14ac:dyDescent="0.25">
      <c r="A248" s="178" t="s">
        <v>564</v>
      </c>
      <c r="B248" s="178" t="s">
        <v>580</v>
      </c>
      <c r="C248" s="178" t="s">
        <v>565</v>
      </c>
      <c r="D248" s="178" t="s">
        <v>566</v>
      </c>
      <c r="E248" s="181">
        <v>2109.5158842421565</v>
      </c>
      <c r="F248" s="181">
        <v>2135.7465129769585</v>
      </c>
      <c r="G248" s="181">
        <v>2160.4693721175149</v>
      </c>
      <c r="H248" s="181">
        <v>2183.7228175745167</v>
      </c>
      <c r="I248" s="181">
        <v>2206.1039297647135</v>
      </c>
      <c r="J248" s="182">
        <v>2227.9048209646076</v>
      </c>
      <c r="K248" s="181">
        <v>2249.4036949723841</v>
      </c>
      <c r="L248" s="181">
        <v>2270.8467983913119</v>
      </c>
      <c r="M248" s="181">
        <v>2292.28551350523</v>
      </c>
      <c r="N248" s="181">
        <v>2313.6852956427501</v>
      </c>
      <c r="O248" s="181">
        <v>2335.0740077163473</v>
      </c>
      <c r="P248" s="181">
        <v>2356.5059383362668</v>
      </c>
      <c r="Q248" s="181">
        <v>2378.0035344591752</v>
      </c>
      <c r="R248" s="181">
        <v>2399.4311590182383</v>
      </c>
      <c r="S248" s="181">
        <v>2420.6821795109568</v>
      </c>
      <c r="T248" s="181">
        <v>2441.5986403313245</v>
      </c>
      <c r="U248" s="181">
        <v>2462.0531415348682</v>
      </c>
      <c r="V248" s="181">
        <v>2481.9912680421216</v>
      </c>
      <c r="W248" s="181">
        <v>2501.3509435024807</v>
      </c>
      <c r="X248" s="181">
        <v>2520.0754930276462</v>
      </c>
      <c r="Y248" s="181">
        <v>2538.0549336122713</v>
      </c>
    </row>
    <row r="249" spans="1:25" x14ac:dyDescent="0.25">
      <c r="A249" s="178" t="s">
        <v>564</v>
      </c>
      <c r="B249" s="178" t="s">
        <v>581</v>
      </c>
      <c r="C249" s="178" t="s">
        <v>565</v>
      </c>
      <c r="D249" s="178" t="s">
        <v>566</v>
      </c>
      <c r="E249" s="181">
        <v>1874.6706172561971</v>
      </c>
      <c r="F249" s="181">
        <v>1916.5167666468619</v>
      </c>
      <c r="G249" s="181">
        <v>1956.1507046100719</v>
      </c>
      <c r="H249" s="181">
        <v>1993.4905693316659</v>
      </c>
      <c r="I249" s="181">
        <v>2029.0802832111663</v>
      </c>
      <c r="J249" s="182">
        <v>2063.2129409909421</v>
      </c>
      <c r="K249" s="181">
        <v>2096.1936153136376</v>
      </c>
      <c r="L249" s="181">
        <v>2128.3429290733511</v>
      </c>
      <c r="M249" s="181">
        <v>2159.8235025726149</v>
      </c>
      <c r="N249" s="181">
        <v>2190.6917382835359</v>
      </c>
      <c r="O249" s="181">
        <v>2221.108600641036</v>
      </c>
      <c r="P249" s="181">
        <v>2251.2782504240963</v>
      </c>
      <c r="Q249" s="181">
        <v>2281.3870242748972</v>
      </c>
      <c r="R249" s="181">
        <v>2311.4856046119448</v>
      </c>
      <c r="S249" s="181">
        <v>2341.6321782835817</v>
      </c>
      <c r="T249" s="181">
        <v>2371.9338778986244</v>
      </c>
      <c r="U249" s="181">
        <v>2402.1554696400135</v>
      </c>
      <c r="V249" s="181">
        <v>2431.9857767839912</v>
      </c>
      <c r="W249" s="181">
        <v>2461.4425545640493</v>
      </c>
      <c r="X249" s="181">
        <v>2490.537714654728</v>
      </c>
      <c r="Y249" s="181">
        <v>2519.2568895752097</v>
      </c>
    </row>
    <row r="250" spans="1:25" x14ac:dyDescent="0.25">
      <c r="A250" s="178" t="s">
        <v>564</v>
      </c>
      <c r="B250" s="178" t="s">
        <v>582</v>
      </c>
      <c r="C250" s="178" t="s">
        <v>583</v>
      </c>
      <c r="D250" s="178" t="s">
        <v>584</v>
      </c>
      <c r="E250" s="181">
        <v>3165.1350520514347</v>
      </c>
      <c r="F250" s="181">
        <v>3169.8858216531166</v>
      </c>
      <c r="G250" s="181">
        <v>3183.1682408853312</v>
      </c>
      <c r="H250" s="181">
        <v>3202.3082020764018</v>
      </c>
      <c r="I250" s="181">
        <v>3226.0387082613943</v>
      </c>
      <c r="J250" s="182">
        <v>3253.1537215035551</v>
      </c>
      <c r="K250" s="181">
        <v>3282.8445016356341</v>
      </c>
      <c r="L250" s="181">
        <v>3314.5618214555843</v>
      </c>
      <c r="M250" s="181">
        <v>3347.7090212406119</v>
      </c>
      <c r="N250" s="181">
        <v>3381.8029013178511</v>
      </c>
      <c r="O250" s="181">
        <v>3416.5791604954288</v>
      </c>
      <c r="P250" s="181">
        <v>3451.9189849307263</v>
      </c>
      <c r="Q250" s="181">
        <v>3487.7575146331083</v>
      </c>
      <c r="R250" s="181">
        <v>3523.8851540773812</v>
      </c>
      <c r="S250" s="181">
        <v>3560.1631465715232</v>
      </c>
      <c r="T250" s="181">
        <v>3596.2146820665162</v>
      </c>
      <c r="U250" s="181">
        <v>3631.7809789120465</v>
      </c>
      <c r="V250" s="181">
        <v>3666.8788838004943</v>
      </c>
      <c r="W250" s="181">
        <v>3701.4444907558541</v>
      </c>
      <c r="X250" s="181">
        <v>3735.414307060073</v>
      </c>
      <c r="Y250" s="181">
        <v>3768.5567037351238</v>
      </c>
    </row>
    <row r="251" spans="1:25" x14ac:dyDescent="0.25">
      <c r="A251" s="178" t="s">
        <v>564</v>
      </c>
      <c r="B251" s="178" t="s">
        <v>582</v>
      </c>
      <c r="C251" s="178" t="s">
        <v>240</v>
      </c>
      <c r="D251" s="178" t="s">
        <v>241</v>
      </c>
      <c r="E251" s="181">
        <v>6894.2433043564361</v>
      </c>
      <c r="F251" s="181">
        <v>6888.4431060289153</v>
      </c>
      <c r="G251" s="181">
        <v>6901.3374039260443</v>
      </c>
      <c r="H251" s="181">
        <v>6927.0128500879373</v>
      </c>
      <c r="I251" s="181">
        <v>6962.648936288997</v>
      </c>
      <c r="J251" s="182">
        <v>7005.5833069913078</v>
      </c>
      <c r="K251" s="181">
        <v>7054.032043731464</v>
      </c>
      <c r="L251" s="181">
        <v>7106.7840939111702</v>
      </c>
      <c r="M251" s="181">
        <v>7162.5380058354503</v>
      </c>
      <c r="N251" s="181">
        <v>7220.246098572049</v>
      </c>
      <c r="O251" s="181">
        <v>7279.3361613086809</v>
      </c>
      <c r="P251" s="181">
        <v>7339.5502426276717</v>
      </c>
      <c r="Q251" s="181">
        <v>7400.7471098384394</v>
      </c>
      <c r="R251" s="181">
        <v>7462.4802614092951</v>
      </c>
      <c r="S251" s="181">
        <v>7524.4565191304946</v>
      </c>
      <c r="T251" s="181">
        <v>7585.8828567277451</v>
      </c>
      <c r="U251" s="181">
        <v>7646.2208061156261</v>
      </c>
      <c r="V251" s="181">
        <v>7705.5150514017296</v>
      </c>
      <c r="W251" s="181">
        <v>7763.6403756450472</v>
      </c>
      <c r="X251" s="181">
        <v>7820.4731645986385</v>
      </c>
      <c r="Y251" s="181">
        <v>7875.5391312712391</v>
      </c>
    </row>
    <row r="252" spans="1:25" x14ac:dyDescent="0.25">
      <c r="A252" s="178" t="s">
        <v>564</v>
      </c>
      <c r="B252" s="178" t="s">
        <v>585</v>
      </c>
      <c r="C252" s="178" t="s">
        <v>565</v>
      </c>
      <c r="D252" s="178" t="s">
        <v>566</v>
      </c>
      <c r="E252" s="181">
        <v>1618.6504880520215</v>
      </c>
      <c r="F252" s="181">
        <v>1654.916637442702</v>
      </c>
      <c r="G252" s="181">
        <v>1687.1479637186858</v>
      </c>
      <c r="H252" s="181">
        <v>1715.8283110479247</v>
      </c>
      <c r="I252" s="181">
        <v>1741.7875647631106</v>
      </c>
      <c r="J252" s="182">
        <v>1765.5377415205</v>
      </c>
      <c r="K252" s="181">
        <v>1787.5245080120483</v>
      </c>
      <c r="L252" s="181">
        <v>1808.1187699311745</v>
      </c>
      <c r="M252" s="181">
        <v>1827.4666887721119</v>
      </c>
      <c r="N252" s="181">
        <v>1845.7548048903466</v>
      </c>
      <c r="O252" s="181">
        <v>1863.186178297148</v>
      </c>
      <c r="P252" s="181">
        <v>1879.9569093956084</v>
      </c>
      <c r="Q252" s="181">
        <v>1896.2215256413565</v>
      </c>
      <c r="R252" s="181">
        <v>1912.0150543244602</v>
      </c>
      <c r="S252" s="181">
        <v>1927.4277613959648</v>
      </c>
      <c r="T252" s="181">
        <v>1942.6541140872471</v>
      </c>
      <c r="U252" s="181">
        <v>1957.7051044078282</v>
      </c>
      <c r="V252" s="181">
        <v>1972.4570696801302</v>
      </c>
      <c r="W252" s="181">
        <v>1986.9144946117458</v>
      </c>
      <c r="X252" s="181">
        <v>2001.0944997614797</v>
      </c>
      <c r="Y252" s="181">
        <v>2015.0318135852579</v>
      </c>
    </row>
    <row r="253" spans="1:25" x14ac:dyDescent="0.25">
      <c r="A253" s="178" t="s">
        <v>564</v>
      </c>
      <c r="B253" s="178" t="s">
        <v>586</v>
      </c>
      <c r="C253" s="178" t="s">
        <v>565</v>
      </c>
      <c r="D253" s="178" t="s">
        <v>566</v>
      </c>
      <c r="E253" s="181">
        <v>1855.76277300882</v>
      </c>
      <c r="F253" s="181">
        <v>1871.4630376724124</v>
      </c>
      <c r="G253" s="181">
        <v>1885.2851829733265</v>
      </c>
      <c r="H253" s="181">
        <v>1897.4516568834283</v>
      </c>
      <c r="I253" s="181">
        <v>1908.5441572697048</v>
      </c>
      <c r="J253" s="182">
        <v>1918.8870942574094</v>
      </c>
      <c r="K253" s="181">
        <v>1928.7793707875751</v>
      </c>
      <c r="L253" s="181">
        <v>1938.472281407219</v>
      </c>
      <c r="M253" s="181">
        <v>1948.0448796843182</v>
      </c>
      <c r="N253" s="181">
        <v>1957.5288353074959</v>
      </c>
      <c r="O253" s="181">
        <v>1966.9694887120422</v>
      </c>
      <c r="P253" s="181">
        <v>1976.4266645781122</v>
      </c>
      <c r="Q253" s="181">
        <v>1985.9254649589607</v>
      </c>
      <c r="R253" s="181">
        <v>1995.3528640390055</v>
      </c>
      <c r="S253" s="181">
        <v>2004.5825891339002</v>
      </c>
      <c r="T253" s="181">
        <v>2013.505102016464</v>
      </c>
      <c r="U253" s="181">
        <v>2022.1837568959111</v>
      </c>
      <c r="V253" s="181">
        <v>2030.6752772787459</v>
      </c>
      <c r="W253" s="181">
        <v>2038.8946568786751</v>
      </c>
      <c r="X253" s="181">
        <v>2046.751824525478</v>
      </c>
      <c r="Y253" s="181">
        <v>2054.150709090542</v>
      </c>
    </row>
    <row r="254" spans="1:25" x14ac:dyDescent="0.25">
      <c r="A254" s="178" t="s">
        <v>564</v>
      </c>
      <c r="B254" s="178" t="s">
        <v>587</v>
      </c>
      <c r="C254" s="178" t="s">
        <v>218</v>
      </c>
      <c r="D254" s="178" t="s">
        <v>588</v>
      </c>
      <c r="E254" s="181">
        <v>52845.421664215268</v>
      </c>
      <c r="F254" s="181">
        <v>53254.527269155486</v>
      </c>
      <c r="G254" s="181">
        <v>53725.202444969851</v>
      </c>
      <c r="H254" s="181">
        <v>54232.063783238889</v>
      </c>
      <c r="I254" s="181">
        <v>54769.093262838149</v>
      </c>
      <c r="J254" s="182">
        <v>55327.049246100702</v>
      </c>
      <c r="K254" s="181">
        <v>55900.518353383253</v>
      </c>
      <c r="L254" s="181">
        <v>56486.564042260208</v>
      </c>
      <c r="M254" s="181">
        <v>57079.658524307713</v>
      </c>
      <c r="N254" s="181">
        <v>57674.666168016178</v>
      </c>
      <c r="O254" s="181">
        <v>58269.070135955932</v>
      </c>
      <c r="P254" s="181">
        <v>58862.4435889456</v>
      </c>
      <c r="Q254" s="181">
        <v>59454.671857159723</v>
      </c>
      <c r="R254" s="181">
        <v>60042.598141060051</v>
      </c>
      <c r="S254" s="181">
        <v>60623.88982014521</v>
      </c>
      <c r="T254" s="181">
        <v>61195.281909123725</v>
      </c>
      <c r="U254" s="181">
        <v>61753.810399878232</v>
      </c>
      <c r="V254" s="181">
        <v>62297.988319878503</v>
      </c>
      <c r="W254" s="181">
        <v>62826.760837075009</v>
      </c>
      <c r="X254" s="181">
        <v>63339.066679127456</v>
      </c>
      <c r="Y254" s="181">
        <v>63832.428446678117</v>
      </c>
    </row>
    <row r="255" spans="1:25" x14ac:dyDescent="0.25">
      <c r="A255" s="178" t="s">
        <v>564</v>
      </c>
      <c r="B255" s="178" t="s">
        <v>587</v>
      </c>
      <c r="C255" s="178" t="s">
        <v>510</v>
      </c>
      <c r="D255" s="178" t="s">
        <v>589</v>
      </c>
      <c r="E255" s="181">
        <v>9766.1795287398782</v>
      </c>
      <c r="F255" s="181">
        <v>9914.3108173104738</v>
      </c>
      <c r="G255" s="181">
        <v>10075.641744896575</v>
      </c>
      <c r="H255" s="181">
        <v>10245.648405691109</v>
      </c>
      <c r="I255" s="181">
        <v>10423.354966288305</v>
      </c>
      <c r="J255" s="182">
        <v>10607.13620900278</v>
      </c>
      <c r="K255" s="181">
        <v>10796.056094342559</v>
      </c>
      <c r="L255" s="181">
        <v>10989.631142514319</v>
      </c>
      <c r="M255" s="181">
        <v>11186.854361677715</v>
      </c>
      <c r="N255" s="181">
        <v>11386.765255432296</v>
      </c>
      <c r="O255" s="181">
        <v>11588.894945582324</v>
      </c>
      <c r="P255" s="181">
        <v>11793.178874792637</v>
      </c>
      <c r="Q255" s="181">
        <v>11999.61315134781</v>
      </c>
      <c r="R255" s="181">
        <v>12207.574845566773</v>
      </c>
      <c r="S255" s="181">
        <v>12416.591061016465</v>
      </c>
      <c r="T255" s="181">
        <v>12625.982391694228</v>
      </c>
      <c r="U255" s="181">
        <v>12835.111914913452</v>
      </c>
      <c r="V255" s="181">
        <v>13043.633364084855</v>
      </c>
      <c r="W255" s="181">
        <v>13251.281795797382</v>
      </c>
      <c r="X255" s="181">
        <v>13457.783584247421</v>
      </c>
      <c r="Y255" s="181">
        <v>13662.554513673653</v>
      </c>
    </row>
    <row r="256" spans="1:25" x14ac:dyDescent="0.25">
      <c r="A256" s="178" t="s">
        <v>564</v>
      </c>
      <c r="B256" s="178" t="s">
        <v>587</v>
      </c>
      <c r="C256" s="178" t="s">
        <v>246</v>
      </c>
      <c r="D256" s="178" t="s">
        <v>573</v>
      </c>
      <c r="E256" s="181">
        <v>4191.5758611384344</v>
      </c>
      <c r="F256" s="181">
        <v>4232.8136306644128</v>
      </c>
      <c r="G256" s="181">
        <v>4279.1087508232913</v>
      </c>
      <c r="H256" s="181">
        <v>4328.466344718162</v>
      </c>
      <c r="I256" s="181">
        <v>4380.4236441126786</v>
      </c>
      <c r="J256" s="182">
        <v>4434.2555907114975</v>
      </c>
      <c r="K256" s="181">
        <v>4489.5384850954933</v>
      </c>
      <c r="L256" s="181">
        <v>4546.0443908764437</v>
      </c>
      <c r="M256" s="181">
        <v>4603.3344612347237</v>
      </c>
      <c r="N256" s="181">
        <v>4660.9978595474486</v>
      </c>
      <c r="O256" s="181">
        <v>4718.8323907177537</v>
      </c>
      <c r="P256" s="181">
        <v>4776.803776684178</v>
      </c>
      <c r="Q256" s="181">
        <v>4834.9028375260468</v>
      </c>
      <c r="R256" s="181">
        <v>4892.8724121602472</v>
      </c>
      <c r="S256" s="181">
        <v>4950.5205001024051</v>
      </c>
      <c r="T256" s="181">
        <v>5007.577213425162</v>
      </c>
      <c r="U256" s="181">
        <v>5063.7951084881233</v>
      </c>
      <c r="V256" s="181">
        <v>5119.0460681778313</v>
      </c>
      <c r="W256" s="181">
        <v>5173.2365158980538</v>
      </c>
      <c r="X256" s="181">
        <v>5226.2715919150278</v>
      </c>
      <c r="Y256" s="181">
        <v>5277.938585031281</v>
      </c>
    </row>
    <row r="257" spans="1:25" x14ac:dyDescent="0.25">
      <c r="A257" s="178" t="s">
        <v>564</v>
      </c>
      <c r="B257" s="178" t="s">
        <v>587</v>
      </c>
      <c r="C257" s="178" t="s">
        <v>590</v>
      </c>
      <c r="D257" s="178" t="s">
        <v>591</v>
      </c>
      <c r="E257" s="181">
        <v>2460.5147222516712</v>
      </c>
      <c r="F257" s="181">
        <v>2508.1224103863815</v>
      </c>
      <c r="G257" s="181">
        <v>2559.4334988938613</v>
      </c>
      <c r="H257" s="181">
        <v>2613.3375898064069</v>
      </c>
      <c r="I257" s="181">
        <v>2669.6143556088477</v>
      </c>
      <c r="J257" s="182">
        <v>2727.8725845905274</v>
      </c>
      <c r="K257" s="181">
        <v>2787.892361401427</v>
      </c>
      <c r="L257" s="181">
        <v>2849.5673081147606</v>
      </c>
      <c r="M257" s="181">
        <v>2912.652826979468</v>
      </c>
      <c r="N257" s="181">
        <v>2976.9122939506838</v>
      </c>
      <c r="O257" s="181">
        <v>3042.2341159015427</v>
      </c>
      <c r="P257" s="181">
        <v>3108.611335250017</v>
      </c>
      <c r="Q257" s="181">
        <v>3176.0528457523787</v>
      </c>
      <c r="R257" s="181">
        <v>3244.4030761546583</v>
      </c>
      <c r="S257" s="181">
        <v>3313.5438402373006</v>
      </c>
      <c r="T257" s="181">
        <v>3383.2995933090806</v>
      </c>
      <c r="U257" s="181">
        <v>3453.5032673971286</v>
      </c>
      <c r="V257" s="181">
        <v>3524.0635261117923</v>
      </c>
      <c r="W257" s="181">
        <v>3594.9095633470802</v>
      </c>
      <c r="X257" s="181">
        <v>3665.9670237866721</v>
      </c>
      <c r="Y257" s="181">
        <v>3737.0753621577674</v>
      </c>
    </row>
    <row r="258" spans="1:25" x14ac:dyDescent="0.25">
      <c r="A258" s="178" t="s">
        <v>564</v>
      </c>
      <c r="B258" s="178" t="s">
        <v>587</v>
      </c>
      <c r="C258" s="178" t="s">
        <v>592</v>
      </c>
      <c r="D258" s="178" t="s">
        <v>593</v>
      </c>
      <c r="E258" s="181">
        <v>3817.2376838221858</v>
      </c>
      <c r="F258" s="181">
        <v>3822.0561645727171</v>
      </c>
      <c r="G258" s="181">
        <v>3831.045299478471</v>
      </c>
      <c r="H258" s="181">
        <v>3842.3246244808206</v>
      </c>
      <c r="I258" s="181">
        <v>3855.424201209385</v>
      </c>
      <c r="J258" s="182">
        <v>3869.6601282448523</v>
      </c>
      <c r="K258" s="181">
        <v>3884.6316554999553</v>
      </c>
      <c r="L258" s="181">
        <v>3900.1190504215492</v>
      </c>
      <c r="M258" s="181">
        <v>3915.7302648922096</v>
      </c>
      <c r="N258" s="181">
        <v>3931.1099124286879</v>
      </c>
      <c r="O258" s="181">
        <v>3946.0890421104928</v>
      </c>
      <c r="P258" s="181">
        <v>3960.6437107809488</v>
      </c>
      <c r="Q258" s="181">
        <v>3974.7715370619503</v>
      </c>
      <c r="R258" s="181">
        <v>3988.2682130989947</v>
      </c>
      <c r="S258" s="181">
        <v>4000.9891623323288</v>
      </c>
      <c r="T258" s="181">
        <v>4012.7325236034926</v>
      </c>
      <c r="U258" s="181">
        <v>4023.3214074262728</v>
      </c>
      <c r="V258" s="181">
        <v>4032.6793072857063</v>
      </c>
      <c r="W258" s="181">
        <v>4040.7597447833082</v>
      </c>
      <c r="X258" s="181">
        <v>4047.5173125047659</v>
      </c>
      <c r="Y258" s="181">
        <v>4052.8181587825661</v>
      </c>
    </row>
    <row r="259" spans="1:25" x14ac:dyDescent="0.25">
      <c r="A259" s="178" t="s">
        <v>564</v>
      </c>
      <c r="B259" s="178" t="s">
        <v>587</v>
      </c>
      <c r="C259" s="178" t="s">
        <v>240</v>
      </c>
      <c r="D259" s="178" t="s">
        <v>241</v>
      </c>
      <c r="E259" s="181">
        <v>35335.500489046819</v>
      </c>
      <c r="F259" s="181">
        <v>35532.232148699397</v>
      </c>
      <c r="G259" s="181">
        <v>35773.706036683041</v>
      </c>
      <c r="H259" s="181">
        <v>36042.863433095554</v>
      </c>
      <c r="I259" s="181">
        <v>36335.644813244558</v>
      </c>
      <c r="J259" s="182">
        <v>36645.900093776036</v>
      </c>
      <c r="K259" s="181">
        <v>36970.062861823404</v>
      </c>
      <c r="L259" s="181">
        <v>37306.232189968956</v>
      </c>
      <c r="M259" s="181">
        <v>37650.814643775178</v>
      </c>
      <c r="N259" s="181">
        <v>38000.497019923925</v>
      </c>
      <c r="O259" s="181">
        <v>38353.706023430052</v>
      </c>
      <c r="P259" s="181">
        <v>38710.248738485396</v>
      </c>
      <c r="Q259" s="181">
        <v>39070.137151917668</v>
      </c>
      <c r="R259" s="181">
        <v>39431.384372248947</v>
      </c>
      <c r="S259" s="181">
        <v>39792.547547953829</v>
      </c>
      <c r="T259" s="181">
        <v>40151.571890656691</v>
      </c>
      <c r="U259" s="181">
        <v>40506.598829872826</v>
      </c>
      <c r="V259" s="181">
        <v>40856.734767523238</v>
      </c>
      <c r="W259" s="181">
        <v>41201.363494543984</v>
      </c>
      <c r="X259" s="181">
        <v>41539.857686366428</v>
      </c>
      <c r="Y259" s="181">
        <v>41870.653600730839</v>
      </c>
    </row>
    <row r="260" spans="1:25" x14ac:dyDescent="0.25">
      <c r="A260" s="178" t="s">
        <v>564</v>
      </c>
      <c r="B260" s="178" t="s">
        <v>594</v>
      </c>
      <c r="C260" s="178" t="s">
        <v>218</v>
      </c>
      <c r="D260" s="178" t="s">
        <v>595</v>
      </c>
      <c r="E260" s="181">
        <v>217953.43456207719</v>
      </c>
      <c r="F260" s="181">
        <v>220227.33614051988</v>
      </c>
      <c r="G260" s="181">
        <v>222585.53114449338</v>
      </c>
      <c r="H260" s="181">
        <v>224955.88565597771</v>
      </c>
      <c r="I260" s="181">
        <v>227337.91206168107</v>
      </c>
      <c r="J260" s="182">
        <v>229710.91080589333</v>
      </c>
      <c r="K260" s="181">
        <v>232065.19484626228</v>
      </c>
      <c r="L260" s="181">
        <v>234397.92106973921</v>
      </c>
      <c r="M260" s="181">
        <v>236693.86268329006</v>
      </c>
      <c r="N260" s="181">
        <v>238939.00037678352</v>
      </c>
      <c r="O260" s="181">
        <v>241129.86035099975</v>
      </c>
      <c r="P260" s="181">
        <v>243270.99990348579</v>
      </c>
      <c r="Q260" s="181">
        <v>245367.79316026048</v>
      </c>
      <c r="R260" s="181">
        <v>247413.73586125221</v>
      </c>
      <c r="S260" s="181">
        <v>249407.16158390275</v>
      </c>
      <c r="T260" s="181">
        <v>251347.7491225088</v>
      </c>
      <c r="U260" s="181">
        <v>253235.295421463</v>
      </c>
      <c r="V260" s="181">
        <v>255068.92507250066</v>
      </c>
      <c r="W260" s="181">
        <v>256847.69967635098</v>
      </c>
      <c r="X260" s="181">
        <v>258570.89563100025</v>
      </c>
      <c r="Y260" s="181">
        <v>260234.30592546891</v>
      </c>
    </row>
    <row r="261" spans="1:25" x14ac:dyDescent="0.25">
      <c r="A261" s="178" t="s">
        <v>564</v>
      </c>
      <c r="B261" s="178" t="s">
        <v>594</v>
      </c>
      <c r="C261" s="178" t="s">
        <v>240</v>
      </c>
      <c r="D261" s="178" t="s">
        <v>241</v>
      </c>
      <c r="E261" s="181">
        <v>946.65078582596891</v>
      </c>
      <c r="F261" s="181">
        <v>994.9695667335593</v>
      </c>
      <c r="G261" s="181">
        <v>1046.0392740141458</v>
      </c>
      <c r="H261" s="181">
        <v>1099.6662838603256</v>
      </c>
      <c r="I261" s="181">
        <v>1155.9735716119317</v>
      </c>
      <c r="J261" s="182">
        <v>1214.982858768763</v>
      </c>
      <c r="K261" s="181">
        <v>1276.7651673748733</v>
      </c>
      <c r="L261" s="181">
        <v>1341.4276697908333</v>
      </c>
      <c r="M261" s="181">
        <v>1409.0064813070619</v>
      </c>
      <c r="N261" s="181">
        <v>1479.5359598246846</v>
      </c>
      <c r="O261" s="181">
        <v>1553.1091064276457</v>
      </c>
      <c r="P261" s="181">
        <v>1629.8731320016727</v>
      </c>
      <c r="Q261" s="181">
        <v>1709.9897460759337</v>
      </c>
      <c r="R261" s="181">
        <v>1793.5448662351814</v>
      </c>
      <c r="S261" s="181">
        <v>1880.658091622025</v>
      </c>
      <c r="T261" s="181">
        <v>1971.4620266485942</v>
      </c>
      <c r="U261" s="181">
        <v>2066.0943091267054</v>
      </c>
      <c r="V261" s="181">
        <v>2164.6911702219909</v>
      </c>
      <c r="W261" s="181">
        <v>2267.3917554777868</v>
      </c>
      <c r="X261" s="181">
        <v>2374.340558698706</v>
      </c>
      <c r="Y261" s="181">
        <v>2485.652471290507</v>
      </c>
    </row>
    <row r="262" spans="1:25" x14ac:dyDescent="0.25">
      <c r="A262" s="178" t="s">
        <v>564</v>
      </c>
      <c r="B262" s="178" t="s">
        <v>596</v>
      </c>
      <c r="C262" s="178" t="s">
        <v>218</v>
      </c>
      <c r="D262" s="178" t="s">
        <v>597</v>
      </c>
      <c r="E262" s="181">
        <v>6924.1051738912101</v>
      </c>
      <c r="F262" s="181">
        <v>7053.6486504134464</v>
      </c>
      <c r="G262" s="181">
        <v>7176.6236708949955</v>
      </c>
      <c r="H262" s="181">
        <v>7293.5004325174868</v>
      </c>
      <c r="I262" s="181">
        <v>7406.2333526746206</v>
      </c>
      <c r="J262" s="182">
        <v>7515.7052888259013</v>
      </c>
      <c r="K262" s="181">
        <v>7622.7889150004312</v>
      </c>
      <c r="L262" s="181">
        <v>7728.3156535310873</v>
      </c>
      <c r="M262" s="181">
        <v>7832.510677799798</v>
      </c>
      <c r="N262" s="181">
        <v>7935.4876334153632</v>
      </c>
      <c r="O262" s="181">
        <v>8037.5709222296946</v>
      </c>
      <c r="P262" s="181">
        <v>8139.2258391737187</v>
      </c>
      <c r="Q262" s="181">
        <v>8240.8688453870946</v>
      </c>
      <c r="R262" s="181">
        <v>8342.4695237869655</v>
      </c>
      <c r="S262" s="181">
        <v>8444.1425171788687</v>
      </c>
      <c r="T262" s="181">
        <v>8545.8480883833236</v>
      </c>
      <c r="U262" s="181">
        <v>8646.9186966236994</v>
      </c>
      <c r="V262" s="181">
        <v>8746.7703999553923</v>
      </c>
      <c r="W262" s="181">
        <v>8845.3604623742904</v>
      </c>
      <c r="X262" s="181">
        <v>8942.6623490622969</v>
      </c>
      <c r="Y262" s="181">
        <v>9038.4302451975273</v>
      </c>
    </row>
    <row r="263" spans="1:25" x14ac:dyDescent="0.25">
      <c r="A263" s="178" t="s">
        <v>564</v>
      </c>
      <c r="B263" s="178" t="s">
        <v>596</v>
      </c>
      <c r="C263" s="178" t="s">
        <v>240</v>
      </c>
      <c r="D263" s="178" t="s">
        <v>241</v>
      </c>
      <c r="E263" s="181">
        <v>1385.0235235974815</v>
      </c>
      <c r="F263" s="181">
        <v>1390.9450193217413</v>
      </c>
      <c r="G263" s="181">
        <v>1395.1462071431686</v>
      </c>
      <c r="H263" s="181">
        <v>1397.782939785742</v>
      </c>
      <c r="I263" s="181">
        <v>1399.284593910179</v>
      </c>
      <c r="J263" s="182">
        <v>1399.8584042918355</v>
      </c>
      <c r="K263" s="181">
        <v>1399.6992698844224</v>
      </c>
      <c r="L263" s="181">
        <v>1398.9846213747805</v>
      </c>
      <c r="M263" s="181">
        <v>1397.7744667125678</v>
      </c>
      <c r="N263" s="181">
        <v>1396.1064057748804</v>
      </c>
      <c r="O263" s="181">
        <v>1394.053009145503</v>
      </c>
      <c r="P263" s="181">
        <v>1391.7073364367893</v>
      </c>
      <c r="Q263" s="181">
        <v>1389.1493729245733</v>
      </c>
      <c r="R263" s="181">
        <v>1386.3806315670533</v>
      </c>
      <c r="S263" s="181">
        <v>1383.4265311507327</v>
      </c>
      <c r="T263" s="181">
        <v>1380.2863440805434</v>
      </c>
      <c r="U263" s="181">
        <v>1376.8596165693934</v>
      </c>
      <c r="V263" s="181">
        <v>1373.0649015509662</v>
      </c>
      <c r="W263" s="181">
        <v>1368.9094383805329</v>
      </c>
      <c r="X263" s="181">
        <v>1364.4029519831738</v>
      </c>
      <c r="Y263" s="181">
        <v>1359.5220528208504</v>
      </c>
    </row>
    <row r="264" spans="1:25" x14ac:dyDescent="0.25">
      <c r="A264" s="178" t="s">
        <v>564</v>
      </c>
      <c r="B264" s="178" t="s">
        <v>598</v>
      </c>
      <c r="C264" s="178" t="s">
        <v>218</v>
      </c>
      <c r="D264" s="178" t="s">
        <v>599</v>
      </c>
      <c r="E264" s="181">
        <v>35497.760101704676</v>
      </c>
      <c r="F264" s="181">
        <v>35890.87478630738</v>
      </c>
      <c r="G264" s="181">
        <v>36318.183178227329</v>
      </c>
      <c r="H264" s="181">
        <v>36764.157193641237</v>
      </c>
      <c r="I264" s="181">
        <v>37225.477472752493</v>
      </c>
      <c r="J264" s="182">
        <v>37696.31922951257</v>
      </c>
      <c r="K264" s="181">
        <v>38173.087132644003</v>
      </c>
      <c r="L264" s="181">
        <v>38653.665862315152</v>
      </c>
      <c r="M264" s="181">
        <v>39134.137325083073</v>
      </c>
      <c r="N264" s="181">
        <v>39610.947601187785</v>
      </c>
      <c r="O264" s="181">
        <v>40082.346185502618</v>
      </c>
      <c r="P264" s="181">
        <v>40547.954799210245</v>
      </c>
      <c r="Q264" s="181">
        <v>41007.64772506024</v>
      </c>
      <c r="R264" s="181">
        <v>41459.33940415705</v>
      </c>
      <c r="S264" s="181">
        <v>41901.642187360339</v>
      </c>
      <c r="T264" s="181">
        <v>42332.560045727696</v>
      </c>
      <c r="U264" s="181">
        <v>42750.227677752002</v>
      </c>
      <c r="V264" s="181">
        <v>43153.707577328438</v>
      </c>
      <c r="W264" s="181">
        <v>43542.291908633233</v>
      </c>
      <c r="X264" s="181">
        <v>43915.266136860868</v>
      </c>
      <c r="Y264" s="181">
        <v>44270.958020792983</v>
      </c>
    </row>
    <row r="265" spans="1:25" x14ac:dyDescent="0.25">
      <c r="A265" s="178" t="s">
        <v>564</v>
      </c>
      <c r="B265" s="178" t="s">
        <v>598</v>
      </c>
      <c r="C265" s="178" t="s">
        <v>600</v>
      </c>
      <c r="D265" s="178" t="s">
        <v>601</v>
      </c>
      <c r="E265" s="181">
        <v>3066.8201753583417</v>
      </c>
      <c r="F265" s="181">
        <v>3091.5667342432844</v>
      </c>
      <c r="G265" s="181">
        <v>3119.0757116984405</v>
      </c>
      <c r="H265" s="181">
        <v>3147.992121014825</v>
      </c>
      <c r="I265" s="181">
        <v>3178.019221049628</v>
      </c>
      <c r="J265" s="182">
        <v>3208.6504630708291</v>
      </c>
      <c r="K265" s="181">
        <v>3239.5744622483539</v>
      </c>
      <c r="L265" s="181">
        <v>3270.6087288983526</v>
      </c>
      <c r="M265" s="181">
        <v>3301.4208390394156</v>
      </c>
      <c r="N265" s="181">
        <v>3331.7129425947801</v>
      </c>
      <c r="O265" s="181">
        <v>3361.3419749512477</v>
      </c>
      <c r="P265" s="181">
        <v>3390.281330600802</v>
      </c>
      <c r="Q265" s="181">
        <v>3418.5258063854089</v>
      </c>
      <c r="R265" s="181">
        <v>3445.9074012752699</v>
      </c>
      <c r="S265" s="181">
        <v>3472.3179797736589</v>
      </c>
      <c r="T265" s="181">
        <v>3497.6004689888528</v>
      </c>
      <c r="U265" s="181">
        <v>3521.6104806918806</v>
      </c>
      <c r="V265" s="181">
        <v>3544.2816013638144</v>
      </c>
      <c r="W265" s="181">
        <v>3565.5670787290819</v>
      </c>
      <c r="X265" s="181">
        <v>3585.4202376056455</v>
      </c>
      <c r="Y265" s="181">
        <v>3603.7170699139278</v>
      </c>
    </row>
    <row r="266" spans="1:25" x14ac:dyDescent="0.25">
      <c r="A266" s="178" t="s">
        <v>564</v>
      </c>
      <c r="B266" s="178" t="s">
        <v>598</v>
      </c>
      <c r="C266" s="178" t="s">
        <v>602</v>
      </c>
      <c r="D266" s="178" t="s">
        <v>603</v>
      </c>
      <c r="E266" s="181">
        <v>7939.9154226345718</v>
      </c>
      <c r="F266" s="181">
        <v>7807.1114627163615</v>
      </c>
      <c r="G266" s="181">
        <v>7682.8412732158795</v>
      </c>
      <c r="H266" s="181">
        <v>7563.3425487155564</v>
      </c>
      <c r="I266" s="181">
        <v>7447.6771620958552</v>
      </c>
      <c r="J266" s="182">
        <v>7334.506915316455</v>
      </c>
      <c r="K266" s="181">
        <v>7223.0508008388952</v>
      </c>
      <c r="L266" s="181">
        <v>7112.8800309121407</v>
      </c>
      <c r="M266" s="181">
        <v>7003.287738094602</v>
      </c>
      <c r="N266" s="181">
        <v>6893.7074229715563</v>
      </c>
      <c r="O266" s="181">
        <v>6783.9425282903003</v>
      </c>
      <c r="P266" s="181">
        <v>6674.0489712874078</v>
      </c>
      <c r="Q266" s="181">
        <v>6564.1228929699055</v>
      </c>
      <c r="R266" s="181">
        <v>6453.9505433982204</v>
      </c>
      <c r="S266" s="181">
        <v>6343.4527453393248</v>
      </c>
      <c r="T266" s="181">
        <v>6232.4759029709485</v>
      </c>
      <c r="U266" s="181">
        <v>6120.9089161881939</v>
      </c>
      <c r="V266" s="181">
        <v>6008.7897638693703</v>
      </c>
      <c r="W266" s="181">
        <v>5896.1916272057733</v>
      </c>
      <c r="X266" s="181">
        <v>5783.1869757146796</v>
      </c>
      <c r="Y266" s="181">
        <v>5669.7256531686617</v>
      </c>
    </row>
    <row r="267" spans="1:25" x14ac:dyDescent="0.25">
      <c r="A267" s="178" t="s">
        <v>564</v>
      </c>
      <c r="B267" s="178" t="s">
        <v>598</v>
      </c>
      <c r="C267" s="178" t="s">
        <v>604</v>
      </c>
      <c r="D267" s="178" t="s">
        <v>605</v>
      </c>
      <c r="E267" s="181">
        <v>17181.887875810851</v>
      </c>
      <c r="F267" s="181">
        <v>17231.068738502468</v>
      </c>
      <c r="G267" s="181">
        <v>17294.600188706205</v>
      </c>
      <c r="H267" s="181">
        <v>17364.779254417375</v>
      </c>
      <c r="I267" s="181">
        <v>17439.867057712763</v>
      </c>
      <c r="J267" s="182">
        <v>17517.014130656356</v>
      </c>
      <c r="K267" s="181">
        <v>17594.488996373031</v>
      </c>
      <c r="L267" s="181">
        <v>17671.291995579464</v>
      </c>
      <c r="M267" s="181">
        <v>17745.638095270755</v>
      </c>
      <c r="N267" s="181">
        <v>17815.964074289379</v>
      </c>
      <c r="O267" s="181">
        <v>17881.562769463722</v>
      </c>
      <c r="P267" s="181">
        <v>17942.358553367638</v>
      </c>
      <c r="Q267" s="181">
        <v>17998.390748807626</v>
      </c>
      <c r="R267" s="181">
        <v>18048.845889475673</v>
      </c>
      <c r="S267" s="181">
        <v>18093.239973704603</v>
      </c>
      <c r="T267" s="181">
        <v>18130.846167060517</v>
      </c>
      <c r="U267" s="181">
        <v>18161.01899638242</v>
      </c>
      <c r="V267" s="181">
        <v>18183.527413652573</v>
      </c>
      <c r="W267" s="181">
        <v>18198.246649360579</v>
      </c>
      <c r="X267" s="181">
        <v>18205.05610051487</v>
      </c>
      <c r="Y267" s="181">
        <v>18203.448245793275</v>
      </c>
    </row>
    <row r="268" spans="1:25" x14ac:dyDescent="0.25">
      <c r="A268" s="178" t="s">
        <v>564</v>
      </c>
      <c r="B268" s="178" t="s">
        <v>598</v>
      </c>
      <c r="C268" s="178" t="s">
        <v>240</v>
      </c>
      <c r="D268" s="178" t="s">
        <v>241</v>
      </c>
      <c r="E268" s="181">
        <v>3982.1075436396031</v>
      </c>
      <c r="F268" s="181">
        <v>4125.8165814092717</v>
      </c>
      <c r="G268" s="181">
        <v>4279.6475878418678</v>
      </c>
      <c r="H268" s="181">
        <v>4442.3098581690101</v>
      </c>
      <c r="I268" s="181">
        <v>4613.868812038575</v>
      </c>
      <c r="J268" s="182">
        <v>4794.0553201270086</v>
      </c>
      <c r="K268" s="181">
        <v>4982.8389996277374</v>
      </c>
      <c r="L268" s="181">
        <v>5180.3604375052955</v>
      </c>
      <c r="M268" s="181">
        <v>5386.502436699292</v>
      </c>
      <c r="N268" s="181">
        <v>5601.1605696046017</v>
      </c>
      <c r="O268" s="181">
        <v>5824.4546812133394</v>
      </c>
      <c r="P268" s="181">
        <v>6056.6964880138166</v>
      </c>
      <c r="Q268" s="181">
        <v>6298.2443953977436</v>
      </c>
      <c r="R268" s="181">
        <v>6549.1594490076595</v>
      </c>
      <c r="S268" s="181">
        <v>6809.5929937330438</v>
      </c>
      <c r="T268" s="181">
        <v>7079.5815592097606</v>
      </c>
      <c r="U268" s="181">
        <v>7359.1570410128224</v>
      </c>
      <c r="V268" s="181">
        <v>7648.4878381423632</v>
      </c>
      <c r="W268" s="181">
        <v>7947.7724802039247</v>
      </c>
      <c r="X268" s="181">
        <v>8257.1996109975316</v>
      </c>
      <c r="Y268" s="181">
        <v>8576.7619982884389</v>
      </c>
    </row>
    <row r="269" spans="1:25" x14ac:dyDescent="0.25">
      <c r="A269" s="178" t="s">
        <v>564</v>
      </c>
      <c r="B269" s="178" t="s">
        <v>606</v>
      </c>
      <c r="C269" s="178" t="s">
        <v>218</v>
      </c>
      <c r="D269" s="178" t="s">
        <v>607</v>
      </c>
      <c r="E269" s="181">
        <v>4395.4261094138901</v>
      </c>
      <c r="F269" s="181">
        <v>4418.4909553810303</v>
      </c>
      <c r="G269" s="181">
        <v>4440.1311422663875</v>
      </c>
      <c r="H269" s="181">
        <v>4459.4929831068293</v>
      </c>
      <c r="I269" s="181">
        <v>4477.0306772363574</v>
      </c>
      <c r="J269" s="182">
        <v>4492.7309994789348</v>
      </c>
      <c r="K269" s="181">
        <v>4506.7282997046686</v>
      </c>
      <c r="L269" s="181">
        <v>4519.2383065925469</v>
      </c>
      <c r="M269" s="181">
        <v>4530.2050436576437</v>
      </c>
      <c r="N269" s="181">
        <v>4539.5735814107165</v>
      </c>
      <c r="O269" s="181">
        <v>4547.4550452906378</v>
      </c>
      <c r="P269" s="181">
        <v>4554.0842079296981</v>
      </c>
      <c r="Q269" s="181">
        <v>4559.7037121460526</v>
      </c>
      <c r="R269" s="181">
        <v>4564.3398300321851</v>
      </c>
      <c r="S269" s="181">
        <v>4568.0907606084747</v>
      </c>
      <c r="T269" s="181">
        <v>4570.985792549709</v>
      </c>
      <c r="U269" s="181">
        <v>4572.8570542044663</v>
      </c>
      <c r="V269" s="181">
        <v>4573.5686471083063</v>
      </c>
      <c r="W269" s="181">
        <v>4573.1499341149183</v>
      </c>
      <c r="X269" s="181">
        <v>4571.6232417557439</v>
      </c>
      <c r="Y269" s="181">
        <v>4568.9088462089358</v>
      </c>
    </row>
    <row r="270" spans="1:25" x14ac:dyDescent="0.25">
      <c r="A270" s="178" t="s">
        <v>564</v>
      </c>
      <c r="B270" s="178" t="s">
        <v>606</v>
      </c>
      <c r="C270" s="178" t="s">
        <v>240</v>
      </c>
      <c r="D270" s="178" t="s">
        <v>241</v>
      </c>
      <c r="E270" s="181">
        <v>2016.046237612818</v>
      </c>
      <c r="F270" s="181">
        <v>2062.4289179590519</v>
      </c>
      <c r="G270" s="181">
        <v>2109.144481368307</v>
      </c>
      <c r="H270" s="181">
        <v>2155.765576353243</v>
      </c>
      <c r="I270" s="181">
        <v>2202.4782708470952</v>
      </c>
      <c r="J270" s="182">
        <v>2249.2487756297514</v>
      </c>
      <c r="K270" s="181">
        <v>2296.1167524637062</v>
      </c>
      <c r="L270" s="181">
        <v>2343.1675717591147</v>
      </c>
      <c r="M270" s="181">
        <v>2390.3499067484554</v>
      </c>
      <c r="N270" s="181">
        <v>2437.6098379898249</v>
      </c>
      <c r="O270" s="181">
        <v>2484.9809451290607</v>
      </c>
      <c r="P270" s="181">
        <v>2532.5686091874277</v>
      </c>
      <c r="Q270" s="181">
        <v>2580.4907133839206</v>
      </c>
      <c r="R270" s="181">
        <v>2628.7492583022045</v>
      </c>
      <c r="S270" s="181">
        <v>2677.3887239730775</v>
      </c>
      <c r="T270" s="181">
        <v>2726.4158115298374</v>
      </c>
      <c r="U270" s="181">
        <v>2775.7181192637963</v>
      </c>
      <c r="V270" s="181">
        <v>2825.1951438180172</v>
      </c>
      <c r="W270" s="181">
        <v>2874.8434738492274</v>
      </c>
      <c r="X270" s="181">
        <v>2924.655450143754</v>
      </c>
      <c r="Y270" s="181">
        <v>2974.5569331137162</v>
      </c>
    </row>
    <row r="271" spans="1:25" x14ac:dyDescent="0.25">
      <c r="A271" s="178" t="s">
        <v>564</v>
      </c>
      <c r="B271" s="178" t="s">
        <v>608</v>
      </c>
      <c r="C271" s="178" t="s">
        <v>218</v>
      </c>
      <c r="D271" s="178" t="s">
        <v>609</v>
      </c>
      <c r="E271" s="181">
        <v>22447.347707699781</v>
      </c>
      <c r="F271" s="181">
        <v>22721.342304882393</v>
      </c>
      <c r="G271" s="181">
        <v>23029.339721408596</v>
      </c>
      <c r="H271" s="181">
        <v>23359.71451256884</v>
      </c>
      <c r="I271" s="181">
        <v>23709.255622303452</v>
      </c>
      <c r="J271" s="182">
        <v>24073.348402838197</v>
      </c>
      <c r="K271" s="181">
        <v>24448.940277731814</v>
      </c>
      <c r="L271" s="181">
        <v>24834.136765904408</v>
      </c>
      <c r="M271" s="181">
        <v>25225.884851572297</v>
      </c>
      <c r="N271" s="181">
        <v>25621.304661439772</v>
      </c>
      <c r="O271" s="181">
        <v>26018.865808873172</v>
      </c>
      <c r="P271" s="181">
        <v>26417.97108725549</v>
      </c>
      <c r="Q271" s="181">
        <v>26818.123300746058</v>
      </c>
      <c r="R271" s="181">
        <v>27217.561664487152</v>
      </c>
      <c r="S271" s="181">
        <v>27615.230914044278</v>
      </c>
      <c r="T271" s="181">
        <v>28011.304861101093</v>
      </c>
      <c r="U271" s="181">
        <v>28403.829826876463</v>
      </c>
      <c r="V271" s="181">
        <v>28789.918737421896</v>
      </c>
      <c r="W271" s="181">
        <v>29169.062032930404</v>
      </c>
      <c r="X271" s="181">
        <v>29540.907201756731</v>
      </c>
      <c r="Y271" s="181">
        <v>29905.192623043353</v>
      </c>
    </row>
    <row r="272" spans="1:25" x14ac:dyDescent="0.25">
      <c r="A272" s="178" t="s">
        <v>564</v>
      </c>
      <c r="B272" s="178" t="s">
        <v>608</v>
      </c>
      <c r="C272" s="178" t="s">
        <v>610</v>
      </c>
      <c r="D272" s="178" t="s">
        <v>611</v>
      </c>
      <c r="E272" s="181">
        <v>4977.6224797039749</v>
      </c>
      <c r="F272" s="181">
        <v>4919.3096577799915</v>
      </c>
      <c r="G272" s="181">
        <v>4868.1608372861083</v>
      </c>
      <c r="H272" s="181">
        <v>4821.3006900640958</v>
      </c>
      <c r="I272" s="181">
        <v>4777.7988491864453</v>
      </c>
      <c r="J272" s="182">
        <v>4736.5235283566253</v>
      </c>
      <c r="K272" s="181">
        <v>4696.7397116190787</v>
      </c>
      <c r="L272" s="181">
        <v>4657.9924133124332</v>
      </c>
      <c r="M272" s="181">
        <v>4619.6531844555075</v>
      </c>
      <c r="N272" s="181">
        <v>4581.1810917705361</v>
      </c>
      <c r="O272" s="181">
        <v>4542.321140564356</v>
      </c>
      <c r="P272" s="181">
        <v>4503.0025199841757</v>
      </c>
      <c r="Q272" s="181">
        <v>4463.1796470477602</v>
      </c>
      <c r="R272" s="181">
        <v>4422.6080856008321</v>
      </c>
      <c r="S272" s="181">
        <v>4381.1807863475506</v>
      </c>
      <c r="T272" s="181">
        <v>4338.9944119430493</v>
      </c>
      <c r="U272" s="181">
        <v>4295.8183414862087</v>
      </c>
      <c r="V272" s="181">
        <v>4251.3092748294512</v>
      </c>
      <c r="W272" s="181">
        <v>4205.5033237918051</v>
      </c>
      <c r="X272" s="181">
        <v>4158.4606870693915</v>
      </c>
      <c r="Y272" s="181">
        <v>4110.2537208065287</v>
      </c>
    </row>
    <row r="273" spans="1:25" x14ac:dyDescent="0.25">
      <c r="A273" s="178" t="s">
        <v>564</v>
      </c>
      <c r="B273" s="178" t="s">
        <v>608</v>
      </c>
      <c r="C273" s="178" t="s">
        <v>240</v>
      </c>
      <c r="D273" s="178" t="s">
        <v>241</v>
      </c>
      <c r="E273" s="181">
        <v>824.37763075771988</v>
      </c>
      <c r="F273" s="181">
        <v>829.17876034602682</v>
      </c>
      <c r="G273" s="181">
        <v>835.119626391005</v>
      </c>
      <c r="H273" s="181">
        <v>841.75897210500023</v>
      </c>
      <c r="I273" s="181">
        <v>848.9676892547169</v>
      </c>
      <c r="J273" s="182">
        <v>856.56980980983394</v>
      </c>
      <c r="K273" s="181">
        <v>864.44889064879078</v>
      </c>
      <c r="L273" s="181">
        <v>872.53201200146532</v>
      </c>
      <c r="M273" s="181">
        <v>880.70757041284639</v>
      </c>
      <c r="N273" s="181">
        <v>888.87272601347104</v>
      </c>
      <c r="O273" s="181">
        <v>896.97372328445465</v>
      </c>
      <c r="P273" s="181">
        <v>904.99012295157524</v>
      </c>
      <c r="Q273" s="181">
        <v>912.90541138837614</v>
      </c>
      <c r="R273" s="181">
        <v>920.66075996703125</v>
      </c>
      <c r="S273" s="181">
        <v>928.22255287487224</v>
      </c>
      <c r="T273" s="181">
        <v>935.59910298704949</v>
      </c>
      <c r="U273" s="181">
        <v>942.72793870200542</v>
      </c>
      <c r="V273" s="181">
        <v>949.51741493795089</v>
      </c>
      <c r="W273" s="181">
        <v>955.95616634664373</v>
      </c>
      <c r="X273" s="181">
        <v>962.03830102354027</v>
      </c>
      <c r="Y273" s="181">
        <v>967.76109233859199</v>
      </c>
    </row>
    <row r="274" spans="1:25" x14ac:dyDescent="0.25">
      <c r="A274" s="178" t="s">
        <v>564</v>
      </c>
      <c r="B274" s="178" t="s">
        <v>612</v>
      </c>
      <c r="C274" s="178" t="s">
        <v>218</v>
      </c>
      <c r="D274" s="178" t="s">
        <v>613</v>
      </c>
      <c r="E274" s="181">
        <v>3726.902411142029</v>
      </c>
      <c r="F274" s="181">
        <v>3772.3086534927224</v>
      </c>
      <c r="G274" s="181">
        <v>3821.4487631191873</v>
      </c>
      <c r="H274" s="181">
        <v>3872.8693664474908</v>
      </c>
      <c r="I274" s="181">
        <v>3926.3685463304255</v>
      </c>
      <c r="J274" s="182">
        <v>3981.4361508895618</v>
      </c>
      <c r="K274" s="181">
        <v>4037.7400872180351</v>
      </c>
      <c r="L274" s="181">
        <v>4095.0841889673611</v>
      </c>
      <c r="M274" s="181">
        <v>4153.0533176588324</v>
      </c>
      <c r="N274" s="181">
        <v>4211.2989874420018</v>
      </c>
      <c r="O274" s="181">
        <v>4269.653147223532</v>
      </c>
      <c r="P274" s="181">
        <v>4328.0731317371956</v>
      </c>
      <c r="Q274" s="181">
        <v>4386.5229203212239</v>
      </c>
      <c r="R274" s="181">
        <v>4444.76647526337</v>
      </c>
      <c r="S274" s="181">
        <v>4502.7129800080293</v>
      </c>
      <c r="T274" s="181">
        <v>4560.3759479997088</v>
      </c>
      <c r="U274" s="181">
        <v>4617.19296264693</v>
      </c>
      <c r="V274" s="181">
        <v>4672.50383410207</v>
      </c>
      <c r="W274" s="181">
        <v>4726.2041728653876</v>
      </c>
      <c r="X274" s="181">
        <v>4778.2251068511168</v>
      </c>
      <c r="Y274" s="181">
        <v>4828.4662898150791</v>
      </c>
    </row>
    <row r="275" spans="1:25" x14ac:dyDescent="0.25">
      <c r="A275" s="178" t="s">
        <v>564</v>
      </c>
      <c r="B275" s="178" t="s">
        <v>612</v>
      </c>
      <c r="C275" s="178" t="s">
        <v>614</v>
      </c>
      <c r="D275" s="178" t="s">
        <v>615</v>
      </c>
      <c r="E275" s="181">
        <v>1692.7572517038138</v>
      </c>
      <c r="F275" s="181">
        <v>1745.6250910245321</v>
      </c>
      <c r="G275" s="181">
        <v>1801.6436306246567</v>
      </c>
      <c r="H275" s="181">
        <v>1860.2477659883816</v>
      </c>
      <c r="I275" s="181">
        <v>1921.4367774864033</v>
      </c>
      <c r="J275" s="182">
        <v>1985.0519928213616</v>
      </c>
      <c r="K275" s="181">
        <v>2051.0090858149238</v>
      </c>
      <c r="L275" s="181">
        <v>2119.2839694658996</v>
      </c>
      <c r="M275" s="181">
        <v>2189.7317672952659</v>
      </c>
      <c r="N275" s="181">
        <v>2262.2290857543244</v>
      </c>
      <c r="O275" s="181">
        <v>2336.7389384051371</v>
      </c>
      <c r="P275" s="181">
        <v>2413.2887256015956</v>
      </c>
      <c r="Q275" s="181">
        <v>2491.9090665522745</v>
      </c>
      <c r="R275" s="181">
        <v>2572.5144886408957</v>
      </c>
      <c r="S275" s="181">
        <v>2655.0960649984413</v>
      </c>
      <c r="T275" s="181">
        <v>2739.7044494594979</v>
      </c>
      <c r="U275" s="181">
        <v>2826.0392372924639</v>
      </c>
      <c r="V275" s="181">
        <v>2913.714012240936</v>
      </c>
      <c r="W275" s="181">
        <v>3002.6646366164314</v>
      </c>
      <c r="X275" s="181">
        <v>3092.8442449615932</v>
      </c>
      <c r="Y275" s="181">
        <v>3184.1809598045493</v>
      </c>
    </row>
    <row r="276" spans="1:25" x14ac:dyDescent="0.25">
      <c r="A276" s="178" t="s">
        <v>564</v>
      </c>
      <c r="B276" s="178" t="s">
        <v>612</v>
      </c>
      <c r="C276" s="178" t="s">
        <v>616</v>
      </c>
      <c r="D276" s="178" t="s">
        <v>617</v>
      </c>
      <c r="E276" s="181">
        <v>2685.5173394774447</v>
      </c>
      <c r="F276" s="181">
        <v>2706.8702318809164</v>
      </c>
      <c r="G276" s="181">
        <v>2730.6656899999107</v>
      </c>
      <c r="H276" s="181">
        <v>2755.8375737310134</v>
      </c>
      <c r="I276" s="181">
        <v>2782.224092912887</v>
      </c>
      <c r="J276" s="182">
        <v>2809.4485093672101</v>
      </c>
      <c r="K276" s="181">
        <v>2837.2653699627285</v>
      </c>
      <c r="L276" s="181">
        <v>2865.5283447530787</v>
      </c>
      <c r="M276" s="181">
        <v>2893.9408955306608</v>
      </c>
      <c r="N276" s="181">
        <v>2922.2576388103994</v>
      </c>
      <c r="O276" s="181">
        <v>2950.3619521291639</v>
      </c>
      <c r="P276" s="181">
        <v>2978.225444681837</v>
      </c>
      <c r="Q276" s="181">
        <v>3005.8247667791261</v>
      </c>
      <c r="R276" s="181">
        <v>3033.0004886427246</v>
      </c>
      <c r="S276" s="181">
        <v>3059.6945466887228</v>
      </c>
      <c r="T276" s="181">
        <v>3085.920482059109</v>
      </c>
      <c r="U276" s="181">
        <v>3111.303559615727</v>
      </c>
      <c r="V276" s="181">
        <v>3135.4097429215922</v>
      </c>
      <c r="W276" s="181">
        <v>3158.1837362654537</v>
      </c>
      <c r="X276" s="181">
        <v>3179.5949288546472</v>
      </c>
      <c r="Y276" s="181">
        <v>3199.5924972031307</v>
      </c>
    </row>
    <row r="277" spans="1:25" x14ac:dyDescent="0.25">
      <c r="A277" s="178" t="s">
        <v>564</v>
      </c>
      <c r="B277" s="178" t="s">
        <v>612</v>
      </c>
      <c r="C277" s="178" t="s">
        <v>240</v>
      </c>
      <c r="D277" s="178" t="s">
        <v>241</v>
      </c>
      <c r="E277" s="181">
        <v>3028.9312882073027</v>
      </c>
      <c r="F277" s="181">
        <v>2987.7681136470974</v>
      </c>
      <c r="G277" s="181">
        <v>2949.6193721450036</v>
      </c>
      <c r="H277" s="181">
        <v>2913.1916187441252</v>
      </c>
      <c r="I277" s="181">
        <v>2878.2302493615834</v>
      </c>
      <c r="J277" s="182">
        <v>2844.2809617435337</v>
      </c>
      <c r="K277" s="181">
        <v>2811.0551503675265</v>
      </c>
      <c r="L277" s="181">
        <v>2778.3829736232483</v>
      </c>
      <c r="M277" s="181">
        <v>2745.9653235998367</v>
      </c>
      <c r="N277" s="181">
        <v>2713.5753500289266</v>
      </c>
      <c r="O277" s="181">
        <v>2681.1225973963255</v>
      </c>
      <c r="P277" s="181">
        <v>2648.6034194509843</v>
      </c>
      <c r="Q277" s="181">
        <v>2616.0197328485483</v>
      </c>
      <c r="R277" s="181">
        <v>2583.2582717054943</v>
      </c>
      <c r="S277" s="181">
        <v>2550.3008300292004</v>
      </c>
      <c r="T277" s="181">
        <v>2517.1903730976455</v>
      </c>
      <c r="U277" s="181">
        <v>2483.657514822763</v>
      </c>
      <c r="V277" s="181">
        <v>2449.4107380355908</v>
      </c>
      <c r="W277" s="181">
        <v>2414.4749166361562</v>
      </c>
      <c r="X277" s="181">
        <v>2378.8940073747049</v>
      </c>
      <c r="Y277" s="181">
        <v>2342.6961171729417</v>
      </c>
    </row>
    <row r="278" spans="1:25" x14ac:dyDescent="0.25">
      <c r="A278" s="178" t="s">
        <v>564</v>
      </c>
      <c r="B278" s="178" t="s">
        <v>618</v>
      </c>
      <c r="C278" s="178" t="s">
        <v>218</v>
      </c>
      <c r="D278" s="178" t="s">
        <v>619</v>
      </c>
      <c r="E278" s="181">
        <v>34240.14324537506</v>
      </c>
      <c r="F278" s="181">
        <v>34272.008020131092</v>
      </c>
      <c r="G278" s="181">
        <v>34389.292278518478</v>
      </c>
      <c r="H278" s="181">
        <v>34564.806757933191</v>
      </c>
      <c r="I278" s="181">
        <v>34785.992958871429</v>
      </c>
      <c r="J278" s="182">
        <v>35040.459894056199</v>
      </c>
      <c r="K278" s="181">
        <v>35319.68806788513</v>
      </c>
      <c r="L278" s="181">
        <v>35617.741879854766</v>
      </c>
      <c r="M278" s="181">
        <v>35927.93538134441</v>
      </c>
      <c r="N278" s="181">
        <v>36244.598665791658</v>
      </c>
      <c r="O278" s="181">
        <v>36564.302534211572</v>
      </c>
      <c r="P278" s="181">
        <v>36885.203046553368</v>
      </c>
      <c r="Q278" s="181">
        <v>37205.883697601595</v>
      </c>
      <c r="R278" s="181">
        <v>37523.455610154851</v>
      </c>
      <c r="S278" s="181">
        <v>37836.054504445638</v>
      </c>
      <c r="T278" s="181">
        <v>38142.546037629392</v>
      </c>
      <c r="U278" s="181">
        <v>38442.467444460402</v>
      </c>
      <c r="V278" s="181">
        <v>38735.272207390502</v>
      </c>
      <c r="W278" s="181">
        <v>39020.261074771857</v>
      </c>
      <c r="X278" s="181">
        <v>39296.926589835137</v>
      </c>
      <c r="Y278" s="181">
        <v>39564.490985031443</v>
      </c>
    </row>
    <row r="279" spans="1:25" x14ac:dyDescent="0.25">
      <c r="A279" s="178" t="s">
        <v>564</v>
      </c>
      <c r="B279" s="178" t="s">
        <v>618</v>
      </c>
      <c r="C279" s="178" t="s">
        <v>240</v>
      </c>
      <c r="D279" s="178" t="s">
        <v>241</v>
      </c>
      <c r="E279" s="181">
        <v>11728.947551658181</v>
      </c>
      <c r="F279" s="181">
        <v>11739.862817671541</v>
      </c>
      <c r="G279" s="181">
        <v>11780.038494081615</v>
      </c>
      <c r="H279" s="181">
        <v>11840.160909716944</v>
      </c>
      <c r="I279" s="181">
        <v>11915.92815553025</v>
      </c>
      <c r="J279" s="182">
        <v>12003.095703721407</v>
      </c>
      <c r="K279" s="181">
        <v>12098.745204435081</v>
      </c>
      <c r="L279" s="181">
        <v>12200.843420062021</v>
      </c>
      <c r="M279" s="181">
        <v>12307.100081541634</v>
      </c>
      <c r="N279" s="181">
        <v>12415.572964619283</v>
      </c>
      <c r="O279" s="181">
        <v>12525.087398536434</v>
      </c>
      <c r="P279" s="181">
        <v>12635.011742356624</v>
      </c>
      <c r="Q279" s="181">
        <v>12744.8607727775</v>
      </c>
      <c r="R279" s="181">
        <v>12853.644906054167</v>
      </c>
      <c r="S279" s="181">
        <v>12960.725533888235</v>
      </c>
      <c r="T279" s="181">
        <v>13065.714087586106</v>
      </c>
      <c r="U279" s="181">
        <v>13168.452047095549</v>
      </c>
      <c r="V279" s="181">
        <v>13268.752203046186</v>
      </c>
      <c r="W279" s="181">
        <v>13366.375027062095</v>
      </c>
      <c r="X279" s="181">
        <v>13461.146690027274</v>
      </c>
      <c r="Y279" s="181">
        <v>13552.800767974888</v>
      </c>
    </row>
    <row r="280" spans="1:25" x14ac:dyDescent="0.25">
      <c r="A280" s="178" t="s">
        <v>564</v>
      </c>
      <c r="B280" s="178" t="s">
        <v>620</v>
      </c>
      <c r="C280" s="178" t="s">
        <v>218</v>
      </c>
      <c r="D280" s="178" t="s">
        <v>621</v>
      </c>
      <c r="E280" s="181">
        <v>151969.93720235565</v>
      </c>
      <c r="F280" s="181">
        <v>152770.83114973974</v>
      </c>
      <c r="G280" s="181">
        <v>153846.47236766317</v>
      </c>
      <c r="H280" s="181">
        <v>155096.4575589837</v>
      </c>
      <c r="I280" s="181">
        <v>156482.98256167941</v>
      </c>
      <c r="J280" s="182">
        <v>157962.70711267562</v>
      </c>
      <c r="K280" s="181">
        <v>159507.14603588203</v>
      </c>
      <c r="L280" s="181">
        <v>161098.16078171897</v>
      </c>
      <c r="M280" s="181">
        <v>162712.59638942685</v>
      </c>
      <c r="N280" s="181">
        <v>164330.28427285684</v>
      </c>
      <c r="O280" s="181">
        <v>165940.20868079757</v>
      </c>
      <c r="P280" s="181">
        <v>167538.78832761652</v>
      </c>
      <c r="Q280" s="181">
        <v>169124.29841921417</v>
      </c>
      <c r="R280" s="181">
        <v>170687.21318265377</v>
      </c>
      <c r="S280" s="181">
        <v>172221.41626171672</v>
      </c>
      <c r="T280" s="181">
        <v>173721.97348019422</v>
      </c>
      <c r="U280" s="181">
        <v>175179.94495560206</v>
      </c>
      <c r="V280" s="181">
        <v>176587.19122126827</v>
      </c>
      <c r="W280" s="181">
        <v>177941.38590104037</v>
      </c>
      <c r="X280" s="181">
        <v>179240.43414951826</v>
      </c>
      <c r="Y280" s="181">
        <v>180479.80229473591</v>
      </c>
    </row>
    <row r="281" spans="1:25" x14ac:dyDescent="0.25">
      <c r="A281" s="178" t="s">
        <v>564</v>
      </c>
      <c r="B281" s="178" t="s">
        <v>620</v>
      </c>
      <c r="C281" s="178" t="s">
        <v>240</v>
      </c>
      <c r="D281" s="178" t="s">
        <v>241</v>
      </c>
      <c r="E281" s="181">
        <v>2659.3575288510342</v>
      </c>
      <c r="F281" s="181">
        <v>2793.6838314262172</v>
      </c>
      <c r="G281" s="181">
        <v>2939.9647529560393</v>
      </c>
      <c r="H281" s="181">
        <v>3097.2354972204607</v>
      </c>
      <c r="I281" s="181">
        <v>3265.556731144236</v>
      </c>
      <c r="J281" s="182">
        <v>3444.7876385960649</v>
      </c>
      <c r="K281" s="181">
        <v>3635.0115820194801</v>
      </c>
      <c r="L281" s="181">
        <v>3836.4894206657682</v>
      </c>
      <c r="M281" s="181">
        <v>4049.3224956019708</v>
      </c>
      <c r="N281" s="181">
        <v>4273.6265217328437</v>
      </c>
      <c r="O281" s="181">
        <v>4509.7073457706929</v>
      </c>
      <c r="P281" s="181">
        <v>4758.0594731256951</v>
      </c>
      <c r="Q281" s="181">
        <v>5019.2435813605607</v>
      </c>
      <c r="R281" s="181">
        <v>5293.598764616172</v>
      </c>
      <c r="S281" s="181">
        <v>5581.5517692791327</v>
      </c>
      <c r="T281" s="181">
        <v>5883.5618529997901</v>
      </c>
      <c r="U281" s="181">
        <v>6199.9433749475593</v>
      </c>
      <c r="V281" s="181">
        <v>6531.0093358088789</v>
      </c>
      <c r="W281" s="181">
        <v>6877.2663244143987</v>
      </c>
      <c r="X281" s="181">
        <v>7239.2342443128464</v>
      </c>
      <c r="Y281" s="181">
        <v>7617.3343262356766</v>
      </c>
    </row>
    <row r="282" spans="1:25" x14ac:dyDescent="0.25">
      <c r="A282" s="178" t="s">
        <v>564</v>
      </c>
      <c r="B282" s="178" t="s">
        <v>622</v>
      </c>
      <c r="C282" s="178" t="s">
        <v>565</v>
      </c>
      <c r="D282" s="178" t="s">
        <v>566</v>
      </c>
      <c r="E282" s="181">
        <v>3518.0517585606785</v>
      </c>
      <c r="F282" s="181">
        <v>3523.5765133183231</v>
      </c>
      <c r="G282" s="181">
        <v>3536.5567738035224</v>
      </c>
      <c r="H282" s="181">
        <v>3554.5992909572128</v>
      </c>
      <c r="I282" s="181">
        <v>3576.6852530307647</v>
      </c>
      <c r="J282" s="182">
        <v>3601.751255850616</v>
      </c>
      <c r="K282" s="181">
        <v>3629.0666104058369</v>
      </c>
      <c r="L282" s="181">
        <v>3658.1392953972149</v>
      </c>
      <c r="M282" s="181">
        <v>3688.3791389376747</v>
      </c>
      <c r="N282" s="181">
        <v>3719.2802941121045</v>
      </c>
      <c r="O282" s="181">
        <v>3750.5620469494561</v>
      </c>
      <c r="P282" s="181">
        <v>3782.1039129031797</v>
      </c>
      <c r="Q282" s="181">
        <v>3813.835913494685</v>
      </c>
      <c r="R282" s="181">
        <v>3845.5542172421765</v>
      </c>
      <c r="S282" s="181">
        <v>3877.1773873937996</v>
      </c>
      <c r="T282" s="181">
        <v>3908.7649077999731</v>
      </c>
      <c r="U282" s="181">
        <v>3940.0227668118605</v>
      </c>
      <c r="V282" s="181">
        <v>3970.5591498676922</v>
      </c>
      <c r="W282" s="181">
        <v>4000.3588904238618</v>
      </c>
      <c r="X282" s="181">
        <v>4029.4381493699057</v>
      </c>
      <c r="Y282" s="181">
        <v>4057.8104179841312</v>
      </c>
    </row>
    <row r="283" spans="1:25" x14ac:dyDescent="0.25">
      <c r="A283" s="178" t="s">
        <v>564</v>
      </c>
      <c r="B283" s="178" t="s">
        <v>623</v>
      </c>
      <c r="C283" s="178" t="s">
        <v>218</v>
      </c>
      <c r="D283" s="178" t="s">
        <v>624</v>
      </c>
      <c r="E283" s="181">
        <v>67390.394800123147</v>
      </c>
      <c r="F283" s="181">
        <v>70331.563829112318</v>
      </c>
      <c r="G283" s="181">
        <v>72943.208604032465</v>
      </c>
      <c r="H283" s="181">
        <v>75273.776663201541</v>
      </c>
      <c r="I283" s="181">
        <v>77384.837172366388</v>
      </c>
      <c r="J283" s="182">
        <v>79319.080140400343</v>
      </c>
      <c r="K283" s="181">
        <v>81113.482268707317</v>
      </c>
      <c r="L283" s="181">
        <v>82799.824925694818</v>
      </c>
      <c r="M283" s="181">
        <v>84398.609195011028</v>
      </c>
      <c r="N283" s="181">
        <v>85925.273163952646</v>
      </c>
      <c r="O283" s="181">
        <v>87394.827633126581</v>
      </c>
      <c r="P283" s="181">
        <v>88821.968557892716</v>
      </c>
      <c r="Q283" s="181">
        <v>90219.193034378812</v>
      </c>
      <c r="R283" s="181">
        <v>91592.118326677693</v>
      </c>
      <c r="S283" s="181">
        <v>92946.10506196387</v>
      </c>
      <c r="T283" s="181">
        <v>94283.674410570733</v>
      </c>
      <c r="U283" s="181">
        <v>95600.990961119693</v>
      </c>
      <c r="V283" s="181">
        <v>96894.739635355887</v>
      </c>
      <c r="W283" s="181">
        <v>98165.982699057626</v>
      </c>
      <c r="X283" s="181">
        <v>99415.070766800403</v>
      </c>
      <c r="Y283" s="181">
        <v>100639.50025241634</v>
      </c>
    </row>
    <row r="284" spans="1:25" x14ac:dyDescent="0.25">
      <c r="A284" s="178" t="s">
        <v>564</v>
      </c>
      <c r="B284" s="178" t="s">
        <v>623</v>
      </c>
      <c r="C284" s="178" t="s">
        <v>240</v>
      </c>
      <c r="D284" s="178" t="s">
        <v>241</v>
      </c>
      <c r="E284" s="181">
        <v>9018.9356986010898</v>
      </c>
      <c r="F284" s="181">
        <v>9076.1033013985016</v>
      </c>
      <c r="G284" s="181">
        <v>9077.3992250551437</v>
      </c>
      <c r="H284" s="181">
        <v>9034.0509213842743</v>
      </c>
      <c r="I284" s="181">
        <v>8957.5881283193685</v>
      </c>
      <c r="J284" s="182">
        <v>8856.1040925248126</v>
      </c>
      <c r="K284" s="181">
        <v>8736.161804714864</v>
      </c>
      <c r="L284" s="181">
        <v>8603.0351229624011</v>
      </c>
      <c r="M284" s="181">
        <v>8460.2584460706657</v>
      </c>
      <c r="N284" s="181">
        <v>8310.4793446149015</v>
      </c>
      <c r="O284" s="181">
        <v>8156.010894207514</v>
      </c>
      <c r="P284" s="181">
        <v>7998.8736699920182</v>
      </c>
      <c r="Q284" s="181">
        <v>7840.6594575772588</v>
      </c>
      <c r="R284" s="181">
        <v>7682.1924048513029</v>
      </c>
      <c r="S284" s="181">
        <v>7524.1821201656639</v>
      </c>
      <c r="T284" s="181">
        <v>7367.0333143129901</v>
      </c>
      <c r="U284" s="181">
        <v>7210.6260327952868</v>
      </c>
      <c r="V284" s="181">
        <v>7054.9031268655235</v>
      </c>
      <c r="W284" s="181">
        <v>6900.1321980566436</v>
      </c>
      <c r="X284" s="181">
        <v>6746.505174997239</v>
      </c>
      <c r="Y284" s="181">
        <v>6594.0083327911661</v>
      </c>
    </row>
    <row r="285" spans="1:25" x14ac:dyDescent="0.25">
      <c r="A285" s="178" t="s">
        <v>564</v>
      </c>
      <c r="B285" s="178" t="s">
        <v>625</v>
      </c>
      <c r="C285" s="178" t="s">
        <v>218</v>
      </c>
      <c r="D285" s="178" t="s">
        <v>626</v>
      </c>
      <c r="E285" s="181">
        <v>55607.284350083261</v>
      </c>
      <c r="F285" s="181">
        <v>56736.797772790807</v>
      </c>
      <c r="G285" s="181">
        <v>57775.614808163446</v>
      </c>
      <c r="H285" s="181">
        <v>58731.760492609777</v>
      </c>
      <c r="I285" s="181">
        <v>59625.419336060491</v>
      </c>
      <c r="J285" s="182">
        <v>60466.722897181928</v>
      </c>
      <c r="K285" s="181">
        <v>61264.95074590468</v>
      </c>
      <c r="L285" s="181">
        <v>62028.389311042723</v>
      </c>
      <c r="M285" s="181">
        <v>62759.82420875004</v>
      </c>
      <c r="N285" s="181">
        <v>63460.710969902771</v>
      </c>
      <c r="O285" s="181">
        <v>64133.901112481828</v>
      </c>
      <c r="P285" s="181">
        <v>64783.405160157112</v>
      </c>
      <c r="Q285" s="181">
        <v>65412.751199120838</v>
      </c>
      <c r="R285" s="181">
        <v>66021.636738131638</v>
      </c>
      <c r="S285" s="181">
        <v>66610.42886868908</v>
      </c>
      <c r="T285" s="181">
        <v>67178.915517976784</v>
      </c>
      <c r="U285" s="181">
        <v>67727.044978790756</v>
      </c>
      <c r="V285" s="181">
        <v>68255.157032852469</v>
      </c>
      <c r="W285" s="181">
        <v>68763.387872723019</v>
      </c>
      <c r="X285" s="181">
        <v>69251.743064017253</v>
      </c>
      <c r="Y285" s="181">
        <v>69718.959854818982</v>
      </c>
    </row>
    <row r="286" spans="1:25" x14ac:dyDescent="0.25">
      <c r="A286" s="178" t="s">
        <v>564</v>
      </c>
      <c r="B286" s="178" t="s">
        <v>625</v>
      </c>
      <c r="C286" s="178" t="s">
        <v>475</v>
      </c>
      <c r="D286" s="178" t="s">
        <v>627</v>
      </c>
      <c r="E286" s="181">
        <v>3980.2682359680766</v>
      </c>
      <c r="F286" s="181">
        <v>3932.089297592805</v>
      </c>
      <c r="G286" s="181">
        <v>3876.8680878935957</v>
      </c>
      <c r="H286" s="181">
        <v>3815.8154725703798</v>
      </c>
      <c r="I286" s="181">
        <v>3750.7981144765427</v>
      </c>
      <c r="J286" s="182">
        <v>3682.8715466478966</v>
      </c>
      <c r="K286" s="181">
        <v>3612.9348096177391</v>
      </c>
      <c r="L286" s="181">
        <v>3541.7380540180652</v>
      </c>
      <c r="M286" s="181">
        <v>3469.6490537723002</v>
      </c>
      <c r="N286" s="181">
        <v>3396.9304975367663</v>
      </c>
      <c r="O286" s="181">
        <v>3323.8948963342314</v>
      </c>
      <c r="P286" s="181">
        <v>3250.8826572738867</v>
      </c>
      <c r="Q286" s="181">
        <v>3178.1752000754504</v>
      </c>
      <c r="R286" s="181">
        <v>3105.8437453865167</v>
      </c>
      <c r="S286" s="181">
        <v>3033.9850945078306</v>
      </c>
      <c r="T286" s="181">
        <v>2962.6619423508137</v>
      </c>
      <c r="U286" s="181">
        <v>2891.9390408030072</v>
      </c>
      <c r="V286" s="181">
        <v>2821.8919084872828</v>
      </c>
      <c r="W286" s="181">
        <v>2752.5807397582121</v>
      </c>
      <c r="X286" s="181">
        <v>2684.0549772775689</v>
      </c>
      <c r="Y286" s="181">
        <v>2616.3117664583947</v>
      </c>
    </row>
    <row r="287" spans="1:25" x14ac:dyDescent="0.25">
      <c r="A287" s="178" t="s">
        <v>564</v>
      </c>
      <c r="B287" s="178" t="s">
        <v>625</v>
      </c>
      <c r="C287" s="178" t="s">
        <v>240</v>
      </c>
      <c r="D287" s="178" t="s">
        <v>241</v>
      </c>
      <c r="E287" s="181">
        <v>2037.7352902716971</v>
      </c>
      <c r="F287" s="181">
        <v>2137.5509095097696</v>
      </c>
      <c r="G287" s="181">
        <v>2237.8541997288125</v>
      </c>
      <c r="H287" s="181">
        <v>2338.8146063407116</v>
      </c>
      <c r="I287" s="181">
        <v>2441.1237198736735</v>
      </c>
      <c r="J287" s="182">
        <v>2545.1321801425988</v>
      </c>
      <c r="K287" s="181">
        <v>2651.1943460189104</v>
      </c>
      <c r="L287" s="181">
        <v>2759.6597929958148</v>
      </c>
      <c r="M287" s="181">
        <v>2870.6637590415166</v>
      </c>
      <c r="N287" s="181">
        <v>2984.2905752686779</v>
      </c>
      <c r="O287" s="181">
        <v>3100.697490798711</v>
      </c>
      <c r="P287" s="181">
        <v>3220.1127442269881</v>
      </c>
      <c r="Q287" s="181">
        <v>3342.7606984027834</v>
      </c>
      <c r="R287" s="181">
        <v>3468.683899990297</v>
      </c>
      <c r="S287" s="181">
        <v>3597.9591950380559</v>
      </c>
      <c r="T287" s="181">
        <v>3730.6332650873392</v>
      </c>
      <c r="U287" s="181">
        <v>3866.7604051832868</v>
      </c>
      <c r="V287" s="181">
        <v>4006.4172011606529</v>
      </c>
      <c r="W287" s="181">
        <v>4149.6697334987002</v>
      </c>
      <c r="X287" s="181">
        <v>4296.5764389476699</v>
      </c>
      <c r="Y287" s="181">
        <v>4447.1143698723145</v>
      </c>
    </row>
    <row r="288" spans="1:25" x14ac:dyDescent="0.25">
      <c r="A288" s="178" t="s">
        <v>564</v>
      </c>
      <c r="B288" s="178" t="s">
        <v>628</v>
      </c>
      <c r="C288" s="178" t="s">
        <v>218</v>
      </c>
      <c r="D288" s="178" t="s">
        <v>629</v>
      </c>
      <c r="E288" s="181">
        <v>2323.5827309823767</v>
      </c>
      <c r="F288" s="181">
        <v>2359.2303014784879</v>
      </c>
      <c r="G288" s="181">
        <v>2392.0914096204447</v>
      </c>
      <c r="H288" s="181">
        <v>2422.2462740084698</v>
      </c>
      <c r="I288" s="181">
        <v>2450.3849618899785</v>
      </c>
      <c r="J288" s="182">
        <v>2476.8635640774041</v>
      </c>
      <c r="K288" s="181">
        <v>2502.0486270094075</v>
      </c>
      <c r="L288" s="181">
        <v>2526.2860525874121</v>
      </c>
      <c r="M288" s="181">
        <v>2549.7006721790126</v>
      </c>
      <c r="N288" s="181">
        <v>2572.3820034003579</v>
      </c>
      <c r="O288" s="181">
        <v>2594.4938802103579</v>
      </c>
      <c r="P288" s="181">
        <v>2616.2441999695088</v>
      </c>
      <c r="Q288" s="181">
        <v>2637.7971580818153</v>
      </c>
      <c r="R288" s="181">
        <v>2659.1324810492533</v>
      </c>
      <c r="S288" s="181">
        <v>2680.2658039849539</v>
      </c>
      <c r="T288" s="181">
        <v>2701.397147657774</v>
      </c>
      <c r="U288" s="181">
        <v>2722.4768310581371</v>
      </c>
      <c r="V288" s="181">
        <v>2743.2563872043966</v>
      </c>
      <c r="W288" s="181">
        <v>2763.6972262920103</v>
      </c>
      <c r="X288" s="181">
        <v>2783.7571450428395</v>
      </c>
      <c r="Y288" s="181">
        <v>2803.433569066633</v>
      </c>
    </row>
    <row r="289" spans="1:25" x14ac:dyDescent="0.25">
      <c r="A289" s="178" t="s">
        <v>564</v>
      </c>
      <c r="B289" s="178" t="s">
        <v>628</v>
      </c>
      <c r="C289" s="178" t="s">
        <v>240</v>
      </c>
      <c r="D289" s="178" t="s">
        <v>241</v>
      </c>
      <c r="E289" s="181">
        <v>17.196737669438573</v>
      </c>
      <c r="F289" s="181">
        <v>17.33765378414062</v>
      </c>
      <c r="G289" s="181">
        <v>17.455400695281579</v>
      </c>
      <c r="H289" s="181">
        <v>17.551021986089317</v>
      </c>
      <c r="I289" s="181">
        <v>17.629926218320282</v>
      </c>
      <c r="J289" s="182">
        <v>17.694990070239598</v>
      </c>
      <c r="K289" s="181">
        <v>17.749088185200407</v>
      </c>
      <c r="L289" s="181">
        <v>17.794872808629716</v>
      </c>
      <c r="M289" s="181">
        <v>17.833378398124363</v>
      </c>
      <c r="N289" s="181">
        <v>17.86536738023424</v>
      </c>
      <c r="O289" s="181">
        <v>17.89209526923073</v>
      </c>
      <c r="P289" s="181">
        <v>17.915085797780545</v>
      </c>
      <c r="Q289" s="181">
        <v>17.935524121785146</v>
      </c>
      <c r="R289" s="181">
        <v>17.953317601895709</v>
      </c>
      <c r="S289" s="181">
        <v>17.968617622891959</v>
      </c>
      <c r="T289" s="181">
        <v>17.982799448734486</v>
      </c>
      <c r="U289" s="181">
        <v>17.995549765568633</v>
      </c>
      <c r="V289" s="181">
        <v>18.005259624379903</v>
      </c>
      <c r="W289" s="181">
        <v>18.011733565457277</v>
      </c>
      <c r="X289" s="181">
        <v>18.014759090525871</v>
      </c>
      <c r="Y289" s="181">
        <v>18.01438523746415</v>
      </c>
    </row>
    <row r="290" spans="1:25" x14ac:dyDescent="0.25">
      <c r="A290" s="178" t="s">
        <v>564</v>
      </c>
      <c r="B290" s="178" t="s">
        <v>630</v>
      </c>
      <c r="C290" s="178" t="s">
        <v>218</v>
      </c>
      <c r="D290" s="178" t="s">
        <v>631</v>
      </c>
      <c r="E290" s="181">
        <v>718262.36597245722</v>
      </c>
      <c r="F290" s="181">
        <v>729697.94094374543</v>
      </c>
      <c r="G290" s="181">
        <v>740875.24600028549</v>
      </c>
      <c r="H290" s="181">
        <v>751683.24166547903</v>
      </c>
      <c r="I290" s="181">
        <v>762223.92689395521</v>
      </c>
      <c r="J290" s="182">
        <v>772503.53931421589</v>
      </c>
      <c r="K290" s="181">
        <v>782551.0152233711</v>
      </c>
      <c r="L290" s="181">
        <v>792406.44940496946</v>
      </c>
      <c r="M290" s="181">
        <v>802056.30050288083</v>
      </c>
      <c r="N290" s="181">
        <v>811479.4982540214</v>
      </c>
      <c r="O290" s="181">
        <v>820681.95923785155</v>
      </c>
      <c r="P290" s="181">
        <v>829694.29656458099</v>
      </c>
      <c r="Q290" s="181">
        <v>838547.31743746507</v>
      </c>
      <c r="R290" s="181">
        <v>847225.24174165563</v>
      </c>
      <c r="S290" s="181">
        <v>855720.78338867135</v>
      </c>
      <c r="T290" s="181">
        <v>864018.1880198837</v>
      </c>
      <c r="U290" s="181">
        <v>872122.79899939266</v>
      </c>
      <c r="V290" s="181">
        <v>880049.11710142018</v>
      </c>
      <c r="W290" s="181">
        <v>887793.65597193583</v>
      </c>
      <c r="X290" s="181">
        <v>895350.82926833944</v>
      </c>
      <c r="Y290" s="181">
        <v>902697.73095279024</v>
      </c>
    </row>
    <row r="291" spans="1:25" x14ac:dyDescent="0.25">
      <c r="A291" s="178" t="s">
        <v>564</v>
      </c>
      <c r="B291" s="178" t="s">
        <v>630</v>
      </c>
      <c r="C291" s="178" t="s">
        <v>240</v>
      </c>
      <c r="D291" s="178" t="s">
        <v>241</v>
      </c>
      <c r="E291" s="181">
        <v>15639.063846495643</v>
      </c>
      <c r="F291" s="181">
        <v>15636.648529057471</v>
      </c>
      <c r="G291" s="181">
        <v>15625.454759055316</v>
      </c>
      <c r="H291" s="181">
        <v>15603.560037992645</v>
      </c>
      <c r="I291" s="181">
        <v>15573.5269297135</v>
      </c>
      <c r="J291" s="182">
        <v>15535.845142822785</v>
      </c>
      <c r="K291" s="181">
        <v>15491.433671851857</v>
      </c>
      <c r="L291" s="181">
        <v>15441.381515086538</v>
      </c>
      <c r="M291" s="181">
        <v>15385.689709485936</v>
      </c>
      <c r="N291" s="181">
        <v>15324.224551172041</v>
      </c>
      <c r="O291" s="181">
        <v>15257.369859921513</v>
      </c>
      <c r="P291" s="181">
        <v>15185.945364495059</v>
      </c>
      <c r="Q291" s="181">
        <v>15110.730805493073</v>
      </c>
      <c r="R291" s="181">
        <v>15031.637453845065</v>
      </c>
      <c r="S291" s="181">
        <v>14948.735672626541</v>
      </c>
      <c r="T291" s="181">
        <v>14861.951190862908</v>
      </c>
      <c r="U291" s="181">
        <v>14771.576889951355</v>
      </c>
      <c r="V291" s="181">
        <v>14678.045821948577</v>
      </c>
      <c r="W291" s="181">
        <v>14581.474187907239</v>
      </c>
      <c r="X291" s="181">
        <v>14481.941619850717</v>
      </c>
      <c r="Y291" s="181">
        <v>14379.251348430134</v>
      </c>
    </row>
    <row r="292" spans="1:25" x14ac:dyDescent="0.25">
      <c r="A292" s="178" t="s">
        <v>564</v>
      </c>
      <c r="B292" s="178" t="s">
        <v>632</v>
      </c>
      <c r="C292" s="178" t="s">
        <v>218</v>
      </c>
      <c r="D292" s="178" t="s">
        <v>633</v>
      </c>
      <c r="E292" s="181">
        <v>20738.8701787313</v>
      </c>
      <c r="F292" s="181">
        <v>21110.133765367711</v>
      </c>
      <c r="G292" s="181">
        <v>21453.86454384993</v>
      </c>
      <c r="H292" s="181">
        <v>21771.072631414041</v>
      </c>
      <c r="I292" s="181">
        <v>22067.795558171831</v>
      </c>
      <c r="J292" s="182">
        <v>22346.771221839117</v>
      </c>
      <c r="K292" s="181">
        <v>22610.803179536229</v>
      </c>
      <c r="L292" s="181">
        <v>22862.540317285282</v>
      </c>
      <c r="M292" s="181">
        <v>23102.877063870008</v>
      </c>
      <c r="N292" s="181">
        <v>23332.35676289774</v>
      </c>
      <c r="O292" s="181">
        <v>23552.199522439154</v>
      </c>
      <c r="P292" s="181">
        <v>23764.107680603549</v>
      </c>
      <c r="Q292" s="181">
        <v>23969.735951184044</v>
      </c>
      <c r="R292" s="181">
        <v>24169.458998252416</v>
      </c>
      <c r="S292" s="181">
        <v>24363.893201092626</v>
      </c>
      <c r="T292" s="181">
        <v>24552.417415862907</v>
      </c>
      <c r="U292" s="181">
        <v>24735.300446221077</v>
      </c>
      <c r="V292" s="181">
        <v>24913.850071598972</v>
      </c>
      <c r="W292" s="181">
        <v>25088.325884085931</v>
      </c>
      <c r="X292" s="181">
        <v>25258.885551300576</v>
      </c>
      <c r="Y292" s="181">
        <v>25424.724004649815</v>
      </c>
    </row>
    <row r="293" spans="1:25" x14ac:dyDescent="0.25">
      <c r="A293" s="178" t="s">
        <v>564</v>
      </c>
      <c r="B293" s="178" t="s">
        <v>632</v>
      </c>
      <c r="C293" s="178" t="s">
        <v>240</v>
      </c>
      <c r="D293" s="178" t="s">
        <v>241</v>
      </c>
      <c r="E293" s="181">
        <v>1690.0964027491475</v>
      </c>
      <c r="F293" s="181">
        <v>1713.5887853953989</v>
      </c>
      <c r="G293" s="181">
        <v>1734.6441741760043</v>
      </c>
      <c r="H293" s="181">
        <v>1753.371471183706</v>
      </c>
      <c r="I293" s="181">
        <v>1770.2813855412307</v>
      </c>
      <c r="J293" s="182">
        <v>1785.6131491990468</v>
      </c>
      <c r="K293" s="181">
        <v>1799.6076214673071</v>
      </c>
      <c r="L293" s="181">
        <v>1812.4897538343423</v>
      </c>
      <c r="M293" s="181">
        <v>1824.3425376138466</v>
      </c>
      <c r="N293" s="181">
        <v>1835.2201435419581</v>
      </c>
      <c r="O293" s="181">
        <v>1845.2290044099486</v>
      </c>
      <c r="P293" s="181">
        <v>1854.5115988356822</v>
      </c>
      <c r="Q293" s="181">
        <v>1863.2045404377691</v>
      </c>
      <c r="R293" s="181">
        <v>1871.3432499119815</v>
      </c>
      <c r="S293" s="181">
        <v>1878.9812843775967</v>
      </c>
      <c r="T293" s="181">
        <v>1886.0763430815575</v>
      </c>
      <c r="U293" s="181">
        <v>1892.6549300213323</v>
      </c>
      <c r="V293" s="181">
        <v>1898.8223665437908</v>
      </c>
      <c r="W293" s="181">
        <v>1904.6027893855978</v>
      </c>
      <c r="X293" s="181">
        <v>1910.0122845283752</v>
      </c>
      <c r="Y293" s="181">
        <v>1914.994205487212</v>
      </c>
    </row>
    <row r="294" spans="1:25" x14ac:dyDescent="0.25">
      <c r="A294" s="178" t="s">
        <v>564</v>
      </c>
      <c r="B294" s="178" t="s">
        <v>634</v>
      </c>
      <c r="C294" s="178" t="s">
        <v>462</v>
      </c>
      <c r="D294" s="178" t="s">
        <v>635</v>
      </c>
      <c r="E294" s="181">
        <v>38627.628408394019</v>
      </c>
      <c r="F294" s="181">
        <v>38795.731411521185</v>
      </c>
      <c r="G294" s="181">
        <v>39013.772260066587</v>
      </c>
      <c r="H294" s="181">
        <v>39261.870804555285</v>
      </c>
      <c r="I294" s="181">
        <v>39534.028419237184</v>
      </c>
      <c r="J294" s="182">
        <v>39822.400152864378</v>
      </c>
      <c r="K294" s="181">
        <v>40121.9357294523</v>
      </c>
      <c r="L294" s="181">
        <v>40429.436164879313</v>
      </c>
      <c r="M294" s="181">
        <v>40740.174764760304</v>
      </c>
      <c r="N294" s="181">
        <v>41049.997201030565</v>
      </c>
      <c r="O294" s="181">
        <v>41356.799461900591</v>
      </c>
      <c r="P294" s="181">
        <v>41660.038382174185</v>
      </c>
      <c r="Q294" s="181">
        <v>41959.412593115878</v>
      </c>
      <c r="R294" s="181">
        <v>42252.755535095399</v>
      </c>
      <c r="S294" s="181">
        <v>42538.855814505412</v>
      </c>
      <c r="T294" s="181">
        <v>42817.833479004861</v>
      </c>
      <c r="U294" s="181">
        <v>43089.842308618623</v>
      </c>
      <c r="V294" s="181">
        <v>43354.196503220453</v>
      </c>
      <c r="W294" s="181">
        <v>43610.513797791435</v>
      </c>
      <c r="X294" s="181">
        <v>43858.529834739289</v>
      </c>
      <c r="Y294" s="181">
        <v>44097.911845213872</v>
      </c>
    </row>
    <row r="295" spans="1:25" x14ac:dyDescent="0.25">
      <c r="A295" s="178" t="s">
        <v>564</v>
      </c>
      <c r="B295" s="178" t="s">
        <v>634</v>
      </c>
      <c r="C295" s="178" t="s">
        <v>240</v>
      </c>
      <c r="D295" s="178" t="s">
        <v>241</v>
      </c>
      <c r="E295" s="181">
        <v>3533.9653748546443</v>
      </c>
      <c r="F295" s="181">
        <v>3543.1460255907286</v>
      </c>
      <c r="G295" s="181">
        <v>3557.1476330120904</v>
      </c>
      <c r="H295" s="181">
        <v>3574.1403492321888</v>
      </c>
      <c r="I295" s="181">
        <v>3593.5693125199859</v>
      </c>
      <c r="J295" s="182">
        <v>3614.7165547685122</v>
      </c>
      <c r="K295" s="181">
        <v>3637.122318811998</v>
      </c>
      <c r="L295" s="181">
        <v>3660.4974531883881</v>
      </c>
      <c r="M295" s="181">
        <v>3684.4164620848414</v>
      </c>
      <c r="N295" s="181">
        <v>3708.5077048520552</v>
      </c>
      <c r="O295" s="181">
        <v>3732.5861654247137</v>
      </c>
      <c r="P295" s="181">
        <v>3756.6081731308968</v>
      </c>
      <c r="Q295" s="181">
        <v>3780.5518303268832</v>
      </c>
      <c r="R295" s="181">
        <v>3804.2271929488529</v>
      </c>
      <c r="S295" s="181">
        <v>3827.5305575757452</v>
      </c>
      <c r="T295" s="181">
        <v>3850.4779010696643</v>
      </c>
      <c r="U295" s="181">
        <v>3873.087866642099</v>
      </c>
      <c r="V295" s="181">
        <v>3895.3033059289583</v>
      </c>
      <c r="W295" s="181">
        <v>3917.0940887756306</v>
      </c>
      <c r="X295" s="181">
        <v>3938.4403572187466</v>
      </c>
      <c r="Y295" s="181">
        <v>3959.3157662276144</v>
      </c>
    </row>
    <row r="296" spans="1:25" x14ac:dyDescent="0.25">
      <c r="A296" s="178" t="s">
        <v>564</v>
      </c>
      <c r="B296" s="178" t="s">
        <v>636</v>
      </c>
      <c r="C296" s="178" t="s">
        <v>218</v>
      </c>
      <c r="D296" s="178" t="s">
        <v>637</v>
      </c>
      <c r="E296" s="181">
        <v>49359.204795296158</v>
      </c>
      <c r="F296" s="181">
        <v>50076.106156659655</v>
      </c>
      <c r="G296" s="181">
        <v>50810.924355561576</v>
      </c>
      <c r="H296" s="181">
        <v>51551.391024038559</v>
      </c>
      <c r="I296" s="181">
        <v>52300.094624781945</v>
      </c>
      <c r="J296" s="182">
        <v>53054.752045768153</v>
      </c>
      <c r="K296" s="181">
        <v>53814.980997105158</v>
      </c>
      <c r="L296" s="181">
        <v>54581.660849193191</v>
      </c>
      <c r="M296" s="181">
        <v>55352.447057352707</v>
      </c>
      <c r="N296" s="181">
        <v>56125.060035589631</v>
      </c>
      <c r="O296" s="181">
        <v>56899.369047235763</v>
      </c>
      <c r="P296" s="181">
        <v>57676.797700853305</v>
      </c>
      <c r="Q296" s="181">
        <v>58458.761074483824</v>
      </c>
      <c r="R296" s="181">
        <v>59243.550641889691</v>
      </c>
      <c r="S296" s="181">
        <v>60030.239634657482</v>
      </c>
      <c r="T296" s="181">
        <v>60817.375358218458</v>
      </c>
      <c r="U296" s="181">
        <v>61601.224970362542</v>
      </c>
      <c r="V296" s="181">
        <v>62378.559784172154</v>
      </c>
      <c r="W296" s="181">
        <v>63148.536271834928</v>
      </c>
      <c r="X296" s="181">
        <v>63910.218298325068</v>
      </c>
      <c r="Y296" s="181">
        <v>64661.399142058894</v>
      </c>
    </row>
    <row r="297" spans="1:25" x14ac:dyDescent="0.25">
      <c r="A297" s="178" t="s">
        <v>564</v>
      </c>
      <c r="B297" s="178" t="s">
        <v>636</v>
      </c>
      <c r="C297" s="178" t="s">
        <v>638</v>
      </c>
      <c r="D297" s="178" t="s">
        <v>639</v>
      </c>
      <c r="E297" s="181">
        <v>7956.8504345266738</v>
      </c>
      <c r="F297" s="181">
        <v>8047.7005652853604</v>
      </c>
      <c r="G297" s="181">
        <v>8140.7903509027847</v>
      </c>
      <c r="H297" s="181">
        <v>8234.1368487036343</v>
      </c>
      <c r="I297" s="181">
        <v>8328.1470323785798</v>
      </c>
      <c r="J297" s="182">
        <v>8422.4495022343453</v>
      </c>
      <c r="K297" s="181">
        <v>8516.9781903435542</v>
      </c>
      <c r="L297" s="181">
        <v>8611.8668741029596</v>
      </c>
      <c r="M297" s="181">
        <v>8706.7405579715269</v>
      </c>
      <c r="N297" s="181">
        <v>8801.2389937613279</v>
      </c>
      <c r="O297" s="181">
        <v>8895.3422741645736</v>
      </c>
      <c r="P297" s="181">
        <v>8989.2729991200831</v>
      </c>
      <c r="Q297" s="181">
        <v>9083.249727449911</v>
      </c>
      <c r="R297" s="181">
        <v>9177.0044836164616</v>
      </c>
      <c r="S297" s="181">
        <v>9270.3932857900691</v>
      </c>
      <c r="T297" s="181">
        <v>9363.1929470198229</v>
      </c>
      <c r="U297" s="181">
        <v>9454.8330555179909</v>
      </c>
      <c r="V297" s="181">
        <v>9544.8273502546854</v>
      </c>
      <c r="W297" s="181">
        <v>9633.0594259670434</v>
      </c>
      <c r="X297" s="181">
        <v>9719.4003006735511</v>
      </c>
      <c r="Y297" s="181">
        <v>9803.5300221857906</v>
      </c>
    </row>
    <row r="298" spans="1:25" x14ac:dyDescent="0.25">
      <c r="A298" s="178" t="s">
        <v>564</v>
      </c>
      <c r="B298" s="178" t="s">
        <v>636</v>
      </c>
      <c r="C298" s="178" t="s">
        <v>447</v>
      </c>
      <c r="D298" s="178" t="s">
        <v>640</v>
      </c>
      <c r="E298" s="181">
        <v>2965.8456251881685</v>
      </c>
      <c r="F298" s="181">
        <v>2978.4289420189357</v>
      </c>
      <c r="G298" s="181">
        <v>2991.5074727495962</v>
      </c>
      <c r="H298" s="181">
        <v>3004.3442140020725</v>
      </c>
      <c r="I298" s="181">
        <v>3017.0887105178372</v>
      </c>
      <c r="J298" s="182">
        <v>3029.6063246392264</v>
      </c>
      <c r="K298" s="181">
        <v>3041.8752917409934</v>
      </c>
      <c r="L298" s="181">
        <v>3053.9453767682808</v>
      </c>
      <c r="M298" s="181">
        <v>3065.685840643373</v>
      </c>
      <c r="N298" s="181">
        <v>3076.974844835725</v>
      </c>
      <c r="O298" s="181">
        <v>3087.8122242095615</v>
      </c>
      <c r="P298" s="181">
        <v>3098.2815137270113</v>
      </c>
      <c r="Q298" s="181">
        <v>3108.4626074633197</v>
      </c>
      <c r="R298" s="181">
        <v>3118.2679000340931</v>
      </c>
      <c r="S298" s="181">
        <v>3127.6541693511772</v>
      </c>
      <c r="T298" s="181">
        <v>3136.5529781762489</v>
      </c>
      <c r="U298" s="181">
        <v>3144.7824450921707</v>
      </c>
      <c r="V298" s="181">
        <v>3152.1937666351573</v>
      </c>
      <c r="W298" s="181">
        <v>3158.763822254507</v>
      </c>
      <c r="X298" s="181">
        <v>3164.4662800687429</v>
      </c>
      <c r="Y298" s="181">
        <v>3169.2140554168541</v>
      </c>
    </row>
    <row r="299" spans="1:25" x14ac:dyDescent="0.25">
      <c r="A299" s="178" t="s">
        <v>564</v>
      </c>
      <c r="B299" s="178" t="s">
        <v>636</v>
      </c>
      <c r="C299" s="178" t="s">
        <v>240</v>
      </c>
      <c r="D299" s="178" t="s">
        <v>241</v>
      </c>
      <c r="E299" s="181">
        <v>43659.394271505036</v>
      </c>
      <c r="F299" s="181">
        <v>43896.588356744462</v>
      </c>
      <c r="G299" s="181">
        <v>44145.461451194489</v>
      </c>
      <c r="H299" s="181">
        <v>44395.174840136795</v>
      </c>
      <c r="I299" s="181">
        <v>44647.950622073826</v>
      </c>
      <c r="J299" s="182">
        <v>44901.81117929201</v>
      </c>
      <c r="K299" s="181">
        <v>45156.44138071216</v>
      </c>
      <c r="L299" s="181">
        <v>45412.58632539706</v>
      </c>
      <c r="M299" s="181">
        <v>45668.3061143507</v>
      </c>
      <c r="N299" s="181">
        <v>45921.778217316125</v>
      </c>
      <c r="O299" s="181">
        <v>46172.983476014531</v>
      </c>
      <c r="P299" s="181">
        <v>46423.154028554789</v>
      </c>
      <c r="Q299" s="181">
        <v>46673.475084813181</v>
      </c>
      <c r="R299" s="181">
        <v>46922.619706738311</v>
      </c>
      <c r="S299" s="181">
        <v>47169.916939264767</v>
      </c>
      <c r="T299" s="181">
        <v>47414.306461348948</v>
      </c>
      <c r="U299" s="181">
        <v>47652.996567419206</v>
      </c>
      <c r="V299" s="181">
        <v>47883.667823711432</v>
      </c>
      <c r="W299" s="181">
        <v>48105.887628513039</v>
      </c>
      <c r="X299" s="181">
        <v>48319.165445418599</v>
      </c>
      <c r="Y299" s="181">
        <v>48522.070919429461</v>
      </c>
    </row>
    <row r="300" spans="1:25" x14ac:dyDescent="0.25">
      <c r="A300" s="178" t="s">
        <v>564</v>
      </c>
      <c r="B300" s="178" t="s">
        <v>641</v>
      </c>
      <c r="C300" s="178" t="s">
        <v>246</v>
      </c>
      <c r="D300" s="178" t="s">
        <v>642</v>
      </c>
      <c r="E300" s="181">
        <v>3967.7838112930986</v>
      </c>
      <c r="F300" s="181">
        <v>4068.0022079296709</v>
      </c>
      <c r="G300" s="181">
        <v>4157.471786446903</v>
      </c>
      <c r="H300" s="181">
        <v>4237.5742781102681</v>
      </c>
      <c r="I300" s="181">
        <v>4310.4978079468056</v>
      </c>
      <c r="J300" s="182">
        <v>4377.5231433589361</v>
      </c>
      <c r="K300" s="181">
        <v>4439.7535520984084</v>
      </c>
      <c r="L300" s="181">
        <v>4498.138423148167</v>
      </c>
      <c r="M300" s="181">
        <v>4553.1453446013838</v>
      </c>
      <c r="N300" s="181">
        <v>4605.1240577472672</v>
      </c>
      <c r="O300" s="181">
        <v>4654.5049044418211</v>
      </c>
      <c r="P300" s="181">
        <v>4701.7643073980735</v>
      </c>
      <c r="Q300" s="181">
        <v>4747.3215263552402</v>
      </c>
      <c r="R300" s="181">
        <v>4791.3184283851324</v>
      </c>
      <c r="S300" s="181">
        <v>4834.0140203333012</v>
      </c>
      <c r="T300" s="181">
        <v>4875.6262708272607</v>
      </c>
      <c r="U300" s="181">
        <v>4915.8344654617113</v>
      </c>
      <c r="V300" s="181">
        <v>4954.2980081831274</v>
      </c>
      <c r="W300" s="181">
        <v>4991.0995144909912</v>
      </c>
      <c r="X300" s="181">
        <v>5026.3391291723756</v>
      </c>
      <c r="Y300" s="181">
        <v>5060.0119248734427</v>
      </c>
    </row>
    <row r="301" spans="1:25" x14ac:dyDescent="0.25">
      <c r="A301" s="178" t="s">
        <v>564</v>
      </c>
      <c r="B301" s="178" t="s">
        <v>641</v>
      </c>
      <c r="C301" s="178" t="s">
        <v>240</v>
      </c>
      <c r="D301" s="178" t="s">
        <v>241</v>
      </c>
      <c r="E301" s="181">
        <v>2494.8175676015112</v>
      </c>
      <c r="F301" s="181">
        <v>2566.1375062245888</v>
      </c>
      <c r="G301" s="181">
        <v>2631.5600273725831</v>
      </c>
      <c r="H301" s="181">
        <v>2691.9311866679745</v>
      </c>
      <c r="I301" s="181">
        <v>2748.6173584929302</v>
      </c>
      <c r="J301" s="182">
        <v>2802.4198770537087</v>
      </c>
      <c r="K301" s="181">
        <v>2854.0347947571054</v>
      </c>
      <c r="L301" s="181">
        <v>2904.0671925408287</v>
      </c>
      <c r="M301" s="181">
        <v>2952.8176143448682</v>
      </c>
      <c r="N301" s="181">
        <v>3000.513057823694</v>
      </c>
      <c r="O301" s="181">
        <v>3047.4356012473936</v>
      </c>
      <c r="P301" s="181">
        <v>3093.9014409382089</v>
      </c>
      <c r="Q301" s="181">
        <v>3140.1939317352144</v>
      </c>
      <c r="R301" s="181">
        <v>3186.4167218886287</v>
      </c>
      <c r="S301" s="181">
        <v>3232.7530036413059</v>
      </c>
      <c r="T301" s="181">
        <v>3279.3615579705624</v>
      </c>
      <c r="U301" s="181">
        <v>3326.0395807492987</v>
      </c>
      <c r="V301" s="181">
        <v>3372.5650044906615</v>
      </c>
      <c r="W301" s="181">
        <v>3418.9991222243075</v>
      </c>
      <c r="X301" s="181">
        <v>3465.4157475091197</v>
      </c>
      <c r="Y301" s="181">
        <v>3511.8166267027345</v>
      </c>
    </row>
    <row r="302" spans="1:25" x14ac:dyDescent="0.25">
      <c r="A302" s="178" t="s">
        <v>564</v>
      </c>
      <c r="B302" s="178" t="s">
        <v>643</v>
      </c>
      <c r="C302" s="178" t="s">
        <v>218</v>
      </c>
      <c r="D302" s="178" t="s">
        <v>644</v>
      </c>
      <c r="E302" s="181">
        <v>616294.3033156523</v>
      </c>
      <c r="F302" s="181">
        <v>625628.00698225189</v>
      </c>
      <c r="G302" s="181">
        <v>634728.18833178678</v>
      </c>
      <c r="H302" s="181">
        <v>643510.78268440417</v>
      </c>
      <c r="I302" s="181">
        <v>652064.29245238809</v>
      </c>
      <c r="J302" s="182">
        <v>660397.25752678479</v>
      </c>
      <c r="K302" s="181">
        <v>668534.8450676729</v>
      </c>
      <c r="L302" s="181">
        <v>676509.48102602875</v>
      </c>
      <c r="M302" s="181">
        <v>684308.14369894343</v>
      </c>
      <c r="N302" s="181">
        <v>691911.66701970017</v>
      </c>
      <c r="O302" s="181">
        <v>699323.63104608562</v>
      </c>
      <c r="P302" s="181">
        <v>706567.82461832266</v>
      </c>
      <c r="Q302" s="181">
        <v>713667.46977444657</v>
      </c>
      <c r="R302" s="181">
        <v>720607.48292448069</v>
      </c>
      <c r="S302" s="181">
        <v>727382.77422455361</v>
      </c>
      <c r="T302" s="181">
        <v>733985.86269225634</v>
      </c>
      <c r="U302" s="181">
        <v>740424.86039477051</v>
      </c>
      <c r="V302" s="181">
        <v>746711.15045334934</v>
      </c>
      <c r="W302" s="181">
        <v>752841.33791146835</v>
      </c>
      <c r="X302" s="181">
        <v>758811.5596674555</v>
      </c>
      <c r="Y302" s="181">
        <v>764605.33797971415</v>
      </c>
    </row>
    <row r="303" spans="1:25" x14ac:dyDescent="0.25">
      <c r="A303" s="178" t="s">
        <v>564</v>
      </c>
      <c r="B303" s="178" t="s">
        <v>643</v>
      </c>
      <c r="C303" s="178" t="s">
        <v>645</v>
      </c>
      <c r="D303" s="178" t="s">
        <v>646</v>
      </c>
      <c r="E303" s="181">
        <v>3840.4768883239244</v>
      </c>
      <c r="F303" s="181">
        <v>3800.0910168341734</v>
      </c>
      <c r="G303" s="181">
        <v>3757.9103578829604</v>
      </c>
      <c r="H303" s="181">
        <v>3713.6012780038791</v>
      </c>
      <c r="I303" s="181">
        <v>3667.8424848981508</v>
      </c>
      <c r="J303" s="182">
        <v>3620.8149775589245</v>
      </c>
      <c r="K303" s="181">
        <v>3572.7771995236503</v>
      </c>
      <c r="L303" s="181">
        <v>3524.0055786501985</v>
      </c>
      <c r="M303" s="181">
        <v>3474.5232496950271</v>
      </c>
      <c r="N303" s="181">
        <v>3424.3250379898705</v>
      </c>
      <c r="O303" s="181">
        <v>3373.5204358800561</v>
      </c>
      <c r="P303" s="181">
        <v>3322.3073898931134</v>
      </c>
      <c r="Q303" s="181">
        <v>3270.8653834952393</v>
      </c>
      <c r="R303" s="181">
        <v>3219.1880787518649</v>
      </c>
      <c r="S303" s="181">
        <v>3167.3161045258598</v>
      </c>
      <c r="T303" s="181">
        <v>3115.2787020323117</v>
      </c>
      <c r="U303" s="181">
        <v>3063.1694146002797</v>
      </c>
      <c r="V303" s="181">
        <v>3011.0881888569047</v>
      </c>
      <c r="W303" s="181">
        <v>2959.0691243487317</v>
      </c>
      <c r="X303" s="181">
        <v>2907.1430663585611</v>
      </c>
      <c r="Y303" s="181">
        <v>2855.2925099357349</v>
      </c>
    </row>
    <row r="304" spans="1:25" x14ac:dyDescent="0.25">
      <c r="A304" s="178" t="s">
        <v>564</v>
      </c>
      <c r="B304" s="178" t="s">
        <v>643</v>
      </c>
      <c r="C304" s="178" t="s">
        <v>647</v>
      </c>
      <c r="D304" s="178" t="s">
        <v>648</v>
      </c>
      <c r="E304" s="181">
        <v>4059.1229104319818</v>
      </c>
      <c r="F304" s="181">
        <v>4079.8921351086915</v>
      </c>
      <c r="G304" s="181">
        <v>4098.3470829487605</v>
      </c>
      <c r="H304" s="181">
        <v>4114.0089145753836</v>
      </c>
      <c r="I304" s="181">
        <v>4127.5112829147884</v>
      </c>
      <c r="J304" s="182">
        <v>4138.9631720817524</v>
      </c>
      <c r="K304" s="181">
        <v>4148.5736047741129</v>
      </c>
      <c r="L304" s="181">
        <v>4156.589052883709</v>
      </c>
      <c r="M304" s="181">
        <v>4162.9707642449403</v>
      </c>
      <c r="N304" s="181">
        <v>4167.6453655553469</v>
      </c>
      <c r="O304" s="181">
        <v>4170.6789240314201</v>
      </c>
      <c r="P304" s="181">
        <v>4172.2551637033703</v>
      </c>
      <c r="Q304" s="181">
        <v>4172.5481381730388</v>
      </c>
      <c r="R304" s="181">
        <v>4171.5040789696504</v>
      </c>
      <c r="S304" s="181">
        <v>4169.1293288405359</v>
      </c>
      <c r="T304" s="181">
        <v>4165.4171520344426</v>
      </c>
      <c r="U304" s="181">
        <v>4160.449439785747</v>
      </c>
      <c r="V304" s="181">
        <v>4154.323798462282</v>
      </c>
      <c r="W304" s="181">
        <v>4147.0532817625035</v>
      </c>
      <c r="X304" s="181">
        <v>4138.6485317349634</v>
      </c>
      <c r="Y304" s="181">
        <v>4129.0523021790032</v>
      </c>
    </row>
    <row r="305" spans="1:25" x14ac:dyDescent="0.25">
      <c r="A305" s="178" t="s">
        <v>564</v>
      </c>
      <c r="B305" s="178" t="s">
        <v>643</v>
      </c>
      <c r="C305" s="178" t="s">
        <v>649</v>
      </c>
      <c r="D305" s="178" t="s">
        <v>474</v>
      </c>
      <c r="E305" s="181">
        <v>2515.4415043450058</v>
      </c>
      <c r="F305" s="181">
        <v>2484.8085009062102</v>
      </c>
      <c r="G305" s="181">
        <v>2453.0997075699911</v>
      </c>
      <c r="H305" s="181">
        <v>2420.1033686748278</v>
      </c>
      <c r="I305" s="181">
        <v>2386.2677908987871</v>
      </c>
      <c r="J305" s="182">
        <v>2351.715029823943</v>
      </c>
      <c r="K305" s="181">
        <v>2316.6165513769974</v>
      </c>
      <c r="L305" s="181">
        <v>2281.1543237206552</v>
      </c>
      <c r="M305" s="181">
        <v>2245.3454163017409</v>
      </c>
      <c r="N305" s="181">
        <v>2209.1885269759941</v>
      </c>
      <c r="O305" s="181">
        <v>2172.7562215346352</v>
      </c>
      <c r="P305" s="181">
        <v>2136.177459014074</v>
      </c>
      <c r="Q305" s="181">
        <v>2099.5684858410332</v>
      </c>
      <c r="R305" s="181">
        <v>2062.9256921197484</v>
      </c>
      <c r="S305" s="181">
        <v>2026.2755401849129</v>
      </c>
      <c r="T305" s="181">
        <v>1989.6370428589619</v>
      </c>
      <c r="U305" s="181">
        <v>1953.0700849025388</v>
      </c>
      <c r="V305" s="181">
        <v>1916.6382250505299</v>
      </c>
      <c r="W305" s="181">
        <v>1880.36275141842</v>
      </c>
      <c r="X305" s="181">
        <v>1844.2627430001901</v>
      </c>
      <c r="Y305" s="181">
        <v>1808.3265272373301</v>
      </c>
    </row>
    <row r="306" spans="1:25" x14ac:dyDescent="0.25">
      <c r="A306" s="178" t="s">
        <v>564</v>
      </c>
      <c r="B306" s="178" t="s">
        <v>643</v>
      </c>
      <c r="C306" s="178" t="s">
        <v>650</v>
      </c>
      <c r="D306" s="178" t="s">
        <v>651</v>
      </c>
      <c r="E306" s="181">
        <v>1126.634363917904</v>
      </c>
      <c r="F306" s="181">
        <v>1183.7214169332944</v>
      </c>
      <c r="G306" s="181">
        <v>1242.9669804942057</v>
      </c>
      <c r="H306" s="181">
        <v>1304.2658317864882</v>
      </c>
      <c r="I306" s="181">
        <v>1367.852253040377</v>
      </c>
      <c r="J306" s="182">
        <v>1433.8130057226988</v>
      </c>
      <c r="K306" s="181">
        <v>1502.2761948854152</v>
      </c>
      <c r="L306" s="181">
        <v>1573.396237981736</v>
      </c>
      <c r="M306" s="181">
        <v>1647.2306370873353</v>
      </c>
      <c r="N306" s="181">
        <v>1723.8196990833665</v>
      </c>
      <c r="O306" s="181">
        <v>1803.2580194562036</v>
      </c>
      <c r="P306" s="181">
        <v>1885.697425107553</v>
      </c>
      <c r="Q306" s="181">
        <v>1971.2991530485119</v>
      </c>
      <c r="R306" s="181">
        <v>2060.1264802286364</v>
      </c>
      <c r="S306" s="181">
        <v>2152.2693031338549</v>
      </c>
      <c r="T306" s="181">
        <v>2247.8109240492704</v>
      </c>
      <c r="U306" s="181">
        <v>2346.883639224809</v>
      </c>
      <c r="V306" s="181">
        <v>2449.636726694574</v>
      </c>
      <c r="W306" s="181">
        <v>2556.1773877579176</v>
      </c>
      <c r="X306" s="181">
        <v>2666.6127540602847</v>
      </c>
      <c r="Y306" s="181">
        <v>2781.0053359307849</v>
      </c>
    </row>
    <row r="307" spans="1:25" x14ac:dyDescent="0.25">
      <c r="A307" s="178" t="s">
        <v>564</v>
      </c>
      <c r="B307" s="178" t="s">
        <v>643</v>
      </c>
      <c r="C307" s="178" t="s">
        <v>240</v>
      </c>
      <c r="D307" s="178" t="s">
        <v>241</v>
      </c>
      <c r="E307" s="181">
        <v>19628.541734709863</v>
      </c>
      <c r="F307" s="181">
        <v>19811.680697003372</v>
      </c>
      <c r="G307" s="181">
        <v>19985.337855780876</v>
      </c>
      <c r="H307" s="181">
        <v>20147.047063074708</v>
      </c>
      <c r="I307" s="181">
        <v>20299.770350286446</v>
      </c>
      <c r="J307" s="182">
        <v>20443.928209878031</v>
      </c>
      <c r="K307" s="181">
        <v>20580.443848660791</v>
      </c>
      <c r="L307" s="181">
        <v>20710.442415783411</v>
      </c>
      <c r="M307" s="181">
        <v>20833.640766715591</v>
      </c>
      <c r="N307" s="181">
        <v>20949.576083547112</v>
      </c>
      <c r="O307" s="181">
        <v>21058.480725797159</v>
      </c>
      <c r="P307" s="181">
        <v>21161.187359454438</v>
      </c>
      <c r="Q307" s="181">
        <v>21258.493886891531</v>
      </c>
      <c r="R307" s="181">
        <v>21350.046247427519</v>
      </c>
      <c r="S307" s="181">
        <v>21435.792513446806</v>
      </c>
      <c r="T307" s="181">
        <v>21515.611811492003</v>
      </c>
      <c r="U307" s="181">
        <v>21589.840520168844</v>
      </c>
      <c r="V307" s="181">
        <v>21658.902847862559</v>
      </c>
      <c r="W307" s="181">
        <v>21722.787735843638</v>
      </c>
      <c r="X307" s="181">
        <v>21781.470906012844</v>
      </c>
      <c r="Y307" s="181">
        <v>21834.568324266493</v>
      </c>
    </row>
    <row r="308" spans="1:25" x14ac:dyDescent="0.25">
      <c r="A308" s="178" t="s">
        <v>564</v>
      </c>
      <c r="B308" s="178" t="s">
        <v>652</v>
      </c>
      <c r="C308" s="178" t="s">
        <v>218</v>
      </c>
      <c r="D308" s="178" t="s">
        <v>653</v>
      </c>
      <c r="E308" s="181">
        <v>3651.2185733592996</v>
      </c>
      <c r="F308" s="181">
        <v>3643.5400614245555</v>
      </c>
      <c r="G308" s="181">
        <v>3636.9281930118764</v>
      </c>
      <c r="H308" s="181">
        <v>3630.3364297820117</v>
      </c>
      <c r="I308" s="181">
        <v>3623.8778551237542</v>
      </c>
      <c r="J308" s="182">
        <v>3617.3408485168789</v>
      </c>
      <c r="K308" s="181">
        <v>3610.6559712743865</v>
      </c>
      <c r="L308" s="181">
        <v>3603.8499354476176</v>
      </c>
      <c r="M308" s="181">
        <v>3596.7401124323019</v>
      </c>
      <c r="N308" s="181">
        <v>3589.167072229623</v>
      </c>
      <c r="O308" s="181">
        <v>3581.1189804235114</v>
      </c>
      <c r="P308" s="181">
        <v>3572.6830757987036</v>
      </c>
      <c r="Q308" s="181">
        <v>3563.9399549813043</v>
      </c>
      <c r="R308" s="181">
        <v>3554.7654161816954</v>
      </c>
      <c r="S308" s="181">
        <v>3545.0720339760778</v>
      </c>
      <c r="T308" s="181">
        <v>3534.7343722761789</v>
      </c>
      <c r="U308" s="181">
        <v>3523.5321384094477</v>
      </c>
      <c r="V308" s="181">
        <v>3511.305707505941</v>
      </c>
      <c r="W308" s="181">
        <v>3498.0349098020756</v>
      </c>
      <c r="X308" s="181">
        <v>3483.6884838042888</v>
      </c>
      <c r="Y308" s="181">
        <v>3468.1641372899708</v>
      </c>
    </row>
    <row r="309" spans="1:25" x14ac:dyDescent="0.25">
      <c r="A309" s="178" t="s">
        <v>564</v>
      </c>
      <c r="B309" s="178" t="s">
        <v>652</v>
      </c>
      <c r="C309" s="178" t="s">
        <v>240</v>
      </c>
      <c r="D309" s="178" t="s">
        <v>241</v>
      </c>
      <c r="E309" s="181">
        <v>17911.199367207715</v>
      </c>
      <c r="F309" s="181">
        <v>18133.49206133527</v>
      </c>
      <c r="G309" s="181">
        <v>18365.443489348181</v>
      </c>
      <c r="H309" s="181">
        <v>18601.983703349844</v>
      </c>
      <c r="I309" s="181">
        <v>18843.765870276693</v>
      </c>
      <c r="J309" s="182">
        <v>19089.765889114955</v>
      </c>
      <c r="K309" s="181">
        <v>19339.656736697481</v>
      </c>
      <c r="L309" s="181">
        <v>19593.612147875763</v>
      </c>
      <c r="M309" s="181">
        <v>19850.658974618913</v>
      </c>
      <c r="N309" s="181">
        <v>20109.8927193862</v>
      </c>
      <c r="O309" s="181">
        <v>20371.191994491477</v>
      </c>
      <c r="P309" s="181">
        <v>20634.999868869105</v>
      </c>
      <c r="Q309" s="181">
        <v>20901.747639764573</v>
      </c>
      <c r="R309" s="181">
        <v>21170.673103507699</v>
      </c>
      <c r="S309" s="181">
        <v>21441.188176357486</v>
      </c>
      <c r="T309" s="181">
        <v>21712.434511327654</v>
      </c>
      <c r="U309" s="181">
        <v>21982.908788144628</v>
      </c>
      <c r="V309" s="181">
        <v>22251.399178251439</v>
      </c>
      <c r="W309" s="181">
        <v>22517.518431425815</v>
      </c>
      <c r="X309" s="181">
        <v>22780.787174602712</v>
      </c>
      <c r="Y309" s="181">
        <v>23040.229199434976</v>
      </c>
    </row>
    <row r="310" spans="1:25" x14ac:dyDescent="0.25">
      <c r="A310" s="178" t="s">
        <v>564</v>
      </c>
      <c r="B310" s="178" t="s">
        <v>654</v>
      </c>
      <c r="C310" s="178" t="s">
        <v>218</v>
      </c>
      <c r="D310" s="178" t="s">
        <v>655</v>
      </c>
      <c r="E310" s="181">
        <v>5414.5914761118465</v>
      </c>
      <c r="F310" s="181">
        <v>5422.8426194047142</v>
      </c>
      <c r="G310" s="181">
        <v>5444.5001808111756</v>
      </c>
      <c r="H310" s="181">
        <v>5475.2680011954571</v>
      </c>
      <c r="I310" s="181">
        <v>5513.2497114299076</v>
      </c>
      <c r="J310" s="182">
        <v>5556.563550396505</v>
      </c>
      <c r="K310" s="181">
        <v>5603.9472622524945</v>
      </c>
      <c r="L310" s="181">
        <v>5654.5772301039842</v>
      </c>
      <c r="M310" s="181">
        <v>5707.5141533017895</v>
      </c>
      <c r="N310" s="181">
        <v>5761.979662929507</v>
      </c>
      <c r="O310" s="181">
        <v>5817.5676621943639</v>
      </c>
      <c r="P310" s="181">
        <v>5874.1122434749996</v>
      </c>
      <c r="Q310" s="181">
        <v>5931.5117974460618</v>
      </c>
      <c r="R310" s="181">
        <v>5989.4381630071239</v>
      </c>
      <c r="S310" s="181">
        <v>6047.7553078949968</v>
      </c>
      <c r="T310" s="181">
        <v>6106.3922440006718</v>
      </c>
      <c r="U310" s="181">
        <v>6164.8043249188177</v>
      </c>
      <c r="V310" s="181">
        <v>6222.4221460578583</v>
      </c>
      <c r="W310" s="181">
        <v>6279.1528315613796</v>
      </c>
      <c r="X310" s="181">
        <v>6334.9424867608359</v>
      </c>
      <c r="Y310" s="181">
        <v>6389.6642173977207</v>
      </c>
    </row>
    <row r="311" spans="1:25" x14ac:dyDescent="0.25">
      <c r="A311" s="178" t="s">
        <v>564</v>
      </c>
      <c r="B311" s="178" t="s">
        <v>654</v>
      </c>
      <c r="C311" s="178" t="s">
        <v>240</v>
      </c>
      <c r="D311" s="178" t="s">
        <v>241</v>
      </c>
      <c r="E311" s="181">
        <v>950.33670954561205</v>
      </c>
      <c r="F311" s="181">
        <v>941.1374679109839</v>
      </c>
      <c r="G311" s="181">
        <v>934.32578036268831</v>
      </c>
      <c r="H311" s="181">
        <v>929.09463043200901</v>
      </c>
      <c r="I311" s="181">
        <v>925.07402060294919</v>
      </c>
      <c r="J311" s="182">
        <v>921.91177002517441</v>
      </c>
      <c r="K311" s="181">
        <v>919.37219744550316</v>
      </c>
      <c r="L311" s="181">
        <v>917.30068832946665</v>
      </c>
      <c r="M311" s="181">
        <v>915.53052579375208</v>
      </c>
      <c r="N311" s="181">
        <v>913.92762734366545</v>
      </c>
      <c r="O311" s="181">
        <v>912.42206805849332</v>
      </c>
      <c r="P311" s="181">
        <v>910.98417155142988</v>
      </c>
      <c r="Q311" s="181">
        <v>909.59537104290268</v>
      </c>
      <c r="R311" s="181">
        <v>908.2035208853913</v>
      </c>
      <c r="S311" s="181">
        <v>906.7875730915423</v>
      </c>
      <c r="T311" s="181">
        <v>905.3370607948533</v>
      </c>
      <c r="U311" s="181">
        <v>903.77255788805905</v>
      </c>
      <c r="V311" s="181">
        <v>902.0146230249901</v>
      </c>
      <c r="W311" s="181">
        <v>900.05575493213223</v>
      </c>
      <c r="X311" s="181">
        <v>897.89445289001515</v>
      </c>
      <c r="Y311" s="181">
        <v>895.51919891537921</v>
      </c>
    </row>
    <row r="312" spans="1:25" x14ac:dyDescent="0.25">
      <c r="A312" s="178" t="s">
        <v>564</v>
      </c>
      <c r="B312" s="178" t="s">
        <v>656</v>
      </c>
      <c r="C312" s="178" t="s">
        <v>218</v>
      </c>
      <c r="D312" s="178" t="s">
        <v>657</v>
      </c>
      <c r="E312" s="181">
        <v>10603.171819322577</v>
      </c>
      <c r="F312" s="181">
        <v>10637.598404698512</v>
      </c>
      <c r="G312" s="181">
        <v>10699.728309085336</v>
      </c>
      <c r="H312" s="181">
        <v>10780.635833580085</v>
      </c>
      <c r="I312" s="181">
        <v>10876.216258230319</v>
      </c>
      <c r="J312" s="182">
        <v>10982.438615941359</v>
      </c>
      <c r="K312" s="181">
        <v>11096.549538733787</v>
      </c>
      <c r="L312" s="181">
        <v>11216.699352446309</v>
      </c>
      <c r="M312" s="181">
        <v>11340.899283530745</v>
      </c>
      <c r="N312" s="181">
        <v>11467.505647981319</v>
      </c>
      <c r="O312" s="181">
        <v>11595.57138028187</v>
      </c>
      <c r="P312" s="181">
        <v>11724.702458194435</v>
      </c>
      <c r="Q312" s="181">
        <v>11854.697167218133</v>
      </c>
      <c r="R312" s="181">
        <v>11984.895194448893</v>
      </c>
      <c r="S312" s="181">
        <v>12114.941993076891</v>
      </c>
      <c r="T312" s="181">
        <v>12244.444941652895</v>
      </c>
      <c r="U312" s="181">
        <v>12372.66438614957</v>
      </c>
      <c r="V312" s="181">
        <v>12499.040926019494</v>
      </c>
      <c r="W312" s="181">
        <v>12623.477023630916</v>
      </c>
      <c r="X312" s="181">
        <v>12745.91794340386</v>
      </c>
      <c r="Y312" s="181">
        <v>12866.080035728208</v>
      </c>
    </row>
    <row r="313" spans="1:25" x14ac:dyDescent="0.25">
      <c r="A313" s="178" t="s">
        <v>564</v>
      </c>
      <c r="B313" s="178" t="s">
        <v>656</v>
      </c>
      <c r="C313" s="178" t="s">
        <v>240</v>
      </c>
      <c r="D313" s="178" t="s">
        <v>241</v>
      </c>
      <c r="E313" s="181">
        <v>2271.4566530065854</v>
      </c>
      <c r="F313" s="181">
        <v>2243.3408408813511</v>
      </c>
      <c r="G313" s="181">
        <v>2221.3011437962427</v>
      </c>
      <c r="H313" s="181">
        <v>2203.2414018782274</v>
      </c>
      <c r="I313" s="181">
        <v>2188.1574073310139</v>
      </c>
      <c r="J313" s="182">
        <v>2175.1165269955904</v>
      </c>
      <c r="K313" s="181">
        <v>2163.4891319587036</v>
      </c>
      <c r="L313" s="181">
        <v>2152.855390629149</v>
      </c>
      <c r="M313" s="181">
        <v>2142.793354729431</v>
      </c>
      <c r="N313" s="181">
        <v>2132.9701506120373</v>
      </c>
      <c r="O313" s="181">
        <v>2123.2003968065555</v>
      </c>
      <c r="P313" s="181">
        <v>2113.4096258297391</v>
      </c>
      <c r="Q313" s="181">
        <v>2103.5620779749256</v>
      </c>
      <c r="R313" s="181">
        <v>2093.5441651269043</v>
      </c>
      <c r="S313" s="181">
        <v>2083.3020609293894</v>
      </c>
      <c r="T313" s="181">
        <v>2072.779119221233</v>
      </c>
      <c r="U313" s="181">
        <v>2061.8647447229218</v>
      </c>
      <c r="V313" s="181">
        <v>2050.4852429947714</v>
      </c>
      <c r="W313" s="181">
        <v>2038.6467058243175</v>
      </c>
      <c r="X313" s="181">
        <v>2026.3623701091542</v>
      </c>
      <c r="Y313" s="181">
        <v>2013.6095405653307</v>
      </c>
    </row>
    <row r="314" spans="1:25" x14ac:dyDescent="0.25">
      <c r="A314" s="178" t="s">
        <v>658</v>
      </c>
      <c r="B314" s="178" t="s">
        <v>217</v>
      </c>
      <c r="C314" s="178" t="s">
        <v>218</v>
      </c>
      <c r="D314" s="178" t="s">
        <v>659</v>
      </c>
      <c r="E314" s="181">
        <v>16132.032917610346</v>
      </c>
      <c r="F314" s="181">
        <v>16356.249255334547</v>
      </c>
      <c r="G314" s="181">
        <v>16570.803838837361</v>
      </c>
      <c r="H314" s="181">
        <v>16776.417897055962</v>
      </c>
      <c r="I314" s="181">
        <v>16973.885343888702</v>
      </c>
      <c r="J314" s="182">
        <v>17163.581058842588</v>
      </c>
      <c r="K314" s="181">
        <v>17346.197952747898</v>
      </c>
      <c r="L314" s="181">
        <v>17522.187146085413</v>
      </c>
      <c r="M314" s="181">
        <v>17691.589371611837</v>
      </c>
      <c r="N314" s="181">
        <v>17854.47394414189</v>
      </c>
      <c r="O314" s="181">
        <v>18010.026375055644</v>
      </c>
      <c r="P314" s="181">
        <v>18160.516484088577</v>
      </c>
      <c r="Q314" s="181">
        <v>18307.949031903376</v>
      </c>
      <c r="R314" s="181">
        <v>18450.952235983976</v>
      </c>
      <c r="S314" s="181">
        <v>18589.543438773369</v>
      </c>
      <c r="T314" s="181">
        <v>18723.799999723535</v>
      </c>
      <c r="U314" s="181">
        <v>18852.712997383442</v>
      </c>
      <c r="V314" s="181">
        <v>18975.183445579474</v>
      </c>
      <c r="W314" s="181">
        <v>19091.177161148618</v>
      </c>
      <c r="X314" s="181">
        <v>19200.661330264084</v>
      </c>
      <c r="Y314" s="181">
        <v>19303.514783192753</v>
      </c>
    </row>
    <row r="315" spans="1:25" x14ac:dyDescent="0.25">
      <c r="A315" s="178" t="s">
        <v>658</v>
      </c>
      <c r="B315" s="178" t="s">
        <v>217</v>
      </c>
      <c r="C315" s="178" t="s">
        <v>276</v>
      </c>
      <c r="D315" s="178" t="s">
        <v>660</v>
      </c>
      <c r="E315" s="181">
        <v>6283.4182098234869</v>
      </c>
      <c r="F315" s="181">
        <v>6397.1785348522035</v>
      </c>
      <c r="G315" s="181">
        <v>6507.9800317003155</v>
      </c>
      <c r="H315" s="181">
        <v>6616.0648818466079</v>
      </c>
      <c r="I315" s="181">
        <v>6721.7084049872328</v>
      </c>
      <c r="J315" s="182">
        <v>6825.0241723473709</v>
      </c>
      <c r="K315" s="181">
        <v>6926.2549091081264</v>
      </c>
      <c r="L315" s="181">
        <v>7025.5506904040221</v>
      </c>
      <c r="M315" s="181">
        <v>7122.8990961822819</v>
      </c>
      <c r="N315" s="181">
        <v>7218.2992822777996</v>
      </c>
      <c r="O315" s="181">
        <v>7311.391827014535</v>
      </c>
      <c r="P315" s="181">
        <v>7403.0688786978026</v>
      </c>
      <c r="Q315" s="181">
        <v>7494.1291542506779</v>
      </c>
      <c r="R315" s="181">
        <v>7583.9969154530208</v>
      </c>
      <c r="S315" s="181">
        <v>7672.6603066428124</v>
      </c>
      <c r="T315" s="181">
        <v>7760.1322965937798</v>
      </c>
      <c r="U315" s="181">
        <v>7845.9741372135923</v>
      </c>
      <c r="V315" s="181">
        <v>7929.7023082340875</v>
      </c>
      <c r="W315" s="181">
        <v>8011.272282750484</v>
      </c>
      <c r="X315" s="181">
        <v>8090.6396124624716</v>
      </c>
      <c r="Y315" s="181">
        <v>8167.7219707087097</v>
      </c>
    </row>
    <row r="316" spans="1:25" x14ac:dyDescent="0.25">
      <c r="A316" s="178" t="s">
        <v>658</v>
      </c>
      <c r="B316" s="178" t="s">
        <v>217</v>
      </c>
      <c r="C316" s="178" t="s">
        <v>541</v>
      </c>
      <c r="D316" s="178" t="s">
        <v>661</v>
      </c>
      <c r="E316" s="181">
        <v>2792.1800364839614</v>
      </c>
      <c r="F316" s="181">
        <v>2907.6249171900522</v>
      </c>
      <c r="G316" s="181">
        <v>3025.5099224491091</v>
      </c>
      <c r="H316" s="181">
        <v>3145.9700565389662</v>
      </c>
      <c r="I316" s="181">
        <v>3269.1658737262705</v>
      </c>
      <c r="J316" s="182">
        <v>3395.18889313303</v>
      </c>
      <c r="K316" s="181">
        <v>3524.2010631304524</v>
      </c>
      <c r="L316" s="181">
        <v>3656.327069647939</v>
      </c>
      <c r="M316" s="181">
        <v>3791.6122482515011</v>
      </c>
      <c r="N316" s="181">
        <v>3930.1078577508406</v>
      </c>
      <c r="O316" s="181">
        <v>4071.6656003407184</v>
      </c>
      <c r="P316" s="181">
        <v>4216.8319452649866</v>
      </c>
      <c r="Q316" s="181">
        <v>4366.1448124805956</v>
      </c>
      <c r="R316" s="181">
        <v>4519.3665762479559</v>
      </c>
      <c r="S316" s="181">
        <v>4676.5744430806644</v>
      </c>
      <c r="T316" s="181">
        <v>4837.8618834024346</v>
      </c>
      <c r="U316" s="181">
        <v>5003.0365042881167</v>
      </c>
      <c r="V316" s="181">
        <v>5171.8526421450633</v>
      </c>
      <c r="W316" s="181">
        <v>5344.3293054786946</v>
      </c>
      <c r="X316" s="181">
        <v>5520.4824521537803</v>
      </c>
      <c r="Y316" s="181">
        <v>5700.2982906732195</v>
      </c>
    </row>
    <row r="317" spans="1:25" x14ac:dyDescent="0.25">
      <c r="A317" s="178" t="s">
        <v>658</v>
      </c>
      <c r="B317" s="178" t="s">
        <v>217</v>
      </c>
      <c r="C317" s="178" t="s">
        <v>240</v>
      </c>
      <c r="D317" s="178" t="s">
        <v>241</v>
      </c>
      <c r="E317" s="181">
        <v>3864.0691796624919</v>
      </c>
      <c r="F317" s="181">
        <v>3951.0260482729441</v>
      </c>
      <c r="G317" s="181">
        <v>4037.6984416360178</v>
      </c>
      <c r="H317" s="181">
        <v>4124.2733943496378</v>
      </c>
      <c r="I317" s="181">
        <v>4210.9602567281127</v>
      </c>
      <c r="J317" s="182">
        <v>4297.8688500561257</v>
      </c>
      <c r="K317" s="181">
        <v>4385.191292049255</v>
      </c>
      <c r="L317" s="181">
        <v>4473.0632351082331</v>
      </c>
      <c r="M317" s="181">
        <v>4561.5177819269466</v>
      </c>
      <c r="N317" s="181">
        <v>4650.5947139779364</v>
      </c>
      <c r="O317" s="181">
        <v>4740.100718790266</v>
      </c>
      <c r="P317" s="181">
        <v>4830.6524959778053</v>
      </c>
      <c r="Q317" s="181">
        <v>4922.8199741361095</v>
      </c>
      <c r="R317" s="181">
        <v>5016.2783721441574</v>
      </c>
      <c r="S317" s="181">
        <v>5111.0684006421052</v>
      </c>
      <c r="T317" s="181">
        <v>5207.2473297254683</v>
      </c>
      <c r="U317" s="181">
        <v>5304.5674171670553</v>
      </c>
      <c r="V317" s="181">
        <v>5402.7413599963802</v>
      </c>
      <c r="W317" s="181">
        <v>5501.7725118182025</v>
      </c>
      <c r="X317" s="181">
        <v>5601.6624026005447</v>
      </c>
      <c r="Y317" s="181">
        <v>5702.3841336235182</v>
      </c>
    </row>
    <row r="318" spans="1:25" x14ac:dyDescent="0.25">
      <c r="A318" s="178" t="s">
        <v>658</v>
      </c>
      <c r="B318" s="178" t="s">
        <v>242</v>
      </c>
      <c r="C318" s="178" t="s">
        <v>218</v>
      </c>
      <c r="D318" s="178" t="s">
        <v>662</v>
      </c>
      <c r="E318" s="181">
        <v>139003.18358608629</v>
      </c>
      <c r="F318" s="181">
        <v>141360.09189929985</v>
      </c>
      <c r="G318" s="181">
        <v>143697.94130189656</v>
      </c>
      <c r="H318" s="181">
        <v>146007.93672728</v>
      </c>
      <c r="I318" s="181">
        <v>148288.41317512281</v>
      </c>
      <c r="J318" s="182">
        <v>150536.28397287862</v>
      </c>
      <c r="K318" s="181">
        <v>152748.71632893832</v>
      </c>
      <c r="L318" s="181">
        <v>154925.47735063609</v>
      </c>
      <c r="M318" s="181">
        <v>157064.21167023751</v>
      </c>
      <c r="N318" s="181">
        <v>159162.6018162017</v>
      </c>
      <c r="O318" s="181">
        <v>161210.40070965426</v>
      </c>
      <c r="P318" s="181">
        <v>163225.67945352083</v>
      </c>
      <c r="Q318" s="181">
        <v>165225.29626558561</v>
      </c>
      <c r="R318" s="181">
        <v>167196.54906131746</v>
      </c>
      <c r="S318" s="181">
        <v>169137.17870415389</v>
      </c>
      <c r="T318" s="181">
        <v>171042.52400108022</v>
      </c>
      <c r="U318" s="181">
        <v>172916.71781145741</v>
      </c>
      <c r="V318" s="181">
        <v>174766.32660009339</v>
      </c>
      <c r="W318" s="181">
        <v>176590.43427113979</v>
      </c>
      <c r="X318" s="181">
        <v>178387.2861154766</v>
      </c>
      <c r="Y318" s="181">
        <v>180152.51077085565</v>
      </c>
    </row>
    <row r="319" spans="1:25" x14ac:dyDescent="0.25">
      <c r="A319" s="178" t="s">
        <v>658</v>
      </c>
      <c r="B319" s="178" t="s">
        <v>242</v>
      </c>
      <c r="C319" s="178" t="s">
        <v>240</v>
      </c>
      <c r="D319" s="178" t="s">
        <v>241</v>
      </c>
      <c r="E319" s="181">
        <v>9633.2829456565032</v>
      </c>
      <c r="F319" s="181">
        <v>9802.4397389262213</v>
      </c>
      <c r="G319" s="181">
        <v>9971.7852992154076</v>
      </c>
      <c r="H319" s="181">
        <v>10140.747308800286</v>
      </c>
      <c r="I319" s="181">
        <v>10309.244880525181</v>
      </c>
      <c r="J319" s="182">
        <v>10477.09540815857</v>
      </c>
      <c r="K319" s="181">
        <v>10644.130649004532</v>
      </c>
      <c r="L319" s="181">
        <v>10810.360356291278</v>
      </c>
      <c r="M319" s="181">
        <v>10975.643447963123</v>
      </c>
      <c r="N319" s="181">
        <v>11139.838097782291</v>
      </c>
      <c r="O319" s="181">
        <v>11302.243051178179</v>
      </c>
      <c r="P319" s="181">
        <v>11464.138369923516</v>
      </c>
      <c r="Q319" s="181">
        <v>11626.725616280326</v>
      </c>
      <c r="R319" s="181">
        <v>11789.129667339854</v>
      </c>
      <c r="S319" s="181">
        <v>11951.204612529365</v>
      </c>
      <c r="T319" s="181">
        <v>12112.631389268779</v>
      </c>
      <c r="U319" s="181">
        <v>12273.710403487112</v>
      </c>
      <c r="V319" s="181">
        <v>12434.916215247877</v>
      </c>
      <c r="W319" s="181">
        <v>12596.192736141447</v>
      </c>
      <c r="X319" s="181">
        <v>12757.421947667441</v>
      </c>
      <c r="Y319" s="181">
        <v>12918.29557211545</v>
      </c>
    </row>
    <row r="320" spans="1:25" x14ac:dyDescent="0.25">
      <c r="A320" s="178" t="s">
        <v>658</v>
      </c>
      <c r="B320" s="178" t="s">
        <v>250</v>
      </c>
      <c r="C320" s="178" t="s">
        <v>218</v>
      </c>
      <c r="D320" s="178" t="s">
        <v>663</v>
      </c>
      <c r="E320" s="181">
        <v>9563.5807962959734</v>
      </c>
      <c r="F320" s="181">
        <v>9607.1115424693398</v>
      </c>
      <c r="G320" s="181">
        <v>9667.4526771451328</v>
      </c>
      <c r="H320" s="181">
        <v>9739.2628774041095</v>
      </c>
      <c r="I320" s="181">
        <v>9818.9612089094535</v>
      </c>
      <c r="J320" s="182">
        <v>9903.7793753892329</v>
      </c>
      <c r="K320" s="181">
        <v>9991.9244212944959</v>
      </c>
      <c r="L320" s="181">
        <v>10082.089400609844</v>
      </c>
      <c r="M320" s="181">
        <v>10173.15233271113</v>
      </c>
      <c r="N320" s="181">
        <v>10264.22954177475</v>
      </c>
      <c r="O320" s="181">
        <v>10354.164164372818</v>
      </c>
      <c r="P320" s="181">
        <v>10443.743483436412</v>
      </c>
      <c r="Q320" s="181">
        <v>10533.739140941088</v>
      </c>
      <c r="R320" s="181">
        <v>10623.054346299445</v>
      </c>
      <c r="S320" s="181">
        <v>10711.357307804154</v>
      </c>
      <c r="T320" s="181">
        <v>10798.178060131449</v>
      </c>
      <c r="U320" s="181">
        <v>10883.228368655942</v>
      </c>
      <c r="V320" s="181">
        <v>10966.414755793721</v>
      </c>
      <c r="W320" s="181">
        <v>11047.575780273464</v>
      </c>
      <c r="X320" s="181">
        <v>11126.52807407267</v>
      </c>
      <c r="Y320" s="181">
        <v>11202.929285111904</v>
      </c>
    </row>
    <row r="321" spans="1:25" x14ac:dyDescent="0.25">
      <c r="A321" s="178" t="s">
        <v>658</v>
      </c>
      <c r="B321" s="178" t="s">
        <v>250</v>
      </c>
      <c r="C321" s="178" t="s">
        <v>541</v>
      </c>
      <c r="D321" s="178" t="s">
        <v>664</v>
      </c>
      <c r="E321" s="181">
        <v>4507.3008412960262</v>
      </c>
      <c r="F321" s="181">
        <v>4555.0513990298041</v>
      </c>
      <c r="G321" s="181">
        <v>4611.2316248159714</v>
      </c>
      <c r="H321" s="181">
        <v>4673.4263724591247</v>
      </c>
      <c r="I321" s="181">
        <v>4740.0104045119215</v>
      </c>
      <c r="J321" s="182">
        <v>4809.7127709157303</v>
      </c>
      <c r="K321" s="181">
        <v>4881.7075557367616</v>
      </c>
      <c r="L321" s="181">
        <v>4955.3872222236605</v>
      </c>
      <c r="M321" s="181">
        <v>5030.2206313082934</v>
      </c>
      <c r="N321" s="181">
        <v>5105.7820964840648</v>
      </c>
      <c r="O321" s="181">
        <v>5181.4987862755961</v>
      </c>
      <c r="P321" s="181">
        <v>5257.7627420486442</v>
      </c>
      <c r="Q321" s="181">
        <v>5334.9675415047686</v>
      </c>
      <c r="R321" s="181">
        <v>5412.5641850262182</v>
      </c>
      <c r="S321" s="181">
        <v>5490.3824394507774</v>
      </c>
      <c r="T321" s="181">
        <v>5568.1767006473719</v>
      </c>
      <c r="U321" s="181">
        <v>5645.7897424765715</v>
      </c>
      <c r="V321" s="181">
        <v>5723.1622618103838</v>
      </c>
      <c r="W321" s="181">
        <v>5800.1979462762465</v>
      </c>
      <c r="X321" s="181">
        <v>5876.7866975031247</v>
      </c>
      <c r="Y321" s="181">
        <v>5952.7314242973998</v>
      </c>
    </row>
    <row r="322" spans="1:25" x14ac:dyDescent="0.25">
      <c r="A322" s="178" t="s">
        <v>658</v>
      </c>
      <c r="B322" s="178" t="s">
        <v>250</v>
      </c>
      <c r="C322" s="178" t="s">
        <v>447</v>
      </c>
      <c r="D322" s="178" t="s">
        <v>665</v>
      </c>
      <c r="E322" s="181">
        <v>1929.5299107121191</v>
      </c>
      <c r="F322" s="181">
        <v>1955.3462302674222</v>
      </c>
      <c r="G322" s="181">
        <v>1984.9187840389161</v>
      </c>
      <c r="H322" s="181">
        <v>2017.2356118278071</v>
      </c>
      <c r="I322" s="181">
        <v>2051.6153226656779</v>
      </c>
      <c r="J322" s="182">
        <v>2087.5226588967807</v>
      </c>
      <c r="K322" s="181">
        <v>2124.6100571496154</v>
      </c>
      <c r="L322" s="181">
        <v>2162.6213598235331</v>
      </c>
      <c r="M322" s="181">
        <v>2201.3309674250222</v>
      </c>
      <c r="N322" s="181">
        <v>2240.5570294855797</v>
      </c>
      <c r="O322" s="181">
        <v>2280.0509125746485</v>
      </c>
      <c r="P322" s="181">
        <v>2319.9869715489772</v>
      </c>
      <c r="Q322" s="181">
        <v>2360.5421543186048</v>
      </c>
      <c r="R322" s="181">
        <v>2401.4771346881962</v>
      </c>
      <c r="S322" s="181">
        <v>2442.7184392525592</v>
      </c>
      <c r="T322" s="181">
        <v>2484.1581448631518</v>
      </c>
      <c r="U322" s="181">
        <v>2525.7266649958292</v>
      </c>
      <c r="V322" s="181">
        <v>2567.3975682213772</v>
      </c>
      <c r="W322" s="181">
        <v>2609.1274811281264</v>
      </c>
      <c r="X322" s="181">
        <v>2650.8663322610296</v>
      </c>
      <c r="Y322" s="181">
        <v>2692.5241503940765</v>
      </c>
    </row>
    <row r="323" spans="1:25" x14ac:dyDescent="0.25">
      <c r="A323" s="178" t="s">
        <v>658</v>
      </c>
      <c r="B323" s="178" t="s">
        <v>250</v>
      </c>
      <c r="C323" s="178" t="s">
        <v>240</v>
      </c>
      <c r="D323" s="178" t="s">
        <v>241</v>
      </c>
      <c r="E323" s="181">
        <v>5156.5547377613639</v>
      </c>
      <c r="F323" s="181">
        <v>5211.6601419746121</v>
      </c>
      <c r="G323" s="181">
        <v>5276.4212694939397</v>
      </c>
      <c r="H323" s="181">
        <v>5348.0769744423433</v>
      </c>
      <c r="I323" s="181">
        <v>5424.7691220924262</v>
      </c>
      <c r="J323" s="182">
        <v>5505.044403677668</v>
      </c>
      <c r="K323" s="181">
        <v>5587.9583970023514</v>
      </c>
      <c r="L323" s="181">
        <v>5672.8163297772317</v>
      </c>
      <c r="M323" s="181">
        <v>5759.0106417567904</v>
      </c>
      <c r="N323" s="181">
        <v>5846.0542921367032</v>
      </c>
      <c r="O323" s="181">
        <v>5933.2915673677307</v>
      </c>
      <c r="P323" s="181">
        <v>6021.1714829559478</v>
      </c>
      <c r="Q323" s="181">
        <v>6110.1449782474392</v>
      </c>
      <c r="R323" s="181">
        <v>6199.58352382265</v>
      </c>
      <c r="S323" s="181">
        <v>6289.2922413038041</v>
      </c>
      <c r="T323" s="181">
        <v>6378.9898348357929</v>
      </c>
      <c r="U323" s="181">
        <v>6468.4961620935173</v>
      </c>
      <c r="V323" s="181">
        <v>6557.7432174902842</v>
      </c>
      <c r="W323" s="181">
        <v>6646.6205605644245</v>
      </c>
      <c r="X323" s="181">
        <v>6735.0019112241644</v>
      </c>
      <c r="Y323" s="181">
        <v>6822.6612372713689</v>
      </c>
    </row>
    <row r="324" spans="1:25" x14ac:dyDescent="0.25">
      <c r="A324" s="178" t="s">
        <v>658</v>
      </c>
      <c r="B324" s="178" t="s">
        <v>256</v>
      </c>
      <c r="C324" s="178" t="s">
        <v>218</v>
      </c>
      <c r="D324" s="178" t="s">
        <v>666</v>
      </c>
      <c r="E324" s="181">
        <v>13504.570829255346</v>
      </c>
      <c r="F324" s="181">
        <v>13779.692566824879</v>
      </c>
      <c r="G324" s="181">
        <v>14057.393999312731</v>
      </c>
      <c r="H324" s="181">
        <v>14337.260888161043</v>
      </c>
      <c r="I324" s="181">
        <v>14619.110261751701</v>
      </c>
      <c r="J324" s="182">
        <v>14902.606799922818</v>
      </c>
      <c r="K324" s="181">
        <v>15187.451804922122</v>
      </c>
      <c r="L324" s="181">
        <v>15473.510351942909</v>
      </c>
      <c r="M324" s="181">
        <v>15760.37534224879</v>
      </c>
      <c r="N324" s="181">
        <v>16047.642153027871</v>
      </c>
      <c r="O324" s="181">
        <v>16334.12761106942</v>
      </c>
      <c r="P324" s="181">
        <v>16621.502943111474</v>
      </c>
      <c r="Q324" s="181">
        <v>16911.302917471148</v>
      </c>
      <c r="R324" s="181">
        <v>17201.922964883128</v>
      </c>
      <c r="S324" s="181">
        <v>17492.824426960931</v>
      </c>
      <c r="T324" s="181">
        <v>17783.326732587844</v>
      </c>
      <c r="U324" s="181">
        <v>18073.094403727748</v>
      </c>
      <c r="V324" s="181">
        <v>18361.998155154932</v>
      </c>
      <c r="W324" s="181">
        <v>18649.740578965931</v>
      </c>
      <c r="X324" s="181">
        <v>18935.930702361966</v>
      </c>
      <c r="Y324" s="181">
        <v>19219.96760437539</v>
      </c>
    </row>
    <row r="325" spans="1:25" x14ac:dyDescent="0.25">
      <c r="A325" s="178" t="s">
        <v>658</v>
      </c>
      <c r="B325" s="178" t="s">
        <v>256</v>
      </c>
      <c r="C325" s="178" t="s">
        <v>464</v>
      </c>
      <c r="D325" s="178" t="s">
        <v>667</v>
      </c>
      <c r="E325" s="181">
        <v>2504.1789148125085</v>
      </c>
      <c r="F325" s="181">
        <v>2520.3474035193203</v>
      </c>
      <c r="G325" s="181">
        <v>2536.0745100879026</v>
      </c>
      <c r="H325" s="181">
        <v>2551.2892062951414</v>
      </c>
      <c r="I325" s="181">
        <v>2565.9651728235281</v>
      </c>
      <c r="J325" s="182">
        <v>2580.0514754780493</v>
      </c>
      <c r="K325" s="181">
        <v>2593.5065716125009</v>
      </c>
      <c r="L325" s="181">
        <v>2606.3191912072998</v>
      </c>
      <c r="M325" s="181">
        <v>2618.4339326981963</v>
      </c>
      <c r="N325" s="181">
        <v>2629.7993137497215</v>
      </c>
      <c r="O325" s="181">
        <v>2640.2413750398969</v>
      </c>
      <c r="P325" s="181">
        <v>2650.0513618969098</v>
      </c>
      <c r="Q325" s="181">
        <v>2659.4839965293377</v>
      </c>
      <c r="R325" s="181">
        <v>2668.2936524268139</v>
      </c>
      <c r="S325" s="181">
        <v>2676.4114177134234</v>
      </c>
      <c r="T325" s="181">
        <v>2683.7512310474781</v>
      </c>
      <c r="U325" s="181">
        <v>2690.2836857480206</v>
      </c>
      <c r="V325" s="181">
        <v>2696.0119472236906</v>
      </c>
      <c r="W325" s="181">
        <v>2700.9153940678734</v>
      </c>
      <c r="X325" s="181">
        <v>2704.9619025852212</v>
      </c>
      <c r="Y325" s="181">
        <v>2708.0922890973857</v>
      </c>
    </row>
    <row r="326" spans="1:25" x14ac:dyDescent="0.25">
      <c r="A326" s="178" t="s">
        <v>658</v>
      </c>
      <c r="B326" s="178" t="s">
        <v>256</v>
      </c>
      <c r="C326" s="178" t="s">
        <v>240</v>
      </c>
      <c r="D326" s="178" t="s">
        <v>241</v>
      </c>
      <c r="E326" s="181">
        <v>3588.952421309813</v>
      </c>
      <c r="F326" s="181">
        <v>3620.566045135417</v>
      </c>
      <c r="G326" s="181">
        <v>3651.6722827800477</v>
      </c>
      <c r="H326" s="181">
        <v>3682.1645930326295</v>
      </c>
      <c r="I326" s="181">
        <v>3712.0001341167231</v>
      </c>
      <c r="J326" s="182">
        <v>3741.099993569715</v>
      </c>
      <c r="K326" s="181">
        <v>3769.3981939155287</v>
      </c>
      <c r="L326" s="181">
        <v>3796.8722674707756</v>
      </c>
      <c r="M326" s="181">
        <v>3823.4351233293892</v>
      </c>
      <c r="N326" s="181">
        <v>3849.0046210588685</v>
      </c>
      <c r="O326" s="181">
        <v>3873.3182059167752</v>
      </c>
      <c r="P326" s="181">
        <v>3896.794967600667</v>
      </c>
      <c r="Q326" s="181">
        <v>3919.8041243406446</v>
      </c>
      <c r="R326" s="181">
        <v>3941.9791886237776</v>
      </c>
      <c r="S326" s="181">
        <v>3963.2119413962123</v>
      </c>
      <c r="T326" s="181">
        <v>3983.3677262451843</v>
      </c>
      <c r="U326" s="181">
        <v>4002.3949463341946</v>
      </c>
      <c r="V326" s="181">
        <v>4020.2901302397931</v>
      </c>
      <c r="W326" s="181">
        <v>4037.0142582136364</v>
      </c>
      <c r="X326" s="181">
        <v>4052.5107512512177</v>
      </c>
      <c r="Y326" s="181">
        <v>4066.6819052612573</v>
      </c>
    </row>
    <row r="327" spans="1:25" x14ac:dyDescent="0.25">
      <c r="A327" s="178" t="s">
        <v>658</v>
      </c>
      <c r="B327" s="178" t="s">
        <v>260</v>
      </c>
      <c r="C327" s="178" t="s">
        <v>218</v>
      </c>
      <c r="D327" s="178" t="s">
        <v>668</v>
      </c>
      <c r="E327" s="181">
        <v>8702.299939499333</v>
      </c>
      <c r="F327" s="181">
        <v>8751.3777267683708</v>
      </c>
      <c r="G327" s="181">
        <v>8815.3528095005295</v>
      </c>
      <c r="H327" s="181">
        <v>8889.9181906992562</v>
      </c>
      <c r="I327" s="181">
        <v>8972.0820381468984</v>
      </c>
      <c r="J327" s="182">
        <v>9059.5530936025443</v>
      </c>
      <c r="K327" s="181">
        <v>9150.7371532939178</v>
      </c>
      <c r="L327" s="181">
        <v>9244.4922446642377</v>
      </c>
      <c r="M327" s="181">
        <v>9339.8275919997795</v>
      </c>
      <c r="N327" s="181">
        <v>9435.9560932185759</v>
      </c>
      <c r="O327" s="181">
        <v>9531.8117152207851</v>
      </c>
      <c r="P327" s="181">
        <v>9628.0656041028979</v>
      </c>
      <c r="Q327" s="181">
        <v>9725.3725117416197</v>
      </c>
      <c r="R327" s="181">
        <v>9822.7179979409157</v>
      </c>
      <c r="S327" s="181">
        <v>9919.7582560390219</v>
      </c>
      <c r="T327" s="181">
        <v>10016.152610535079</v>
      </c>
      <c r="U327" s="181">
        <v>10111.486058811974</v>
      </c>
      <c r="V327" s="181">
        <v>10205.398833108335</v>
      </c>
      <c r="W327" s="181">
        <v>10297.702734504657</v>
      </c>
      <c r="X327" s="181">
        <v>10388.192587742573</v>
      </c>
      <c r="Y327" s="181">
        <v>10476.60156042754</v>
      </c>
    </row>
    <row r="328" spans="1:25" x14ac:dyDescent="0.25">
      <c r="A328" s="178" t="s">
        <v>658</v>
      </c>
      <c r="B328" s="178" t="s">
        <v>260</v>
      </c>
      <c r="C328" s="178" t="s">
        <v>280</v>
      </c>
      <c r="D328" s="178" t="s">
        <v>669</v>
      </c>
      <c r="E328" s="181">
        <v>8711.4048801474946</v>
      </c>
      <c r="F328" s="181">
        <v>8780.9423660321809</v>
      </c>
      <c r="G328" s="181">
        <v>8865.7390061419756</v>
      </c>
      <c r="H328" s="181">
        <v>8961.5587151948366</v>
      </c>
      <c r="I328" s="181">
        <v>9065.4542928053233</v>
      </c>
      <c r="J328" s="182">
        <v>9175.1602346130385</v>
      </c>
      <c r="K328" s="181">
        <v>9289.0972612049391</v>
      </c>
      <c r="L328" s="181">
        <v>9406.1313311791182</v>
      </c>
      <c r="M328" s="181">
        <v>9525.2719021798184</v>
      </c>
      <c r="N328" s="181">
        <v>9645.7273078246526</v>
      </c>
      <c r="O328" s="181">
        <v>9766.4126456050672</v>
      </c>
      <c r="P328" s="181">
        <v>9888.0169483608515</v>
      </c>
      <c r="Q328" s="181">
        <v>10011.21879180402</v>
      </c>
      <c r="R328" s="181">
        <v>10134.980795274125</v>
      </c>
      <c r="S328" s="181">
        <v>10258.949430152761</v>
      </c>
      <c r="T328" s="181">
        <v>10382.771107000412</v>
      </c>
      <c r="U328" s="181">
        <v>10506.011713575917</v>
      </c>
      <c r="V328" s="181">
        <v>10628.290626880322</v>
      </c>
      <c r="W328" s="181">
        <v>10749.40279659511</v>
      </c>
      <c r="X328" s="181">
        <v>10869.1235366453</v>
      </c>
      <c r="Y328" s="181">
        <v>10987.16144923098</v>
      </c>
    </row>
    <row r="329" spans="1:25" x14ac:dyDescent="0.25">
      <c r="A329" s="178" t="s">
        <v>658</v>
      </c>
      <c r="B329" s="178" t="s">
        <v>260</v>
      </c>
      <c r="C329" s="178" t="s">
        <v>262</v>
      </c>
      <c r="D329" s="178" t="s">
        <v>670</v>
      </c>
      <c r="E329" s="181">
        <v>2884.2428653234829</v>
      </c>
      <c r="F329" s="181">
        <v>2899.4731971235287</v>
      </c>
      <c r="G329" s="181">
        <v>2919.6262367496583</v>
      </c>
      <c r="H329" s="181">
        <v>2943.2707457626157</v>
      </c>
      <c r="I329" s="181">
        <v>2969.412795048419</v>
      </c>
      <c r="J329" s="182">
        <v>2997.2916526517588</v>
      </c>
      <c r="K329" s="181">
        <v>3026.3782046904385</v>
      </c>
      <c r="L329" s="181">
        <v>3056.2936025070921</v>
      </c>
      <c r="M329" s="181">
        <v>3086.7095065283415</v>
      </c>
      <c r="N329" s="181">
        <v>3117.3653333699554</v>
      </c>
      <c r="O329" s="181">
        <v>3147.908753679978</v>
      </c>
      <c r="P329" s="181">
        <v>3178.5614448255405</v>
      </c>
      <c r="Q329" s="181">
        <v>3209.5393572460343</v>
      </c>
      <c r="R329" s="181">
        <v>3240.507467595422</v>
      </c>
      <c r="S329" s="181">
        <v>3271.3523933153438</v>
      </c>
      <c r="T329" s="181">
        <v>3301.9619460304202</v>
      </c>
      <c r="U329" s="181">
        <v>3332.1996034966623</v>
      </c>
      <c r="V329" s="181">
        <v>3361.9472345722443</v>
      </c>
      <c r="W329" s="181">
        <v>3391.1433765781012</v>
      </c>
      <c r="X329" s="181">
        <v>3419.7210665021294</v>
      </c>
      <c r="Y329" s="181">
        <v>3447.5931475415655</v>
      </c>
    </row>
    <row r="330" spans="1:25" x14ac:dyDescent="0.25">
      <c r="A330" s="178" t="s">
        <v>658</v>
      </c>
      <c r="B330" s="178" t="s">
        <v>260</v>
      </c>
      <c r="C330" s="178" t="s">
        <v>240</v>
      </c>
      <c r="D330" s="178" t="s">
        <v>241</v>
      </c>
      <c r="E330" s="181">
        <v>7125.1218872231802</v>
      </c>
      <c r="F330" s="181">
        <v>7178.1595917870945</v>
      </c>
      <c r="G330" s="181">
        <v>7244.1768948955842</v>
      </c>
      <c r="H330" s="181">
        <v>7319.7066609375597</v>
      </c>
      <c r="I330" s="181">
        <v>7402.3440382343288</v>
      </c>
      <c r="J330" s="182">
        <v>7490.2468434037783</v>
      </c>
      <c r="K330" s="181">
        <v>7582.1369515034876</v>
      </c>
      <c r="L330" s="181">
        <v>7677.1019663014085</v>
      </c>
      <c r="M330" s="181">
        <v>7774.3479589277704</v>
      </c>
      <c r="N330" s="181">
        <v>7873.2440110617308</v>
      </c>
      <c r="O330" s="181">
        <v>7972.9199916629514</v>
      </c>
      <c r="P330" s="181">
        <v>8073.9537509288821</v>
      </c>
      <c r="Q330" s="181">
        <v>8176.9151344682577</v>
      </c>
      <c r="R330" s="181">
        <v>8280.9728566943577</v>
      </c>
      <c r="S330" s="181">
        <v>8385.8535300723815</v>
      </c>
      <c r="T330" s="181">
        <v>8491.2831463958955</v>
      </c>
      <c r="U330" s="181">
        <v>8596.9210411625845</v>
      </c>
      <c r="V330" s="181">
        <v>8702.4692244237249</v>
      </c>
      <c r="W330" s="181">
        <v>8807.7723348643249</v>
      </c>
      <c r="X330" s="181">
        <v>8912.6579206487913</v>
      </c>
      <c r="Y330" s="181">
        <v>9016.8976392180411</v>
      </c>
    </row>
    <row r="331" spans="1:25" x14ac:dyDescent="0.25">
      <c r="A331" s="178" t="s">
        <v>658</v>
      </c>
      <c r="B331" s="178" t="s">
        <v>274</v>
      </c>
      <c r="C331" s="178" t="s">
        <v>218</v>
      </c>
      <c r="D331" s="178" t="s">
        <v>671</v>
      </c>
      <c r="E331" s="181">
        <v>2753.8483276741576</v>
      </c>
      <c r="F331" s="181">
        <v>2784.5006751361793</v>
      </c>
      <c r="G331" s="181">
        <v>2814.0460078611991</v>
      </c>
      <c r="H331" s="181">
        <v>2842.4866240227607</v>
      </c>
      <c r="I331" s="181">
        <v>2869.8774721836312</v>
      </c>
      <c r="J331" s="182">
        <v>2896.2428985426659</v>
      </c>
      <c r="K331" s="181">
        <v>2921.6469020806644</v>
      </c>
      <c r="L331" s="181">
        <v>2946.137069580931</v>
      </c>
      <c r="M331" s="181">
        <v>2969.7021507364366</v>
      </c>
      <c r="N331" s="181">
        <v>2992.3266059961488</v>
      </c>
      <c r="O331" s="181">
        <v>3013.8635956547396</v>
      </c>
      <c r="P331" s="181">
        <v>3034.6670606392549</v>
      </c>
      <c r="Q331" s="181">
        <v>3055.0486574524011</v>
      </c>
      <c r="R331" s="181">
        <v>3074.7927697658597</v>
      </c>
      <c r="S331" s="181">
        <v>3093.9377255113595</v>
      </c>
      <c r="T331" s="181">
        <v>3112.5536900168258</v>
      </c>
      <c r="U331" s="181">
        <v>3130.5741223180062</v>
      </c>
      <c r="V331" s="181">
        <v>3147.8961983252552</v>
      </c>
      <c r="W331" s="181">
        <v>3164.5282610934892</v>
      </c>
      <c r="X331" s="181">
        <v>3180.5041941129489</v>
      </c>
      <c r="Y331" s="181">
        <v>3195.8539135738565</v>
      </c>
    </row>
    <row r="332" spans="1:25" x14ac:dyDescent="0.25">
      <c r="A332" s="178" t="s">
        <v>658</v>
      </c>
      <c r="B332" s="178" t="s">
        <v>274</v>
      </c>
      <c r="C332" s="178" t="s">
        <v>240</v>
      </c>
      <c r="D332" s="178" t="s">
        <v>241</v>
      </c>
      <c r="E332" s="181">
        <v>2618.0310012448836</v>
      </c>
      <c r="F332" s="181">
        <v>2670.0589322936671</v>
      </c>
      <c r="G332" s="181">
        <v>2721.7201265038952</v>
      </c>
      <c r="H332" s="181">
        <v>2772.997337884176</v>
      </c>
      <c r="I332" s="181">
        <v>2823.924815720517</v>
      </c>
      <c r="J332" s="182">
        <v>2874.507911921251</v>
      </c>
      <c r="K332" s="181">
        <v>2924.7921331687949</v>
      </c>
      <c r="L332" s="181">
        <v>2974.8082586474502</v>
      </c>
      <c r="M332" s="181">
        <v>3024.528457708343</v>
      </c>
      <c r="N332" s="181">
        <v>3073.9197651902241</v>
      </c>
      <c r="O332" s="181">
        <v>3122.8122750111897</v>
      </c>
      <c r="P332" s="181">
        <v>3171.5538341971846</v>
      </c>
      <c r="Q332" s="181">
        <v>3220.460080303636</v>
      </c>
      <c r="R332" s="181">
        <v>3269.2971168626023</v>
      </c>
      <c r="S332" s="181">
        <v>3318.0953357362669</v>
      </c>
      <c r="T332" s="181">
        <v>3366.9207588487238</v>
      </c>
      <c r="U332" s="181">
        <v>3415.6926602010253</v>
      </c>
      <c r="V332" s="181">
        <v>3464.2876877635035</v>
      </c>
      <c r="W332" s="181">
        <v>3512.701753389028</v>
      </c>
      <c r="X332" s="181">
        <v>3560.9594097584295</v>
      </c>
      <c r="Y332" s="181">
        <v>3609.0817661081524</v>
      </c>
    </row>
    <row r="333" spans="1:25" x14ac:dyDescent="0.25">
      <c r="A333" s="178" t="s">
        <v>658</v>
      </c>
      <c r="B333" s="178" t="s">
        <v>278</v>
      </c>
      <c r="C333" s="178" t="s">
        <v>218</v>
      </c>
      <c r="D333" s="178" t="s">
        <v>672</v>
      </c>
      <c r="E333" s="181">
        <v>131705.86616885834</v>
      </c>
      <c r="F333" s="181">
        <v>134791.59627798566</v>
      </c>
      <c r="G333" s="181">
        <v>137777.82600399302</v>
      </c>
      <c r="H333" s="181">
        <v>140673.6984437175</v>
      </c>
      <c r="I333" s="181">
        <v>143490.95759856061</v>
      </c>
      <c r="J333" s="182">
        <v>146236.11449587788</v>
      </c>
      <c r="K333" s="181">
        <v>148916.04390472115</v>
      </c>
      <c r="L333" s="181">
        <v>151537.5273036276</v>
      </c>
      <c r="M333" s="181">
        <v>154103.78420144253</v>
      </c>
      <c r="N333" s="181">
        <v>156616.71875438766</v>
      </c>
      <c r="O333" s="181">
        <v>159069.49579669969</v>
      </c>
      <c r="P333" s="181">
        <v>161483.50207803943</v>
      </c>
      <c r="Q333" s="181">
        <v>163878.24289669373</v>
      </c>
      <c r="R333" s="181">
        <v>166242.1955805225</v>
      </c>
      <c r="S333" s="181">
        <v>168574.54486589509</v>
      </c>
      <c r="T333" s="181">
        <v>170873.3923130577</v>
      </c>
      <c r="U333" s="181">
        <v>173137.35347926902</v>
      </c>
      <c r="V333" s="181">
        <v>175365.87985268942</v>
      </c>
      <c r="W333" s="181">
        <v>177558.37213200776</v>
      </c>
      <c r="X333" s="181">
        <v>179713.61433631735</v>
      </c>
      <c r="Y333" s="181">
        <v>181828.62119956929</v>
      </c>
    </row>
    <row r="334" spans="1:25" x14ac:dyDescent="0.25">
      <c r="A334" s="178" t="s">
        <v>658</v>
      </c>
      <c r="B334" s="178" t="s">
        <v>278</v>
      </c>
      <c r="C334" s="178" t="s">
        <v>252</v>
      </c>
      <c r="D334" s="178" t="s">
        <v>673</v>
      </c>
      <c r="E334" s="181">
        <v>10386.770158508418</v>
      </c>
      <c r="F334" s="181">
        <v>10580.283068277926</v>
      </c>
      <c r="G334" s="181">
        <v>10763.979605905519</v>
      </c>
      <c r="H334" s="181">
        <v>10938.694970452509</v>
      </c>
      <c r="I334" s="181">
        <v>11105.451204302643</v>
      </c>
      <c r="J334" s="182">
        <v>11264.849180488032</v>
      </c>
      <c r="K334" s="181">
        <v>11417.507364353318</v>
      </c>
      <c r="L334" s="181">
        <v>11564.026400110582</v>
      </c>
      <c r="M334" s="181">
        <v>11704.725941394512</v>
      </c>
      <c r="N334" s="181">
        <v>11839.820951213505</v>
      </c>
      <c r="O334" s="181">
        <v>11968.865490074342</v>
      </c>
      <c r="P334" s="181">
        <v>12093.536202684885</v>
      </c>
      <c r="Q334" s="181">
        <v>12215.338785577374</v>
      </c>
      <c r="R334" s="181">
        <v>12333.449261945238</v>
      </c>
      <c r="S334" s="181">
        <v>12447.850083049032</v>
      </c>
      <c r="T334" s="181">
        <v>12558.444851442093</v>
      </c>
      <c r="U334" s="181">
        <v>12665.177011552261</v>
      </c>
      <c r="V334" s="181">
        <v>12768.052379796067</v>
      </c>
      <c r="W334" s="181">
        <v>12867.073440785727</v>
      </c>
      <c r="X334" s="181">
        <v>12962.198611899528</v>
      </c>
      <c r="Y334" s="181">
        <v>13053.260535265155</v>
      </c>
    </row>
    <row r="335" spans="1:25" x14ac:dyDescent="0.25">
      <c r="A335" s="178" t="s">
        <v>658</v>
      </c>
      <c r="B335" s="178" t="s">
        <v>278</v>
      </c>
      <c r="C335" s="178" t="s">
        <v>674</v>
      </c>
      <c r="D335" s="178" t="s">
        <v>675</v>
      </c>
      <c r="E335" s="181">
        <v>2214.0886949292444</v>
      </c>
      <c r="F335" s="181">
        <v>2318.1858780839812</v>
      </c>
      <c r="G335" s="181">
        <v>2424.1545856921507</v>
      </c>
      <c r="H335" s="181">
        <v>2532.1500208255843</v>
      </c>
      <c r="I335" s="181">
        <v>2642.3880981765556</v>
      </c>
      <c r="J335" s="182">
        <v>2755.0041266521298</v>
      </c>
      <c r="K335" s="181">
        <v>2870.1503565862076</v>
      </c>
      <c r="L335" s="181">
        <v>2987.9883395485904</v>
      </c>
      <c r="M335" s="181">
        <v>3108.6193724837881</v>
      </c>
      <c r="N335" s="181">
        <v>3232.1232280394811</v>
      </c>
      <c r="O335" s="181">
        <v>3358.3985805722864</v>
      </c>
      <c r="P335" s="181">
        <v>3487.940247065806</v>
      </c>
      <c r="Q335" s="181">
        <v>3621.2434236163272</v>
      </c>
      <c r="R335" s="181">
        <v>3758.1423874058701</v>
      </c>
      <c r="S335" s="181">
        <v>3898.697180844214</v>
      </c>
      <c r="T335" s="181">
        <v>4042.9418367605354</v>
      </c>
      <c r="U335" s="181">
        <v>4190.919997875817</v>
      </c>
      <c r="V335" s="181">
        <v>4342.6940936346218</v>
      </c>
      <c r="W335" s="181">
        <v>4498.3250866511826</v>
      </c>
      <c r="X335" s="181">
        <v>4657.8575841246111</v>
      </c>
      <c r="Y335" s="181">
        <v>4821.287349567654</v>
      </c>
    </row>
    <row r="336" spans="1:25" x14ac:dyDescent="0.25">
      <c r="A336" s="178" t="s">
        <v>658</v>
      </c>
      <c r="B336" s="178" t="s">
        <v>278</v>
      </c>
      <c r="C336" s="178" t="s">
        <v>676</v>
      </c>
      <c r="D336" s="178" t="s">
        <v>677</v>
      </c>
      <c r="E336" s="181">
        <v>1522.3125839335107</v>
      </c>
      <c r="F336" s="181">
        <v>1597.103471426545</v>
      </c>
      <c r="G336" s="181">
        <v>1673.4821465136647</v>
      </c>
      <c r="H336" s="181">
        <v>1751.5646831468698</v>
      </c>
      <c r="I336" s="181">
        <v>1831.510137166159</v>
      </c>
      <c r="J336" s="182">
        <v>1913.4228269483649</v>
      </c>
      <c r="K336" s="181">
        <v>1997.4196603636383</v>
      </c>
      <c r="L336" s="181">
        <v>2083.6249300008353</v>
      </c>
      <c r="M336" s="181">
        <v>2172.1217815312107</v>
      </c>
      <c r="N336" s="181">
        <v>2262.9789105529262</v>
      </c>
      <c r="O336" s="181">
        <v>2356.1384618014245</v>
      </c>
      <c r="P336" s="181">
        <v>2451.9611357769809</v>
      </c>
      <c r="Q336" s="181">
        <v>2550.81075974531</v>
      </c>
      <c r="R336" s="181">
        <v>2652.5875446827285</v>
      </c>
      <c r="S336" s="181">
        <v>2757.3504970102017</v>
      </c>
      <c r="T336" s="181">
        <v>2865.1405989160626</v>
      </c>
      <c r="U336" s="181">
        <v>2976.0059178981351</v>
      </c>
      <c r="V336" s="181">
        <v>3090.0082065572306</v>
      </c>
      <c r="W336" s="181">
        <v>3207.2085986858424</v>
      </c>
      <c r="X336" s="181">
        <v>3327.6569640761354</v>
      </c>
      <c r="Y336" s="181">
        <v>3451.3685354986274</v>
      </c>
    </row>
    <row r="337" spans="1:25" x14ac:dyDescent="0.25">
      <c r="A337" s="178" t="s">
        <v>658</v>
      </c>
      <c r="B337" s="178" t="s">
        <v>278</v>
      </c>
      <c r="C337" s="178" t="s">
        <v>240</v>
      </c>
      <c r="D337" s="178" t="s">
        <v>241</v>
      </c>
      <c r="E337" s="181">
        <v>17665.105639643618</v>
      </c>
      <c r="F337" s="181">
        <v>18024.786781419705</v>
      </c>
      <c r="G337" s="181">
        <v>18371.249177730911</v>
      </c>
      <c r="H337" s="181">
        <v>18705.911136796269</v>
      </c>
      <c r="I337" s="181">
        <v>19030.50867445756</v>
      </c>
      <c r="J337" s="182">
        <v>19346.05705353669</v>
      </c>
      <c r="K337" s="181">
        <v>19653.60020802922</v>
      </c>
      <c r="L337" s="181">
        <v>19954.151574816169</v>
      </c>
      <c r="M337" s="181">
        <v>20248.239993363593</v>
      </c>
      <c r="N337" s="181">
        <v>20536.210523051301</v>
      </c>
      <c r="O337" s="181">
        <v>20817.255391903782</v>
      </c>
      <c r="P337" s="181">
        <v>21094.253306830076</v>
      </c>
      <c r="Q337" s="181">
        <v>21369.811258929956</v>
      </c>
      <c r="R337" s="181">
        <v>21642.475220848606</v>
      </c>
      <c r="S337" s="181">
        <v>21912.189093266745</v>
      </c>
      <c r="T337" s="181">
        <v>22178.752934348373</v>
      </c>
      <c r="U337" s="181">
        <v>22442.031027338795</v>
      </c>
      <c r="V337" s="181">
        <v>22701.993087992854</v>
      </c>
      <c r="W337" s="181">
        <v>22958.598987534271</v>
      </c>
      <c r="X337" s="181">
        <v>23211.725810739721</v>
      </c>
      <c r="Y337" s="181">
        <v>23461.019644133943</v>
      </c>
    </row>
    <row r="338" spans="1:25" x14ac:dyDescent="0.25">
      <c r="A338" s="178" t="s">
        <v>658</v>
      </c>
      <c r="B338" s="178" t="s">
        <v>286</v>
      </c>
      <c r="C338" s="178" t="s">
        <v>218</v>
      </c>
      <c r="D338" s="178" t="s">
        <v>678</v>
      </c>
      <c r="E338" s="181">
        <v>4647.7825009789703</v>
      </c>
      <c r="F338" s="181">
        <v>4767.3014143971459</v>
      </c>
      <c r="G338" s="181">
        <v>4893.0732610852556</v>
      </c>
      <c r="H338" s="181">
        <v>5023.8391206661227</v>
      </c>
      <c r="I338" s="181">
        <v>5158.6893279857104</v>
      </c>
      <c r="J338" s="182">
        <v>5296.9267760401572</v>
      </c>
      <c r="K338" s="181">
        <v>5438.0316283088405</v>
      </c>
      <c r="L338" s="181">
        <v>5581.6409160346193</v>
      </c>
      <c r="M338" s="181">
        <v>5727.412521757894</v>
      </c>
      <c r="N338" s="181">
        <v>5875.0544513443001</v>
      </c>
      <c r="O338" s="181">
        <v>6024.0567228384962</v>
      </c>
      <c r="P338" s="181">
        <v>6174.9823669436764</v>
      </c>
      <c r="Q338" s="181">
        <v>6328.4076443221247</v>
      </c>
      <c r="R338" s="181">
        <v>6483.7747142771923</v>
      </c>
      <c r="S338" s="181">
        <v>6640.9355403066338</v>
      </c>
      <c r="T338" s="181">
        <v>6799.3013240057426</v>
      </c>
      <c r="U338" s="181">
        <v>6958.3798749755879</v>
      </c>
      <c r="V338" s="181">
        <v>7118.1111485886795</v>
      </c>
      <c r="W338" s="181">
        <v>7278.3448190916042</v>
      </c>
      <c r="X338" s="181">
        <v>7438.8744829195266</v>
      </c>
      <c r="Y338" s="181">
        <v>7599.1081563939888</v>
      </c>
    </row>
    <row r="339" spans="1:25" x14ac:dyDescent="0.25">
      <c r="A339" s="178" t="s">
        <v>658</v>
      </c>
      <c r="B339" s="178" t="s">
        <v>286</v>
      </c>
      <c r="C339" s="178" t="s">
        <v>240</v>
      </c>
      <c r="D339" s="178" t="s">
        <v>241</v>
      </c>
      <c r="E339" s="181">
        <v>3632.7262529447667</v>
      </c>
      <c r="F339" s="181">
        <v>3609.191942241288</v>
      </c>
      <c r="G339" s="181">
        <v>3588.1416379474804</v>
      </c>
      <c r="H339" s="181">
        <v>3568.4044731807908</v>
      </c>
      <c r="I339" s="181">
        <v>3549.181569868163</v>
      </c>
      <c r="J339" s="182">
        <v>3529.9073355657783</v>
      </c>
      <c r="K339" s="181">
        <v>3510.1975315120039</v>
      </c>
      <c r="L339" s="181">
        <v>3489.8134550941422</v>
      </c>
      <c r="M339" s="181">
        <v>3468.5605135979072</v>
      </c>
      <c r="N339" s="181">
        <v>3446.3009444513636</v>
      </c>
      <c r="O339" s="181">
        <v>3422.7946728323927</v>
      </c>
      <c r="P339" s="181">
        <v>3398.4274931142895</v>
      </c>
      <c r="Q339" s="181">
        <v>3373.5505730865921</v>
      </c>
      <c r="R339" s="181">
        <v>3347.8900520285233</v>
      </c>
      <c r="S339" s="181">
        <v>3321.4141168267161</v>
      </c>
      <c r="T339" s="181">
        <v>3293.8858339236431</v>
      </c>
      <c r="U339" s="181">
        <v>3265.1480676108922</v>
      </c>
      <c r="V339" s="181">
        <v>3235.2660709780971</v>
      </c>
      <c r="W339" s="181">
        <v>3204.2644891450718</v>
      </c>
      <c r="X339" s="181">
        <v>3172.1480808051779</v>
      </c>
      <c r="Y339" s="181">
        <v>3138.7688901050701</v>
      </c>
    </row>
    <row r="340" spans="1:25" x14ac:dyDescent="0.25">
      <c r="A340" s="178" t="s">
        <v>658</v>
      </c>
      <c r="B340" s="178" t="s">
        <v>288</v>
      </c>
      <c r="C340" s="178" t="s">
        <v>218</v>
      </c>
      <c r="D340" s="178" t="s">
        <v>679</v>
      </c>
      <c r="E340" s="181">
        <v>86935.710022830535</v>
      </c>
      <c r="F340" s="181">
        <v>88177.949020893706</v>
      </c>
      <c r="G340" s="181">
        <v>89412.228384639558</v>
      </c>
      <c r="H340" s="181">
        <v>90628.8270667162</v>
      </c>
      <c r="I340" s="181">
        <v>91821.416230644289</v>
      </c>
      <c r="J340" s="182">
        <v>92983.703725737723</v>
      </c>
      <c r="K340" s="181">
        <v>94113.298564973127</v>
      </c>
      <c r="L340" s="181">
        <v>95208.086223505801</v>
      </c>
      <c r="M340" s="181">
        <v>96264.987721208134</v>
      </c>
      <c r="N340" s="181">
        <v>97281.717733617304</v>
      </c>
      <c r="O340" s="181">
        <v>98251.790497916285</v>
      </c>
      <c r="P340" s="181">
        <v>99186.716507519464</v>
      </c>
      <c r="Q340" s="181">
        <v>100097.12488289759</v>
      </c>
      <c r="R340" s="181">
        <v>100975.27445086295</v>
      </c>
      <c r="S340" s="181">
        <v>101821.22321046921</v>
      </c>
      <c r="T340" s="181">
        <v>102635.61948624841</v>
      </c>
      <c r="U340" s="181">
        <v>103411.81093480917</v>
      </c>
      <c r="V340" s="181">
        <v>104142.47146132789</v>
      </c>
      <c r="W340" s="181">
        <v>104827.41211768173</v>
      </c>
      <c r="X340" s="181">
        <v>105466.54507723576</v>
      </c>
      <c r="Y340" s="181">
        <v>106059.28753720583</v>
      </c>
    </row>
    <row r="341" spans="1:25" x14ac:dyDescent="0.25">
      <c r="A341" s="178" t="s">
        <v>658</v>
      </c>
      <c r="B341" s="178" t="s">
        <v>288</v>
      </c>
      <c r="C341" s="178" t="s">
        <v>244</v>
      </c>
      <c r="D341" s="178" t="s">
        <v>680</v>
      </c>
      <c r="E341" s="181">
        <v>5771.7706394039251</v>
      </c>
      <c r="F341" s="181">
        <v>5884.9987143329063</v>
      </c>
      <c r="G341" s="181">
        <v>5998.7231347729594</v>
      </c>
      <c r="H341" s="181">
        <v>6112.2875680720672</v>
      </c>
      <c r="I341" s="181">
        <v>6225.2518519565192</v>
      </c>
      <c r="J341" s="182">
        <v>6337.169163110183</v>
      </c>
      <c r="K341" s="181">
        <v>6447.8507245257033</v>
      </c>
      <c r="L341" s="181">
        <v>6557.1230669449669</v>
      </c>
      <c r="M341" s="181">
        <v>6664.7425683081519</v>
      </c>
      <c r="N341" s="181">
        <v>6770.5160160083988</v>
      </c>
      <c r="O341" s="181">
        <v>6873.9525958756794</v>
      </c>
      <c r="P341" s="181">
        <v>6975.8172227051737</v>
      </c>
      <c r="Q341" s="181">
        <v>7076.8290151668352</v>
      </c>
      <c r="R341" s="181">
        <v>7176.4169223966583</v>
      </c>
      <c r="S341" s="181">
        <v>7274.5552960241384</v>
      </c>
      <c r="T341" s="181">
        <v>7371.2606347663104</v>
      </c>
      <c r="U341" s="181">
        <v>7466.0229900606191</v>
      </c>
      <c r="V341" s="181">
        <v>7558.273087996954</v>
      </c>
      <c r="W341" s="181">
        <v>7647.9507733122682</v>
      </c>
      <c r="X341" s="181">
        <v>7735.0025083459886</v>
      </c>
      <c r="Y341" s="181">
        <v>7819.3376115360952</v>
      </c>
    </row>
    <row r="342" spans="1:25" x14ac:dyDescent="0.25">
      <c r="A342" s="178" t="s">
        <v>658</v>
      </c>
      <c r="B342" s="178" t="s">
        <v>288</v>
      </c>
      <c r="C342" s="178" t="s">
        <v>246</v>
      </c>
      <c r="D342" s="178" t="s">
        <v>681</v>
      </c>
      <c r="E342" s="181">
        <v>7708.5451429409432</v>
      </c>
      <c r="F342" s="181">
        <v>8085.7994319702657</v>
      </c>
      <c r="G342" s="181">
        <v>8479.0783209232013</v>
      </c>
      <c r="H342" s="181">
        <v>8888.0572664314059</v>
      </c>
      <c r="I342" s="181">
        <v>9312.6488727642845</v>
      </c>
      <c r="J342" s="182">
        <v>9752.6994176820281</v>
      </c>
      <c r="K342" s="181">
        <v>10208.401677677339</v>
      </c>
      <c r="L342" s="181">
        <v>10679.953141909262</v>
      </c>
      <c r="M342" s="181">
        <v>11167.414297670895</v>
      </c>
      <c r="N342" s="181">
        <v>11670.897521513534</v>
      </c>
      <c r="O342" s="181">
        <v>12189.959295944031</v>
      </c>
      <c r="P342" s="181">
        <v>12726.355543780395</v>
      </c>
      <c r="Q342" s="181">
        <v>13281.921181694335</v>
      </c>
      <c r="R342" s="181">
        <v>13856.166533902593</v>
      </c>
      <c r="S342" s="181">
        <v>14449.576509560788</v>
      </c>
      <c r="T342" s="181">
        <v>15062.729380481445</v>
      </c>
      <c r="U342" s="181">
        <v>15695.113686389765</v>
      </c>
      <c r="V342" s="181">
        <v>16345.979841432794</v>
      </c>
      <c r="W342" s="181">
        <v>17015.577767898423</v>
      </c>
      <c r="X342" s="181">
        <v>17704.159433182944</v>
      </c>
      <c r="Y342" s="181">
        <v>18411.876562772217</v>
      </c>
    </row>
    <row r="343" spans="1:25" x14ac:dyDescent="0.25">
      <c r="A343" s="178" t="s">
        <v>658</v>
      </c>
      <c r="B343" s="178" t="s">
        <v>288</v>
      </c>
      <c r="C343" s="178" t="s">
        <v>682</v>
      </c>
      <c r="D343" s="178" t="s">
        <v>683</v>
      </c>
      <c r="E343" s="181">
        <v>2373.0306777229362</v>
      </c>
      <c r="F343" s="181">
        <v>2457.4488220745484</v>
      </c>
      <c r="G343" s="181">
        <v>2544.1384969708306</v>
      </c>
      <c r="H343" s="181">
        <v>2632.8707030118621</v>
      </c>
      <c r="I343" s="181">
        <v>2723.494492659474</v>
      </c>
      <c r="J343" s="182">
        <v>2815.8446899108844</v>
      </c>
      <c r="K343" s="181">
        <v>2909.8606614267519</v>
      </c>
      <c r="L343" s="181">
        <v>3005.4836892920093</v>
      </c>
      <c r="M343" s="181">
        <v>3102.6175266534324</v>
      </c>
      <c r="N343" s="181">
        <v>3201.1826470031642</v>
      </c>
      <c r="O343" s="181">
        <v>3300.9507053770953</v>
      </c>
      <c r="P343" s="181">
        <v>3402.2907208873603</v>
      </c>
      <c r="Q343" s="181">
        <v>3505.5716841774988</v>
      </c>
      <c r="R343" s="181">
        <v>3610.5356127305299</v>
      </c>
      <c r="S343" s="181">
        <v>3717.1855707170516</v>
      </c>
      <c r="T343" s="181">
        <v>3825.5455939504295</v>
      </c>
      <c r="U343" s="181">
        <v>3935.3626523125631</v>
      </c>
      <c r="V343" s="181">
        <v>4046.3350222872004</v>
      </c>
      <c r="W343" s="181">
        <v>4158.4182133714176</v>
      </c>
      <c r="X343" s="181">
        <v>4271.5683610078195</v>
      </c>
      <c r="Y343" s="181">
        <v>4385.7178544624103</v>
      </c>
    </row>
    <row r="344" spans="1:25" x14ac:dyDescent="0.25">
      <c r="A344" s="178" t="s">
        <v>658</v>
      </c>
      <c r="B344" s="178" t="s">
        <v>288</v>
      </c>
      <c r="C344" s="178" t="s">
        <v>684</v>
      </c>
      <c r="D344" s="178" t="s">
        <v>685</v>
      </c>
      <c r="E344" s="181">
        <v>3845.1416282898363</v>
      </c>
      <c r="F344" s="181">
        <v>3863.57762002862</v>
      </c>
      <c r="G344" s="181">
        <v>3880.9860403772632</v>
      </c>
      <c r="H344" s="181">
        <v>3896.9697481874318</v>
      </c>
      <c r="I344" s="181">
        <v>3911.2914198295603</v>
      </c>
      <c r="J344" s="182">
        <v>3923.724828144901</v>
      </c>
      <c r="K344" s="181">
        <v>3934.2160884610621</v>
      </c>
      <c r="L344" s="181">
        <v>3942.725698316448</v>
      </c>
      <c r="M344" s="181">
        <v>3949.1770187645097</v>
      </c>
      <c r="N344" s="181">
        <v>3953.5295119315947</v>
      </c>
      <c r="O344" s="181">
        <v>3955.5760739272046</v>
      </c>
      <c r="P344" s="181">
        <v>3955.8361471651451</v>
      </c>
      <c r="Q344" s="181">
        <v>3954.7760697201606</v>
      </c>
      <c r="R344" s="181">
        <v>3952.1266156714441</v>
      </c>
      <c r="S344" s="181">
        <v>3947.9317012475613</v>
      </c>
      <c r="T344" s="181">
        <v>3942.2570815621752</v>
      </c>
      <c r="U344" s="181">
        <v>3934.889045166673</v>
      </c>
      <c r="V344" s="181">
        <v>3925.5972472975209</v>
      </c>
      <c r="W344" s="181">
        <v>3914.4273593953508</v>
      </c>
      <c r="X344" s="181">
        <v>3901.4280888289027</v>
      </c>
      <c r="Y344" s="181">
        <v>3886.6291680766053</v>
      </c>
    </row>
    <row r="345" spans="1:25" x14ac:dyDescent="0.25">
      <c r="A345" s="178" t="s">
        <v>658</v>
      </c>
      <c r="B345" s="178" t="s">
        <v>288</v>
      </c>
      <c r="C345" s="178" t="s">
        <v>240</v>
      </c>
      <c r="D345" s="178" t="s">
        <v>241</v>
      </c>
      <c r="E345" s="181">
        <v>7731.8797755136784</v>
      </c>
      <c r="F345" s="181">
        <v>8002.1929752091637</v>
      </c>
      <c r="G345" s="181">
        <v>8284.6657564948509</v>
      </c>
      <c r="H345" s="181">
        <v>8578.8951768793067</v>
      </c>
      <c r="I345" s="181">
        <v>8884.7413467011174</v>
      </c>
      <c r="J345" s="182">
        <v>9202.0235739246618</v>
      </c>
      <c r="K345" s="181">
        <v>9530.9060291311307</v>
      </c>
      <c r="L345" s="181">
        <v>9871.5625721149245</v>
      </c>
      <c r="M345" s="181">
        <v>10224.045924435542</v>
      </c>
      <c r="N345" s="181">
        <v>10588.4639442157</v>
      </c>
      <c r="O345" s="181">
        <v>10964.429582416975</v>
      </c>
      <c r="P345" s="181">
        <v>11353.538425671799</v>
      </c>
      <c r="Q345" s="181">
        <v>11757.412434443577</v>
      </c>
      <c r="R345" s="181">
        <v>12175.5913104668</v>
      </c>
      <c r="S345" s="181">
        <v>12608.488136119209</v>
      </c>
      <c r="T345" s="181">
        <v>13056.594051692984</v>
      </c>
      <c r="U345" s="181">
        <v>13519.456930385464</v>
      </c>
      <c r="V345" s="181">
        <v>13996.439023769248</v>
      </c>
      <c r="W345" s="181">
        <v>14487.773715570587</v>
      </c>
      <c r="X345" s="181">
        <v>14993.694971453753</v>
      </c>
      <c r="Y345" s="181">
        <v>15514.350999607363</v>
      </c>
    </row>
    <row r="346" spans="1:25" x14ac:dyDescent="0.25">
      <c r="A346" s="178" t="s">
        <v>658</v>
      </c>
      <c r="B346" s="178" t="s">
        <v>291</v>
      </c>
      <c r="C346" s="178" t="s">
        <v>218</v>
      </c>
      <c r="D346" s="178" t="s">
        <v>686</v>
      </c>
      <c r="E346" s="181">
        <v>119124.75643732201</v>
      </c>
      <c r="F346" s="181">
        <v>122586.51205452251</v>
      </c>
      <c r="G346" s="181">
        <v>125861.99076386538</v>
      </c>
      <c r="H346" s="181">
        <v>128978.78192447532</v>
      </c>
      <c r="I346" s="181">
        <v>131963.21894679923</v>
      </c>
      <c r="J346" s="182">
        <v>134832.58900791933</v>
      </c>
      <c r="K346" s="181">
        <v>137601.29507174928</v>
      </c>
      <c r="L346" s="181">
        <v>140281.67159762391</v>
      </c>
      <c r="M346" s="181">
        <v>142880.99580682546</v>
      </c>
      <c r="N346" s="181">
        <v>145403.8384300741</v>
      </c>
      <c r="O346" s="181">
        <v>147845.66547728033</v>
      </c>
      <c r="P346" s="181">
        <v>150227.49385166119</v>
      </c>
      <c r="Q346" s="181">
        <v>152568.06693089538</v>
      </c>
      <c r="R346" s="181">
        <v>154857.09829161849</v>
      </c>
      <c r="S346" s="181">
        <v>157094.61524830348</v>
      </c>
      <c r="T346" s="181">
        <v>159282.14964160096</v>
      </c>
      <c r="U346" s="181">
        <v>161424.97349690404</v>
      </c>
      <c r="V346" s="181">
        <v>163526.86109486569</v>
      </c>
      <c r="W346" s="181">
        <v>165588.24396044647</v>
      </c>
      <c r="X346" s="181">
        <v>167609.54362657011</v>
      </c>
      <c r="Y346" s="181">
        <v>169591.39743571825</v>
      </c>
    </row>
    <row r="347" spans="1:25" x14ac:dyDescent="0.25">
      <c r="A347" s="178" t="s">
        <v>658</v>
      </c>
      <c r="B347" s="178" t="s">
        <v>291</v>
      </c>
      <c r="C347" s="178" t="s">
        <v>240</v>
      </c>
      <c r="D347" s="178" t="s">
        <v>241</v>
      </c>
      <c r="E347" s="181">
        <v>2386.5469912102949</v>
      </c>
      <c r="F347" s="181">
        <v>2427.1609568129843</v>
      </c>
      <c r="G347" s="181">
        <v>2462.8525451482019</v>
      </c>
      <c r="H347" s="181">
        <v>2494.3075998817394</v>
      </c>
      <c r="I347" s="181">
        <v>2522.1595965617298</v>
      </c>
      <c r="J347" s="182">
        <v>2546.8446918283271</v>
      </c>
      <c r="K347" s="181">
        <v>2568.7274970637459</v>
      </c>
      <c r="L347" s="181">
        <v>2588.1197708636109</v>
      </c>
      <c r="M347" s="181">
        <v>2605.2285645139241</v>
      </c>
      <c r="N347" s="181">
        <v>2620.2043244405531</v>
      </c>
      <c r="O347" s="181">
        <v>2633.0300098270009</v>
      </c>
      <c r="P347" s="181">
        <v>2644.140690836778</v>
      </c>
      <c r="Q347" s="181">
        <v>2653.9131467481939</v>
      </c>
      <c r="R347" s="181">
        <v>2662.2087356958355</v>
      </c>
      <c r="S347" s="181">
        <v>2669.071516910938</v>
      </c>
      <c r="T347" s="181">
        <v>2674.5698516006869</v>
      </c>
      <c r="U347" s="181">
        <v>2678.832043418774</v>
      </c>
      <c r="V347" s="181">
        <v>2681.9568534570194</v>
      </c>
      <c r="W347" s="181">
        <v>2683.9851683240236</v>
      </c>
      <c r="X347" s="181">
        <v>2684.9566577692694</v>
      </c>
      <c r="Y347" s="181">
        <v>2684.9133819461435</v>
      </c>
    </row>
    <row r="348" spans="1:25" x14ac:dyDescent="0.25">
      <c r="A348" s="178" t="s">
        <v>687</v>
      </c>
      <c r="B348" s="178" t="s">
        <v>217</v>
      </c>
      <c r="C348" s="178" t="s">
        <v>218</v>
      </c>
      <c r="D348" s="178" t="s">
        <v>688</v>
      </c>
      <c r="E348" s="181">
        <v>7685.0097191546074</v>
      </c>
      <c r="F348" s="181">
        <v>7799.6644756429059</v>
      </c>
      <c r="G348" s="181">
        <v>7896.4243195276104</v>
      </c>
      <c r="H348" s="181">
        <v>7985.9994080136885</v>
      </c>
      <c r="I348" s="181">
        <v>8069.8882776374121</v>
      </c>
      <c r="J348" s="182">
        <v>8149.2611728957336</v>
      </c>
      <c r="K348" s="181">
        <v>8224.9526513043566</v>
      </c>
      <c r="L348" s="181">
        <v>8297.6034085869414</v>
      </c>
      <c r="M348" s="181">
        <v>8367.6773471504221</v>
      </c>
      <c r="N348" s="181">
        <v>8435.5254960968832</v>
      </c>
      <c r="O348" s="181">
        <v>8501.3286708276792</v>
      </c>
      <c r="P348" s="181">
        <v>8565.3889699953652</v>
      </c>
      <c r="Q348" s="181">
        <v>8627.9541006677864</v>
      </c>
      <c r="R348" s="181">
        <v>8688.9992590211114</v>
      </c>
      <c r="S348" s="181">
        <v>8748.5536335566539</v>
      </c>
      <c r="T348" s="181">
        <v>8806.6025885037452</v>
      </c>
      <c r="U348" s="181">
        <v>8862.9331619731547</v>
      </c>
      <c r="V348" s="181">
        <v>8917.3511210069319</v>
      </c>
      <c r="W348" s="181">
        <v>8969.8928452824239</v>
      </c>
      <c r="X348" s="181">
        <v>9020.5731905668072</v>
      </c>
      <c r="Y348" s="181">
        <v>9069.1231255659422</v>
      </c>
    </row>
    <row r="349" spans="1:25" x14ac:dyDescent="0.25">
      <c r="A349" s="178" t="s">
        <v>687</v>
      </c>
      <c r="B349" s="178" t="s">
        <v>217</v>
      </c>
      <c r="C349" s="178" t="s">
        <v>240</v>
      </c>
      <c r="D349" s="178" t="s">
        <v>241</v>
      </c>
      <c r="E349" s="181">
        <v>9509.3686464961665</v>
      </c>
      <c r="F349" s="181">
        <v>9702.1241730953916</v>
      </c>
      <c r="G349" s="181">
        <v>9874.2707339480658</v>
      </c>
      <c r="H349" s="181">
        <v>10038.931067759853</v>
      </c>
      <c r="I349" s="181">
        <v>10197.867527727107</v>
      </c>
      <c r="J349" s="182">
        <v>10352.463926609738</v>
      </c>
      <c r="K349" s="181">
        <v>10503.705612961612</v>
      </c>
      <c r="L349" s="181">
        <v>10652.350646975516</v>
      </c>
      <c r="M349" s="181">
        <v>10798.945555993929</v>
      </c>
      <c r="N349" s="181">
        <v>10943.902469365068</v>
      </c>
      <c r="O349" s="181">
        <v>11087.420636101315</v>
      </c>
      <c r="P349" s="181">
        <v>11229.862869332612</v>
      </c>
      <c r="Q349" s="181">
        <v>11371.528262577151</v>
      </c>
      <c r="R349" s="181">
        <v>11512.361412620461</v>
      </c>
      <c r="S349" s="181">
        <v>11652.37786584143</v>
      </c>
      <c r="T349" s="181">
        <v>11791.535031443596</v>
      </c>
      <c r="U349" s="181">
        <v>11929.52268313587</v>
      </c>
      <c r="V349" s="181">
        <v>12066.04961096419</v>
      </c>
      <c r="W349" s="181">
        <v>12201.132417997303</v>
      </c>
      <c r="X349" s="181">
        <v>12334.758940959398</v>
      </c>
      <c r="Y349" s="181">
        <v>12466.526837113579</v>
      </c>
    </row>
    <row r="350" spans="1:25" x14ac:dyDescent="0.25">
      <c r="A350" s="178" t="s">
        <v>687</v>
      </c>
      <c r="B350" s="178" t="s">
        <v>242</v>
      </c>
      <c r="C350" s="178" t="s">
        <v>218</v>
      </c>
      <c r="D350" s="178" t="s">
        <v>689</v>
      </c>
      <c r="E350" s="181">
        <v>14206.061621720477</v>
      </c>
      <c r="F350" s="181">
        <v>14374.559377081889</v>
      </c>
      <c r="G350" s="181">
        <v>14512.745305197079</v>
      </c>
      <c r="H350" s="181">
        <v>14638.104469274604</v>
      </c>
      <c r="I350" s="181">
        <v>14751.98783508413</v>
      </c>
      <c r="J350" s="182">
        <v>14855.441881641418</v>
      </c>
      <c r="K350" s="181">
        <v>14949.320750374718</v>
      </c>
      <c r="L350" s="181">
        <v>15034.333243120169</v>
      </c>
      <c r="M350" s="181">
        <v>15111.103400512904</v>
      </c>
      <c r="N350" s="181">
        <v>15180.150586696675</v>
      </c>
      <c r="O350" s="181">
        <v>15241.831548701572</v>
      </c>
      <c r="P350" s="181">
        <v>15296.848903190921</v>
      </c>
      <c r="Q350" s="181">
        <v>15345.872081657713</v>
      </c>
      <c r="R350" s="181">
        <v>15389.200806426586</v>
      </c>
      <c r="S350" s="181">
        <v>15427.417021800213</v>
      </c>
      <c r="T350" s="181">
        <v>15461.185917421009</v>
      </c>
      <c r="U350" s="181">
        <v>15490.82524257524</v>
      </c>
      <c r="V350" s="181">
        <v>15516.443644909246</v>
      </c>
      <c r="W350" s="181">
        <v>15538.351697744034</v>
      </c>
      <c r="X350" s="181">
        <v>15556.966980973068</v>
      </c>
      <c r="Y350" s="181">
        <v>15572.340031342699</v>
      </c>
    </row>
    <row r="351" spans="1:25" x14ac:dyDescent="0.25">
      <c r="A351" s="178" t="s">
        <v>687</v>
      </c>
      <c r="B351" s="178" t="s">
        <v>242</v>
      </c>
      <c r="C351" s="178" t="s">
        <v>602</v>
      </c>
      <c r="D351" s="178" t="s">
        <v>690</v>
      </c>
      <c r="E351" s="181">
        <v>1889.1637853925924</v>
      </c>
      <c r="F351" s="181">
        <v>1953.3920171194704</v>
      </c>
      <c r="G351" s="181">
        <v>2015.3171045139261</v>
      </c>
      <c r="H351" s="181">
        <v>2077.1966307648822</v>
      </c>
      <c r="I351" s="181">
        <v>2139.1550423750277</v>
      </c>
      <c r="J351" s="182">
        <v>2201.2848344631097</v>
      </c>
      <c r="K351" s="181">
        <v>2263.6593759554312</v>
      </c>
      <c r="L351" s="181">
        <v>2326.3375943939413</v>
      </c>
      <c r="M351" s="181">
        <v>2389.3715810963149</v>
      </c>
      <c r="N351" s="181">
        <v>2452.8023085793366</v>
      </c>
      <c r="O351" s="181">
        <v>2516.6485695014044</v>
      </c>
      <c r="P351" s="181">
        <v>2580.9901265285948</v>
      </c>
      <c r="Q351" s="181">
        <v>2645.9089168466717</v>
      </c>
      <c r="R351" s="181">
        <v>2711.4295987852665</v>
      </c>
      <c r="S351" s="181">
        <v>2777.63026197824</v>
      </c>
      <c r="T351" s="181">
        <v>2844.611544958243</v>
      </c>
      <c r="U351" s="181">
        <v>2912.4177567138795</v>
      </c>
      <c r="V351" s="181">
        <v>2981.056820557877</v>
      </c>
      <c r="W351" s="181">
        <v>3050.5767965627683</v>
      </c>
      <c r="X351" s="181">
        <v>3121.0512149829624</v>
      </c>
      <c r="Y351" s="181">
        <v>3192.4844712709651</v>
      </c>
    </row>
    <row r="352" spans="1:25" x14ac:dyDescent="0.25">
      <c r="A352" s="178" t="s">
        <v>687</v>
      </c>
      <c r="B352" s="178" t="s">
        <v>242</v>
      </c>
      <c r="C352" s="178" t="s">
        <v>691</v>
      </c>
      <c r="D352" s="178" t="s">
        <v>692</v>
      </c>
      <c r="E352" s="181">
        <v>4741.8317861830319</v>
      </c>
      <c r="F352" s="181">
        <v>4861.3386941775589</v>
      </c>
      <c r="G352" s="181">
        <v>4972.7863604471986</v>
      </c>
      <c r="H352" s="181">
        <v>5081.8747802898852</v>
      </c>
      <c r="I352" s="181">
        <v>5188.9388442047821</v>
      </c>
      <c r="J352" s="182">
        <v>5294.2259272876236</v>
      </c>
      <c r="K352" s="181">
        <v>5397.9299634750278</v>
      </c>
      <c r="L352" s="181">
        <v>5500.2046252580813</v>
      </c>
      <c r="M352" s="181">
        <v>5601.1827317258858</v>
      </c>
      <c r="N352" s="181">
        <v>5700.9670772080026</v>
      </c>
      <c r="O352" s="181">
        <v>5799.606127860513</v>
      </c>
      <c r="P352" s="181">
        <v>5897.2862515658135</v>
      </c>
      <c r="Q352" s="181">
        <v>5994.1926234804232</v>
      </c>
      <c r="R352" s="181">
        <v>6090.3756027503005</v>
      </c>
      <c r="S352" s="181">
        <v>6186.0028958532812</v>
      </c>
      <c r="T352" s="181">
        <v>6281.2863386024173</v>
      </c>
      <c r="U352" s="181">
        <v>6376.3072068885695</v>
      </c>
      <c r="V352" s="181">
        <v>6471.0649096967963</v>
      </c>
      <c r="W352" s="181">
        <v>6565.6451080248662</v>
      </c>
      <c r="X352" s="181">
        <v>6660.1847478841719</v>
      </c>
      <c r="Y352" s="181">
        <v>6754.6696503789271</v>
      </c>
    </row>
    <row r="353" spans="1:25" x14ac:dyDescent="0.25">
      <c r="A353" s="178" t="s">
        <v>687</v>
      </c>
      <c r="B353" s="178" t="s">
        <v>242</v>
      </c>
      <c r="C353" s="178" t="s">
        <v>240</v>
      </c>
      <c r="D353" s="178" t="s">
        <v>241</v>
      </c>
      <c r="E353" s="181">
        <v>8770.7522792319887</v>
      </c>
      <c r="F353" s="181">
        <v>8909.6609048747323</v>
      </c>
      <c r="G353" s="181">
        <v>9030.7292674330802</v>
      </c>
      <c r="H353" s="181">
        <v>9144.6655736592766</v>
      </c>
      <c r="I353" s="181">
        <v>9252.2291055249316</v>
      </c>
      <c r="J353" s="182">
        <v>9353.999788662315</v>
      </c>
      <c r="K353" s="181">
        <v>9450.4454712133938</v>
      </c>
      <c r="L353" s="181">
        <v>9541.9494790537792</v>
      </c>
      <c r="M353" s="181">
        <v>9628.84749662385</v>
      </c>
      <c r="N353" s="181">
        <v>9711.4138454110343</v>
      </c>
      <c r="O353" s="181">
        <v>9789.8230158664883</v>
      </c>
      <c r="P353" s="181">
        <v>9864.4755555427837</v>
      </c>
      <c r="Q353" s="181">
        <v>9935.7571653700215</v>
      </c>
      <c r="R353" s="181">
        <v>10003.819608170545</v>
      </c>
      <c r="S353" s="181">
        <v>10069.001465530097</v>
      </c>
      <c r="T353" s="181">
        <v>10131.701499931205</v>
      </c>
      <c r="U353" s="181">
        <v>10192.096472073372</v>
      </c>
      <c r="V353" s="181">
        <v>10250.228003890794</v>
      </c>
      <c r="W353" s="181">
        <v>10306.272452451449</v>
      </c>
      <c r="X353" s="181">
        <v>10360.48042675047</v>
      </c>
      <c r="Y353" s="181">
        <v>10412.861294392402</v>
      </c>
    </row>
    <row r="354" spans="1:25" x14ac:dyDescent="0.25">
      <c r="A354" s="178" t="s">
        <v>687</v>
      </c>
      <c r="B354" s="178" t="s">
        <v>250</v>
      </c>
      <c r="C354" s="178" t="s">
        <v>218</v>
      </c>
      <c r="D354" s="178" t="s">
        <v>693</v>
      </c>
      <c r="E354" s="181">
        <v>6334.7931851133781</v>
      </c>
      <c r="F354" s="181">
        <v>6470.1535426702358</v>
      </c>
      <c r="G354" s="181">
        <v>6587.330977365139</v>
      </c>
      <c r="H354" s="181">
        <v>6695.5116189903811</v>
      </c>
      <c r="I354" s="181">
        <v>6796.2437991422676</v>
      </c>
      <c r="J354" s="182">
        <v>6890.7231871775302</v>
      </c>
      <c r="K354" s="181">
        <v>6979.8221665957653</v>
      </c>
      <c r="L354" s="181">
        <v>7064.1981105193663</v>
      </c>
      <c r="M354" s="181">
        <v>7144.3362792158678</v>
      </c>
      <c r="N354" s="181">
        <v>7220.5971981583152</v>
      </c>
      <c r="O354" s="181">
        <v>7293.1979687876683</v>
      </c>
      <c r="P354" s="181">
        <v>7362.4755869371393</v>
      </c>
      <c r="Q354" s="181">
        <v>7428.7176880867482</v>
      </c>
      <c r="R354" s="181">
        <v>7492.0034740318661</v>
      </c>
      <c r="S354" s="181">
        <v>7552.5244911492846</v>
      </c>
      <c r="T354" s="181">
        <v>7610.5769159119673</v>
      </c>
      <c r="U354" s="181">
        <v>7666.241748925072</v>
      </c>
      <c r="V354" s="181">
        <v>7719.4592980010857</v>
      </c>
      <c r="W354" s="181">
        <v>7770.37169403597</v>
      </c>
      <c r="X354" s="181">
        <v>7819.1739544025259</v>
      </c>
      <c r="Y354" s="181">
        <v>7865.9811047559369</v>
      </c>
    </row>
    <row r="355" spans="1:25" x14ac:dyDescent="0.25">
      <c r="A355" s="178" t="s">
        <v>687</v>
      </c>
      <c r="B355" s="178" t="s">
        <v>250</v>
      </c>
      <c r="C355" s="178" t="s">
        <v>694</v>
      </c>
      <c r="D355" s="178" t="s">
        <v>695</v>
      </c>
      <c r="E355" s="181">
        <v>2558.871900089388</v>
      </c>
      <c r="F355" s="181">
        <v>2533.94225302921</v>
      </c>
      <c r="G355" s="181">
        <v>2501.2530619869203</v>
      </c>
      <c r="H355" s="181">
        <v>2464.8922449302918</v>
      </c>
      <c r="I355" s="181">
        <v>2425.76732708601</v>
      </c>
      <c r="J355" s="182">
        <v>2384.5751748992971</v>
      </c>
      <c r="K355" s="181">
        <v>2341.8366269704397</v>
      </c>
      <c r="L355" s="181">
        <v>2297.9529307629982</v>
      </c>
      <c r="M355" s="181">
        <v>2253.2333410346632</v>
      </c>
      <c r="N355" s="181">
        <v>2207.9204453550287</v>
      </c>
      <c r="O355" s="181">
        <v>2162.1923524113417</v>
      </c>
      <c r="P355" s="181">
        <v>2116.2463123607117</v>
      </c>
      <c r="Q355" s="181">
        <v>2070.2472808929519</v>
      </c>
      <c r="R355" s="181">
        <v>2024.2882802853196</v>
      </c>
      <c r="S355" s="181">
        <v>1978.4840568478899</v>
      </c>
      <c r="T355" s="181">
        <v>1932.9651060619617</v>
      </c>
      <c r="U355" s="181">
        <v>1887.7955890896142</v>
      </c>
      <c r="V355" s="181">
        <v>1843.0001069895284</v>
      </c>
      <c r="W355" s="181">
        <v>1798.6484777030032</v>
      </c>
      <c r="X355" s="181">
        <v>1754.8152416691667</v>
      </c>
      <c r="Y355" s="181">
        <v>1711.5494200672458</v>
      </c>
    </row>
    <row r="356" spans="1:25" x14ac:dyDescent="0.25">
      <c r="A356" s="178" t="s">
        <v>687</v>
      </c>
      <c r="B356" s="178" t="s">
        <v>250</v>
      </c>
      <c r="C356" s="178" t="s">
        <v>240</v>
      </c>
      <c r="D356" s="178" t="s">
        <v>241</v>
      </c>
      <c r="E356" s="181">
        <v>19313.244189163874</v>
      </c>
      <c r="F356" s="181">
        <v>19757.928927826608</v>
      </c>
      <c r="G356" s="181">
        <v>20149.369717960908</v>
      </c>
      <c r="H356" s="181">
        <v>20515.482197297366</v>
      </c>
      <c r="I356" s="181">
        <v>20860.919522233922</v>
      </c>
      <c r="J356" s="182">
        <v>21189.276210749918</v>
      </c>
      <c r="K356" s="181">
        <v>21503.171027748667</v>
      </c>
      <c r="L356" s="181">
        <v>21804.573601454103</v>
      </c>
      <c r="M356" s="181">
        <v>22094.932003685179</v>
      </c>
      <c r="N356" s="181">
        <v>22375.315301406787</v>
      </c>
      <c r="O356" s="181">
        <v>22646.352358818091</v>
      </c>
      <c r="P356" s="181">
        <v>22909.047122545402</v>
      </c>
      <c r="Q356" s="181">
        <v>23164.255173516507</v>
      </c>
      <c r="R356" s="181">
        <v>23412.185492463945</v>
      </c>
      <c r="S356" s="181">
        <v>23653.398353617507</v>
      </c>
      <c r="T356" s="181">
        <v>23888.785210487473</v>
      </c>
      <c r="U356" s="181">
        <v>24118.566623070037</v>
      </c>
      <c r="V356" s="181">
        <v>24342.519701057034</v>
      </c>
      <c r="W356" s="181">
        <v>24561.05563770367</v>
      </c>
      <c r="X356" s="181">
        <v>24774.755422154096</v>
      </c>
      <c r="Y356" s="181">
        <v>24983.950058898237</v>
      </c>
    </row>
    <row r="357" spans="1:25" x14ac:dyDescent="0.25">
      <c r="A357" s="178" t="s">
        <v>687</v>
      </c>
      <c r="B357" s="178" t="s">
        <v>256</v>
      </c>
      <c r="C357" s="178" t="s">
        <v>218</v>
      </c>
      <c r="D357" s="178" t="s">
        <v>696</v>
      </c>
      <c r="E357" s="181">
        <v>9392.6652510999647</v>
      </c>
      <c r="F357" s="181">
        <v>9540.3079040081375</v>
      </c>
      <c r="G357" s="181">
        <v>9655.2877234119351</v>
      </c>
      <c r="H357" s="181">
        <v>9753.8120016078501</v>
      </c>
      <c r="I357" s="181">
        <v>9839.3970609443604</v>
      </c>
      <c r="J357" s="182">
        <v>9914.7278275729914</v>
      </c>
      <c r="K357" s="181">
        <v>9981.7744398128234</v>
      </c>
      <c r="L357" s="181">
        <v>10042.043593461949</v>
      </c>
      <c r="M357" s="181">
        <v>10096.676374137252</v>
      </c>
      <c r="N357" s="181">
        <v>10146.462000612963</v>
      </c>
      <c r="O357" s="181">
        <v>10191.850023589566</v>
      </c>
      <c r="P357" s="181">
        <v>10233.383593571891</v>
      </c>
      <c r="Q357" s="181">
        <v>10271.462790556145</v>
      </c>
      <c r="R357" s="181">
        <v>10306.063174458477</v>
      </c>
      <c r="S357" s="181">
        <v>10337.14498128071</v>
      </c>
      <c r="T357" s="181">
        <v>10364.607690641049</v>
      </c>
      <c r="U357" s="181">
        <v>10388.225507534135</v>
      </c>
      <c r="V357" s="181">
        <v>10407.807363057169</v>
      </c>
      <c r="W357" s="181">
        <v>10423.327978018922</v>
      </c>
      <c r="X357" s="181">
        <v>10434.694867811868</v>
      </c>
      <c r="Y357" s="181">
        <v>10441.521746422713</v>
      </c>
    </row>
    <row r="358" spans="1:25" x14ac:dyDescent="0.25">
      <c r="A358" s="178" t="s">
        <v>687</v>
      </c>
      <c r="B358" s="178" t="s">
        <v>256</v>
      </c>
      <c r="C358" s="178" t="s">
        <v>240</v>
      </c>
      <c r="D358" s="178" t="s">
        <v>241</v>
      </c>
      <c r="E358" s="181">
        <v>21097.763849345738</v>
      </c>
      <c r="F358" s="181">
        <v>21707.641548435753</v>
      </c>
      <c r="G358" s="181">
        <v>22255.341920901337</v>
      </c>
      <c r="H358" s="181">
        <v>22776.060347980234</v>
      </c>
      <c r="I358" s="181">
        <v>23276.865622372581</v>
      </c>
      <c r="J358" s="182">
        <v>23763.229278023085</v>
      </c>
      <c r="K358" s="181">
        <v>24239.1937004108</v>
      </c>
      <c r="L358" s="181">
        <v>24707.888475617583</v>
      </c>
      <c r="M358" s="181">
        <v>25171.708123653494</v>
      </c>
      <c r="N358" s="181">
        <v>25632.293540531165</v>
      </c>
      <c r="O358" s="181">
        <v>26090.50957496075</v>
      </c>
      <c r="P358" s="181">
        <v>26547.51474270942</v>
      </c>
      <c r="Q358" s="181">
        <v>27004.15746932213</v>
      </c>
      <c r="R358" s="181">
        <v>27460.203630287589</v>
      </c>
      <c r="S358" s="181">
        <v>27915.367187629821</v>
      </c>
      <c r="T358" s="181">
        <v>28369.182594585167</v>
      </c>
      <c r="U358" s="181">
        <v>28820.813932407709</v>
      </c>
      <c r="V358" s="181">
        <v>29269.480182406736</v>
      </c>
      <c r="W358" s="181">
        <v>29714.833737717683</v>
      </c>
      <c r="X358" s="181">
        <v>30156.317879129554</v>
      </c>
      <c r="Y358" s="181">
        <v>30592.488860532529</v>
      </c>
    </row>
    <row r="359" spans="1:25" x14ac:dyDescent="0.25">
      <c r="A359" s="178" t="s">
        <v>687</v>
      </c>
      <c r="B359" s="178" t="s">
        <v>260</v>
      </c>
      <c r="C359" s="178" t="s">
        <v>218</v>
      </c>
      <c r="D359" s="178" t="s">
        <v>697</v>
      </c>
      <c r="E359" s="181">
        <v>4039.2193904101705</v>
      </c>
      <c r="F359" s="181">
        <v>4104.0691935957084</v>
      </c>
      <c r="G359" s="181">
        <v>4171.0532650652485</v>
      </c>
      <c r="H359" s="181">
        <v>4243.918361573973</v>
      </c>
      <c r="I359" s="181">
        <v>4321.7217625366429</v>
      </c>
      <c r="J359" s="182">
        <v>4403.7612272186525</v>
      </c>
      <c r="K359" s="181">
        <v>4489.4483963286002</v>
      </c>
      <c r="L359" s="181">
        <v>4578.3381381303961</v>
      </c>
      <c r="M359" s="181">
        <v>4670.0717673645231</v>
      </c>
      <c r="N359" s="181">
        <v>4764.3555027038683</v>
      </c>
      <c r="O359" s="181">
        <v>4860.8974734460153</v>
      </c>
      <c r="P359" s="181">
        <v>4959.5594417894117</v>
      </c>
      <c r="Q359" s="181">
        <v>5060.223503237753</v>
      </c>
      <c r="R359" s="181">
        <v>5162.6534529844721</v>
      </c>
      <c r="S359" s="181">
        <v>5266.7054497211911</v>
      </c>
      <c r="T359" s="181">
        <v>5372.3022868808439</v>
      </c>
      <c r="U359" s="181">
        <v>5479.0174878883008</v>
      </c>
      <c r="V359" s="181">
        <v>5586.3882512700084</v>
      </c>
      <c r="W359" s="181">
        <v>5694.3433486182648</v>
      </c>
      <c r="X359" s="181">
        <v>5802.8476459828426</v>
      </c>
      <c r="Y359" s="181">
        <v>5911.7718302337998</v>
      </c>
    </row>
    <row r="360" spans="1:25" x14ac:dyDescent="0.25">
      <c r="A360" s="178" t="s">
        <v>687</v>
      </c>
      <c r="B360" s="178" t="s">
        <v>260</v>
      </c>
      <c r="C360" s="178" t="s">
        <v>240</v>
      </c>
      <c r="D360" s="178" t="s">
        <v>241</v>
      </c>
      <c r="E360" s="181">
        <v>17732.858778066235</v>
      </c>
      <c r="F360" s="181">
        <v>17828.302721198972</v>
      </c>
      <c r="G360" s="181">
        <v>17928.982996169903</v>
      </c>
      <c r="H360" s="181">
        <v>18050.61977469677</v>
      </c>
      <c r="I360" s="181">
        <v>18188.532653705159</v>
      </c>
      <c r="J360" s="182">
        <v>18339.22491224065</v>
      </c>
      <c r="K360" s="181">
        <v>18499.804561020312</v>
      </c>
      <c r="L360" s="181">
        <v>18668.075880519231</v>
      </c>
      <c r="M360" s="181">
        <v>18842.276786682698</v>
      </c>
      <c r="N360" s="181">
        <v>19020.972342562305</v>
      </c>
      <c r="O360" s="181">
        <v>19202.790563563409</v>
      </c>
      <c r="P360" s="181">
        <v>19387.013683621557</v>
      </c>
      <c r="Q360" s="181">
        <v>19573.029668550727</v>
      </c>
      <c r="R360" s="181">
        <v>19759.796791760888</v>
      </c>
      <c r="S360" s="181">
        <v>19946.664639944145</v>
      </c>
      <c r="T360" s="181">
        <v>20133.258276218996</v>
      </c>
      <c r="U360" s="181">
        <v>20317.922179749541</v>
      </c>
      <c r="V360" s="181">
        <v>20498.936090407828</v>
      </c>
      <c r="W360" s="181">
        <v>20676.073878559375</v>
      </c>
      <c r="X360" s="181">
        <v>20849.249919920225</v>
      </c>
      <c r="Y360" s="181">
        <v>21018.048847376635</v>
      </c>
    </row>
    <row r="361" spans="1:25" x14ac:dyDescent="0.25">
      <c r="A361" s="178" t="s">
        <v>687</v>
      </c>
      <c r="B361" s="178" t="s">
        <v>274</v>
      </c>
      <c r="C361" s="178" t="s">
        <v>698</v>
      </c>
      <c r="D361" s="178" t="s">
        <v>699</v>
      </c>
      <c r="E361" s="181">
        <v>3114.8786260701945</v>
      </c>
      <c r="F361" s="181">
        <v>3135.289741504469</v>
      </c>
      <c r="G361" s="181">
        <v>3145.7787424836047</v>
      </c>
      <c r="H361" s="181">
        <v>3151.0728296584193</v>
      </c>
      <c r="I361" s="181">
        <v>3152.2497016008751</v>
      </c>
      <c r="J361" s="182">
        <v>3150.1476917491254</v>
      </c>
      <c r="K361" s="181">
        <v>3145.3862297720784</v>
      </c>
      <c r="L361" s="181">
        <v>3138.4389928119758</v>
      </c>
      <c r="M361" s="181">
        <v>3129.6637069282924</v>
      </c>
      <c r="N361" s="181">
        <v>3119.3583923334754</v>
      </c>
      <c r="O361" s="181">
        <v>3107.7157002212557</v>
      </c>
      <c r="P361" s="181">
        <v>3094.9422195873112</v>
      </c>
      <c r="Q361" s="181">
        <v>3081.1963213039608</v>
      </c>
      <c r="R361" s="181">
        <v>3066.5230899020607</v>
      </c>
      <c r="S361" s="181">
        <v>3050.9971358387315</v>
      </c>
      <c r="T361" s="181">
        <v>3034.6835015036718</v>
      </c>
      <c r="U361" s="181">
        <v>3017.5425677832304</v>
      </c>
      <c r="V361" s="181">
        <v>2999.5284295618799</v>
      </c>
      <c r="W361" s="181">
        <v>2980.6868732380472</v>
      </c>
      <c r="X361" s="181">
        <v>2961.0638418485405</v>
      </c>
      <c r="Y361" s="181">
        <v>2940.6200524097248</v>
      </c>
    </row>
    <row r="362" spans="1:25" x14ac:dyDescent="0.25">
      <c r="A362" s="178" t="s">
        <v>687</v>
      </c>
      <c r="B362" s="178" t="s">
        <v>274</v>
      </c>
      <c r="C362" s="178" t="s">
        <v>674</v>
      </c>
      <c r="D362" s="178" t="s">
        <v>700</v>
      </c>
      <c r="E362" s="181">
        <v>2109.3201073749556</v>
      </c>
      <c r="F362" s="181">
        <v>2156.6318870031455</v>
      </c>
      <c r="G362" s="181">
        <v>2197.9787575967075</v>
      </c>
      <c r="H362" s="181">
        <v>2236.40644535005</v>
      </c>
      <c r="I362" s="181">
        <v>2272.5313509014377</v>
      </c>
      <c r="J362" s="182">
        <v>2306.838354196756</v>
      </c>
      <c r="K362" s="181">
        <v>2339.6840028107968</v>
      </c>
      <c r="L362" s="181">
        <v>2371.3403555729424</v>
      </c>
      <c r="M362" s="181">
        <v>2402.0102241260147</v>
      </c>
      <c r="N362" s="181">
        <v>2431.8648178502649</v>
      </c>
      <c r="O362" s="181">
        <v>2461.0045314974159</v>
      </c>
      <c r="P362" s="181">
        <v>2489.5488574522406</v>
      </c>
      <c r="Q362" s="181">
        <v>2517.586816547268</v>
      </c>
      <c r="R362" s="181">
        <v>2545.1202179232832</v>
      </c>
      <c r="S362" s="181">
        <v>2572.1769287199631</v>
      </c>
      <c r="T362" s="181">
        <v>2598.7794199233945</v>
      </c>
      <c r="U362" s="181">
        <v>2624.8615267246196</v>
      </c>
      <c r="V362" s="181">
        <v>2650.3483006960382</v>
      </c>
      <c r="W362" s="181">
        <v>2675.2433952971264</v>
      </c>
      <c r="X362" s="181">
        <v>2699.5519746300392</v>
      </c>
      <c r="Y362" s="181">
        <v>2723.2017248034576</v>
      </c>
    </row>
    <row r="363" spans="1:25" x14ac:dyDescent="0.25">
      <c r="A363" s="178" t="s">
        <v>687</v>
      </c>
      <c r="B363" s="178" t="s">
        <v>274</v>
      </c>
      <c r="C363" s="178" t="s">
        <v>240</v>
      </c>
      <c r="D363" s="178" t="s">
        <v>241</v>
      </c>
      <c r="E363" s="181">
        <v>25000.864900215289</v>
      </c>
      <c r="F363" s="181">
        <v>25570.615079016185</v>
      </c>
      <c r="G363" s="181">
        <v>26071.942056345735</v>
      </c>
      <c r="H363" s="181">
        <v>26540.975597914858</v>
      </c>
      <c r="I363" s="181">
        <v>26985.048434734694</v>
      </c>
      <c r="J363" s="182">
        <v>27409.933005833846</v>
      </c>
      <c r="K363" s="181">
        <v>27819.879364783133</v>
      </c>
      <c r="L363" s="181">
        <v>28218.135268251015</v>
      </c>
      <c r="M363" s="181">
        <v>28607.126586070703</v>
      </c>
      <c r="N363" s="181">
        <v>28988.90466377186</v>
      </c>
      <c r="O363" s="181">
        <v>29364.678359115238</v>
      </c>
      <c r="P363" s="181">
        <v>29735.885071907585</v>
      </c>
      <c r="Q363" s="181">
        <v>30103.600148712176</v>
      </c>
      <c r="R363" s="181">
        <v>30467.856529024324</v>
      </c>
      <c r="S363" s="181">
        <v>30828.996767108118</v>
      </c>
      <c r="T363" s="181">
        <v>31187.297633345588</v>
      </c>
      <c r="U363" s="181">
        <v>31541.969700292386</v>
      </c>
      <c r="V363" s="181">
        <v>31892.111109266789</v>
      </c>
      <c r="W363" s="181">
        <v>32237.759471010781</v>
      </c>
      <c r="X363" s="181">
        <v>32578.968115516578</v>
      </c>
      <c r="Y363" s="181">
        <v>32914.851613952414</v>
      </c>
    </row>
    <row r="364" spans="1:25" x14ac:dyDescent="0.25">
      <c r="A364" s="178" t="s">
        <v>687</v>
      </c>
      <c r="B364" s="178" t="s">
        <v>278</v>
      </c>
      <c r="C364" s="178" t="s">
        <v>218</v>
      </c>
      <c r="D364" s="178" t="s">
        <v>701</v>
      </c>
      <c r="E364" s="181">
        <v>4757.8719451627458</v>
      </c>
      <c r="F364" s="181">
        <v>4754.6926949181588</v>
      </c>
      <c r="G364" s="181">
        <v>4764.7889570186371</v>
      </c>
      <c r="H364" s="181">
        <v>4788.592814294092</v>
      </c>
      <c r="I364" s="181">
        <v>4822.5107465439269</v>
      </c>
      <c r="J364" s="182">
        <v>4863.9055770721425</v>
      </c>
      <c r="K364" s="181">
        <v>4910.8098789447768</v>
      </c>
      <c r="L364" s="181">
        <v>4961.7962043694633</v>
      </c>
      <c r="M364" s="181">
        <v>5015.8326400951983</v>
      </c>
      <c r="N364" s="181">
        <v>5072.1123266837067</v>
      </c>
      <c r="O364" s="181">
        <v>5129.9701248893834</v>
      </c>
      <c r="P364" s="181">
        <v>5189.0423593302576</v>
      </c>
      <c r="Q364" s="181">
        <v>5249.0924202983788</v>
      </c>
      <c r="R364" s="181">
        <v>5309.8252660955513</v>
      </c>
      <c r="S364" s="181">
        <v>5371.0230439321913</v>
      </c>
      <c r="T364" s="181">
        <v>5432.5341251601485</v>
      </c>
      <c r="U364" s="181">
        <v>5494.0041758567095</v>
      </c>
      <c r="V364" s="181">
        <v>5555.0840767413865</v>
      </c>
      <c r="W364" s="181">
        <v>5615.7165239651749</v>
      </c>
      <c r="X364" s="181">
        <v>5675.8323462320604</v>
      </c>
      <c r="Y364" s="181">
        <v>5735.2499646288506</v>
      </c>
    </row>
    <row r="365" spans="1:25" x14ac:dyDescent="0.25">
      <c r="A365" s="178" t="s">
        <v>687</v>
      </c>
      <c r="B365" s="178" t="s">
        <v>278</v>
      </c>
      <c r="C365" s="178" t="s">
        <v>240</v>
      </c>
      <c r="D365" s="178" t="s">
        <v>241</v>
      </c>
      <c r="E365" s="181">
        <v>4151.5265395788219</v>
      </c>
      <c r="F365" s="181">
        <v>4148.7524544587332</v>
      </c>
      <c r="G365" s="181">
        <v>4157.5620442383188</v>
      </c>
      <c r="H365" s="181">
        <v>4178.3323269114107</v>
      </c>
      <c r="I365" s="181">
        <v>4207.9277421570832</v>
      </c>
      <c r="J365" s="182">
        <v>4244.0471962995971</v>
      </c>
      <c r="K365" s="181">
        <v>4284.9739922051995</v>
      </c>
      <c r="L365" s="181">
        <v>4329.4625966896901</v>
      </c>
      <c r="M365" s="181">
        <v>4376.6126040049821</v>
      </c>
      <c r="N365" s="181">
        <v>4425.7199812535282</v>
      </c>
      <c r="O365" s="181">
        <v>4476.2043548434212</v>
      </c>
      <c r="P365" s="181">
        <v>4527.7483963519044</v>
      </c>
      <c r="Q365" s="181">
        <v>4580.1456497218578</v>
      </c>
      <c r="R365" s="181">
        <v>4633.1386735058322</v>
      </c>
      <c r="S365" s="181">
        <v>4686.5373781747057</v>
      </c>
      <c r="T365" s="181">
        <v>4740.2094587055171</v>
      </c>
      <c r="U365" s="181">
        <v>4793.8457376548677</v>
      </c>
      <c r="V365" s="181">
        <v>4847.1415876651645</v>
      </c>
      <c r="W365" s="181">
        <v>4900.0470077164755</v>
      </c>
      <c r="X365" s="181">
        <v>4952.5016417348052</v>
      </c>
      <c r="Y365" s="181">
        <v>5004.3470513078055</v>
      </c>
    </row>
    <row r="366" spans="1:25" x14ac:dyDescent="0.25">
      <c r="A366" s="178" t="s">
        <v>687</v>
      </c>
      <c r="B366" s="178" t="s">
        <v>286</v>
      </c>
      <c r="C366" s="178" t="s">
        <v>218</v>
      </c>
      <c r="D366" s="178" t="s">
        <v>702</v>
      </c>
      <c r="E366" s="181">
        <v>10669.87577600964</v>
      </c>
      <c r="F366" s="181">
        <v>10534.945587922659</v>
      </c>
      <c r="G366" s="181">
        <v>10460.064626183923</v>
      </c>
      <c r="H366" s="181">
        <v>10437.720845256321</v>
      </c>
      <c r="I366" s="181">
        <v>10453.716377693085</v>
      </c>
      <c r="J366" s="182">
        <v>10497.777003485948</v>
      </c>
      <c r="K366" s="181">
        <v>10562.351564673536</v>
      </c>
      <c r="L366" s="181">
        <v>10641.846423590889</v>
      </c>
      <c r="M366" s="181">
        <v>10732.090671026928</v>
      </c>
      <c r="N366" s="181">
        <v>10829.91910747439</v>
      </c>
      <c r="O366" s="181">
        <v>10932.842808218458</v>
      </c>
      <c r="P366" s="181">
        <v>11039.206974977009</v>
      </c>
      <c r="Q366" s="181">
        <v>11147.769609418072</v>
      </c>
      <c r="R366" s="181">
        <v>11257.327773749523</v>
      </c>
      <c r="S366" s="181">
        <v>11367.105048492187</v>
      </c>
      <c r="T366" s="181">
        <v>11476.577304348915</v>
      </c>
      <c r="U366" s="181">
        <v>11585.196338271562</v>
      </c>
      <c r="V366" s="181">
        <v>11692.45978504559</v>
      </c>
      <c r="W366" s="181">
        <v>11798.104852253782</v>
      </c>
      <c r="X366" s="181">
        <v>11902.014058186709</v>
      </c>
      <c r="Y366" s="181">
        <v>12003.852343385714</v>
      </c>
    </row>
    <row r="367" spans="1:25" x14ac:dyDescent="0.25">
      <c r="A367" s="178" t="s">
        <v>687</v>
      </c>
      <c r="B367" s="178" t="s">
        <v>286</v>
      </c>
      <c r="C367" s="178" t="s">
        <v>703</v>
      </c>
      <c r="D367" s="178" t="s">
        <v>704</v>
      </c>
      <c r="E367" s="181">
        <v>3555.9430633579645</v>
      </c>
      <c r="F367" s="181">
        <v>3521.0283380078827</v>
      </c>
      <c r="G367" s="181">
        <v>3506.0118483956567</v>
      </c>
      <c r="H367" s="181">
        <v>3508.5403650170069</v>
      </c>
      <c r="I367" s="181">
        <v>3523.9789124018312</v>
      </c>
      <c r="J367" s="182">
        <v>3548.9650234772557</v>
      </c>
      <c r="K367" s="181">
        <v>3581.0203003208844</v>
      </c>
      <c r="L367" s="181">
        <v>3618.3030605574081</v>
      </c>
      <c r="M367" s="181">
        <v>3659.4353050333748</v>
      </c>
      <c r="N367" s="181">
        <v>3703.3669065672343</v>
      </c>
      <c r="O367" s="181">
        <v>3749.2674431647556</v>
      </c>
      <c r="P367" s="181">
        <v>3796.5837185928158</v>
      </c>
      <c r="Q367" s="181">
        <v>3844.89848343105</v>
      </c>
      <c r="R367" s="181">
        <v>3893.8031543123407</v>
      </c>
      <c r="S367" s="181">
        <v>3943.032374250311</v>
      </c>
      <c r="T367" s="181">
        <v>3992.4054874646527</v>
      </c>
      <c r="U367" s="181">
        <v>4041.7313587558306</v>
      </c>
      <c r="V367" s="181">
        <v>4090.8326982602312</v>
      </c>
      <c r="W367" s="181">
        <v>4139.6142513677896</v>
      </c>
      <c r="X367" s="181">
        <v>4188.0308191870681</v>
      </c>
      <c r="Y367" s="181">
        <v>4235.9599256347847</v>
      </c>
    </row>
    <row r="368" spans="1:25" x14ac:dyDescent="0.25">
      <c r="A368" s="178" t="s">
        <v>687</v>
      </c>
      <c r="B368" s="178" t="s">
        <v>286</v>
      </c>
      <c r="C368" s="178" t="s">
        <v>240</v>
      </c>
      <c r="D368" s="178" t="s">
        <v>241</v>
      </c>
      <c r="E368" s="181">
        <v>13022.426309149198</v>
      </c>
      <c r="F368" s="181">
        <v>12843.474443041656</v>
      </c>
      <c r="G368" s="181">
        <v>12738.1977161217</v>
      </c>
      <c r="H368" s="181">
        <v>12697.213271900142</v>
      </c>
      <c r="I368" s="181">
        <v>12703.059272663435</v>
      </c>
      <c r="J368" s="182">
        <v>12743.115230687903</v>
      </c>
      <c r="K368" s="181">
        <v>12808.118812498929</v>
      </c>
      <c r="L368" s="181">
        <v>12891.219672741303</v>
      </c>
      <c r="M368" s="181">
        <v>12987.318901079369</v>
      </c>
      <c r="N368" s="181">
        <v>13092.555258763132</v>
      </c>
      <c r="O368" s="181">
        <v>13203.900561062539</v>
      </c>
      <c r="P368" s="181">
        <v>13319.345589982935</v>
      </c>
      <c r="Q368" s="181">
        <v>13437.386951059421</v>
      </c>
      <c r="R368" s="181">
        <v>13556.574347873917</v>
      </c>
      <c r="S368" s="181">
        <v>13675.976300674958</v>
      </c>
      <c r="T368" s="181">
        <v>13794.968146580468</v>
      </c>
      <c r="U368" s="181">
        <v>13912.898635700705</v>
      </c>
      <c r="V368" s="181">
        <v>14029.173850551655</v>
      </c>
      <c r="W368" s="181">
        <v>14143.489115045941</v>
      </c>
      <c r="X368" s="181">
        <v>14255.714759961244</v>
      </c>
      <c r="Y368" s="181">
        <v>14365.461053375169</v>
      </c>
    </row>
    <row r="369" spans="1:25" x14ac:dyDescent="0.25">
      <c r="A369" s="178" t="s">
        <v>687</v>
      </c>
      <c r="B369" s="178" t="s">
        <v>288</v>
      </c>
      <c r="C369" s="178" t="s">
        <v>218</v>
      </c>
      <c r="D369" s="178" t="s">
        <v>705</v>
      </c>
      <c r="E369" s="181">
        <v>24957.44733583706</v>
      </c>
      <c r="F369" s="181">
        <v>25138.679750486343</v>
      </c>
      <c r="G369" s="181">
        <v>25317.248264041125</v>
      </c>
      <c r="H369" s="181">
        <v>25510.718082239873</v>
      </c>
      <c r="I369" s="181">
        <v>25713.663728980908</v>
      </c>
      <c r="J369" s="182">
        <v>25922.110237725017</v>
      </c>
      <c r="K369" s="181">
        <v>26133.265071645201</v>
      </c>
      <c r="L369" s="181">
        <v>26344.984626607587</v>
      </c>
      <c r="M369" s="181">
        <v>26555.722616949337</v>
      </c>
      <c r="N369" s="181">
        <v>26764.258699868002</v>
      </c>
      <c r="O369" s="181">
        <v>26969.40728405126</v>
      </c>
      <c r="P369" s="181">
        <v>27170.825588948504</v>
      </c>
      <c r="Q369" s="181">
        <v>27368.279326759432</v>
      </c>
      <c r="R369" s="181">
        <v>27560.86505472818</v>
      </c>
      <c r="S369" s="181">
        <v>27747.825732261746</v>
      </c>
      <c r="T369" s="181">
        <v>27928.22238337509</v>
      </c>
      <c r="U369" s="181">
        <v>28102.707366990711</v>
      </c>
      <c r="V369" s="181">
        <v>28272.108630694842</v>
      </c>
      <c r="W369" s="181">
        <v>28435.843207198919</v>
      </c>
      <c r="X369" s="181">
        <v>28593.196450828833</v>
      </c>
      <c r="Y369" s="181">
        <v>28742.483171198091</v>
      </c>
    </row>
    <row r="370" spans="1:25" x14ac:dyDescent="0.25">
      <c r="A370" s="178" t="s">
        <v>687</v>
      </c>
      <c r="B370" s="178" t="s">
        <v>288</v>
      </c>
      <c r="C370" s="178" t="s">
        <v>512</v>
      </c>
      <c r="D370" s="178" t="s">
        <v>706</v>
      </c>
      <c r="E370" s="181">
        <v>1867.1890693028176</v>
      </c>
      <c r="F370" s="181">
        <v>1903.8290054041051</v>
      </c>
      <c r="G370" s="181">
        <v>1940.8828159388672</v>
      </c>
      <c r="H370" s="181">
        <v>1979.7157525391694</v>
      </c>
      <c r="I370" s="181">
        <v>2019.9538920839818</v>
      </c>
      <c r="J370" s="182">
        <v>2061.3189230730345</v>
      </c>
      <c r="K370" s="181">
        <v>2103.6130256075003</v>
      </c>
      <c r="L370" s="181">
        <v>2146.6807805451422</v>
      </c>
      <c r="M370" s="181">
        <v>2190.4078286986801</v>
      </c>
      <c r="N370" s="181">
        <v>2234.7009787468478</v>
      </c>
      <c r="O370" s="181">
        <v>2279.465076823848</v>
      </c>
      <c r="P370" s="181">
        <v>2324.6721699938098</v>
      </c>
      <c r="Q370" s="181">
        <v>2370.3021816501132</v>
      </c>
      <c r="R370" s="181">
        <v>2416.2752644322827</v>
      </c>
      <c r="S370" s="181">
        <v>2462.5205443662876</v>
      </c>
      <c r="T370" s="181">
        <v>2508.9472986792184</v>
      </c>
      <c r="U370" s="181">
        <v>2555.6051041293886</v>
      </c>
      <c r="V370" s="181">
        <v>2602.5622579060778</v>
      </c>
      <c r="W370" s="181">
        <v>2649.7590140781194</v>
      </c>
      <c r="X370" s="181">
        <v>2697.1202905040482</v>
      </c>
      <c r="Y370" s="181">
        <v>2744.4747195898744</v>
      </c>
    </row>
    <row r="371" spans="1:25" x14ac:dyDescent="0.25">
      <c r="A371" s="178" t="s">
        <v>687</v>
      </c>
      <c r="B371" s="178" t="s">
        <v>288</v>
      </c>
      <c r="C371" s="178" t="s">
        <v>266</v>
      </c>
      <c r="D371" s="178" t="s">
        <v>277</v>
      </c>
      <c r="E371" s="181">
        <v>3423.009813762902</v>
      </c>
      <c r="F371" s="181">
        <v>3451.3861214877147</v>
      </c>
      <c r="G371" s="181">
        <v>3479.4506848621145</v>
      </c>
      <c r="H371" s="181">
        <v>3509.618984880723</v>
      </c>
      <c r="I371" s="181">
        <v>3541.1502120046134</v>
      </c>
      <c r="J371" s="182">
        <v>3573.5004792229179</v>
      </c>
      <c r="K371" s="181">
        <v>3606.2868409329453</v>
      </c>
      <c r="L371" s="181">
        <v>3639.2144244450474</v>
      </c>
      <c r="M371" s="181">
        <v>3672.0697463995639</v>
      </c>
      <c r="N371" s="181">
        <v>3704.6835676982068</v>
      </c>
      <c r="O371" s="181">
        <v>3736.8907739718802</v>
      </c>
      <c r="P371" s="181">
        <v>3768.6424776731992</v>
      </c>
      <c r="Q371" s="181">
        <v>3799.9046578151269</v>
      </c>
      <c r="R371" s="181">
        <v>3830.5501548946741</v>
      </c>
      <c r="S371" s="181">
        <v>3860.4716618755529</v>
      </c>
      <c r="T371" s="181">
        <v>3889.5360995861638</v>
      </c>
      <c r="U371" s="181">
        <v>3917.8317000014781</v>
      </c>
      <c r="V371" s="181">
        <v>3945.4715648590163</v>
      </c>
      <c r="W371" s="181">
        <v>3972.3721635447409</v>
      </c>
      <c r="X371" s="181">
        <v>3998.4312148731583</v>
      </c>
      <c r="Y371" s="181">
        <v>4023.4101666484426</v>
      </c>
    </row>
    <row r="372" spans="1:25" x14ac:dyDescent="0.25">
      <c r="A372" s="178" t="s">
        <v>687</v>
      </c>
      <c r="B372" s="178" t="s">
        <v>288</v>
      </c>
      <c r="C372" s="178" t="s">
        <v>694</v>
      </c>
      <c r="D372" s="178" t="s">
        <v>707</v>
      </c>
      <c r="E372" s="181">
        <v>1838.6044362025011</v>
      </c>
      <c r="F372" s="181">
        <v>1871.9053844743137</v>
      </c>
      <c r="G372" s="181">
        <v>1905.5099301675459</v>
      </c>
      <c r="H372" s="181">
        <v>1940.7548816566316</v>
      </c>
      <c r="I372" s="181">
        <v>1977.2666976782052</v>
      </c>
      <c r="J372" s="182">
        <v>2014.7674814854581</v>
      </c>
      <c r="K372" s="181">
        <v>2053.0595236659251</v>
      </c>
      <c r="L372" s="181">
        <v>2091.9875936935291</v>
      </c>
      <c r="M372" s="181">
        <v>2131.4373247881349</v>
      </c>
      <c r="N372" s="181">
        <v>2171.3155866535635</v>
      </c>
      <c r="O372" s="181">
        <v>2211.5278895853371</v>
      </c>
      <c r="P372" s="181">
        <v>2252.0453992584803</v>
      </c>
      <c r="Q372" s="181">
        <v>2292.8470662862096</v>
      </c>
      <c r="R372" s="181">
        <v>2333.8542295709522</v>
      </c>
      <c r="S372" s="181">
        <v>2374.9973444539269</v>
      </c>
      <c r="T372" s="181">
        <v>2416.1881602940334</v>
      </c>
      <c r="U372" s="181">
        <v>2457.4738594725254</v>
      </c>
      <c r="V372" s="181">
        <v>2498.9193184387022</v>
      </c>
      <c r="W372" s="181">
        <v>2540.4662654698118</v>
      </c>
      <c r="X372" s="181">
        <v>2582.042089738392</v>
      </c>
      <c r="Y372" s="181">
        <v>2623.4825682940245</v>
      </c>
    </row>
    <row r="373" spans="1:25" x14ac:dyDescent="0.25">
      <c r="A373" s="178" t="s">
        <v>687</v>
      </c>
      <c r="B373" s="178" t="s">
        <v>288</v>
      </c>
      <c r="C373" s="178" t="s">
        <v>240</v>
      </c>
      <c r="D373" s="178" t="s">
        <v>241</v>
      </c>
      <c r="E373" s="181">
        <v>8791.8164378544916</v>
      </c>
      <c r="F373" s="181">
        <v>8748.7258682868505</v>
      </c>
      <c r="G373" s="181">
        <v>8704.5437801285607</v>
      </c>
      <c r="H373" s="181">
        <v>8665.2805294591089</v>
      </c>
      <c r="I373" s="181">
        <v>8628.9425537191928</v>
      </c>
      <c r="J373" s="182">
        <v>8594.1092969139845</v>
      </c>
      <c r="K373" s="181">
        <v>8559.8135838994913</v>
      </c>
      <c r="L373" s="181">
        <v>8525.3436168624066</v>
      </c>
      <c r="M373" s="181">
        <v>8490.2124283323992</v>
      </c>
      <c r="N373" s="181">
        <v>8454.0596233501747</v>
      </c>
      <c r="O373" s="181">
        <v>8416.5535765779186</v>
      </c>
      <c r="P373" s="181">
        <v>8377.6393615297256</v>
      </c>
      <c r="Q373" s="181">
        <v>8337.2989279929789</v>
      </c>
      <c r="R373" s="181">
        <v>8295.3149308875782</v>
      </c>
      <c r="S373" s="181">
        <v>8251.5252433245296</v>
      </c>
      <c r="T373" s="181">
        <v>8205.7234999955108</v>
      </c>
      <c r="U373" s="181">
        <v>8158.1767696611769</v>
      </c>
      <c r="V373" s="181">
        <v>8109.1914796540877</v>
      </c>
      <c r="W373" s="181">
        <v>8058.6611204046421</v>
      </c>
      <c r="X373" s="181">
        <v>8006.4487251260362</v>
      </c>
      <c r="Y373" s="181">
        <v>7952.1567682809336</v>
      </c>
    </row>
    <row r="374" spans="1:25" x14ac:dyDescent="0.25">
      <c r="A374" s="178" t="s">
        <v>687</v>
      </c>
      <c r="B374" s="178" t="s">
        <v>291</v>
      </c>
      <c r="C374" s="178" t="s">
        <v>565</v>
      </c>
      <c r="D374" s="178" t="s">
        <v>566</v>
      </c>
      <c r="E374" s="181">
        <v>7801.1334682767229</v>
      </c>
      <c r="F374" s="181">
        <v>7913.8505207003509</v>
      </c>
      <c r="G374" s="181">
        <v>8011.0814423735656</v>
      </c>
      <c r="H374" s="181">
        <v>8103.774022444496</v>
      </c>
      <c r="I374" s="181">
        <v>8193.3364559852034</v>
      </c>
      <c r="J374" s="182">
        <v>8280.8914245251253</v>
      </c>
      <c r="K374" s="181">
        <v>8367.1630494299425</v>
      </c>
      <c r="L374" s="181">
        <v>8452.7253929453818</v>
      </c>
      <c r="M374" s="181">
        <v>8538.0066208521166</v>
      </c>
      <c r="N374" s="181">
        <v>8623.5823287823732</v>
      </c>
      <c r="O374" s="181">
        <v>8709.7149888814238</v>
      </c>
      <c r="P374" s="181">
        <v>8796.7760485116942</v>
      </c>
      <c r="Q374" s="181">
        <v>8885.0607637770536</v>
      </c>
      <c r="R374" s="181">
        <v>8974.594300312694</v>
      </c>
      <c r="S374" s="181">
        <v>9065.6131715716347</v>
      </c>
      <c r="T374" s="181">
        <v>9158.4547062545353</v>
      </c>
      <c r="U374" s="181">
        <v>9252.2719533963827</v>
      </c>
      <c r="V374" s="181">
        <v>9346.1037728647625</v>
      </c>
      <c r="W374" s="181">
        <v>9440.113158836275</v>
      </c>
      <c r="X374" s="181">
        <v>9534.4861214498978</v>
      </c>
      <c r="Y374" s="181">
        <v>9629.1674352616374</v>
      </c>
    </row>
    <row r="375" spans="1:25" x14ac:dyDescent="0.25">
      <c r="A375" s="178" t="s">
        <v>687</v>
      </c>
      <c r="B375" s="178" t="s">
        <v>293</v>
      </c>
      <c r="C375" s="178" t="s">
        <v>565</v>
      </c>
      <c r="D375" s="178" t="s">
        <v>566</v>
      </c>
      <c r="E375" s="181">
        <v>19704.166148374166</v>
      </c>
      <c r="F375" s="181">
        <v>19918.682456900009</v>
      </c>
      <c r="G375" s="181">
        <v>20119.935317803138</v>
      </c>
      <c r="H375" s="181">
        <v>20326.954071116063</v>
      </c>
      <c r="I375" s="181">
        <v>20538.368004168253</v>
      </c>
      <c r="J375" s="182">
        <v>20753.349750278649</v>
      </c>
      <c r="K375" s="181">
        <v>20971.136626628995</v>
      </c>
      <c r="L375" s="181">
        <v>21191.132576209624</v>
      </c>
      <c r="M375" s="181">
        <v>21412.784738221621</v>
      </c>
      <c r="N375" s="181">
        <v>21635.820927168243</v>
      </c>
      <c r="O375" s="181">
        <v>21859.849340521174</v>
      </c>
      <c r="P375" s="181">
        <v>22084.92387757187</v>
      </c>
      <c r="Q375" s="181">
        <v>22310.984968928624</v>
      </c>
      <c r="R375" s="181">
        <v>22537.296020498936</v>
      </c>
      <c r="S375" s="181">
        <v>22763.474185669962</v>
      </c>
      <c r="T375" s="181">
        <v>22989.724912159672</v>
      </c>
      <c r="U375" s="181">
        <v>23215.194849897707</v>
      </c>
      <c r="V375" s="181">
        <v>23438.485200680607</v>
      </c>
      <c r="W375" s="181">
        <v>23659.262794652386</v>
      </c>
      <c r="X375" s="181">
        <v>23877.236493972909</v>
      </c>
      <c r="Y375" s="181">
        <v>24092.103941208086</v>
      </c>
    </row>
    <row r="376" spans="1:25" x14ac:dyDescent="0.25">
      <c r="A376" s="178" t="s">
        <v>687</v>
      </c>
      <c r="B376" s="178" t="s">
        <v>580</v>
      </c>
      <c r="C376" s="178" t="s">
        <v>218</v>
      </c>
      <c r="D376" s="178" t="s">
        <v>708</v>
      </c>
      <c r="E376" s="181">
        <v>28789.039332838951</v>
      </c>
      <c r="F376" s="181">
        <v>29698.661486815436</v>
      </c>
      <c r="G376" s="181">
        <v>30440.199233174113</v>
      </c>
      <c r="H376" s="181">
        <v>31072.813438039837</v>
      </c>
      <c r="I376" s="181">
        <v>31616.806029960913</v>
      </c>
      <c r="J376" s="182">
        <v>32088.403104037247</v>
      </c>
      <c r="K376" s="181">
        <v>32500.584785255884</v>
      </c>
      <c r="L376" s="181">
        <v>32863.703753025671</v>
      </c>
      <c r="M376" s="181">
        <v>33186.056589529508</v>
      </c>
      <c r="N376" s="181">
        <v>33474.054243011145</v>
      </c>
      <c r="O376" s="181">
        <v>33732.323425787756</v>
      </c>
      <c r="P376" s="181">
        <v>33965.382811217059</v>
      </c>
      <c r="Q376" s="181">
        <v>34177.043611565503</v>
      </c>
      <c r="R376" s="181">
        <v>34369.584603315001</v>
      </c>
      <c r="S376" s="181">
        <v>34544.988882682315</v>
      </c>
      <c r="T376" s="181">
        <v>34703.741423940162</v>
      </c>
      <c r="U376" s="181">
        <v>34846.262766535241</v>
      </c>
      <c r="V376" s="181">
        <v>34973.771366928857</v>
      </c>
      <c r="W376" s="181">
        <v>35087.190669012911</v>
      </c>
      <c r="X376" s="181">
        <v>35187.112216527043</v>
      </c>
      <c r="Y376" s="181">
        <v>35271.75156825607</v>
      </c>
    </row>
    <row r="377" spans="1:25" x14ac:dyDescent="0.25">
      <c r="A377" s="178" t="s">
        <v>687</v>
      </c>
      <c r="B377" s="178" t="s">
        <v>580</v>
      </c>
      <c r="C377" s="178" t="s">
        <v>240</v>
      </c>
      <c r="D377" s="178" t="s">
        <v>241</v>
      </c>
      <c r="E377" s="181">
        <v>15404.715265875959</v>
      </c>
      <c r="F377" s="181">
        <v>16066.679819684134</v>
      </c>
      <c r="G377" s="181">
        <v>16654.902377120532</v>
      </c>
      <c r="H377" s="181">
        <v>17199.673751198865</v>
      </c>
      <c r="I377" s="181">
        <v>17710.851519308046</v>
      </c>
      <c r="J377" s="182">
        <v>18196.389599483806</v>
      </c>
      <c r="K377" s="181">
        <v>18662.717986558306</v>
      </c>
      <c r="L377" s="181">
        <v>19115.021789407761</v>
      </c>
      <c r="M377" s="181">
        <v>19557.509121944338</v>
      </c>
      <c r="N377" s="181">
        <v>19993.457082523488</v>
      </c>
      <c r="O377" s="181">
        <v>20425.216622239062</v>
      </c>
      <c r="P377" s="181">
        <v>20855.182283822618</v>
      </c>
      <c r="Q377" s="181">
        <v>21285.425981931607</v>
      </c>
      <c r="R377" s="181">
        <v>21717.155517081475</v>
      </c>
      <c r="S377" s="181">
        <v>22151.446066183315</v>
      </c>
      <c r="T377" s="181">
        <v>22588.449206139983</v>
      </c>
      <c r="U377" s="181">
        <v>23028.271025397182</v>
      </c>
      <c r="V377" s="181">
        <v>23471.54839990109</v>
      </c>
      <c r="W377" s="181">
        <v>23918.746802370686</v>
      </c>
      <c r="X377" s="181">
        <v>24370.121881913754</v>
      </c>
      <c r="Y377" s="181">
        <v>24824.264574154535</v>
      </c>
    </row>
    <row r="378" spans="1:25" x14ac:dyDescent="0.25">
      <c r="A378" s="178" t="s">
        <v>687</v>
      </c>
      <c r="B378" s="178" t="s">
        <v>581</v>
      </c>
      <c r="C378" s="178" t="s">
        <v>218</v>
      </c>
      <c r="D378" s="178" t="s">
        <v>709</v>
      </c>
      <c r="E378" s="181">
        <v>12688.633295387053</v>
      </c>
      <c r="F378" s="181">
        <v>12835.374681054152</v>
      </c>
      <c r="G378" s="181">
        <v>12963.159852921455</v>
      </c>
      <c r="H378" s="181">
        <v>13087.576841128684</v>
      </c>
      <c r="I378" s="181">
        <v>13208.984633155276</v>
      </c>
      <c r="J378" s="182">
        <v>13327.630234746424</v>
      </c>
      <c r="K378" s="181">
        <v>13443.616973657879</v>
      </c>
      <c r="L378" s="181">
        <v>13557.099274635721</v>
      </c>
      <c r="M378" s="181">
        <v>13668.226396664917</v>
      </c>
      <c r="N378" s="181">
        <v>13777.048316649583</v>
      </c>
      <c r="O378" s="181">
        <v>13883.458729696607</v>
      </c>
      <c r="P378" s="181">
        <v>13987.704669100298</v>
      </c>
      <c r="Q378" s="181">
        <v>14090.02886296022</v>
      </c>
      <c r="R378" s="181">
        <v>14190.280066000818</v>
      </c>
      <c r="S378" s="181">
        <v>14288.419517254646</v>
      </c>
      <c r="T378" s="181">
        <v>14384.408905225233</v>
      </c>
      <c r="U378" s="181">
        <v>14477.350241316737</v>
      </c>
      <c r="V378" s="181">
        <v>14566.397360245157</v>
      </c>
      <c r="W378" s="181">
        <v>14651.651025285453</v>
      </c>
      <c r="X378" s="181">
        <v>14733.192312479914</v>
      </c>
      <c r="Y378" s="181">
        <v>14810.689985316776</v>
      </c>
    </row>
    <row r="379" spans="1:25" x14ac:dyDescent="0.25">
      <c r="A379" s="178" t="s">
        <v>687</v>
      </c>
      <c r="B379" s="178" t="s">
        <v>581</v>
      </c>
      <c r="C379" s="178" t="s">
        <v>240</v>
      </c>
      <c r="D379" s="178" t="s">
        <v>241</v>
      </c>
      <c r="E379" s="181">
        <v>18656.505485429629</v>
      </c>
      <c r="F379" s="181">
        <v>19027.797569790164</v>
      </c>
      <c r="G379" s="181">
        <v>19376.235180106305</v>
      </c>
      <c r="H379" s="181">
        <v>19724.690524388661</v>
      </c>
      <c r="I379" s="181">
        <v>20073.659746687743</v>
      </c>
      <c r="J379" s="182">
        <v>20423.483579994543</v>
      </c>
      <c r="K379" s="181">
        <v>20774.291673208965</v>
      </c>
      <c r="L379" s="181">
        <v>21126.297103590641</v>
      </c>
      <c r="M379" s="181">
        <v>21479.711460520964</v>
      </c>
      <c r="N379" s="181">
        <v>21834.59555629635</v>
      </c>
      <c r="O379" s="181">
        <v>22190.761827360475</v>
      </c>
      <c r="P379" s="181">
        <v>22548.585230635548</v>
      </c>
      <c r="Q379" s="181">
        <v>22908.446003933768</v>
      </c>
      <c r="R379" s="181">
        <v>23270.09074460225</v>
      </c>
      <c r="S379" s="181">
        <v>23633.442580951374</v>
      </c>
      <c r="T379" s="181">
        <v>23998.422043933671</v>
      </c>
      <c r="U379" s="181">
        <v>24363.499528872915</v>
      </c>
      <c r="V379" s="181">
        <v>24727.179424323946</v>
      </c>
      <c r="W379" s="181">
        <v>25089.535149424508</v>
      </c>
      <c r="X379" s="181">
        <v>25450.609017603132</v>
      </c>
      <c r="Y379" s="181">
        <v>25809.726655096816</v>
      </c>
    </row>
    <row r="380" spans="1:25" x14ac:dyDescent="0.25">
      <c r="A380" s="178" t="s">
        <v>687</v>
      </c>
      <c r="B380" s="178" t="s">
        <v>582</v>
      </c>
      <c r="C380" s="178" t="s">
        <v>218</v>
      </c>
      <c r="D380" s="178" t="s">
        <v>710</v>
      </c>
      <c r="E380" s="181">
        <v>5270.6535911695291</v>
      </c>
      <c r="F380" s="181">
        <v>5472.6469494782641</v>
      </c>
      <c r="G380" s="181">
        <v>5652.6274559042822</v>
      </c>
      <c r="H380" s="181">
        <v>5820.2775946510728</v>
      </c>
      <c r="I380" s="181">
        <v>5978.1493289061864</v>
      </c>
      <c r="J380" s="182">
        <v>6128.2391540032268</v>
      </c>
      <c r="K380" s="181">
        <v>6272.0650113946049</v>
      </c>
      <c r="L380" s="181">
        <v>6410.8172679351856</v>
      </c>
      <c r="M380" s="181">
        <v>6545.4271509769869</v>
      </c>
      <c r="N380" s="181">
        <v>6676.6431246216625</v>
      </c>
      <c r="O380" s="181">
        <v>6804.9158398304535</v>
      </c>
      <c r="P380" s="181">
        <v>6930.7331972143375</v>
      </c>
      <c r="Q380" s="181">
        <v>7054.4862238347432</v>
      </c>
      <c r="R380" s="181">
        <v>7176.2836753475895</v>
      </c>
      <c r="S380" s="181">
        <v>7296.266791110088</v>
      </c>
      <c r="T380" s="181">
        <v>7414.5177257586429</v>
      </c>
      <c r="U380" s="181">
        <v>7530.7211064161447</v>
      </c>
      <c r="V380" s="181">
        <v>7644.579644592659</v>
      </c>
      <c r="W380" s="181">
        <v>7756.1525796237729</v>
      </c>
      <c r="X380" s="181">
        <v>7865.4516591079237</v>
      </c>
      <c r="Y380" s="181">
        <v>7972.197736875607</v>
      </c>
    </row>
    <row r="381" spans="1:25" x14ac:dyDescent="0.25">
      <c r="A381" s="178" t="s">
        <v>687</v>
      </c>
      <c r="B381" s="178" t="s">
        <v>582</v>
      </c>
      <c r="C381" s="178" t="s">
        <v>545</v>
      </c>
      <c r="D381" s="178" t="s">
        <v>711</v>
      </c>
      <c r="E381" s="181">
        <v>1874.1237696631908</v>
      </c>
      <c r="F381" s="181">
        <v>1953.490574820959</v>
      </c>
      <c r="G381" s="181">
        <v>2025.5564213361063</v>
      </c>
      <c r="H381" s="181">
        <v>2093.7160038724205</v>
      </c>
      <c r="I381" s="181">
        <v>2158.8423359873304</v>
      </c>
      <c r="J381" s="182">
        <v>2221.62096581169</v>
      </c>
      <c r="K381" s="181">
        <v>2282.5742004858671</v>
      </c>
      <c r="L381" s="181">
        <v>2342.1129960909602</v>
      </c>
      <c r="M381" s="181">
        <v>2400.5598185549647</v>
      </c>
      <c r="N381" s="181">
        <v>2458.1749856672545</v>
      </c>
      <c r="O381" s="181">
        <v>2515.1128905854553</v>
      </c>
      <c r="P381" s="181">
        <v>2571.5442291840905</v>
      </c>
      <c r="Q381" s="181">
        <v>2627.6063349779197</v>
      </c>
      <c r="R381" s="181">
        <v>2683.3331830718666</v>
      </c>
      <c r="S381" s="181">
        <v>2738.7715144697495</v>
      </c>
      <c r="T381" s="181">
        <v>2793.9465731880582</v>
      </c>
      <c r="U381" s="181">
        <v>2848.7336556602249</v>
      </c>
      <c r="V381" s="181">
        <v>2903.0130284386041</v>
      </c>
      <c r="W381" s="181">
        <v>2956.7990643837593</v>
      </c>
      <c r="X381" s="181">
        <v>3010.0882421267793</v>
      </c>
      <c r="Y381" s="181">
        <v>3062.7652863739381</v>
      </c>
    </row>
    <row r="382" spans="1:25" x14ac:dyDescent="0.25">
      <c r="A382" s="178" t="s">
        <v>687</v>
      </c>
      <c r="B382" s="178" t="s">
        <v>582</v>
      </c>
      <c r="C382" s="178" t="s">
        <v>240</v>
      </c>
      <c r="D382" s="178" t="s">
        <v>241</v>
      </c>
      <c r="E382" s="181">
        <v>11830.598002603807</v>
      </c>
      <c r="F382" s="181">
        <v>12122.914302414294</v>
      </c>
      <c r="G382" s="181">
        <v>12365.859966490765</v>
      </c>
      <c r="H382" s="181">
        <v>12582.582263946157</v>
      </c>
      <c r="I382" s="181">
        <v>12779.783572776265</v>
      </c>
      <c r="J382" s="182">
        <v>12962.60985746207</v>
      </c>
      <c r="K382" s="181">
        <v>13134.922189597746</v>
      </c>
      <c r="L382" s="181">
        <v>13299.695647752123</v>
      </c>
      <c r="M382" s="181">
        <v>13459.21830070804</v>
      </c>
      <c r="N382" s="181">
        <v>13615.290262914412</v>
      </c>
      <c r="O382" s="181">
        <v>13769.021336900532</v>
      </c>
      <c r="P382" s="181">
        <v>13921.53822279505</v>
      </c>
      <c r="Q382" s="181">
        <v>14073.722227454296</v>
      </c>
      <c r="R382" s="181">
        <v>14225.855285659181</v>
      </c>
      <c r="S382" s="181">
        <v>14378.262488789725</v>
      </c>
      <c r="T382" s="181">
        <v>14531.133484480841</v>
      </c>
      <c r="U382" s="181">
        <v>14683.868136081684</v>
      </c>
      <c r="V382" s="181">
        <v>14835.903194092138</v>
      </c>
      <c r="W382" s="181">
        <v>14987.364191408615</v>
      </c>
      <c r="X382" s="181">
        <v>15138.273132922322</v>
      </c>
      <c r="Y382" s="181">
        <v>15288.08490416574</v>
      </c>
    </row>
    <row r="383" spans="1:25" x14ac:dyDescent="0.25">
      <c r="A383" s="178" t="s">
        <v>687</v>
      </c>
      <c r="B383" s="178" t="s">
        <v>585</v>
      </c>
      <c r="C383" s="178" t="s">
        <v>218</v>
      </c>
      <c r="D383" s="178" t="s">
        <v>712</v>
      </c>
      <c r="E383" s="181">
        <v>16930.229201553917</v>
      </c>
      <c r="F383" s="181">
        <v>17246.390130014985</v>
      </c>
      <c r="G383" s="181">
        <v>17559.172741568524</v>
      </c>
      <c r="H383" s="181">
        <v>17883.377298875479</v>
      </c>
      <c r="I383" s="181">
        <v>18216.229760960403</v>
      </c>
      <c r="J383" s="182">
        <v>18555.569807385433</v>
      </c>
      <c r="K383" s="181">
        <v>18899.719840169208</v>
      </c>
      <c r="L383" s="181">
        <v>19247.327862224491</v>
      </c>
      <c r="M383" s="181">
        <v>19597.324692785791</v>
      </c>
      <c r="N383" s="181">
        <v>19948.740504870097</v>
      </c>
      <c r="O383" s="181">
        <v>20300.552711475473</v>
      </c>
      <c r="P383" s="181">
        <v>20652.318931527068</v>
      </c>
      <c r="Q383" s="181">
        <v>21003.649669343769</v>
      </c>
      <c r="R383" s="181">
        <v>21353.599848264559</v>
      </c>
      <c r="S383" s="181">
        <v>21701.361658263599</v>
      </c>
      <c r="T383" s="181">
        <v>22046.05676015752</v>
      </c>
      <c r="U383" s="181">
        <v>22387.407608720063</v>
      </c>
      <c r="V383" s="181">
        <v>22725.260934805825</v>
      </c>
      <c r="W383" s="181">
        <v>23059.017599200852</v>
      </c>
      <c r="X383" s="181">
        <v>23387.986414177205</v>
      </c>
      <c r="Y383" s="181">
        <v>23710.755045040489</v>
      </c>
    </row>
    <row r="384" spans="1:25" x14ac:dyDescent="0.25">
      <c r="A384" s="178" t="s">
        <v>687</v>
      </c>
      <c r="B384" s="178" t="s">
        <v>585</v>
      </c>
      <c r="C384" s="178" t="s">
        <v>583</v>
      </c>
      <c r="D384" s="178" t="s">
        <v>713</v>
      </c>
      <c r="E384" s="181">
        <v>2406.9285541190584</v>
      </c>
      <c r="F384" s="181">
        <v>2496.1382212454355</v>
      </c>
      <c r="G384" s="181">
        <v>2587.2865948755234</v>
      </c>
      <c r="H384" s="181">
        <v>2682.6257509498582</v>
      </c>
      <c r="I384" s="181">
        <v>2781.8845852533336</v>
      </c>
      <c r="J384" s="182">
        <v>2884.861518997674</v>
      </c>
      <c r="K384" s="181">
        <v>2991.4111265554848</v>
      </c>
      <c r="L384" s="181">
        <v>3101.4247279131678</v>
      </c>
      <c r="M384" s="181">
        <v>3214.8273319002878</v>
      </c>
      <c r="N384" s="181">
        <v>3331.5505527209107</v>
      </c>
      <c r="O384" s="181">
        <v>3451.5077408364837</v>
      </c>
      <c r="P384" s="181">
        <v>3574.702263848852</v>
      </c>
      <c r="Q384" s="181">
        <v>3701.1431335977404</v>
      </c>
      <c r="R384" s="181">
        <v>3830.7364830399665</v>
      </c>
      <c r="S384" s="181">
        <v>3963.402921468492</v>
      </c>
      <c r="T384" s="181">
        <v>4099.0406436066878</v>
      </c>
      <c r="U384" s="181">
        <v>4237.6508632423183</v>
      </c>
      <c r="V384" s="181">
        <v>4379.2557356374009</v>
      </c>
      <c r="W384" s="181">
        <v>4523.7885024585921</v>
      </c>
      <c r="X384" s="181">
        <v>4671.1561714422714</v>
      </c>
      <c r="Y384" s="181">
        <v>4821.1095618382051</v>
      </c>
    </row>
    <row r="385" spans="1:25" x14ac:dyDescent="0.25">
      <c r="A385" s="178" t="s">
        <v>687</v>
      </c>
      <c r="B385" s="178" t="s">
        <v>585</v>
      </c>
      <c r="C385" s="178" t="s">
        <v>600</v>
      </c>
      <c r="D385" s="178" t="s">
        <v>714</v>
      </c>
      <c r="E385" s="181">
        <v>2610.2302443863305</v>
      </c>
      <c r="F385" s="181">
        <v>2639.1165901541021</v>
      </c>
      <c r="G385" s="181">
        <v>2666.9127825171545</v>
      </c>
      <c r="H385" s="181">
        <v>2695.8684231323336</v>
      </c>
      <c r="I385" s="181">
        <v>2725.5367286402743</v>
      </c>
      <c r="J385" s="182">
        <v>2755.57495988549</v>
      </c>
      <c r="K385" s="181">
        <v>2785.7214721835699</v>
      </c>
      <c r="L385" s="181">
        <v>2815.7698888666964</v>
      </c>
      <c r="M385" s="181">
        <v>2845.5609689799344</v>
      </c>
      <c r="N385" s="181">
        <v>2874.9545212030466</v>
      </c>
      <c r="O385" s="181">
        <v>2903.8070227246599</v>
      </c>
      <c r="P385" s="181">
        <v>2932.0616861450767</v>
      </c>
      <c r="Q385" s="181">
        <v>2959.6709959184805</v>
      </c>
      <c r="R385" s="181">
        <v>2986.5112955158438</v>
      </c>
      <c r="S385" s="181">
        <v>3012.481836991516</v>
      </c>
      <c r="T385" s="181">
        <v>3037.4753668762405</v>
      </c>
      <c r="U385" s="181">
        <v>3061.4702312043169</v>
      </c>
      <c r="V385" s="181">
        <v>3084.4625650684839</v>
      </c>
      <c r="W385" s="181">
        <v>3106.388836952266</v>
      </c>
      <c r="X385" s="181">
        <v>3127.1753916162397</v>
      </c>
      <c r="Y385" s="181">
        <v>3146.6553796154299</v>
      </c>
    </row>
    <row r="386" spans="1:25" x14ac:dyDescent="0.25">
      <c r="A386" s="178" t="s">
        <v>687</v>
      </c>
      <c r="B386" s="178" t="s">
        <v>585</v>
      </c>
      <c r="C386" s="178" t="s">
        <v>240</v>
      </c>
      <c r="D386" s="178" t="s">
        <v>241</v>
      </c>
      <c r="E386" s="181">
        <v>22810.653971294712</v>
      </c>
      <c r="F386" s="181">
        <v>22791.012112225293</v>
      </c>
      <c r="G386" s="181">
        <v>22760.705596729975</v>
      </c>
      <c r="H386" s="181">
        <v>22739.118447616213</v>
      </c>
      <c r="I386" s="181">
        <v>22722.260921594134</v>
      </c>
      <c r="J386" s="182">
        <v>22707.182719321401</v>
      </c>
      <c r="K386" s="181">
        <v>22691.729266264672</v>
      </c>
      <c r="L386" s="181">
        <v>22674.290364867826</v>
      </c>
      <c r="M386" s="181">
        <v>22653.705977216785</v>
      </c>
      <c r="N386" s="181">
        <v>22629.020750147491</v>
      </c>
      <c r="O386" s="181">
        <v>22599.299020869021</v>
      </c>
      <c r="P386" s="181">
        <v>22564.31736427439</v>
      </c>
      <c r="Q386" s="181">
        <v>22523.936000053218</v>
      </c>
      <c r="R386" s="181">
        <v>22477.451367974441</v>
      </c>
      <c r="S386" s="181">
        <v>22424.364312192072</v>
      </c>
      <c r="T386" s="181">
        <v>22364.152617304364</v>
      </c>
      <c r="U386" s="181">
        <v>22296.943167883765</v>
      </c>
      <c r="V386" s="181">
        <v>22222.988592663729</v>
      </c>
      <c r="W386" s="181">
        <v>22142.108244007279</v>
      </c>
      <c r="X386" s="181">
        <v>22054.060289400019</v>
      </c>
      <c r="Y386" s="181">
        <v>21957.965144617738</v>
      </c>
    </row>
    <row r="387" spans="1:25" x14ac:dyDescent="0.25">
      <c r="A387" s="178" t="s">
        <v>687</v>
      </c>
      <c r="B387" s="178" t="s">
        <v>586</v>
      </c>
      <c r="C387" s="178" t="s">
        <v>218</v>
      </c>
      <c r="D387" s="178" t="s">
        <v>715</v>
      </c>
      <c r="E387" s="181">
        <v>3036.857768693842</v>
      </c>
      <c r="F387" s="181">
        <v>2986.4935340288857</v>
      </c>
      <c r="G387" s="181">
        <v>2930.217409832137</v>
      </c>
      <c r="H387" s="181">
        <v>2872.0245523146054</v>
      </c>
      <c r="I387" s="181">
        <v>2812.4775626335954</v>
      </c>
      <c r="J387" s="182">
        <v>2752.0223431910144</v>
      </c>
      <c r="K387" s="181">
        <v>2691.0222099277585</v>
      </c>
      <c r="L387" s="181">
        <v>2629.7477726268762</v>
      </c>
      <c r="M387" s="181">
        <v>2568.4203618192078</v>
      </c>
      <c r="N387" s="181">
        <v>2507.2057964481428</v>
      </c>
      <c r="O387" s="181">
        <v>2446.2401778939002</v>
      </c>
      <c r="P387" s="181">
        <v>2385.6819494796691</v>
      </c>
      <c r="Q387" s="181">
        <v>2325.6526714749211</v>
      </c>
      <c r="R387" s="181">
        <v>2266.1923852357286</v>
      </c>
      <c r="S387" s="181">
        <v>2207.3661131337276</v>
      </c>
      <c r="T387" s="181">
        <v>2149.2083576447872</v>
      </c>
      <c r="U387" s="181">
        <v>2091.8468607085642</v>
      </c>
      <c r="V387" s="181">
        <v>2035.4022659411937</v>
      </c>
      <c r="W387" s="181">
        <v>1979.8770908904426</v>
      </c>
      <c r="X387" s="181">
        <v>1925.2797015224787</v>
      </c>
      <c r="Y387" s="181">
        <v>1871.5373972907284</v>
      </c>
    </row>
    <row r="388" spans="1:25" x14ac:dyDescent="0.25">
      <c r="A388" s="178" t="s">
        <v>687</v>
      </c>
      <c r="B388" s="178" t="s">
        <v>586</v>
      </c>
      <c r="C388" s="178" t="s">
        <v>240</v>
      </c>
      <c r="D388" s="178" t="s">
        <v>241</v>
      </c>
      <c r="E388" s="181">
        <v>14471.296336725753</v>
      </c>
      <c r="F388" s="181">
        <v>14749.509911184157</v>
      </c>
      <c r="G388" s="181">
        <v>14998.590666908827</v>
      </c>
      <c r="H388" s="181">
        <v>15236.139097680862</v>
      </c>
      <c r="I388" s="181">
        <v>15463.706520738993</v>
      </c>
      <c r="J388" s="182">
        <v>15682.519050742716</v>
      </c>
      <c r="K388" s="181">
        <v>15893.592538268997</v>
      </c>
      <c r="L388" s="181">
        <v>16097.610180757219</v>
      </c>
      <c r="M388" s="181">
        <v>16295.118762853846</v>
      </c>
      <c r="N388" s="181">
        <v>16486.449127531072</v>
      </c>
      <c r="O388" s="181">
        <v>16671.841138985485</v>
      </c>
      <c r="P388" s="181">
        <v>16851.786551493606</v>
      </c>
      <c r="Q388" s="181">
        <v>17026.634471491663</v>
      </c>
      <c r="R388" s="181">
        <v>17196.216639315331</v>
      </c>
      <c r="S388" s="181">
        <v>17360.582888548674</v>
      </c>
      <c r="T388" s="181">
        <v>17519.587750180122</v>
      </c>
      <c r="U388" s="181">
        <v>17673.89681862307</v>
      </c>
      <c r="V388" s="181">
        <v>17824.255012957456</v>
      </c>
      <c r="W388" s="181">
        <v>17970.481535101608</v>
      </c>
      <c r="X388" s="181">
        <v>18112.454884417661</v>
      </c>
      <c r="Y388" s="181">
        <v>18249.276426941808</v>
      </c>
    </row>
    <row r="389" spans="1:25" x14ac:dyDescent="0.25">
      <c r="A389" s="178" t="s">
        <v>687</v>
      </c>
      <c r="B389" s="178" t="s">
        <v>587</v>
      </c>
      <c r="C389" s="178" t="s">
        <v>218</v>
      </c>
      <c r="D389" s="178" t="s">
        <v>716</v>
      </c>
      <c r="E389" s="181">
        <v>43410.955634730599</v>
      </c>
      <c r="F389" s="181">
        <v>43785.64216549784</v>
      </c>
      <c r="G389" s="181">
        <v>44143.206952188841</v>
      </c>
      <c r="H389" s="181">
        <v>44521.57636131427</v>
      </c>
      <c r="I389" s="181">
        <v>44911.933462437366</v>
      </c>
      <c r="J389" s="182">
        <v>45307.702891080815</v>
      </c>
      <c r="K389" s="181">
        <v>45704.017148389838</v>
      </c>
      <c r="L389" s="181">
        <v>46097.187215044622</v>
      </c>
      <c r="M389" s="181">
        <v>46484.584389342286</v>
      </c>
      <c r="N389" s="181">
        <v>46864.108505891352</v>
      </c>
      <c r="O389" s="181">
        <v>47233.584137166501</v>
      </c>
      <c r="P389" s="181">
        <v>47592.630599172386</v>
      </c>
      <c r="Q389" s="181">
        <v>47941.267856507235</v>
      </c>
      <c r="R389" s="181">
        <v>48278.463375372179</v>
      </c>
      <c r="S389" s="181">
        <v>48603.618668106305</v>
      </c>
      <c r="T389" s="181">
        <v>48915.600967590479</v>
      </c>
      <c r="U389" s="181">
        <v>49214.763094147209</v>
      </c>
      <c r="V389" s="181">
        <v>49501.999304839519</v>
      </c>
      <c r="W389" s="181">
        <v>49777.110220333088</v>
      </c>
      <c r="X389" s="181">
        <v>50039.815064268107</v>
      </c>
      <c r="Y389" s="181">
        <v>50287.923108026625</v>
      </c>
    </row>
    <row r="390" spans="1:25" x14ac:dyDescent="0.25">
      <c r="A390" s="178" t="s">
        <v>687</v>
      </c>
      <c r="B390" s="178" t="s">
        <v>587</v>
      </c>
      <c r="C390" s="178" t="s">
        <v>299</v>
      </c>
      <c r="D390" s="178" t="s">
        <v>308</v>
      </c>
      <c r="E390" s="181">
        <v>3068.7283965305119</v>
      </c>
      <c r="F390" s="181">
        <v>3097.3650392009181</v>
      </c>
      <c r="G390" s="181">
        <v>3124.8279628860391</v>
      </c>
      <c r="H390" s="181">
        <v>3153.8012938191687</v>
      </c>
      <c r="I390" s="181">
        <v>3183.6631367786022</v>
      </c>
      <c r="J390" s="182">
        <v>3213.9488720998497</v>
      </c>
      <c r="K390" s="181">
        <v>3244.3138200273706</v>
      </c>
      <c r="L390" s="181">
        <v>3274.4960547814858</v>
      </c>
      <c r="M390" s="181">
        <v>3304.308294216692</v>
      </c>
      <c r="N390" s="181">
        <v>3333.6003329508635</v>
      </c>
      <c r="O390" s="181">
        <v>3362.2161920076533</v>
      </c>
      <c r="P390" s="181">
        <v>3390.1273040865094</v>
      </c>
      <c r="Q390" s="181">
        <v>3417.3335834101649</v>
      </c>
      <c r="R390" s="181">
        <v>3443.759870085823</v>
      </c>
      <c r="S390" s="181">
        <v>3469.3617799991403</v>
      </c>
      <c r="T390" s="181">
        <v>3494.0566442615227</v>
      </c>
      <c r="U390" s="181">
        <v>3517.8677563976698</v>
      </c>
      <c r="V390" s="181">
        <v>3540.8572060542856</v>
      </c>
      <c r="W390" s="181">
        <v>3563.0089762926345</v>
      </c>
      <c r="X390" s="181">
        <v>3584.3011776949784</v>
      </c>
      <c r="Y390" s="181">
        <v>3604.5749595086336</v>
      </c>
    </row>
    <row r="391" spans="1:25" x14ac:dyDescent="0.25">
      <c r="A391" s="178" t="s">
        <v>687</v>
      </c>
      <c r="B391" s="178" t="s">
        <v>587</v>
      </c>
      <c r="C391" s="178" t="s">
        <v>717</v>
      </c>
      <c r="D391" s="178" t="s">
        <v>718</v>
      </c>
      <c r="E391" s="181">
        <v>1676.4538875116721</v>
      </c>
      <c r="F391" s="181">
        <v>1714.1029332058581</v>
      </c>
      <c r="G391" s="181">
        <v>1751.7896828794883</v>
      </c>
      <c r="H391" s="181">
        <v>1791.0244922349684</v>
      </c>
      <c r="I391" s="181">
        <v>1831.4946424301136</v>
      </c>
      <c r="J391" s="182">
        <v>1872.9615133376783</v>
      </c>
      <c r="K391" s="181">
        <v>1915.2439190764946</v>
      </c>
      <c r="L391" s="181">
        <v>1958.2000304912076</v>
      </c>
      <c r="M391" s="181">
        <v>2001.7253442395206</v>
      </c>
      <c r="N391" s="181">
        <v>2045.7323086574145</v>
      </c>
      <c r="O391" s="181">
        <v>2090.1249742251962</v>
      </c>
      <c r="P391" s="181">
        <v>2134.8824741235585</v>
      </c>
      <c r="Q391" s="181">
        <v>2180.0009636632199</v>
      </c>
      <c r="R391" s="181">
        <v>2225.4278455584058</v>
      </c>
      <c r="S391" s="181">
        <v>2271.1279007594039</v>
      </c>
      <c r="T391" s="181">
        <v>2317.0387130721906</v>
      </c>
      <c r="U391" s="181">
        <v>2363.1658610408203</v>
      </c>
      <c r="V391" s="181">
        <v>2409.5417385489982</v>
      </c>
      <c r="W391" s="181">
        <v>2456.1467014677778</v>
      </c>
      <c r="X391" s="181">
        <v>2502.956070139076</v>
      </c>
      <c r="Y391" s="181">
        <v>2549.8471037177164</v>
      </c>
    </row>
    <row r="392" spans="1:25" x14ac:dyDescent="0.25">
      <c r="A392" s="178" t="s">
        <v>687</v>
      </c>
      <c r="B392" s="178" t="s">
        <v>587</v>
      </c>
      <c r="C392" s="178" t="s">
        <v>240</v>
      </c>
      <c r="D392" s="178" t="s">
        <v>241</v>
      </c>
      <c r="E392" s="181">
        <v>31694.178525792311</v>
      </c>
      <c r="F392" s="181">
        <v>31965.946283011283</v>
      </c>
      <c r="G392" s="181">
        <v>32230.069575167741</v>
      </c>
      <c r="H392" s="181">
        <v>32514.294077105449</v>
      </c>
      <c r="I392" s="181">
        <v>32812.247182422347</v>
      </c>
      <c r="J392" s="182">
        <v>33119.193895248252</v>
      </c>
      <c r="K392" s="181">
        <v>33431.642514081934</v>
      </c>
      <c r="L392" s="181">
        <v>33746.95527886373</v>
      </c>
      <c r="M392" s="181">
        <v>34063.260920073277</v>
      </c>
      <c r="N392" s="181">
        <v>34379.065120895139</v>
      </c>
      <c r="O392" s="181">
        <v>34692.806875267481</v>
      </c>
      <c r="P392" s="181">
        <v>35004.231531355144</v>
      </c>
      <c r="Q392" s="181">
        <v>35313.371784004419</v>
      </c>
      <c r="R392" s="181">
        <v>35619.477729460246</v>
      </c>
      <c r="S392" s="181">
        <v>35922.108916102545</v>
      </c>
      <c r="T392" s="181">
        <v>36220.419504663783</v>
      </c>
      <c r="U392" s="181">
        <v>36514.652539973424</v>
      </c>
      <c r="V392" s="181">
        <v>36805.448722051224</v>
      </c>
      <c r="W392" s="181">
        <v>37092.632955585868</v>
      </c>
      <c r="X392" s="181">
        <v>37375.961790707719</v>
      </c>
      <c r="Y392" s="181">
        <v>37653.753467889226</v>
      </c>
    </row>
    <row r="393" spans="1:25" x14ac:dyDescent="0.25">
      <c r="A393" s="178" t="s">
        <v>687</v>
      </c>
      <c r="B393" s="178" t="s">
        <v>594</v>
      </c>
      <c r="C393" s="178" t="s">
        <v>218</v>
      </c>
      <c r="D393" s="178" t="s">
        <v>719</v>
      </c>
      <c r="E393" s="181">
        <v>3261.7154926630187</v>
      </c>
      <c r="F393" s="181">
        <v>3372.0961698013284</v>
      </c>
      <c r="G393" s="181">
        <v>3483.3341105047798</v>
      </c>
      <c r="H393" s="181">
        <v>3598.6888014445212</v>
      </c>
      <c r="I393" s="181">
        <v>3717.7838163022648</v>
      </c>
      <c r="J393" s="182">
        <v>3840.314955526555</v>
      </c>
      <c r="K393" s="181">
        <v>3965.9807684734074</v>
      </c>
      <c r="L393" s="181">
        <v>4094.5376849011254</v>
      </c>
      <c r="M393" s="181">
        <v>4225.7609204275068</v>
      </c>
      <c r="N393" s="181">
        <v>4359.4436767666393</v>
      </c>
      <c r="O393" s="181">
        <v>4495.3243610001564</v>
      </c>
      <c r="P393" s="181">
        <v>4633.2529248435785</v>
      </c>
      <c r="Q393" s="181">
        <v>4773.0814152553021</v>
      </c>
      <c r="R393" s="181">
        <v>4914.5546619825436</v>
      </c>
      <c r="S393" s="181">
        <v>5057.5080638124327</v>
      </c>
      <c r="T393" s="181">
        <v>5201.8869119556166</v>
      </c>
      <c r="U393" s="181">
        <v>5347.3013944920258</v>
      </c>
      <c r="V393" s="181">
        <v>5493.2544560245888</v>
      </c>
      <c r="W393" s="181">
        <v>5639.61437989766</v>
      </c>
      <c r="X393" s="181">
        <v>5786.3244334822084</v>
      </c>
      <c r="Y393" s="181">
        <v>5933.3129374893942</v>
      </c>
    </row>
    <row r="394" spans="1:25" x14ac:dyDescent="0.25">
      <c r="A394" s="178" t="s">
        <v>687</v>
      </c>
      <c r="B394" s="178" t="s">
        <v>594</v>
      </c>
      <c r="C394" s="178" t="s">
        <v>240</v>
      </c>
      <c r="D394" s="178" t="s">
        <v>241</v>
      </c>
      <c r="E394" s="181">
        <v>5380.2442249543419</v>
      </c>
      <c r="F394" s="181">
        <v>5360.3789510532552</v>
      </c>
      <c r="G394" s="181">
        <v>5336.5391986394579</v>
      </c>
      <c r="H394" s="181">
        <v>5313.8293550574926</v>
      </c>
      <c r="I394" s="181">
        <v>5291.4683265025687</v>
      </c>
      <c r="J394" s="182">
        <v>5268.8761721287819</v>
      </c>
      <c r="K394" s="181">
        <v>5245.5551843199464</v>
      </c>
      <c r="L394" s="181">
        <v>5221.1523776180666</v>
      </c>
      <c r="M394" s="181">
        <v>5195.3916328968917</v>
      </c>
      <c r="N394" s="181">
        <v>5168.0635520987144</v>
      </c>
      <c r="O394" s="181">
        <v>5138.9340863590805</v>
      </c>
      <c r="P394" s="181">
        <v>5107.9353337049934</v>
      </c>
      <c r="Q394" s="181">
        <v>5075.0230231248433</v>
      </c>
      <c r="R394" s="181">
        <v>5040.0617095292155</v>
      </c>
      <c r="S394" s="181">
        <v>5003.0378053971926</v>
      </c>
      <c r="T394" s="181">
        <v>4964.0588207894707</v>
      </c>
      <c r="U394" s="181">
        <v>4922.9232804609528</v>
      </c>
      <c r="V394" s="181">
        <v>4879.3770104072755</v>
      </c>
      <c r="W394" s="181">
        <v>4833.5305158788851</v>
      </c>
      <c r="X394" s="181">
        <v>4785.5587367107528</v>
      </c>
      <c r="Y394" s="181">
        <v>4735.6176628070798</v>
      </c>
    </row>
    <row r="395" spans="1:25" x14ac:dyDescent="0.25">
      <c r="A395" s="178" t="s">
        <v>687</v>
      </c>
      <c r="B395" s="178" t="s">
        <v>596</v>
      </c>
      <c r="C395" s="178" t="s">
        <v>218</v>
      </c>
      <c r="D395" s="178" t="s">
        <v>720</v>
      </c>
      <c r="E395" s="181">
        <v>99766.859732190467</v>
      </c>
      <c r="F395" s="181">
        <v>102181.72659906356</v>
      </c>
      <c r="G395" s="181">
        <v>104282.18980734743</v>
      </c>
      <c r="H395" s="181">
        <v>106213.82868381334</v>
      </c>
      <c r="I395" s="181">
        <v>108004.85291026236</v>
      </c>
      <c r="J395" s="182">
        <v>109676.90724150137</v>
      </c>
      <c r="K395" s="181">
        <v>111247.40312009565</v>
      </c>
      <c r="L395" s="181">
        <v>112729.9821344041</v>
      </c>
      <c r="M395" s="181">
        <v>114135.85964533867</v>
      </c>
      <c r="N395" s="181">
        <v>115473.10001150625</v>
      </c>
      <c r="O395" s="181">
        <v>116746.21623671125</v>
      </c>
      <c r="P395" s="181">
        <v>117962.04300973678</v>
      </c>
      <c r="Q395" s="181">
        <v>119126.72019772734</v>
      </c>
      <c r="R395" s="181">
        <v>120242.67986536847</v>
      </c>
      <c r="S395" s="181">
        <v>121312.76371799016</v>
      </c>
      <c r="T395" s="181">
        <v>122339.48956938442</v>
      </c>
      <c r="U395" s="181">
        <v>123327.81507991503</v>
      </c>
      <c r="V395" s="181">
        <v>124281.66966240153</v>
      </c>
      <c r="W395" s="181">
        <v>125202.16340282459</v>
      </c>
      <c r="X395" s="181">
        <v>126090.41124258029</v>
      </c>
      <c r="Y395" s="181">
        <v>126944.73377518858</v>
      </c>
    </row>
    <row r="396" spans="1:25" x14ac:dyDescent="0.25">
      <c r="A396" s="178" t="s">
        <v>687</v>
      </c>
      <c r="B396" s="178" t="s">
        <v>596</v>
      </c>
      <c r="C396" s="178" t="s">
        <v>721</v>
      </c>
      <c r="D396" s="178" t="s">
        <v>722</v>
      </c>
      <c r="E396" s="181">
        <v>2422.136459454638</v>
      </c>
      <c r="F396" s="181">
        <v>2451.4910720921594</v>
      </c>
      <c r="G396" s="181">
        <v>2472.3616368858748</v>
      </c>
      <c r="H396" s="181">
        <v>2488.4429733811385</v>
      </c>
      <c r="I396" s="181">
        <v>2500.5449912484464</v>
      </c>
      <c r="J396" s="182">
        <v>2509.2929897296567</v>
      </c>
      <c r="K396" s="181">
        <v>2515.1902135967489</v>
      </c>
      <c r="L396" s="181">
        <v>2518.6346017045003</v>
      </c>
      <c r="M396" s="181">
        <v>2519.9540180859267</v>
      </c>
      <c r="N396" s="181">
        <v>2519.3940645911644</v>
      </c>
      <c r="O396" s="181">
        <v>2517.1138852277331</v>
      </c>
      <c r="P396" s="181">
        <v>2513.3160910892384</v>
      </c>
      <c r="Q396" s="181">
        <v>2508.1804926162881</v>
      </c>
      <c r="R396" s="181">
        <v>2501.8025015599592</v>
      </c>
      <c r="S396" s="181">
        <v>2494.282542538519</v>
      </c>
      <c r="T396" s="181">
        <v>2485.7107421838459</v>
      </c>
      <c r="U396" s="181">
        <v>2476.2229086206185</v>
      </c>
      <c r="V396" s="181">
        <v>2465.9289175048752</v>
      </c>
      <c r="W396" s="181">
        <v>2454.878952130653</v>
      </c>
      <c r="X396" s="181">
        <v>2443.1216088630858</v>
      </c>
      <c r="Y396" s="181">
        <v>2430.6503372715561</v>
      </c>
    </row>
    <row r="397" spans="1:25" x14ac:dyDescent="0.25">
      <c r="A397" s="178" t="s">
        <v>687</v>
      </c>
      <c r="B397" s="178" t="s">
        <v>596</v>
      </c>
      <c r="C397" s="178" t="s">
        <v>240</v>
      </c>
      <c r="D397" s="178" t="s">
        <v>241</v>
      </c>
      <c r="E397" s="181">
        <v>42047.797962525867</v>
      </c>
      <c r="F397" s="181">
        <v>43086.554299736323</v>
      </c>
      <c r="G397" s="181">
        <v>43998.358238326291</v>
      </c>
      <c r="H397" s="181">
        <v>44844.604532299418</v>
      </c>
      <c r="I397" s="181">
        <v>45637.203610251214</v>
      </c>
      <c r="J397" s="182">
        <v>46385.285904881821</v>
      </c>
      <c r="K397" s="181">
        <v>47096.188593256673</v>
      </c>
      <c r="L397" s="181">
        <v>47775.652455293035</v>
      </c>
      <c r="M397" s="181">
        <v>48428.390618448175</v>
      </c>
      <c r="N397" s="181">
        <v>49057.780353363036</v>
      </c>
      <c r="O397" s="181">
        <v>49665.688740403268</v>
      </c>
      <c r="P397" s="181">
        <v>50254.96754392916</v>
      </c>
      <c r="Q397" s="181">
        <v>50828.175866510559</v>
      </c>
      <c r="R397" s="181">
        <v>51386.293091628038</v>
      </c>
      <c r="S397" s="181">
        <v>51930.4707219271</v>
      </c>
      <c r="T397" s="181">
        <v>52461.720556159104</v>
      </c>
      <c r="U397" s="181">
        <v>52982.102009120936</v>
      </c>
      <c r="V397" s="181">
        <v>53493.240439660214</v>
      </c>
      <c r="W397" s="181">
        <v>53995.552205356864</v>
      </c>
      <c r="X397" s="181">
        <v>54489.45418105572</v>
      </c>
      <c r="Y397" s="181">
        <v>54974.152092570934</v>
      </c>
    </row>
    <row r="398" spans="1:25" x14ac:dyDescent="0.25">
      <c r="A398" s="178" t="s">
        <v>687</v>
      </c>
      <c r="B398" s="178" t="s">
        <v>598</v>
      </c>
      <c r="C398" s="178" t="s">
        <v>218</v>
      </c>
      <c r="D398" s="178" t="s">
        <v>723</v>
      </c>
      <c r="E398" s="181">
        <v>7822.0085510812733</v>
      </c>
      <c r="F398" s="181">
        <v>7913.635817418899</v>
      </c>
      <c r="G398" s="181">
        <v>7992.1080848059746</v>
      </c>
      <c r="H398" s="181">
        <v>8066.6220667298439</v>
      </c>
      <c r="I398" s="181">
        <v>8137.3067587286332</v>
      </c>
      <c r="J398" s="182">
        <v>8204.1976691819582</v>
      </c>
      <c r="K398" s="181">
        <v>8267.3312484151356</v>
      </c>
      <c r="L398" s="181">
        <v>8326.6681218693629</v>
      </c>
      <c r="M398" s="181">
        <v>8382.1793779425734</v>
      </c>
      <c r="N398" s="181">
        <v>8433.7492126694651</v>
      </c>
      <c r="O398" s="181">
        <v>8481.201480384274</v>
      </c>
      <c r="P398" s="181">
        <v>8524.5567952881593</v>
      </c>
      <c r="Q398" s="181">
        <v>8563.8387678483432</v>
      </c>
      <c r="R398" s="181">
        <v>8598.8389032778086</v>
      </c>
      <c r="S398" s="181">
        <v>8629.4250621350238</v>
      </c>
      <c r="T398" s="181">
        <v>8655.1189715575638</v>
      </c>
      <c r="U398" s="181">
        <v>8675.9008651921231</v>
      </c>
      <c r="V398" s="181">
        <v>8692.1045172745598</v>
      </c>
      <c r="W398" s="181">
        <v>8703.647882595491</v>
      </c>
      <c r="X398" s="181">
        <v>8710.4322718094572</v>
      </c>
      <c r="Y398" s="181">
        <v>8711.7025076109458</v>
      </c>
    </row>
    <row r="399" spans="1:25" x14ac:dyDescent="0.25">
      <c r="A399" s="178" t="s">
        <v>687</v>
      </c>
      <c r="B399" s="178" t="s">
        <v>598</v>
      </c>
      <c r="C399" s="178" t="s">
        <v>475</v>
      </c>
      <c r="D399" s="178" t="s">
        <v>724</v>
      </c>
      <c r="E399" s="181">
        <v>2779.3159555275038</v>
      </c>
      <c r="F399" s="181">
        <v>2772.8559236954306</v>
      </c>
      <c r="G399" s="181">
        <v>2761.494627258282</v>
      </c>
      <c r="H399" s="181">
        <v>2748.5660251685163</v>
      </c>
      <c r="I399" s="181">
        <v>2734.1778579584379</v>
      </c>
      <c r="J399" s="182">
        <v>2718.4027391198879</v>
      </c>
      <c r="K399" s="181">
        <v>2701.3112815582745</v>
      </c>
      <c r="L399" s="181">
        <v>2682.9474014048815</v>
      </c>
      <c r="M399" s="181">
        <v>2663.3574897026374</v>
      </c>
      <c r="N399" s="181">
        <v>2642.5596883358548</v>
      </c>
      <c r="O399" s="181">
        <v>2620.554000099442</v>
      </c>
      <c r="P399" s="181">
        <v>2597.401884936985</v>
      </c>
      <c r="Q399" s="181">
        <v>2573.1638107573376</v>
      </c>
      <c r="R399" s="181">
        <v>2547.8295782765626</v>
      </c>
      <c r="S399" s="181">
        <v>2521.4132692100525</v>
      </c>
      <c r="T399" s="181">
        <v>2493.8298800981579</v>
      </c>
      <c r="U399" s="181">
        <v>2465.1308287864567</v>
      </c>
      <c r="V399" s="181">
        <v>2435.4652748896929</v>
      </c>
      <c r="W399" s="181">
        <v>2404.8606963651191</v>
      </c>
      <c r="X399" s="181">
        <v>2373.339841786069</v>
      </c>
      <c r="Y399" s="181">
        <v>2340.7491156477267</v>
      </c>
    </row>
    <row r="400" spans="1:25" x14ac:dyDescent="0.25">
      <c r="A400" s="178" t="s">
        <v>687</v>
      </c>
      <c r="B400" s="178" t="s">
        <v>598</v>
      </c>
      <c r="C400" s="178" t="s">
        <v>303</v>
      </c>
      <c r="D400" s="178" t="s">
        <v>725</v>
      </c>
      <c r="E400" s="181">
        <v>2208.0974276511329</v>
      </c>
      <c r="F400" s="181">
        <v>2274.2187607485685</v>
      </c>
      <c r="G400" s="181">
        <v>2338.1574787627787</v>
      </c>
      <c r="H400" s="181">
        <v>2402.4831578375756</v>
      </c>
      <c r="I400" s="181">
        <v>2467.2068496788647</v>
      </c>
      <c r="J400" s="182">
        <v>2532.3120495881094</v>
      </c>
      <c r="K400" s="181">
        <v>2597.7818427772945</v>
      </c>
      <c r="L400" s="181">
        <v>2663.5743582923369</v>
      </c>
      <c r="M400" s="181">
        <v>2729.6486677283547</v>
      </c>
      <c r="N400" s="181">
        <v>2795.9327228504089</v>
      </c>
      <c r="O400" s="181">
        <v>2862.329634416079</v>
      </c>
      <c r="P400" s="181">
        <v>2928.8039877621386</v>
      </c>
      <c r="Q400" s="181">
        <v>2995.3199072467532</v>
      </c>
      <c r="R400" s="181">
        <v>3061.7573948112336</v>
      </c>
      <c r="S400" s="181">
        <v>3128.0166535679782</v>
      </c>
      <c r="T400" s="181">
        <v>3193.8643659041168</v>
      </c>
      <c r="U400" s="181">
        <v>3259.2242276600141</v>
      </c>
      <c r="V400" s="181">
        <v>3324.1516702682802</v>
      </c>
      <c r="W400" s="181">
        <v>3388.5463936062906</v>
      </c>
      <c r="X400" s="181">
        <v>3452.2963067213245</v>
      </c>
      <c r="Y400" s="181">
        <v>3515.0185717677309</v>
      </c>
    </row>
    <row r="401" spans="1:25" x14ac:dyDescent="0.25">
      <c r="A401" s="178" t="s">
        <v>687</v>
      </c>
      <c r="B401" s="178" t="s">
        <v>598</v>
      </c>
      <c r="C401" s="178" t="s">
        <v>726</v>
      </c>
      <c r="D401" s="178" t="s">
        <v>727</v>
      </c>
      <c r="E401" s="181">
        <v>2653.4021940063685</v>
      </c>
      <c r="F401" s="181">
        <v>2810.9306861713749</v>
      </c>
      <c r="G401" s="181">
        <v>2972.5194410767217</v>
      </c>
      <c r="H401" s="181">
        <v>3141.5526599247937</v>
      </c>
      <c r="I401" s="181">
        <v>3318.3531324268251</v>
      </c>
      <c r="J401" s="182">
        <v>3503.2191560971432</v>
      </c>
      <c r="K401" s="181">
        <v>3696.4582816888064</v>
      </c>
      <c r="L401" s="181">
        <v>3898.3515798806302</v>
      </c>
      <c r="M401" s="181">
        <v>4109.187687988453</v>
      </c>
      <c r="N401" s="181">
        <v>4329.2133512758573</v>
      </c>
      <c r="O401" s="181">
        <v>4558.6365241116837</v>
      </c>
      <c r="P401" s="181">
        <v>4797.7616944481651</v>
      </c>
      <c r="Q401" s="181">
        <v>5046.899133159458</v>
      </c>
      <c r="R401" s="181">
        <v>5306.2197809542022</v>
      </c>
      <c r="S401" s="181">
        <v>5575.9203590233192</v>
      </c>
      <c r="T401" s="181">
        <v>5855.9454323345799</v>
      </c>
      <c r="U401" s="181">
        <v>6146.499333864057</v>
      </c>
      <c r="V401" s="181">
        <v>6448.0363420926551</v>
      </c>
      <c r="W401" s="181">
        <v>6760.7227801170839</v>
      </c>
      <c r="X401" s="181">
        <v>7084.6891952294382</v>
      </c>
      <c r="Y401" s="181">
        <v>7419.4789929742747</v>
      </c>
    </row>
    <row r="402" spans="1:25" x14ac:dyDescent="0.25">
      <c r="A402" s="178" t="s">
        <v>687</v>
      </c>
      <c r="B402" s="178" t="s">
        <v>598</v>
      </c>
      <c r="C402" s="178" t="s">
        <v>240</v>
      </c>
      <c r="D402" s="178" t="s">
        <v>241</v>
      </c>
      <c r="E402" s="181">
        <v>29663.439573967025</v>
      </c>
      <c r="F402" s="181">
        <v>30020.46858378885</v>
      </c>
      <c r="G402" s="181">
        <v>30330.472247960908</v>
      </c>
      <c r="H402" s="181">
        <v>30628.367378760457</v>
      </c>
      <c r="I402" s="181">
        <v>30914.676103170703</v>
      </c>
      <c r="J402" s="182">
        <v>31189.558550199836</v>
      </c>
      <c r="K402" s="181">
        <v>31453.171306884167</v>
      </c>
      <c r="L402" s="181">
        <v>31705.375350499718</v>
      </c>
      <c r="M402" s="181">
        <v>31946.063800281812</v>
      </c>
      <c r="N402" s="181">
        <v>32174.790677369099</v>
      </c>
      <c r="O402" s="181">
        <v>32390.870511660087</v>
      </c>
      <c r="P402" s="181">
        <v>32594.359774820292</v>
      </c>
      <c r="Q402" s="181">
        <v>32785.319305873796</v>
      </c>
      <c r="R402" s="181">
        <v>32962.913295906917</v>
      </c>
      <c r="S402" s="181">
        <v>33126.587315890334</v>
      </c>
      <c r="T402" s="181">
        <v>33274.445673179449</v>
      </c>
      <c r="U402" s="181">
        <v>33406.3389563003</v>
      </c>
      <c r="V402" s="181">
        <v>33523.472260173745</v>
      </c>
      <c r="W402" s="181">
        <v>33625.444544886705</v>
      </c>
      <c r="X402" s="181">
        <v>33711.78028111715</v>
      </c>
      <c r="Y402" s="181">
        <v>33779.447684541054</v>
      </c>
    </row>
    <row r="403" spans="1:25" x14ac:dyDescent="0.25">
      <c r="A403" s="178" t="s">
        <v>687</v>
      </c>
      <c r="B403" s="178" t="s">
        <v>606</v>
      </c>
      <c r="C403" s="178" t="s">
        <v>218</v>
      </c>
      <c r="D403" s="178" t="s">
        <v>728</v>
      </c>
      <c r="E403" s="181">
        <v>6688.5843332101413</v>
      </c>
      <c r="F403" s="181">
        <v>6663.926995490302</v>
      </c>
      <c r="G403" s="181">
        <v>6641.948988703165</v>
      </c>
      <c r="H403" s="181">
        <v>6626.9144929328404</v>
      </c>
      <c r="I403" s="181">
        <v>6616.4884577877865</v>
      </c>
      <c r="J403" s="182">
        <v>6608.9719792385768</v>
      </c>
      <c r="K403" s="181">
        <v>6603.1319007176926</v>
      </c>
      <c r="L403" s="181">
        <v>6598.0410850576591</v>
      </c>
      <c r="M403" s="181">
        <v>6593.0137903860423</v>
      </c>
      <c r="N403" s="181">
        <v>6587.5098410106966</v>
      </c>
      <c r="O403" s="181">
        <v>6581.0408929852147</v>
      </c>
      <c r="P403" s="181">
        <v>6573.370176538152</v>
      </c>
      <c r="Q403" s="181">
        <v>6564.3087299471481</v>
      </c>
      <c r="R403" s="181">
        <v>6553.5235225725528</v>
      </c>
      <c r="S403" s="181">
        <v>6540.7768722335359</v>
      </c>
      <c r="T403" s="181">
        <v>6525.8194517510838</v>
      </c>
      <c r="U403" s="181">
        <v>6508.6709957768689</v>
      </c>
      <c r="V403" s="181">
        <v>6489.4062776826449</v>
      </c>
      <c r="W403" s="181">
        <v>6467.8965600509719</v>
      </c>
      <c r="X403" s="181">
        <v>6444.0344282688757</v>
      </c>
      <c r="Y403" s="181">
        <v>6417.5194648927345</v>
      </c>
    </row>
    <row r="404" spans="1:25" x14ac:dyDescent="0.25">
      <c r="A404" s="178" t="s">
        <v>687</v>
      </c>
      <c r="B404" s="178" t="s">
        <v>606</v>
      </c>
      <c r="C404" s="178" t="s">
        <v>560</v>
      </c>
      <c r="D404" s="178" t="s">
        <v>729</v>
      </c>
      <c r="E404" s="181">
        <v>1500.0809748833126</v>
      </c>
      <c r="F404" s="181">
        <v>1549.4369629156988</v>
      </c>
      <c r="G404" s="181">
        <v>1601.0408134991453</v>
      </c>
      <c r="H404" s="181">
        <v>1656.0804099016818</v>
      </c>
      <c r="I404" s="181">
        <v>1714.1972650006787</v>
      </c>
      <c r="J404" s="182">
        <v>1775.1306996518927</v>
      </c>
      <c r="K404" s="181">
        <v>1838.6945239226839</v>
      </c>
      <c r="L404" s="181">
        <v>1904.7492500602666</v>
      </c>
      <c r="M404" s="181">
        <v>1973.194815043679</v>
      </c>
      <c r="N404" s="181">
        <v>2043.9508305749896</v>
      </c>
      <c r="O404" s="181">
        <v>2116.9321677854341</v>
      </c>
      <c r="P404" s="181">
        <v>2192.1164881507234</v>
      </c>
      <c r="Q404" s="181">
        <v>2269.487121929762</v>
      </c>
      <c r="R404" s="181">
        <v>2348.9662267469707</v>
      </c>
      <c r="S404" s="181">
        <v>2430.4933090968138</v>
      </c>
      <c r="T404" s="181">
        <v>2513.9887824022194</v>
      </c>
      <c r="U404" s="181">
        <v>2599.4638740869887</v>
      </c>
      <c r="V404" s="181">
        <v>2686.9502006869575</v>
      </c>
      <c r="W404" s="181">
        <v>2776.3927663578088</v>
      </c>
      <c r="X404" s="181">
        <v>2867.7340719448198</v>
      </c>
      <c r="Y404" s="181">
        <v>2960.8159014932144</v>
      </c>
    </row>
    <row r="405" spans="1:25" x14ac:dyDescent="0.25">
      <c r="A405" s="178" t="s">
        <v>687</v>
      </c>
      <c r="B405" s="178" t="s">
        <v>606</v>
      </c>
      <c r="C405" s="178" t="s">
        <v>240</v>
      </c>
      <c r="D405" s="178" t="s">
        <v>241</v>
      </c>
      <c r="E405" s="181">
        <v>13306.708770391044</v>
      </c>
      <c r="F405" s="181">
        <v>13406.71463165111</v>
      </c>
      <c r="G405" s="181">
        <v>13512.900275071897</v>
      </c>
      <c r="H405" s="181">
        <v>13634.225192998731</v>
      </c>
      <c r="I405" s="181">
        <v>13766.318775796448</v>
      </c>
      <c r="J405" s="182">
        <v>13905.941406572811</v>
      </c>
      <c r="K405" s="181">
        <v>14050.690994951607</v>
      </c>
      <c r="L405" s="181">
        <v>14198.71049603808</v>
      </c>
      <c r="M405" s="181">
        <v>14348.581003909527</v>
      </c>
      <c r="N405" s="181">
        <v>14499.137887420491</v>
      </c>
      <c r="O405" s="181">
        <v>14649.278261630187</v>
      </c>
      <c r="P405" s="181">
        <v>14798.415555132717</v>
      </c>
      <c r="Q405" s="181">
        <v>14946.04622183416</v>
      </c>
      <c r="R405" s="181">
        <v>15091.313302892158</v>
      </c>
      <c r="S405" s="181">
        <v>15233.544487251984</v>
      </c>
      <c r="T405" s="181">
        <v>15372.011611468453</v>
      </c>
      <c r="U405" s="181">
        <v>15506.597019278635</v>
      </c>
      <c r="V405" s="181">
        <v>15637.313545779065</v>
      </c>
      <c r="W405" s="181">
        <v>15763.681934183602</v>
      </c>
      <c r="X405" s="181">
        <v>15885.256858254425</v>
      </c>
      <c r="Y405" s="181">
        <v>16001.095012736268</v>
      </c>
    </row>
    <row r="406" spans="1:25" x14ac:dyDescent="0.25">
      <c r="A406" s="178" t="s">
        <v>687</v>
      </c>
      <c r="B406" s="178" t="s">
        <v>608</v>
      </c>
      <c r="C406" s="178" t="s">
        <v>475</v>
      </c>
      <c r="D406" s="178" t="s">
        <v>730</v>
      </c>
      <c r="E406" s="181">
        <v>1647.305613062613</v>
      </c>
      <c r="F406" s="181">
        <v>1670.0406196102415</v>
      </c>
      <c r="G406" s="181">
        <v>1698.13023605684</v>
      </c>
      <c r="H406" s="181">
        <v>1732.127856213107</v>
      </c>
      <c r="I406" s="181">
        <v>1770.9941846060656</v>
      </c>
      <c r="J406" s="182">
        <v>1813.9624955524316</v>
      </c>
      <c r="K406" s="181">
        <v>1860.4175886028545</v>
      </c>
      <c r="L406" s="181">
        <v>1909.9156633796008</v>
      </c>
      <c r="M406" s="181">
        <v>1962.1106267314981</v>
      </c>
      <c r="N406" s="181">
        <v>2016.7895959972957</v>
      </c>
      <c r="O406" s="181">
        <v>2073.7221896466249</v>
      </c>
      <c r="P406" s="181">
        <v>2132.7756155286725</v>
      </c>
      <c r="Q406" s="181">
        <v>2193.8509101209979</v>
      </c>
      <c r="R406" s="181">
        <v>2256.8088784334277</v>
      </c>
      <c r="S406" s="181">
        <v>2321.5542350485516</v>
      </c>
      <c r="T406" s="181">
        <v>2388.0747649405853</v>
      </c>
      <c r="U406" s="181">
        <v>2456.0292469789456</v>
      </c>
      <c r="V406" s="181">
        <v>2525.0231821398374</v>
      </c>
      <c r="W406" s="181">
        <v>2595.0174714188261</v>
      </c>
      <c r="X406" s="181">
        <v>2665.9711873382571</v>
      </c>
      <c r="Y406" s="181">
        <v>2737.8435298871373</v>
      </c>
    </row>
    <row r="407" spans="1:25" x14ac:dyDescent="0.25">
      <c r="A407" s="178" t="s">
        <v>687</v>
      </c>
      <c r="B407" s="178" t="s">
        <v>608</v>
      </c>
      <c r="C407" s="178" t="s">
        <v>240</v>
      </c>
      <c r="D407" s="178" t="s">
        <v>241</v>
      </c>
      <c r="E407" s="181">
        <v>12686.910165119316</v>
      </c>
      <c r="F407" s="181">
        <v>12638.753874547258</v>
      </c>
      <c r="G407" s="181">
        <v>12629.79186518974</v>
      </c>
      <c r="H407" s="181">
        <v>12662.086447492715</v>
      </c>
      <c r="I407" s="181">
        <v>12726.074971641568</v>
      </c>
      <c r="J407" s="182">
        <v>12814.725173854917</v>
      </c>
      <c r="K407" s="181">
        <v>12922.498455622219</v>
      </c>
      <c r="L407" s="181">
        <v>13045.373012647338</v>
      </c>
      <c r="M407" s="181">
        <v>13180.232496184921</v>
      </c>
      <c r="N407" s="181">
        <v>13325.032765516517</v>
      </c>
      <c r="O407" s="181">
        <v>13477.739949979932</v>
      </c>
      <c r="P407" s="181">
        <v>13637.068774404623</v>
      </c>
      <c r="Q407" s="181">
        <v>13802.024424819012</v>
      </c>
      <c r="R407" s="181">
        <v>13971.422909366171</v>
      </c>
      <c r="S407" s="181">
        <v>14144.42027956841</v>
      </c>
      <c r="T407" s="181">
        <v>14320.722514009814</v>
      </c>
      <c r="U407" s="181">
        <v>14498.111345560421</v>
      </c>
      <c r="V407" s="181">
        <v>14674.196450918957</v>
      </c>
      <c r="W407" s="181">
        <v>14848.770122575557</v>
      </c>
      <c r="X407" s="181">
        <v>15021.630708595831</v>
      </c>
      <c r="Y407" s="181">
        <v>15192.593365328516</v>
      </c>
    </row>
    <row r="408" spans="1:25" x14ac:dyDescent="0.25">
      <c r="A408" s="178" t="s">
        <v>687</v>
      </c>
      <c r="B408" s="178" t="s">
        <v>612</v>
      </c>
      <c r="C408" s="178" t="s">
        <v>218</v>
      </c>
      <c r="D408" s="178" t="s">
        <v>731</v>
      </c>
      <c r="E408" s="181">
        <v>3402.3631348846875</v>
      </c>
      <c r="F408" s="181">
        <v>3431.6870537083178</v>
      </c>
      <c r="G408" s="181">
        <v>3458.6493922145301</v>
      </c>
      <c r="H408" s="181">
        <v>3486.3808668237198</v>
      </c>
      <c r="I408" s="181">
        <v>3514.5686201898511</v>
      </c>
      <c r="J408" s="182">
        <v>3543.0073770647746</v>
      </c>
      <c r="K408" s="181">
        <v>3571.4805674491586</v>
      </c>
      <c r="L408" s="181">
        <v>3599.8527388182001</v>
      </c>
      <c r="M408" s="181">
        <v>3628.0128804080805</v>
      </c>
      <c r="N408" s="181">
        <v>3655.8583941863499</v>
      </c>
      <c r="O408" s="181">
        <v>3683.2825485351118</v>
      </c>
      <c r="P408" s="181">
        <v>3710.2697462197134</v>
      </c>
      <c r="Q408" s="181">
        <v>3736.8033859190346</v>
      </c>
      <c r="R408" s="181">
        <v>3762.7803239217155</v>
      </c>
      <c r="S408" s="181">
        <v>3788.1601248825077</v>
      </c>
      <c r="T408" s="181">
        <v>3813.0428015741309</v>
      </c>
      <c r="U408" s="181">
        <v>3837.0115140071152</v>
      </c>
      <c r="V408" s="181">
        <v>3859.5335533378825</v>
      </c>
      <c r="W408" s="181">
        <v>3880.6123618553111</v>
      </c>
      <c r="X408" s="181">
        <v>3900.2811911673498</v>
      </c>
      <c r="Y408" s="181">
        <v>3918.621672655484</v>
      </c>
    </row>
    <row r="409" spans="1:25" x14ac:dyDescent="0.25">
      <c r="A409" s="178" t="s">
        <v>687</v>
      </c>
      <c r="B409" s="178" t="s">
        <v>612</v>
      </c>
      <c r="C409" s="178" t="s">
        <v>280</v>
      </c>
      <c r="D409" s="178" t="s">
        <v>732</v>
      </c>
      <c r="E409" s="181">
        <v>1794.6980068661792</v>
      </c>
      <c r="F409" s="181">
        <v>1872.2683909300185</v>
      </c>
      <c r="G409" s="181">
        <v>1951.7162620600629</v>
      </c>
      <c r="H409" s="181">
        <v>2034.860697143097</v>
      </c>
      <c r="I409" s="181">
        <v>2121.6883598112017</v>
      </c>
      <c r="J409" s="182">
        <v>2212.235390663137</v>
      </c>
      <c r="K409" s="181">
        <v>2306.5203101636148</v>
      </c>
      <c r="L409" s="181">
        <v>2404.6033037265647</v>
      </c>
      <c r="M409" s="181">
        <v>2506.5549913819123</v>
      </c>
      <c r="N409" s="181">
        <v>2612.4470381196547</v>
      </c>
      <c r="O409" s="181">
        <v>2722.343214584057</v>
      </c>
      <c r="P409" s="181">
        <v>2836.3710208284706</v>
      </c>
      <c r="Q409" s="181">
        <v>2954.6600138262738</v>
      </c>
      <c r="R409" s="181">
        <v>3077.2717073318595</v>
      </c>
      <c r="S409" s="181">
        <v>3204.3136539235688</v>
      </c>
      <c r="T409" s="181">
        <v>3336.0156928078368</v>
      </c>
      <c r="U409" s="181">
        <v>3472.1559225443784</v>
      </c>
      <c r="V409" s="181">
        <v>3612.3568888627915</v>
      </c>
      <c r="W409" s="181">
        <v>3756.6938604981333</v>
      </c>
      <c r="X409" s="181">
        <v>3905.2709736382349</v>
      </c>
      <c r="Y409" s="181">
        <v>4058.2453852858403</v>
      </c>
    </row>
    <row r="410" spans="1:25" x14ac:dyDescent="0.25">
      <c r="A410" s="178" t="s">
        <v>687</v>
      </c>
      <c r="B410" s="178" t="s">
        <v>612</v>
      </c>
      <c r="C410" s="178" t="s">
        <v>733</v>
      </c>
      <c r="D410" s="178" t="s">
        <v>734</v>
      </c>
      <c r="E410" s="181">
        <v>1303.0979263977099</v>
      </c>
      <c r="F410" s="181">
        <v>1359.4203863529463</v>
      </c>
      <c r="G410" s="181">
        <v>1417.1060558807405</v>
      </c>
      <c r="H410" s="181">
        <v>1477.4757339734902</v>
      </c>
      <c r="I410" s="181">
        <v>1540.5197373344433</v>
      </c>
      <c r="J410" s="182">
        <v>1606.2643070019933</v>
      </c>
      <c r="K410" s="181">
        <v>1674.7228903522837</v>
      </c>
      <c r="L410" s="181">
        <v>1745.9391869313051</v>
      </c>
      <c r="M410" s="181">
        <v>1819.9644726719482</v>
      </c>
      <c r="N410" s="181">
        <v>1896.8507822338067</v>
      </c>
      <c r="O410" s="181">
        <v>1976.6444183340996</v>
      </c>
      <c r="P410" s="181">
        <v>2059.4379564671458</v>
      </c>
      <c r="Q410" s="181">
        <v>2145.3254656198797</v>
      </c>
      <c r="R410" s="181">
        <v>2234.3516098223986</v>
      </c>
      <c r="S410" s="181">
        <v>2326.59448106638</v>
      </c>
      <c r="T410" s="181">
        <v>2422.2209614635572</v>
      </c>
      <c r="U410" s="181">
        <v>2521.0699323713548</v>
      </c>
      <c r="V410" s="181">
        <v>2622.8673310364902</v>
      </c>
      <c r="W410" s="181">
        <v>2727.6678087329951</v>
      </c>
      <c r="X410" s="181">
        <v>2835.5469768728767</v>
      </c>
      <c r="Y410" s="181">
        <v>2946.6189443277162</v>
      </c>
    </row>
    <row r="411" spans="1:25" x14ac:dyDescent="0.25">
      <c r="A411" s="178" t="s">
        <v>687</v>
      </c>
      <c r="B411" s="178" t="s">
        <v>612</v>
      </c>
      <c r="C411" s="178" t="s">
        <v>488</v>
      </c>
      <c r="D411" s="178" t="s">
        <v>735</v>
      </c>
      <c r="E411" s="181">
        <v>1377.7066704189122</v>
      </c>
      <c r="F411" s="181">
        <v>1428.3935684738503</v>
      </c>
      <c r="G411" s="181">
        <v>1479.8267096284978</v>
      </c>
      <c r="H411" s="181">
        <v>1533.3569453610917</v>
      </c>
      <c r="I411" s="181">
        <v>1588.9293052933863</v>
      </c>
      <c r="J411" s="182">
        <v>1646.5264709126593</v>
      </c>
      <c r="K411" s="181">
        <v>1706.117999308331</v>
      </c>
      <c r="L411" s="181">
        <v>1767.7043115596946</v>
      </c>
      <c r="M411" s="181">
        <v>1831.2929308745681</v>
      </c>
      <c r="N411" s="181">
        <v>1896.8914406064162</v>
      </c>
      <c r="O411" s="181">
        <v>1964.5010236287833</v>
      </c>
      <c r="P411" s="181">
        <v>2034.1680181943384</v>
      </c>
      <c r="Q411" s="181">
        <v>2105.938563281878</v>
      </c>
      <c r="R411" s="181">
        <v>2179.8089259575331</v>
      </c>
      <c r="S411" s="181">
        <v>2255.8073284605653</v>
      </c>
      <c r="T411" s="181">
        <v>2334.0463060392522</v>
      </c>
      <c r="U411" s="181">
        <v>2414.3209491187881</v>
      </c>
      <c r="V411" s="181">
        <v>2496.3233207483527</v>
      </c>
      <c r="W411" s="181">
        <v>2580.0634627012432</v>
      </c>
      <c r="X411" s="181">
        <v>2665.5704002519515</v>
      </c>
      <c r="Y411" s="181">
        <v>2752.9079329860801</v>
      </c>
    </row>
    <row r="412" spans="1:25" x14ac:dyDescent="0.25">
      <c r="A412" s="178" t="s">
        <v>687</v>
      </c>
      <c r="B412" s="178" t="s">
        <v>612</v>
      </c>
      <c r="C412" s="178" t="s">
        <v>736</v>
      </c>
      <c r="D412" s="178" t="s">
        <v>737</v>
      </c>
      <c r="E412" s="181">
        <v>1131.3956113900115</v>
      </c>
      <c r="F412" s="181">
        <v>1180.2967589746754</v>
      </c>
      <c r="G412" s="181">
        <v>1230.381493223513</v>
      </c>
      <c r="H412" s="181">
        <v>1282.7965784381586</v>
      </c>
      <c r="I412" s="181">
        <v>1337.5336072386087</v>
      </c>
      <c r="J412" s="182">
        <v>1394.6153630205513</v>
      </c>
      <c r="K412" s="181">
        <v>1454.053521270567</v>
      </c>
      <c r="L412" s="181">
        <v>1515.8860234768222</v>
      </c>
      <c r="M412" s="181">
        <v>1580.1573892139913</v>
      </c>
      <c r="N412" s="181">
        <v>1646.9127968100511</v>
      </c>
      <c r="O412" s="181">
        <v>1716.1924479183042</v>
      </c>
      <c r="P412" s="181">
        <v>1788.0767198502886</v>
      </c>
      <c r="Q412" s="181">
        <v>1862.6472866205429</v>
      </c>
      <c r="R412" s="181">
        <v>1939.9429271163751</v>
      </c>
      <c r="S412" s="181">
        <v>2020.0314435611474</v>
      </c>
      <c r="T412" s="181">
        <v>2103.0577288942236</v>
      </c>
      <c r="U412" s="181">
        <v>2188.8818942235798</v>
      </c>
      <c r="V412" s="181">
        <v>2277.2659885940129</v>
      </c>
      <c r="W412" s="181">
        <v>2368.2574621705053</v>
      </c>
      <c r="X412" s="181">
        <v>2461.9219634495994</v>
      </c>
      <c r="Y412" s="181">
        <v>2558.3585657809749</v>
      </c>
    </row>
    <row r="413" spans="1:25" x14ac:dyDescent="0.25">
      <c r="A413" s="178" t="s">
        <v>687</v>
      </c>
      <c r="B413" s="178" t="s">
        <v>612</v>
      </c>
      <c r="C413" s="178" t="s">
        <v>240</v>
      </c>
      <c r="D413" s="178" t="s">
        <v>241</v>
      </c>
      <c r="E413" s="181">
        <v>69627.332810800304</v>
      </c>
      <c r="F413" s="181">
        <v>70422.064901840524</v>
      </c>
      <c r="G413" s="181">
        <v>71182.152284530588</v>
      </c>
      <c r="H413" s="181">
        <v>71971.836474442636</v>
      </c>
      <c r="I413" s="181">
        <v>72784.827404445357</v>
      </c>
      <c r="J413" s="182">
        <v>73616.999817663105</v>
      </c>
      <c r="K413" s="181">
        <v>74463.943917131706</v>
      </c>
      <c r="L413" s="181">
        <v>75322.888871280142</v>
      </c>
      <c r="M413" s="181">
        <v>76191.537795613811</v>
      </c>
      <c r="N413" s="181">
        <v>77067.735972325623</v>
      </c>
      <c r="O413" s="181">
        <v>77949.205946001879</v>
      </c>
      <c r="P413" s="181">
        <v>78835.567474490163</v>
      </c>
      <c r="Q413" s="181">
        <v>79726.409025430767</v>
      </c>
      <c r="R413" s="181">
        <v>80619.454426587399</v>
      </c>
      <c r="S413" s="181">
        <v>81513.73418795818</v>
      </c>
      <c r="T413" s="181">
        <v>82411.293129093654</v>
      </c>
      <c r="U413" s="181">
        <v>83302.987743588616</v>
      </c>
      <c r="V413" s="181">
        <v>84176.976492632501</v>
      </c>
      <c r="W413" s="181">
        <v>85032.938258266498</v>
      </c>
      <c r="X413" s="181">
        <v>85871.1922526337</v>
      </c>
      <c r="Y413" s="181">
        <v>86693.125251763136</v>
      </c>
    </row>
    <row r="414" spans="1:25" x14ac:dyDescent="0.25">
      <c r="A414" s="178" t="s">
        <v>687</v>
      </c>
      <c r="B414" s="178" t="s">
        <v>618</v>
      </c>
      <c r="C414" s="178" t="s">
        <v>218</v>
      </c>
      <c r="D414" s="178" t="s">
        <v>738</v>
      </c>
      <c r="E414" s="181">
        <v>7148.8711443882758</v>
      </c>
      <c r="F414" s="181">
        <v>7122.6262919510173</v>
      </c>
      <c r="G414" s="181">
        <v>7087.7213631963468</v>
      </c>
      <c r="H414" s="181">
        <v>7052.1395955339394</v>
      </c>
      <c r="I414" s="181">
        <v>7016.4581594938145</v>
      </c>
      <c r="J414" s="182">
        <v>6981.2078129839811</v>
      </c>
      <c r="K414" s="181">
        <v>6946.6482273704405</v>
      </c>
      <c r="L414" s="181">
        <v>6913.0410767863241</v>
      </c>
      <c r="M414" s="181">
        <v>6880.5603173521622</v>
      </c>
      <c r="N414" s="181">
        <v>6849.4448424621069</v>
      </c>
      <c r="O414" s="181">
        <v>6819.6357237601087</v>
      </c>
      <c r="P414" s="181">
        <v>6791.157558087858</v>
      </c>
      <c r="Q414" s="181">
        <v>6763.9650983545762</v>
      </c>
      <c r="R414" s="181">
        <v>6737.7411682562179</v>
      </c>
      <c r="S414" s="181">
        <v>6712.1820204813321</v>
      </c>
      <c r="T414" s="181">
        <v>6686.9546547952314</v>
      </c>
      <c r="U414" s="181">
        <v>6660.6055260349176</v>
      </c>
      <c r="V414" s="181">
        <v>6631.8314492687214</v>
      </c>
      <c r="W414" s="181">
        <v>6600.5834536196853</v>
      </c>
      <c r="X414" s="181">
        <v>6566.7074034534216</v>
      </c>
      <c r="Y414" s="181">
        <v>6529.8377233774854</v>
      </c>
    </row>
    <row r="415" spans="1:25" x14ac:dyDescent="0.25">
      <c r="A415" s="178" t="s">
        <v>687</v>
      </c>
      <c r="B415" s="178" t="s">
        <v>618</v>
      </c>
      <c r="C415" s="178" t="s">
        <v>240</v>
      </c>
      <c r="D415" s="178" t="s">
        <v>241</v>
      </c>
      <c r="E415" s="181">
        <v>3885.5665223993924</v>
      </c>
      <c r="F415" s="181">
        <v>4017.1832333964294</v>
      </c>
      <c r="G415" s="181">
        <v>4148.1334748610243</v>
      </c>
      <c r="H415" s="181">
        <v>4282.8374362650884</v>
      </c>
      <c r="I415" s="181">
        <v>4421.7403112850889</v>
      </c>
      <c r="J415" s="182">
        <v>4565.3119934326942</v>
      </c>
      <c r="K415" s="181">
        <v>4713.8939412955788</v>
      </c>
      <c r="L415" s="181">
        <v>4867.8618086727129</v>
      </c>
      <c r="M415" s="181">
        <v>5027.562903846585</v>
      </c>
      <c r="N415" s="181">
        <v>5193.4228312134874</v>
      </c>
      <c r="O415" s="181">
        <v>5365.6716246146188</v>
      </c>
      <c r="P415" s="181">
        <v>5544.6140785168645</v>
      </c>
      <c r="Q415" s="181">
        <v>5730.5126866422306</v>
      </c>
      <c r="R415" s="181">
        <v>5923.3998116130469</v>
      </c>
      <c r="S415" s="181">
        <v>6123.2931599193962</v>
      </c>
      <c r="T415" s="181">
        <v>6330.1544822496808</v>
      </c>
      <c r="U415" s="181">
        <v>6542.8090738909186</v>
      </c>
      <c r="V415" s="181">
        <v>6760.0299064312221</v>
      </c>
      <c r="W415" s="181">
        <v>6981.7142057598121</v>
      </c>
      <c r="X415" s="181">
        <v>7207.6221254249785</v>
      </c>
      <c r="Y415" s="181">
        <v>7437.2321169693469</v>
      </c>
    </row>
    <row r="416" spans="1:25" x14ac:dyDescent="0.25">
      <c r="A416" s="178" t="s">
        <v>687</v>
      </c>
      <c r="B416" s="178" t="s">
        <v>620</v>
      </c>
      <c r="C416" s="178" t="s">
        <v>218</v>
      </c>
      <c r="D416" s="178" t="s">
        <v>739</v>
      </c>
      <c r="E416" s="181">
        <v>3196.8878617164273</v>
      </c>
      <c r="F416" s="181">
        <v>3205.47994289603</v>
      </c>
      <c r="G416" s="181">
        <v>3218.6446587413493</v>
      </c>
      <c r="H416" s="181">
        <v>3238.1766033837048</v>
      </c>
      <c r="I416" s="181">
        <v>3262.6122762076884</v>
      </c>
      <c r="J416" s="182">
        <v>3290.8543091985716</v>
      </c>
      <c r="K416" s="181">
        <v>3322.065333180476</v>
      </c>
      <c r="L416" s="181">
        <v>3355.580652082127</v>
      </c>
      <c r="M416" s="181">
        <v>3390.8645755766297</v>
      </c>
      <c r="N416" s="181">
        <v>3427.4661980651626</v>
      </c>
      <c r="O416" s="181">
        <v>3464.9743982403729</v>
      </c>
      <c r="P416" s="181">
        <v>3503.1010200815526</v>
      </c>
      <c r="Q416" s="181">
        <v>3541.5829918972972</v>
      </c>
      <c r="R416" s="181">
        <v>3580.0757416724582</v>
      </c>
      <c r="S416" s="181">
        <v>3618.3012935944948</v>
      </c>
      <c r="T416" s="181">
        <v>3655.9786424543631</v>
      </c>
      <c r="U416" s="181">
        <v>3692.9694699110164</v>
      </c>
      <c r="V416" s="181">
        <v>3729.2016800790771</v>
      </c>
      <c r="W416" s="181">
        <v>3764.5155699936613</v>
      </c>
      <c r="X416" s="181">
        <v>3798.7672842370939</v>
      </c>
      <c r="Y416" s="181">
        <v>3831.6863929805836</v>
      </c>
    </row>
    <row r="417" spans="1:25" x14ac:dyDescent="0.25">
      <c r="A417" s="178" t="s">
        <v>687</v>
      </c>
      <c r="B417" s="178" t="s">
        <v>620</v>
      </c>
      <c r="C417" s="178" t="s">
        <v>240</v>
      </c>
      <c r="D417" s="178" t="s">
        <v>241</v>
      </c>
      <c r="E417" s="181">
        <v>4294.1897356325171</v>
      </c>
      <c r="F417" s="181">
        <v>4305.7309683579469</v>
      </c>
      <c r="G417" s="181">
        <v>4323.4143498529547</v>
      </c>
      <c r="H417" s="181">
        <v>4349.6504519085065</v>
      </c>
      <c r="I417" s="181">
        <v>4382.4734410038109</v>
      </c>
      <c r="J417" s="182">
        <v>4420.409287811317</v>
      </c>
      <c r="K417" s="181">
        <v>4462.3332040132818</v>
      </c>
      <c r="L417" s="181">
        <v>4507.3523428255667</v>
      </c>
      <c r="M417" s="181">
        <v>4554.7471432242228</v>
      </c>
      <c r="N417" s="181">
        <v>4603.9119304787146</v>
      </c>
      <c r="O417" s="181">
        <v>4654.2944697361172</v>
      </c>
      <c r="P417" s="181">
        <v>4705.5076981153061</v>
      </c>
      <c r="Q417" s="181">
        <v>4757.1982470260045</v>
      </c>
      <c r="R417" s="181">
        <v>4808.9032733299364</v>
      </c>
      <c r="S417" s="181">
        <v>4860.2493886154334</v>
      </c>
      <c r="T417" s="181">
        <v>4910.8591352622943</v>
      </c>
      <c r="U417" s="181">
        <v>4960.5467184519121</v>
      </c>
      <c r="V417" s="181">
        <v>5009.2152960602079</v>
      </c>
      <c r="W417" s="181">
        <v>5056.6503485725107</v>
      </c>
      <c r="X417" s="181">
        <v>5102.658643543793</v>
      </c>
      <c r="Y417" s="181">
        <v>5146.8769286345196</v>
      </c>
    </row>
    <row r="418" spans="1:25" x14ac:dyDescent="0.25">
      <c r="A418" s="178" t="s">
        <v>687</v>
      </c>
      <c r="B418" s="178" t="s">
        <v>622</v>
      </c>
      <c r="C418" s="178" t="s">
        <v>218</v>
      </c>
      <c r="D418" s="178" t="s">
        <v>740</v>
      </c>
      <c r="E418" s="181">
        <v>3213.6990276942483</v>
      </c>
      <c r="F418" s="181">
        <v>3266.826774661607</v>
      </c>
      <c r="G418" s="181">
        <v>3321.0187736283601</v>
      </c>
      <c r="H418" s="181">
        <v>3378.9300621034763</v>
      </c>
      <c r="I418" s="181">
        <v>3439.6861369044905</v>
      </c>
      <c r="J418" s="182">
        <v>3502.6283404811552</v>
      </c>
      <c r="K418" s="181">
        <v>3567.2185877357429</v>
      </c>
      <c r="L418" s="181">
        <v>3633.0838893082137</v>
      </c>
      <c r="M418" s="181">
        <v>3699.9469605868985</v>
      </c>
      <c r="N418" s="181">
        <v>3767.5800876711523</v>
      </c>
      <c r="O418" s="181">
        <v>3835.7615397687214</v>
      </c>
      <c r="P418" s="181">
        <v>3904.4065345261502</v>
      </c>
      <c r="Q418" s="181">
        <v>3973.4596097622734</v>
      </c>
      <c r="R418" s="181">
        <v>4042.7737750887513</v>
      </c>
      <c r="S418" s="181">
        <v>4112.2513948258465</v>
      </c>
      <c r="T418" s="181">
        <v>4181.8558044873953</v>
      </c>
      <c r="U418" s="181">
        <v>4251.1242107756198</v>
      </c>
      <c r="V418" s="181">
        <v>4319.5708091354063</v>
      </c>
      <c r="W418" s="181">
        <v>4387.1737662386977</v>
      </c>
      <c r="X418" s="181">
        <v>4453.9091195029841</v>
      </c>
      <c r="Y418" s="181">
        <v>4519.6833061827228</v>
      </c>
    </row>
    <row r="419" spans="1:25" x14ac:dyDescent="0.25">
      <c r="A419" s="178" t="s">
        <v>687</v>
      </c>
      <c r="B419" s="178" t="s">
        <v>622</v>
      </c>
      <c r="C419" s="178" t="s">
        <v>741</v>
      </c>
      <c r="D419" s="178" t="s">
        <v>742</v>
      </c>
      <c r="E419" s="181">
        <v>1138.0359585821504</v>
      </c>
      <c r="F419" s="181">
        <v>1184.5978238861637</v>
      </c>
      <c r="G419" s="181">
        <v>1233.1337822301068</v>
      </c>
      <c r="H419" s="181">
        <v>1284.7307186863038</v>
      </c>
      <c r="I419" s="181">
        <v>1339.2009928193484</v>
      </c>
      <c r="J419" s="182">
        <v>1396.4167344438204</v>
      </c>
      <c r="K419" s="181">
        <v>1456.2795486521122</v>
      </c>
      <c r="L419" s="181">
        <v>1518.7437195209536</v>
      </c>
      <c r="M419" s="181">
        <v>1583.7936895323344</v>
      </c>
      <c r="N419" s="181">
        <v>1651.4279989849556</v>
      </c>
      <c r="O419" s="181">
        <v>1721.6417734101449</v>
      </c>
      <c r="P419" s="181">
        <v>1794.4867798445382</v>
      </c>
      <c r="Q419" s="181">
        <v>1870.0278558878251</v>
      </c>
      <c r="R419" s="181">
        <v>1948.2861969973217</v>
      </c>
      <c r="S419" s="181">
        <v>2029.3035320064082</v>
      </c>
      <c r="T419" s="181">
        <v>2113.1505988907584</v>
      </c>
      <c r="U419" s="181">
        <v>2199.6786055893044</v>
      </c>
      <c r="V419" s="181">
        <v>2288.7063509330123</v>
      </c>
      <c r="W419" s="181">
        <v>2380.2816803700066</v>
      </c>
      <c r="X419" s="181">
        <v>2474.451294688542</v>
      </c>
      <c r="Y419" s="181">
        <v>2571.2221721842102</v>
      </c>
    </row>
    <row r="420" spans="1:25" x14ac:dyDescent="0.25">
      <c r="A420" s="178" t="s">
        <v>687</v>
      </c>
      <c r="B420" s="178" t="s">
        <v>622</v>
      </c>
      <c r="C420" s="178" t="s">
        <v>303</v>
      </c>
      <c r="D420" s="178" t="s">
        <v>743</v>
      </c>
      <c r="E420" s="181">
        <v>2114.5178457752804</v>
      </c>
      <c r="F420" s="181">
        <v>2201.0317158998973</v>
      </c>
      <c r="G420" s="181">
        <v>2291.2135324814553</v>
      </c>
      <c r="H420" s="181">
        <v>2387.0827729050093</v>
      </c>
      <c r="I420" s="181">
        <v>2488.2907934864438</v>
      </c>
      <c r="J420" s="182">
        <v>2594.6000061364061</v>
      </c>
      <c r="K420" s="181">
        <v>2705.8275890499258</v>
      </c>
      <c r="L420" s="181">
        <v>2821.8886001521391</v>
      </c>
      <c r="M420" s="181">
        <v>2942.7541329315954</v>
      </c>
      <c r="N420" s="181">
        <v>3068.4214752029516</v>
      </c>
      <c r="O420" s="181">
        <v>3198.8815700019545</v>
      </c>
      <c r="P420" s="181">
        <v>3334.2306026221918</v>
      </c>
      <c r="Q420" s="181">
        <v>3474.5890440036073</v>
      </c>
      <c r="R420" s="181">
        <v>3619.9962761818988</v>
      </c>
      <c r="S420" s="181">
        <v>3770.5298330541264</v>
      </c>
      <c r="T420" s="181">
        <v>3926.3211487026751</v>
      </c>
      <c r="U420" s="181">
        <v>4087.0937613285432</v>
      </c>
      <c r="V420" s="181">
        <v>4252.5109916706688</v>
      </c>
      <c r="W420" s="181">
        <v>4422.6617385491081</v>
      </c>
      <c r="X420" s="181">
        <v>4597.6327739585677</v>
      </c>
      <c r="Y420" s="181">
        <v>4777.4370638606679</v>
      </c>
    </row>
    <row r="421" spans="1:25" x14ac:dyDescent="0.25">
      <c r="A421" s="178" t="s">
        <v>687</v>
      </c>
      <c r="B421" s="178" t="s">
        <v>622</v>
      </c>
      <c r="C421" s="178" t="s">
        <v>240</v>
      </c>
      <c r="D421" s="178" t="s">
        <v>241</v>
      </c>
      <c r="E421" s="181">
        <v>30457.032433321216</v>
      </c>
      <c r="F421" s="181">
        <v>30650.713644073934</v>
      </c>
      <c r="G421" s="181">
        <v>30851.494284136072</v>
      </c>
      <c r="H421" s="181">
        <v>31083.571028261471</v>
      </c>
      <c r="I421" s="181">
        <v>31338.051618518082</v>
      </c>
      <c r="J421" s="182">
        <v>31608.332736419987</v>
      </c>
      <c r="K421" s="181">
        <v>31889.13814145315</v>
      </c>
      <c r="L421" s="181">
        <v>32176.849556200636</v>
      </c>
      <c r="M421" s="181">
        <v>32468.820368270277</v>
      </c>
      <c r="N421" s="181">
        <v>32762.929570558648</v>
      </c>
      <c r="O421" s="181">
        <v>33057.182015333383</v>
      </c>
      <c r="P421" s="181">
        <v>33350.82113557704</v>
      </c>
      <c r="Q421" s="181">
        <v>33643.363100919858</v>
      </c>
      <c r="R421" s="181">
        <v>33933.570593381635</v>
      </c>
      <c r="S421" s="181">
        <v>34220.657513362108</v>
      </c>
      <c r="T421" s="181">
        <v>34504.365593162809</v>
      </c>
      <c r="U421" s="181">
        <v>34780.95696354386</v>
      </c>
      <c r="V421" s="181">
        <v>35046.629809079859</v>
      </c>
      <c r="W421" s="181">
        <v>35301.439296070363</v>
      </c>
      <c r="X421" s="181">
        <v>35545.419959892555</v>
      </c>
      <c r="Y421" s="181">
        <v>35778.052646669945</v>
      </c>
    </row>
    <row r="422" spans="1:25" x14ac:dyDescent="0.25">
      <c r="A422" s="178" t="s">
        <v>687</v>
      </c>
      <c r="B422" s="178" t="s">
        <v>623</v>
      </c>
      <c r="C422" s="178" t="s">
        <v>218</v>
      </c>
      <c r="D422" s="178" t="s">
        <v>744</v>
      </c>
      <c r="E422" s="181">
        <v>46108.279016308319</v>
      </c>
      <c r="F422" s="181">
        <v>47703.463475338882</v>
      </c>
      <c r="G422" s="181">
        <v>49132.758767696199</v>
      </c>
      <c r="H422" s="181">
        <v>50468.928996660477</v>
      </c>
      <c r="I422" s="181">
        <v>51728.707302176161</v>
      </c>
      <c r="J422" s="182">
        <v>52925.265413732806</v>
      </c>
      <c r="K422" s="181">
        <v>54069.294155078926</v>
      </c>
      <c r="L422" s="181">
        <v>55169.378006983759</v>
      </c>
      <c r="M422" s="181">
        <v>56232.598660308839</v>
      </c>
      <c r="N422" s="181">
        <v>57264.34946227858</v>
      </c>
      <c r="O422" s="181">
        <v>58268.244056315125</v>
      </c>
      <c r="P422" s="181">
        <v>59248.75977682948</v>
      </c>
      <c r="Q422" s="181">
        <v>60209.837464806405</v>
      </c>
      <c r="R422" s="181">
        <v>61153.338820173754</v>
      </c>
      <c r="S422" s="181">
        <v>62081.349937564861</v>
      </c>
      <c r="T422" s="181">
        <v>62995.159835056031</v>
      </c>
      <c r="U422" s="181">
        <v>63896.771840178553</v>
      </c>
      <c r="V422" s="181">
        <v>64788.165266551601</v>
      </c>
      <c r="W422" s="181">
        <v>65670.044635379891</v>
      </c>
      <c r="X422" s="181">
        <v>66542.996680627039</v>
      </c>
      <c r="Y422" s="181">
        <v>67405.194160480183</v>
      </c>
    </row>
    <row r="423" spans="1:25" x14ac:dyDescent="0.25">
      <c r="A423" s="178" t="s">
        <v>687</v>
      </c>
      <c r="B423" s="178" t="s">
        <v>623</v>
      </c>
      <c r="C423" s="178" t="s">
        <v>545</v>
      </c>
      <c r="D423" s="178" t="s">
        <v>745</v>
      </c>
      <c r="E423" s="181">
        <v>2448.7703255549868</v>
      </c>
      <c r="F423" s="181">
        <v>2474.7548583123616</v>
      </c>
      <c r="G423" s="181">
        <v>2489.812002946378</v>
      </c>
      <c r="H423" s="181">
        <v>2498.2311962251788</v>
      </c>
      <c r="I423" s="181">
        <v>2501.2280854136911</v>
      </c>
      <c r="J423" s="182">
        <v>2499.7573160562788</v>
      </c>
      <c r="K423" s="181">
        <v>2494.5868924581277</v>
      </c>
      <c r="L423" s="181">
        <v>2486.3322088328937</v>
      </c>
      <c r="M423" s="181">
        <v>2475.496717018093</v>
      </c>
      <c r="N423" s="181">
        <v>2462.4740620721295</v>
      </c>
      <c r="O423" s="181">
        <v>2447.5546422198454</v>
      </c>
      <c r="P423" s="181">
        <v>2431.0442394068955</v>
      </c>
      <c r="Q423" s="181">
        <v>2413.204827565572</v>
      </c>
      <c r="R423" s="181">
        <v>2394.1978499919164</v>
      </c>
      <c r="S423" s="181">
        <v>2374.1827620614526</v>
      </c>
      <c r="T423" s="181">
        <v>2353.2784084319737</v>
      </c>
      <c r="U423" s="181">
        <v>2331.6221795873212</v>
      </c>
      <c r="V423" s="181">
        <v>2309.3410430830313</v>
      </c>
      <c r="W423" s="181">
        <v>2286.5085872114269</v>
      </c>
      <c r="X423" s="181">
        <v>2263.1899849182905</v>
      </c>
      <c r="Y423" s="181">
        <v>2239.3663821181244</v>
      </c>
    </row>
    <row r="424" spans="1:25" x14ac:dyDescent="0.25">
      <c r="A424" s="178" t="s">
        <v>687</v>
      </c>
      <c r="B424" s="178" t="s">
        <v>623</v>
      </c>
      <c r="C424" s="178" t="s">
        <v>746</v>
      </c>
      <c r="D424" s="178" t="s">
        <v>747</v>
      </c>
      <c r="E424" s="181">
        <v>2946.9119916140003</v>
      </c>
      <c r="F424" s="181">
        <v>2993.9656822418096</v>
      </c>
      <c r="G424" s="181">
        <v>3028.1452924722612</v>
      </c>
      <c r="H424" s="181">
        <v>3054.4871352975597</v>
      </c>
      <c r="I424" s="181">
        <v>3074.3583649105885</v>
      </c>
      <c r="J424" s="182">
        <v>3088.8339482004731</v>
      </c>
      <c r="K424" s="181">
        <v>3098.7808973109063</v>
      </c>
      <c r="L424" s="181">
        <v>3104.8949451867029</v>
      </c>
      <c r="M424" s="181">
        <v>3107.7468097758392</v>
      </c>
      <c r="N424" s="181">
        <v>3107.7813744223081</v>
      </c>
      <c r="O424" s="181">
        <v>3105.322510359631</v>
      </c>
      <c r="P424" s="181">
        <v>3100.7210498698173</v>
      </c>
      <c r="Q424" s="181">
        <v>3094.2795082299854</v>
      </c>
      <c r="R424" s="181">
        <v>3086.1775843683458</v>
      </c>
      <c r="S424" s="181">
        <v>3076.5965153978914</v>
      </c>
      <c r="T424" s="181">
        <v>3065.6687494101484</v>
      </c>
      <c r="U424" s="181">
        <v>3053.5540722966912</v>
      </c>
      <c r="V424" s="181">
        <v>3040.4021534880453</v>
      </c>
      <c r="W424" s="181">
        <v>3026.2953764435329</v>
      </c>
      <c r="X424" s="181">
        <v>3011.3068390773624</v>
      </c>
      <c r="Y424" s="181">
        <v>2995.3989441393492</v>
      </c>
    </row>
    <row r="425" spans="1:25" x14ac:dyDescent="0.25">
      <c r="A425" s="178" t="s">
        <v>687</v>
      </c>
      <c r="B425" s="178" t="s">
        <v>623</v>
      </c>
      <c r="C425" s="178" t="s">
        <v>240</v>
      </c>
      <c r="D425" s="178" t="s">
        <v>241</v>
      </c>
      <c r="E425" s="181">
        <v>38103.234501774765</v>
      </c>
      <c r="F425" s="181">
        <v>38852.69367800458</v>
      </c>
      <c r="G425" s="181">
        <v>39443.031830855769</v>
      </c>
      <c r="H425" s="181">
        <v>39938.367332052847</v>
      </c>
      <c r="I425" s="181">
        <v>40355.582839296978</v>
      </c>
      <c r="J425" s="182">
        <v>40707.934973432602</v>
      </c>
      <c r="K425" s="181">
        <v>41006.108799002192</v>
      </c>
      <c r="L425" s="181">
        <v>41258.662312153538</v>
      </c>
      <c r="M425" s="181">
        <v>41472.607096910142</v>
      </c>
      <c r="N425" s="181">
        <v>41653.370518700984</v>
      </c>
      <c r="O425" s="181">
        <v>41804.83102232153</v>
      </c>
      <c r="P425" s="181">
        <v>41931.288445270118</v>
      </c>
      <c r="Q425" s="181">
        <v>42036.454096370755</v>
      </c>
      <c r="R425" s="181">
        <v>42122.423340429981</v>
      </c>
      <c r="S425" s="181">
        <v>42191.345192459834</v>
      </c>
      <c r="T425" s="181">
        <v>42244.731728401428</v>
      </c>
      <c r="U425" s="181">
        <v>42284.498184003707</v>
      </c>
      <c r="V425" s="181">
        <v>42312.452921322489</v>
      </c>
      <c r="W425" s="181">
        <v>42329.496374133189</v>
      </c>
      <c r="X425" s="181">
        <v>42336.414313817899</v>
      </c>
      <c r="Y425" s="181">
        <v>42332.442355747931</v>
      </c>
    </row>
    <row r="426" spans="1:25" x14ac:dyDescent="0.25">
      <c r="A426" s="178" t="s">
        <v>687</v>
      </c>
      <c r="B426" s="178" t="s">
        <v>625</v>
      </c>
      <c r="C426" s="178" t="s">
        <v>218</v>
      </c>
      <c r="D426" s="178" t="s">
        <v>748</v>
      </c>
      <c r="E426" s="181">
        <v>3896.3054156754752</v>
      </c>
      <c r="F426" s="181">
        <v>3925.7785717446914</v>
      </c>
      <c r="G426" s="181">
        <v>3948.3390707633152</v>
      </c>
      <c r="H426" s="181">
        <v>3968.373698064684</v>
      </c>
      <c r="I426" s="181">
        <v>3986.0112760037368</v>
      </c>
      <c r="J426" s="182">
        <v>4001.3797379507391</v>
      </c>
      <c r="K426" s="181">
        <v>4014.5896651606722</v>
      </c>
      <c r="L426" s="181">
        <v>4025.7307266009543</v>
      </c>
      <c r="M426" s="181">
        <v>4034.8851631234943</v>
      </c>
      <c r="N426" s="181">
        <v>4042.140428183583</v>
      </c>
      <c r="O426" s="181">
        <v>4047.5548839090411</v>
      </c>
      <c r="P426" s="181">
        <v>4051.2757090357736</v>
      </c>
      <c r="Q426" s="181">
        <v>4053.4304233713615</v>
      </c>
      <c r="R426" s="181">
        <v>4054.0376014103963</v>
      </c>
      <c r="S426" s="181">
        <v>4053.1806829302614</v>
      </c>
      <c r="T426" s="181">
        <v>4051.0427010833159</v>
      </c>
      <c r="U426" s="181">
        <v>4047.760695018263</v>
      </c>
      <c r="V426" s="181">
        <v>4043.3347549790005</v>
      </c>
      <c r="W426" s="181">
        <v>4037.7806950906197</v>
      </c>
      <c r="X426" s="181">
        <v>4031.1326948209507</v>
      </c>
      <c r="Y426" s="181">
        <v>4023.4354867873199</v>
      </c>
    </row>
    <row r="427" spans="1:25" x14ac:dyDescent="0.25">
      <c r="A427" s="178" t="s">
        <v>687</v>
      </c>
      <c r="B427" s="178" t="s">
        <v>625</v>
      </c>
      <c r="C427" s="178" t="s">
        <v>240</v>
      </c>
      <c r="D427" s="178" t="s">
        <v>241</v>
      </c>
      <c r="E427" s="181">
        <v>1632.581633871898</v>
      </c>
      <c r="F427" s="181">
        <v>1678.7103155743109</v>
      </c>
      <c r="G427" s="181">
        <v>1723.0284366608128</v>
      </c>
      <c r="H427" s="181">
        <v>1767.3339116208344</v>
      </c>
      <c r="I427" s="181">
        <v>1811.642981537954</v>
      </c>
      <c r="J427" s="182">
        <v>1855.9740778244698</v>
      </c>
      <c r="K427" s="181">
        <v>1900.3401512951516</v>
      </c>
      <c r="L427" s="181">
        <v>1944.7462790769657</v>
      </c>
      <c r="M427" s="181">
        <v>1989.1954182023167</v>
      </c>
      <c r="N427" s="181">
        <v>2033.694496580684</v>
      </c>
      <c r="O427" s="181">
        <v>2078.2371655194756</v>
      </c>
      <c r="P427" s="181">
        <v>2122.8641621252491</v>
      </c>
      <c r="Q427" s="181">
        <v>2167.6101342770571</v>
      </c>
      <c r="R427" s="181">
        <v>2212.4540878580974</v>
      </c>
      <c r="S427" s="181">
        <v>2257.410306074898</v>
      </c>
      <c r="T427" s="181">
        <v>2302.5517772846661</v>
      </c>
      <c r="U427" s="181">
        <v>2347.9316898931356</v>
      </c>
      <c r="V427" s="181">
        <v>2393.5272268885942</v>
      </c>
      <c r="W427" s="181">
        <v>2439.3237551410048</v>
      </c>
      <c r="X427" s="181">
        <v>2485.3173792115986</v>
      </c>
      <c r="Y427" s="181">
        <v>2531.5111769371415</v>
      </c>
    </row>
    <row r="428" spans="1:25" x14ac:dyDescent="0.25">
      <c r="A428" s="178" t="s">
        <v>687</v>
      </c>
      <c r="B428" s="178" t="s">
        <v>628</v>
      </c>
      <c r="C428" s="178" t="s">
        <v>218</v>
      </c>
      <c r="D428" s="178" t="s">
        <v>749</v>
      </c>
      <c r="E428" s="181">
        <v>3417.092452865807</v>
      </c>
      <c r="F428" s="181">
        <v>3411.3065408374309</v>
      </c>
      <c r="G428" s="181">
        <v>3415.4959012118879</v>
      </c>
      <c r="H428" s="181">
        <v>3429.5238449440003</v>
      </c>
      <c r="I428" s="181">
        <v>3450.5797240940024</v>
      </c>
      <c r="J428" s="182">
        <v>3476.6173441386222</v>
      </c>
      <c r="K428" s="181">
        <v>3506.1872628764918</v>
      </c>
      <c r="L428" s="181">
        <v>3538.2180972473834</v>
      </c>
      <c r="M428" s="181">
        <v>3571.9280315338233</v>
      </c>
      <c r="N428" s="181">
        <v>3606.7702520603739</v>
      </c>
      <c r="O428" s="181">
        <v>3642.2292590513252</v>
      </c>
      <c r="P428" s="181">
        <v>3678.0167808974807</v>
      </c>
      <c r="Q428" s="181">
        <v>3713.9482842249195</v>
      </c>
      <c r="R428" s="181">
        <v>3749.7951896010741</v>
      </c>
      <c r="S428" s="181">
        <v>3785.3431790632048</v>
      </c>
      <c r="T428" s="181">
        <v>3820.2158889618208</v>
      </c>
      <c r="U428" s="181">
        <v>3854.4003056715796</v>
      </c>
      <c r="V428" s="181">
        <v>3888.0850117432747</v>
      </c>
      <c r="W428" s="181">
        <v>3921.1828590404484</v>
      </c>
      <c r="X428" s="181">
        <v>3953.5671870023857</v>
      </c>
      <c r="Y428" s="181">
        <v>3984.813104265299</v>
      </c>
    </row>
    <row r="429" spans="1:25" x14ac:dyDescent="0.25">
      <c r="A429" s="178" t="s">
        <v>687</v>
      </c>
      <c r="B429" s="178" t="s">
        <v>628</v>
      </c>
      <c r="C429" s="178" t="s">
        <v>240</v>
      </c>
      <c r="D429" s="178" t="s">
        <v>241</v>
      </c>
      <c r="E429" s="181">
        <v>1712.1237985492749</v>
      </c>
      <c r="F429" s="181">
        <v>1704.0728018886837</v>
      </c>
      <c r="G429" s="181">
        <v>1701.0227793667329</v>
      </c>
      <c r="H429" s="181">
        <v>1702.8608112138729</v>
      </c>
      <c r="I429" s="181">
        <v>1708.1513689339288</v>
      </c>
      <c r="J429" s="182">
        <v>1715.8532548826954</v>
      </c>
      <c r="K429" s="181">
        <v>1725.2312704625474</v>
      </c>
      <c r="L429" s="181">
        <v>1735.7444136680174</v>
      </c>
      <c r="M429" s="181">
        <v>1746.9997378724506</v>
      </c>
      <c r="N429" s="181">
        <v>1758.7235621749182</v>
      </c>
      <c r="O429" s="181">
        <v>1770.6606868361705</v>
      </c>
      <c r="P429" s="181">
        <v>1782.6690955531756</v>
      </c>
      <c r="Q429" s="181">
        <v>1794.6585997574373</v>
      </c>
      <c r="R429" s="181">
        <v>1806.5188730999364</v>
      </c>
      <c r="S429" s="181">
        <v>1818.147768955736</v>
      </c>
      <c r="T429" s="181">
        <v>1829.3667798850593</v>
      </c>
      <c r="U429" s="181">
        <v>1840.173032920537</v>
      </c>
      <c r="V429" s="181">
        <v>1850.659666867642</v>
      </c>
      <c r="W429" s="181">
        <v>1860.7878713565785</v>
      </c>
      <c r="X429" s="181">
        <v>1870.5006260311222</v>
      </c>
      <c r="Y429" s="181">
        <v>1879.6009434410346</v>
      </c>
    </row>
    <row r="430" spans="1:25" x14ac:dyDescent="0.25">
      <c r="A430" s="178" t="s">
        <v>687</v>
      </c>
      <c r="B430" s="178" t="s">
        <v>630</v>
      </c>
      <c r="C430" s="178" t="s">
        <v>218</v>
      </c>
      <c r="D430" s="178" t="s">
        <v>750</v>
      </c>
      <c r="E430" s="181">
        <v>6069.3951503965409</v>
      </c>
      <c r="F430" s="181">
        <v>6231.5915895631433</v>
      </c>
      <c r="G430" s="181">
        <v>6386.9112063869334</v>
      </c>
      <c r="H430" s="181">
        <v>6542.6282756599112</v>
      </c>
      <c r="I430" s="181">
        <v>6698.9171929652484</v>
      </c>
      <c r="J430" s="182">
        <v>6855.9057997148757</v>
      </c>
      <c r="K430" s="181">
        <v>7013.6488622371689</v>
      </c>
      <c r="L430" s="181">
        <v>7172.1638549427207</v>
      </c>
      <c r="M430" s="181">
        <v>7331.4274921232845</v>
      </c>
      <c r="N430" s="181">
        <v>7491.3655408498134</v>
      </c>
      <c r="O430" s="181">
        <v>7651.8132171595489</v>
      </c>
      <c r="P430" s="181">
        <v>7812.7671142007475</v>
      </c>
      <c r="Q430" s="181">
        <v>7974.1887153003736</v>
      </c>
      <c r="R430" s="181">
        <v>8135.8034943650837</v>
      </c>
      <c r="S430" s="181">
        <v>8297.4307207046695</v>
      </c>
      <c r="T430" s="181">
        <v>8459.0438020156562</v>
      </c>
      <c r="U430" s="181">
        <v>8620.4531695698806</v>
      </c>
      <c r="V430" s="181">
        <v>8781.3135358468389</v>
      </c>
      <c r="W430" s="181">
        <v>8941.454374623172</v>
      </c>
      <c r="X430" s="181">
        <v>9100.747797010572</v>
      </c>
      <c r="Y430" s="181">
        <v>9259.0205699722319</v>
      </c>
    </row>
    <row r="431" spans="1:25" x14ac:dyDescent="0.25">
      <c r="A431" s="178" t="s">
        <v>687</v>
      </c>
      <c r="B431" s="178" t="s">
        <v>630</v>
      </c>
      <c r="C431" s="178" t="s">
        <v>447</v>
      </c>
      <c r="D431" s="178" t="s">
        <v>751</v>
      </c>
      <c r="E431" s="181">
        <v>1080.3891333730453</v>
      </c>
      <c r="F431" s="181">
        <v>1136.9705689748903</v>
      </c>
      <c r="G431" s="181">
        <v>1194.4186204614027</v>
      </c>
      <c r="H431" s="181">
        <v>1254.1034985097726</v>
      </c>
      <c r="I431" s="181">
        <v>1316.137274200395</v>
      </c>
      <c r="J431" s="182">
        <v>1380.628606287155</v>
      </c>
      <c r="K431" s="181">
        <v>1447.6763894076526</v>
      </c>
      <c r="L431" s="181">
        <v>1517.3756885072692</v>
      </c>
      <c r="M431" s="181">
        <v>1589.8161658230474</v>
      </c>
      <c r="N431" s="181">
        <v>1665.078834355676</v>
      </c>
      <c r="O431" s="181">
        <v>1743.2256917934835</v>
      </c>
      <c r="P431" s="181">
        <v>1824.3559732671526</v>
      </c>
      <c r="Q431" s="181">
        <v>1908.5637013916498</v>
      </c>
      <c r="R431" s="181">
        <v>1995.8874495104039</v>
      </c>
      <c r="S431" s="181">
        <v>2086.3860877460183</v>
      </c>
      <c r="T431" s="181">
        <v>2180.1569683394478</v>
      </c>
      <c r="U431" s="181">
        <v>2277.2569323366679</v>
      </c>
      <c r="V431" s="181">
        <v>2377.6989508106121</v>
      </c>
      <c r="W431" s="181">
        <v>2481.5383628207655</v>
      </c>
      <c r="X431" s="181">
        <v>2588.8408583271098</v>
      </c>
      <c r="Y431" s="181">
        <v>2699.6581260032162</v>
      </c>
    </row>
    <row r="432" spans="1:25" x14ac:dyDescent="0.25">
      <c r="A432" s="178" t="s">
        <v>687</v>
      </c>
      <c r="B432" s="178" t="s">
        <v>630</v>
      </c>
      <c r="C432" s="178" t="s">
        <v>752</v>
      </c>
      <c r="D432" s="178" t="s">
        <v>753</v>
      </c>
      <c r="E432" s="181">
        <v>3137.9324876587034</v>
      </c>
      <c r="F432" s="181">
        <v>3167.6120668212998</v>
      </c>
      <c r="G432" s="181">
        <v>3191.9693217436229</v>
      </c>
      <c r="H432" s="181">
        <v>3214.8069640379108</v>
      </c>
      <c r="I432" s="181">
        <v>3236.2501800605428</v>
      </c>
      <c r="J432" s="182">
        <v>3256.3954851931803</v>
      </c>
      <c r="K432" s="181">
        <v>3275.3004537684351</v>
      </c>
      <c r="L432" s="181">
        <v>3293.0032025479013</v>
      </c>
      <c r="M432" s="181">
        <v>3309.5223471242257</v>
      </c>
      <c r="N432" s="181">
        <v>3324.8540590746002</v>
      </c>
      <c r="O432" s="181">
        <v>3338.9566640588059</v>
      </c>
      <c r="P432" s="181">
        <v>3351.8619626562127</v>
      </c>
      <c r="Q432" s="181">
        <v>3363.5863358893921</v>
      </c>
      <c r="R432" s="181">
        <v>3374.0486833402751</v>
      </c>
      <c r="S432" s="181">
        <v>3383.2130952305033</v>
      </c>
      <c r="T432" s="181">
        <v>3391.1095192795342</v>
      </c>
      <c r="U432" s="181">
        <v>3397.703386754567</v>
      </c>
      <c r="V432" s="181">
        <v>3402.9038177782559</v>
      </c>
      <c r="W432" s="181">
        <v>3406.6944187271738</v>
      </c>
      <c r="X432" s="181">
        <v>3409.0778379327894</v>
      </c>
      <c r="Y432" s="181">
        <v>3410.0418670058107</v>
      </c>
    </row>
    <row r="433" spans="1:25" x14ac:dyDescent="0.25">
      <c r="A433" s="178" t="s">
        <v>687</v>
      </c>
      <c r="B433" s="178" t="s">
        <v>630</v>
      </c>
      <c r="C433" s="178" t="s">
        <v>240</v>
      </c>
      <c r="D433" s="178" t="s">
        <v>241</v>
      </c>
      <c r="E433" s="181">
        <v>21924.642299765208</v>
      </c>
      <c r="F433" s="181">
        <v>22171.123838958123</v>
      </c>
      <c r="G433" s="181">
        <v>22381.82086506761</v>
      </c>
      <c r="H433" s="181">
        <v>22583.255826926859</v>
      </c>
      <c r="I433" s="181">
        <v>22776.260446458633</v>
      </c>
      <c r="J433" s="182">
        <v>22961.468662751504</v>
      </c>
      <c r="K433" s="181">
        <v>23139.242470330508</v>
      </c>
      <c r="L433" s="181">
        <v>23309.807409459987</v>
      </c>
      <c r="M433" s="181">
        <v>23473.251057128819</v>
      </c>
      <c r="N433" s="181">
        <v>23629.500837587548</v>
      </c>
      <c r="O433" s="181">
        <v>23778.212779392492</v>
      </c>
      <c r="P433" s="181">
        <v>23919.563149017085</v>
      </c>
      <c r="Q433" s="181">
        <v>24053.618183652376</v>
      </c>
      <c r="R433" s="181">
        <v>24179.744928740318</v>
      </c>
      <c r="S433" s="181">
        <v>24297.628422486581</v>
      </c>
      <c r="T433" s="181">
        <v>24407.423824343721</v>
      </c>
      <c r="U433" s="181">
        <v>24508.821153875262</v>
      </c>
      <c r="V433" s="181">
        <v>24601.099508033487</v>
      </c>
      <c r="W433" s="181">
        <v>24684.070141599197</v>
      </c>
      <c r="X433" s="181">
        <v>24757.679796387223</v>
      </c>
      <c r="Y433" s="181">
        <v>24821.765533779188</v>
      </c>
    </row>
    <row r="434" spans="1:25" x14ac:dyDescent="0.25">
      <c r="A434" s="178" t="s">
        <v>687</v>
      </c>
      <c r="B434" s="178" t="s">
        <v>632</v>
      </c>
      <c r="C434" s="178" t="s">
        <v>218</v>
      </c>
      <c r="D434" s="178" t="s">
        <v>754</v>
      </c>
      <c r="E434" s="181">
        <v>7522.1558800474932</v>
      </c>
      <c r="F434" s="181">
        <v>7616.3027324615514</v>
      </c>
      <c r="G434" s="181">
        <v>7700.0717280137933</v>
      </c>
      <c r="H434" s="181">
        <v>7783.1920009646574</v>
      </c>
      <c r="I434" s="181">
        <v>7866.3423335609205</v>
      </c>
      <c r="J434" s="182">
        <v>7950.0631192074934</v>
      </c>
      <c r="K434" s="181">
        <v>8034.619205867406</v>
      </c>
      <c r="L434" s="181">
        <v>8120.2327568076989</v>
      </c>
      <c r="M434" s="181">
        <v>8207.0109363065385</v>
      </c>
      <c r="N434" s="181">
        <v>8295.1149147903143</v>
      </c>
      <c r="O434" s="181">
        <v>8384.4583674305704</v>
      </c>
      <c r="P434" s="181">
        <v>8475.0940131742918</v>
      </c>
      <c r="Q434" s="181">
        <v>8567.0089642027397</v>
      </c>
      <c r="R434" s="181">
        <v>8659.8829244891531</v>
      </c>
      <c r="S434" s="181">
        <v>8753.4597286721291</v>
      </c>
      <c r="T434" s="181">
        <v>8847.6202352347536</v>
      </c>
      <c r="U434" s="181">
        <v>8941.3847774768328</v>
      </c>
      <c r="V434" s="181">
        <v>9033.6740853594165</v>
      </c>
      <c r="W434" s="181">
        <v>9124.3142811449052</v>
      </c>
      <c r="X434" s="181">
        <v>9213.0924509340985</v>
      </c>
      <c r="Y434" s="181">
        <v>9299.7043777795789</v>
      </c>
    </row>
    <row r="435" spans="1:25" x14ac:dyDescent="0.25">
      <c r="A435" s="178" t="s">
        <v>687</v>
      </c>
      <c r="B435" s="178" t="s">
        <v>632</v>
      </c>
      <c r="C435" s="178" t="s">
        <v>755</v>
      </c>
      <c r="D435" s="178" t="s">
        <v>756</v>
      </c>
      <c r="E435" s="181">
        <v>5168.9298616558717</v>
      </c>
      <c r="F435" s="181">
        <v>5322.1993027015988</v>
      </c>
      <c r="G435" s="181">
        <v>5471.8014723170936</v>
      </c>
      <c r="H435" s="181">
        <v>5624.4742229353596</v>
      </c>
      <c r="I435" s="181">
        <v>5780.7695238994302</v>
      </c>
      <c r="J435" s="182">
        <v>5941.17047897065</v>
      </c>
      <c r="K435" s="181">
        <v>6105.9797793063781</v>
      </c>
      <c r="L435" s="181">
        <v>6275.4831330692496</v>
      </c>
      <c r="M435" s="181">
        <v>6449.8902722133307</v>
      </c>
      <c r="N435" s="181">
        <v>6629.4629298829122</v>
      </c>
      <c r="O435" s="181">
        <v>6814.2737700242842</v>
      </c>
      <c r="P435" s="181">
        <v>7004.5092824398953</v>
      </c>
      <c r="Q435" s="181">
        <v>7200.3073918646096</v>
      </c>
      <c r="R435" s="181">
        <v>7401.5463372314625</v>
      </c>
      <c r="S435" s="181">
        <v>7608.1454242039435</v>
      </c>
      <c r="T435" s="181">
        <v>7820.133478137258</v>
      </c>
      <c r="U435" s="181">
        <v>8036.7619116630995</v>
      </c>
      <c r="V435" s="181">
        <v>8257.1345561683247</v>
      </c>
      <c r="W435" s="181">
        <v>8481.1316566351197</v>
      </c>
      <c r="X435" s="181">
        <v>8708.5855766208933</v>
      </c>
      <c r="Y435" s="181">
        <v>8939.2269520726004</v>
      </c>
    </row>
    <row r="436" spans="1:25" x14ac:dyDescent="0.25">
      <c r="A436" s="178" t="s">
        <v>687</v>
      </c>
      <c r="B436" s="178" t="s">
        <v>632</v>
      </c>
      <c r="C436" s="178" t="s">
        <v>757</v>
      </c>
      <c r="D436" s="178" t="s">
        <v>758</v>
      </c>
      <c r="E436" s="181">
        <v>2928.0053018425911</v>
      </c>
      <c r="F436" s="181">
        <v>3008.2235638552797</v>
      </c>
      <c r="G436" s="181">
        <v>3086.0081062548402</v>
      </c>
      <c r="H436" s="181">
        <v>3165.165452570081</v>
      </c>
      <c r="I436" s="181">
        <v>3245.9953712376614</v>
      </c>
      <c r="J436" s="182">
        <v>3328.7563771642808</v>
      </c>
      <c r="K436" s="181">
        <v>3413.6038075827551</v>
      </c>
      <c r="L436" s="181">
        <v>3500.6821060792031</v>
      </c>
      <c r="M436" s="181">
        <v>3590.0920978430254</v>
      </c>
      <c r="N436" s="181">
        <v>3681.9625380312636</v>
      </c>
      <c r="O436" s="181">
        <v>3776.316205073686</v>
      </c>
      <c r="P436" s="181">
        <v>3873.238544738113</v>
      </c>
      <c r="Q436" s="181">
        <v>3972.7873828986803</v>
      </c>
      <c r="R436" s="181">
        <v>4074.8769923783902</v>
      </c>
      <c r="S436" s="181">
        <v>4179.4448768127904</v>
      </c>
      <c r="T436" s="181">
        <v>4286.4890415373648</v>
      </c>
      <c r="U436" s="181">
        <v>4395.5822398221235</v>
      </c>
      <c r="V436" s="181">
        <v>4506.2203517525695</v>
      </c>
      <c r="W436" s="181">
        <v>4618.326399644433</v>
      </c>
      <c r="X436" s="181">
        <v>4731.7980147500748</v>
      </c>
      <c r="Y436" s="181">
        <v>4846.4785256652222</v>
      </c>
    </row>
    <row r="437" spans="1:25" x14ac:dyDescent="0.25">
      <c r="A437" s="178" t="s">
        <v>687</v>
      </c>
      <c r="B437" s="178" t="s">
        <v>632</v>
      </c>
      <c r="C437" s="178" t="s">
        <v>759</v>
      </c>
      <c r="D437" s="178" t="s">
        <v>760</v>
      </c>
      <c r="E437" s="181">
        <v>2581.9126249511546</v>
      </c>
      <c r="F437" s="181">
        <v>2621.80919832567</v>
      </c>
      <c r="G437" s="181">
        <v>2658.3326668598661</v>
      </c>
      <c r="H437" s="181">
        <v>2694.8213164896233</v>
      </c>
      <c r="I437" s="181">
        <v>2731.5096871139231</v>
      </c>
      <c r="J437" s="182">
        <v>2768.5868509988536</v>
      </c>
      <c r="K437" s="181">
        <v>2806.1478308114392</v>
      </c>
      <c r="L437" s="181">
        <v>2844.2737841192825</v>
      </c>
      <c r="M437" s="181">
        <v>2883.0063914463567</v>
      </c>
      <c r="N437" s="181">
        <v>2922.406818397335</v>
      </c>
      <c r="O437" s="181">
        <v>2962.4494664515737</v>
      </c>
      <c r="P437" s="181">
        <v>3003.1576803081966</v>
      </c>
      <c r="Q437" s="181">
        <v>3044.5317314641629</v>
      </c>
      <c r="R437" s="181">
        <v>3086.4623015531588</v>
      </c>
      <c r="S437" s="181">
        <v>3128.8616972844879</v>
      </c>
      <c r="T437" s="181">
        <v>3171.6903040688517</v>
      </c>
      <c r="U437" s="181">
        <v>3214.5986527459945</v>
      </c>
      <c r="V437" s="181">
        <v>3257.1972892854633</v>
      </c>
      <c r="W437" s="181">
        <v>3299.4196383381636</v>
      </c>
      <c r="X437" s="181">
        <v>3341.1842151443939</v>
      </c>
      <c r="Y437" s="181">
        <v>3382.3754049730583</v>
      </c>
    </row>
    <row r="438" spans="1:25" x14ac:dyDescent="0.25">
      <c r="A438" s="178" t="s">
        <v>687</v>
      </c>
      <c r="B438" s="178" t="s">
        <v>632</v>
      </c>
      <c r="C438" s="178" t="s">
        <v>761</v>
      </c>
      <c r="D438" s="178" t="s">
        <v>762</v>
      </c>
      <c r="E438" s="181">
        <v>1231.2323549589137</v>
      </c>
      <c r="F438" s="181">
        <v>1283.750635962258</v>
      </c>
      <c r="G438" s="181">
        <v>1336.5032758113659</v>
      </c>
      <c r="H438" s="181">
        <v>1391.1430293650687</v>
      </c>
      <c r="I438" s="181">
        <v>1447.8569843241939</v>
      </c>
      <c r="J438" s="182">
        <v>1506.8227995859106</v>
      </c>
      <c r="K438" s="181">
        <v>1568.1791949637366</v>
      </c>
      <c r="L438" s="181">
        <v>1632.0657475571293</v>
      </c>
      <c r="M438" s="181">
        <v>1698.6072271150822</v>
      </c>
      <c r="N438" s="181">
        <v>1767.9466086168775</v>
      </c>
      <c r="O438" s="181">
        <v>1840.1809658795221</v>
      </c>
      <c r="P438" s="181">
        <v>1915.4412202382885</v>
      </c>
      <c r="Q438" s="181">
        <v>1993.8492034236438</v>
      </c>
      <c r="R438" s="181">
        <v>2075.4577247759694</v>
      </c>
      <c r="S438" s="181">
        <v>2160.3314696418342</v>
      </c>
      <c r="T438" s="181">
        <v>2248.5674021202658</v>
      </c>
      <c r="U438" s="181">
        <v>2340.0385098689198</v>
      </c>
      <c r="V438" s="181">
        <v>2434.5652649598128</v>
      </c>
      <c r="W438" s="181">
        <v>2532.1884426831621</v>
      </c>
      <c r="X438" s="181">
        <v>2632.9341575116441</v>
      </c>
      <c r="Y438" s="181">
        <v>2736.7964376563468</v>
      </c>
    </row>
    <row r="439" spans="1:25" x14ac:dyDescent="0.25">
      <c r="A439" s="178" t="s">
        <v>687</v>
      </c>
      <c r="B439" s="178" t="s">
        <v>632</v>
      </c>
      <c r="C439" s="178" t="s">
        <v>240</v>
      </c>
      <c r="D439" s="178" t="s">
        <v>241</v>
      </c>
      <c r="E439" s="181">
        <v>94455.735887892792</v>
      </c>
      <c r="F439" s="181">
        <v>95762.060799586761</v>
      </c>
      <c r="G439" s="181">
        <v>96942.244994126595</v>
      </c>
      <c r="H439" s="181">
        <v>98118.456531380405</v>
      </c>
      <c r="I439" s="181">
        <v>99299.262065384013</v>
      </c>
      <c r="J439" s="182">
        <v>100491.52413024995</v>
      </c>
      <c r="K439" s="181">
        <v>101698.65440278215</v>
      </c>
      <c r="L439" s="181">
        <v>102923.54220851709</v>
      </c>
      <c r="M439" s="181">
        <v>104167.63338659857</v>
      </c>
      <c r="N439" s="181">
        <v>105433.06856829753</v>
      </c>
      <c r="O439" s="181">
        <v>106718.85062707197</v>
      </c>
      <c r="P439" s="181">
        <v>108025.74948938152</v>
      </c>
      <c r="Q439" s="181">
        <v>109353.70240126859</v>
      </c>
      <c r="R439" s="181">
        <v>110698.71703009811</v>
      </c>
      <c r="S439" s="181">
        <v>112057.59912563345</v>
      </c>
      <c r="T439" s="181">
        <v>113428.89250638489</v>
      </c>
      <c r="U439" s="181">
        <v>114800.08387981735</v>
      </c>
      <c r="V439" s="181">
        <v>116157.30471283887</v>
      </c>
      <c r="W439" s="181">
        <v>117498.26191570672</v>
      </c>
      <c r="X439" s="181">
        <v>118820.14375344409</v>
      </c>
      <c r="Y439" s="181">
        <v>120118.94068859026</v>
      </c>
    </row>
    <row r="440" spans="1:25" x14ac:dyDescent="0.25">
      <c r="A440" s="178" t="s">
        <v>687</v>
      </c>
      <c r="B440" s="178" t="s">
        <v>634</v>
      </c>
      <c r="C440" s="178" t="s">
        <v>218</v>
      </c>
      <c r="D440" s="178" t="s">
        <v>763</v>
      </c>
      <c r="E440" s="181">
        <v>9778.5004972754705</v>
      </c>
      <c r="F440" s="181">
        <v>9840.093902453209</v>
      </c>
      <c r="G440" s="181">
        <v>9890.4935204633475</v>
      </c>
      <c r="H440" s="181">
        <v>9940.1183670989212</v>
      </c>
      <c r="I440" s="181">
        <v>9988.9578314476494</v>
      </c>
      <c r="J440" s="182">
        <v>10037.045334333552</v>
      </c>
      <c r="K440" s="181">
        <v>10084.342972456501</v>
      </c>
      <c r="L440" s="181">
        <v>10130.776893401744</v>
      </c>
      <c r="M440" s="181">
        <v>10176.242129717595</v>
      </c>
      <c r="N440" s="181">
        <v>10220.65874050883</v>
      </c>
      <c r="O440" s="181">
        <v>10263.888334949086</v>
      </c>
      <c r="P440" s="181">
        <v>10305.973734854228</v>
      </c>
      <c r="Q440" s="181">
        <v>10346.915039362057</v>
      </c>
      <c r="R440" s="181">
        <v>10386.425140852212</v>
      </c>
      <c r="S440" s="181">
        <v>10424.360309913147</v>
      </c>
      <c r="T440" s="181">
        <v>10460.603920637579</v>
      </c>
      <c r="U440" s="181">
        <v>10494.812439000116</v>
      </c>
      <c r="V440" s="181">
        <v>10526.651607415895</v>
      </c>
      <c r="W440" s="181">
        <v>10556.045857975769</v>
      </c>
      <c r="X440" s="181">
        <v>10582.928747986562</v>
      </c>
      <c r="Y440" s="181">
        <v>10606.923727246216</v>
      </c>
    </row>
    <row r="441" spans="1:25" x14ac:dyDescent="0.25">
      <c r="A441" s="178" t="s">
        <v>687</v>
      </c>
      <c r="B441" s="178" t="s">
        <v>634</v>
      </c>
      <c r="C441" s="178" t="s">
        <v>602</v>
      </c>
      <c r="D441" s="178" t="s">
        <v>764</v>
      </c>
      <c r="E441" s="181">
        <v>2778.2385425383495</v>
      </c>
      <c r="F441" s="181">
        <v>2811.2231207595532</v>
      </c>
      <c r="G441" s="181">
        <v>2841.2721815563527</v>
      </c>
      <c r="H441" s="181">
        <v>2871.3440645823862</v>
      </c>
      <c r="I441" s="181">
        <v>2901.4337791409771</v>
      </c>
      <c r="J441" s="182">
        <v>2931.5490980212039</v>
      </c>
      <c r="K441" s="181">
        <v>2961.6770334732932</v>
      </c>
      <c r="L441" s="181">
        <v>2991.7937066449012</v>
      </c>
      <c r="M441" s="181">
        <v>3021.8654853616786</v>
      </c>
      <c r="N441" s="181">
        <v>3051.8654849946934</v>
      </c>
      <c r="O441" s="181">
        <v>3081.7487015491388</v>
      </c>
      <c r="P441" s="181">
        <v>3111.523875546362</v>
      </c>
      <c r="Q441" s="181">
        <v>3141.1870101529776</v>
      </c>
      <c r="R441" s="181">
        <v>3170.6463821913603</v>
      </c>
      <c r="S441" s="181">
        <v>3199.8522855693454</v>
      </c>
      <c r="T441" s="181">
        <v>3228.7623334459131</v>
      </c>
      <c r="U441" s="181">
        <v>3257.2628384126147</v>
      </c>
      <c r="V441" s="181">
        <v>3285.2405607126816</v>
      </c>
      <c r="W441" s="181">
        <v>3312.6610248715151</v>
      </c>
      <c r="X441" s="181">
        <v>3339.4919836750837</v>
      </c>
      <c r="Y441" s="181">
        <v>3365.6021961442998</v>
      </c>
    </row>
    <row r="442" spans="1:25" x14ac:dyDescent="0.25">
      <c r="A442" s="178" t="s">
        <v>687</v>
      </c>
      <c r="B442" s="178" t="s">
        <v>634</v>
      </c>
      <c r="C442" s="178" t="s">
        <v>240</v>
      </c>
      <c r="D442" s="178" t="s">
        <v>241</v>
      </c>
      <c r="E442" s="181">
        <v>18166.349042953039</v>
      </c>
      <c r="F442" s="181">
        <v>18429.599014895775</v>
      </c>
      <c r="G442" s="181">
        <v>18675.525964958892</v>
      </c>
      <c r="H442" s="181">
        <v>18923.491288857604</v>
      </c>
      <c r="I442" s="181">
        <v>19173.479268634535</v>
      </c>
      <c r="J442" s="182">
        <v>19425.558268752604</v>
      </c>
      <c r="K442" s="181">
        <v>19679.659143223646</v>
      </c>
      <c r="L442" s="181">
        <v>19935.639091079163</v>
      </c>
      <c r="M442" s="181">
        <v>20193.288197973317</v>
      </c>
      <c r="N442" s="181">
        <v>20452.439022134498</v>
      </c>
      <c r="O442" s="181">
        <v>20712.800034556843</v>
      </c>
      <c r="P442" s="181">
        <v>20974.438190195477</v>
      </c>
      <c r="Q442" s="181">
        <v>21237.334722207783</v>
      </c>
      <c r="R442" s="181">
        <v>21500.875364703548</v>
      </c>
      <c r="S442" s="181">
        <v>21764.723820023184</v>
      </c>
      <c r="T442" s="181">
        <v>22028.589175310044</v>
      </c>
      <c r="U442" s="181">
        <v>22291.688508719617</v>
      </c>
      <c r="V442" s="181">
        <v>22553.231743232882</v>
      </c>
      <c r="W442" s="181">
        <v>22812.960758262587</v>
      </c>
      <c r="X442" s="181">
        <v>23070.628977187345</v>
      </c>
      <c r="Y442" s="181">
        <v>23325.300027125253</v>
      </c>
    </row>
    <row r="443" spans="1:25" x14ac:dyDescent="0.25">
      <c r="A443" s="178" t="s">
        <v>687</v>
      </c>
      <c r="B443" s="178" t="s">
        <v>636</v>
      </c>
      <c r="C443" s="178" t="s">
        <v>565</v>
      </c>
      <c r="D443" s="178" t="s">
        <v>566</v>
      </c>
      <c r="E443" s="181">
        <v>7149.2904186999149</v>
      </c>
      <c r="F443" s="181">
        <v>7210.2752935413464</v>
      </c>
      <c r="G443" s="181">
        <v>7273.477358392438</v>
      </c>
      <c r="H443" s="181">
        <v>7345.4706751772428</v>
      </c>
      <c r="I443" s="181">
        <v>7424.6162152949018</v>
      </c>
      <c r="J443" s="182">
        <v>7509.6983417396932</v>
      </c>
      <c r="K443" s="181">
        <v>7599.7381502083035</v>
      </c>
      <c r="L443" s="181">
        <v>7693.9507469201826</v>
      </c>
      <c r="M443" s="181">
        <v>7791.6766055483085</v>
      </c>
      <c r="N443" s="181">
        <v>7892.3240054549169</v>
      </c>
      <c r="O443" s="181">
        <v>7995.276564504501</v>
      </c>
      <c r="P443" s="181">
        <v>8100.1583880420903</v>
      </c>
      <c r="Q443" s="181">
        <v>8206.6223132887135</v>
      </c>
      <c r="R443" s="181">
        <v>8314.0832447281155</v>
      </c>
      <c r="S443" s="181">
        <v>8422.0032315886929</v>
      </c>
      <c r="T443" s="181">
        <v>8529.6383901916761</v>
      </c>
      <c r="U443" s="181">
        <v>8636.3234605240923</v>
      </c>
      <c r="V443" s="181">
        <v>8741.6867550271509</v>
      </c>
      <c r="W443" s="181">
        <v>8845.4164101080187</v>
      </c>
      <c r="X443" s="181">
        <v>8947.1919573623363</v>
      </c>
      <c r="Y443" s="181">
        <v>9046.2194297212645</v>
      </c>
    </row>
    <row r="444" spans="1:25" x14ac:dyDescent="0.25">
      <c r="A444" s="178" t="s">
        <v>687</v>
      </c>
      <c r="B444" s="178" t="s">
        <v>641</v>
      </c>
      <c r="C444" s="178" t="s">
        <v>218</v>
      </c>
      <c r="D444" s="178" t="s">
        <v>765</v>
      </c>
      <c r="E444" s="181">
        <v>19137.416937521037</v>
      </c>
      <c r="F444" s="181">
        <v>19389.452416429562</v>
      </c>
      <c r="G444" s="181">
        <v>19571.059855522955</v>
      </c>
      <c r="H444" s="181">
        <v>19712.209982309843</v>
      </c>
      <c r="I444" s="181">
        <v>19819.821500721609</v>
      </c>
      <c r="J444" s="182">
        <v>19899.301056117387</v>
      </c>
      <c r="K444" s="181">
        <v>19954.91033520476</v>
      </c>
      <c r="L444" s="181">
        <v>19989.89934510921</v>
      </c>
      <c r="M444" s="181">
        <v>20006.799697100414</v>
      </c>
      <c r="N444" s="181">
        <v>20007.501449390042</v>
      </c>
      <c r="O444" s="181">
        <v>19993.290177109899</v>
      </c>
      <c r="P444" s="181">
        <v>19965.622574888803</v>
      </c>
      <c r="Q444" s="181">
        <v>19925.702130818448</v>
      </c>
      <c r="R444" s="181">
        <v>19873.98500522113</v>
      </c>
      <c r="S444" s="181">
        <v>19810.967354699005</v>
      </c>
      <c r="T444" s="181">
        <v>19736.656370356821</v>
      </c>
      <c r="U444" s="181">
        <v>19651.785602999022</v>
      </c>
      <c r="V444" s="181">
        <v>19557.398566811589</v>
      </c>
      <c r="W444" s="181">
        <v>19453.770069949169</v>
      </c>
      <c r="X444" s="181">
        <v>19341.112335539972</v>
      </c>
      <c r="Y444" s="181">
        <v>19218.668166822459</v>
      </c>
    </row>
    <row r="445" spans="1:25" x14ac:dyDescent="0.25">
      <c r="A445" s="178" t="s">
        <v>687</v>
      </c>
      <c r="B445" s="178" t="s">
        <v>641</v>
      </c>
      <c r="C445" s="178" t="s">
        <v>462</v>
      </c>
      <c r="D445" s="178" t="s">
        <v>766</v>
      </c>
      <c r="E445" s="181">
        <v>2378.8758757344103</v>
      </c>
      <c r="F445" s="181">
        <v>2416.9857539361742</v>
      </c>
      <c r="G445" s="181">
        <v>2446.4873505137848</v>
      </c>
      <c r="H445" s="181">
        <v>2471.0642022017882</v>
      </c>
      <c r="I445" s="181">
        <v>2491.5438462629863</v>
      </c>
      <c r="J445" s="182">
        <v>2508.5727535425572</v>
      </c>
      <c r="K445" s="181">
        <v>2522.6601229427997</v>
      </c>
      <c r="L445" s="181">
        <v>2534.1927946816113</v>
      </c>
      <c r="M445" s="181">
        <v>2543.4707733145647</v>
      </c>
      <c r="N445" s="181">
        <v>2550.715771518875</v>
      </c>
      <c r="O445" s="181">
        <v>2556.0748237575399</v>
      </c>
      <c r="P445" s="181">
        <v>2559.7186549061048</v>
      </c>
      <c r="Q445" s="181">
        <v>2561.7874470820166</v>
      </c>
      <c r="R445" s="181">
        <v>2562.3266896825694</v>
      </c>
      <c r="S445" s="181">
        <v>2561.387630139779</v>
      </c>
      <c r="T445" s="181">
        <v>2558.9587683553641</v>
      </c>
      <c r="U445" s="181">
        <v>2555.1229861148504</v>
      </c>
      <c r="V445" s="181">
        <v>2550.0045831748498</v>
      </c>
      <c r="W445" s="181">
        <v>2543.6288142689582</v>
      </c>
      <c r="X445" s="181">
        <v>2536.0130725642325</v>
      </c>
      <c r="Y445" s="181">
        <v>2527.0475377920911</v>
      </c>
    </row>
    <row r="446" spans="1:25" x14ac:dyDescent="0.25">
      <c r="A446" s="178" t="s">
        <v>687</v>
      </c>
      <c r="B446" s="178" t="s">
        <v>641</v>
      </c>
      <c r="C446" s="178" t="s">
        <v>574</v>
      </c>
      <c r="D446" s="178" t="s">
        <v>767</v>
      </c>
      <c r="E446" s="181">
        <v>3738.6720214767884</v>
      </c>
      <c r="F446" s="181">
        <v>3756.2497162343398</v>
      </c>
      <c r="G446" s="181">
        <v>3759.7426642482028</v>
      </c>
      <c r="H446" s="181">
        <v>3755.2076361460618</v>
      </c>
      <c r="I446" s="181">
        <v>3744.150010891618</v>
      </c>
      <c r="J446" s="182">
        <v>3727.7449227574889</v>
      </c>
      <c r="K446" s="181">
        <v>3706.9182516568526</v>
      </c>
      <c r="L446" s="181">
        <v>3682.3808083532417</v>
      </c>
      <c r="M446" s="181">
        <v>3654.6902817041473</v>
      </c>
      <c r="N446" s="181">
        <v>3624.2710869533648</v>
      </c>
      <c r="O446" s="181">
        <v>3591.4262266812443</v>
      </c>
      <c r="P446" s="181">
        <v>3556.4802453163989</v>
      </c>
      <c r="Q446" s="181">
        <v>3519.703180146696</v>
      </c>
      <c r="R446" s="181">
        <v>3481.2260745062295</v>
      </c>
      <c r="S446" s="181">
        <v>3441.183369606229</v>
      </c>
      <c r="T446" s="181">
        <v>3399.6215691917473</v>
      </c>
      <c r="U446" s="181">
        <v>3356.7104202703426</v>
      </c>
      <c r="V446" s="181">
        <v>3312.6672102020607</v>
      </c>
      <c r="W446" s="181">
        <v>3267.5734912116891</v>
      </c>
      <c r="X446" s="181">
        <v>3221.4982228644653</v>
      </c>
      <c r="Y446" s="181">
        <v>3174.3484669042073</v>
      </c>
    </row>
    <row r="447" spans="1:25" x14ac:dyDescent="0.25">
      <c r="A447" s="178" t="s">
        <v>687</v>
      </c>
      <c r="B447" s="178" t="s">
        <v>641</v>
      </c>
      <c r="C447" s="178" t="s">
        <v>303</v>
      </c>
      <c r="D447" s="178" t="s">
        <v>768</v>
      </c>
      <c r="E447" s="181">
        <v>2288.8367028033867</v>
      </c>
      <c r="F447" s="181">
        <v>2370.1842398372714</v>
      </c>
      <c r="G447" s="181">
        <v>2445.2089601332254</v>
      </c>
      <c r="H447" s="181">
        <v>2517.224915154145</v>
      </c>
      <c r="I447" s="181">
        <v>2586.8516003606742</v>
      </c>
      <c r="J447" s="182">
        <v>2654.5729857123824</v>
      </c>
      <c r="K447" s="181">
        <v>2720.7691849657826</v>
      </c>
      <c r="L447" s="181">
        <v>2785.7208734824344</v>
      </c>
      <c r="M447" s="181">
        <v>2849.6379555616604</v>
      </c>
      <c r="N447" s="181">
        <v>2912.6613383020112</v>
      </c>
      <c r="O447" s="181">
        <v>2974.8596078182022</v>
      </c>
      <c r="P447" s="181">
        <v>3036.3381359005234</v>
      </c>
      <c r="Q447" s="181">
        <v>3097.1766936369763</v>
      </c>
      <c r="R447" s="181">
        <v>3157.3474623025163</v>
      </c>
      <c r="S447" s="181">
        <v>3216.8304728987</v>
      </c>
      <c r="T447" s="181">
        <v>3275.5266947284413</v>
      </c>
      <c r="U447" s="181">
        <v>3333.4554267677231</v>
      </c>
      <c r="V447" s="181">
        <v>3390.6955237832944</v>
      </c>
      <c r="W447" s="181">
        <v>3447.200598697731</v>
      </c>
      <c r="X447" s="181">
        <v>3502.9125628418965</v>
      </c>
      <c r="Y447" s="181">
        <v>3557.5925690658437</v>
      </c>
    </row>
    <row r="448" spans="1:25" x14ac:dyDescent="0.25">
      <c r="A448" s="178" t="s">
        <v>687</v>
      </c>
      <c r="B448" s="178" t="s">
        <v>641</v>
      </c>
      <c r="C448" s="178" t="s">
        <v>769</v>
      </c>
      <c r="D448" s="178" t="s">
        <v>770</v>
      </c>
      <c r="E448" s="181">
        <v>1529.6427674077172</v>
      </c>
      <c r="F448" s="181">
        <v>1607.5793088048229</v>
      </c>
      <c r="G448" s="181">
        <v>1683.1443880555489</v>
      </c>
      <c r="H448" s="181">
        <v>1758.5005549344066</v>
      </c>
      <c r="I448" s="181">
        <v>1834.0327920343498</v>
      </c>
      <c r="J448" s="182">
        <v>1910.0526772574833</v>
      </c>
      <c r="K448" s="181">
        <v>1986.8151716077016</v>
      </c>
      <c r="L448" s="181">
        <v>2064.5169792868501</v>
      </c>
      <c r="M448" s="181">
        <v>2143.3132090711065</v>
      </c>
      <c r="N448" s="181">
        <v>2223.3152050394528</v>
      </c>
      <c r="O448" s="181">
        <v>2304.5843854349196</v>
      </c>
      <c r="P448" s="181">
        <v>2387.2140811236254</v>
      </c>
      <c r="Q448" s="181">
        <v>2471.2820169651059</v>
      </c>
      <c r="R448" s="181">
        <v>2556.7825738740512</v>
      </c>
      <c r="S448" s="181">
        <v>2643.715314720409</v>
      </c>
      <c r="T448" s="181">
        <v>2732.0129210870596</v>
      </c>
      <c r="U448" s="181">
        <v>2821.7033341441879</v>
      </c>
      <c r="V448" s="181">
        <v>2912.8665282567949</v>
      </c>
      <c r="W448" s="181">
        <v>3005.4772284356941</v>
      </c>
      <c r="X448" s="181">
        <v>3099.4973926910798</v>
      </c>
      <c r="Y448" s="181">
        <v>3194.7235332693635</v>
      </c>
    </row>
    <row r="449" spans="1:25" x14ac:dyDescent="0.25">
      <c r="A449" s="178" t="s">
        <v>687</v>
      </c>
      <c r="B449" s="178" t="s">
        <v>641</v>
      </c>
      <c r="C449" s="178" t="s">
        <v>240</v>
      </c>
      <c r="D449" s="178" t="s">
        <v>241</v>
      </c>
      <c r="E449" s="181">
        <v>39491.38588203054</v>
      </c>
      <c r="F449" s="181">
        <v>40661.360420377547</v>
      </c>
      <c r="G449" s="181">
        <v>41716.254760118383</v>
      </c>
      <c r="H449" s="181">
        <v>42714.698794625998</v>
      </c>
      <c r="I449" s="181">
        <v>43668.517078261932</v>
      </c>
      <c r="J449" s="182">
        <v>44586.968591159915</v>
      </c>
      <c r="K449" s="181">
        <v>45477.354570406307</v>
      </c>
      <c r="L449" s="181">
        <v>46345.150540113689</v>
      </c>
      <c r="M449" s="181">
        <v>47194.532282845983</v>
      </c>
      <c r="N449" s="181">
        <v>48028.44078443601</v>
      </c>
      <c r="O449" s="181">
        <v>48848.559119923957</v>
      </c>
      <c r="P449" s="181">
        <v>49657.126030410553</v>
      </c>
      <c r="Q449" s="181">
        <v>50455.91093963023</v>
      </c>
      <c r="R449" s="181">
        <v>51244.894882624452</v>
      </c>
      <c r="S449" s="181">
        <v>52024.171605380674</v>
      </c>
      <c r="T449" s="181">
        <v>52792.544670130614</v>
      </c>
      <c r="U449" s="181">
        <v>53550.71953771796</v>
      </c>
      <c r="V449" s="181">
        <v>54300.33093261726</v>
      </c>
      <c r="W449" s="181">
        <v>55040.97927145283</v>
      </c>
      <c r="X449" s="181">
        <v>55772.069376487147</v>
      </c>
      <c r="Y449" s="181">
        <v>56490.128144975308</v>
      </c>
    </row>
    <row r="450" spans="1:25" x14ac:dyDescent="0.25">
      <c r="A450" s="178" t="s">
        <v>687</v>
      </c>
      <c r="B450" s="178" t="s">
        <v>643</v>
      </c>
      <c r="C450" s="178" t="s">
        <v>218</v>
      </c>
      <c r="D450" s="178" t="s">
        <v>771</v>
      </c>
      <c r="E450" s="181">
        <v>3595.837895747638</v>
      </c>
      <c r="F450" s="181">
        <v>3595.2007524161486</v>
      </c>
      <c r="G450" s="181">
        <v>3580.9000837410722</v>
      </c>
      <c r="H450" s="181">
        <v>3558.9580799429768</v>
      </c>
      <c r="I450" s="181">
        <v>3530.9848377894987</v>
      </c>
      <c r="J450" s="182">
        <v>3498.2324004862021</v>
      </c>
      <c r="K450" s="181">
        <v>3461.6596092053746</v>
      </c>
      <c r="L450" s="181">
        <v>3422.0129074910733</v>
      </c>
      <c r="M450" s="181">
        <v>3379.8788195726006</v>
      </c>
      <c r="N450" s="181">
        <v>3335.7117794093524</v>
      </c>
      <c r="O450" s="181">
        <v>3289.8449333406911</v>
      </c>
      <c r="P450" s="181">
        <v>3242.6259683251947</v>
      </c>
      <c r="Q450" s="181">
        <v>3194.3405357625916</v>
      </c>
      <c r="R450" s="181">
        <v>3145.1436730538321</v>
      </c>
      <c r="S450" s="181">
        <v>3095.1894401671179</v>
      </c>
      <c r="T450" s="181">
        <v>3044.6523303898875</v>
      </c>
      <c r="U450" s="181">
        <v>2993.6797302905288</v>
      </c>
      <c r="V450" s="181">
        <v>2942.3514817362943</v>
      </c>
      <c r="W450" s="181">
        <v>2890.7504215622771</v>
      </c>
      <c r="X450" s="181">
        <v>2838.9520749482122</v>
      </c>
      <c r="Y450" s="181">
        <v>2787.0014226027506</v>
      </c>
    </row>
    <row r="451" spans="1:25" x14ac:dyDescent="0.25">
      <c r="A451" s="178" t="s">
        <v>687</v>
      </c>
      <c r="B451" s="178" t="s">
        <v>643</v>
      </c>
      <c r="C451" s="178" t="s">
        <v>772</v>
      </c>
      <c r="D451" s="178" t="s">
        <v>773</v>
      </c>
      <c r="E451" s="181">
        <v>2517.8018116289227</v>
      </c>
      <c r="F451" s="181">
        <v>2585.6844882157338</v>
      </c>
      <c r="G451" s="181">
        <v>2645.3036720418131</v>
      </c>
      <c r="H451" s="181">
        <v>2700.4562865723019</v>
      </c>
      <c r="I451" s="181">
        <v>2751.9534226174246</v>
      </c>
      <c r="J451" s="182">
        <v>2800.4307112048837</v>
      </c>
      <c r="K451" s="181">
        <v>2846.3708429418125</v>
      </c>
      <c r="L451" s="181">
        <v>2890.1455322849242</v>
      </c>
      <c r="M451" s="181">
        <v>2932.0417211699805</v>
      </c>
      <c r="N451" s="181">
        <v>2972.2715340347827</v>
      </c>
      <c r="O451" s="181">
        <v>3010.9693803599953</v>
      </c>
      <c r="P451" s="181">
        <v>3048.307080749174</v>
      </c>
      <c r="Q451" s="181">
        <v>3084.4236083782353</v>
      </c>
      <c r="R451" s="181">
        <v>3119.3509768262088</v>
      </c>
      <c r="S451" s="181">
        <v>3153.1304302180301</v>
      </c>
      <c r="T451" s="181">
        <v>3185.8355625026456</v>
      </c>
      <c r="U451" s="181">
        <v>3217.5250183152298</v>
      </c>
      <c r="V451" s="181">
        <v>3248.1950016999162</v>
      </c>
      <c r="W451" s="181">
        <v>3277.8500949565646</v>
      </c>
      <c r="X451" s="181">
        <v>3306.4921742537376</v>
      </c>
      <c r="Y451" s="181">
        <v>3334.091972232321</v>
      </c>
    </row>
    <row r="452" spans="1:25" x14ac:dyDescent="0.25">
      <c r="A452" s="178" t="s">
        <v>687</v>
      </c>
      <c r="B452" s="178" t="s">
        <v>643</v>
      </c>
      <c r="C452" s="178" t="s">
        <v>240</v>
      </c>
      <c r="D452" s="178" t="s">
        <v>241</v>
      </c>
      <c r="E452" s="181">
        <v>6827.9024778021358</v>
      </c>
      <c r="F452" s="181">
        <v>7050.5873744413539</v>
      </c>
      <c r="G452" s="181">
        <v>7252.8921706879828</v>
      </c>
      <c r="H452" s="181">
        <v>7444.9308170156455</v>
      </c>
      <c r="I452" s="181">
        <v>7628.7666338296449</v>
      </c>
      <c r="J452" s="182">
        <v>7806.0211086968002</v>
      </c>
      <c r="K452" s="181">
        <v>7977.9242577639543</v>
      </c>
      <c r="L452" s="181">
        <v>8145.4216379187355</v>
      </c>
      <c r="M452" s="181">
        <v>8309.2404051270951</v>
      </c>
      <c r="N452" s="181">
        <v>8469.9113800397627</v>
      </c>
      <c r="O452" s="181">
        <v>8627.7551075551692</v>
      </c>
      <c r="P452" s="181">
        <v>8783.2075972567454</v>
      </c>
      <c r="Q452" s="181">
        <v>8936.6198786470686</v>
      </c>
      <c r="R452" s="181">
        <v>9088.0396004582217</v>
      </c>
      <c r="S452" s="181">
        <v>9237.5428946619031</v>
      </c>
      <c r="T452" s="181">
        <v>9385.3032627317953</v>
      </c>
      <c r="U452" s="181">
        <v>9531.4541483183439</v>
      </c>
      <c r="V452" s="181">
        <v>9675.9463023175667</v>
      </c>
      <c r="W452" s="181">
        <v>9818.7547866023524</v>
      </c>
      <c r="X452" s="181">
        <v>9959.8462758743535</v>
      </c>
      <c r="Y452" s="181">
        <v>10099.092690561227</v>
      </c>
    </row>
    <row r="453" spans="1:25" x14ac:dyDescent="0.25">
      <c r="A453" s="178" t="s">
        <v>687</v>
      </c>
      <c r="B453" s="178" t="s">
        <v>652</v>
      </c>
      <c r="C453" s="178" t="s">
        <v>565</v>
      </c>
      <c r="D453" s="178" t="s">
        <v>566</v>
      </c>
      <c r="E453" s="181">
        <v>7428.7869412513746</v>
      </c>
      <c r="F453" s="181">
        <v>7450.1833507363799</v>
      </c>
      <c r="G453" s="181">
        <v>7480.7092966108376</v>
      </c>
      <c r="H453" s="181">
        <v>7524.3164986074426</v>
      </c>
      <c r="I453" s="181">
        <v>7577.8857020993473</v>
      </c>
      <c r="J453" s="182">
        <v>7639.1608684502407</v>
      </c>
      <c r="K453" s="181">
        <v>7706.4829599784953</v>
      </c>
      <c r="L453" s="181">
        <v>7778.6531861323583</v>
      </c>
      <c r="M453" s="181">
        <v>7854.7923708817734</v>
      </c>
      <c r="N453" s="181">
        <v>7934.2491019452609</v>
      </c>
      <c r="O453" s="181">
        <v>8016.4611540577662</v>
      </c>
      <c r="P453" s="181">
        <v>8101.1531804945516</v>
      </c>
      <c r="Q453" s="181">
        <v>8188.1576380371234</v>
      </c>
      <c r="R453" s="181">
        <v>8277.1519066669698</v>
      </c>
      <c r="S453" s="181">
        <v>8367.9148684191732</v>
      </c>
      <c r="T453" s="181">
        <v>8459.7751069146616</v>
      </c>
      <c r="U453" s="181">
        <v>8551.8016162169315</v>
      </c>
      <c r="V453" s="181">
        <v>8643.6047607463352</v>
      </c>
      <c r="W453" s="181">
        <v>8735.168367776545</v>
      </c>
      <c r="X453" s="181">
        <v>8826.4076430237455</v>
      </c>
      <c r="Y453" s="181">
        <v>8916.3680919052094</v>
      </c>
    </row>
    <row r="454" spans="1:25" x14ac:dyDescent="0.25">
      <c r="A454" s="178" t="s">
        <v>687</v>
      </c>
      <c r="B454" s="178" t="s">
        <v>654</v>
      </c>
      <c r="C454" s="178" t="s">
        <v>218</v>
      </c>
      <c r="D454" s="178" t="s">
        <v>774</v>
      </c>
      <c r="E454" s="181">
        <v>7926.4400858515646</v>
      </c>
      <c r="F454" s="181">
        <v>8074.1866471109497</v>
      </c>
      <c r="G454" s="181">
        <v>8210.0627085464366</v>
      </c>
      <c r="H454" s="181">
        <v>8343.1689544753845</v>
      </c>
      <c r="I454" s="181">
        <v>8473.8380826753437</v>
      </c>
      <c r="J454" s="182">
        <v>8602.3206019367699</v>
      </c>
      <c r="K454" s="181">
        <v>8728.8029292960728</v>
      </c>
      <c r="L454" s="181">
        <v>8853.3921520092536</v>
      </c>
      <c r="M454" s="181">
        <v>8976.1658236340481</v>
      </c>
      <c r="N454" s="181">
        <v>9097.1556384026862</v>
      </c>
      <c r="O454" s="181">
        <v>9216.3175398727672</v>
      </c>
      <c r="P454" s="181">
        <v>9333.8009126200941</v>
      </c>
      <c r="Q454" s="181">
        <v>9449.7437265718308</v>
      </c>
      <c r="R454" s="181">
        <v>9564.0269747973143</v>
      </c>
      <c r="S454" s="181">
        <v>9676.6076288214972</v>
      </c>
      <c r="T454" s="181">
        <v>9787.3270283370784</v>
      </c>
      <c r="U454" s="181">
        <v>9896.3333964280009</v>
      </c>
      <c r="V454" s="181">
        <v>10003.866752180631</v>
      </c>
      <c r="W454" s="181">
        <v>10109.878116113996</v>
      </c>
      <c r="X454" s="181">
        <v>10214.28822917111</v>
      </c>
      <c r="Y454" s="181">
        <v>10316.589100547761</v>
      </c>
    </row>
    <row r="455" spans="1:25" x14ac:dyDescent="0.25">
      <c r="A455" s="178" t="s">
        <v>687</v>
      </c>
      <c r="B455" s="178" t="s">
        <v>654</v>
      </c>
      <c r="C455" s="178" t="s">
        <v>248</v>
      </c>
      <c r="D455" s="178" t="s">
        <v>775</v>
      </c>
      <c r="E455" s="181">
        <v>6453.5838429486503</v>
      </c>
      <c r="F455" s="181">
        <v>6503.3666876143889</v>
      </c>
      <c r="G455" s="181">
        <v>6541.8806092249479</v>
      </c>
      <c r="H455" s="181">
        <v>6576.6368282341264</v>
      </c>
      <c r="I455" s="181">
        <v>6607.9943823093063</v>
      </c>
      <c r="J455" s="182">
        <v>6636.2358184052682</v>
      </c>
      <c r="K455" s="181">
        <v>6661.5847360492735</v>
      </c>
      <c r="L455" s="181">
        <v>6684.1971577777986</v>
      </c>
      <c r="M455" s="181">
        <v>6704.2021235908214</v>
      </c>
      <c r="N455" s="181">
        <v>6721.6909287387016</v>
      </c>
      <c r="O455" s="181">
        <v>6736.6971814527706</v>
      </c>
      <c r="P455" s="181">
        <v>6749.3944774080401</v>
      </c>
      <c r="Q455" s="181">
        <v>6759.9423374673552</v>
      </c>
      <c r="R455" s="181">
        <v>6768.3130107612596</v>
      </c>
      <c r="S455" s="181">
        <v>6774.5344609125177</v>
      </c>
      <c r="T455" s="181">
        <v>6778.5547283859069</v>
      </c>
      <c r="U455" s="181">
        <v>6780.5356987163104</v>
      </c>
      <c r="V455" s="181">
        <v>6780.6959311457585</v>
      </c>
      <c r="W455" s="181">
        <v>6779.0521217909863</v>
      </c>
      <c r="X455" s="181">
        <v>6775.6013219200313</v>
      </c>
      <c r="Y455" s="181">
        <v>6770.0605171804127</v>
      </c>
    </row>
    <row r="456" spans="1:25" x14ac:dyDescent="0.25">
      <c r="A456" s="178" t="s">
        <v>687</v>
      </c>
      <c r="B456" s="178" t="s">
        <v>654</v>
      </c>
      <c r="C456" s="178" t="s">
        <v>240</v>
      </c>
      <c r="D456" s="178" t="s">
        <v>241</v>
      </c>
      <c r="E456" s="181">
        <v>19803.323876643979</v>
      </c>
      <c r="F456" s="181">
        <v>20120.51356350489</v>
      </c>
      <c r="G456" s="181">
        <v>20406.87643922534</v>
      </c>
      <c r="H456" s="181">
        <v>20685.224148807236</v>
      </c>
      <c r="I456" s="181">
        <v>20956.452563793453</v>
      </c>
      <c r="J456" s="182">
        <v>21221.245119605475</v>
      </c>
      <c r="K456" s="181">
        <v>21480.120103502722</v>
      </c>
      <c r="L456" s="181">
        <v>21733.395369265563</v>
      </c>
      <c r="M456" s="181">
        <v>21981.312788041338</v>
      </c>
      <c r="N456" s="181">
        <v>22223.999325627618</v>
      </c>
      <c r="O456" s="181">
        <v>22461.395598761261</v>
      </c>
      <c r="P456" s="181">
        <v>22693.91260140844</v>
      </c>
      <c r="Q456" s="181">
        <v>22921.929268572916</v>
      </c>
      <c r="R456" s="181">
        <v>23145.198641480813</v>
      </c>
      <c r="S456" s="181">
        <v>23363.659040120765</v>
      </c>
      <c r="T456" s="181">
        <v>23576.970334696598</v>
      </c>
      <c r="U456" s="181">
        <v>23785.532594480464</v>
      </c>
      <c r="V456" s="181">
        <v>23989.961929535686</v>
      </c>
      <c r="W456" s="181">
        <v>24190.177004466321</v>
      </c>
      <c r="X456" s="181">
        <v>24386.02450470236</v>
      </c>
      <c r="Y456" s="181">
        <v>24576.330714956777</v>
      </c>
    </row>
    <row r="457" spans="1:25" x14ac:dyDescent="0.25">
      <c r="A457" s="178" t="s">
        <v>687</v>
      </c>
      <c r="B457" s="178" t="s">
        <v>656</v>
      </c>
      <c r="C457" s="178" t="s">
        <v>583</v>
      </c>
      <c r="D457" s="178" t="s">
        <v>776</v>
      </c>
      <c r="E457" s="181">
        <v>1466.6990886661997</v>
      </c>
      <c r="F457" s="181">
        <v>1517.0160727255281</v>
      </c>
      <c r="G457" s="181">
        <v>1566.6408068182243</v>
      </c>
      <c r="H457" s="181">
        <v>1617.4015621495364</v>
      </c>
      <c r="I457" s="181">
        <v>1669.4550507359413</v>
      </c>
      <c r="J457" s="182">
        <v>1722.9371061930026</v>
      </c>
      <c r="K457" s="181">
        <v>1777.9522268773089</v>
      </c>
      <c r="L457" s="181">
        <v>1834.594498431233</v>
      </c>
      <c r="M457" s="181">
        <v>1892.950250152933</v>
      </c>
      <c r="N457" s="181">
        <v>1953.1011877059657</v>
      </c>
      <c r="O457" s="181">
        <v>2015.0850537090325</v>
      </c>
      <c r="P457" s="181">
        <v>2078.9708717930921</v>
      </c>
      <c r="Q457" s="181">
        <v>2144.8172849216057</v>
      </c>
      <c r="R457" s="181">
        <v>2212.6078664551706</v>
      </c>
      <c r="S457" s="181">
        <v>2282.3307214041242</v>
      </c>
      <c r="T457" s="181">
        <v>2353.9339503300098</v>
      </c>
      <c r="U457" s="181">
        <v>2427.2795295493261</v>
      </c>
      <c r="V457" s="181">
        <v>2502.2629815115197</v>
      </c>
      <c r="W457" s="181">
        <v>2578.8635188626708</v>
      </c>
      <c r="X457" s="181">
        <v>2657.031314957308</v>
      </c>
      <c r="Y457" s="181">
        <v>2736.5724462820081</v>
      </c>
    </row>
    <row r="458" spans="1:25" x14ac:dyDescent="0.25">
      <c r="A458" s="178" t="s">
        <v>687</v>
      </c>
      <c r="B458" s="178" t="s">
        <v>656</v>
      </c>
      <c r="C458" s="178" t="s">
        <v>240</v>
      </c>
      <c r="D458" s="178" t="s">
        <v>241</v>
      </c>
      <c r="E458" s="181">
        <v>20500.081760876947</v>
      </c>
      <c r="F458" s="181">
        <v>20733.643922902967</v>
      </c>
      <c r="G458" s="181">
        <v>20939.503142176341</v>
      </c>
      <c r="H458" s="181">
        <v>21142.951253562333</v>
      </c>
      <c r="I458" s="181">
        <v>21345.748324315893</v>
      </c>
      <c r="J458" s="182">
        <v>21549.235810592541</v>
      </c>
      <c r="K458" s="181">
        <v>21754.247137499209</v>
      </c>
      <c r="L458" s="181">
        <v>21961.407723908487</v>
      </c>
      <c r="M458" s="181">
        <v>22171.185011531808</v>
      </c>
      <c r="N458" s="181">
        <v>22383.938586896747</v>
      </c>
      <c r="O458" s="181">
        <v>22599.488349698277</v>
      </c>
      <c r="P458" s="181">
        <v>22817.996193688366</v>
      </c>
      <c r="Q458" s="181">
        <v>23039.482339266953</v>
      </c>
      <c r="R458" s="181">
        <v>23263.159188823713</v>
      </c>
      <c r="S458" s="181">
        <v>23488.335509244411</v>
      </c>
      <c r="T458" s="181">
        <v>23713.960204728453</v>
      </c>
      <c r="U458" s="181">
        <v>23938.207633139747</v>
      </c>
      <c r="V458" s="181">
        <v>24159.718051165728</v>
      </c>
      <c r="W458" s="181">
        <v>24378.029631277772</v>
      </c>
      <c r="X458" s="181">
        <v>24592.446438634001</v>
      </c>
      <c r="Y458" s="181">
        <v>24801.021831551949</v>
      </c>
    </row>
    <row r="459" spans="1:25" x14ac:dyDescent="0.25">
      <c r="A459" s="178" t="s">
        <v>687</v>
      </c>
      <c r="B459" s="178" t="s">
        <v>777</v>
      </c>
      <c r="C459" s="178" t="s">
        <v>218</v>
      </c>
      <c r="D459" s="178" t="s">
        <v>778</v>
      </c>
      <c r="E459" s="181">
        <v>2920.7578917295305</v>
      </c>
      <c r="F459" s="181">
        <v>2988.9366266762531</v>
      </c>
      <c r="G459" s="181">
        <v>3055.4969820699366</v>
      </c>
      <c r="H459" s="181">
        <v>3123.9855565108355</v>
      </c>
      <c r="I459" s="181">
        <v>3194.2867503170041</v>
      </c>
      <c r="J459" s="182">
        <v>3266.3197656354405</v>
      </c>
      <c r="K459" s="181">
        <v>3339.9845996449953</v>
      </c>
      <c r="L459" s="181">
        <v>3415.2117950372526</v>
      </c>
      <c r="M459" s="181">
        <v>3491.9354072667902</v>
      </c>
      <c r="N459" s="181">
        <v>3570.1041834983662</v>
      </c>
      <c r="O459" s="181">
        <v>3649.6242927929038</v>
      </c>
      <c r="P459" s="181">
        <v>3730.4950776183473</v>
      </c>
      <c r="Q459" s="181">
        <v>3812.7103074258744</v>
      </c>
      <c r="R459" s="181">
        <v>3896.1494148601128</v>
      </c>
      <c r="S459" s="181">
        <v>3980.7379482518259</v>
      </c>
      <c r="T459" s="181">
        <v>4066.4806815602005</v>
      </c>
      <c r="U459" s="181">
        <v>4153.1552112743648</v>
      </c>
      <c r="V459" s="181">
        <v>4240.4665440700119</v>
      </c>
      <c r="W459" s="181">
        <v>4328.368152507901</v>
      </c>
      <c r="X459" s="181">
        <v>4416.8227653296299</v>
      </c>
      <c r="Y459" s="181">
        <v>4505.7716330781477</v>
      </c>
    </row>
    <row r="460" spans="1:25" x14ac:dyDescent="0.25">
      <c r="A460" s="178" t="s">
        <v>687</v>
      </c>
      <c r="B460" s="178" t="s">
        <v>777</v>
      </c>
      <c r="C460" s="178" t="s">
        <v>240</v>
      </c>
      <c r="D460" s="178" t="s">
        <v>241</v>
      </c>
      <c r="E460" s="181">
        <v>20118.164001170953</v>
      </c>
      <c r="F460" s="181">
        <v>20353.579586791453</v>
      </c>
      <c r="G460" s="181">
        <v>20570.196701923371</v>
      </c>
      <c r="H460" s="181">
        <v>20792.144430299479</v>
      </c>
      <c r="I460" s="181">
        <v>21018.37017165935</v>
      </c>
      <c r="J460" s="182">
        <v>21248.090043515822</v>
      </c>
      <c r="K460" s="181">
        <v>21480.427520585636</v>
      </c>
      <c r="L460" s="181">
        <v>21714.735935060129</v>
      </c>
      <c r="M460" s="181">
        <v>21950.416535717723</v>
      </c>
      <c r="N460" s="181">
        <v>22186.986002040776</v>
      </c>
      <c r="O460" s="181">
        <v>22423.718729158176</v>
      </c>
      <c r="P460" s="181">
        <v>22660.485754184712</v>
      </c>
      <c r="Q460" s="181">
        <v>22897.128773056367</v>
      </c>
      <c r="R460" s="181">
        <v>23132.816175804466</v>
      </c>
      <c r="S460" s="181">
        <v>23367.023262166906</v>
      </c>
      <c r="T460" s="181">
        <v>23599.708024365806</v>
      </c>
      <c r="U460" s="181">
        <v>23829.526397530397</v>
      </c>
      <c r="V460" s="181">
        <v>24054.783011455213</v>
      </c>
      <c r="W460" s="181">
        <v>24275.253390554804</v>
      </c>
      <c r="X460" s="181">
        <v>24490.776412086689</v>
      </c>
      <c r="Y460" s="181">
        <v>24701.082554251927</v>
      </c>
    </row>
    <row r="461" spans="1:25" x14ac:dyDescent="0.25">
      <c r="A461" s="178" t="s">
        <v>687</v>
      </c>
      <c r="B461" s="178" t="s">
        <v>779</v>
      </c>
      <c r="C461" s="178" t="s">
        <v>218</v>
      </c>
      <c r="D461" s="178" t="s">
        <v>780</v>
      </c>
      <c r="E461" s="181">
        <v>32731.481567151553</v>
      </c>
      <c r="F461" s="181">
        <v>32915.507738398286</v>
      </c>
      <c r="G461" s="181">
        <v>33080.554724861067</v>
      </c>
      <c r="H461" s="181">
        <v>33253.414567705433</v>
      </c>
      <c r="I461" s="181">
        <v>33428.156695136531</v>
      </c>
      <c r="J461" s="182">
        <v>33600.370558968942</v>
      </c>
      <c r="K461" s="181">
        <v>33766.897158221596</v>
      </c>
      <c r="L461" s="181">
        <v>33925.414319273674</v>
      </c>
      <c r="M461" s="181">
        <v>34074.337457134672</v>
      </c>
      <c r="N461" s="181">
        <v>34212.507889598448</v>
      </c>
      <c r="O461" s="181">
        <v>34338.785125873743</v>
      </c>
      <c r="P461" s="181">
        <v>34453.209377747495</v>
      </c>
      <c r="Q461" s="181">
        <v>34556.101197561729</v>
      </c>
      <c r="R461" s="181">
        <v>34647.057513245214</v>
      </c>
      <c r="S461" s="181">
        <v>34725.946962230315</v>
      </c>
      <c r="T461" s="181">
        <v>34792.161510459839</v>
      </c>
      <c r="U461" s="181">
        <v>34846.178615903991</v>
      </c>
      <c r="V461" s="181">
        <v>34888.922066510888</v>
      </c>
      <c r="W461" s="181">
        <v>34920.444194293079</v>
      </c>
      <c r="X461" s="181">
        <v>34940.631515855064</v>
      </c>
      <c r="Y461" s="181">
        <v>34947.813831716347</v>
      </c>
    </row>
    <row r="462" spans="1:25" x14ac:dyDescent="0.25">
      <c r="A462" s="178" t="s">
        <v>687</v>
      </c>
      <c r="B462" s="178" t="s">
        <v>779</v>
      </c>
      <c r="C462" s="178" t="s">
        <v>698</v>
      </c>
      <c r="D462" s="178" t="s">
        <v>781</v>
      </c>
      <c r="E462" s="181">
        <v>1843.3363327550155</v>
      </c>
      <c r="F462" s="181">
        <v>1891.9954121937815</v>
      </c>
      <c r="G462" s="181">
        <v>1940.7647908254332</v>
      </c>
      <c r="H462" s="181">
        <v>1991.2095593848242</v>
      </c>
      <c r="I462" s="181">
        <v>2043.0253336380504</v>
      </c>
      <c r="J462" s="182">
        <v>2095.9744799217769</v>
      </c>
      <c r="K462" s="181">
        <v>2149.8773261776264</v>
      </c>
      <c r="L462" s="181">
        <v>2204.5922955335495</v>
      </c>
      <c r="M462" s="181">
        <v>2260.0140862575968</v>
      </c>
      <c r="N462" s="181">
        <v>2316.0569666048332</v>
      </c>
      <c r="O462" s="181">
        <v>2372.6291053909495</v>
      </c>
      <c r="P462" s="181">
        <v>2429.7143112105841</v>
      </c>
      <c r="Q462" s="181">
        <v>2487.3154428876387</v>
      </c>
      <c r="R462" s="181">
        <v>2545.382693137245</v>
      </c>
      <c r="S462" s="181">
        <v>2603.882772590649</v>
      </c>
      <c r="T462" s="181">
        <v>2662.7435552623729</v>
      </c>
      <c r="U462" s="181">
        <v>2721.9722335528659</v>
      </c>
      <c r="V462" s="181">
        <v>2781.6128549317309</v>
      </c>
      <c r="W462" s="181">
        <v>2841.6428517432673</v>
      </c>
      <c r="X462" s="181">
        <v>2902.0245684786705</v>
      </c>
      <c r="Y462" s="181">
        <v>2962.5858829765243</v>
      </c>
    </row>
    <row r="463" spans="1:25" x14ac:dyDescent="0.25">
      <c r="A463" s="178" t="s">
        <v>687</v>
      </c>
      <c r="B463" s="178" t="s">
        <v>779</v>
      </c>
      <c r="C463" s="178" t="s">
        <v>717</v>
      </c>
      <c r="D463" s="178" t="s">
        <v>782</v>
      </c>
      <c r="E463" s="181">
        <v>1147.4870851906221</v>
      </c>
      <c r="F463" s="181">
        <v>1207.6812022826089</v>
      </c>
      <c r="G463" s="181">
        <v>1270.2644286865946</v>
      </c>
      <c r="H463" s="181">
        <v>1336.3714997861616</v>
      </c>
      <c r="I463" s="181">
        <v>1405.9600902187174</v>
      </c>
      <c r="J463" s="182">
        <v>1479.0206441945929</v>
      </c>
      <c r="K463" s="181">
        <v>1555.5749084966583</v>
      </c>
      <c r="L463" s="181">
        <v>1635.6656741882466</v>
      </c>
      <c r="M463" s="181">
        <v>1719.3583611114727</v>
      </c>
      <c r="N463" s="181">
        <v>1806.7310180882944</v>
      </c>
      <c r="O463" s="181">
        <v>1897.8554069462805</v>
      </c>
      <c r="P463" s="181">
        <v>1992.863183686213</v>
      </c>
      <c r="Q463" s="181">
        <v>2091.9058915760156</v>
      </c>
      <c r="R463" s="181">
        <v>2195.0952408026783</v>
      </c>
      <c r="S463" s="181">
        <v>2302.5587180916928</v>
      </c>
      <c r="T463" s="181">
        <v>2414.3911607694617</v>
      </c>
      <c r="U463" s="181">
        <v>2530.7601389397273</v>
      </c>
      <c r="V463" s="181">
        <v>2651.8746019404921</v>
      </c>
      <c r="W463" s="181">
        <v>2777.8884173668657</v>
      </c>
      <c r="X463" s="181">
        <v>2908.9442160868207</v>
      </c>
      <c r="Y463" s="181">
        <v>3045.0488325599686</v>
      </c>
    </row>
    <row r="464" spans="1:25" x14ac:dyDescent="0.25">
      <c r="A464" s="178" t="s">
        <v>687</v>
      </c>
      <c r="B464" s="178" t="s">
        <v>779</v>
      </c>
      <c r="C464" s="178" t="s">
        <v>240</v>
      </c>
      <c r="D464" s="178" t="s">
        <v>241</v>
      </c>
      <c r="E464" s="181">
        <v>16756.581219983091</v>
      </c>
      <c r="F464" s="181">
        <v>16988.549510484296</v>
      </c>
      <c r="G464" s="181">
        <v>17214.824926082147</v>
      </c>
      <c r="H464" s="181">
        <v>17449.267787113131</v>
      </c>
      <c r="I464" s="181">
        <v>17688.888707418613</v>
      </c>
      <c r="J464" s="182">
        <v>17931.407089630276</v>
      </c>
      <c r="K464" s="181">
        <v>18175.136720008599</v>
      </c>
      <c r="L464" s="181">
        <v>18418.786264932423</v>
      </c>
      <c r="M464" s="181">
        <v>18661.422232445329</v>
      </c>
      <c r="N464" s="181">
        <v>18902.312685333105</v>
      </c>
      <c r="O464" s="181">
        <v>19140.709133258577</v>
      </c>
      <c r="P464" s="181">
        <v>19376.499817173975</v>
      </c>
      <c r="Q464" s="181">
        <v>19609.727773761286</v>
      </c>
      <c r="R464" s="181">
        <v>19840.023163981285</v>
      </c>
      <c r="S464" s="181">
        <v>20067.159722096847</v>
      </c>
      <c r="T464" s="181">
        <v>20290.625164725694</v>
      </c>
      <c r="U464" s="181">
        <v>20510.527648201121</v>
      </c>
      <c r="V464" s="181">
        <v>20727.245293810094</v>
      </c>
      <c r="W464" s="181">
        <v>20940.648750227159</v>
      </c>
      <c r="X464" s="181">
        <v>21150.504409989386</v>
      </c>
      <c r="Y464" s="181">
        <v>21355.619703258646</v>
      </c>
    </row>
    <row r="465" spans="1:25" x14ac:dyDescent="0.25">
      <c r="A465" s="178" t="s">
        <v>687</v>
      </c>
      <c r="B465" s="178" t="s">
        <v>783</v>
      </c>
      <c r="C465" s="178" t="s">
        <v>218</v>
      </c>
      <c r="D465" s="178" t="s">
        <v>784</v>
      </c>
      <c r="E465" s="181">
        <v>3113.6693504592904</v>
      </c>
      <c r="F465" s="181">
        <v>3146.1357707285006</v>
      </c>
      <c r="G465" s="181">
        <v>3172.9359015862042</v>
      </c>
      <c r="H465" s="181">
        <v>3197.8482939938908</v>
      </c>
      <c r="I465" s="181">
        <v>3220.9407395204466</v>
      </c>
      <c r="J465" s="182">
        <v>3242.2709183678385</v>
      </c>
      <c r="K465" s="181">
        <v>3261.8793384985265</v>
      </c>
      <c r="L465" s="181">
        <v>3279.8072534779662</v>
      </c>
      <c r="M465" s="181">
        <v>3296.104078391199</v>
      </c>
      <c r="N465" s="181">
        <v>3310.7788050301933</v>
      </c>
      <c r="O465" s="181">
        <v>3323.8017094130396</v>
      </c>
      <c r="P465" s="181">
        <v>3335.2540300735382</v>
      </c>
      <c r="Q465" s="181">
        <v>3345.2255469440797</v>
      </c>
      <c r="R465" s="181">
        <v>3353.723457069902</v>
      </c>
      <c r="S465" s="181">
        <v>3360.7891253342468</v>
      </c>
      <c r="T465" s="181">
        <v>3366.5115187715433</v>
      </c>
      <c r="U465" s="181">
        <v>3370.9559686044058</v>
      </c>
      <c r="V465" s="181">
        <v>3374.1288122128776</v>
      </c>
      <c r="W465" s="181">
        <v>3376.0681096591775</v>
      </c>
      <c r="X465" s="181">
        <v>3376.8286752178437</v>
      </c>
      <c r="Y465" s="181">
        <v>3376.4440238423754</v>
      </c>
    </row>
    <row r="466" spans="1:25" x14ac:dyDescent="0.25">
      <c r="A466" s="178" t="s">
        <v>687</v>
      </c>
      <c r="B466" s="178" t="s">
        <v>783</v>
      </c>
      <c r="C466" s="178" t="s">
        <v>266</v>
      </c>
      <c r="D466" s="178" t="s">
        <v>785</v>
      </c>
      <c r="E466" s="181">
        <v>1654.6167939303564</v>
      </c>
      <c r="F466" s="181">
        <v>1728.3476958554365</v>
      </c>
      <c r="G466" s="181">
        <v>1801.9538801938863</v>
      </c>
      <c r="H466" s="181">
        <v>1877.4524550412675</v>
      </c>
      <c r="I466" s="181">
        <v>1954.890982757621</v>
      </c>
      <c r="J466" s="182">
        <v>2034.3132504638395</v>
      </c>
      <c r="K466" s="181">
        <v>2115.7538359881942</v>
      </c>
      <c r="L466" s="181">
        <v>2199.2484028582694</v>
      </c>
      <c r="M466" s="181">
        <v>2284.838972856483</v>
      </c>
      <c r="N466" s="181">
        <v>2372.5401235042295</v>
      </c>
      <c r="O466" s="181">
        <v>2462.3354889719899</v>
      </c>
      <c r="P466" s="181">
        <v>2554.2873549610013</v>
      </c>
      <c r="Q466" s="181">
        <v>2648.4693948788131</v>
      </c>
      <c r="R466" s="181">
        <v>2744.8936375748917</v>
      </c>
      <c r="S466" s="181">
        <v>2843.5983494061888</v>
      </c>
      <c r="T466" s="181">
        <v>2944.6644488990369</v>
      </c>
      <c r="U466" s="181">
        <v>3048.1582214832238</v>
      </c>
      <c r="V466" s="181">
        <v>3154.0952399537109</v>
      </c>
      <c r="W466" s="181">
        <v>3262.5190960958616</v>
      </c>
      <c r="X466" s="181">
        <v>3373.4914047946991</v>
      </c>
      <c r="Y466" s="181">
        <v>3487.0554481810786</v>
      </c>
    </row>
    <row r="467" spans="1:25" x14ac:dyDescent="0.25">
      <c r="A467" s="178" t="s">
        <v>687</v>
      </c>
      <c r="B467" s="178" t="s">
        <v>783</v>
      </c>
      <c r="C467" s="178" t="s">
        <v>717</v>
      </c>
      <c r="D467" s="178" t="s">
        <v>764</v>
      </c>
      <c r="E467" s="181">
        <v>5608.9051962564927</v>
      </c>
      <c r="F467" s="181">
        <v>5629.3617528805971</v>
      </c>
      <c r="G467" s="181">
        <v>5639.2206259798013</v>
      </c>
      <c r="H467" s="181">
        <v>5645.3611993238719</v>
      </c>
      <c r="I467" s="181">
        <v>5647.9741629877426</v>
      </c>
      <c r="J467" s="182">
        <v>5647.2284586236565</v>
      </c>
      <c r="K467" s="181">
        <v>5643.2597185550021</v>
      </c>
      <c r="L467" s="181">
        <v>5636.2021087603371</v>
      </c>
      <c r="M467" s="181">
        <v>5626.2009854561875</v>
      </c>
      <c r="N467" s="181">
        <v>5613.3300947793296</v>
      </c>
      <c r="O467" s="181">
        <v>5597.5967947580739</v>
      </c>
      <c r="P467" s="181">
        <v>5579.1946393189155</v>
      </c>
      <c r="Q467" s="181">
        <v>5558.3269569799686</v>
      </c>
      <c r="R467" s="181">
        <v>5535.0560510269479</v>
      </c>
      <c r="S467" s="181">
        <v>5509.4992424071888</v>
      </c>
      <c r="T467" s="181">
        <v>5481.8488791349937</v>
      </c>
      <c r="U467" s="181">
        <v>5452.2545519619653</v>
      </c>
      <c r="V467" s="181">
        <v>5420.7676442512984</v>
      </c>
      <c r="W467" s="181">
        <v>5387.4893303147146</v>
      </c>
      <c r="X467" s="181">
        <v>5352.5451616557357</v>
      </c>
      <c r="Y467" s="181">
        <v>5316.02429633048</v>
      </c>
    </row>
    <row r="468" spans="1:25" x14ac:dyDescent="0.25">
      <c r="A468" s="178" t="s">
        <v>687</v>
      </c>
      <c r="B468" s="178" t="s">
        <v>783</v>
      </c>
      <c r="C468" s="178" t="s">
        <v>786</v>
      </c>
      <c r="D468" s="178" t="s">
        <v>787</v>
      </c>
      <c r="E468" s="181">
        <v>5202.418273490186</v>
      </c>
      <c r="F468" s="181">
        <v>5295.4345602068261</v>
      </c>
      <c r="G468" s="181">
        <v>5379.9323397068501</v>
      </c>
      <c r="H468" s="181">
        <v>5462.1640834388772</v>
      </c>
      <c r="I468" s="181">
        <v>5542.1846344425639</v>
      </c>
      <c r="J468" s="182">
        <v>5620.0337865912879</v>
      </c>
      <c r="K468" s="181">
        <v>5695.7233602326514</v>
      </c>
      <c r="L468" s="181">
        <v>5769.2676569404039</v>
      </c>
      <c r="M468" s="181">
        <v>5840.6966758136969</v>
      </c>
      <c r="N468" s="181">
        <v>5909.9699476224914</v>
      </c>
      <c r="O468" s="181">
        <v>5976.9769807213488</v>
      </c>
      <c r="P468" s="181">
        <v>6041.8058332876481</v>
      </c>
      <c r="Q468" s="181">
        <v>6104.5635817792363</v>
      </c>
      <c r="R468" s="181">
        <v>6165.2094489923429</v>
      </c>
      <c r="S468" s="181">
        <v>6223.7654916567508</v>
      </c>
      <c r="T468" s="181">
        <v>6280.3439928046537</v>
      </c>
      <c r="U468" s="181">
        <v>6335.0168907410452</v>
      </c>
      <c r="V468" s="181">
        <v>6387.7472827934362</v>
      </c>
      <c r="W468" s="181">
        <v>6438.5583708145468</v>
      </c>
      <c r="X468" s="181">
        <v>6487.5069322298641</v>
      </c>
      <c r="Y468" s="181">
        <v>6534.6108901108491</v>
      </c>
    </row>
    <row r="469" spans="1:25" x14ac:dyDescent="0.25">
      <c r="A469" s="178" t="s">
        <v>687</v>
      </c>
      <c r="B469" s="178" t="s">
        <v>783</v>
      </c>
      <c r="C469" s="178" t="s">
        <v>788</v>
      </c>
      <c r="D469" s="178" t="s">
        <v>789</v>
      </c>
      <c r="E469" s="181">
        <v>1932.0927538035783</v>
      </c>
      <c r="F469" s="181">
        <v>1986.4951129567908</v>
      </c>
      <c r="G469" s="181">
        <v>2038.5712709970012</v>
      </c>
      <c r="H469" s="181">
        <v>2090.6292298483472</v>
      </c>
      <c r="I469" s="181">
        <v>2142.6757580276862</v>
      </c>
      <c r="J469" s="182">
        <v>2194.7122254130572</v>
      </c>
      <c r="K469" s="181">
        <v>2246.7292229706532</v>
      </c>
      <c r="L469" s="181">
        <v>2298.7181490119747</v>
      </c>
      <c r="M469" s="181">
        <v>2350.6765760566382</v>
      </c>
      <c r="N469" s="181">
        <v>2402.5735397253698</v>
      </c>
      <c r="O469" s="181">
        <v>2454.3482808385211</v>
      </c>
      <c r="P469" s="181">
        <v>2506.020168367701</v>
      </c>
      <c r="Q469" s="181">
        <v>2557.6175856673331</v>
      </c>
      <c r="R469" s="181">
        <v>2609.1077421557807</v>
      </c>
      <c r="S469" s="181">
        <v>2660.4836154204459</v>
      </c>
      <c r="T469" s="181">
        <v>2711.777110089201</v>
      </c>
      <c r="U469" s="181">
        <v>2763.004078472617</v>
      </c>
      <c r="V469" s="181">
        <v>2814.1332978864698</v>
      </c>
      <c r="W469" s="181">
        <v>2865.1592553736014</v>
      </c>
      <c r="X469" s="181">
        <v>2916.0915498644422</v>
      </c>
      <c r="Y469" s="181">
        <v>2966.9227718483303</v>
      </c>
    </row>
    <row r="470" spans="1:25" x14ac:dyDescent="0.25">
      <c r="A470" s="178" t="s">
        <v>687</v>
      </c>
      <c r="B470" s="178" t="s">
        <v>783</v>
      </c>
      <c r="C470" s="178" t="s">
        <v>240</v>
      </c>
      <c r="D470" s="178" t="s">
        <v>241</v>
      </c>
      <c r="E470" s="181">
        <v>24740.411876076239</v>
      </c>
      <c r="F470" s="181">
        <v>25197.653940387514</v>
      </c>
      <c r="G470" s="181">
        <v>25615.219853330509</v>
      </c>
      <c r="H470" s="181">
        <v>26022.844543379877</v>
      </c>
      <c r="I470" s="181">
        <v>26420.78974600642</v>
      </c>
      <c r="J470" s="182">
        <v>26809.245435023386</v>
      </c>
      <c r="K470" s="181">
        <v>27188.26791902335</v>
      </c>
      <c r="L470" s="181">
        <v>27557.924880501341</v>
      </c>
      <c r="M470" s="181">
        <v>27918.358588211195</v>
      </c>
      <c r="N470" s="181">
        <v>28269.374000702966</v>
      </c>
      <c r="O470" s="181">
        <v>28610.439700385057</v>
      </c>
      <c r="P470" s="181">
        <v>28941.973161562684</v>
      </c>
      <c r="Q470" s="181">
        <v>29264.483565370992</v>
      </c>
      <c r="R470" s="181">
        <v>29577.771627791844</v>
      </c>
      <c r="S470" s="181">
        <v>29881.938473970909</v>
      </c>
      <c r="T470" s="181">
        <v>30177.518415062787</v>
      </c>
      <c r="U470" s="181">
        <v>30464.852795594448</v>
      </c>
      <c r="V470" s="181">
        <v>30743.759601000089</v>
      </c>
      <c r="W470" s="181">
        <v>31014.345107213889</v>
      </c>
      <c r="X470" s="181">
        <v>31276.877180401796</v>
      </c>
      <c r="Y470" s="181">
        <v>31531.436493228452</v>
      </c>
    </row>
    <row r="471" spans="1:25" x14ac:dyDescent="0.25">
      <c r="A471" s="178" t="s">
        <v>687</v>
      </c>
      <c r="B471" s="178" t="s">
        <v>790</v>
      </c>
      <c r="C471" s="178" t="s">
        <v>218</v>
      </c>
      <c r="D471" s="178" t="s">
        <v>791</v>
      </c>
      <c r="E471" s="181">
        <v>3707.467365958571</v>
      </c>
      <c r="F471" s="181">
        <v>3766.3162323221145</v>
      </c>
      <c r="G471" s="181">
        <v>3815.6028501030573</v>
      </c>
      <c r="H471" s="181">
        <v>3860.6944289017033</v>
      </c>
      <c r="I471" s="181">
        <v>3902.4006523255212</v>
      </c>
      <c r="J471" s="182">
        <v>3941.3467077112241</v>
      </c>
      <c r="K471" s="181">
        <v>3977.9753829873716</v>
      </c>
      <c r="L471" s="181">
        <v>4012.6347271628288</v>
      </c>
      <c r="M471" s="181">
        <v>4045.5783946299562</v>
      </c>
      <c r="N471" s="181">
        <v>4077.0055411060084</v>
      </c>
      <c r="O471" s="181">
        <v>4107.0118900770776</v>
      </c>
      <c r="P471" s="181">
        <v>4135.7457769171351</v>
      </c>
      <c r="Q471" s="181">
        <v>4163.3110728020974</v>
      </c>
      <c r="R471" s="181">
        <v>4189.6787144561367</v>
      </c>
      <c r="S471" s="181">
        <v>4214.891706942678</v>
      </c>
      <c r="T471" s="181">
        <v>4239.0752499530636</v>
      </c>
      <c r="U471" s="181">
        <v>4262.0003411557636</v>
      </c>
      <c r="V471" s="181">
        <v>4283.3606786174241</v>
      </c>
      <c r="W471" s="181">
        <v>4303.1927445720876</v>
      </c>
      <c r="X471" s="181">
        <v>4321.571785218387</v>
      </c>
      <c r="Y471" s="181">
        <v>4338.5515108767631</v>
      </c>
    </row>
    <row r="472" spans="1:25" x14ac:dyDescent="0.25">
      <c r="A472" s="178" t="s">
        <v>687</v>
      </c>
      <c r="B472" s="178" t="s">
        <v>790</v>
      </c>
      <c r="C472" s="178" t="s">
        <v>240</v>
      </c>
      <c r="D472" s="178" t="s">
        <v>241</v>
      </c>
      <c r="E472" s="181">
        <v>6776.0339762258563</v>
      </c>
      <c r="F472" s="181">
        <v>6931.208225739485</v>
      </c>
      <c r="G472" s="181">
        <v>7071.2078557376353</v>
      </c>
      <c r="H472" s="181">
        <v>7205.7428227067494</v>
      </c>
      <c r="I472" s="181">
        <v>7336.2301704470137</v>
      </c>
      <c r="J472" s="182">
        <v>7463.7764352564409</v>
      </c>
      <c r="K472" s="181">
        <v>7589.170869313446</v>
      </c>
      <c r="L472" s="181">
        <v>7713.0425599432474</v>
      </c>
      <c r="M472" s="181">
        <v>7835.8553784274554</v>
      </c>
      <c r="N472" s="181">
        <v>7957.9797603318748</v>
      </c>
      <c r="O472" s="181">
        <v>8079.5929894686105</v>
      </c>
      <c r="P472" s="181">
        <v>8200.9810969931077</v>
      </c>
      <c r="Q472" s="181">
        <v>8322.3492789990742</v>
      </c>
      <c r="R472" s="181">
        <v>8443.6404080126977</v>
      </c>
      <c r="S472" s="181">
        <v>8564.940807041603</v>
      </c>
      <c r="T472" s="181">
        <v>8686.5069994606602</v>
      </c>
      <c r="U472" s="181">
        <v>8807.8711252609628</v>
      </c>
      <c r="V472" s="181">
        <v>8928.3869657757768</v>
      </c>
      <c r="W472" s="181">
        <v>9048.1052660364821</v>
      </c>
      <c r="X472" s="181">
        <v>9167.1594521342868</v>
      </c>
      <c r="Y472" s="181">
        <v>9285.6403097182847</v>
      </c>
    </row>
    <row r="473" spans="1:25" x14ac:dyDescent="0.25">
      <c r="A473" s="178" t="s">
        <v>687</v>
      </c>
      <c r="B473" s="178" t="s">
        <v>792</v>
      </c>
      <c r="C473" s="178" t="s">
        <v>218</v>
      </c>
      <c r="D473" s="178" t="s">
        <v>793</v>
      </c>
      <c r="E473" s="181">
        <v>4940.7518965460677</v>
      </c>
      <c r="F473" s="181">
        <v>5017.8833059886865</v>
      </c>
      <c r="G473" s="181">
        <v>5098.7663121202431</v>
      </c>
      <c r="H473" s="181">
        <v>5186.8659129675552</v>
      </c>
      <c r="I473" s="181">
        <v>5280.4752997212172</v>
      </c>
      <c r="J473" s="182">
        <v>5378.2688497630388</v>
      </c>
      <c r="K473" s="181">
        <v>5479.2468978701472</v>
      </c>
      <c r="L473" s="181">
        <v>5582.6096226806076</v>
      </c>
      <c r="M473" s="181">
        <v>5687.7289003320311</v>
      </c>
      <c r="N473" s="181">
        <v>5794.0844208282024</v>
      </c>
      <c r="O473" s="181">
        <v>5901.1530345121064</v>
      </c>
      <c r="P473" s="181">
        <v>6008.6496805936395</v>
      </c>
      <c r="Q473" s="181">
        <v>6116.3666600729266</v>
      </c>
      <c r="R473" s="181">
        <v>6223.9910131392435</v>
      </c>
      <c r="S473" s="181">
        <v>6331.2836734743923</v>
      </c>
      <c r="T473" s="181">
        <v>6437.9907350777858</v>
      </c>
      <c r="U473" s="181">
        <v>6544.0571826038949</v>
      </c>
      <c r="V473" s="181">
        <v>6649.5018651499704</v>
      </c>
      <c r="W473" s="181">
        <v>6754.2346632431891</v>
      </c>
      <c r="X473" s="181">
        <v>6858.1645821641914</v>
      </c>
      <c r="Y473" s="181">
        <v>6960.9803804099665</v>
      </c>
    </row>
    <row r="474" spans="1:25" x14ac:dyDescent="0.25">
      <c r="A474" s="178" t="s">
        <v>687</v>
      </c>
      <c r="B474" s="178" t="s">
        <v>792</v>
      </c>
      <c r="C474" s="178" t="s">
        <v>240</v>
      </c>
      <c r="D474" s="178" t="s">
        <v>241</v>
      </c>
      <c r="E474" s="181">
        <v>5457.8192098143845</v>
      </c>
      <c r="F474" s="181">
        <v>5452.8242726876242</v>
      </c>
      <c r="G474" s="181">
        <v>5450.5571482763135</v>
      </c>
      <c r="H474" s="181">
        <v>5454.5089157752864</v>
      </c>
      <c r="I474" s="181">
        <v>5462.5886182845816</v>
      </c>
      <c r="J474" s="182">
        <v>5473.2190909601331</v>
      </c>
      <c r="K474" s="181">
        <v>5485.2451318397561</v>
      </c>
      <c r="L474" s="181">
        <v>5497.7789636066709</v>
      </c>
      <c r="M474" s="181">
        <v>5510.1541476554648</v>
      </c>
      <c r="N474" s="181">
        <v>5521.8489741173616</v>
      </c>
      <c r="O474" s="181">
        <v>5532.3726802933206</v>
      </c>
      <c r="P474" s="181">
        <v>5541.4865070642136</v>
      </c>
      <c r="Q474" s="181">
        <v>5549.0386948255391</v>
      </c>
      <c r="R474" s="181">
        <v>5554.7950900694032</v>
      </c>
      <c r="S474" s="181">
        <v>5558.6035917573026</v>
      </c>
      <c r="T474" s="181">
        <v>5560.3115168094719</v>
      </c>
      <c r="U474" s="181">
        <v>5559.9477077262154</v>
      </c>
      <c r="V474" s="181">
        <v>5557.6037471848967</v>
      </c>
      <c r="W474" s="181">
        <v>5553.2785359670415</v>
      </c>
      <c r="X474" s="181">
        <v>5546.9731008694062</v>
      </c>
      <c r="Y474" s="181">
        <v>5538.5159604027685</v>
      </c>
    </row>
    <row r="475" spans="1:25" x14ac:dyDescent="0.25">
      <c r="A475" s="178" t="s">
        <v>687</v>
      </c>
      <c r="B475" s="178" t="s">
        <v>794</v>
      </c>
      <c r="C475" s="178" t="s">
        <v>218</v>
      </c>
      <c r="D475" s="178" t="s">
        <v>795</v>
      </c>
      <c r="E475" s="181">
        <v>6227.9178703699954</v>
      </c>
      <c r="F475" s="181">
        <v>6357.1792348161971</v>
      </c>
      <c r="G475" s="181">
        <v>6478.7152915062479</v>
      </c>
      <c r="H475" s="181">
        <v>6599.7314647189114</v>
      </c>
      <c r="I475" s="181">
        <v>6719.9252348447626</v>
      </c>
      <c r="J475" s="182">
        <v>6839.0360321351873</v>
      </c>
      <c r="K475" s="181">
        <v>6956.8486907445249</v>
      </c>
      <c r="L475" s="181">
        <v>7073.2044465606768</v>
      </c>
      <c r="M475" s="181">
        <v>7187.9998290063468</v>
      </c>
      <c r="N475" s="181">
        <v>7301.1005644388697</v>
      </c>
      <c r="O475" s="181">
        <v>7412.2950563194072</v>
      </c>
      <c r="P475" s="181">
        <v>7521.6237414587658</v>
      </c>
      <c r="Q475" s="181">
        <v>7629.1811775229608</v>
      </c>
      <c r="R475" s="181">
        <v>7734.8798731173765</v>
      </c>
      <c r="S475" s="181">
        <v>7838.6839921680039</v>
      </c>
      <c r="T475" s="181">
        <v>7940.4451633063509</v>
      </c>
      <c r="U475" s="181">
        <v>8039.9783899240801</v>
      </c>
      <c r="V475" s="181">
        <v>8137.215792180893</v>
      </c>
      <c r="W475" s="181">
        <v>8232.1800939417662</v>
      </c>
      <c r="X475" s="181">
        <v>8324.8751321724048</v>
      </c>
      <c r="Y475" s="181">
        <v>8414.9489039111122</v>
      </c>
    </row>
    <row r="476" spans="1:25" x14ac:dyDescent="0.25">
      <c r="A476" s="178" t="s">
        <v>687</v>
      </c>
      <c r="B476" s="178" t="s">
        <v>794</v>
      </c>
      <c r="C476" s="178" t="s">
        <v>560</v>
      </c>
      <c r="D476" s="178" t="s">
        <v>796</v>
      </c>
      <c r="E476" s="181">
        <v>1174.769917053032</v>
      </c>
      <c r="F476" s="181">
        <v>1233.3263046992561</v>
      </c>
      <c r="G476" s="181">
        <v>1292.7246543237934</v>
      </c>
      <c r="H476" s="181">
        <v>1354.4001696865853</v>
      </c>
      <c r="I476" s="181">
        <v>1418.3675079899544</v>
      </c>
      <c r="J476" s="182">
        <v>1484.6456930503562</v>
      </c>
      <c r="K476" s="181">
        <v>1553.2597439922558</v>
      </c>
      <c r="L476" s="181">
        <v>1624.2442518362241</v>
      </c>
      <c r="M476" s="181">
        <v>1697.6446278326762</v>
      </c>
      <c r="N476" s="181">
        <v>1773.4977994605781</v>
      </c>
      <c r="O476" s="181">
        <v>1851.8193609289585</v>
      </c>
      <c r="P476" s="181">
        <v>1932.6852159623693</v>
      </c>
      <c r="Q476" s="181">
        <v>2016.1880979518501</v>
      </c>
      <c r="R476" s="181">
        <v>2102.3755125900257</v>
      </c>
      <c r="S476" s="181">
        <v>2191.3082362540827</v>
      </c>
      <c r="T476" s="181">
        <v>2283.0149919710907</v>
      </c>
      <c r="U476" s="181">
        <v>2377.5102181973166</v>
      </c>
      <c r="V476" s="181">
        <v>2474.838948000342</v>
      </c>
      <c r="W476" s="181">
        <v>2575.0731461103887</v>
      </c>
      <c r="X476" s="181">
        <v>2678.2803395215083</v>
      </c>
      <c r="Y476" s="181">
        <v>2784.4112938321955</v>
      </c>
    </row>
    <row r="477" spans="1:25" x14ac:dyDescent="0.25">
      <c r="A477" s="178" t="s">
        <v>687</v>
      </c>
      <c r="B477" s="178" t="s">
        <v>794</v>
      </c>
      <c r="C477" s="178" t="s">
        <v>797</v>
      </c>
      <c r="D477" s="178" t="s">
        <v>798</v>
      </c>
      <c r="E477" s="181">
        <v>1947.3755680765858</v>
      </c>
      <c r="F477" s="181">
        <v>1994.6219229095486</v>
      </c>
      <c r="G477" s="181">
        <v>2039.7376805770377</v>
      </c>
      <c r="H477" s="181">
        <v>2084.9756160390866</v>
      </c>
      <c r="I477" s="181">
        <v>2130.2395723708837</v>
      </c>
      <c r="J477" s="182">
        <v>2175.4454137293078</v>
      </c>
      <c r="K477" s="181">
        <v>2220.52234566574</v>
      </c>
      <c r="L477" s="181">
        <v>2265.4166765816112</v>
      </c>
      <c r="M477" s="181">
        <v>2310.0917636238455</v>
      </c>
      <c r="N477" s="181">
        <v>2354.5005468364789</v>
      </c>
      <c r="O477" s="181">
        <v>2398.5703209470671</v>
      </c>
      <c r="P477" s="181">
        <v>2442.3092439662355</v>
      </c>
      <c r="Q477" s="181">
        <v>2485.7432505610177</v>
      </c>
      <c r="R477" s="181">
        <v>2528.8391429321182</v>
      </c>
      <c r="S477" s="181">
        <v>2571.5802416605766</v>
      </c>
      <c r="T477" s="181">
        <v>2613.9126233277671</v>
      </c>
      <c r="U477" s="181">
        <v>2655.7695572777939</v>
      </c>
      <c r="V477" s="181">
        <v>2697.1222504201232</v>
      </c>
      <c r="W477" s="181">
        <v>2737.9716884284976</v>
      </c>
      <c r="X477" s="181">
        <v>2778.3126094000145</v>
      </c>
      <c r="Y477" s="181">
        <v>2818.0205564713465</v>
      </c>
    </row>
    <row r="478" spans="1:25" x14ac:dyDescent="0.25">
      <c r="A478" s="178" t="s">
        <v>687</v>
      </c>
      <c r="B478" s="178" t="s">
        <v>794</v>
      </c>
      <c r="C478" s="178" t="s">
        <v>240</v>
      </c>
      <c r="D478" s="178" t="s">
        <v>241</v>
      </c>
      <c r="E478" s="181">
        <v>15738.642268532785</v>
      </c>
      <c r="F478" s="181">
        <v>15922.145493540318</v>
      </c>
      <c r="G478" s="181">
        <v>16084.323422641486</v>
      </c>
      <c r="H478" s="181">
        <v>16243.489287989545</v>
      </c>
      <c r="I478" s="181">
        <v>16399.002791471907</v>
      </c>
      <c r="J478" s="182">
        <v>16550.343814057476</v>
      </c>
      <c r="K478" s="181">
        <v>16697.115410442249</v>
      </c>
      <c r="L478" s="181">
        <v>16839.064744899999</v>
      </c>
      <c r="M478" s="181">
        <v>16976.074561426518</v>
      </c>
      <c r="N478" s="181">
        <v>17107.956049852073</v>
      </c>
      <c r="O478" s="181">
        <v>17234.343458422583</v>
      </c>
      <c r="P478" s="181">
        <v>17355.460764286665</v>
      </c>
      <c r="Q478" s="181">
        <v>17471.646213031301</v>
      </c>
      <c r="R478" s="181">
        <v>17582.81145343676</v>
      </c>
      <c r="S478" s="181">
        <v>17688.984727762123</v>
      </c>
      <c r="T478" s="181">
        <v>17789.938877603174</v>
      </c>
      <c r="U478" s="181">
        <v>17885.369362011435</v>
      </c>
      <c r="V478" s="181">
        <v>17975.236565986736</v>
      </c>
      <c r="W478" s="181">
        <v>18059.698465850823</v>
      </c>
      <c r="X478" s="181">
        <v>18138.865427830144</v>
      </c>
      <c r="Y478" s="181">
        <v>18212.07272261013</v>
      </c>
    </row>
    <row r="479" spans="1:25" x14ac:dyDescent="0.25">
      <c r="A479" s="178" t="s">
        <v>687</v>
      </c>
      <c r="B479" s="178" t="s">
        <v>799</v>
      </c>
      <c r="C479" s="178" t="s">
        <v>565</v>
      </c>
      <c r="D479" s="178" t="s">
        <v>566</v>
      </c>
      <c r="E479" s="181">
        <v>5595.140828131699</v>
      </c>
      <c r="F479" s="181">
        <v>5693.7099862765681</v>
      </c>
      <c r="G479" s="181">
        <v>5780.760847918843</v>
      </c>
      <c r="H479" s="181">
        <v>5864.1445928780267</v>
      </c>
      <c r="I479" s="181">
        <v>5944.7050492907838</v>
      </c>
      <c r="J479" s="182">
        <v>6023.0665216405578</v>
      </c>
      <c r="K479" s="181">
        <v>6099.6815884611005</v>
      </c>
      <c r="L479" s="181">
        <v>6174.8219298295953</v>
      </c>
      <c r="M479" s="181">
        <v>6248.6585672369038</v>
      </c>
      <c r="N479" s="181">
        <v>6321.2585166172676</v>
      </c>
      <c r="O479" s="181">
        <v>6392.5606322092617</v>
      </c>
      <c r="P479" s="181">
        <v>6462.6088662579941</v>
      </c>
      <c r="Q479" s="181">
        <v>6531.4106953719611</v>
      </c>
      <c r="R479" s="181">
        <v>6598.7544093347396</v>
      </c>
      <c r="S479" s="181">
        <v>6664.4517797491362</v>
      </c>
      <c r="T479" s="181">
        <v>6728.0873713584215</v>
      </c>
      <c r="U479" s="181">
        <v>6789.7406413492536</v>
      </c>
      <c r="V479" s="181">
        <v>6849.7236071081779</v>
      </c>
      <c r="W479" s="181">
        <v>6907.8988560997768</v>
      </c>
      <c r="X479" s="181">
        <v>6964.1008400817209</v>
      </c>
      <c r="Y479" s="181">
        <v>7017.7235426111165</v>
      </c>
    </row>
    <row r="480" spans="1:25" x14ac:dyDescent="0.25">
      <c r="A480" s="178" t="s">
        <v>687</v>
      </c>
      <c r="B480" s="178" t="s">
        <v>800</v>
      </c>
      <c r="C480" s="178" t="s">
        <v>218</v>
      </c>
      <c r="D480" s="178" t="s">
        <v>801</v>
      </c>
      <c r="E480" s="181">
        <v>10103.406772058179</v>
      </c>
      <c r="F480" s="181">
        <v>10221.926563981508</v>
      </c>
      <c r="G480" s="181">
        <v>10334.314373760895</v>
      </c>
      <c r="H480" s="181">
        <v>10449.269649575081</v>
      </c>
      <c r="I480" s="181">
        <v>10565.719500110863</v>
      </c>
      <c r="J480" s="182">
        <v>10682.906036976989</v>
      </c>
      <c r="K480" s="181">
        <v>10800.31476518321</v>
      </c>
      <c r="L480" s="181">
        <v>10917.554608317088</v>
      </c>
      <c r="M480" s="181">
        <v>11034.375477177478</v>
      </c>
      <c r="N480" s="181">
        <v>11150.583748961764</v>
      </c>
      <c r="O480" s="181">
        <v>11265.995117021035</v>
      </c>
      <c r="P480" s="181">
        <v>11380.704469998345</v>
      </c>
      <c r="Q480" s="181">
        <v>11494.811779041131</v>
      </c>
      <c r="R480" s="181">
        <v>11608.117422202915</v>
      </c>
      <c r="S480" s="181">
        <v>11720.502437226487</v>
      </c>
      <c r="T480" s="181">
        <v>11831.678219624146</v>
      </c>
      <c r="U480" s="181">
        <v>11941.841748866862</v>
      </c>
      <c r="V480" s="181">
        <v>12051.309235134911</v>
      </c>
      <c r="W480" s="181">
        <v>12159.916470860266</v>
      </c>
      <c r="X480" s="181">
        <v>12267.438283946682</v>
      </c>
      <c r="Y480" s="181">
        <v>12373.086113098812</v>
      </c>
    </row>
    <row r="481" spans="1:25" x14ac:dyDescent="0.25">
      <c r="A481" s="178" t="s">
        <v>687</v>
      </c>
      <c r="B481" s="178" t="s">
        <v>800</v>
      </c>
      <c r="C481" s="178" t="s">
        <v>802</v>
      </c>
      <c r="D481" s="178" t="s">
        <v>803</v>
      </c>
      <c r="E481" s="181">
        <v>2655.0290688650971</v>
      </c>
      <c r="F481" s="181">
        <v>2677.3585499274891</v>
      </c>
      <c r="G481" s="181">
        <v>2697.9120300652467</v>
      </c>
      <c r="H481" s="181">
        <v>2718.9698345499019</v>
      </c>
      <c r="I481" s="181">
        <v>2740.2479818710854</v>
      </c>
      <c r="J481" s="182">
        <v>2761.5476114646003</v>
      </c>
      <c r="K481" s="181">
        <v>2782.7351668898991</v>
      </c>
      <c r="L481" s="181">
        <v>2803.7105351028645</v>
      </c>
      <c r="M481" s="181">
        <v>2824.4110089783394</v>
      </c>
      <c r="N481" s="181">
        <v>2844.7891209582681</v>
      </c>
      <c r="O481" s="181">
        <v>2864.8004100801218</v>
      </c>
      <c r="P481" s="181">
        <v>2884.4717794684884</v>
      </c>
      <c r="Q481" s="181">
        <v>2903.8310835171405</v>
      </c>
      <c r="R481" s="181">
        <v>2922.8303946384572</v>
      </c>
      <c r="S481" s="181">
        <v>2941.4426742817709</v>
      </c>
      <c r="T481" s="181">
        <v>2959.5988244076088</v>
      </c>
      <c r="U481" s="181">
        <v>2977.3517423325725</v>
      </c>
      <c r="V481" s="181">
        <v>2994.7832866187064</v>
      </c>
      <c r="W481" s="181">
        <v>3011.8552710549288</v>
      </c>
      <c r="X481" s="181">
        <v>3028.5149780678207</v>
      </c>
      <c r="Y481" s="181">
        <v>3044.5717727374526</v>
      </c>
    </row>
    <row r="482" spans="1:25" x14ac:dyDescent="0.25">
      <c r="A482" s="178" t="s">
        <v>687</v>
      </c>
      <c r="B482" s="178" t="s">
        <v>800</v>
      </c>
      <c r="C482" s="178" t="s">
        <v>240</v>
      </c>
      <c r="D482" s="178" t="s">
        <v>241</v>
      </c>
      <c r="E482" s="181">
        <v>25859.983130746044</v>
      </c>
      <c r="F482" s="181">
        <v>26028.160449140327</v>
      </c>
      <c r="G482" s="181">
        <v>26178.977724516302</v>
      </c>
      <c r="H482" s="181">
        <v>26334.625520381116</v>
      </c>
      <c r="I482" s="181">
        <v>26492.339172912951</v>
      </c>
      <c r="J482" s="182">
        <v>26650.195867974933</v>
      </c>
      <c r="K482" s="181">
        <v>26806.915726544801</v>
      </c>
      <c r="L482" s="181">
        <v>26961.54940951095</v>
      </c>
      <c r="M482" s="181">
        <v>27113.513049559311</v>
      </c>
      <c r="N482" s="181">
        <v>27262.372518752833</v>
      </c>
      <c r="O482" s="181">
        <v>27407.72502152768</v>
      </c>
      <c r="P482" s="181">
        <v>27549.851643069429</v>
      </c>
      <c r="Q482" s="181">
        <v>27689.040230397572</v>
      </c>
      <c r="R482" s="181">
        <v>27824.854903890409</v>
      </c>
      <c r="S482" s="181">
        <v>27957.060738585846</v>
      </c>
      <c r="T482" s="181">
        <v>28085.0247459483</v>
      </c>
      <c r="U482" s="181">
        <v>28209.273306081977</v>
      </c>
      <c r="V482" s="181">
        <v>28330.603001644347</v>
      </c>
      <c r="W482" s="181">
        <v>28448.671210089549</v>
      </c>
      <c r="X482" s="181">
        <v>28562.999951345257</v>
      </c>
      <c r="Y482" s="181">
        <v>28671.814864645828</v>
      </c>
    </row>
    <row r="483" spans="1:25" x14ac:dyDescent="0.25">
      <c r="A483" s="178" t="s">
        <v>687</v>
      </c>
      <c r="B483" s="178" t="s">
        <v>804</v>
      </c>
      <c r="C483" s="178" t="s">
        <v>218</v>
      </c>
      <c r="D483" s="178" t="s">
        <v>805</v>
      </c>
      <c r="E483" s="181">
        <v>4529.5030657049974</v>
      </c>
      <c r="F483" s="181">
        <v>4608.3831979506649</v>
      </c>
      <c r="G483" s="181">
        <v>4669.920240502689</v>
      </c>
      <c r="H483" s="181">
        <v>4722.0207312692237</v>
      </c>
      <c r="I483" s="181">
        <v>4766.5751060582124</v>
      </c>
      <c r="J483" s="182">
        <v>4805.0734055322337</v>
      </c>
      <c r="K483" s="181">
        <v>4838.5664595615299</v>
      </c>
      <c r="L483" s="181">
        <v>4867.9157318748967</v>
      </c>
      <c r="M483" s="181">
        <v>4893.7798705633613</v>
      </c>
      <c r="N483" s="181">
        <v>4916.6693960305447</v>
      </c>
      <c r="O483" s="181">
        <v>4936.9238978799322</v>
      </c>
      <c r="P483" s="181">
        <v>4954.9193653662287</v>
      </c>
      <c r="Q483" s="181">
        <v>4970.9702641652739</v>
      </c>
      <c r="R483" s="181">
        <v>4985.2193400539281</v>
      </c>
      <c r="S483" s="181">
        <v>4997.8473703131367</v>
      </c>
      <c r="T483" s="181">
        <v>5009.0681694482273</v>
      </c>
      <c r="U483" s="181">
        <v>5018.3408655664716</v>
      </c>
      <c r="V483" s="181">
        <v>5025.0808861051974</v>
      </c>
      <c r="W483" s="181">
        <v>5029.4598587149412</v>
      </c>
      <c r="X483" s="181">
        <v>5031.6571877389069</v>
      </c>
      <c r="Y483" s="181">
        <v>5031.7643840206201</v>
      </c>
    </row>
    <row r="484" spans="1:25" x14ac:dyDescent="0.25">
      <c r="A484" s="178" t="s">
        <v>687</v>
      </c>
      <c r="B484" s="178" t="s">
        <v>804</v>
      </c>
      <c r="C484" s="178" t="s">
        <v>638</v>
      </c>
      <c r="D484" s="178" t="s">
        <v>806</v>
      </c>
      <c r="E484" s="181">
        <v>2638.7143452571017</v>
      </c>
      <c r="F484" s="181">
        <v>2588.0957170356137</v>
      </c>
      <c r="G484" s="181">
        <v>2528.3147716490944</v>
      </c>
      <c r="H484" s="181">
        <v>2464.5605796478167</v>
      </c>
      <c r="I484" s="181">
        <v>2398.3246885966482</v>
      </c>
      <c r="J484" s="182">
        <v>2330.7274637302598</v>
      </c>
      <c r="K484" s="181">
        <v>2262.5495913538593</v>
      </c>
      <c r="L484" s="181">
        <v>2194.3928388313775</v>
      </c>
      <c r="M484" s="181">
        <v>2126.697327694661</v>
      </c>
      <c r="N484" s="181">
        <v>2059.786422889164</v>
      </c>
      <c r="O484" s="181">
        <v>1993.8732484015634</v>
      </c>
      <c r="P484" s="181">
        <v>1929.1572727386526</v>
      </c>
      <c r="Q484" s="181">
        <v>1865.7873224390698</v>
      </c>
      <c r="R484" s="181">
        <v>1803.8282041251114</v>
      </c>
      <c r="S484" s="181">
        <v>1743.3469262278975</v>
      </c>
      <c r="T484" s="181">
        <v>1684.4095801568801</v>
      </c>
      <c r="U484" s="181">
        <v>1626.8250348308115</v>
      </c>
      <c r="V484" s="181">
        <v>1570.4122567644299</v>
      </c>
      <c r="W484" s="181">
        <v>1515.2416348487297</v>
      </c>
      <c r="X484" s="181">
        <v>1461.3744923571844</v>
      </c>
      <c r="Y484" s="181">
        <v>1408.8368553238079</v>
      </c>
    </row>
    <row r="485" spans="1:25" x14ac:dyDescent="0.25">
      <c r="A485" s="178" t="s">
        <v>687</v>
      </c>
      <c r="B485" s="178" t="s">
        <v>804</v>
      </c>
      <c r="C485" s="178" t="s">
        <v>600</v>
      </c>
      <c r="D485" s="178" t="s">
        <v>807</v>
      </c>
      <c r="E485" s="181">
        <v>2153.7393163110505</v>
      </c>
      <c r="F485" s="181">
        <v>2225.3548811179876</v>
      </c>
      <c r="G485" s="181">
        <v>2290.172908624309</v>
      </c>
      <c r="H485" s="181">
        <v>2351.7698319842957</v>
      </c>
      <c r="I485" s="181">
        <v>2410.9126843568697</v>
      </c>
      <c r="J485" s="182">
        <v>2468.2161167252507</v>
      </c>
      <c r="K485" s="181">
        <v>2524.1082923302893</v>
      </c>
      <c r="L485" s="181">
        <v>2578.9471384457579</v>
      </c>
      <c r="M485" s="181">
        <v>2633.0065216775129</v>
      </c>
      <c r="N485" s="181">
        <v>2686.4986522994432</v>
      </c>
      <c r="O485" s="181">
        <v>2739.5559144073241</v>
      </c>
      <c r="P485" s="181">
        <v>2792.3409366262936</v>
      </c>
      <c r="Q485" s="181">
        <v>2844.9925468017586</v>
      </c>
      <c r="R485" s="181">
        <v>2897.5594464360515</v>
      </c>
      <c r="S485" s="181">
        <v>2950.1166479555804</v>
      </c>
      <c r="T485" s="181">
        <v>3002.7643925540897</v>
      </c>
      <c r="U485" s="181">
        <v>3055.1503521869663</v>
      </c>
      <c r="V485" s="181">
        <v>3106.8737337722837</v>
      </c>
      <c r="W485" s="181">
        <v>3157.9846071547649</v>
      </c>
      <c r="X485" s="181">
        <v>3208.5426959555125</v>
      </c>
      <c r="Y485" s="181">
        <v>3258.5560142411905</v>
      </c>
    </row>
    <row r="486" spans="1:25" x14ac:dyDescent="0.25">
      <c r="A486" s="178" t="s">
        <v>687</v>
      </c>
      <c r="B486" s="178" t="s">
        <v>804</v>
      </c>
      <c r="C486" s="178" t="s">
        <v>240</v>
      </c>
      <c r="D486" s="178" t="s">
        <v>241</v>
      </c>
      <c r="E486" s="181">
        <v>9793.6307533156178</v>
      </c>
      <c r="F486" s="181">
        <v>10145.184806851361</v>
      </c>
      <c r="G486" s="181">
        <v>10468.628402150634</v>
      </c>
      <c r="H486" s="181">
        <v>10780.200565357813</v>
      </c>
      <c r="I486" s="181">
        <v>11083.391584744846</v>
      </c>
      <c r="J486" s="182">
        <v>11381.019955128062</v>
      </c>
      <c r="K486" s="181">
        <v>11675.068040329661</v>
      </c>
      <c r="L486" s="181">
        <v>11967.211073867922</v>
      </c>
      <c r="M486" s="181">
        <v>12258.749775564032</v>
      </c>
      <c r="N486" s="181">
        <v>12550.710294438632</v>
      </c>
      <c r="O486" s="181">
        <v>12843.75545213513</v>
      </c>
      <c r="P486" s="181">
        <v>13138.697033878234</v>
      </c>
      <c r="Q486" s="181">
        <v>13436.243929194867</v>
      </c>
      <c r="R486" s="181">
        <v>13736.68642760689</v>
      </c>
      <c r="S486" s="181">
        <v>14040.442775790443</v>
      </c>
      <c r="T486" s="181">
        <v>14348.056786684312</v>
      </c>
      <c r="U486" s="181">
        <v>14657.908336675317</v>
      </c>
      <c r="V486" s="181">
        <v>14968.115560890872</v>
      </c>
      <c r="W486" s="181">
        <v>15278.944077291377</v>
      </c>
      <c r="X486" s="181">
        <v>15590.708407619299</v>
      </c>
      <c r="Y486" s="181">
        <v>15903.473815811083</v>
      </c>
    </row>
    <row r="487" spans="1:25" x14ac:dyDescent="0.25">
      <c r="A487" s="178" t="s">
        <v>687</v>
      </c>
      <c r="B487" s="178" t="s">
        <v>808</v>
      </c>
      <c r="C487" s="178" t="s">
        <v>218</v>
      </c>
      <c r="D487" s="178" t="s">
        <v>809</v>
      </c>
      <c r="E487" s="181">
        <v>7448.3724931708048</v>
      </c>
      <c r="F487" s="181">
        <v>7570.8862597703737</v>
      </c>
      <c r="G487" s="181">
        <v>7693.8729744191023</v>
      </c>
      <c r="H487" s="181">
        <v>7823.0420897356407</v>
      </c>
      <c r="I487" s="181">
        <v>7956.6078888979337</v>
      </c>
      <c r="J487" s="182">
        <v>8093.2333647913501</v>
      </c>
      <c r="K487" s="181">
        <v>8231.9081063985941</v>
      </c>
      <c r="L487" s="181">
        <v>8371.8395759852137</v>
      </c>
      <c r="M487" s="181">
        <v>8512.4234511439281</v>
      </c>
      <c r="N487" s="181">
        <v>8653.1633946919701</v>
      </c>
      <c r="O487" s="181">
        <v>8793.5968814764492</v>
      </c>
      <c r="P487" s="181">
        <v>8933.5694871236155</v>
      </c>
      <c r="Q487" s="181">
        <v>9072.9909500941685</v>
      </c>
      <c r="R487" s="181">
        <v>9211.5909971430683</v>
      </c>
      <c r="S487" s="181">
        <v>9349.2239626057471</v>
      </c>
      <c r="T487" s="181">
        <v>9485.7412282339119</v>
      </c>
      <c r="U487" s="181">
        <v>9621.2218370137944</v>
      </c>
      <c r="V487" s="181">
        <v>9755.7617203926766</v>
      </c>
      <c r="W487" s="181">
        <v>9889.2764553941361</v>
      </c>
      <c r="X487" s="181">
        <v>10021.71847381469</v>
      </c>
      <c r="Y487" s="181">
        <v>10152.746194310239</v>
      </c>
    </row>
    <row r="488" spans="1:25" x14ac:dyDescent="0.25">
      <c r="A488" s="178" t="s">
        <v>687</v>
      </c>
      <c r="B488" s="178" t="s">
        <v>808</v>
      </c>
      <c r="C488" s="178" t="s">
        <v>240</v>
      </c>
      <c r="D488" s="178" t="s">
        <v>241</v>
      </c>
      <c r="E488" s="181">
        <v>14105.495973204881</v>
      </c>
      <c r="F488" s="181">
        <v>14143.424707430187</v>
      </c>
      <c r="G488" s="181">
        <v>14179.366151820603</v>
      </c>
      <c r="H488" s="181">
        <v>14223.773363964128</v>
      </c>
      <c r="I488" s="181">
        <v>14273.097248366998</v>
      </c>
      <c r="J488" s="182">
        <v>14324.766811248663</v>
      </c>
      <c r="K488" s="181">
        <v>14376.915399022091</v>
      </c>
      <c r="L488" s="181">
        <v>14428.149928671448</v>
      </c>
      <c r="M488" s="181">
        <v>14477.471534363689</v>
      </c>
      <c r="N488" s="181">
        <v>14524.116725662707</v>
      </c>
      <c r="O488" s="181">
        <v>14567.420318665099</v>
      </c>
      <c r="P488" s="181">
        <v>14607.258402380459</v>
      </c>
      <c r="Q488" s="181">
        <v>14643.620395782544</v>
      </c>
      <c r="R488" s="181">
        <v>14676.212867354241</v>
      </c>
      <c r="S488" s="181">
        <v>14704.956753604007</v>
      </c>
      <c r="T488" s="181">
        <v>14729.775920391516</v>
      </c>
      <c r="U488" s="181">
        <v>14750.950608029314</v>
      </c>
      <c r="V488" s="181">
        <v>14768.775953449885</v>
      </c>
      <c r="W488" s="181">
        <v>14783.265918398361</v>
      </c>
      <c r="X488" s="181">
        <v>14794.491178140714</v>
      </c>
      <c r="Y488" s="181">
        <v>14802.093181135691</v>
      </c>
    </row>
    <row r="489" spans="1:25" x14ac:dyDescent="0.25">
      <c r="A489" s="178" t="s">
        <v>687</v>
      </c>
      <c r="B489" s="178" t="s">
        <v>810</v>
      </c>
      <c r="C489" s="178" t="s">
        <v>565</v>
      </c>
      <c r="D489" s="178" t="s">
        <v>566</v>
      </c>
      <c r="E489" s="181">
        <v>20845.243512976107</v>
      </c>
      <c r="F489" s="181">
        <v>21078.40042545598</v>
      </c>
      <c r="G489" s="181">
        <v>21309.627836287291</v>
      </c>
      <c r="H489" s="181">
        <v>21557.916410774433</v>
      </c>
      <c r="I489" s="181">
        <v>21819.784941243433</v>
      </c>
      <c r="J489" s="182">
        <v>22092.804687348944</v>
      </c>
      <c r="K489" s="181">
        <v>22375.012418561411</v>
      </c>
      <c r="L489" s="181">
        <v>22665.343776418329</v>
      </c>
      <c r="M489" s="181">
        <v>22963.155442125513</v>
      </c>
      <c r="N489" s="181">
        <v>23267.899795025864</v>
      </c>
      <c r="O489" s="181">
        <v>23579.053052076397</v>
      </c>
      <c r="P489" s="181">
        <v>23896.817173116007</v>
      </c>
      <c r="Q489" s="181">
        <v>24221.581884916282</v>
      </c>
      <c r="R489" s="181">
        <v>24553.137505513954</v>
      </c>
      <c r="S489" s="181">
        <v>24891.268687647411</v>
      </c>
      <c r="T489" s="181">
        <v>25234.694282689481</v>
      </c>
      <c r="U489" s="181">
        <v>25579.80727754948</v>
      </c>
      <c r="V489" s="181">
        <v>25924.212330225688</v>
      </c>
      <c r="W489" s="181">
        <v>26268.220482035082</v>
      </c>
      <c r="X489" s="181">
        <v>26611.896017383388</v>
      </c>
      <c r="Y489" s="181">
        <v>26953.21646671159</v>
      </c>
    </row>
    <row r="490" spans="1:25" x14ac:dyDescent="0.25">
      <c r="A490" s="178" t="s">
        <v>687</v>
      </c>
      <c r="B490" s="178" t="s">
        <v>811</v>
      </c>
      <c r="C490" s="178" t="s">
        <v>565</v>
      </c>
      <c r="D490" s="178" t="s">
        <v>566</v>
      </c>
      <c r="E490" s="181">
        <v>5079.0504843473509</v>
      </c>
      <c r="F490" s="181">
        <v>5046.9567025131519</v>
      </c>
      <c r="G490" s="181">
        <v>5030.8676513753344</v>
      </c>
      <c r="H490" s="181">
        <v>5029.5484885954893</v>
      </c>
      <c r="I490" s="181">
        <v>5038.603734213907</v>
      </c>
      <c r="J490" s="182">
        <v>5054.8263155467994</v>
      </c>
      <c r="K490" s="181">
        <v>5075.8904373902988</v>
      </c>
      <c r="L490" s="181">
        <v>5100.0439676973001</v>
      </c>
      <c r="M490" s="181">
        <v>5125.9874735074663</v>
      </c>
      <c r="N490" s="181">
        <v>5152.7333413581791</v>
      </c>
      <c r="O490" s="181">
        <v>5179.4900298342818</v>
      </c>
      <c r="P490" s="181">
        <v>5205.7972450393736</v>
      </c>
      <c r="Q490" s="181">
        <v>5231.3392842493213</v>
      </c>
      <c r="R490" s="181">
        <v>5255.7912690510657</v>
      </c>
      <c r="S490" s="181">
        <v>5278.9635398606461</v>
      </c>
      <c r="T490" s="181">
        <v>5300.8467328626612</v>
      </c>
      <c r="U490" s="181">
        <v>5321.6593694899457</v>
      </c>
      <c r="V490" s="181">
        <v>5341.5090935184271</v>
      </c>
      <c r="W490" s="181">
        <v>5360.3447643734144</v>
      </c>
      <c r="X490" s="181">
        <v>5378.1399205240268</v>
      </c>
      <c r="Y490" s="181">
        <v>5394.8831903440432</v>
      </c>
    </row>
    <row r="491" spans="1:25" x14ac:dyDescent="0.25">
      <c r="A491" s="178" t="s">
        <v>687</v>
      </c>
      <c r="B491" s="178" t="s">
        <v>812</v>
      </c>
      <c r="C491" s="178" t="s">
        <v>218</v>
      </c>
      <c r="D491" s="178" t="s">
        <v>813</v>
      </c>
      <c r="E491" s="181">
        <v>18335.913118491575</v>
      </c>
      <c r="F491" s="181">
        <v>18719.932949208636</v>
      </c>
      <c r="G491" s="181">
        <v>19043.849098519193</v>
      </c>
      <c r="H491" s="181">
        <v>19336.374095503998</v>
      </c>
      <c r="I491" s="181">
        <v>19603.904448341935</v>
      </c>
      <c r="J491" s="182">
        <v>19851.391394031831</v>
      </c>
      <c r="K491" s="181">
        <v>20082.545548781305</v>
      </c>
      <c r="L491" s="181">
        <v>20300.111728828982</v>
      </c>
      <c r="M491" s="181">
        <v>20506.101824555895</v>
      </c>
      <c r="N491" s="181">
        <v>20702.016753143904</v>
      </c>
      <c r="O491" s="181">
        <v>20888.830774173457</v>
      </c>
      <c r="P491" s="181">
        <v>21067.656936410556</v>
      </c>
      <c r="Q491" s="181">
        <v>21239.323995231196</v>
      </c>
      <c r="R491" s="181">
        <v>21403.902102511081</v>
      </c>
      <c r="S491" s="181">
        <v>21561.615567480279</v>
      </c>
      <c r="T491" s="181">
        <v>21712.695834417584</v>
      </c>
      <c r="U491" s="181">
        <v>21857.346522409251</v>
      </c>
      <c r="V491" s="181">
        <v>21995.646705641502</v>
      </c>
      <c r="W491" s="181">
        <v>22127.656998212384</v>
      </c>
      <c r="X491" s="181">
        <v>22253.445862636188</v>
      </c>
      <c r="Y491" s="181">
        <v>22372.54453269851</v>
      </c>
    </row>
    <row r="492" spans="1:25" x14ac:dyDescent="0.25">
      <c r="A492" s="178" t="s">
        <v>687</v>
      </c>
      <c r="B492" s="178" t="s">
        <v>812</v>
      </c>
      <c r="C492" s="178" t="s">
        <v>240</v>
      </c>
      <c r="D492" s="178" t="s">
        <v>241</v>
      </c>
      <c r="E492" s="181">
        <v>26568.718679641297</v>
      </c>
      <c r="F492" s="181">
        <v>27168.29404383088</v>
      </c>
      <c r="G492" s="181">
        <v>27685.222343876638</v>
      </c>
      <c r="H492" s="181">
        <v>28160.95496283731</v>
      </c>
      <c r="I492" s="181">
        <v>28604.641576295075</v>
      </c>
      <c r="J492" s="182">
        <v>29023.363690746683</v>
      </c>
      <c r="K492" s="181">
        <v>29422.422661845907</v>
      </c>
      <c r="L492" s="181">
        <v>29805.731190460294</v>
      </c>
      <c r="M492" s="181">
        <v>30176.145699946512</v>
      </c>
      <c r="N492" s="181">
        <v>30535.785255678147</v>
      </c>
      <c r="O492" s="181">
        <v>30886.002276249015</v>
      </c>
      <c r="P492" s="181">
        <v>31228.361430757992</v>
      </c>
      <c r="Q492" s="181">
        <v>31564.015051250481</v>
      </c>
      <c r="R492" s="181">
        <v>31892.992387005401</v>
      </c>
      <c r="S492" s="181">
        <v>32215.549174838226</v>
      </c>
      <c r="T492" s="181">
        <v>32531.95085115789</v>
      </c>
      <c r="U492" s="181">
        <v>32842.420610438508</v>
      </c>
      <c r="V492" s="181">
        <v>33146.993462514612</v>
      </c>
      <c r="W492" s="181">
        <v>33445.674146053272</v>
      </c>
      <c r="X492" s="181">
        <v>33738.47681443172</v>
      </c>
      <c r="Y492" s="181">
        <v>34024.59645227297</v>
      </c>
    </row>
    <row r="493" spans="1:25" x14ac:dyDescent="0.25">
      <c r="A493" s="178" t="s">
        <v>687</v>
      </c>
      <c r="B493" s="178" t="s">
        <v>814</v>
      </c>
      <c r="C493" s="178" t="s">
        <v>218</v>
      </c>
      <c r="D493" s="178" t="s">
        <v>815</v>
      </c>
      <c r="E493" s="181">
        <v>21247.390450366911</v>
      </c>
      <c r="F493" s="181">
        <v>21851.902607227301</v>
      </c>
      <c r="G493" s="181">
        <v>22439.463841194811</v>
      </c>
      <c r="H493" s="181">
        <v>23035.88566176637</v>
      </c>
      <c r="I493" s="181">
        <v>23641.120751589555</v>
      </c>
      <c r="J493" s="182">
        <v>24255.099586106382</v>
      </c>
      <c r="K493" s="181">
        <v>24877.593350830823</v>
      </c>
      <c r="L493" s="181">
        <v>25508.434522685267</v>
      </c>
      <c r="M493" s="181">
        <v>26147.459250257078</v>
      </c>
      <c r="N493" s="181">
        <v>26794.240014396579</v>
      </c>
      <c r="O493" s="181">
        <v>27448.020956969558</v>
      </c>
      <c r="P493" s="181">
        <v>28108.772579756638</v>
      </c>
      <c r="Q493" s="181">
        <v>28776.473113730539</v>
      </c>
      <c r="R493" s="181">
        <v>29450.284409575692</v>
      </c>
      <c r="S493" s="181">
        <v>30129.594590846249</v>
      </c>
      <c r="T493" s="181">
        <v>30814.091680909609</v>
      </c>
      <c r="U493" s="181">
        <v>31502.369724552802</v>
      </c>
      <c r="V493" s="181">
        <v>32192.717359936109</v>
      </c>
      <c r="W493" s="181">
        <v>32884.62696558547</v>
      </c>
      <c r="X493" s="181">
        <v>33577.658403592468</v>
      </c>
      <c r="Y493" s="181">
        <v>34270.887980091073</v>
      </c>
    </row>
    <row r="494" spans="1:25" x14ac:dyDescent="0.25">
      <c r="A494" s="178" t="s">
        <v>687</v>
      </c>
      <c r="B494" s="178" t="s">
        <v>814</v>
      </c>
      <c r="C494" s="178" t="s">
        <v>816</v>
      </c>
      <c r="D494" s="178" t="s">
        <v>817</v>
      </c>
      <c r="E494" s="181">
        <v>1721.3800403357009</v>
      </c>
      <c r="F494" s="181">
        <v>1808.1159629280719</v>
      </c>
      <c r="G494" s="181">
        <v>1896.3363064616867</v>
      </c>
      <c r="H494" s="181">
        <v>1988.2622105248242</v>
      </c>
      <c r="I494" s="181">
        <v>2084.0237558574186</v>
      </c>
      <c r="J494" s="182">
        <v>2183.7530570913223</v>
      </c>
      <c r="K494" s="181">
        <v>2287.5715589458432</v>
      </c>
      <c r="L494" s="181">
        <v>2395.6092984644365</v>
      </c>
      <c r="M494" s="181">
        <v>2508.0000368080578</v>
      </c>
      <c r="N494" s="181">
        <v>2624.8551781424248</v>
      </c>
      <c r="O494" s="181">
        <v>2746.2546178619345</v>
      </c>
      <c r="P494" s="181">
        <v>2872.3509726424168</v>
      </c>
      <c r="Q494" s="181">
        <v>3003.3022989326505</v>
      </c>
      <c r="R494" s="181">
        <v>3139.184465846276</v>
      </c>
      <c r="S494" s="181">
        <v>3280.095522487095</v>
      </c>
      <c r="T494" s="181">
        <v>3426.1662574198144</v>
      </c>
      <c r="U494" s="181">
        <v>3577.4053111508297</v>
      </c>
      <c r="V494" s="181">
        <v>3733.7773751695636</v>
      </c>
      <c r="W494" s="181">
        <v>3895.3776016525603</v>
      </c>
      <c r="X494" s="181">
        <v>4062.3085750431746</v>
      </c>
      <c r="Y494" s="181">
        <v>4234.612940413871</v>
      </c>
    </row>
    <row r="495" spans="1:25" x14ac:dyDescent="0.25">
      <c r="A495" s="178" t="s">
        <v>687</v>
      </c>
      <c r="B495" s="178" t="s">
        <v>814</v>
      </c>
      <c r="C495" s="178" t="s">
        <v>818</v>
      </c>
      <c r="D495" s="178" t="s">
        <v>819</v>
      </c>
      <c r="E495" s="181">
        <v>3234.2318572578133</v>
      </c>
      <c r="F495" s="181">
        <v>3326.843350419032</v>
      </c>
      <c r="G495" s="181">
        <v>3416.9066607797963</v>
      </c>
      <c r="H495" s="181">
        <v>3508.3514917615148</v>
      </c>
      <c r="I495" s="181">
        <v>3601.1713671595298</v>
      </c>
      <c r="J495" s="182">
        <v>3695.3564225291707</v>
      </c>
      <c r="K495" s="181">
        <v>3790.8725133606367</v>
      </c>
      <c r="L495" s="181">
        <v>3887.6948118104606</v>
      </c>
      <c r="M495" s="181">
        <v>3985.7990317407184</v>
      </c>
      <c r="N495" s="181">
        <v>4085.1206699386671</v>
      </c>
      <c r="O495" s="181">
        <v>4185.5451085072764</v>
      </c>
      <c r="P495" s="181">
        <v>4287.0684297573544</v>
      </c>
      <c r="Q495" s="181">
        <v>4389.687892037151</v>
      </c>
      <c r="R495" s="181">
        <v>4493.2761951045632</v>
      </c>
      <c r="S495" s="181">
        <v>4597.7404765556221</v>
      </c>
      <c r="T495" s="181">
        <v>4703.0335800032035</v>
      </c>
      <c r="U495" s="181">
        <v>4808.9413157506788</v>
      </c>
      <c r="V495" s="181">
        <v>4915.2027112957458</v>
      </c>
      <c r="W495" s="181">
        <v>5021.7404282103025</v>
      </c>
      <c r="X495" s="181">
        <v>5128.4873798704466</v>
      </c>
      <c r="Y495" s="181">
        <v>5235.3025625228802</v>
      </c>
    </row>
    <row r="496" spans="1:25" x14ac:dyDescent="0.25">
      <c r="A496" s="178" t="s">
        <v>687</v>
      </c>
      <c r="B496" s="178" t="s">
        <v>814</v>
      </c>
      <c r="C496" s="178" t="s">
        <v>647</v>
      </c>
      <c r="D496" s="178" t="s">
        <v>820</v>
      </c>
      <c r="E496" s="181">
        <v>2255.9891621264205</v>
      </c>
      <c r="F496" s="181">
        <v>2293.6147938860913</v>
      </c>
      <c r="G496" s="181">
        <v>2328.3245399556417</v>
      </c>
      <c r="H496" s="181">
        <v>2362.8479124760706</v>
      </c>
      <c r="I496" s="181">
        <v>2397.1694281661685</v>
      </c>
      <c r="J496" s="182">
        <v>2431.2719855990667</v>
      </c>
      <c r="K496" s="181">
        <v>2465.1233939319986</v>
      </c>
      <c r="L496" s="181">
        <v>2498.6988658089581</v>
      </c>
      <c r="M496" s="181">
        <v>2531.9750560899242</v>
      </c>
      <c r="N496" s="181">
        <v>2564.9044208315026</v>
      </c>
      <c r="O496" s="181">
        <v>2597.4105138413966</v>
      </c>
      <c r="P496" s="181">
        <v>2629.4883681763067</v>
      </c>
      <c r="Q496" s="181">
        <v>2661.1340508229355</v>
      </c>
      <c r="R496" s="181">
        <v>2692.2692750827823</v>
      </c>
      <c r="S496" s="181">
        <v>2722.8398901591609</v>
      </c>
      <c r="T496" s="181">
        <v>2752.8211830742853</v>
      </c>
      <c r="U496" s="181">
        <v>2782.0931704688819</v>
      </c>
      <c r="V496" s="181">
        <v>2810.5149337691582</v>
      </c>
      <c r="W496" s="181">
        <v>2838.0562249295522</v>
      </c>
      <c r="X496" s="181">
        <v>2864.6943839104902</v>
      </c>
      <c r="Y496" s="181">
        <v>2890.3674796605815</v>
      </c>
    </row>
    <row r="497" spans="1:25" x14ac:dyDescent="0.25">
      <c r="A497" s="178" t="s">
        <v>687</v>
      </c>
      <c r="B497" s="178" t="s">
        <v>814</v>
      </c>
      <c r="C497" s="178" t="s">
        <v>240</v>
      </c>
      <c r="D497" s="178" t="s">
        <v>241</v>
      </c>
      <c r="E497" s="181">
        <v>85499.638191092075</v>
      </c>
      <c r="F497" s="181">
        <v>86547.459950754681</v>
      </c>
      <c r="G497" s="181">
        <v>87479.125308590665</v>
      </c>
      <c r="H497" s="181">
        <v>88398.351933434707</v>
      </c>
      <c r="I497" s="181">
        <v>89304.830571181534</v>
      </c>
      <c r="J497" s="182">
        <v>90198.197317841245</v>
      </c>
      <c r="K497" s="181">
        <v>91077.536982498801</v>
      </c>
      <c r="L497" s="181">
        <v>91942.22189251169</v>
      </c>
      <c r="M497" s="181">
        <v>92791.68740645019</v>
      </c>
      <c r="N497" s="181">
        <v>93624.494554108416</v>
      </c>
      <c r="O497" s="181">
        <v>94438.176077139477</v>
      </c>
      <c r="P497" s="181">
        <v>95232.891541579942</v>
      </c>
      <c r="Q497" s="181">
        <v>96008.834607558892</v>
      </c>
      <c r="R497" s="181">
        <v>96763.522911302251</v>
      </c>
      <c r="S497" s="181">
        <v>97495.374859156233</v>
      </c>
      <c r="T497" s="181">
        <v>98203.881293791434</v>
      </c>
      <c r="U497" s="181">
        <v>98885.152796906186</v>
      </c>
      <c r="V497" s="181">
        <v>99534.61311490323</v>
      </c>
      <c r="W497" s="181">
        <v>100151.65428728073</v>
      </c>
      <c r="X497" s="181">
        <v>100735.94036536723</v>
      </c>
      <c r="Y497" s="181">
        <v>101285.7603320755</v>
      </c>
    </row>
    <row r="498" spans="1:25" x14ac:dyDescent="0.25">
      <c r="A498" s="178" t="s">
        <v>687</v>
      </c>
      <c r="B498" s="178" t="s">
        <v>821</v>
      </c>
      <c r="C498" s="178" t="s">
        <v>565</v>
      </c>
      <c r="D498" s="178" t="s">
        <v>566</v>
      </c>
      <c r="E498" s="181">
        <v>7957.5137166915265</v>
      </c>
      <c r="F498" s="181">
        <v>8066.1081690116007</v>
      </c>
      <c r="G498" s="181">
        <v>8159.9384399591363</v>
      </c>
      <c r="H498" s="181">
        <v>8248.9196077357137</v>
      </c>
      <c r="I498" s="181">
        <v>8334.4483141001183</v>
      </c>
      <c r="J498" s="182">
        <v>8417.6456144091826</v>
      </c>
      <c r="K498" s="181">
        <v>8499.3427377185981</v>
      </c>
      <c r="L498" s="181">
        <v>8580.1956249383875</v>
      </c>
      <c r="M498" s="181">
        <v>8660.749755110437</v>
      </c>
      <c r="N498" s="181">
        <v>8741.463357743507</v>
      </c>
      <c r="O498" s="181">
        <v>8822.6203876769214</v>
      </c>
      <c r="P498" s="181">
        <v>8904.5982755920322</v>
      </c>
      <c r="Q498" s="181">
        <v>8987.7216095006424</v>
      </c>
      <c r="R498" s="181">
        <v>9072.012257865048</v>
      </c>
      <c r="S498" s="181">
        <v>9157.5095558044777</v>
      </c>
      <c r="T498" s="181">
        <v>9243.8068267814779</v>
      </c>
      <c r="U498" s="181">
        <v>9330.3802663225015</v>
      </c>
      <c r="V498" s="181">
        <v>9417.1050718570259</v>
      </c>
      <c r="W498" s="181">
        <v>9503.9704445633015</v>
      </c>
      <c r="X498" s="181">
        <v>9590.8298576190264</v>
      </c>
      <c r="Y498" s="181">
        <v>9676.6815513349866</v>
      </c>
    </row>
    <row r="499" spans="1:25" x14ac:dyDescent="0.25">
      <c r="A499" s="178" t="s">
        <v>687</v>
      </c>
      <c r="B499" s="178" t="s">
        <v>822</v>
      </c>
      <c r="C499" s="178" t="s">
        <v>218</v>
      </c>
      <c r="D499" s="178" t="s">
        <v>823</v>
      </c>
      <c r="E499" s="181">
        <v>6985.968983112256</v>
      </c>
      <c r="F499" s="181">
        <v>7132.728345573496</v>
      </c>
      <c r="G499" s="181">
        <v>7267.3245333343912</v>
      </c>
      <c r="H499" s="181">
        <v>7397.9187213000632</v>
      </c>
      <c r="I499" s="181">
        <v>7525.1677013471135</v>
      </c>
      <c r="J499" s="182">
        <v>7649.5806050688461</v>
      </c>
      <c r="K499" s="181">
        <v>7771.548928057573</v>
      </c>
      <c r="L499" s="181">
        <v>7891.3582893061694</v>
      </c>
      <c r="M499" s="181">
        <v>8009.2395578468413</v>
      </c>
      <c r="N499" s="181">
        <v>8125.3786869465512</v>
      </c>
      <c r="O499" s="181">
        <v>8239.8602719400969</v>
      </c>
      <c r="P499" s="181">
        <v>8352.9323819817855</v>
      </c>
      <c r="Q499" s="181">
        <v>8464.8297668767445</v>
      </c>
      <c r="R499" s="181">
        <v>8575.5675017433896</v>
      </c>
      <c r="S499" s="181">
        <v>8685.2223655579674</v>
      </c>
      <c r="T499" s="181">
        <v>8793.8260582253151</v>
      </c>
      <c r="U499" s="181">
        <v>8901.5110331964097</v>
      </c>
      <c r="V499" s="181">
        <v>9008.3960090290038</v>
      </c>
      <c r="W499" s="181">
        <v>9114.4898887541585</v>
      </c>
      <c r="X499" s="181">
        <v>9219.7629695806027</v>
      </c>
      <c r="Y499" s="181">
        <v>9323.8691141074578</v>
      </c>
    </row>
    <row r="500" spans="1:25" x14ac:dyDescent="0.25">
      <c r="A500" s="178" t="s">
        <v>687</v>
      </c>
      <c r="B500" s="178" t="s">
        <v>822</v>
      </c>
      <c r="C500" s="178" t="s">
        <v>530</v>
      </c>
      <c r="D500" s="178" t="s">
        <v>415</v>
      </c>
      <c r="E500" s="181">
        <v>4352.1830751766902</v>
      </c>
      <c r="F500" s="181">
        <v>4415.1620915611738</v>
      </c>
      <c r="G500" s="181">
        <v>4469.6754409928226</v>
      </c>
      <c r="H500" s="181">
        <v>4520.8641314537845</v>
      </c>
      <c r="I500" s="181">
        <v>4569.1829545399696</v>
      </c>
      <c r="J500" s="182">
        <v>4614.9867242569962</v>
      </c>
      <c r="K500" s="181">
        <v>4658.5512970250038</v>
      </c>
      <c r="L500" s="181">
        <v>4700.0829648211793</v>
      </c>
      <c r="M500" s="181">
        <v>4739.7508311933152</v>
      </c>
      <c r="N500" s="181">
        <v>4777.6937051149271</v>
      </c>
      <c r="O500" s="181">
        <v>4813.9880310922244</v>
      </c>
      <c r="P500" s="181">
        <v>4848.8035657108676</v>
      </c>
      <c r="Q500" s="181">
        <v>4882.298393463142</v>
      </c>
      <c r="R500" s="181">
        <v>4914.5009763014095</v>
      </c>
      <c r="S500" s="181">
        <v>4945.4744624073046</v>
      </c>
      <c r="T500" s="181">
        <v>4975.2551530036608</v>
      </c>
      <c r="U500" s="181">
        <v>5003.9353179735472</v>
      </c>
      <c r="V500" s="181">
        <v>5031.5974451876073</v>
      </c>
      <c r="W500" s="181">
        <v>5058.2611968543451</v>
      </c>
      <c r="X500" s="181">
        <v>5083.9246556842809</v>
      </c>
      <c r="Y500" s="181">
        <v>5108.41279166</v>
      </c>
    </row>
    <row r="501" spans="1:25" x14ac:dyDescent="0.25">
      <c r="A501" s="178" t="s">
        <v>687</v>
      </c>
      <c r="B501" s="178" t="s">
        <v>822</v>
      </c>
      <c r="C501" s="178" t="s">
        <v>240</v>
      </c>
      <c r="D501" s="178" t="s">
        <v>241</v>
      </c>
      <c r="E501" s="181">
        <v>15809.866922150068</v>
      </c>
      <c r="F501" s="181">
        <v>16011.205154370047</v>
      </c>
      <c r="G501" s="181">
        <v>16181.989967960229</v>
      </c>
      <c r="H501" s="181">
        <v>16340.979696000384</v>
      </c>
      <c r="I501" s="181">
        <v>16489.894653215371</v>
      </c>
      <c r="J501" s="182">
        <v>16630.081106013306</v>
      </c>
      <c r="K501" s="181">
        <v>16762.590465786401</v>
      </c>
      <c r="L501" s="181">
        <v>16888.215766135803</v>
      </c>
      <c r="M501" s="181">
        <v>17007.610099924543</v>
      </c>
      <c r="N501" s="181">
        <v>17121.312622846493</v>
      </c>
      <c r="O501" s="181">
        <v>17229.634805656031</v>
      </c>
      <c r="P501" s="181">
        <v>17333.218576504882</v>
      </c>
      <c r="Q501" s="181">
        <v>17432.659696089868</v>
      </c>
      <c r="R501" s="181">
        <v>17528.08763861885</v>
      </c>
      <c r="S501" s="181">
        <v>17619.753760918691</v>
      </c>
      <c r="T501" s="181">
        <v>17707.811738284847</v>
      </c>
      <c r="U501" s="181">
        <v>17792.612628277915</v>
      </c>
      <c r="V501" s="181">
        <v>17874.470459132521</v>
      </c>
      <c r="W501" s="181">
        <v>17953.474288171106</v>
      </c>
      <c r="X501" s="181">
        <v>18029.635556187535</v>
      </c>
      <c r="Y501" s="181">
        <v>18102.351454539883</v>
      </c>
    </row>
    <row r="502" spans="1:25" x14ac:dyDescent="0.25">
      <c r="A502" s="178" t="s">
        <v>687</v>
      </c>
      <c r="B502" s="178" t="s">
        <v>824</v>
      </c>
      <c r="C502" s="178" t="s">
        <v>218</v>
      </c>
      <c r="D502" s="178" t="s">
        <v>825</v>
      </c>
      <c r="E502" s="181">
        <v>2670.4878769299817</v>
      </c>
      <c r="F502" s="181">
        <v>2662.0857857046913</v>
      </c>
      <c r="G502" s="181">
        <v>2652.1967272689453</v>
      </c>
      <c r="H502" s="181">
        <v>2642.890977788597</v>
      </c>
      <c r="I502" s="181">
        <v>2633.6581462953945</v>
      </c>
      <c r="J502" s="182">
        <v>2624.1209719352792</v>
      </c>
      <c r="K502" s="181">
        <v>2614.0537949815657</v>
      </c>
      <c r="L502" s="181">
        <v>2603.2845022467845</v>
      </c>
      <c r="M502" s="181">
        <v>2591.718491186044</v>
      </c>
      <c r="N502" s="181">
        <v>2579.2882798771884</v>
      </c>
      <c r="O502" s="181">
        <v>2565.9534234881476</v>
      </c>
      <c r="P502" s="181">
        <v>2551.7465473923162</v>
      </c>
      <c r="Q502" s="181">
        <v>2536.7235745444395</v>
      </c>
      <c r="R502" s="181">
        <v>2520.8881300037019</v>
      </c>
      <c r="S502" s="181">
        <v>2504.258937550167</v>
      </c>
      <c r="T502" s="181">
        <v>2486.5813482726835</v>
      </c>
      <c r="U502" s="181">
        <v>2467.9146529027471</v>
      </c>
      <c r="V502" s="181">
        <v>2448.5802046198537</v>
      </c>
      <c r="W502" s="181">
        <v>2428.5904419295889</v>
      </c>
      <c r="X502" s="181">
        <v>2407.935685370976</v>
      </c>
      <c r="Y502" s="181">
        <v>2386.2159504570595</v>
      </c>
    </row>
    <row r="503" spans="1:25" x14ac:dyDescent="0.25">
      <c r="A503" s="178" t="s">
        <v>687</v>
      </c>
      <c r="B503" s="178" t="s">
        <v>824</v>
      </c>
      <c r="C503" s="178" t="s">
        <v>240</v>
      </c>
      <c r="D503" s="178" t="s">
        <v>241</v>
      </c>
      <c r="E503" s="181">
        <v>2479.1540711882544</v>
      </c>
      <c r="F503" s="181">
        <v>2535.4888280887376</v>
      </c>
      <c r="G503" s="181">
        <v>2591.6248621548475</v>
      </c>
      <c r="H503" s="181">
        <v>2649.551705703484</v>
      </c>
      <c r="I503" s="181">
        <v>2708.8147202809687</v>
      </c>
      <c r="J503" s="182">
        <v>2769.0480944360097</v>
      </c>
      <c r="K503" s="181">
        <v>2830.0096439489744</v>
      </c>
      <c r="L503" s="181">
        <v>2891.4905394922844</v>
      </c>
      <c r="M503" s="181">
        <v>2953.3486399526159</v>
      </c>
      <c r="N503" s="181">
        <v>3015.459663377047</v>
      </c>
      <c r="O503" s="181">
        <v>3077.720346513066</v>
      </c>
      <c r="P503" s="181">
        <v>3140.1086160100017</v>
      </c>
      <c r="Q503" s="181">
        <v>3202.6319184428339</v>
      </c>
      <c r="R503" s="181">
        <v>3265.2332028092414</v>
      </c>
      <c r="S503" s="181">
        <v>3327.8719803431468</v>
      </c>
      <c r="T503" s="181">
        <v>3390.1334825110648</v>
      </c>
      <c r="U503" s="181">
        <v>3452.0017818431106</v>
      </c>
      <c r="V503" s="181">
        <v>3513.8397933172005</v>
      </c>
      <c r="W503" s="181">
        <v>3575.5977234882839</v>
      </c>
      <c r="X503" s="181">
        <v>3637.1901108207412</v>
      </c>
      <c r="Y503" s="181">
        <v>3697.9208473766857</v>
      </c>
    </row>
    <row r="504" spans="1:25" x14ac:dyDescent="0.25">
      <c r="A504" s="178" t="s">
        <v>687</v>
      </c>
      <c r="B504" s="178" t="s">
        <v>826</v>
      </c>
      <c r="C504" s="178" t="s">
        <v>565</v>
      </c>
      <c r="D504" s="178" t="s">
        <v>566</v>
      </c>
      <c r="E504" s="181">
        <v>11426.17160374575</v>
      </c>
      <c r="F504" s="181">
        <v>11627.346461858599</v>
      </c>
      <c r="G504" s="181">
        <v>11810.374112041169</v>
      </c>
      <c r="H504" s="181">
        <v>11990.342110865351</v>
      </c>
      <c r="I504" s="181">
        <v>12169.151516309777</v>
      </c>
      <c r="J504" s="182">
        <v>12348.291872792128</v>
      </c>
      <c r="K504" s="181">
        <v>12528.62337133752</v>
      </c>
      <c r="L504" s="181">
        <v>12710.968865520941</v>
      </c>
      <c r="M504" s="181">
        <v>12895.97054491085</v>
      </c>
      <c r="N504" s="181">
        <v>13084.112491456763</v>
      </c>
      <c r="O504" s="181">
        <v>13275.505740950322</v>
      </c>
      <c r="P504" s="181">
        <v>13470.505178744801</v>
      </c>
      <c r="Q504" s="181">
        <v>13669.461909312125</v>
      </c>
      <c r="R504" s="181">
        <v>13872.361745041631</v>
      </c>
      <c r="S504" s="181">
        <v>14079.235574182188</v>
      </c>
      <c r="T504" s="181">
        <v>14289.766933021001</v>
      </c>
      <c r="U504" s="181">
        <v>14501.608098792574</v>
      </c>
      <c r="V504" s="181">
        <v>14712.849484279775</v>
      </c>
      <c r="W504" s="181">
        <v>14923.808015947136</v>
      </c>
      <c r="X504" s="181">
        <v>15134.746931573729</v>
      </c>
      <c r="Y504" s="181">
        <v>15345.02235013039</v>
      </c>
    </row>
    <row r="505" spans="1:25" x14ac:dyDescent="0.25">
      <c r="A505" s="178" t="s">
        <v>687</v>
      </c>
      <c r="B505" s="178" t="s">
        <v>827</v>
      </c>
      <c r="C505" s="178" t="s">
        <v>218</v>
      </c>
      <c r="D505" s="178" t="s">
        <v>828</v>
      </c>
      <c r="E505" s="181">
        <v>24258.986533833053</v>
      </c>
      <c r="F505" s="181">
        <v>25390.729695600126</v>
      </c>
      <c r="G505" s="181">
        <v>26468.247903913612</v>
      </c>
      <c r="H505" s="181">
        <v>27528.25593085543</v>
      </c>
      <c r="I505" s="181">
        <v>28579.081842037347</v>
      </c>
      <c r="J505" s="182">
        <v>29627.509794753536</v>
      </c>
      <c r="K505" s="181">
        <v>30678.797556710404</v>
      </c>
      <c r="L505" s="181">
        <v>31737.017285626382</v>
      </c>
      <c r="M505" s="181">
        <v>32805.271684586849</v>
      </c>
      <c r="N505" s="181">
        <v>33885.949758588766</v>
      </c>
      <c r="O505" s="181">
        <v>34980.556669465892</v>
      </c>
      <c r="P505" s="181">
        <v>36090.733523451541</v>
      </c>
      <c r="Q505" s="181">
        <v>37217.60377914003</v>
      </c>
      <c r="R505" s="181">
        <v>38360.771749822692</v>
      </c>
      <c r="S505" s="181">
        <v>39519.739936160535</v>
      </c>
      <c r="T505" s="181">
        <v>40693.336243279497</v>
      </c>
      <c r="U505" s="181">
        <v>41879.732439053601</v>
      </c>
      <c r="V505" s="181">
        <v>43077.336151596559</v>
      </c>
      <c r="W505" s="181">
        <v>44284.924768665354</v>
      </c>
      <c r="X505" s="181">
        <v>45500.769269824479</v>
      </c>
      <c r="Y505" s="181">
        <v>46721.059658036742</v>
      </c>
    </row>
    <row r="506" spans="1:25" x14ac:dyDescent="0.25">
      <c r="A506" s="178" t="s">
        <v>687</v>
      </c>
      <c r="B506" s="178" t="s">
        <v>827</v>
      </c>
      <c r="C506" s="178" t="s">
        <v>240</v>
      </c>
      <c r="D506" s="178" t="s">
        <v>241</v>
      </c>
      <c r="E506" s="181">
        <v>46326.443490667341</v>
      </c>
      <c r="F506" s="181">
        <v>46822.627166679929</v>
      </c>
      <c r="G506" s="181">
        <v>47134.88085253266</v>
      </c>
      <c r="H506" s="181">
        <v>47341.780216769104</v>
      </c>
      <c r="I506" s="181">
        <v>47465.120191169852</v>
      </c>
      <c r="J506" s="182">
        <v>47521.852960384094</v>
      </c>
      <c r="K506" s="181">
        <v>47524.729836294828</v>
      </c>
      <c r="L506" s="181">
        <v>47483.363560006037</v>
      </c>
      <c r="M506" s="181">
        <v>47404.953435574935</v>
      </c>
      <c r="N506" s="181">
        <v>47294.962489125013</v>
      </c>
      <c r="O506" s="181">
        <v>47157.116842273012</v>
      </c>
      <c r="P506" s="181">
        <v>46994.979688446554</v>
      </c>
      <c r="Q506" s="181">
        <v>46811.124981820758</v>
      </c>
      <c r="R506" s="181">
        <v>46606.057770747037</v>
      </c>
      <c r="S506" s="181">
        <v>46380.208387299055</v>
      </c>
      <c r="T506" s="181">
        <v>46133.297319178761</v>
      </c>
      <c r="U506" s="181">
        <v>45864.478384547314</v>
      </c>
      <c r="V506" s="181">
        <v>45573.389026251702</v>
      </c>
      <c r="W506" s="181">
        <v>45260.222083551351</v>
      </c>
      <c r="X506" s="181">
        <v>44924.778469154982</v>
      </c>
      <c r="Y506" s="181">
        <v>44565.037698597982</v>
      </c>
    </row>
    <row r="507" spans="1:25" x14ac:dyDescent="0.25">
      <c r="A507" s="178" t="s">
        <v>687</v>
      </c>
      <c r="B507" s="178" t="s">
        <v>829</v>
      </c>
      <c r="C507" s="178" t="s">
        <v>218</v>
      </c>
      <c r="D507" s="178" t="s">
        <v>830</v>
      </c>
      <c r="E507" s="181">
        <v>4365.6841254618012</v>
      </c>
      <c r="F507" s="181">
        <v>4387.9454397940999</v>
      </c>
      <c r="G507" s="181">
        <v>4414.1563209645619</v>
      </c>
      <c r="H507" s="181">
        <v>4447.0102772069376</v>
      </c>
      <c r="I507" s="181">
        <v>4484.8138191679136</v>
      </c>
      <c r="J507" s="182">
        <v>4526.3955018421093</v>
      </c>
      <c r="K507" s="181">
        <v>4570.8741247958687</v>
      </c>
      <c r="L507" s="181">
        <v>4617.6543291286471</v>
      </c>
      <c r="M507" s="181">
        <v>4666.3193193992101</v>
      </c>
      <c r="N507" s="181">
        <v>4716.4654099811678</v>
      </c>
      <c r="O507" s="181">
        <v>4767.7768660427437</v>
      </c>
      <c r="P507" s="181">
        <v>4820.1232566783538</v>
      </c>
      <c r="Q507" s="181">
        <v>4873.387973580483</v>
      </c>
      <c r="R507" s="181">
        <v>4927.3017564489646</v>
      </c>
      <c r="S507" s="181">
        <v>4981.6002749974432</v>
      </c>
      <c r="T507" s="181">
        <v>5036.2184422648497</v>
      </c>
      <c r="U507" s="181">
        <v>5090.7923424112278</v>
      </c>
      <c r="V507" s="181">
        <v>5144.8053709562782</v>
      </c>
      <c r="W507" s="181">
        <v>5198.1270101089585</v>
      </c>
      <c r="X507" s="181">
        <v>5250.6061005082811</v>
      </c>
      <c r="Y507" s="181">
        <v>5302.2178957174592</v>
      </c>
    </row>
    <row r="508" spans="1:25" x14ac:dyDescent="0.25">
      <c r="A508" s="178" t="s">
        <v>687</v>
      </c>
      <c r="B508" s="178" t="s">
        <v>829</v>
      </c>
      <c r="C508" s="178" t="s">
        <v>240</v>
      </c>
      <c r="D508" s="178" t="s">
        <v>241</v>
      </c>
      <c r="E508" s="181">
        <v>40.829404961064306</v>
      </c>
      <c r="F508" s="181">
        <v>40.696350964902457</v>
      </c>
      <c r="G508" s="181">
        <v>40.599012493221458</v>
      </c>
      <c r="H508" s="181">
        <v>40.561070110804735</v>
      </c>
      <c r="I508" s="181">
        <v>40.565721048452609</v>
      </c>
      <c r="J508" s="182">
        <v>40.601379512571889</v>
      </c>
      <c r="K508" s="181">
        <v>40.659409119188474</v>
      </c>
      <c r="L508" s="181">
        <v>40.733969189326487</v>
      </c>
      <c r="M508" s="181">
        <v>40.820965833284987</v>
      </c>
      <c r="N508" s="181">
        <v>40.916547877994368</v>
      </c>
      <c r="O508" s="181">
        <v>41.017743373942345</v>
      </c>
      <c r="P508" s="181">
        <v>41.123256203016162</v>
      </c>
      <c r="Q508" s="181">
        <v>41.231947562713124</v>
      </c>
      <c r="R508" s="181">
        <v>41.341433517215663</v>
      </c>
      <c r="S508" s="181">
        <v>41.449448688191723</v>
      </c>
      <c r="T508" s="181">
        <v>41.555446292638848</v>
      </c>
      <c r="U508" s="181">
        <v>41.656452667366771</v>
      </c>
      <c r="V508" s="181">
        <v>41.748354433898356</v>
      </c>
      <c r="W508" s="181">
        <v>41.830283572902445</v>
      </c>
      <c r="X508" s="181">
        <v>41.901239558371593</v>
      </c>
      <c r="Y508" s="181">
        <v>41.961259291035034</v>
      </c>
    </row>
    <row r="509" spans="1:25" x14ac:dyDescent="0.25">
      <c r="A509" s="178" t="s">
        <v>687</v>
      </c>
      <c r="B509" s="178" t="s">
        <v>831</v>
      </c>
      <c r="C509" s="178" t="s">
        <v>218</v>
      </c>
      <c r="D509" s="178" t="s">
        <v>832</v>
      </c>
      <c r="E509" s="181">
        <v>42743.78216041773</v>
      </c>
      <c r="F509" s="181">
        <v>43610.124590782725</v>
      </c>
      <c r="G509" s="181">
        <v>44413.130051235887</v>
      </c>
      <c r="H509" s="181">
        <v>45208.604240249857</v>
      </c>
      <c r="I509" s="181">
        <v>46000.41135167711</v>
      </c>
      <c r="J509" s="182">
        <v>46791.626407782765</v>
      </c>
      <c r="K509" s="181">
        <v>47583.876496433899</v>
      </c>
      <c r="L509" s="181">
        <v>48378.579831639181</v>
      </c>
      <c r="M509" s="181">
        <v>49176.609524397667</v>
      </c>
      <c r="N509" s="181">
        <v>49978.348702926916</v>
      </c>
      <c r="O509" s="181">
        <v>50783.31283382445</v>
      </c>
      <c r="P509" s="181">
        <v>51591.9939354218</v>
      </c>
      <c r="Q509" s="181">
        <v>52404.626876870636</v>
      </c>
      <c r="R509" s="181">
        <v>53219.686837595815</v>
      </c>
      <c r="S509" s="181">
        <v>54035.878096424625</v>
      </c>
      <c r="T509" s="181">
        <v>54852.470037506951</v>
      </c>
      <c r="U509" s="181">
        <v>55664.459018886824</v>
      </c>
      <c r="V509" s="181">
        <v>56466.284105638719</v>
      </c>
      <c r="W509" s="181">
        <v>57257.052512758055</v>
      </c>
      <c r="X509" s="181">
        <v>58035.725671589433</v>
      </c>
      <c r="Y509" s="181">
        <v>58800.617862851228</v>
      </c>
    </row>
    <row r="510" spans="1:25" x14ac:dyDescent="0.25">
      <c r="A510" s="178" t="s">
        <v>687</v>
      </c>
      <c r="B510" s="178" t="s">
        <v>831</v>
      </c>
      <c r="C510" s="178" t="s">
        <v>560</v>
      </c>
      <c r="D510" s="178" t="s">
        <v>833</v>
      </c>
      <c r="E510" s="181">
        <v>2943.6235672822181</v>
      </c>
      <c r="F510" s="181">
        <v>3030.8452693657027</v>
      </c>
      <c r="G510" s="181">
        <v>3114.9776423199392</v>
      </c>
      <c r="H510" s="181">
        <v>3199.8658075386147</v>
      </c>
      <c r="I510" s="181">
        <v>3285.7876773505227</v>
      </c>
      <c r="J510" s="182">
        <v>3372.9743343580008</v>
      </c>
      <c r="K510" s="181">
        <v>3461.5597291327417</v>
      </c>
      <c r="L510" s="181">
        <v>3551.6669986035395</v>
      </c>
      <c r="M510" s="181">
        <v>3643.3829535881709</v>
      </c>
      <c r="N510" s="181">
        <v>3736.7604375135293</v>
      </c>
      <c r="O510" s="181">
        <v>3831.7882063889338</v>
      </c>
      <c r="P510" s="181">
        <v>3928.528382916852</v>
      </c>
      <c r="Q510" s="181">
        <v>4027.0250384683623</v>
      </c>
      <c r="R510" s="181">
        <v>4127.1868001907505</v>
      </c>
      <c r="S510" s="181">
        <v>4228.9362553975179</v>
      </c>
      <c r="T510" s="181">
        <v>4332.237217109463</v>
      </c>
      <c r="U510" s="181">
        <v>4436.7110692796523</v>
      </c>
      <c r="V510" s="181">
        <v>4541.9199733759233</v>
      </c>
      <c r="W510" s="181">
        <v>4647.7886491156078</v>
      </c>
      <c r="X510" s="181">
        <v>4754.2270313595009</v>
      </c>
      <c r="Y510" s="181">
        <v>4861.0882090390423</v>
      </c>
    </row>
    <row r="511" spans="1:25" x14ac:dyDescent="0.25">
      <c r="A511" s="178" t="s">
        <v>687</v>
      </c>
      <c r="B511" s="178" t="s">
        <v>831</v>
      </c>
      <c r="C511" s="178" t="s">
        <v>475</v>
      </c>
      <c r="D511" s="178" t="s">
        <v>834</v>
      </c>
      <c r="E511" s="181">
        <v>1558.5690663106616</v>
      </c>
      <c r="F511" s="181">
        <v>1627.6337201697015</v>
      </c>
      <c r="G511" s="181">
        <v>1696.6684321901882</v>
      </c>
      <c r="H511" s="181">
        <v>1767.758538972158</v>
      </c>
      <c r="I511" s="181">
        <v>1841.1102967353684</v>
      </c>
      <c r="J511" s="182">
        <v>1916.9133379264761</v>
      </c>
      <c r="K511" s="181">
        <v>1995.310117643221</v>
      </c>
      <c r="L511" s="181">
        <v>2076.4426813564437</v>
      </c>
      <c r="M511" s="181">
        <v>2160.4372747228194</v>
      </c>
      <c r="N511" s="181">
        <v>2247.4044074865733</v>
      </c>
      <c r="O511" s="181">
        <v>2337.4191656440112</v>
      </c>
      <c r="P511" s="181">
        <v>2430.603572145953</v>
      </c>
      <c r="Q511" s="181">
        <v>2527.0724833787749</v>
      </c>
      <c r="R511" s="181">
        <v>2626.8581839067278</v>
      </c>
      <c r="S511" s="181">
        <v>2730.000788728561</v>
      </c>
      <c r="T511" s="181">
        <v>2836.5666656036192</v>
      </c>
      <c r="U511" s="181">
        <v>2946.3955198800841</v>
      </c>
      <c r="V511" s="181">
        <v>3059.2749349794053</v>
      </c>
      <c r="W511" s="181">
        <v>3175.2252091560335</v>
      </c>
      <c r="X511" s="181">
        <v>3294.2549886316501</v>
      </c>
      <c r="Y511" s="181">
        <v>3416.3309028131334</v>
      </c>
    </row>
    <row r="512" spans="1:25" x14ac:dyDescent="0.25">
      <c r="A512" s="178" t="s">
        <v>687</v>
      </c>
      <c r="B512" s="178" t="s">
        <v>831</v>
      </c>
      <c r="C512" s="178" t="s">
        <v>510</v>
      </c>
      <c r="D512" s="178" t="s">
        <v>835</v>
      </c>
      <c r="E512" s="181">
        <v>1376.8891096614814</v>
      </c>
      <c r="F512" s="181">
        <v>1427.6435014997282</v>
      </c>
      <c r="G512" s="181">
        <v>1477.5774522230633</v>
      </c>
      <c r="H512" s="181">
        <v>1528.5033710101593</v>
      </c>
      <c r="I512" s="181">
        <v>1580.5689480811286</v>
      </c>
      <c r="J512" s="182">
        <v>1633.9031098349103</v>
      </c>
      <c r="K512" s="181">
        <v>1688.590751913131</v>
      </c>
      <c r="L512" s="181">
        <v>1744.7135357314169</v>
      </c>
      <c r="M512" s="181">
        <v>1802.3371161217813</v>
      </c>
      <c r="N512" s="181">
        <v>1861.5117180909353</v>
      </c>
      <c r="O512" s="181">
        <v>1922.2564569431324</v>
      </c>
      <c r="P512" s="181">
        <v>1984.6276652107538</v>
      </c>
      <c r="Q512" s="181">
        <v>2048.6736875674351</v>
      </c>
      <c r="R512" s="181">
        <v>2114.3744364556651</v>
      </c>
      <c r="S512" s="181">
        <v>2181.7160482337363</v>
      </c>
      <c r="T512" s="181">
        <v>2250.7052818341122</v>
      </c>
      <c r="U512" s="181">
        <v>2321.1695367299781</v>
      </c>
      <c r="V512" s="181">
        <v>2392.8997631876914</v>
      </c>
      <c r="W512" s="181">
        <v>2465.8730471860968</v>
      </c>
      <c r="X512" s="181">
        <v>2540.0576493862422</v>
      </c>
      <c r="Y512" s="181">
        <v>2615.3900801701629</v>
      </c>
    </row>
    <row r="513" spans="1:25" x14ac:dyDescent="0.25">
      <c r="A513" s="178" t="s">
        <v>687</v>
      </c>
      <c r="B513" s="178" t="s">
        <v>831</v>
      </c>
      <c r="C513" s="178" t="s">
        <v>836</v>
      </c>
      <c r="D513" s="178" t="s">
        <v>837</v>
      </c>
      <c r="E513" s="181">
        <v>2429.203914747462</v>
      </c>
      <c r="F513" s="181">
        <v>2453.7737717321129</v>
      </c>
      <c r="G513" s="181">
        <v>2474.0857174452999</v>
      </c>
      <c r="H513" s="181">
        <v>2493.3349668948531</v>
      </c>
      <c r="I513" s="181">
        <v>2511.7557905254789</v>
      </c>
      <c r="J513" s="182">
        <v>2529.5309979370554</v>
      </c>
      <c r="K513" s="181">
        <v>2546.7590178745249</v>
      </c>
      <c r="L513" s="181">
        <v>2563.5235793620968</v>
      </c>
      <c r="M513" s="181">
        <v>2579.8767118304204</v>
      </c>
      <c r="N513" s="181">
        <v>2595.8431067735928</v>
      </c>
      <c r="O513" s="181">
        <v>2611.40200888543</v>
      </c>
      <c r="P513" s="181">
        <v>2626.5833462143851</v>
      </c>
      <c r="Q513" s="181">
        <v>2641.4030479627172</v>
      </c>
      <c r="R513" s="181">
        <v>2655.7887340806292</v>
      </c>
      <c r="S513" s="181">
        <v>2669.6823541374392</v>
      </c>
      <c r="T513" s="181">
        <v>2683.0559839283842</v>
      </c>
      <c r="U513" s="181">
        <v>2695.6760898071989</v>
      </c>
      <c r="V513" s="181">
        <v>2707.2919434254122</v>
      </c>
      <c r="W513" s="181">
        <v>2717.8847548083995</v>
      </c>
      <c r="X513" s="181">
        <v>2727.4301515032303</v>
      </c>
      <c r="Y513" s="181">
        <v>2735.8751563942674</v>
      </c>
    </row>
    <row r="514" spans="1:25" x14ac:dyDescent="0.25">
      <c r="A514" s="178" t="s">
        <v>687</v>
      </c>
      <c r="B514" s="178" t="s">
        <v>831</v>
      </c>
      <c r="C514" s="178" t="s">
        <v>838</v>
      </c>
      <c r="D514" s="178" t="s">
        <v>324</v>
      </c>
      <c r="E514" s="181">
        <v>1767.8072186313464</v>
      </c>
      <c r="F514" s="181">
        <v>1846.143813578208</v>
      </c>
      <c r="G514" s="181">
        <v>1924.4464469897885</v>
      </c>
      <c r="H514" s="181">
        <v>2005.0804122460895</v>
      </c>
      <c r="I514" s="181">
        <v>2088.2796554981396</v>
      </c>
      <c r="J514" s="182">
        <v>2174.2592673796053</v>
      </c>
      <c r="K514" s="181">
        <v>2263.1808276084212</v>
      </c>
      <c r="L514" s="181">
        <v>2355.2054512831432</v>
      </c>
      <c r="M514" s="181">
        <v>2450.476332560525</v>
      </c>
      <c r="N514" s="181">
        <v>2549.1188171360459</v>
      </c>
      <c r="O514" s="181">
        <v>2651.2180713133089</v>
      </c>
      <c r="P514" s="181">
        <v>2756.9124996442588</v>
      </c>
      <c r="Q514" s="181">
        <v>2866.3323780039477</v>
      </c>
      <c r="R514" s="181">
        <v>2979.5143251646623</v>
      </c>
      <c r="S514" s="181">
        <v>3096.503841570302</v>
      </c>
      <c r="T514" s="181">
        <v>3217.3762048627691</v>
      </c>
      <c r="U514" s="181">
        <v>3341.949600806995</v>
      </c>
      <c r="V514" s="181">
        <v>3469.9830958639823</v>
      </c>
      <c r="W514" s="181">
        <v>3601.499713332164</v>
      </c>
      <c r="X514" s="181">
        <v>3736.5092601898987</v>
      </c>
      <c r="Y514" s="181">
        <v>3874.9738858364758</v>
      </c>
    </row>
    <row r="515" spans="1:25" x14ac:dyDescent="0.25">
      <c r="A515" s="178" t="s">
        <v>687</v>
      </c>
      <c r="B515" s="178" t="s">
        <v>831</v>
      </c>
      <c r="C515" s="178" t="s">
        <v>839</v>
      </c>
      <c r="D515" s="178" t="s">
        <v>840</v>
      </c>
      <c r="E515" s="181">
        <v>1539.176261949232</v>
      </c>
      <c r="F515" s="181">
        <v>1607.3815651708642</v>
      </c>
      <c r="G515" s="181">
        <v>1675.5572991112006</v>
      </c>
      <c r="H515" s="181">
        <v>1745.7628531565244</v>
      </c>
      <c r="I515" s="181">
        <v>1818.2019171427198</v>
      </c>
      <c r="J515" s="182">
        <v>1893.0617639771592</v>
      </c>
      <c r="K515" s="181">
        <v>1970.483076231809</v>
      </c>
      <c r="L515" s="181">
        <v>2050.6061319485989</v>
      </c>
      <c r="M515" s="181">
        <v>2133.5556059476116</v>
      </c>
      <c r="N515" s="181">
        <v>2219.4406329336875</v>
      </c>
      <c r="O515" s="181">
        <v>2308.3353646307492</v>
      </c>
      <c r="P515" s="181">
        <v>2400.3603056948773</v>
      </c>
      <c r="Q515" s="181">
        <v>2495.6288833891081</v>
      </c>
      <c r="R515" s="181">
        <v>2594.172980570605</v>
      </c>
      <c r="S515" s="181">
        <v>2696.0322130993</v>
      </c>
      <c r="T515" s="181">
        <v>2801.2721229405438</v>
      </c>
      <c r="U515" s="181">
        <v>2909.7344099404781</v>
      </c>
      <c r="V515" s="181">
        <v>3021.2093005559113</v>
      </c>
      <c r="W515" s="181">
        <v>3135.7168404762415</v>
      </c>
      <c r="X515" s="181">
        <v>3253.2655683408243</v>
      </c>
      <c r="Y515" s="181">
        <v>3373.8225287767541</v>
      </c>
    </row>
    <row r="516" spans="1:25" x14ac:dyDescent="0.25">
      <c r="A516" s="178" t="s">
        <v>687</v>
      </c>
      <c r="B516" s="178" t="s">
        <v>831</v>
      </c>
      <c r="C516" s="178" t="s">
        <v>841</v>
      </c>
      <c r="D516" s="178" t="s">
        <v>842</v>
      </c>
      <c r="E516" s="181">
        <v>1502.4320010538927</v>
      </c>
      <c r="F516" s="181">
        <v>1551.5892112916606</v>
      </c>
      <c r="G516" s="181">
        <v>1599.4414677647762</v>
      </c>
      <c r="H516" s="181">
        <v>1647.9560124236834</v>
      </c>
      <c r="I516" s="181">
        <v>1697.2811106392355</v>
      </c>
      <c r="J516" s="182">
        <v>1747.5425130370072</v>
      </c>
      <c r="K516" s="181">
        <v>1798.816964886488</v>
      </c>
      <c r="L516" s="181">
        <v>1851.1764504956977</v>
      </c>
      <c r="M516" s="181">
        <v>1904.6747778382219</v>
      </c>
      <c r="N516" s="181">
        <v>1959.3485365742329</v>
      </c>
      <c r="O516" s="181">
        <v>2015.2009946869762</v>
      </c>
      <c r="P516" s="181">
        <v>2072.2741020283088</v>
      </c>
      <c r="Q516" s="181">
        <v>2130.6007032782704</v>
      </c>
      <c r="R516" s="181">
        <v>2190.1421019711865</v>
      </c>
      <c r="S516" s="181">
        <v>2250.8665061688785</v>
      </c>
      <c r="T516" s="181">
        <v>2312.7636914859613</v>
      </c>
      <c r="U516" s="181">
        <v>2375.6398994368988</v>
      </c>
      <c r="V516" s="181">
        <v>2439.2671846089411</v>
      </c>
      <c r="W516" s="181">
        <v>2503.6101191135604</v>
      </c>
      <c r="X516" s="181">
        <v>2568.6248281637918</v>
      </c>
      <c r="Y516" s="181">
        <v>2634.2360737809636</v>
      </c>
    </row>
    <row r="517" spans="1:25" x14ac:dyDescent="0.25">
      <c r="A517" s="178" t="s">
        <v>687</v>
      </c>
      <c r="B517" s="178" t="s">
        <v>831</v>
      </c>
      <c r="C517" s="178" t="s">
        <v>220</v>
      </c>
      <c r="D517" s="178" t="s">
        <v>843</v>
      </c>
      <c r="E517" s="181">
        <v>4527.7094814368656</v>
      </c>
      <c r="F517" s="181">
        <v>4452.9878503095488</v>
      </c>
      <c r="G517" s="181">
        <v>4371.5368348085149</v>
      </c>
      <c r="H517" s="181">
        <v>4289.4581738457955</v>
      </c>
      <c r="I517" s="181">
        <v>4207.2820905613116</v>
      </c>
      <c r="J517" s="182">
        <v>4125.4054223390985</v>
      </c>
      <c r="K517" s="181">
        <v>4044.0534935557089</v>
      </c>
      <c r="L517" s="181">
        <v>3963.4078503933697</v>
      </c>
      <c r="M517" s="181">
        <v>3883.584962522264</v>
      </c>
      <c r="N517" s="181">
        <v>3804.649977320239</v>
      </c>
      <c r="O517" s="181">
        <v>3726.5968453618652</v>
      </c>
      <c r="P517" s="181">
        <v>3649.4908085691368</v>
      </c>
      <c r="Q517" s="181">
        <v>3573.3715247549649</v>
      </c>
      <c r="R517" s="181">
        <v>3498.1580846764</v>
      </c>
      <c r="S517" s="181">
        <v>3423.7962201318956</v>
      </c>
      <c r="T517" s="181">
        <v>3350.2750385570903</v>
      </c>
      <c r="U517" s="181">
        <v>3277.3350547965779</v>
      </c>
      <c r="V517" s="181">
        <v>3204.7240338610036</v>
      </c>
      <c r="W517" s="181">
        <v>3132.4849556105532</v>
      </c>
      <c r="X517" s="181">
        <v>3060.6523577160447</v>
      </c>
      <c r="Y517" s="181">
        <v>2989.2280684731686</v>
      </c>
    </row>
    <row r="518" spans="1:25" x14ac:dyDescent="0.25">
      <c r="A518" s="178" t="s">
        <v>687</v>
      </c>
      <c r="B518" s="178" t="s">
        <v>831</v>
      </c>
      <c r="C518" s="178" t="s">
        <v>844</v>
      </c>
      <c r="D518" s="178" t="s">
        <v>845</v>
      </c>
      <c r="E518" s="181">
        <v>1308.5039574395992</v>
      </c>
      <c r="F518" s="181">
        <v>1366.4875109741699</v>
      </c>
      <c r="G518" s="181">
        <v>1424.4459266979839</v>
      </c>
      <c r="H518" s="181">
        <v>1484.1299587179478</v>
      </c>
      <c r="I518" s="181">
        <v>1545.7127704091304</v>
      </c>
      <c r="J518" s="182">
        <v>1609.3535685800539</v>
      </c>
      <c r="K518" s="181">
        <v>1675.1719520750553</v>
      </c>
      <c r="L518" s="181">
        <v>1743.2871758342899</v>
      </c>
      <c r="M518" s="181">
        <v>1813.8052299899502</v>
      </c>
      <c r="N518" s="181">
        <v>1886.8188935152493</v>
      </c>
      <c r="O518" s="181">
        <v>1962.391205209967</v>
      </c>
      <c r="P518" s="181">
        <v>2040.6246100138226</v>
      </c>
      <c r="Q518" s="181">
        <v>2121.6155361438</v>
      </c>
      <c r="R518" s="181">
        <v>2205.3910882569844</v>
      </c>
      <c r="S518" s="181">
        <v>2291.9849450884103</v>
      </c>
      <c r="T518" s="181">
        <v>2381.4528260011944</v>
      </c>
      <c r="U518" s="181">
        <v>2473.6601548698413</v>
      </c>
      <c r="V518" s="181">
        <v>2568.4285963612133</v>
      </c>
      <c r="W518" s="181">
        <v>2665.775191969879</v>
      </c>
      <c r="X518" s="181">
        <v>2765.7072006717353</v>
      </c>
      <c r="Y518" s="181">
        <v>2868.1966060290738</v>
      </c>
    </row>
    <row r="519" spans="1:25" x14ac:dyDescent="0.25">
      <c r="A519" s="178" t="s">
        <v>687</v>
      </c>
      <c r="B519" s="178" t="s">
        <v>831</v>
      </c>
      <c r="C519" s="178" t="s">
        <v>846</v>
      </c>
      <c r="D519" s="178" t="s">
        <v>847</v>
      </c>
      <c r="E519" s="181">
        <v>2149.539262377376</v>
      </c>
      <c r="F519" s="181">
        <v>2196.7015441588669</v>
      </c>
      <c r="G519" s="181">
        <v>2240.8170639615369</v>
      </c>
      <c r="H519" s="181">
        <v>2284.6907009232687</v>
      </c>
      <c r="I519" s="181">
        <v>2328.5165231260453</v>
      </c>
      <c r="J519" s="182">
        <v>2372.4498628150213</v>
      </c>
      <c r="K519" s="181">
        <v>2416.573538067204</v>
      </c>
      <c r="L519" s="181">
        <v>2460.9602838264209</v>
      </c>
      <c r="M519" s="181">
        <v>2505.6555354334296</v>
      </c>
      <c r="N519" s="181">
        <v>2550.6800160363641</v>
      </c>
      <c r="O519" s="181">
        <v>2596.0102261454499</v>
      </c>
      <c r="P519" s="181">
        <v>2641.6725101788411</v>
      </c>
      <c r="Q519" s="181">
        <v>2687.680192701484</v>
      </c>
      <c r="R519" s="181">
        <v>2733.9562837920262</v>
      </c>
      <c r="S519" s="181">
        <v>2780.4350723428092</v>
      </c>
      <c r="T519" s="181">
        <v>2827.0795382231427</v>
      </c>
      <c r="U519" s="181">
        <v>2873.6318246520141</v>
      </c>
      <c r="V519" s="181">
        <v>2919.8035653581474</v>
      </c>
      <c r="W519" s="181">
        <v>2965.5462857273478</v>
      </c>
      <c r="X519" s="181">
        <v>3010.8036372198544</v>
      </c>
      <c r="Y519" s="181">
        <v>3055.4852813439061</v>
      </c>
    </row>
    <row r="520" spans="1:25" x14ac:dyDescent="0.25">
      <c r="A520" s="178" t="s">
        <v>687</v>
      </c>
      <c r="B520" s="178" t="s">
        <v>831</v>
      </c>
      <c r="C520" s="178" t="s">
        <v>848</v>
      </c>
      <c r="D520" s="178" t="s">
        <v>704</v>
      </c>
      <c r="E520" s="181">
        <v>10806.895398884928</v>
      </c>
      <c r="F520" s="181">
        <v>11069.850256701418</v>
      </c>
      <c r="G520" s="181">
        <v>11318.587144192074</v>
      </c>
      <c r="H520" s="181">
        <v>11567.20293806496</v>
      </c>
      <c r="I520" s="181">
        <v>11816.677693798476</v>
      </c>
      <c r="J520" s="182">
        <v>12067.8036218162</v>
      </c>
      <c r="K520" s="181">
        <v>12321.010615474426</v>
      </c>
      <c r="L520" s="181">
        <v>12576.681020749027</v>
      </c>
      <c r="M520" s="181">
        <v>12835.060866259002</v>
      </c>
      <c r="N520" s="181">
        <v>13096.271532406716</v>
      </c>
      <c r="O520" s="181">
        <v>13360.207870394794</v>
      </c>
      <c r="P520" s="181">
        <v>13627.020785940209</v>
      </c>
      <c r="Q520" s="181">
        <v>13896.795200918881</v>
      </c>
      <c r="R520" s="181">
        <v>14169.148682036584</v>
      </c>
      <c r="S520" s="181">
        <v>14443.753723145952</v>
      </c>
      <c r="T520" s="181">
        <v>14720.429073279676</v>
      </c>
      <c r="U520" s="181">
        <v>14997.839150685844</v>
      </c>
      <c r="V520" s="181">
        <v>15274.476211991871</v>
      </c>
      <c r="W520" s="181">
        <v>15550.076280936131</v>
      </c>
      <c r="X520" s="181">
        <v>15824.331565293985</v>
      </c>
      <c r="Y520" s="181">
        <v>16096.75237539147</v>
      </c>
    </row>
    <row r="521" spans="1:25" x14ac:dyDescent="0.25">
      <c r="A521" s="178" t="s">
        <v>687</v>
      </c>
      <c r="B521" s="178" t="s">
        <v>831</v>
      </c>
      <c r="C521" s="178" t="s">
        <v>849</v>
      </c>
      <c r="D521" s="178" t="s">
        <v>850</v>
      </c>
      <c r="E521" s="181">
        <v>5291.1735689289244</v>
      </c>
      <c r="F521" s="181">
        <v>5465.6892427197026</v>
      </c>
      <c r="G521" s="181">
        <v>5635.6957348901287</v>
      </c>
      <c r="H521" s="181">
        <v>5808.1229806412694</v>
      </c>
      <c r="I521" s="181">
        <v>5983.4954892050719</v>
      </c>
      <c r="J521" s="182">
        <v>6162.2589127291394</v>
      </c>
      <c r="K521" s="181">
        <v>6344.6865089460644</v>
      </c>
      <c r="L521" s="181">
        <v>6531.0350167859715</v>
      </c>
      <c r="M521" s="181">
        <v>6721.4972929386668</v>
      </c>
      <c r="N521" s="181">
        <v>6916.2056117074908</v>
      </c>
      <c r="O521" s="181">
        <v>7115.1747304712271</v>
      </c>
      <c r="P521" s="181">
        <v>7318.5560310389837</v>
      </c>
      <c r="Q521" s="181">
        <v>7526.468883809117</v>
      </c>
      <c r="R521" s="181">
        <v>7738.7799917266211</v>
      </c>
      <c r="S521" s="181">
        <v>7955.3803227874887</v>
      </c>
      <c r="T521" s="181">
        <v>8176.2369788485075</v>
      </c>
      <c r="U521" s="181">
        <v>8400.6680185678761</v>
      </c>
      <c r="V521" s="181">
        <v>8627.8698799576669</v>
      </c>
      <c r="W521" s="181">
        <v>8857.7193009072689</v>
      </c>
      <c r="X521" s="181">
        <v>9090.0629996136668</v>
      </c>
      <c r="Y521" s="181">
        <v>9324.636517480094</v>
      </c>
    </row>
    <row r="522" spans="1:25" x14ac:dyDescent="0.25">
      <c r="A522" s="178" t="s">
        <v>687</v>
      </c>
      <c r="B522" s="178" t="s">
        <v>831</v>
      </c>
      <c r="C522" s="178" t="s">
        <v>851</v>
      </c>
      <c r="D522" s="178" t="s">
        <v>852</v>
      </c>
      <c r="E522" s="181">
        <v>1656.5537620315674</v>
      </c>
      <c r="F522" s="181">
        <v>1698.9617593076216</v>
      </c>
      <c r="G522" s="181">
        <v>1739.2873845213885</v>
      </c>
      <c r="H522" s="181">
        <v>1779.691611564127</v>
      </c>
      <c r="I522" s="181">
        <v>1820.3255249326912</v>
      </c>
      <c r="J522" s="182">
        <v>1861.3119839831334</v>
      </c>
      <c r="K522" s="181">
        <v>1902.7185024223154</v>
      </c>
      <c r="L522" s="181">
        <v>1944.6055735416346</v>
      </c>
      <c r="M522" s="181">
        <v>1987.0128831382749</v>
      </c>
      <c r="N522" s="181">
        <v>2029.960988561611</v>
      </c>
      <c r="O522" s="181">
        <v>2073.4353883170834</v>
      </c>
      <c r="P522" s="181">
        <v>2117.4612919827996</v>
      </c>
      <c r="Q522" s="181">
        <v>2162.0537637244142</v>
      </c>
      <c r="R522" s="181">
        <v>2207.1551367520683</v>
      </c>
      <c r="S522" s="181">
        <v>2252.7160205557484</v>
      </c>
      <c r="T522" s="181">
        <v>2298.7096146077033</v>
      </c>
      <c r="U522" s="181">
        <v>2344.9285009130399</v>
      </c>
      <c r="V522" s="181">
        <v>2391.1372798298885</v>
      </c>
      <c r="W522" s="181">
        <v>2437.2943304933992</v>
      </c>
      <c r="X522" s="181">
        <v>2483.3509502450447</v>
      </c>
      <c r="Y522" s="181">
        <v>2529.2296151491769</v>
      </c>
    </row>
    <row r="523" spans="1:25" x14ac:dyDescent="0.25">
      <c r="A523" s="178" t="s">
        <v>687</v>
      </c>
      <c r="B523" s="178" t="s">
        <v>831</v>
      </c>
      <c r="C523" s="178" t="s">
        <v>240</v>
      </c>
      <c r="D523" s="178" t="s">
        <v>241</v>
      </c>
      <c r="E523" s="181">
        <v>121386.70721558241</v>
      </c>
      <c r="F523" s="181">
        <v>123005.90408859489</v>
      </c>
      <c r="G523" s="181">
        <v>124431.56715881295</v>
      </c>
      <c r="H523" s="181">
        <v>125822.97199448672</v>
      </c>
      <c r="I523" s="181">
        <v>127191.56375778303</v>
      </c>
      <c r="J523" s="182">
        <v>128546.31229709189</v>
      </c>
      <c r="K523" s="181">
        <v>129891.99786439323</v>
      </c>
      <c r="L523" s="181">
        <v>131232.70774835791</v>
      </c>
      <c r="M523" s="181">
        <v>132570.95358912632</v>
      </c>
      <c r="N523" s="181">
        <v>133907.86917162818</v>
      </c>
      <c r="O523" s="181">
        <v>135242.24748984622</v>
      </c>
      <c r="P523" s="181">
        <v>136575.49334826175</v>
      </c>
      <c r="Q523" s="181">
        <v>137908.2995134111</v>
      </c>
      <c r="R523" s="181">
        <v>139236.73717018426</v>
      </c>
      <c r="S523" s="181">
        <v>140557.56275369346</v>
      </c>
      <c r="T523" s="181">
        <v>141869.0663768895</v>
      </c>
      <c r="U523" s="181">
        <v>143158.58506423194</v>
      </c>
      <c r="V523" s="181">
        <v>144412.31030429006</v>
      </c>
      <c r="W523" s="181">
        <v>145628.60634883097</v>
      </c>
      <c r="X523" s="181">
        <v>146805.49775701336</v>
      </c>
      <c r="Y523" s="181">
        <v>147939.41701479969</v>
      </c>
    </row>
    <row r="524" spans="1:25" x14ac:dyDescent="0.25">
      <c r="A524" s="178" t="s">
        <v>687</v>
      </c>
      <c r="B524" s="178" t="s">
        <v>853</v>
      </c>
      <c r="C524" s="178" t="s">
        <v>218</v>
      </c>
      <c r="D524" s="178" t="s">
        <v>854</v>
      </c>
      <c r="E524" s="181">
        <v>4758.3579257150377</v>
      </c>
      <c r="F524" s="181">
        <v>4859.1326669069431</v>
      </c>
      <c r="G524" s="181">
        <v>4964.2002676960674</v>
      </c>
      <c r="H524" s="181">
        <v>5077.2102414509654</v>
      </c>
      <c r="I524" s="181">
        <v>5197.2232437182774</v>
      </c>
      <c r="J524" s="182">
        <v>5323.6507033097687</v>
      </c>
      <c r="K524" s="181">
        <v>5456.0257569149198</v>
      </c>
      <c r="L524" s="181">
        <v>5594.0832978870458</v>
      </c>
      <c r="M524" s="181">
        <v>5737.6402772869442</v>
      </c>
      <c r="N524" s="181">
        <v>5886.5571433494852</v>
      </c>
      <c r="O524" s="181">
        <v>6040.6948300368213</v>
      </c>
      <c r="P524" s="181">
        <v>6200.0411981531242</v>
      </c>
      <c r="Q524" s="181">
        <v>6364.5648622662738</v>
      </c>
      <c r="R524" s="181">
        <v>6534.0113606759269</v>
      </c>
      <c r="S524" s="181">
        <v>6708.1065424115577</v>
      </c>
      <c r="T524" s="181">
        <v>6886.6058351986976</v>
      </c>
      <c r="U524" s="181">
        <v>7068.5613728956714</v>
      </c>
      <c r="V524" s="181">
        <v>7252.9653591484175</v>
      </c>
      <c r="W524" s="181">
        <v>7439.5744022268682</v>
      </c>
      <c r="X524" s="181">
        <v>7628.0727621134292</v>
      </c>
      <c r="Y524" s="181">
        <v>7818.005867457774</v>
      </c>
    </row>
    <row r="525" spans="1:25" x14ac:dyDescent="0.25">
      <c r="A525" s="178" t="s">
        <v>687</v>
      </c>
      <c r="B525" s="178" t="s">
        <v>853</v>
      </c>
      <c r="C525" s="178" t="s">
        <v>240</v>
      </c>
      <c r="D525" s="178" t="s">
        <v>241</v>
      </c>
      <c r="E525" s="181">
        <v>7362.5460935093288</v>
      </c>
      <c r="F525" s="181">
        <v>7323.9160912850839</v>
      </c>
      <c r="G525" s="181">
        <v>7288.7732665671265</v>
      </c>
      <c r="H525" s="181">
        <v>7262.0249953152443</v>
      </c>
      <c r="I525" s="181">
        <v>7241.6636794535652</v>
      </c>
      <c r="J525" s="182">
        <v>7226.3318656716137</v>
      </c>
      <c r="K525" s="181">
        <v>7214.9471917893352</v>
      </c>
      <c r="L525" s="181">
        <v>7206.777839596054</v>
      </c>
      <c r="M525" s="181">
        <v>7201.2533393009035</v>
      </c>
      <c r="N525" s="181">
        <v>7197.9007288200282</v>
      </c>
      <c r="O525" s="181">
        <v>7196.2839117636358</v>
      </c>
      <c r="P525" s="181">
        <v>7196.1482669405314</v>
      </c>
      <c r="Q525" s="181">
        <v>7197.2344528954645</v>
      </c>
      <c r="R525" s="181">
        <v>7199.055754314717</v>
      </c>
      <c r="S525" s="181">
        <v>7201.1469831574341</v>
      </c>
      <c r="T525" s="181">
        <v>7203.1161273467615</v>
      </c>
      <c r="U525" s="181">
        <v>7203.8908762873743</v>
      </c>
      <c r="V525" s="181">
        <v>7202.4470570356243</v>
      </c>
      <c r="W525" s="181">
        <v>7198.6069185272954</v>
      </c>
      <c r="X525" s="181">
        <v>7192.1485735717697</v>
      </c>
      <c r="Y525" s="181">
        <v>7182.751976768549</v>
      </c>
    </row>
    <row r="526" spans="1:25" x14ac:dyDescent="0.25">
      <c r="A526" s="178" t="s">
        <v>687</v>
      </c>
      <c r="B526" s="178" t="s">
        <v>855</v>
      </c>
      <c r="C526" s="178" t="s">
        <v>218</v>
      </c>
      <c r="D526" s="178" t="s">
        <v>856</v>
      </c>
      <c r="E526" s="181">
        <v>40060.139143866247</v>
      </c>
      <c r="F526" s="181">
        <v>40861.962058097008</v>
      </c>
      <c r="G526" s="181">
        <v>41600.051838550033</v>
      </c>
      <c r="H526" s="181">
        <v>42323.833814283797</v>
      </c>
      <c r="I526" s="181">
        <v>43035.170012629278</v>
      </c>
      <c r="J526" s="182">
        <v>43735.388880820326</v>
      </c>
      <c r="K526" s="181">
        <v>44425.525358491665</v>
      </c>
      <c r="L526" s="181">
        <v>45106.449571769263</v>
      </c>
      <c r="M526" s="181">
        <v>45778.957750515656</v>
      </c>
      <c r="N526" s="181">
        <v>46443.437172837948</v>
      </c>
      <c r="O526" s="181">
        <v>47099.581327845568</v>
      </c>
      <c r="P526" s="181">
        <v>47748.335918470635</v>
      </c>
      <c r="Q526" s="181">
        <v>48390.694609188802</v>
      </c>
      <c r="R526" s="181">
        <v>49026.342566429579</v>
      </c>
      <c r="S526" s="181">
        <v>49655.360312588622</v>
      </c>
      <c r="T526" s="181">
        <v>50277.315963971545</v>
      </c>
      <c r="U526" s="181">
        <v>50891.428188689912</v>
      </c>
      <c r="V526" s="181">
        <v>51497.335369183158</v>
      </c>
      <c r="W526" s="181">
        <v>52095.144554502112</v>
      </c>
      <c r="X526" s="181">
        <v>52684.915715754825</v>
      </c>
      <c r="Y526" s="181">
        <v>53264.702447533076</v>
      </c>
    </row>
    <row r="527" spans="1:25" x14ac:dyDescent="0.25">
      <c r="A527" s="178" t="s">
        <v>687</v>
      </c>
      <c r="B527" s="178" t="s">
        <v>855</v>
      </c>
      <c r="C527" s="178" t="s">
        <v>857</v>
      </c>
      <c r="D527" s="178" t="s">
        <v>858</v>
      </c>
      <c r="E527" s="181">
        <v>4009.0813063578239</v>
      </c>
      <c r="F527" s="181">
        <v>4061.9850858529935</v>
      </c>
      <c r="G527" s="181">
        <v>4107.7090776993309</v>
      </c>
      <c r="H527" s="181">
        <v>4151.2367656750221</v>
      </c>
      <c r="I527" s="181">
        <v>4192.7862675717543</v>
      </c>
      <c r="J527" s="182">
        <v>4232.5187568375059</v>
      </c>
      <c r="K527" s="181">
        <v>4270.5633525235726</v>
      </c>
      <c r="L527" s="181">
        <v>4307.0304126638548</v>
      </c>
      <c r="M527" s="181">
        <v>4342.0207319463016</v>
      </c>
      <c r="N527" s="181">
        <v>4375.5942499451421</v>
      </c>
      <c r="O527" s="181">
        <v>4407.7447199931985</v>
      </c>
      <c r="P527" s="181">
        <v>4438.5827951251831</v>
      </c>
      <c r="Q527" s="181">
        <v>4468.2209306480499</v>
      </c>
      <c r="R527" s="181">
        <v>4496.6488651276068</v>
      </c>
      <c r="S527" s="181">
        <v>4523.8929069250253</v>
      </c>
      <c r="T527" s="181">
        <v>4549.9325700376403</v>
      </c>
      <c r="U527" s="181">
        <v>4574.7167784224239</v>
      </c>
      <c r="V527" s="181">
        <v>4598.2335799896473</v>
      </c>
      <c r="W527" s="181">
        <v>4620.5132066103833</v>
      </c>
      <c r="X527" s="181">
        <v>4641.5812352600033</v>
      </c>
      <c r="Y527" s="181">
        <v>4661.2872719448278</v>
      </c>
    </row>
    <row r="528" spans="1:25" x14ac:dyDescent="0.25">
      <c r="A528" s="178" t="s">
        <v>687</v>
      </c>
      <c r="B528" s="178" t="s">
        <v>855</v>
      </c>
      <c r="C528" s="178" t="s">
        <v>453</v>
      </c>
      <c r="D528" s="178" t="s">
        <v>859</v>
      </c>
      <c r="E528" s="181">
        <v>2054.1301567133046</v>
      </c>
      <c r="F528" s="181">
        <v>2097.9549033257899</v>
      </c>
      <c r="G528" s="181">
        <v>2138.6131428046274</v>
      </c>
      <c r="H528" s="181">
        <v>2178.6365602175451</v>
      </c>
      <c r="I528" s="181">
        <v>2218.1184650432974</v>
      </c>
      <c r="J528" s="182">
        <v>2257.1251189322156</v>
      </c>
      <c r="K528" s="181">
        <v>2295.7079650379346</v>
      </c>
      <c r="L528" s="181">
        <v>2333.9101899771799</v>
      </c>
      <c r="M528" s="181">
        <v>2371.7713799062321</v>
      </c>
      <c r="N528" s="181">
        <v>2409.3101150878215</v>
      </c>
      <c r="O528" s="181">
        <v>2446.5090379624635</v>
      </c>
      <c r="P528" s="181">
        <v>2483.4158330099558</v>
      </c>
      <c r="Q528" s="181">
        <v>2520.0809329047097</v>
      </c>
      <c r="R528" s="181">
        <v>2556.4868026735367</v>
      </c>
      <c r="S528" s="181">
        <v>2592.6364619225383</v>
      </c>
      <c r="T528" s="181">
        <v>2628.506160122507</v>
      </c>
      <c r="U528" s="181">
        <v>2664.0537338925865</v>
      </c>
      <c r="V528" s="181">
        <v>2699.2588043415712</v>
      </c>
      <c r="W528" s="181">
        <v>2734.1254878434374</v>
      </c>
      <c r="X528" s="181">
        <v>2768.6554518082612</v>
      </c>
      <c r="Y528" s="181">
        <v>2802.7448020876113</v>
      </c>
    </row>
    <row r="529" spans="1:25" x14ac:dyDescent="0.25">
      <c r="A529" s="178" t="s">
        <v>687</v>
      </c>
      <c r="B529" s="178" t="s">
        <v>855</v>
      </c>
      <c r="C529" s="178" t="s">
        <v>240</v>
      </c>
      <c r="D529" s="178" t="s">
        <v>241</v>
      </c>
      <c r="E529" s="181">
        <v>37779.021981284175</v>
      </c>
      <c r="F529" s="181">
        <v>38333.782679961885</v>
      </c>
      <c r="G529" s="181">
        <v>38824.607628498597</v>
      </c>
      <c r="H529" s="181">
        <v>39298.402022248527</v>
      </c>
      <c r="I529" s="181">
        <v>39757.169855013162</v>
      </c>
      <c r="J529" s="182">
        <v>40202.380317181502</v>
      </c>
      <c r="K529" s="181">
        <v>40635.20132657994</v>
      </c>
      <c r="L529" s="181">
        <v>41056.624576588234</v>
      </c>
      <c r="M529" s="181">
        <v>41467.552592819782</v>
      </c>
      <c r="N529" s="181">
        <v>41868.499193507836</v>
      </c>
      <c r="O529" s="181">
        <v>42259.3434523549</v>
      </c>
      <c r="P529" s="181">
        <v>42641.082619667672</v>
      </c>
      <c r="Q529" s="181">
        <v>43014.735829220976</v>
      </c>
      <c r="R529" s="181">
        <v>43380.143696568783</v>
      </c>
      <c r="S529" s="181">
        <v>43737.496161902338</v>
      </c>
      <c r="T529" s="181">
        <v>44086.528689334882</v>
      </c>
      <c r="U529" s="181">
        <v>44426.674736592875</v>
      </c>
      <c r="V529" s="181">
        <v>44757.740902518148</v>
      </c>
      <c r="W529" s="181">
        <v>45079.941086879386</v>
      </c>
      <c r="X529" s="181">
        <v>45393.443351565016</v>
      </c>
      <c r="Y529" s="181">
        <v>45696.690096592531</v>
      </c>
    </row>
    <row r="530" spans="1:25" x14ac:dyDescent="0.25">
      <c r="A530" s="178" t="s">
        <v>687</v>
      </c>
      <c r="B530" s="178" t="s">
        <v>860</v>
      </c>
      <c r="C530" s="178" t="s">
        <v>218</v>
      </c>
      <c r="D530" s="178" t="s">
        <v>861</v>
      </c>
      <c r="E530" s="181">
        <v>3047.0205857696674</v>
      </c>
      <c r="F530" s="181">
        <v>3057.269381863714</v>
      </c>
      <c r="G530" s="181">
        <v>3070.4817079676141</v>
      </c>
      <c r="H530" s="181">
        <v>3088.6162707231315</v>
      </c>
      <c r="I530" s="181">
        <v>3110.4026023549118</v>
      </c>
      <c r="J530" s="182">
        <v>3134.8857952967492</v>
      </c>
      <c r="K530" s="181">
        <v>3161.3389802906654</v>
      </c>
      <c r="L530" s="181">
        <v>3189.2027956653701</v>
      </c>
      <c r="M530" s="181">
        <v>3218.0468757904096</v>
      </c>
      <c r="N530" s="181">
        <v>3247.521691558416</v>
      </c>
      <c r="O530" s="181">
        <v>3277.3068829019658</v>
      </c>
      <c r="P530" s="181">
        <v>3307.2214854306003</v>
      </c>
      <c r="Q530" s="181">
        <v>3337.1278960158729</v>
      </c>
      <c r="R530" s="181">
        <v>3366.830353063162</v>
      </c>
      <c r="S530" s="181">
        <v>3396.1821805123118</v>
      </c>
      <c r="T530" s="181">
        <v>3424.9882867775791</v>
      </c>
      <c r="U530" s="181">
        <v>3453.1156044977465</v>
      </c>
      <c r="V530" s="181">
        <v>3480.5184695914731</v>
      </c>
      <c r="W530" s="181">
        <v>3507.148971237084</v>
      </c>
      <c r="X530" s="181">
        <v>3532.9634929312829</v>
      </c>
      <c r="Y530" s="181">
        <v>3557.7534013672775</v>
      </c>
    </row>
    <row r="531" spans="1:25" x14ac:dyDescent="0.25">
      <c r="A531" s="178" t="s">
        <v>687</v>
      </c>
      <c r="B531" s="178" t="s">
        <v>860</v>
      </c>
      <c r="C531" s="178" t="s">
        <v>240</v>
      </c>
      <c r="D531" s="178" t="s">
        <v>241</v>
      </c>
      <c r="E531" s="181">
        <v>14409.676405613654</v>
      </c>
      <c r="F531" s="181">
        <v>14476.860736922541</v>
      </c>
      <c r="G531" s="181">
        <v>14558.436213621826</v>
      </c>
      <c r="H531" s="181">
        <v>14663.76242890558</v>
      </c>
      <c r="I531" s="181">
        <v>14786.898392476101</v>
      </c>
      <c r="J531" s="182">
        <v>14923.374963385526</v>
      </c>
      <c r="K531" s="181">
        <v>15069.786977817228</v>
      </c>
      <c r="L531" s="181">
        <v>15223.511106143838</v>
      </c>
      <c r="M531" s="181">
        <v>15382.526796440323</v>
      </c>
      <c r="N531" s="181">
        <v>15545.18966424282</v>
      </c>
      <c r="O531" s="181">
        <v>15709.98624610664</v>
      </c>
      <c r="P531" s="181">
        <v>15876.063874125843</v>
      </c>
      <c r="Q531" s="181">
        <v>16042.77359484306</v>
      </c>
      <c r="R531" s="181">
        <v>16209.182797543979</v>
      </c>
      <c r="S531" s="181">
        <v>16374.590117637541</v>
      </c>
      <c r="T531" s="181">
        <v>16538.056243108909</v>
      </c>
      <c r="U531" s="181">
        <v>16698.936113482385</v>
      </c>
      <c r="V531" s="181">
        <v>16857.003950463648</v>
      </c>
      <c r="W531" s="181">
        <v>17012.021525339631</v>
      </c>
      <c r="X531" s="181">
        <v>17163.769809038455</v>
      </c>
      <c r="Y531" s="181">
        <v>17311.225259383802</v>
      </c>
    </row>
    <row r="532" spans="1:25" x14ac:dyDescent="0.25">
      <c r="A532" s="178" t="s">
        <v>687</v>
      </c>
      <c r="B532" s="178" t="s">
        <v>862</v>
      </c>
      <c r="C532" s="178" t="s">
        <v>218</v>
      </c>
      <c r="D532" s="178" t="s">
        <v>863</v>
      </c>
      <c r="E532" s="181">
        <v>2067.3227764626167</v>
      </c>
      <c r="F532" s="181">
        <v>2096.944614566597</v>
      </c>
      <c r="G532" s="181">
        <v>2126.2345240937652</v>
      </c>
      <c r="H532" s="181">
        <v>2156.9404280961012</v>
      </c>
      <c r="I532" s="181">
        <v>2188.5710755549276</v>
      </c>
      <c r="J532" s="182">
        <v>2220.7715593358494</v>
      </c>
      <c r="K532" s="181">
        <v>2253.2869340824436</v>
      </c>
      <c r="L532" s="181">
        <v>2285.9379103563651</v>
      </c>
      <c r="M532" s="181">
        <v>2318.6122042319348</v>
      </c>
      <c r="N532" s="181">
        <v>2351.20497909302</v>
      </c>
      <c r="O532" s="181">
        <v>2383.6053182174337</v>
      </c>
      <c r="P532" s="181">
        <v>2415.8001480873058</v>
      </c>
      <c r="Q532" s="181">
        <v>2447.8012098334216</v>
      </c>
      <c r="R532" s="181">
        <v>2479.5735185261992</v>
      </c>
      <c r="S532" s="181">
        <v>2511.1123849650567</v>
      </c>
      <c r="T532" s="181">
        <v>2542.4107737319928</v>
      </c>
      <c r="U532" s="181">
        <v>2573.4301634552717</v>
      </c>
      <c r="V532" s="181">
        <v>2604.1387888075137</v>
      </c>
      <c r="W532" s="181">
        <v>2634.5507609383799</v>
      </c>
      <c r="X532" s="181">
        <v>2664.6896281748623</v>
      </c>
      <c r="Y532" s="181">
        <v>2694.5028905429122</v>
      </c>
    </row>
    <row r="533" spans="1:25" x14ac:dyDescent="0.25">
      <c r="A533" s="178" t="s">
        <v>687</v>
      </c>
      <c r="B533" s="178" t="s">
        <v>862</v>
      </c>
      <c r="C533" s="178" t="s">
        <v>240</v>
      </c>
      <c r="D533" s="178" t="s">
        <v>241</v>
      </c>
      <c r="E533" s="181">
        <v>1807.7577812962772</v>
      </c>
      <c r="F533" s="181">
        <v>1822.9027247809636</v>
      </c>
      <c r="G533" s="181">
        <v>1837.5208852744058</v>
      </c>
      <c r="H533" s="181">
        <v>1853.1213221824253</v>
      </c>
      <c r="I533" s="181">
        <v>1869.2652905503148</v>
      </c>
      <c r="J533" s="182">
        <v>1885.6398932252714</v>
      </c>
      <c r="K533" s="181">
        <v>1902.0238276470959</v>
      </c>
      <c r="L533" s="181">
        <v>1918.2644090421556</v>
      </c>
      <c r="M533" s="181">
        <v>1934.2684167159914</v>
      </c>
      <c r="N533" s="181">
        <v>1949.9510080945593</v>
      </c>
      <c r="O533" s="181">
        <v>1965.2243522024878</v>
      </c>
      <c r="P533" s="181">
        <v>1980.0829264462791</v>
      </c>
      <c r="Q533" s="181">
        <v>1994.5416271068059</v>
      </c>
      <c r="R533" s="181">
        <v>2008.5772214808101</v>
      </c>
      <c r="S533" s="181">
        <v>2022.1914873826368</v>
      </c>
      <c r="T533" s="181">
        <v>2035.3843559425411</v>
      </c>
      <c r="U533" s="181">
        <v>2048.1307743094717</v>
      </c>
      <c r="V533" s="181">
        <v>2060.4116966266488</v>
      </c>
      <c r="W533" s="181">
        <v>2072.2446879544173</v>
      </c>
      <c r="X533" s="181">
        <v>2083.6543639783954</v>
      </c>
      <c r="Y533" s="181">
        <v>2094.60572577929</v>
      </c>
    </row>
    <row r="534" spans="1:25" x14ac:dyDescent="0.25">
      <c r="A534" s="178" t="s">
        <v>687</v>
      </c>
      <c r="B534" s="178" t="s">
        <v>864</v>
      </c>
      <c r="C534" s="178" t="s">
        <v>218</v>
      </c>
      <c r="D534" s="178" t="s">
        <v>865</v>
      </c>
      <c r="E534" s="181">
        <v>6812.2053221761471</v>
      </c>
      <c r="F534" s="181">
        <v>6717.6854032759811</v>
      </c>
      <c r="G534" s="181">
        <v>6641.0675672087864</v>
      </c>
      <c r="H534" s="181">
        <v>6583.4126961919537</v>
      </c>
      <c r="I534" s="181">
        <v>6539.6349485708361</v>
      </c>
      <c r="J534" s="182">
        <v>6506.0438187870977</v>
      </c>
      <c r="K534" s="181">
        <v>6479.8446319253171</v>
      </c>
      <c r="L534" s="181">
        <v>6458.9919315060279</v>
      </c>
      <c r="M534" s="181">
        <v>6441.934677707176</v>
      </c>
      <c r="N534" s="181">
        <v>6427.4845514078734</v>
      </c>
      <c r="O534" s="181">
        <v>6414.6497640879743</v>
      </c>
      <c r="P534" s="181">
        <v>6402.7742948278519</v>
      </c>
      <c r="Q534" s="181">
        <v>6391.3225094209665</v>
      </c>
      <c r="R534" s="181">
        <v>6379.6505348210621</v>
      </c>
      <c r="S534" s="181">
        <v>6367.2303016542455</v>
      </c>
      <c r="T534" s="181">
        <v>6353.5691594889413</v>
      </c>
      <c r="U534" s="181">
        <v>6337.6775524807381</v>
      </c>
      <c r="V534" s="181">
        <v>6318.7200964001895</v>
      </c>
      <c r="W534" s="181">
        <v>6296.5326761943643</v>
      </c>
      <c r="X534" s="181">
        <v>6270.9325861482776</v>
      </c>
      <c r="Y534" s="181">
        <v>6241.5456989713548</v>
      </c>
    </row>
    <row r="535" spans="1:25" x14ac:dyDescent="0.25">
      <c r="A535" s="178" t="s">
        <v>687</v>
      </c>
      <c r="B535" s="178" t="s">
        <v>864</v>
      </c>
      <c r="C535" s="178" t="s">
        <v>638</v>
      </c>
      <c r="D535" s="178" t="s">
        <v>866</v>
      </c>
      <c r="E535" s="181">
        <v>1829.8553022714357</v>
      </c>
      <c r="F535" s="181">
        <v>1916.0478468645967</v>
      </c>
      <c r="G535" s="181">
        <v>2011.325020564012</v>
      </c>
      <c r="H535" s="181">
        <v>2117.157205594051</v>
      </c>
      <c r="I535" s="181">
        <v>2233.1258624129764</v>
      </c>
      <c r="J535" s="182">
        <v>2359.0348027593172</v>
      </c>
      <c r="K535" s="181">
        <v>2494.8223489896623</v>
      </c>
      <c r="L535" s="181">
        <v>2640.5685351596935</v>
      </c>
      <c r="M535" s="181">
        <v>2796.447610442186</v>
      </c>
      <c r="N535" s="181">
        <v>2962.7095761899413</v>
      </c>
      <c r="O535" s="181">
        <v>3139.6313561027569</v>
      </c>
      <c r="P535" s="181">
        <v>3327.6034837151869</v>
      </c>
      <c r="Q535" s="181">
        <v>3527.0513236493375</v>
      </c>
      <c r="R535" s="181">
        <v>3738.3125175388941</v>
      </c>
      <c r="S535" s="181">
        <v>3961.7488709709196</v>
      </c>
      <c r="T535" s="181">
        <v>4197.704035899942</v>
      </c>
      <c r="U535" s="181">
        <v>4446.1269773059876</v>
      </c>
      <c r="V535" s="181">
        <v>4706.9383348199372</v>
      </c>
      <c r="W535" s="181">
        <v>4980.4492776734151</v>
      </c>
      <c r="X535" s="181">
        <v>5266.9216868368239</v>
      </c>
      <c r="Y535" s="181">
        <v>5566.4018079467105</v>
      </c>
    </row>
    <row r="536" spans="1:25" x14ac:dyDescent="0.25">
      <c r="A536" s="178" t="s">
        <v>687</v>
      </c>
      <c r="B536" s="178" t="s">
        <v>864</v>
      </c>
      <c r="C536" s="178" t="s">
        <v>867</v>
      </c>
      <c r="D536" s="178" t="s">
        <v>868</v>
      </c>
      <c r="E536" s="181">
        <v>1270.5911050351017</v>
      </c>
      <c r="F536" s="181">
        <v>1324.452449978146</v>
      </c>
      <c r="G536" s="181">
        <v>1384.0546428606481</v>
      </c>
      <c r="H536" s="181">
        <v>1450.3240426404891</v>
      </c>
      <c r="I536" s="181">
        <v>1522.8814620485368</v>
      </c>
      <c r="J536" s="182">
        <v>1601.5046577816775</v>
      </c>
      <c r="K536" s="181">
        <v>1686.0655043283098</v>
      </c>
      <c r="L536" s="181">
        <v>1776.5327599094717</v>
      </c>
      <c r="M536" s="181">
        <v>1872.9380953981993</v>
      </c>
      <c r="N536" s="181">
        <v>1975.3623693037193</v>
      </c>
      <c r="O536" s="181">
        <v>2083.902098538239</v>
      </c>
      <c r="P536" s="181">
        <v>2198.7263631464275</v>
      </c>
      <c r="Q536" s="181">
        <v>2320.0233290686638</v>
      </c>
      <c r="R536" s="181">
        <v>2447.9195278179341</v>
      </c>
      <c r="S536" s="181">
        <v>2582.5541353908366</v>
      </c>
      <c r="T536" s="181">
        <v>2724.0511944464406</v>
      </c>
      <c r="U536" s="181">
        <v>2872.2766731988727</v>
      </c>
      <c r="V536" s="181">
        <v>3027.079852340959</v>
      </c>
      <c r="W536" s="181">
        <v>3188.5618787044509</v>
      </c>
      <c r="X536" s="181">
        <v>3356.7898104858614</v>
      </c>
      <c r="Y536" s="181">
        <v>3531.6918160298301</v>
      </c>
    </row>
    <row r="537" spans="1:25" x14ac:dyDescent="0.25">
      <c r="A537" s="178" t="s">
        <v>687</v>
      </c>
      <c r="B537" s="178" t="s">
        <v>864</v>
      </c>
      <c r="C537" s="178" t="s">
        <v>543</v>
      </c>
      <c r="D537" s="178" t="s">
        <v>869</v>
      </c>
      <c r="E537" s="181">
        <v>3798.5060987475085</v>
      </c>
      <c r="F537" s="181">
        <v>3745.801508763026</v>
      </c>
      <c r="G537" s="181">
        <v>3703.0791738054077</v>
      </c>
      <c r="H537" s="181">
        <v>3670.930644977745</v>
      </c>
      <c r="I537" s="181">
        <v>3646.5200417349288</v>
      </c>
      <c r="J537" s="182">
        <v>3627.7895271199368</v>
      </c>
      <c r="K537" s="181">
        <v>3613.1807820263721</v>
      </c>
      <c r="L537" s="181">
        <v>3601.5532537925765</v>
      </c>
      <c r="M537" s="181">
        <v>3592.0420779664614</v>
      </c>
      <c r="N537" s="181">
        <v>3583.9846442457128</v>
      </c>
      <c r="O537" s="181">
        <v>3576.8279283798465</v>
      </c>
      <c r="P537" s="181">
        <v>3570.2061311384728</v>
      </c>
      <c r="Q537" s="181">
        <v>3563.8205812831279</v>
      </c>
      <c r="R537" s="181">
        <v>3557.3122532740126</v>
      </c>
      <c r="S537" s="181">
        <v>3550.3866940460139</v>
      </c>
      <c r="T537" s="181">
        <v>3542.7692002423796</v>
      </c>
      <c r="U537" s="181">
        <v>3533.9079925593032</v>
      </c>
      <c r="V537" s="181">
        <v>3523.3372582474231</v>
      </c>
      <c r="W537" s="181">
        <v>3510.9654862614934</v>
      </c>
      <c r="X537" s="181">
        <v>3496.690799347406</v>
      </c>
      <c r="Y537" s="181">
        <v>3480.3045830069559</v>
      </c>
    </row>
    <row r="538" spans="1:25" x14ac:dyDescent="0.25">
      <c r="A538" s="178" t="s">
        <v>687</v>
      </c>
      <c r="B538" s="178" t="s">
        <v>864</v>
      </c>
      <c r="C538" s="178" t="s">
        <v>240</v>
      </c>
      <c r="D538" s="178" t="s">
        <v>241</v>
      </c>
      <c r="E538" s="181">
        <v>30529.905949498043</v>
      </c>
      <c r="F538" s="181">
        <v>30405.164116878317</v>
      </c>
      <c r="G538" s="181">
        <v>30357.43062284683</v>
      </c>
      <c r="H538" s="181">
        <v>30393.933367247439</v>
      </c>
      <c r="I538" s="181">
        <v>30493.492279702583</v>
      </c>
      <c r="J538" s="182">
        <v>30640.611137913969</v>
      </c>
      <c r="K538" s="181">
        <v>30823.403560299943</v>
      </c>
      <c r="L538" s="181">
        <v>31033.082553034321</v>
      </c>
      <c r="M538" s="181">
        <v>31262.88975156382</v>
      </c>
      <c r="N538" s="181">
        <v>31507.559463170623</v>
      </c>
      <c r="O538" s="181">
        <v>31762.576862994396</v>
      </c>
      <c r="P538" s="181">
        <v>32024.916884513535</v>
      </c>
      <c r="Q538" s="181">
        <v>32292.03543787347</v>
      </c>
      <c r="R538" s="181">
        <v>32560.729585346413</v>
      </c>
      <c r="S538" s="181">
        <v>32828.2613199732</v>
      </c>
      <c r="T538" s="181">
        <v>33091.965389125486</v>
      </c>
      <c r="U538" s="181">
        <v>33346.45451982833</v>
      </c>
      <c r="V538" s="181">
        <v>33586.943260601154</v>
      </c>
      <c r="W538" s="181">
        <v>33812.060380657036</v>
      </c>
      <c r="X538" s="181">
        <v>34020.285825857711</v>
      </c>
      <c r="Y538" s="181">
        <v>34208.996999159564</v>
      </c>
    </row>
    <row r="539" spans="1:25" x14ac:dyDescent="0.25">
      <c r="A539" s="178" t="s">
        <v>687</v>
      </c>
      <c r="B539" s="178" t="s">
        <v>870</v>
      </c>
      <c r="C539" s="178" t="s">
        <v>218</v>
      </c>
      <c r="D539" s="178" t="s">
        <v>871</v>
      </c>
      <c r="E539" s="181">
        <v>43926.167203153862</v>
      </c>
      <c r="F539" s="181">
        <v>44793.433606067214</v>
      </c>
      <c r="G539" s="181">
        <v>45587.20751469009</v>
      </c>
      <c r="H539" s="181">
        <v>46362.004043020956</v>
      </c>
      <c r="I539" s="181">
        <v>47120.987141105084</v>
      </c>
      <c r="J539" s="182">
        <v>47866.588484017717</v>
      </c>
      <c r="K539" s="181">
        <v>48600.623292100761</v>
      </c>
      <c r="L539" s="181">
        <v>49324.443261905362</v>
      </c>
      <c r="M539" s="181">
        <v>50039.054806471548</v>
      </c>
      <c r="N539" s="181">
        <v>50744.961916750086</v>
      </c>
      <c r="O539" s="181">
        <v>51441.903383156474</v>
      </c>
      <c r="P539" s="181">
        <v>52130.731985707062</v>
      </c>
      <c r="Q539" s="181">
        <v>52812.175739121536</v>
      </c>
      <c r="R539" s="181">
        <v>53485.45051601241</v>
      </c>
      <c r="S539" s="181">
        <v>54150.181210370509</v>
      </c>
      <c r="T539" s="181">
        <v>54805.527547217876</v>
      </c>
      <c r="U539" s="181">
        <v>55450.975197258485</v>
      </c>
      <c r="V539" s="181">
        <v>56086.36557730088</v>
      </c>
      <c r="W539" s="181">
        <v>56711.327303998973</v>
      </c>
      <c r="X539" s="181">
        <v>57325.555367037057</v>
      </c>
      <c r="Y539" s="181">
        <v>57926.773059561259</v>
      </c>
    </row>
    <row r="540" spans="1:25" x14ac:dyDescent="0.25">
      <c r="A540" s="178" t="s">
        <v>687</v>
      </c>
      <c r="B540" s="178" t="s">
        <v>870</v>
      </c>
      <c r="C540" s="178" t="s">
        <v>872</v>
      </c>
      <c r="D540" s="178" t="s">
        <v>873</v>
      </c>
      <c r="E540" s="181">
        <v>2205.1555752438994</v>
      </c>
      <c r="F540" s="181">
        <v>2234.9154798867298</v>
      </c>
      <c r="G540" s="181">
        <v>2260.5835574315088</v>
      </c>
      <c r="H540" s="181">
        <v>2284.9179007022367</v>
      </c>
      <c r="I540" s="181">
        <v>2308.0945982719286</v>
      </c>
      <c r="J540" s="182">
        <v>2330.2500479409359</v>
      </c>
      <c r="K540" s="181">
        <v>2351.4877132897218</v>
      </c>
      <c r="L540" s="181">
        <v>2371.886437967732</v>
      </c>
      <c r="M540" s="181">
        <v>2391.5068143024237</v>
      </c>
      <c r="N540" s="181">
        <v>2410.3842507001741</v>
      </c>
      <c r="O540" s="181">
        <v>2428.517316697767</v>
      </c>
      <c r="P540" s="181">
        <v>2445.9570308743837</v>
      </c>
      <c r="Q540" s="181">
        <v>2462.7474902663994</v>
      </c>
      <c r="R540" s="181">
        <v>2478.8617648032541</v>
      </c>
      <c r="S540" s="181">
        <v>2494.2925517560552</v>
      </c>
      <c r="T540" s="181">
        <v>2509.0115652328964</v>
      </c>
      <c r="U540" s="181">
        <v>2523.0061787001805</v>
      </c>
      <c r="V540" s="181">
        <v>2536.2803049068202</v>
      </c>
      <c r="W540" s="181">
        <v>2548.8283427505098</v>
      </c>
      <c r="X540" s="181">
        <v>2560.6479390680975</v>
      </c>
      <c r="Y540" s="181">
        <v>2571.6494130142232</v>
      </c>
    </row>
    <row r="541" spans="1:25" x14ac:dyDescent="0.25">
      <c r="A541" s="178" t="s">
        <v>687</v>
      </c>
      <c r="B541" s="178" t="s">
        <v>870</v>
      </c>
      <c r="C541" s="178" t="s">
        <v>240</v>
      </c>
      <c r="D541" s="178" t="s">
        <v>241</v>
      </c>
      <c r="E541" s="181">
        <v>67315.544612558995</v>
      </c>
      <c r="F541" s="181">
        <v>68463.244315232674</v>
      </c>
      <c r="G541" s="181">
        <v>69492.625936504439</v>
      </c>
      <c r="H541" s="181">
        <v>70487.493804068392</v>
      </c>
      <c r="I541" s="181">
        <v>71452.90501292501</v>
      </c>
      <c r="J541" s="182">
        <v>72392.756607388874</v>
      </c>
      <c r="K541" s="181">
        <v>73309.975344408405</v>
      </c>
      <c r="L541" s="181">
        <v>74206.760362165485</v>
      </c>
      <c r="M541" s="181">
        <v>75084.770031880224</v>
      </c>
      <c r="N541" s="181">
        <v>75944.893783427178</v>
      </c>
      <c r="O541" s="181">
        <v>76786.869846629212</v>
      </c>
      <c r="P541" s="181">
        <v>77612.097973437398</v>
      </c>
      <c r="Q541" s="181">
        <v>78421.778359444594</v>
      </c>
      <c r="R541" s="181">
        <v>79214.859414655206</v>
      </c>
      <c r="S541" s="181">
        <v>79990.904941197747</v>
      </c>
      <c r="T541" s="181">
        <v>80748.798184147148</v>
      </c>
      <c r="U541" s="181">
        <v>81487.913259523441</v>
      </c>
      <c r="V541" s="181">
        <v>82208.152524553472</v>
      </c>
      <c r="W541" s="181">
        <v>82909.108587678333</v>
      </c>
      <c r="X541" s="181">
        <v>83590.475403679244</v>
      </c>
      <c r="Y541" s="181">
        <v>84249.082805459519</v>
      </c>
    </row>
    <row r="542" spans="1:25" x14ac:dyDescent="0.25">
      <c r="A542" s="178" t="s">
        <v>687</v>
      </c>
      <c r="B542" s="178" t="s">
        <v>874</v>
      </c>
      <c r="C542" s="178" t="s">
        <v>218</v>
      </c>
      <c r="D542" s="178" t="s">
        <v>875</v>
      </c>
      <c r="E542" s="181">
        <v>7030.162847055225</v>
      </c>
      <c r="F542" s="181">
        <v>7038.7781243078853</v>
      </c>
      <c r="G542" s="181">
        <v>7062.793501541224</v>
      </c>
      <c r="H542" s="181">
        <v>7104.7270001344805</v>
      </c>
      <c r="I542" s="181">
        <v>7160.5354336179962</v>
      </c>
      <c r="J542" s="182">
        <v>7227.2859274821221</v>
      </c>
      <c r="K542" s="181">
        <v>7302.6700558557104</v>
      </c>
      <c r="L542" s="181">
        <v>7385.0346726750349</v>
      </c>
      <c r="M542" s="181">
        <v>7473.1183797026415</v>
      </c>
      <c r="N542" s="181">
        <v>7565.9704855424297</v>
      </c>
      <c r="O542" s="181">
        <v>7662.7497266055052</v>
      </c>
      <c r="P542" s="181">
        <v>7762.9720375440183</v>
      </c>
      <c r="Q542" s="181">
        <v>7866.2684457687346</v>
      </c>
      <c r="R542" s="181">
        <v>7972.115179989547</v>
      </c>
      <c r="S542" s="181">
        <v>8080.1035607109807</v>
      </c>
      <c r="T542" s="181">
        <v>8190.0552694113294</v>
      </c>
      <c r="U542" s="181">
        <v>8300.9261750904334</v>
      </c>
      <c r="V542" s="181">
        <v>8411.5617635053222</v>
      </c>
      <c r="W542" s="181">
        <v>8521.8154670807817</v>
      </c>
      <c r="X542" s="181">
        <v>8631.5326358014045</v>
      </c>
      <c r="Y542" s="181">
        <v>8740.5674718411337</v>
      </c>
    </row>
    <row r="543" spans="1:25" x14ac:dyDescent="0.25">
      <c r="A543" s="178" t="s">
        <v>687</v>
      </c>
      <c r="B543" s="178" t="s">
        <v>874</v>
      </c>
      <c r="C543" s="178" t="s">
        <v>240</v>
      </c>
      <c r="D543" s="178" t="s">
        <v>241</v>
      </c>
      <c r="E543" s="181">
        <v>13983.777753702623</v>
      </c>
      <c r="F543" s="181">
        <v>13993.609156902887</v>
      </c>
      <c r="G543" s="181">
        <v>14034.052490994995</v>
      </c>
      <c r="H543" s="181">
        <v>14110.061002585378</v>
      </c>
      <c r="I543" s="181">
        <v>14213.554091437074</v>
      </c>
      <c r="J543" s="182">
        <v>14338.670933730302</v>
      </c>
      <c r="K543" s="181">
        <v>14480.801225855517</v>
      </c>
      <c r="L543" s="181">
        <v>14636.643004760483</v>
      </c>
      <c r="M543" s="181">
        <v>14803.677209526171</v>
      </c>
      <c r="N543" s="181">
        <v>14980.005189970125</v>
      </c>
      <c r="O543" s="181">
        <v>15163.948785013672</v>
      </c>
      <c r="P543" s="181">
        <v>15354.539808356145</v>
      </c>
      <c r="Q543" s="181">
        <v>15551.039615578968</v>
      </c>
      <c r="R543" s="181">
        <v>15752.405226324687</v>
      </c>
      <c r="S543" s="181">
        <v>15957.823092716031</v>
      </c>
      <c r="T543" s="181">
        <v>16166.936051666235</v>
      </c>
      <c r="U543" s="181">
        <v>16377.679438887837</v>
      </c>
      <c r="V543" s="181">
        <v>16587.775017710461</v>
      </c>
      <c r="W543" s="181">
        <v>16796.935758813768</v>
      </c>
      <c r="X543" s="181">
        <v>17004.859264383391</v>
      </c>
      <c r="Y543" s="181">
        <v>17211.261147746784</v>
      </c>
    </row>
    <row r="544" spans="1:25" x14ac:dyDescent="0.25">
      <c r="A544" s="178" t="s">
        <v>687</v>
      </c>
      <c r="B544" s="178" t="s">
        <v>876</v>
      </c>
      <c r="C544" s="178" t="s">
        <v>218</v>
      </c>
      <c r="D544" s="178" t="s">
        <v>877</v>
      </c>
      <c r="E544" s="181">
        <v>1859.5905716875734</v>
      </c>
      <c r="F544" s="181">
        <v>1896.3781114712383</v>
      </c>
      <c r="G544" s="181">
        <v>1933.3043319931369</v>
      </c>
      <c r="H544" s="181">
        <v>1972.1901931375187</v>
      </c>
      <c r="I544" s="181">
        <v>2012.7434293396341</v>
      </c>
      <c r="J544" s="182">
        <v>2054.7637137480651</v>
      </c>
      <c r="K544" s="181">
        <v>2098.0958821043191</v>
      </c>
      <c r="L544" s="181">
        <v>2142.6381124935601</v>
      </c>
      <c r="M544" s="181">
        <v>2188.3193693765893</v>
      </c>
      <c r="N544" s="181">
        <v>2235.0678171022919</v>
      </c>
      <c r="O544" s="181">
        <v>2282.8127860359482</v>
      </c>
      <c r="P544" s="181">
        <v>2331.5533093879926</v>
      </c>
      <c r="Q544" s="181">
        <v>2381.2933893559066</v>
      </c>
      <c r="R544" s="181">
        <v>2431.9714808646695</v>
      </c>
      <c r="S544" s="181">
        <v>2483.5463303295146</v>
      </c>
      <c r="T544" s="181">
        <v>2535.997506407014</v>
      </c>
      <c r="U544" s="181">
        <v>2589.1356688668188</v>
      </c>
      <c r="V544" s="181">
        <v>2642.7504000896274</v>
      </c>
      <c r="W544" s="181">
        <v>2696.8120547743988</v>
      </c>
      <c r="X544" s="181">
        <v>2751.2968378862952</v>
      </c>
      <c r="Y544" s="181">
        <v>2806.1345420700777</v>
      </c>
    </row>
    <row r="545" spans="1:25" x14ac:dyDescent="0.25">
      <c r="A545" s="178" t="s">
        <v>687</v>
      </c>
      <c r="B545" s="178" t="s">
        <v>876</v>
      </c>
      <c r="C545" s="178" t="s">
        <v>240</v>
      </c>
      <c r="D545" s="178" t="s">
        <v>241</v>
      </c>
      <c r="E545" s="181">
        <v>9246.8652053695278</v>
      </c>
      <c r="F545" s="181">
        <v>9319.4126946165325</v>
      </c>
      <c r="G545" s="181">
        <v>9389.6901560486313</v>
      </c>
      <c r="H545" s="181">
        <v>9466.4743966931001</v>
      </c>
      <c r="I545" s="181">
        <v>9548.1079732507751</v>
      </c>
      <c r="J545" s="182">
        <v>9633.4361832330724</v>
      </c>
      <c r="K545" s="181">
        <v>9721.5630539490958</v>
      </c>
      <c r="L545" s="181">
        <v>9811.87514559806</v>
      </c>
      <c r="M545" s="181">
        <v>9903.9240929859789</v>
      </c>
      <c r="N545" s="181">
        <v>9997.2764478471581</v>
      </c>
      <c r="O545" s="181">
        <v>10091.522058444378</v>
      </c>
      <c r="P545" s="181">
        <v>10186.572692578726</v>
      </c>
      <c r="Q545" s="181">
        <v>10282.364238392061</v>
      </c>
      <c r="R545" s="181">
        <v>10378.554459340457</v>
      </c>
      <c r="S545" s="181">
        <v>10474.901338873629</v>
      </c>
      <c r="T545" s="181">
        <v>10571.259880670897</v>
      </c>
      <c r="U545" s="181">
        <v>10666.795095190248</v>
      </c>
      <c r="V545" s="181">
        <v>10760.624374146144</v>
      </c>
      <c r="W545" s="181">
        <v>10852.63366944966</v>
      </c>
      <c r="X545" s="181">
        <v>10942.738132740635</v>
      </c>
      <c r="Y545" s="181">
        <v>11030.675141259231</v>
      </c>
    </row>
    <row r="546" spans="1:25" x14ac:dyDescent="0.25">
      <c r="A546" s="178" t="s">
        <v>687</v>
      </c>
      <c r="B546" s="178" t="s">
        <v>878</v>
      </c>
      <c r="C546" s="178" t="s">
        <v>218</v>
      </c>
      <c r="D546" s="178" t="s">
        <v>879</v>
      </c>
      <c r="E546" s="181">
        <v>14539.221319104734</v>
      </c>
      <c r="F546" s="181">
        <v>14559.010830281959</v>
      </c>
      <c r="G546" s="181">
        <v>14594.229610031001</v>
      </c>
      <c r="H546" s="181">
        <v>14651.695951014288</v>
      </c>
      <c r="I546" s="181">
        <v>14724.2153131013</v>
      </c>
      <c r="J546" s="182">
        <v>14806.372585102583</v>
      </c>
      <c r="K546" s="181">
        <v>14894.119641667328</v>
      </c>
      <c r="L546" s="181">
        <v>14984.34958572864</v>
      </c>
      <c r="M546" s="181">
        <v>15074.739447138829</v>
      </c>
      <c r="N546" s="181">
        <v>15163.460802242525</v>
      </c>
      <c r="O546" s="181">
        <v>15249.034858874355</v>
      </c>
      <c r="P546" s="181">
        <v>15330.70455855892</v>
      </c>
      <c r="Q546" s="181">
        <v>15407.981494682686</v>
      </c>
      <c r="R546" s="181">
        <v>15480.184227823396</v>
      </c>
      <c r="S546" s="181">
        <v>15546.949035385507</v>
      </c>
      <c r="T546" s="181">
        <v>15607.786382469729</v>
      </c>
      <c r="U546" s="181">
        <v>15662.873083900171</v>
      </c>
      <c r="V546" s="181">
        <v>15712.606285091233</v>
      </c>
      <c r="W546" s="181">
        <v>15756.849691513597</v>
      </c>
      <c r="X546" s="181">
        <v>15795.491311466956</v>
      </c>
      <c r="Y546" s="181">
        <v>15827.740668941447</v>
      </c>
    </row>
    <row r="547" spans="1:25" x14ac:dyDescent="0.25">
      <c r="A547" s="178" t="s">
        <v>687</v>
      </c>
      <c r="B547" s="178" t="s">
        <v>878</v>
      </c>
      <c r="C547" s="178" t="s">
        <v>266</v>
      </c>
      <c r="D547" s="178" t="s">
        <v>880</v>
      </c>
      <c r="E547" s="181">
        <v>1376.9907047224158</v>
      </c>
      <c r="F547" s="181">
        <v>1439.2794179794182</v>
      </c>
      <c r="G547" s="181">
        <v>1505.9751486813445</v>
      </c>
      <c r="H547" s="181">
        <v>1578.1486677551811</v>
      </c>
      <c r="I547" s="181">
        <v>1655.4480615223215</v>
      </c>
      <c r="J547" s="182">
        <v>1737.6226081888894</v>
      </c>
      <c r="K547" s="181">
        <v>1824.5047893507658</v>
      </c>
      <c r="L547" s="181">
        <v>1915.9821157950751</v>
      </c>
      <c r="M547" s="181">
        <v>2011.9943351651682</v>
      </c>
      <c r="N547" s="181">
        <v>2112.5094326646904</v>
      </c>
      <c r="O547" s="181">
        <v>2217.5124450042199</v>
      </c>
      <c r="P547" s="181">
        <v>2327.0687157997031</v>
      </c>
      <c r="Q547" s="181">
        <v>2441.2723163500241</v>
      </c>
      <c r="R547" s="181">
        <v>2560.1769769578455</v>
      </c>
      <c r="S547" s="181">
        <v>2683.8758503866939</v>
      </c>
      <c r="T547" s="181">
        <v>2812.4314437164735</v>
      </c>
      <c r="U547" s="181">
        <v>2946.0183391131413</v>
      </c>
      <c r="V547" s="181">
        <v>3084.8612151155771</v>
      </c>
      <c r="W547" s="181">
        <v>3229.0902169728593</v>
      </c>
      <c r="X547" s="181">
        <v>3378.8375377756902</v>
      </c>
      <c r="Y547" s="181">
        <v>3534.0808610232157</v>
      </c>
    </row>
    <row r="548" spans="1:25" x14ac:dyDescent="0.25">
      <c r="A548" s="178" t="s">
        <v>687</v>
      </c>
      <c r="B548" s="178" t="s">
        <v>878</v>
      </c>
      <c r="C548" s="178" t="s">
        <v>240</v>
      </c>
      <c r="D548" s="178" t="s">
        <v>241</v>
      </c>
      <c r="E548" s="181">
        <v>14583.211363906417</v>
      </c>
      <c r="F548" s="181">
        <v>14603.060750469278</v>
      </c>
      <c r="G548" s="181">
        <v>14638.386088586543</v>
      </c>
      <c r="H548" s="181">
        <v>14696.026300429823</v>
      </c>
      <c r="I548" s="181">
        <v>14768.765077980508</v>
      </c>
      <c r="J548" s="182">
        <v>14851.170926022884</v>
      </c>
      <c r="K548" s="181">
        <v>14939.183471148861</v>
      </c>
      <c r="L548" s="181">
        <v>15029.686416026005</v>
      </c>
      <c r="M548" s="181">
        <v>15120.349762099901</v>
      </c>
      <c r="N548" s="181">
        <v>15209.339553614334</v>
      </c>
      <c r="O548" s="181">
        <v>15295.172524152373</v>
      </c>
      <c r="P548" s="181">
        <v>15377.089324673298</v>
      </c>
      <c r="Q548" s="181">
        <v>15454.600070834585</v>
      </c>
      <c r="R548" s="181">
        <v>15527.021261442575</v>
      </c>
      <c r="S548" s="181">
        <v>15593.988073418215</v>
      </c>
      <c r="T548" s="181">
        <v>15655.009490719474</v>
      </c>
      <c r="U548" s="181">
        <v>15710.262863143545</v>
      </c>
      <c r="V548" s="181">
        <v>15760.146537712819</v>
      </c>
      <c r="W548" s="181">
        <v>15804.523807523594</v>
      </c>
      <c r="X548" s="181">
        <v>15843.282342032113</v>
      </c>
      <c r="Y548" s="181">
        <v>15875.629273554681</v>
      </c>
    </row>
    <row r="549" spans="1:25" x14ac:dyDescent="0.25">
      <c r="A549" s="178" t="s">
        <v>687</v>
      </c>
      <c r="B549" s="178" t="s">
        <v>881</v>
      </c>
      <c r="C549" s="178" t="s">
        <v>218</v>
      </c>
      <c r="D549" s="178" t="s">
        <v>882</v>
      </c>
      <c r="E549" s="181">
        <v>17288.455411667437</v>
      </c>
      <c r="F549" s="181">
        <v>17468.910703298436</v>
      </c>
      <c r="G549" s="181">
        <v>17630.427800217363</v>
      </c>
      <c r="H549" s="181">
        <v>17790.402193166465</v>
      </c>
      <c r="I549" s="181">
        <v>17948.159055050834</v>
      </c>
      <c r="J549" s="182">
        <v>18103.206544983284</v>
      </c>
      <c r="K549" s="181">
        <v>18255.143443779751</v>
      </c>
      <c r="L549" s="181">
        <v>18403.608731742312</v>
      </c>
      <c r="M549" s="181">
        <v>18548.301364857522</v>
      </c>
      <c r="N549" s="181">
        <v>18688.973242824119</v>
      </c>
      <c r="O549" s="181">
        <v>18825.332564298733</v>
      </c>
      <c r="P549" s="181">
        <v>18957.512801048459</v>
      </c>
      <c r="Q549" s="181">
        <v>19085.625204912576</v>
      </c>
      <c r="R549" s="181">
        <v>19209.293964600271</v>
      </c>
      <c r="S549" s="181">
        <v>19328.409827195414</v>
      </c>
      <c r="T549" s="181">
        <v>19442.86085038977</v>
      </c>
      <c r="U549" s="181">
        <v>19552.732580482931</v>
      </c>
      <c r="V549" s="181">
        <v>19658.103402947832</v>
      </c>
      <c r="W549" s="181">
        <v>19758.872088268501</v>
      </c>
      <c r="X549" s="181">
        <v>19854.974729839796</v>
      </c>
      <c r="Y549" s="181">
        <v>19945.745546765411</v>
      </c>
    </row>
    <row r="550" spans="1:25" x14ac:dyDescent="0.25">
      <c r="A550" s="178" t="s">
        <v>687</v>
      </c>
      <c r="B550" s="178" t="s">
        <v>881</v>
      </c>
      <c r="C550" s="178" t="s">
        <v>240</v>
      </c>
      <c r="D550" s="178" t="s">
        <v>241</v>
      </c>
      <c r="E550" s="181">
        <v>33890.155368074455</v>
      </c>
      <c r="F550" s="181">
        <v>34270.400000643735</v>
      </c>
      <c r="G550" s="181">
        <v>34617.428992429501</v>
      </c>
      <c r="H550" s="181">
        <v>34965.378188660165</v>
      </c>
      <c r="I550" s="181">
        <v>35312.95348557664</v>
      </c>
      <c r="J550" s="182">
        <v>35659.212893287091</v>
      </c>
      <c r="K550" s="181">
        <v>36003.385454217962</v>
      </c>
      <c r="L550" s="181">
        <v>36344.772056600603</v>
      </c>
      <c r="M550" s="181">
        <v>36682.784489439247</v>
      </c>
      <c r="N550" s="181">
        <v>37016.931875909118</v>
      </c>
      <c r="O550" s="181">
        <v>37346.629363933847</v>
      </c>
      <c r="P550" s="181">
        <v>37672.129017653991</v>
      </c>
      <c r="Q550" s="181">
        <v>37993.636066286672</v>
      </c>
      <c r="R550" s="181">
        <v>38310.381759689364</v>
      </c>
      <c r="S550" s="181">
        <v>38622.120197409102</v>
      </c>
      <c r="T550" s="181">
        <v>38928.594055858986</v>
      </c>
      <c r="U550" s="181">
        <v>39229.936086581525</v>
      </c>
      <c r="V550" s="181">
        <v>39526.261815705831</v>
      </c>
      <c r="W550" s="181">
        <v>39817.322090296191</v>
      </c>
      <c r="X550" s="181">
        <v>40102.937300291553</v>
      </c>
      <c r="Y550" s="181">
        <v>40381.704097024114</v>
      </c>
    </row>
    <row r="551" spans="1:25" x14ac:dyDescent="0.25">
      <c r="A551" s="178" t="s">
        <v>687</v>
      </c>
      <c r="B551" s="178" t="s">
        <v>883</v>
      </c>
      <c r="C551" s="178" t="s">
        <v>565</v>
      </c>
      <c r="D551" s="178" t="s">
        <v>566</v>
      </c>
      <c r="E551" s="181">
        <v>13496.550339553623</v>
      </c>
      <c r="F551" s="181">
        <v>13462.002558300444</v>
      </c>
      <c r="G551" s="181">
        <v>13460.648438095706</v>
      </c>
      <c r="H551" s="181">
        <v>13495.583592379324</v>
      </c>
      <c r="I551" s="181">
        <v>13557.874227290455</v>
      </c>
      <c r="J551" s="182">
        <v>13640.992894806639</v>
      </c>
      <c r="K551" s="181">
        <v>13740.094568750083</v>
      </c>
      <c r="L551" s="181">
        <v>13851.636072837853</v>
      </c>
      <c r="M551" s="181">
        <v>13973.059121578912</v>
      </c>
      <c r="N551" s="181">
        <v>14102.497852206301</v>
      </c>
      <c r="O551" s="181">
        <v>14238.407910465767</v>
      </c>
      <c r="P551" s="181">
        <v>14379.922687744314</v>
      </c>
      <c r="Q551" s="181">
        <v>14526.483193902979</v>
      </c>
      <c r="R551" s="181">
        <v>14677.308023909309</v>
      </c>
      <c r="S551" s="181">
        <v>14831.735269284793</v>
      </c>
      <c r="T551" s="181">
        <v>14988.348136517936</v>
      </c>
      <c r="U551" s="181">
        <v>15145.73760777568</v>
      </c>
      <c r="V551" s="181">
        <v>15303.450404528434</v>
      </c>
      <c r="W551" s="181">
        <v>15461.321278506459</v>
      </c>
      <c r="X551" s="181">
        <v>15618.937192117559</v>
      </c>
      <c r="Y551" s="181">
        <v>15774.369884608011</v>
      </c>
    </row>
    <row r="552" spans="1:25" x14ac:dyDescent="0.25">
      <c r="A552" s="178" t="s">
        <v>687</v>
      </c>
      <c r="B552" s="178" t="s">
        <v>884</v>
      </c>
      <c r="C552" s="178" t="s">
        <v>218</v>
      </c>
      <c r="D552" s="178" t="s">
        <v>885</v>
      </c>
      <c r="E552" s="181">
        <v>7360.2049476224001</v>
      </c>
      <c r="F552" s="181">
        <v>7210.5959730168252</v>
      </c>
      <c r="G552" s="181">
        <v>7062.1106700901219</v>
      </c>
      <c r="H552" s="181">
        <v>6920.2070098971226</v>
      </c>
      <c r="I552" s="181">
        <v>6783.0534394200422</v>
      </c>
      <c r="J552" s="182">
        <v>6649.3715529982583</v>
      </c>
      <c r="K552" s="181">
        <v>6518.1932767179724</v>
      </c>
      <c r="L552" s="181">
        <v>6388.8063935925538</v>
      </c>
      <c r="M552" s="181">
        <v>6260.6839713063409</v>
      </c>
      <c r="N552" s="181">
        <v>6133.4528894434588</v>
      </c>
      <c r="O552" s="181">
        <v>6006.8160735683759</v>
      </c>
      <c r="P552" s="181">
        <v>5880.6835542837962</v>
      </c>
      <c r="Q552" s="181">
        <v>5754.9987438073313</v>
      </c>
      <c r="R552" s="181">
        <v>5629.5979635392205</v>
      </c>
      <c r="S552" s="181">
        <v>5504.4412892831606</v>
      </c>
      <c r="T552" s="181">
        <v>5379.610857427514</v>
      </c>
      <c r="U552" s="181">
        <v>5255.1289902344652</v>
      </c>
      <c r="V552" s="181">
        <v>5130.9582893187053</v>
      </c>
      <c r="W552" s="181">
        <v>5007.1782139699408</v>
      </c>
      <c r="X552" s="181">
        <v>4883.8979521171659</v>
      </c>
      <c r="Y552" s="181">
        <v>4761.191157449467</v>
      </c>
    </row>
    <row r="553" spans="1:25" x14ac:dyDescent="0.25">
      <c r="A553" s="178" t="s">
        <v>687</v>
      </c>
      <c r="B553" s="178" t="s">
        <v>884</v>
      </c>
      <c r="C553" s="178" t="s">
        <v>240</v>
      </c>
      <c r="D553" s="178" t="s">
        <v>241</v>
      </c>
      <c r="E553" s="181">
        <v>21155.606444367229</v>
      </c>
      <c r="F553" s="181">
        <v>21493.592301080236</v>
      </c>
      <c r="G553" s="181">
        <v>21833.874061753035</v>
      </c>
      <c r="H553" s="181">
        <v>22193.653966896069</v>
      </c>
      <c r="I553" s="181">
        <v>22568.477646710329</v>
      </c>
      <c r="J553" s="182">
        <v>22955.018856820865</v>
      </c>
      <c r="K553" s="181">
        <v>23350.485563446717</v>
      </c>
      <c r="L553" s="181">
        <v>23752.565926181713</v>
      </c>
      <c r="M553" s="181">
        <v>24159.286662093538</v>
      </c>
      <c r="N553" s="181">
        <v>24568.983859098746</v>
      </c>
      <c r="O553" s="181">
        <v>24980.065880334925</v>
      </c>
      <c r="P553" s="181">
        <v>25391.6155665773</v>
      </c>
      <c r="Q553" s="181">
        <v>25802.761750967446</v>
      </c>
      <c r="R553" s="181">
        <v>26212.045225178106</v>
      </c>
      <c r="S553" s="181">
        <v>26618.431783907796</v>
      </c>
      <c r="T553" s="181">
        <v>27021.403992593241</v>
      </c>
      <c r="U553" s="181">
        <v>27420.123986143935</v>
      </c>
      <c r="V553" s="181">
        <v>27813.375509291975</v>
      </c>
      <c r="W553" s="181">
        <v>28200.492820998468</v>
      </c>
      <c r="X553" s="181">
        <v>28580.97159927848</v>
      </c>
      <c r="Y553" s="181">
        <v>28954.108477935999</v>
      </c>
    </row>
    <row r="554" spans="1:25" x14ac:dyDescent="0.25">
      <c r="A554" s="178" t="s">
        <v>687</v>
      </c>
      <c r="B554" s="178" t="s">
        <v>886</v>
      </c>
      <c r="C554" s="178" t="s">
        <v>218</v>
      </c>
      <c r="D554" s="178" t="s">
        <v>887</v>
      </c>
      <c r="E554" s="181">
        <v>10281.615520097417</v>
      </c>
      <c r="F554" s="181">
        <v>10379.793109277145</v>
      </c>
      <c r="G554" s="181">
        <v>10477.496119434891</v>
      </c>
      <c r="H554" s="181">
        <v>10583.812190557417</v>
      </c>
      <c r="I554" s="181">
        <v>10696.427246492187</v>
      </c>
      <c r="J554" s="182">
        <v>10813.636724099015</v>
      </c>
      <c r="K554" s="181">
        <v>10934.006929467403</v>
      </c>
      <c r="L554" s="181">
        <v>11056.500525689044</v>
      </c>
      <c r="M554" s="181">
        <v>11180.291310253315</v>
      </c>
      <c r="N554" s="181">
        <v>11304.609626919326</v>
      </c>
      <c r="O554" s="181">
        <v>11428.740049752074</v>
      </c>
      <c r="P554" s="181">
        <v>11552.340491991548</v>
      </c>
      <c r="Q554" s="181">
        <v>11675.136711951502</v>
      </c>
      <c r="R554" s="181">
        <v>11796.599393981202</v>
      </c>
      <c r="S554" s="181">
        <v>11916.374466837604</v>
      </c>
      <c r="T554" s="181">
        <v>12034.162995069724</v>
      </c>
      <c r="U554" s="181">
        <v>12148.642587749728</v>
      </c>
      <c r="V554" s="181">
        <v>12258.538333695471</v>
      </c>
      <c r="W554" s="181">
        <v>12363.718859915709</v>
      </c>
      <c r="X554" s="181">
        <v>12464.139039708098</v>
      </c>
      <c r="Y554" s="181">
        <v>12559.439670317262</v>
      </c>
    </row>
    <row r="555" spans="1:25" x14ac:dyDescent="0.25">
      <c r="A555" s="178" t="s">
        <v>687</v>
      </c>
      <c r="B555" s="178" t="s">
        <v>886</v>
      </c>
      <c r="C555" s="178" t="s">
        <v>488</v>
      </c>
      <c r="D555" s="178" t="s">
        <v>888</v>
      </c>
      <c r="E555" s="181">
        <v>5724.8624901309122</v>
      </c>
      <c r="F555" s="181">
        <v>5840.5665849171337</v>
      </c>
      <c r="G555" s="181">
        <v>5957.8062137963925</v>
      </c>
      <c r="H555" s="181">
        <v>6081.8201238046686</v>
      </c>
      <c r="I555" s="181">
        <v>6211.446806168532</v>
      </c>
      <c r="J555" s="182">
        <v>6345.8293151300904</v>
      </c>
      <c r="K555" s="181">
        <v>6484.2318922626337</v>
      </c>
      <c r="L555" s="181">
        <v>6626.122585221894</v>
      </c>
      <c r="M555" s="181">
        <v>6771.0727036568815</v>
      </c>
      <c r="N555" s="181">
        <v>6918.6682938388813</v>
      </c>
      <c r="O555" s="181">
        <v>7068.5099959090512</v>
      </c>
      <c r="P555" s="181">
        <v>7220.4137528864558</v>
      </c>
      <c r="Q555" s="181">
        <v>7374.2296926522731</v>
      </c>
      <c r="R555" s="181">
        <v>7529.6380409330277</v>
      </c>
      <c r="S555" s="181">
        <v>7686.4179007822704</v>
      </c>
      <c r="T555" s="181">
        <v>7844.3745526680814</v>
      </c>
      <c r="U555" s="181">
        <v>8002.6305968521528</v>
      </c>
      <c r="V555" s="181">
        <v>8160.3030323057574</v>
      </c>
      <c r="W555" s="181">
        <v>8317.2412780300638</v>
      </c>
      <c r="X555" s="181">
        <v>8473.3480622586176</v>
      </c>
      <c r="Y555" s="181">
        <v>8628.3073691806312</v>
      </c>
    </row>
    <row r="556" spans="1:25" x14ac:dyDescent="0.25">
      <c r="A556" s="178" t="s">
        <v>687</v>
      </c>
      <c r="B556" s="178" t="s">
        <v>886</v>
      </c>
      <c r="C556" s="178" t="s">
        <v>889</v>
      </c>
      <c r="D556" s="178" t="s">
        <v>890</v>
      </c>
      <c r="E556" s="181">
        <v>2107.9205771065003</v>
      </c>
      <c r="F556" s="181">
        <v>2195.9695936193766</v>
      </c>
      <c r="G556" s="181">
        <v>2287.3881931452111</v>
      </c>
      <c r="H556" s="181">
        <v>2384.3457522709214</v>
      </c>
      <c r="I556" s="181">
        <v>2486.6266882475124</v>
      </c>
      <c r="J556" s="182">
        <v>2594.1098685326115</v>
      </c>
      <c r="K556" s="181">
        <v>2706.7034480627863</v>
      </c>
      <c r="L556" s="181">
        <v>2824.3841364143705</v>
      </c>
      <c r="M556" s="181">
        <v>2947.1614881086684</v>
      </c>
      <c r="N556" s="181">
        <v>3075.0425171048805</v>
      </c>
      <c r="O556" s="181">
        <v>3208.03169965396</v>
      </c>
      <c r="P556" s="181">
        <v>3346.224066349253</v>
      </c>
      <c r="Q556" s="181">
        <v>3489.7294104964026</v>
      </c>
      <c r="R556" s="181">
        <v>3638.575168844799</v>
      </c>
      <c r="S556" s="181">
        <v>3792.8302286959142</v>
      </c>
      <c r="T556" s="181">
        <v>3952.5729307404413</v>
      </c>
      <c r="U556" s="181">
        <v>4117.5274126406048</v>
      </c>
      <c r="V556" s="181">
        <v>4287.3819435659698</v>
      </c>
      <c r="W556" s="181">
        <v>4462.1826925033311</v>
      </c>
      <c r="X556" s="181">
        <v>4642.0012447763374</v>
      </c>
      <c r="Y556" s="181">
        <v>4826.7852059705292</v>
      </c>
    </row>
    <row r="557" spans="1:25" x14ac:dyDescent="0.25">
      <c r="A557" s="178" t="s">
        <v>687</v>
      </c>
      <c r="B557" s="178" t="s">
        <v>886</v>
      </c>
      <c r="C557" s="178" t="s">
        <v>240</v>
      </c>
      <c r="D557" s="178" t="s">
        <v>241</v>
      </c>
      <c r="E557" s="181">
        <v>13698.924352725633</v>
      </c>
      <c r="F557" s="181">
        <v>13720.998665098788</v>
      </c>
      <c r="G557" s="181">
        <v>13742.931636110101</v>
      </c>
      <c r="H557" s="181">
        <v>13776.645437732499</v>
      </c>
      <c r="I557" s="181">
        <v>13818.978316815403</v>
      </c>
      <c r="J557" s="182">
        <v>13867.652054863454</v>
      </c>
      <c r="K557" s="181">
        <v>13920.807072611189</v>
      </c>
      <c r="L557" s="181">
        <v>13977.144795524136</v>
      </c>
      <c r="M557" s="181">
        <v>14035.674336144519</v>
      </c>
      <c r="N557" s="181">
        <v>14095.508288043084</v>
      </c>
      <c r="O557" s="181">
        <v>14155.855562281748</v>
      </c>
      <c r="P557" s="181">
        <v>14216.410078215242</v>
      </c>
      <c r="Q557" s="181">
        <v>14276.960991969303</v>
      </c>
      <c r="R557" s="181">
        <v>14336.996906230113</v>
      </c>
      <c r="S557" s="181">
        <v>14396.234358347225</v>
      </c>
      <c r="T557" s="181">
        <v>14454.466143774791</v>
      </c>
      <c r="U557" s="181">
        <v>14510.270345346875</v>
      </c>
      <c r="V557" s="181">
        <v>14562.314876516628</v>
      </c>
      <c r="W557" s="181">
        <v>14610.64781007445</v>
      </c>
      <c r="X557" s="181">
        <v>14655.416918819517</v>
      </c>
      <c r="Y557" s="181">
        <v>14696.398433298171</v>
      </c>
    </row>
    <row r="558" spans="1:25" x14ac:dyDescent="0.25">
      <c r="A558" s="178" t="s">
        <v>687</v>
      </c>
      <c r="B558" s="178" t="s">
        <v>891</v>
      </c>
      <c r="C558" s="178" t="s">
        <v>218</v>
      </c>
      <c r="D558" s="178" t="s">
        <v>892</v>
      </c>
      <c r="E558" s="181">
        <v>6031.5208136194187</v>
      </c>
      <c r="F558" s="181">
        <v>6115.859002133986</v>
      </c>
      <c r="G558" s="181">
        <v>6196.3865748437765</v>
      </c>
      <c r="H558" s="181">
        <v>6279.5779203415368</v>
      </c>
      <c r="I558" s="181">
        <v>6364.9573357490308</v>
      </c>
      <c r="J558" s="182">
        <v>6452.2267626588555</v>
      </c>
      <c r="K558" s="181">
        <v>6541.135002793143</v>
      </c>
      <c r="L558" s="181">
        <v>6631.5370468433239</v>
      </c>
      <c r="M558" s="181">
        <v>6723.3257675519644</v>
      </c>
      <c r="N558" s="181">
        <v>6816.3336986719842</v>
      </c>
      <c r="O558" s="181">
        <v>6910.4004657788546</v>
      </c>
      <c r="P558" s="181">
        <v>7005.5454236184351</v>
      </c>
      <c r="Q558" s="181">
        <v>7101.7693568218692</v>
      </c>
      <c r="R558" s="181">
        <v>7198.879553943977</v>
      </c>
      <c r="S558" s="181">
        <v>7296.7715803310948</v>
      </c>
      <c r="T558" s="181">
        <v>7395.5793753752478</v>
      </c>
      <c r="U558" s="181">
        <v>7494.6568406651977</v>
      </c>
      <c r="V558" s="181">
        <v>7593.131242354556</v>
      </c>
      <c r="W558" s="181">
        <v>7690.9524391705691</v>
      </c>
      <c r="X558" s="181">
        <v>7788.1301204316487</v>
      </c>
      <c r="Y558" s="181">
        <v>7884.7667399182064</v>
      </c>
    </row>
    <row r="559" spans="1:25" x14ac:dyDescent="0.25">
      <c r="A559" s="178" t="s">
        <v>687</v>
      </c>
      <c r="B559" s="178" t="s">
        <v>891</v>
      </c>
      <c r="C559" s="178" t="s">
        <v>240</v>
      </c>
      <c r="D559" s="178" t="s">
        <v>241</v>
      </c>
      <c r="E559" s="181">
        <v>3178.9542269576818</v>
      </c>
      <c r="F559" s="181">
        <v>3205.3955096588088</v>
      </c>
      <c r="G559" s="181">
        <v>3229.4560610623503</v>
      </c>
      <c r="H559" s="181">
        <v>3254.5282483328997</v>
      </c>
      <c r="I559" s="181">
        <v>3280.3471366695012</v>
      </c>
      <c r="J559" s="182">
        <v>3306.7445450282107</v>
      </c>
      <c r="K559" s="181">
        <v>3333.5797719781563</v>
      </c>
      <c r="L559" s="181">
        <v>3360.7689461072287</v>
      </c>
      <c r="M559" s="181">
        <v>3388.2490576284172</v>
      </c>
      <c r="N559" s="181">
        <v>3415.9281785050334</v>
      </c>
      <c r="O559" s="181">
        <v>3443.7198925933899</v>
      </c>
      <c r="P559" s="181">
        <v>3471.6287208958115</v>
      </c>
      <c r="Q559" s="181">
        <v>3499.6498885896722</v>
      </c>
      <c r="R559" s="181">
        <v>3527.6838635734985</v>
      </c>
      <c r="S559" s="181">
        <v>3555.676311082957</v>
      </c>
      <c r="T559" s="181">
        <v>3583.6895946875179</v>
      </c>
      <c r="U559" s="181">
        <v>3611.4087965238677</v>
      </c>
      <c r="V559" s="181">
        <v>3638.4174124664728</v>
      </c>
      <c r="W559" s="181">
        <v>3664.7002400248298</v>
      </c>
      <c r="X559" s="181">
        <v>3690.2708764179156</v>
      </c>
      <c r="Y559" s="181">
        <v>3715.1864378161772</v>
      </c>
    </row>
    <row r="560" spans="1:25" x14ac:dyDescent="0.25">
      <c r="A560" s="178" t="s">
        <v>687</v>
      </c>
      <c r="B560" s="178" t="s">
        <v>893</v>
      </c>
      <c r="C560" s="178" t="s">
        <v>218</v>
      </c>
      <c r="D560" s="178" t="s">
        <v>894</v>
      </c>
      <c r="E560" s="181">
        <v>26875.829763021782</v>
      </c>
      <c r="F560" s="181">
        <v>27358.951464339178</v>
      </c>
      <c r="G560" s="181">
        <v>27755.459795675448</v>
      </c>
      <c r="H560" s="181">
        <v>28104.540677781926</v>
      </c>
      <c r="I560" s="181">
        <v>28413.514041026854</v>
      </c>
      <c r="J560" s="182">
        <v>28687.981838676555</v>
      </c>
      <c r="K560" s="181">
        <v>28932.390274288566</v>
      </c>
      <c r="L560" s="181">
        <v>29150.297451169776</v>
      </c>
      <c r="M560" s="181">
        <v>29344.696334369386</v>
      </c>
      <c r="N560" s="181">
        <v>29517.840019604158</v>
      </c>
      <c r="O560" s="181">
        <v>29671.12828776332</v>
      </c>
      <c r="P560" s="181">
        <v>29806.58026223792</v>
      </c>
      <c r="Q560" s="181">
        <v>29926.10389733571</v>
      </c>
      <c r="R560" s="181">
        <v>30030.687046439762</v>
      </c>
      <c r="S560" s="181">
        <v>30121.266774967902</v>
      </c>
      <c r="T560" s="181">
        <v>30198.155286994926</v>
      </c>
      <c r="U560" s="181">
        <v>30262.30869781012</v>
      </c>
      <c r="V560" s="181">
        <v>30314.984450945965</v>
      </c>
      <c r="W560" s="181">
        <v>30356.835502008442</v>
      </c>
      <c r="X560" s="181">
        <v>30388.323608088212</v>
      </c>
      <c r="Y560" s="181">
        <v>30408.574057077316</v>
      </c>
    </row>
    <row r="561" spans="1:25" x14ac:dyDescent="0.25">
      <c r="A561" s="178" t="s">
        <v>687</v>
      </c>
      <c r="B561" s="178" t="s">
        <v>893</v>
      </c>
      <c r="C561" s="178" t="s">
        <v>528</v>
      </c>
      <c r="D561" s="178" t="s">
        <v>895</v>
      </c>
      <c r="E561" s="181">
        <v>2233.4257738094043</v>
      </c>
      <c r="F561" s="181">
        <v>2335.34395491229</v>
      </c>
      <c r="G561" s="181">
        <v>2433.5573937943423</v>
      </c>
      <c r="H561" s="181">
        <v>2531.1123410139794</v>
      </c>
      <c r="I561" s="181">
        <v>2628.4616222883142</v>
      </c>
      <c r="J561" s="182">
        <v>2725.9535528421388</v>
      </c>
      <c r="K561" s="181">
        <v>2823.8689075497305</v>
      </c>
      <c r="L561" s="181">
        <v>2922.4357369498161</v>
      </c>
      <c r="M561" s="181">
        <v>3021.8531912935387</v>
      </c>
      <c r="N561" s="181">
        <v>3122.2672872571843</v>
      </c>
      <c r="O561" s="181">
        <v>3223.7497985728269</v>
      </c>
      <c r="P561" s="181">
        <v>3326.4513870734531</v>
      </c>
      <c r="Q561" s="181">
        <v>3430.5280206666107</v>
      </c>
      <c r="R561" s="181">
        <v>3536.0453175918583</v>
      </c>
      <c r="S561" s="181">
        <v>3643.0702766027143</v>
      </c>
      <c r="T561" s="181">
        <v>3751.5997051288828</v>
      </c>
      <c r="U561" s="181">
        <v>3861.7121498424599</v>
      </c>
      <c r="V561" s="181">
        <v>3973.5341855956954</v>
      </c>
      <c r="W561" s="181">
        <v>4087.1244669266657</v>
      </c>
      <c r="X561" s="181">
        <v>4202.5207983905457</v>
      </c>
      <c r="Y561" s="181">
        <v>4319.5742806161006</v>
      </c>
    </row>
    <row r="562" spans="1:25" x14ac:dyDescent="0.25">
      <c r="A562" s="178" t="s">
        <v>687</v>
      </c>
      <c r="B562" s="178" t="s">
        <v>893</v>
      </c>
      <c r="C562" s="178" t="s">
        <v>240</v>
      </c>
      <c r="D562" s="178" t="s">
        <v>241</v>
      </c>
      <c r="E562" s="181">
        <v>12561.22873335885</v>
      </c>
      <c r="F562" s="181">
        <v>12953.626279095264</v>
      </c>
      <c r="G562" s="181">
        <v>13313.069389780154</v>
      </c>
      <c r="H562" s="181">
        <v>13657.149220189152</v>
      </c>
      <c r="I562" s="181">
        <v>13988.720743515483</v>
      </c>
      <c r="J562" s="182">
        <v>14309.946010500384</v>
      </c>
      <c r="K562" s="181">
        <v>14622.528576562185</v>
      </c>
      <c r="L562" s="181">
        <v>14927.817172701964</v>
      </c>
      <c r="M562" s="181">
        <v>15226.947320050596</v>
      </c>
      <c r="N562" s="181">
        <v>15520.733334374523</v>
      </c>
      <c r="O562" s="181">
        <v>15809.584803654103</v>
      </c>
      <c r="P562" s="181">
        <v>16094.273495507081</v>
      </c>
      <c r="Q562" s="181">
        <v>16375.557309777443</v>
      </c>
      <c r="R562" s="181">
        <v>16653.729599547194</v>
      </c>
      <c r="S562" s="181">
        <v>16929.075312040914</v>
      </c>
      <c r="T562" s="181">
        <v>17201.542972590014</v>
      </c>
      <c r="U562" s="181">
        <v>17471.453982013121</v>
      </c>
      <c r="V562" s="181">
        <v>17739.327520893221</v>
      </c>
      <c r="W562" s="181">
        <v>18005.356230914949</v>
      </c>
      <c r="X562" s="181">
        <v>18269.631621912184</v>
      </c>
      <c r="Y562" s="181">
        <v>18531.438914638373</v>
      </c>
    </row>
    <row r="563" spans="1:25" x14ac:dyDescent="0.25">
      <c r="A563" s="178" t="s">
        <v>687</v>
      </c>
      <c r="B563" s="178" t="s">
        <v>896</v>
      </c>
      <c r="C563" s="178" t="s">
        <v>218</v>
      </c>
      <c r="D563" s="178" t="s">
        <v>897</v>
      </c>
      <c r="E563" s="181">
        <v>19218.928789255348</v>
      </c>
      <c r="F563" s="181">
        <v>19083.593791589963</v>
      </c>
      <c r="G563" s="181">
        <v>18974.311562262548</v>
      </c>
      <c r="H563" s="181">
        <v>18898.662311138811</v>
      </c>
      <c r="I563" s="181">
        <v>18845.582305804615</v>
      </c>
      <c r="J563" s="182">
        <v>18806.857374341005</v>
      </c>
      <c r="K563" s="181">
        <v>18776.480001088752</v>
      </c>
      <c r="L563" s="181">
        <v>18749.929092404589</v>
      </c>
      <c r="M563" s="181">
        <v>18723.845116579094</v>
      </c>
      <c r="N563" s="181">
        <v>18695.629464373575</v>
      </c>
      <c r="O563" s="181">
        <v>18663.053840370318</v>
      </c>
      <c r="P563" s="181">
        <v>18624.908783378436</v>
      </c>
      <c r="Q563" s="181">
        <v>18580.381192782392</v>
      </c>
      <c r="R563" s="181">
        <v>18528.39990569749</v>
      </c>
      <c r="S563" s="181">
        <v>18468.200483553032</v>
      </c>
      <c r="T563" s="181">
        <v>18398.936489756656</v>
      </c>
      <c r="U563" s="181">
        <v>18320.375490876198</v>
      </c>
      <c r="V563" s="181">
        <v>18232.651475039482</v>
      </c>
      <c r="W563" s="181">
        <v>18135.631475064951</v>
      </c>
      <c r="X563" s="181">
        <v>18029.166588808384</v>
      </c>
      <c r="Y563" s="181">
        <v>17912.423509927034</v>
      </c>
    </row>
    <row r="564" spans="1:25" x14ac:dyDescent="0.25">
      <c r="A564" s="178" t="s">
        <v>687</v>
      </c>
      <c r="B564" s="178" t="s">
        <v>896</v>
      </c>
      <c r="C564" s="178" t="s">
        <v>240</v>
      </c>
      <c r="D564" s="178" t="s">
        <v>241</v>
      </c>
      <c r="E564" s="181">
        <v>6856.3888485024781</v>
      </c>
      <c r="F564" s="181">
        <v>7054.0173714939137</v>
      </c>
      <c r="G564" s="181">
        <v>7266.9552784409552</v>
      </c>
      <c r="H564" s="181">
        <v>7499.4190873904745</v>
      </c>
      <c r="I564" s="181">
        <v>7748.4746920710659</v>
      </c>
      <c r="J564" s="182">
        <v>8011.8532814054715</v>
      </c>
      <c r="K564" s="181">
        <v>8287.8338208861423</v>
      </c>
      <c r="L564" s="181">
        <v>8575.0484785242788</v>
      </c>
      <c r="M564" s="181">
        <v>8872.4200210143481</v>
      </c>
      <c r="N564" s="181">
        <v>9179.0396120857004</v>
      </c>
      <c r="O564" s="181">
        <v>9494.01601201222</v>
      </c>
      <c r="P564" s="181">
        <v>9816.8352871004972</v>
      </c>
      <c r="Q564" s="181">
        <v>10147.102988657711</v>
      </c>
      <c r="R564" s="181">
        <v>10484.204009233377</v>
      </c>
      <c r="S564" s="181">
        <v>10827.600582378374</v>
      </c>
      <c r="T564" s="181">
        <v>11176.61948855704</v>
      </c>
      <c r="U564" s="181">
        <v>11530.873685452972</v>
      </c>
      <c r="V564" s="181">
        <v>11890.162039805868</v>
      </c>
      <c r="W564" s="181">
        <v>12254.080356846916</v>
      </c>
      <c r="X564" s="181">
        <v>12622.163232361987</v>
      </c>
      <c r="Y564" s="181">
        <v>12993.393418945396</v>
      </c>
    </row>
    <row r="565" spans="1:25" x14ac:dyDescent="0.25">
      <c r="A565" s="178" t="s">
        <v>687</v>
      </c>
      <c r="B565" s="178" t="s">
        <v>898</v>
      </c>
      <c r="C565" s="178" t="s">
        <v>218</v>
      </c>
      <c r="D565" s="178" t="s">
        <v>899</v>
      </c>
      <c r="E565" s="181">
        <v>3122.5638616816696</v>
      </c>
      <c r="F565" s="181">
        <v>3165.7967944079801</v>
      </c>
      <c r="G565" s="181">
        <v>3211.8718402389723</v>
      </c>
      <c r="H565" s="181">
        <v>3263.2319247917544</v>
      </c>
      <c r="I565" s="181">
        <v>3318.7498318067715</v>
      </c>
      <c r="J565" s="182">
        <v>3377.5736886315672</v>
      </c>
      <c r="K565" s="181">
        <v>3439.0250976266275</v>
      </c>
      <c r="L565" s="181">
        <v>3502.584955160562</v>
      </c>
      <c r="M565" s="181">
        <v>3567.8420361679687</v>
      </c>
      <c r="N565" s="181">
        <v>3634.4496688539589</v>
      </c>
      <c r="O565" s="181">
        <v>3702.0943677887931</v>
      </c>
      <c r="P565" s="181">
        <v>3770.6077052284259</v>
      </c>
      <c r="Q565" s="181">
        <v>3839.8606512142419</v>
      </c>
      <c r="R565" s="181">
        <v>3909.6533677268444</v>
      </c>
      <c r="S565" s="181">
        <v>3979.8653024434352</v>
      </c>
      <c r="T565" s="181">
        <v>4050.4347324605769</v>
      </c>
      <c r="U565" s="181">
        <v>4121.1143149834343</v>
      </c>
      <c r="V565" s="181">
        <v>4191.6361617518278</v>
      </c>
      <c r="W565" s="181">
        <v>4261.9578090113719</v>
      </c>
      <c r="X565" s="181">
        <v>4332.068968950055</v>
      </c>
      <c r="Y565" s="181">
        <v>4401.8925380848586</v>
      </c>
    </row>
    <row r="566" spans="1:25" x14ac:dyDescent="0.25">
      <c r="A566" s="178" t="s">
        <v>687</v>
      </c>
      <c r="B566" s="178" t="s">
        <v>898</v>
      </c>
      <c r="C566" s="178" t="s">
        <v>797</v>
      </c>
      <c r="D566" s="178" t="s">
        <v>900</v>
      </c>
      <c r="E566" s="181">
        <v>2402.2870076109302</v>
      </c>
      <c r="F566" s="181">
        <v>2421.2329609491549</v>
      </c>
      <c r="G566" s="181">
        <v>2442.0341301095636</v>
      </c>
      <c r="H566" s="181">
        <v>2466.5018292327604</v>
      </c>
      <c r="I566" s="181">
        <v>2493.7217682154665</v>
      </c>
      <c r="J566" s="182">
        <v>2523.0060498732773</v>
      </c>
      <c r="K566" s="181">
        <v>2553.8111778977495</v>
      </c>
      <c r="L566" s="181">
        <v>2585.7235763855724</v>
      </c>
      <c r="M566" s="181">
        <v>2618.4182217948082</v>
      </c>
      <c r="N566" s="181">
        <v>2651.6245709685722</v>
      </c>
      <c r="O566" s="181">
        <v>2685.1023197732957</v>
      </c>
      <c r="P566" s="181">
        <v>2718.7212687109936</v>
      </c>
      <c r="Q566" s="181">
        <v>2752.3824328712271</v>
      </c>
      <c r="R566" s="181">
        <v>2785.938638425755</v>
      </c>
      <c r="S566" s="181">
        <v>2819.3022975506665</v>
      </c>
      <c r="T566" s="181">
        <v>2852.4293020455534</v>
      </c>
      <c r="U566" s="181">
        <v>2885.1466395984248</v>
      </c>
      <c r="V566" s="181">
        <v>2917.2710848108104</v>
      </c>
      <c r="W566" s="181">
        <v>2948.7797419999938</v>
      </c>
      <c r="X566" s="181">
        <v>2979.6724778272119</v>
      </c>
      <c r="Y566" s="181">
        <v>3009.9035733071082</v>
      </c>
    </row>
    <row r="567" spans="1:25" x14ac:dyDescent="0.25">
      <c r="A567" s="178" t="s">
        <v>687</v>
      </c>
      <c r="B567" s="178" t="s">
        <v>898</v>
      </c>
      <c r="C567" s="178" t="s">
        <v>240</v>
      </c>
      <c r="D567" s="178" t="s">
        <v>241</v>
      </c>
      <c r="E567" s="181">
        <v>20244.485953831976</v>
      </c>
      <c r="F567" s="181">
        <v>20350.934780958425</v>
      </c>
      <c r="G567" s="181">
        <v>20473.854488676923</v>
      </c>
      <c r="H567" s="181">
        <v>20628.289724229315</v>
      </c>
      <c r="I567" s="181">
        <v>20806.407742382537</v>
      </c>
      <c r="J567" s="182">
        <v>21002.345360180741</v>
      </c>
      <c r="K567" s="181">
        <v>21211.500468934228</v>
      </c>
      <c r="L567" s="181">
        <v>21430.394318637369</v>
      </c>
      <c r="M567" s="181">
        <v>21656.314479681994</v>
      </c>
      <c r="N567" s="181">
        <v>21887.02350438499</v>
      </c>
      <c r="O567" s="181">
        <v>22120.55275743335</v>
      </c>
      <c r="P567" s="181">
        <v>22355.855111930279</v>
      </c>
      <c r="Q567" s="181">
        <v>22592.14782337649</v>
      </c>
      <c r="R567" s="181">
        <v>22828.258912840287</v>
      </c>
      <c r="S567" s="181">
        <v>23063.511520866643</v>
      </c>
      <c r="T567" s="181">
        <v>23297.587671047182</v>
      </c>
      <c r="U567" s="181">
        <v>23529.119283069689</v>
      </c>
      <c r="V567" s="181">
        <v>23756.662131857349</v>
      </c>
      <c r="W567" s="181">
        <v>23980.082393467681</v>
      </c>
      <c r="X567" s="181">
        <v>24199.429865116483</v>
      </c>
      <c r="Y567" s="181">
        <v>24414.382360014839</v>
      </c>
    </row>
    <row r="568" spans="1:25" x14ac:dyDescent="0.25">
      <c r="A568" s="178" t="s">
        <v>687</v>
      </c>
      <c r="B568" s="178" t="s">
        <v>901</v>
      </c>
      <c r="C568" s="178" t="s">
        <v>218</v>
      </c>
      <c r="D568" s="178" t="s">
        <v>902</v>
      </c>
      <c r="E568" s="181">
        <v>5311.9260671495585</v>
      </c>
      <c r="F568" s="181">
        <v>5342.724185307372</v>
      </c>
      <c r="G568" s="181">
        <v>5374.1891812073109</v>
      </c>
      <c r="H568" s="181">
        <v>5410.7180467506569</v>
      </c>
      <c r="I568" s="181">
        <v>5450.9558138467319</v>
      </c>
      <c r="J568" s="182">
        <v>5493.9080135639624</v>
      </c>
      <c r="K568" s="181">
        <v>5538.8017795825681</v>
      </c>
      <c r="L568" s="181">
        <v>5585.0404161171928</v>
      </c>
      <c r="M568" s="181">
        <v>5632.1596803299126</v>
      </c>
      <c r="N568" s="181">
        <v>5679.7870836711982</v>
      </c>
      <c r="O568" s="181">
        <v>5727.5721949988947</v>
      </c>
      <c r="P568" s="181">
        <v>5775.3476279083297</v>
      </c>
      <c r="Q568" s="181">
        <v>5822.9766179512717</v>
      </c>
      <c r="R568" s="181">
        <v>5870.1810593937853</v>
      </c>
      <c r="S568" s="181">
        <v>5916.7465723472324</v>
      </c>
      <c r="T568" s="181">
        <v>5962.4188793076592</v>
      </c>
      <c r="U568" s="181">
        <v>6006.9276337353549</v>
      </c>
      <c r="V568" s="181">
        <v>6050.0828183837848</v>
      </c>
      <c r="W568" s="181">
        <v>6091.7711864555076</v>
      </c>
      <c r="X568" s="181">
        <v>6131.8720466011364</v>
      </c>
      <c r="Y568" s="181">
        <v>6170.0337877387783</v>
      </c>
    </row>
    <row r="569" spans="1:25" x14ac:dyDescent="0.25">
      <c r="A569" s="178" t="s">
        <v>687</v>
      </c>
      <c r="B569" s="178" t="s">
        <v>901</v>
      </c>
      <c r="C569" s="178" t="s">
        <v>510</v>
      </c>
      <c r="D569" s="178" t="s">
        <v>903</v>
      </c>
      <c r="E569" s="181">
        <v>1423.2569747142402</v>
      </c>
      <c r="F569" s="181">
        <v>1472.486743223096</v>
      </c>
      <c r="G569" s="181">
        <v>1523.557779953366</v>
      </c>
      <c r="H569" s="181">
        <v>1577.8227809926971</v>
      </c>
      <c r="I569" s="181">
        <v>1635.0585929618446</v>
      </c>
      <c r="J569" s="182">
        <v>1695.1158407227495</v>
      </c>
      <c r="K569" s="181">
        <v>1757.8878391775302</v>
      </c>
      <c r="L569" s="181">
        <v>1823.3036395370359</v>
      </c>
      <c r="M569" s="181">
        <v>1891.3198376993664</v>
      </c>
      <c r="N569" s="181">
        <v>1961.9115065012518</v>
      </c>
      <c r="O569" s="181">
        <v>2035.050874092856</v>
      </c>
      <c r="P569" s="181">
        <v>2110.7663826112594</v>
      </c>
      <c r="Q569" s="181">
        <v>2189.0940704347909</v>
      </c>
      <c r="R569" s="181">
        <v>2270.0123247399183</v>
      </c>
      <c r="S569" s="181">
        <v>2353.515301052922</v>
      </c>
      <c r="T569" s="181">
        <v>2439.5733564878069</v>
      </c>
      <c r="U569" s="181">
        <v>2528.1401054273833</v>
      </c>
      <c r="V569" s="181">
        <v>2619.1923753801484</v>
      </c>
      <c r="W569" s="181">
        <v>2712.7326873572583</v>
      </c>
      <c r="X569" s="181">
        <v>2808.7548926051709</v>
      </c>
      <c r="Y569" s="181">
        <v>2907.1379487109525</v>
      </c>
    </row>
    <row r="570" spans="1:25" x14ac:dyDescent="0.25">
      <c r="A570" s="178" t="s">
        <v>687</v>
      </c>
      <c r="B570" s="178" t="s">
        <v>901</v>
      </c>
      <c r="C570" s="178" t="s">
        <v>240</v>
      </c>
      <c r="D570" s="178" t="s">
        <v>241</v>
      </c>
      <c r="E570" s="181">
        <v>51761.393823401377</v>
      </c>
      <c r="F570" s="181">
        <v>52150.547907982902</v>
      </c>
      <c r="G570" s="181">
        <v>52548.884785343405</v>
      </c>
      <c r="H570" s="181">
        <v>52999.535523165556</v>
      </c>
      <c r="I570" s="181">
        <v>53489.498614349191</v>
      </c>
      <c r="J570" s="182">
        <v>54009.229082820922</v>
      </c>
      <c r="K570" s="181">
        <v>54551.299169442202</v>
      </c>
      <c r="L570" s="181">
        <v>55109.967509366841</v>
      </c>
      <c r="M570" s="181">
        <v>55680.761148275982</v>
      </c>
      <c r="N570" s="181">
        <v>56260.083256477832</v>
      </c>
      <c r="O570" s="181">
        <v>56844.52891014178</v>
      </c>
      <c r="P570" s="181">
        <v>57432.487071228665</v>
      </c>
      <c r="Q570" s="181">
        <v>58022.639041120659</v>
      </c>
      <c r="R570" s="181">
        <v>58612.244065106701</v>
      </c>
      <c r="S570" s="181">
        <v>59199.176127834486</v>
      </c>
      <c r="T570" s="181">
        <v>59780.890825432711</v>
      </c>
      <c r="U570" s="181">
        <v>60354.659904774111</v>
      </c>
      <c r="V570" s="181">
        <v>60918.539404145726</v>
      </c>
      <c r="W570" s="181">
        <v>61471.341692879098</v>
      </c>
      <c r="X570" s="181">
        <v>62011.791726224612</v>
      </c>
      <c r="Y570" s="181">
        <v>62536.260836681133</v>
      </c>
    </row>
    <row r="571" spans="1:25" x14ac:dyDescent="0.25">
      <c r="A571" s="178" t="s">
        <v>687</v>
      </c>
      <c r="B571" s="178" t="s">
        <v>904</v>
      </c>
      <c r="C571" s="178" t="s">
        <v>218</v>
      </c>
      <c r="D571" s="178" t="s">
        <v>905</v>
      </c>
      <c r="E571" s="181">
        <v>161612.33318512401</v>
      </c>
      <c r="F571" s="181">
        <v>164302.97908755252</v>
      </c>
      <c r="G571" s="181">
        <v>166729.70643286532</v>
      </c>
      <c r="H571" s="181">
        <v>169081.14037974144</v>
      </c>
      <c r="I571" s="181">
        <v>171355.42892014203</v>
      </c>
      <c r="J571" s="182">
        <v>173550.0704214983</v>
      </c>
      <c r="K571" s="181">
        <v>175664.00088896652</v>
      </c>
      <c r="L571" s="181">
        <v>177696.43738482203</v>
      </c>
      <c r="M571" s="181">
        <v>179647.92058050947</v>
      </c>
      <c r="N571" s="181">
        <v>181517.39447030216</v>
      </c>
      <c r="O571" s="181">
        <v>183300.9312514957</v>
      </c>
      <c r="P571" s="181">
        <v>185001.00876813903</v>
      </c>
      <c r="Q571" s="181">
        <v>186621.2300943115</v>
      </c>
      <c r="R571" s="181">
        <v>188160.73816682008</v>
      </c>
      <c r="S571" s="181">
        <v>189620.01494287525</v>
      </c>
      <c r="T571" s="181">
        <v>190998.69158185474</v>
      </c>
      <c r="U571" s="181">
        <v>192302.06824446886</v>
      </c>
      <c r="V571" s="181">
        <v>193535.50440770373</v>
      </c>
      <c r="W571" s="181">
        <v>194699.46579975952</v>
      </c>
      <c r="X571" s="181">
        <v>195794.2285971306</v>
      </c>
      <c r="Y571" s="181">
        <v>196814.78466285969</v>
      </c>
    </row>
    <row r="572" spans="1:25" x14ac:dyDescent="0.25">
      <c r="A572" s="178" t="s">
        <v>687</v>
      </c>
      <c r="B572" s="178" t="s">
        <v>904</v>
      </c>
      <c r="C572" s="178" t="s">
        <v>726</v>
      </c>
      <c r="D572" s="178" t="s">
        <v>906</v>
      </c>
      <c r="E572" s="181">
        <v>2245.8230788063574</v>
      </c>
      <c r="F572" s="181">
        <v>2310.0660356151766</v>
      </c>
      <c r="G572" s="181">
        <v>2371.7551860467393</v>
      </c>
      <c r="H572" s="181">
        <v>2433.4921981926996</v>
      </c>
      <c r="I572" s="181">
        <v>2495.2299517376036</v>
      </c>
      <c r="J572" s="182">
        <v>2556.9098562394729</v>
      </c>
      <c r="K572" s="181">
        <v>2618.4923504683484</v>
      </c>
      <c r="L572" s="181">
        <v>2679.9406540498376</v>
      </c>
      <c r="M572" s="181">
        <v>2741.2368876538521</v>
      </c>
      <c r="N572" s="181">
        <v>2802.3381438688789</v>
      </c>
      <c r="O572" s="181">
        <v>2863.1551153293276</v>
      </c>
      <c r="P572" s="181">
        <v>2923.6960354792554</v>
      </c>
      <c r="Q572" s="181">
        <v>2983.9880980886096</v>
      </c>
      <c r="R572" s="181">
        <v>3043.988193160264</v>
      </c>
      <c r="S572" s="181">
        <v>3103.6736452338814</v>
      </c>
      <c r="T572" s="181">
        <v>3163.0072012891451</v>
      </c>
      <c r="U572" s="181">
        <v>3222.0454350789655</v>
      </c>
      <c r="V572" s="181">
        <v>3280.8492095291313</v>
      </c>
      <c r="W572" s="181">
        <v>3339.398887184831</v>
      </c>
      <c r="X572" s="181">
        <v>3397.6711356619953</v>
      </c>
      <c r="Y572" s="181">
        <v>3455.5492781817297</v>
      </c>
    </row>
    <row r="573" spans="1:25" x14ac:dyDescent="0.25">
      <c r="A573" s="178" t="s">
        <v>687</v>
      </c>
      <c r="B573" s="178" t="s">
        <v>904</v>
      </c>
      <c r="C573" s="178" t="s">
        <v>240</v>
      </c>
      <c r="D573" s="178" t="s">
        <v>241</v>
      </c>
      <c r="E573" s="181">
        <v>26276.948172518467</v>
      </c>
      <c r="F573" s="181">
        <v>27096.558616375747</v>
      </c>
      <c r="G573" s="181">
        <v>27897.649600776371</v>
      </c>
      <c r="H573" s="181">
        <v>28711.074701202269</v>
      </c>
      <c r="I573" s="181">
        <v>29536.679360010654</v>
      </c>
      <c r="J573" s="182">
        <v>30374.155669567906</v>
      </c>
      <c r="K573" s="181">
        <v>31223.402758417298</v>
      </c>
      <c r="L573" s="181">
        <v>32084.335799415101</v>
      </c>
      <c r="M573" s="181">
        <v>32957.080084494955</v>
      </c>
      <c r="N573" s="181">
        <v>33841.44523347645</v>
      </c>
      <c r="O573" s="181">
        <v>34736.659050778449</v>
      </c>
      <c r="P573" s="181">
        <v>35643.108173799512</v>
      </c>
      <c r="Q573" s="181">
        <v>36561.403514655321</v>
      </c>
      <c r="R573" s="181">
        <v>37491.287750318566</v>
      </c>
      <c r="S573" s="181">
        <v>38432.73684471102</v>
      </c>
      <c r="T573" s="181">
        <v>39385.530616981865</v>
      </c>
      <c r="U573" s="181">
        <v>40350.605112845064</v>
      </c>
      <c r="V573" s="181">
        <v>41328.958927890191</v>
      </c>
      <c r="W573" s="181">
        <v>42320.582124139743</v>
      </c>
      <c r="X573" s="181">
        <v>43325.405925656858</v>
      </c>
      <c r="Y573" s="181">
        <v>44342.150799976225</v>
      </c>
    </row>
    <row r="574" spans="1:25" x14ac:dyDescent="0.25">
      <c r="A574" s="178" t="s">
        <v>687</v>
      </c>
      <c r="B574" s="178" t="s">
        <v>907</v>
      </c>
      <c r="C574" s="178" t="s">
        <v>218</v>
      </c>
      <c r="D574" s="178" t="s">
        <v>908</v>
      </c>
      <c r="E574" s="181">
        <v>9873.3868583160656</v>
      </c>
      <c r="F574" s="181">
        <v>9777.0703661484658</v>
      </c>
      <c r="G574" s="181">
        <v>9663.6092370847928</v>
      </c>
      <c r="H574" s="181">
        <v>9544.4183188019088</v>
      </c>
      <c r="I574" s="181">
        <v>9419.6669321833706</v>
      </c>
      <c r="J574" s="182">
        <v>9289.6259420913084</v>
      </c>
      <c r="K574" s="181">
        <v>9154.6618826266495</v>
      </c>
      <c r="L574" s="181">
        <v>9015.2097778060324</v>
      </c>
      <c r="M574" s="181">
        <v>8871.7585392246765</v>
      </c>
      <c r="N574" s="181">
        <v>8724.7269482785341</v>
      </c>
      <c r="O574" s="181">
        <v>8574.4125095562777</v>
      </c>
      <c r="P574" s="181">
        <v>8421.3778143610161</v>
      </c>
      <c r="Q574" s="181">
        <v>8266.1802647592722</v>
      </c>
      <c r="R574" s="181">
        <v>8109.1265920904607</v>
      </c>
      <c r="S574" s="181">
        <v>7950.560341087823</v>
      </c>
      <c r="T574" s="181">
        <v>7790.6662168936673</v>
      </c>
      <c r="U574" s="181">
        <v>7629.6567394264302</v>
      </c>
      <c r="V574" s="181">
        <v>7467.8441023026417</v>
      </c>
      <c r="W574" s="181">
        <v>7305.5157618250487</v>
      </c>
      <c r="X574" s="181">
        <v>7142.9348437818226</v>
      </c>
      <c r="Y574" s="181">
        <v>6980.0405493569951</v>
      </c>
    </row>
    <row r="575" spans="1:25" x14ac:dyDescent="0.25">
      <c r="A575" s="178" t="s">
        <v>687</v>
      </c>
      <c r="B575" s="178" t="s">
        <v>907</v>
      </c>
      <c r="C575" s="178" t="s">
        <v>510</v>
      </c>
      <c r="D575" s="178" t="s">
        <v>909</v>
      </c>
      <c r="E575" s="181">
        <v>2085.9844372714178</v>
      </c>
      <c r="F575" s="181">
        <v>2130.7776553259346</v>
      </c>
      <c r="G575" s="181">
        <v>2172.4672398243747</v>
      </c>
      <c r="H575" s="181">
        <v>2213.3384281460171</v>
      </c>
      <c r="I575" s="181">
        <v>2253.2967407874967</v>
      </c>
      <c r="J575" s="182">
        <v>2292.2688428700058</v>
      </c>
      <c r="K575" s="181">
        <v>2330.2049261442162</v>
      </c>
      <c r="L575" s="181">
        <v>2367.0755910290877</v>
      </c>
      <c r="M575" s="181">
        <v>2402.8711671762503</v>
      </c>
      <c r="N575" s="181">
        <v>2437.5700205206513</v>
      </c>
      <c r="O575" s="181">
        <v>2471.1215724277417</v>
      </c>
      <c r="P575" s="181">
        <v>2503.556364395482</v>
      </c>
      <c r="Q575" s="181">
        <v>2534.9160218991647</v>
      </c>
      <c r="R575" s="181">
        <v>2565.1765882293607</v>
      </c>
      <c r="S575" s="181">
        <v>2594.3311376446659</v>
      </c>
      <c r="T575" s="181">
        <v>2622.3264220646256</v>
      </c>
      <c r="U575" s="181">
        <v>2649.1200229978199</v>
      </c>
      <c r="V575" s="181">
        <v>2674.7079084918905</v>
      </c>
      <c r="W575" s="181">
        <v>2699.0845153731639</v>
      </c>
      <c r="X575" s="181">
        <v>2722.2422685154793</v>
      </c>
      <c r="Y575" s="181">
        <v>2744.0531110663674</v>
      </c>
    </row>
    <row r="576" spans="1:25" x14ac:dyDescent="0.25">
      <c r="A576" s="178" t="s">
        <v>687</v>
      </c>
      <c r="B576" s="178" t="s">
        <v>907</v>
      </c>
      <c r="C576" s="178" t="s">
        <v>638</v>
      </c>
      <c r="D576" s="178" t="s">
        <v>781</v>
      </c>
      <c r="E576" s="181">
        <v>2038.9244646797138</v>
      </c>
      <c r="F576" s="181">
        <v>2102.2004482939228</v>
      </c>
      <c r="G576" s="181">
        <v>2163.3916256004145</v>
      </c>
      <c r="H576" s="181">
        <v>2224.7214903878212</v>
      </c>
      <c r="I576" s="181">
        <v>2286.0837248010812</v>
      </c>
      <c r="J576" s="182">
        <v>2347.3897953522037</v>
      </c>
      <c r="K576" s="181">
        <v>2408.5723393842818</v>
      </c>
      <c r="L576" s="181">
        <v>2469.5829784626221</v>
      </c>
      <c r="M576" s="181">
        <v>2530.3925476606382</v>
      </c>
      <c r="N576" s="181">
        <v>2590.9583466098525</v>
      </c>
      <c r="O576" s="181">
        <v>2651.205309691305</v>
      </c>
      <c r="P576" s="181">
        <v>2711.1437159319962</v>
      </c>
      <c r="Q576" s="181">
        <v>2770.7966913622345</v>
      </c>
      <c r="R576" s="181">
        <v>2830.1162119806845</v>
      </c>
      <c r="S576" s="181">
        <v>2889.0717479510868</v>
      </c>
      <c r="T576" s="181">
        <v>2947.5799087434707</v>
      </c>
      <c r="U576" s="181">
        <v>3005.5668331625147</v>
      </c>
      <c r="V576" s="181">
        <v>3063.0002607356978</v>
      </c>
      <c r="W576" s="181">
        <v>3119.845396971843</v>
      </c>
      <c r="X576" s="181">
        <v>3176.0642558504305</v>
      </c>
      <c r="Y576" s="181">
        <v>3231.4760209739325</v>
      </c>
    </row>
    <row r="577" spans="1:25" x14ac:dyDescent="0.25">
      <c r="A577" s="178" t="s">
        <v>687</v>
      </c>
      <c r="B577" s="178" t="s">
        <v>907</v>
      </c>
      <c r="C577" s="178" t="s">
        <v>600</v>
      </c>
      <c r="D577" s="178" t="s">
        <v>910</v>
      </c>
      <c r="E577" s="181">
        <v>2766.307954086275</v>
      </c>
      <c r="F577" s="181">
        <v>2850.5678814300209</v>
      </c>
      <c r="G577" s="181">
        <v>2931.9076174246698</v>
      </c>
      <c r="H577" s="181">
        <v>3013.343646599059</v>
      </c>
      <c r="I577" s="181">
        <v>3094.7318063623416</v>
      </c>
      <c r="J577" s="182">
        <v>3175.9523170369775</v>
      </c>
      <c r="K577" s="181">
        <v>3256.9142935929513</v>
      </c>
      <c r="L577" s="181">
        <v>3337.5527103730633</v>
      </c>
      <c r="M577" s="181">
        <v>3417.8286390096632</v>
      </c>
      <c r="N577" s="181">
        <v>3497.6849661919719</v>
      </c>
      <c r="O577" s="181">
        <v>3577.0210391821361</v>
      </c>
      <c r="P577" s="181">
        <v>3655.851513662768</v>
      </c>
      <c r="Q577" s="181">
        <v>3734.2083274890756</v>
      </c>
      <c r="R577" s="181">
        <v>3812.027512602448</v>
      </c>
      <c r="S577" s="181">
        <v>3889.2687950324162</v>
      </c>
      <c r="T577" s="181">
        <v>3965.820870133175</v>
      </c>
      <c r="U577" s="181">
        <v>4041.5854965240565</v>
      </c>
      <c r="V577" s="181">
        <v>4116.5205623879756</v>
      </c>
      <c r="W577" s="181">
        <v>4190.5806475104418</v>
      </c>
      <c r="X577" s="181">
        <v>4263.7161499545164</v>
      </c>
      <c r="Y577" s="181">
        <v>4335.6859437855537</v>
      </c>
    </row>
    <row r="578" spans="1:25" x14ac:dyDescent="0.25">
      <c r="A578" s="178" t="s">
        <v>687</v>
      </c>
      <c r="B578" s="178" t="s">
        <v>907</v>
      </c>
      <c r="C578" s="178" t="s">
        <v>240</v>
      </c>
      <c r="D578" s="178" t="s">
        <v>241</v>
      </c>
      <c r="E578" s="181">
        <v>17057.193978727981</v>
      </c>
      <c r="F578" s="181">
        <v>17460.044685703622</v>
      </c>
      <c r="G578" s="181">
        <v>17843.524880649038</v>
      </c>
      <c r="H578" s="181">
        <v>18226.48794905069</v>
      </c>
      <c r="I578" s="181">
        <v>18608.31078111798</v>
      </c>
      <c r="J578" s="182">
        <v>18988.526482589539</v>
      </c>
      <c r="K578" s="181">
        <v>19366.84558290401</v>
      </c>
      <c r="L578" s="181">
        <v>19743.13243303978</v>
      </c>
      <c r="M578" s="181">
        <v>20117.402128524005</v>
      </c>
      <c r="N578" s="181">
        <v>20489.557197504662</v>
      </c>
      <c r="O578" s="181">
        <v>20859.242294732147</v>
      </c>
      <c r="P578" s="181">
        <v>21226.771876055718</v>
      </c>
      <c r="Q578" s="181">
        <v>21592.548911687772</v>
      </c>
      <c r="R578" s="181">
        <v>21956.411829932375</v>
      </c>
      <c r="S578" s="181">
        <v>22318.332068962551</v>
      </c>
      <c r="T578" s="181">
        <v>22677.869802841051</v>
      </c>
      <c r="U578" s="181">
        <v>23034.660013961875</v>
      </c>
      <c r="V578" s="181">
        <v>23388.655257244733</v>
      </c>
      <c r="W578" s="181">
        <v>23739.783695255435</v>
      </c>
      <c r="X578" s="181">
        <v>24087.944483269719</v>
      </c>
      <c r="Y578" s="181">
        <v>24431.952399529378</v>
      </c>
    </row>
    <row r="579" spans="1:25" x14ac:dyDescent="0.25">
      <c r="A579" s="178" t="s">
        <v>687</v>
      </c>
      <c r="B579" s="178" t="s">
        <v>911</v>
      </c>
      <c r="C579" s="178" t="s">
        <v>218</v>
      </c>
      <c r="D579" s="178" t="s">
        <v>912</v>
      </c>
      <c r="E579" s="181">
        <v>3471.6827432617579</v>
      </c>
      <c r="F579" s="181">
        <v>3482.4831728420095</v>
      </c>
      <c r="G579" s="181">
        <v>3496.3858694753194</v>
      </c>
      <c r="H579" s="181">
        <v>3515.7704473730473</v>
      </c>
      <c r="I579" s="181">
        <v>3539.3683626501734</v>
      </c>
      <c r="J579" s="182">
        <v>3566.2510565713337</v>
      </c>
      <c r="K579" s="181">
        <v>3595.6907540665015</v>
      </c>
      <c r="L579" s="181">
        <v>3627.1320202646998</v>
      </c>
      <c r="M579" s="181">
        <v>3660.1341267861317</v>
      </c>
      <c r="N579" s="181">
        <v>3694.3497756406755</v>
      </c>
      <c r="O579" s="181">
        <v>3729.4509886536384</v>
      </c>
      <c r="P579" s="181">
        <v>3765.2382778480965</v>
      </c>
      <c r="Q579" s="181">
        <v>3801.5367566519553</v>
      </c>
      <c r="R579" s="181">
        <v>3838.0738411663615</v>
      </c>
      <c r="S579" s="181">
        <v>3874.6148926705559</v>
      </c>
      <c r="T579" s="181">
        <v>3910.8962353222382</v>
      </c>
      <c r="U579" s="181">
        <v>3946.6110596064673</v>
      </c>
      <c r="V579" s="181">
        <v>3981.526853750353</v>
      </c>
      <c r="W579" s="181">
        <v>4015.5160589365169</v>
      </c>
      <c r="X579" s="181">
        <v>4048.4355909651317</v>
      </c>
      <c r="Y579" s="181">
        <v>4079.9900173347733</v>
      </c>
    </row>
    <row r="580" spans="1:25" x14ac:dyDescent="0.25">
      <c r="A580" s="178" t="s">
        <v>687</v>
      </c>
      <c r="B580" s="178" t="s">
        <v>911</v>
      </c>
      <c r="C580" s="178" t="s">
        <v>240</v>
      </c>
      <c r="D580" s="178" t="s">
        <v>241</v>
      </c>
      <c r="E580" s="181">
        <v>35475.492220336251</v>
      </c>
      <c r="F580" s="181">
        <v>35628.323870392327</v>
      </c>
      <c r="G580" s="181">
        <v>35815.52472491363</v>
      </c>
      <c r="H580" s="181">
        <v>36061.671859152659</v>
      </c>
      <c r="I580" s="181">
        <v>36354.020683644667</v>
      </c>
      <c r="J580" s="182">
        <v>36683.27272556613</v>
      </c>
      <c r="K580" s="181">
        <v>37042.159768000878</v>
      </c>
      <c r="L580" s="181">
        <v>37425.160609793842</v>
      </c>
      <c r="M580" s="181">
        <v>37827.915252008548</v>
      </c>
      <c r="N580" s="181">
        <v>38247.011114475754</v>
      </c>
      <c r="O580" s="181">
        <v>38679.220104673361</v>
      </c>
      <c r="P580" s="181">
        <v>39122.63249538841</v>
      </c>
      <c r="Q580" s="181">
        <v>39575.585986003069</v>
      </c>
      <c r="R580" s="181">
        <v>40035.391230479756</v>
      </c>
      <c r="S580" s="181">
        <v>40499.738012863767</v>
      </c>
      <c r="T580" s="181">
        <v>40965.995889957805</v>
      </c>
      <c r="U580" s="181">
        <v>41431.061151821086</v>
      </c>
      <c r="V580" s="181">
        <v>41892.585259429667</v>
      </c>
      <c r="W580" s="181">
        <v>42349.304892102613</v>
      </c>
      <c r="X580" s="181">
        <v>42799.779760996462</v>
      </c>
      <c r="Y580" s="181">
        <v>43240.939409609258</v>
      </c>
    </row>
    <row r="581" spans="1:25" x14ac:dyDescent="0.25">
      <c r="A581" s="178" t="s">
        <v>687</v>
      </c>
      <c r="B581" s="178" t="s">
        <v>913</v>
      </c>
      <c r="C581" s="178" t="s">
        <v>218</v>
      </c>
      <c r="D581" s="178" t="s">
        <v>914</v>
      </c>
      <c r="E581" s="181">
        <v>10991.975982358397</v>
      </c>
      <c r="F581" s="181">
        <v>11087.747605953962</v>
      </c>
      <c r="G581" s="181">
        <v>11135.898362418016</v>
      </c>
      <c r="H581" s="181">
        <v>11157.151057490104</v>
      </c>
      <c r="I581" s="181">
        <v>11157.211901378156</v>
      </c>
      <c r="J581" s="182">
        <v>11140.496279895387</v>
      </c>
      <c r="K581" s="181">
        <v>11110.1906852097</v>
      </c>
      <c r="L581" s="181">
        <v>11068.784419038149</v>
      </c>
      <c r="M581" s="181">
        <v>11018.152240239562</v>
      </c>
      <c r="N581" s="181">
        <v>10959.613179639005</v>
      </c>
      <c r="O581" s="181">
        <v>10894.032746551806</v>
      </c>
      <c r="P581" s="181">
        <v>10822.312648914158</v>
      </c>
      <c r="Q581" s="181">
        <v>10745.154252120385</v>
      </c>
      <c r="R581" s="181">
        <v>10662.805974542051</v>
      </c>
      <c r="S581" s="181">
        <v>10575.482106359323</v>
      </c>
      <c r="T581" s="181">
        <v>10483.564696646141</v>
      </c>
      <c r="U581" s="181">
        <v>10386.513456971494</v>
      </c>
      <c r="V581" s="181">
        <v>10283.653501268209</v>
      </c>
      <c r="W581" s="181">
        <v>10175.330353019852</v>
      </c>
      <c r="X581" s="181">
        <v>10061.856891434316</v>
      </c>
      <c r="Y581" s="181">
        <v>9943.5392910892351</v>
      </c>
    </row>
    <row r="582" spans="1:25" x14ac:dyDescent="0.25">
      <c r="A582" s="178" t="s">
        <v>687</v>
      </c>
      <c r="B582" s="178" t="s">
        <v>913</v>
      </c>
      <c r="C582" s="178" t="s">
        <v>915</v>
      </c>
      <c r="D582" s="178" t="s">
        <v>916</v>
      </c>
      <c r="E582" s="181">
        <v>1792.5030523173189</v>
      </c>
      <c r="F582" s="181">
        <v>1870.4533598628213</v>
      </c>
      <c r="G582" s="181">
        <v>1943.3374923370634</v>
      </c>
      <c r="H582" s="181">
        <v>2014.1680519139404</v>
      </c>
      <c r="I582" s="181">
        <v>2083.6150724272079</v>
      </c>
      <c r="J582" s="182">
        <v>2152.2155547716798</v>
      </c>
      <c r="K582" s="181">
        <v>2220.3536851831759</v>
      </c>
      <c r="L582" s="181">
        <v>2288.3370637778121</v>
      </c>
      <c r="M582" s="181">
        <v>2356.3958740047128</v>
      </c>
      <c r="N582" s="181">
        <v>2424.6783225016757</v>
      </c>
      <c r="O582" s="181">
        <v>2493.2567249874692</v>
      </c>
      <c r="P582" s="181">
        <v>2562.2282659922939</v>
      </c>
      <c r="Q582" s="181">
        <v>2631.660215730762</v>
      </c>
      <c r="R582" s="181">
        <v>2701.5193729867847</v>
      </c>
      <c r="S582" s="181">
        <v>2771.7635120493669</v>
      </c>
      <c r="T582" s="181">
        <v>2842.3947820813733</v>
      </c>
      <c r="U582" s="181">
        <v>2913.1619219498962</v>
      </c>
      <c r="V582" s="181">
        <v>2983.7449057075314</v>
      </c>
      <c r="W582" s="181">
        <v>3054.0925415616503</v>
      </c>
      <c r="X582" s="181">
        <v>3124.1453386171265</v>
      </c>
      <c r="Y582" s="181">
        <v>3193.8425797117193</v>
      </c>
    </row>
    <row r="583" spans="1:25" x14ac:dyDescent="0.25">
      <c r="A583" s="178" t="s">
        <v>687</v>
      </c>
      <c r="B583" s="178" t="s">
        <v>913</v>
      </c>
      <c r="C583" s="178" t="s">
        <v>240</v>
      </c>
      <c r="D583" s="178" t="s">
        <v>241</v>
      </c>
      <c r="E583" s="181">
        <v>28373.638058903201</v>
      </c>
      <c r="F583" s="181">
        <v>29286.816370859346</v>
      </c>
      <c r="G583" s="181">
        <v>30112.377236322547</v>
      </c>
      <c r="H583" s="181">
        <v>30899.939091785211</v>
      </c>
      <c r="I583" s="181">
        <v>31661.425982189972</v>
      </c>
      <c r="J583" s="182">
        <v>32406.215984850591</v>
      </c>
      <c r="K583" s="181">
        <v>33140.996542929621</v>
      </c>
      <c r="L583" s="181">
        <v>33871.035468567417</v>
      </c>
      <c r="M583" s="181">
        <v>34600.246817435764</v>
      </c>
      <c r="N583" s="181">
        <v>35331.192621987029</v>
      </c>
      <c r="O583" s="181">
        <v>36065.232354724118</v>
      </c>
      <c r="P583" s="181">
        <v>36804.020177530205</v>
      </c>
      <c r="Q583" s="181">
        <v>37548.717932424646</v>
      </c>
      <c r="R583" s="181">
        <v>38299.015630324582</v>
      </c>
      <c r="S583" s="181">
        <v>39054.468577872911</v>
      </c>
      <c r="T583" s="181">
        <v>39815.249389029079</v>
      </c>
      <c r="U583" s="181">
        <v>40577.982620682516</v>
      </c>
      <c r="V583" s="181">
        <v>41338.399228252092</v>
      </c>
      <c r="W583" s="181">
        <v>42096.006729790512</v>
      </c>
      <c r="X583" s="181">
        <v>42850.188116408171</v>
      </c>
      <c r="Y583" s="181">
        <v>43600.30171137998</v>
      </c>
    </row>
    <row r="584" spans="1:25" x14ac:dyDescent="0.25">
      <c r="A584" s="178" t="s">
        <v>687</v>
      </c>
      <c r="B584" s="178" t="s">
        <v>917</v>
      </c>
      <c r="C584" s="178" t="s">
        <v>565</v>
      </c>
      <c r="D584" s="178" t="s">
        <v>566</v>
      </c>
      <c r="E584" s="181">
        <v>12504.082884547255</v>
      </c>
      <c r="F584" s="181">
        <v>12746.53237129745</v>
      </c>
      <c r="G584" s="181">
        <v>12964.165466189434</v>
      </c>
      <c r="H584" s="181">
        <v>13174.692979300993</v>
      </c>
      <c r="I584" s="181">
        <v>13380.499158050427</v>
      </c>
      <c r="J584" s="182">
        <v>13583.520823390088</v>
      </c>
      <c r="K584" s="181">
        <v>13785.097128958792</v>
      </c>
      <c r="L584" s="181">
        <v>13986.343617925118</v>
      </c>
      <c r="M584" s="181">
        <v>14188.133247194846</v>
      </c>
      <c r="N584" s="181">
        <v>14390.976385377277</v>
      </c>
      <c r="O584" s="181">
        <v>14595.126130566183</v>
      </c>
      <c r="P584" s="181">
        <v>14801.048244697748</v>
      </c>
      <c r="Q584" s="181">
        <v>15009.048396147127</v>
      </c>
      <c r="R584" s="181">
        <v>15218.825538075997</v>
      </c>
      <c r="S584" s="181">
        <v>15430.051212555678</v>
      </c>
      <c r="T584" s="181">
        <v>15642.551140225947</v>
      </c>
      <c r="U584" s="181">
        <v>15854.922285333723</v>
      </c>
      <c r="V584" s="181">
        <v>16065.588937942506</v>
      </c>
      <c r="W584" s="181">
        <v>16274.297127663049</v>
      </c>
      <c r="X584" s="181">
        <v>16480.692741866922</v>
      </c>
      <c r="Y584" s="181">
        <v>16684.260841430339</v>
      </c>
    </row>
    <row r="585" spans="1:25" x14ac:dyDescent="0.25">
      <c r="A585" s="178" t="s">
        <v>687</v>
      </c>
      <c r="B585" s="178" t="s">
        <v>918</v>
      </c>
      <c r="C585" s="178" t="s">
        <v>218</v>
      </c>
      <c r="D585" s="178" t="s">
        <v>919</v>
      </c>
      <c r="E585" s="181">
        <v>4979.0047579383472</v>
      </c>
      <c r="F585" s="181">
        <v>5007.286888460143</v>
      </c>
      <c r="G585" s="181">
        <v>5029.5714413980695</v>
      </c>
      <c r="H585" s="181">
        <v>5051.1086302185449</v>
      </c>
      <c r="I585" s="181">
        <v>5071.4589263521175</v>
      </c>
      <c r="J585" s="182">
        <v>5090.2775496822915</v>
      </c>
      <c r="K585" s="181">
        <v>5107.3125982457759</v>
      </c>
      <c r="L585" s="181">
        <v>5122.3708825759713</v>
      </c>
      <c r="M585" s="181">
        <v>5135.3190033366827</v>
      </c>
      <c r="N585" s="181">
        <v>5146.0307294815957</v>
      </c>
      <c r="O585" s="181">
        <v>5154.3751719551537</v>
      </c>
      <c r="P585" s="181">
        <v>5160.4038433475762</v>
      </c>
      <c r="Q585" s="181">
        <v>5164.2001937022724</v>
      </c>
      <c r="R585" s="181">
        <v>5165.7477612924586</v>
      </c>
      <c r="S585" s="181">
        <v>5165.1393928296211</v>
      </c>
      <c r="T585" s="181">
        <v>5162.53460835637</v>
      </c>
      <c r="U585" s="181">
        <v>5158.1292985062091</v>
      </c>
      <c r="V585" s="181">
        <v>5152.0456394287776</v>
      </c>
      <c r="W585" s="181">
        <v>5144.360885395291</v>
      </c>
      <c r="X585" s="181">
        <v>5135.2044283133673</v>
      </c>
      <c r="Y585" s="181">
        <v>5124.6341974173638</v>
      </c>
    </row>
    <row r="586" spans="1:25" x14ac:dyDescent="0.25">
      <c r="A586" s="178" t="s">
        <v>687</v>
      </c>
      <c r="B586" s="178" t="s">
        <v>918</v>
      </c>
      <c r="C586" s="178" t="s">
        <v>240</v>
      </c>
      <c r="D586" s="178" t="s">
        <v>241</v>
      </c>
      <c r="E586" s="181">
        <v>12554.504697067656</v>
      </c>
      <c r="F586" s="181">
        <v>12774.655403043587</v>
      </c>
      <c r="G586" s="181">
        <v>12982.794763540536</v>
      </c>
      <c r="H586" s="181">
        <v>13192.139266658001</v>
      </c>
      <c r="I586" s="181">
        <v>13401.504615542844</v>
      </c>
      <c r="J586" s="182">
        <v>13609.904055510939</v>
      </c>
      <c r="K586" s="181">
        <v>13816.556595547896</v>
      </c>
      <c r="L586" s="181">
        <v>14020.806969624908</v>
      </c>
      <c r="M586" s="181">
        <v>14222.137081002555</v>
      </c>
      <c r="N586" s="181">
        <v>14420.027498994163</v>
      </c>
      <c r="O586" s="181">
        <v>14613.924507646181</v>
      </c>
      <c r="P586" s="181">
        <v>14803.775356117529</v>
      </c>
      <c r="Q586" s="181">
        <v>14989.621793321116</v>
      </c>
      <c r="R586" s="181">
        <v>15171.218416842981</v>
      </c>
      <c r="S586" s="181">
        <v>15348.637290394028</v>
      </c>
      <c r="T586" s="181">
        <v>15522.158768300294</v>
      </c>
      <c r="U586" s="181">
        <v>15692.191434796239</v>
      </c>
      <c r="V586" s="181">
        <v>15858.940354474456</v>
      </c>
      <c r="W586" s="181">
        <v>16022.484081758745</v>
      </c>
      <c r="X586" s="181">
        <v>16183.072704519907</v>
      </c>
      <c r="Y586" s="181">
        <v>16340.743693889919</v>
      </c>
    </row>
    <row r="587" spans="1:25" x14ac:dyDescent="0.25">
      <c r="A587" s="178" t="s">
        <v>687</v>
      </c>
      <c r="B587" s="178" t="s">
        <v>920</v>
      </c>
      <c r="C587" s="178" t="s">
        <v>565</v>
      </c>
      <c r="D587" s="178" t="s">
        <v>566</v>
      </c>
      <c r="E587" s="181">
        <v>8255.0929701615787</v>
      </c>
      <c r="F587" s="181">
        <v>8261.4620366752897</v>
      </c>
      <c r="G587" s="181">
        <v>8282.0152618290867</v>
      </c>
      <c r="H587" s="181">
        <v>8320.2398286578391</v>
      </c>
      <c r="I587" s="181">
        <v>8371.7917443697297</v>
      </c>
      <c r="J587" s="182">
        <v>8433.4749342346931</v>
      </c>
      <c r="K587" s="181">
        <v>8502.8890939078865</v>
      </c>
      <c r="L587" s="181">
        <v>8578.2016414084319</v>
      </c>
      <c r="M587" s="181">
        <v>8657.9822072497045</v>
      </c>
      <c r="N587" s="181">
        <v>8741.0886316508586</v>
      </c>
      <c r="O587" s="181">
        <v>8826.5283421599997</v>
      </c>
      <c r="P587" s="181">
        <v>8913.6677906696859</v>
      </c>
      <c r="Q587" s="181">
        <v>9001.9749650907324</v>
      </c>
      <c r="R587" s="181">
        <v>9090.7512613619365</v>
      </c>
      <c r="S587" s="181">
        <v>9179.4770917673359</v>
      </c>
      <c r="T587" s="181">
        <v>9267.616925192362</v>
      </c>
      <c r="U587" s="181">
        <v>9354.7126677399574</v>
      </c>
      <c r="V587" s="181">
        <v>9440.4472109777125</v>
      </c>
      <c r="W587" s="181">
        <v>9524.5397130357487</v>
      </c>
      <c r="X587" s="181">
        <v>9606.769822972401</v>
      </c>
      <c r="Y587" s="181">
        <v>9686.5884207831623</v>
      </c>
    </row>
    <row r="588" spans="1:25" x14ac:dyDescent="0.25">
      <c r="A588" s="178" t="s">
        <v>687</v>
      </c>
      <c r="B588" s="178" t="s">
        <v>921</v>
      </c>
      <c r="C588" s="178" t="s">
        <v>218</v>
      </c>
      <c r="D588" s="178" t="s">
        <v>922</v>
      </c>
      <c r="E588" s="181">
        <v>4104.1110688472554</v>
      </c>
      <c r="F588" s="181">
        <v>4172.2658135958673</v>
      </c>
      <c r="G588" s="181">
        <v>4238.3169216706619</v>
      </c>
      <c r="H588" s="181">
        <v>4306.4144059061418</v>
      </c>
      <c r="I588" s="181">
        <v>4375.9765977543047</v>
      </c>
      <c r="J588" s="182">
        <v>4446.5437098050143</v>
      </c>
      <c r="K588" s="181">
        <v>4517.7723312844337</v>
      </c>
      <c r="L588" s="181">
        <v>4589.4033125117721</v>
      </c>
      <c r="M588" s="181">
        <v>4661.2471450475405</v>
      </c>
      <c r="N588" s="181">
        <v>4733.1325395768336</v>
      </c>
      <c r="O588" s="181">
        <v>4804.8605636486009</v>
      </c>
      <c r="P588" s="181">
        <v>4876.4071088071796</v>
      </c>
      <c r="Q588" s="181">
        <v>4947.7829360642763</v>
      </c>
      <c r="R588" s="181">
        <v>5018.8775761788029</v>
      </c>
      <c r="S588" s="181">
        <v>5089.612636098077</v>
      </c>
      <c r="T588" s="181">
        <v>5159.9539407120001</v>
      </c>
      <c r="U588" s="181">
        <v>5229.8432395225882</v>
      </c>
      <c r="V588" s="181">
        <v>5299.1966308149795</v>
      </c>
      <c r="W588" s="181">
        <v>5367.9994623831917</v>
      </c>
      <c r="X588" s="181">
        <v>5436.2173953311876</v>
      </c>
      <c r="Y588" s="181">
        <v>5503.7184159920325</v>
      </c>
    </row>
    <row r="589" spans="1:25" x14ac:dyDescent="0.25">
      <c r="A589" s="178" t="s">
        <v>687</v>
      </c>
      <c r="B589" s="178" t="s">
        <v>921</v>
      </c>
      <c r="C589" s="178" t="s">
        <v>528</v>
      </c>
      <c r="D589" s="178" t="s">
        <v>923</v>
      </c>
      <c r="E589" s="181">
        <v>3392.4864291069239</v>
      </c>
      <c r="F589" s="181">
        <v>3425.3934220026808</v>
      </c>
      <c r="G589" s="181">
        <v>3455.9813851335448</v>
      </c>
      <c r="H589" s="181">
        <v>3487.6529499898884</v>
      </c>
      <c r="I589" s="181">
        <v>3519.9128444671223</v>
      </c>
      <c r="J589" s="182">
        <v>3552.3762813279614</v>
      </c>
      <c r="K589" s="181">
        <v>3584.7610623150426</v>
      </c>
      <c r="L589" s="181">
        <v>3616.8589588213313</v>
      </c>
      <c r="M589" s="181">
        <v>3648.5218850032143</v>
      </c>
      <c r="N589" s="181">
        <v>3679.619974331848</v>
      </c>
      <c r="O589" s="181">
        <v>3710.0056176627413</v>
      </c>
      <c r="P589" s="181">
        <v>3739.6693969151752</v>
      </c>
      <c r="Q589" s="181">
        <v>3768.6288598463484</v>
      </c>
      <c r="R589" s="181">
        <v>3796.8095199334734</v>
      </c>
      <c r="S589" s="181">
        <v>3824.1631657023968</v>
      </c>
      <c r="T589" s="181">
        <v>3850.6760653504307</v>
      </c>
      <c r="U589" s="181">
        <v>3876.3172013986891</v>
      </c>
      <c r="V589" s="181">
        <v>3901.0377063780247</v>
      </c>
      <c r="W589" s="181">
        <v>3924.8408729317639</v>
      </c>
      <c r="X589" s="181">
        <v>3947.7158225712246</v>
      </c>
      <c r="Y589" s="181">
        <v>3969.5817388290666</v>
      </c>
    </row>
    <row r="590" spans="1:25" x14ac:dyDescent="0.25">
      <c r="A590" s="178" t="s">
        <v>687</v>
      </c>
      <c r="B590" s="178" t="s">
        <v>921</v>
      </c>
      <c r="C590" s="178" t="s">
        <v>240</v>
      </c>
      <c r="D590" s="178" t="s">
        <v>241</v>
      </c>
      <c r="E590" s="181">
        <v>2462.0576616303415</v>
      </c>
      <c r="F590" s="181">
        <v>2488.9686850765152</v>
      </c>
      <c r="G590" s="181">
        <v>2514.2545229079801</v>
      </c>
      <c r="H590" s="181">
        <v>2540.38757717314</v>
      </c>
      <c r="I590" s="181">
        <v>2567.009643671393</v>
      </c>
      <c r="J590" s="182">
        <v>2593.8414377471167</v>
      </c>
      <c r="K590" s="181">
        <v>2620.6773080750199</v>
      </c>
      <c r="L590" s="181">
        <v>2647.3647414756542</v>
      </c>
      <c r="M590" s="181">
        <v>2673.794556780153</v>
      </c>
      <c r="N590" s="181">
        <v>2699.8704103457972</v>
      </c>
      <c r="O590" s="181">
        <v>2725.4824571648146</v>
      </c>
      <c r="P590" s="181">
        <v>2750.6219632193533</v>
      </c>
      <c r="Q590" s="181">
        <v>2775.3000144639354</v>
      </c>
      <c r="R590" s="181">
        <v>2799.4598966501485</v>
      </c>
      <c r="S590" s="181">
        <v>2823.0640200874254</v>
      </c>
      <c r="T590" s="181">
        <v>2846.1001011704616</v>
      </c>
      <c r="U590" s="181">
        <v>2868.5430098378379</v>
      </c>
      <c r="V590" s="181">
        <v>2890.3542733648787</v>
      </c>
      <c r="W590" s="181">
        <v>2911.5339304806262</v>
      </c>
      <c r="X590" s="181">
        <v>2932.0715006168193</v>
      </c>
      <c r="Y590" s="181">
        <v>2951.9044498443045</v>
      </c>
    </row>
    <row r="591" spans="1:25" x14ac:dyDescent="0.25">
      <c r="A591" s="178" t="s">
        <v>687</v>
      </c>
      <c r="B591" s="178" t="s">
        <v>924</v>
      </c>
      <c r="C591" s="178" t="s">
        <v>218</v>
      </c>
      <c r="D591" s="178" t="s">
        <v>925</v>
      </c>
      <c r="E591" s="181">
        <v>17025.447562221496</v>
      </c>
      <c r="F591" s="181">
        <v>17358.355762542473</v>
      </c>
      <c r="G591" s="181">
        <v>17649.984010984695</v>
      </c>
      <c r="H591" s="181">
        <v>17923.587402228219</v>
      </c>
      <c r="I591" s="181">
        <v>18181.738448083721</v>
      </c>
      <c r="J591" s="182">
        <v>18426.327652628835</v>
      </c>
      <c r="K591" s="181">
        <v>18658.846590486111</v>
      </c>
      <c r="L591" s="181">
        <v>18880.488914273788</v>
      </c>
      <c r="M591" s="181">
        <v>19092.28190823855</v>
      </c>
      <c r="N591" s="181">
        <v>19294.916067937105</v>
      </c>
      <c r="O591" s="181">
        <v>19488.723284439671</v>
      </c>
      <c r="P591" s="181">
        <v>19674.524000912745</v>
      </c>
      <c r="Q591" s="181">
        <v>19853.096805637575</v>
      </c>
      <c r="R591" s="181">
        <v>20024.653547904916</v>
      </c>
      <c r="S591" s="181">
        <v>20189.550970920871</v>
      </c>
      <c r="T591" s="181">
        <v>20348.342134970244</v>
      </c>
      <c r="U591" s="181">
        <v>20501.683443146827</v>
      </c>
      <c r="V591" s="181">
        <v>20649.951403254407</v>
      </c>
      <c r="W591" s="181">
        <v>20793.445585916917</v>
      </c>
      <c r="X591" s="181">
        <v>20932.442428991093</v>
      </c>
      <c r="Y591" s="181">
        <v>21066.942010657276</v>
      </c>
    </row>
    <row r="592" spans="1:25" x14ac:dyDescent="0.25">
      <c r="A592" s="178" t="s">
        <v>687</v>
      </c>
      <c r="B592" s="178" t="s">
        <v>924</v>
      </c>
      <c r="C592" s="178" t="s">
        <v>262</v>
      </c>
      <c r="D592" s="178" t="s">
        <v>926</v>
      </c>
      <c r="E592" s="181">
        <v>2496.9701299405215</v>
      </c>
      <c r="F592" s="181">
        <v>2545.298407193151</v>
      </c>
      <c r="G592" s="181">
        <v>2587.5559423043223</v>
      </c>
      <c r="H592" s="181">
        <v>2627.1549029430257</v>
      </c>
      <c r="I592" s="181">
        <v>2664.4738325405615</v>
      </c>
      <c r="J592" s="182">
        <v>2699.7910533955733</v>
      </c>
      <c r="K592" s="181">
        <v>2733.3262322507549</v>
      </c>
      <c r="L592" s="181">
        <v>2765.2552310238489</v>
      </c>
      <c r="M592" s="181">
        <v>2795.7294131499989</v>
      </c>
      <c r="N592" s="181">
        <v>2824.8507172020845</v>
      </c>
      <c r="O592" s="181">
        <v>2852.66851172412</v>
      </c>
      <c r="P592" s="181">
        <v>2879.3036250991931</v>
      </c>
      <c r="Q592" s="181">
        <v>2904.8706676339357</v>
      </c>
      <c r="R592" s="181">
        <v>2929.4012524183922</v>
      </c>
      <c r="S592" s="181">
        <v>2952.9481604885991</v>
      </c>
      <c r="T592" s="181">
        <v>2975.5928399250956</v>
      </c>
      <c r="U592" s="181">
        <v>2997.4317846580284</v>
      </c>
      <c r="V592" s="181">
        <v>3018.5204996814832</v>
      </c>
      <c r="W592" s="181">
        <v>3038.9032027311446</v>
      </c>
      <c r="X592" s="181">
        <v>3058.6206970968128</v>
      </c>
      <c r="Y592" s="181">
        <v>3077.6733809693628</v>
      </c>
    </row>
    <row r="593" spans="1:25" x14ac:dyDescent="0.25">
      <c r="A593" s="178" t="s">
        <v>687</v>
      </c>
      <c r="B593" s="178" t="s">
        <v>924</v>
      </c>
      <c r="C593" s="178" t="s">
        <v>240</v>
      </c>
      <c r="D593" s="178" t="s">
        <v>241</v>
      </c>
      <c r="E593" s="181">
        <v>2013.9496785749777</v>
      </c>
      <c r="F593" s="181">
        <v>2066.9902551258674</v>
      </c>
      <c r="G593" s="181">
        <v>2115.6992249896512</v>
      </c>
      <c r="H593" s="181">
        <v>2162.7898125379011</v>
      </c>
      <c r="I593" s="181">
        <v>2208.5363407086816</v>
      </c>
      <c r="J593" s="182">
        <v>2253.1375211206537</v>
      </c>
      <c r="K593" s="181">
        <v>2296.748656828348</v>
      </c>
      <c r="L593" s="181">
        <v>2339.4926218979617</v>
      </c>
      <c r="M593" s="181">
        <v>2381.4751194721966</v>
      </c>
      <c r="N593" s="181">
        <v>2422.7626540785059</v>
      </c>
      <c r="O593" s="181">
        <v>2463.3784204405315</v>
      </c>
      <c r="P593" s="181">
        <v>2503.4086238823306</v>
      </c>
      <c r="Q593" s="181">
        <v>2542.9366250770299</v>
      </c>
      <c r="R593" s="181">
        <v>2581.9751264534389</v>
      </c>
      <c r="S593" s="181">
        <v>2620.5561510577436</v>
      </c>
      <c r="T593" s="181">
        <v>2658.7383967981887</v>
      </c>
      <c r="U593" s="181">
        <v>2696.5958788579715</v>
      </c>
      <c r="V593" s="181">
        <v>2734.1676687009062</v>
      </c>
      <c r="W593" s="181">
        <v>2771.4837489583037</v>
      </c>
      <c r="X593" s="181">
        <v>2808.5719116097748</v>
      </c>
      <c r="Y593" s="181">
        <v>2845.423468367419</v>
      </c>
    </row>
    <row r="594" spans="1:25" x14ac:dyDescent="0.25">
      <c r="A594" s="178" t="s">
        <v>687</v>
      </c>
      <c r="B594" s="178" t="s">
        <v>927</v>
      </c>
      <c r="C594" s="178" t="s">
        <v>218</v>
      </c>
      <c r="D594" s="178" t="s">
        <v>928</v>
      </c>
      <c r="E594" s="181">
        <v>14931.514263105993</v>
      </c>
      <c r="F594" s="181">
        <v>14851.207503302065</v>
      </c>
      <c r="G594" s="181">
        <v>14773.80529238419</v>
      </c>
      <c r="H594" s="181">
        <v>14709.185215440684</v>
      </c>
      <c r="I594" s="181">
        <v>14652.421337609321</v>
      </c>
      <c r="J594" s="182">
        <v>14599.895937895168</v>
      </c>
      <c r="K594" s="181">
        <v>14548.949380694159</v>
      </c>
      <c r="L594" s="181">
        <v>14497.638272878936</v>
      </c>
      <c r="M594" s="181">
        <v>14444.564509549306</v>
      </c>
      <c r="N594" s="181">
        <v>14388.653696625533</v>
      </c>
      <c r="O594" s="181">
        <v>14328.963910049857</v>
      </c>
      <c r="P594" s="181">
        <v>14265.165186232794</v>
      </c>
      <c r="Q594" s="181">
        <v>14197.115562584246</v>
      </c>
      <c r="R594" s="181">
        <v>14124.452878975315</v>
      </c>
      <c r="S594" s="181">
        <v>14047.04882277497</v>
      </c>
      <c r="T594" s="181">
        <v>13964.797550179943</v>
      </c>
      <c r="U594" s="181">
        <v>13877.671040809571</v>
      </c>
      <c r="V594" s="181">
        <v>13785.727570024274</v>
      </c>
      <c r="W594" s="181">
        <v>13689.113517608597</v>
      </c>
      <c r="X594" s="181">
        <v>13588.005838607247</v>
      </c>
      <c r="Y594" s="181">
        <v>13482.195845176637</v>
      </c>
    </row>
    <row r="595" spans="1:25" x14ac:dyDescent="0.25">
      <c r="A595" s="178" t="s">
        <v>687</v>
      </c>
      <c r="B595" s="178" t="s">
        <v>927</v>
      </c>
      <c r="C595" s="178" t="s">
        <v>462</v>
      </c>
      <c r="D595" s="178" t="s">
        <v>929</v>
      </c>
      <c r="E595" s="181">
        <v>4600.2885241665736</v>
      </c>
      <c r="F595" s="181">
        <v>4676.3217420437695</v>
      </c>
      <c r="G595" s="181">
        <v>4754.4073570103301</v>
      </c>
      <c r="H595" s="181">
        <v>4837.8682294809996</v>
      </c>
      <c r="I595" s="181">
        <v>4925.3400223441804</v>
      </c>
      <c r="J595" s="182">
        <v>5015.774228807144</v>
      </c>
      <c r="K595" s="181">
        <v>5108.3571422334871</v>
      </c>
      <c r="L595" s="181">
        <v>5202.4543693898841</v>
      </c>
      <c r="M595" s="181">
        <v>5297.572065136631</v>
      </c>
      <c r="N595" s="181">
        <v>5393.2925823896703</v>
      </c>
      <c r="O595" s="181">
        <v>5489.2120762705808</v>
      </c>
      <c r="P595" s="181">
        <v>5585.1318060564518</v>
      </c>
      <c r="Q595" s="181">
        <v>5680.9130149419516</v>
      </c>
      <c r="R595" s="181">
        <v>5776.3174995137124</v>
      </c>
      <c r="S595" s="181">
        <v>5871.1870218772219</v>
      </c>
      <c r="T595" s="181">
        <v>5965.3628771051935</v>
      </c>
      <c r="U595" s="181">
        <v>6058.7106521020232</v>
      </c>
      <c r="V595" s="181">
        <v>6151.1273109144813</v>
      </c>
      <c r="W595" s="181">
        <v>6242.5459711249114</v>
      </c>
      <c r="X595" s="181">
        <v>6332.9134037657459</v>
      </c>
      <c r="Y595" s="181">
        <v>6421.9934251536743</v>
      </c>
    </row>
    <row r="596" spans="1:25" x14ac:dyDescent="0.25">
      <c r="A596" s="178" t="s">
        <v>687</v>
      </c>
      <c r="B596" s="178" t="s">
        <v>927</v>
      </c>
      <c r="C596" s="178" t="s">
        <v>240</v>
      </c>
      <c r="D596" s="178" t="s">
        <v>241</v>
      </c>
      <c r="E596" s="181">
        <v>16305.467102323742</v>
      </c>
      <c r="F596" s="181">
        <v>16600.688451335533</v>
      </c>
      <c r="G596" s="181">
        <v>16904.190236013292</v>
      </c>
      <c r="H596" s="181">
        <v>17227.846425504133</v>
      </c>
      <c r="I596" s="181">
        <v>17566.888188741075</v>
      </c>
      <c r="J596" s="182">
        <v>17917.645211836065</v>
      </c>
      <c r="K596" s="181">
        <v>18277.264288911658</v>
      </c>
      <c r="L596" s="181">
        <v>18643.516832207224</v>
      </c>
      <c r="M596" s="181">
        <v>19014.664606238635</v>
      </c>
      <c r="N596" s="181">
        <v>19389.232229365243</v>
      </c>
      <c r="O596" s="181">
        <v>19765.784546170016</v>
      </c>
      <c r="P596" s="181">
        <v>20143.616859794456</v>
      </c>
      <c r="Q596" s="181">
        <v>20522.236551319722</v>
      </c>
      <c r="R596" s="181">
        <v>20900.787902864489</v>
      </c>
      <c r="S596" s="181">
        <v>21278.699357819933</v>
      </c>
      <c r="T596" s="181">
        <v>21655.393834352875</v>
      </c>
      <c r="U596" s="181">
        <v>22030.378690610487</v>
      </c>
      <c r="V596" s="181">
        <v>22403.27221023084</v>
      </c>
      <c r="W596" s="181">
        <v>22773.821931681789</v>
      </c>
      <c r="X596" s="181">
        <v>23141.823491284635</v>
      </c>
      <c r="Y596" s="181">
        <v>23506.401374385034</v>
      </c>
    </row>
    <row r="597" spans="1:25" x14ac:dyDescent="0.25">
      <c r="A597" s="178" t="s">
        <v>687</v>
      </c>
      <c r="B597" s="178" t="s">
        <v>930</v>
      </c>
      <c r="C597" s="178" t="s">
        <v>565</v>
      </c>
      <c r="D597" s="178" t="s">
        <v>566</v>
      </c>
      <c r="E597" s="181">
        <v>2285.7259300614428</v>
      </c>
      <c r="F597" s="181">
        <v>2307.3045827383712</v>
      </c>
      <c r="G597" s="181">
        <v>2328.3677843781293</v>
      </c>
      <c r="H597" s="181">
        <v>2350.8139255657939</v>
      </c>
      <c r="I597" s="181">
        <v>2374.1192793606642</v>
      </c>
      <c r="J597" s="182">
        <v>2397.906392130546</v>
      </c>
      <c r="K597" s="181">
        <v>2421.8431119927545</v>
      </c>
      <c r="L597" s="181">
        <v>2445.6677601948909</v>
      </c>
      <c r="M597" s="181">
        <v>2469.1659033736969</v>
      </c>
      <c r="N597" s="181">
        <v>2492.2209758718554</v>
      </c>
      <c r="O597" s="181">
        <v>2514.7244300832435</v>
      </c>
      <c r="P597" s="181">
        <v>2536.6599060127082</v>
      </c>
      <c r="Q597" s="181">
        <v>2558.0230465006034</v>
      </c>
      <c r="R597" s="181">
        <v>2578.7846997418819</v>
      </c>
      <c r="S597" s="181">
        <v>2599.0506150433607</v>
      </c>
      <c r="T597" s="181">
        <v>2619.1956905696793</v>
      </c>
      <c r="U597" s="181">
        <v>2639.1657551081576</v>
      </c>
      <c r="V597" s="181">
        <v>2658.6443066575498</v>
      </c>
      <c r="W597" s="181">
        <v>2677.7063550553589</v>
      </c>
      <c r="X597" s="181">
        <v>2696.5175834813986</v>
      </c>
      <c r="Y597" s="181">
        <v>2715.4625558277417</v>
      </c>
    </row>
    <row r="598" spans="1:25" x14ac:dyDescent="0.25">
      <c r="A598" s="178" t="s">
        <v>687</v>
      </c>
      <c r="B598" s="178" t="s">
        <v>931</v>
      </c>
      <c r="C598" s="178" t="s">
        <v>218</v>
      </c>
      <c r="D598" s="178" t="s">
        <v>932</v>
      </c>
      <c r="E598" s="181">
        <v>207196.17015863469</v>
      </c>
      <c r="F598" s="181">
        <v>210205.04285976777</v>
      </c>
      <c r="G598" s="181">
        <v>212596.65049073898</v>
      </c>
      <c r="H598" s="181">
        <v>214654.08381475098</v>
      </c>
      <c r="I598" s="181">
        <v>216425.778290963</v>
      </c>
      <c r="J598" s="182">
        <v>217948.60173992169</v>
      </c>
      <c r="K598" s="181">
        <v>219252.48570059339</v>
      </c>
      <c r="L598" s="181">
        <v>220360.32817385552</v>
      </c>
      <c r="M598" s="181">
        <v>221290.90782365768</v>
      </c>
      <c r="N598" s="181">
        <v>222058.20171141127</v>
      </c>
      <c r="O598" s="181">
        <v>222669.75855487768</v>
      </c>
      <c r="P598" s="181">
        <v>223137.67185253304</v>
      </c>
      <c r="Q598" s="181">
        <v>223473.18892131039</v>
      </c>
      <c r="R598" s="181">
        <v>223680.8544927066</v>
      </c>
      <c r="S598" s="181">
        <v>223765.48045412789</v>
      </c>
      <c r="T598" s="181">
        <v>223727.43054522199</v>
      </c>
      <c r="U598" s="181">
        <v>223578.10430000277</v>
      </c>
      <c r="V598" s="181">
        <v>223330.87426162913</v>
      </c>
      <c r="W598" s="181">
        <v>222988.15254843168</v>
      </c>
      <c r="X598" s="181">
        <v>222551.42995101548</v>
      </c>
      <c r="Y598" s="181">
        <v>222012.73263772114</v>
      </c>
    </row>
    <row r="599" spans="1:25" x14ac:dyDescent="0.25">
      <c r="A599" s="178" t="s">
        <v>687</v>
      </c>
      <c r="B599" s="178" t="s">
        <v>931</v>
      </c>
      <c r="C599" s="178" t="s">
        <v>694</v>
      </c>
      <c r="D599" s="178" t="s">
        <v>933</v>
      </c>
      <c r="E599" s="181">
        <v>5844.6184218684111</v>
      </c>
      <c r="F599" s="181">
        <v>6099.2128185992005</v>
      </c>
      <c r="G599" s="181">
        <v>6345.1704396913674</v>
      </c>
      <c r="H599" s="181">
        <v>6589.9519441910652</v>
      </c>
      <c r="I599" s="181">
        <v>6834.5243935422695</v>
      </c>
      <c r="J599" s="182">
        <v>7079.6145771902393</v>
      </c>
      <c r="K599" s="181">
        <v>7325.8204653423472</v>
      </c>
      <c r="L599" s="181">
        <v>7573.5827273869099</v>
      </c>
      <c r="M599" s="181">
        <v>7823.2597732693193</v>
      </c>
      <c r="N599" s="181">
        <v>8075.0871306500685</v>
      </c>
      <c r="O599" s="181">
        <v>8329.0957477435895</v>
      </c>
      <c r="P599" s="181">
        <v>8585.5027483737886</v>
      </c>
      <c r="Q599" s="181">
        <v>8844.5242735908778</v>
      </c>
      <c r="R599" s="181">
        <v>9106.1349623536971</v>
      </c>
      <c r="S599" s="181">
        <v>9370.323345702056</v>
      </c>
      <c r="T599" s="181">
        <v>9636.8908471475133</v>
      </c>
      <c r="U599" s="181">
        <v>9906.1110511024344</v>
      </c>
      <c r="V599" s="181">
        <v>10178.385759682908</v>
      </c>
      <c r="W599" s="181">
        <v>10453.654629733726</v>
      </c>
      <c r="X599" s="181">
        <v>10731.809750982</v>
      </c>
      <c r="Y599" s="181">
        <v>11012.265566652037</v>
      </c>
    </row>
    <row r="600" spans="1:25" x14ac:dyDescent="0.25">
      <c r="A600" s="178" t="s">
        <v>687</v>
      </c>
      <c r="B600" s="178" t="s">
        <v>931</v>
      </c>
      <c r="C600" s="178" t="s">
        <v>934</v>
      </c>
      <c r="D600" s="178" t="s">
        <v>548</v>
      </c>
      <c r="E600" s="181">
        <v>2735.7353326779544</v>
      </c>
      <c r="F600" s="181">
        <v>2835.5008452126381</v>
      </c>
      <c r="G600" s="181">
        <v>2929.7958725661474</v>
      </c>
      <c r="H600" s="181">
        <v>3022.1387188385802</v>
      </c>
      <c r="I600" s="181">
        <v>3112.9957093659827</v>
      </c>
      <c r="J600" s="182">
        <v>3202.7122124177126</v>
      </c>
      <c r="K600" s="181">
        <v>3291.5666163729575</v>
      </c>
      <c r="L600" s="181">
        <v>3379.7597399891224</v>
      </c>
      <c r="M600" s="181">
        <v>3467.4506025990263</v>
      </c>
      <c r="N600" s="181">
        <v>3554.739870959359</v>
      </c>
      <c r="O600" s="181">
        <v>3641.6360504226191</v>
      </c>
      <c r="P600" s="181">
        <v>3728.2282552533284</v>
      </c>
      <c r="Q600" s="181">
        <v>3814.6027449789422</v>
      </c>
      <c r="R600" s="181">
        <v>3900.7399506850579</v>
      </c>
      <c r="S600" s="181">
        <v>3986.6266897225701</v>
      </c>
      <c r="T600" s="181">
        <v>4072.1710228926104</v>
      </c>
      <c r="U600" s="181">
        <v>4157.4816242255647</v>
      </c>
      <c r="V600" s="181">
        <v>4242.7176376427115</v>
      </c>
      <c r="W600" s="181">
        <v>4327.8424997288812</v>
      </c>
      <c r="X600" s="181">
        <v>4412.8009869004572</v>
      </c>
      <c r="Y600" s="181">
        <v>4497.3442238347998</v>
      </c>
    </row>
    <row r="601" spans="1:25" x14ac:dyDescent="0.25">
      <c r="A601" s="178" t="s">
        <v>687</v>
      </c>
      <c r="B601" s="178" t="s">
        <v>931</v>
      </c>
      <c r="C601" s="178" t="s">
        <v>352</v>
      </c>
      <c r="D601" s="178" t="s">
        <v>935</v>
      </c>
      <c r="E601" s="181">
        <v>1614.2474178992863</v>
      </c>
      <c r="F601" s="181">
        <v>1688.6321139979777</v>
      </c>
      <c r="G601" s="181">
        <v>1760.9696393734878</v>
      </c>
      <c r="H601" s="181">
        <v>1833.3194369355517</v>
      </c>
      <c r="I601" s="181">
        <v>1905.9500395577143</v>
      </c>
      <c r="J601" s="182">
        <v>1979.0654104870073</v>
      </c>
      <c r="K601" s="181">
        <v>2052.8353793788888</v>
      </c>
      <c r="L601" s="181">
        <v>2127.3872180097319</v>
      </c>
      <c r="M601" s="181">
        <v>2202.8262463603805</v>
      </c>
      <c r="N601" s="181">
        <v>2279.2240943170259</v>
      </c>
      <c r="O601" s="181">
        <v>2356.5951739031566</v>
      </c>
      <c r="P601" s="181">
        <v>2435.0068098027637</v>
      </c>
      <c r="Q601" s="181">
        <v>2514.5266676881188</v>
      </c>
      <c r="R601" s="181">
        <v>2595.1542090197277</v>
      </c>
      <c r="S601" s="181">
        <v>2676.8928242870934</v>
      </c>
      <c r="T601" s="181">
        <v>2759.6923208600178</v>
      </c>
      <c r="U601" s="181">
        <v>2843.6375249465559</v>
      </c>
      <c r="V601" s="181">
        <v>2928.8509442984409</v>
      </c>
      <c r="W601" s="181">
        <v>3015.3229300087833</v>
      </c>
      <c r="X601" s="181">
        <v>3103.029946547666</v>
      </c>
      <c r="Y601" s="181">
        <v>3191.8097500631916</v>
      </c>
    </row>
    <row r="602" spans="1:25" x14ac:dyDescent="0.25">
      <c r="A602" s="178" t="s">
        <v>687</v>
      </c>
      <c r="B602" s="178" t="s">
        <v>931</v>
      </c>
      <c r="C602" s="178" t="s">
        <v>936</v>
      </c>
      <c r="D602" s="178" t="s">
        <v>937</v>
      </c>
      <c r="E602" s="181">
        <v>1062.1932027849009</v>
      </c>
      <c r="F602" s="181">
        <v>1126.3312368538657</v>
      </c>
      <c r="G602" s="181">
        <v>1190.6404135801483</v>
      </c>
      <c r="H602" s="181">
        <v>1256.5059829827724</v>
      </c>
      <c r="I602" s="181">
        <v>1324.1451591383395</v>
      </c>
      <c r="J602" s="182">
        <v>1393.740435364323</v>
      </c>
      <c r="K602" s="181">
        <v>1465.4585610340046</v>
      </c>
      <c r="L602" s="181">
        <v>1539.4430624499239</v>
      </c>
      <c r="M602" s="181">
        <v>1615.827497388683</v>
      </c>
      <c r="N602" s="181">
        <v>1694.7258199960488</v>
      </c>
      <c r="O602" s="181">
        <v>1776.2131036737062</v>
      </c>
      <c r="P602" s="181">
        <v>1860.4068616919235</v>
      </c>
      <c r="Q602" s="181">
        <v>1947.4291445275951</v>
      </c>
      <c r="R602" s="181">
        <v>2037.3528713964949</v>
      </c>
      <c r="S602" s="181">
        <v>2130.2557023171148</v>
      </c>
      <c r="T602" s="181">
        <v>2226.173890729086</v>
      </c>
      <c r="U602" s="181">
        <v>2325.2535880637938</v>
      </c>
      <c r="V602" s="181">
        <v>2427.6776689131607</v>
      </c>
      <c r="W602" s="181">
        <v>2533.5253291859267</v>
      </c>
      <c r="X602" s="181">
        <v>2642.865452728578</v>
      </c>
      <c r="Y602" s="181">
        <v>2755.6480627716173</v>
      </c>
    </row>
    <row r="603" spans="1:25" x14ac:dyDescent="0.25">
      <c r="A603" s="178" t="s">
        <v>687</v>
      </c>
      <c r="B603" s="178" t="s">
        <v>931</v>
      </c>
      <c r="C603" s="178" t="s">
        <v>938</v>
      </c>
      <c r="D603" s="178" t="s">
        <v>939</v>
      </c>
      <c r="E603" s="181">
        <v>9770.3372849040406</v>
      </c>
      <c r="F603" s="181">
        <v>10068.982903283322</v>
      </c>
      <c r="G603" s="181">
        <v>10344.595913201347</v>
      </c>
      <c r="H603" s="181">
        <v>10609.890658060896</v>
      </c>
      <c r="I603" s="181">
        <v>10866.642532827676</v>
      </c>
      <c r="J603" s="182">
        <v>11116.168468280373</v>
      </c>
      <c r="K603" s="181">
        <v>11359.525704678672</v>
      </c>
      <c r="L603" s="181">
        <v>11597.482433588477</v>
      </c>
      <c r="M603" s="181">
        <v>11830.647740263836</v>
      </c>
      <c r="N603" s="181">
        <v>12059.419737486634</v>
      </c>
      <c r="O603" s="181">
        <v>12283.877339346142</v>
      </c>
      <c r="P603" s="181">
        <v>12504.368692857577</v>
      </c>
      <c r="Q603" s="181">
        <v>12721.225154137443</v>
      </c>
      <c r="R603" s="181">
        <v>12934.420210863658</v>
      </c>
      <c r="S603" s="181">
        <v>13143.949541336144</v>
      </c>
      <c r="T603" s="181">
        <v>13349.551278325742</v>
      </c>
      <c r="U603" s="181">
        <v>13551.623974299744</v>
      </c>
      <c r="V603" s="181">
        <v>13750.721274723781</v>
      </c>
      <c r="W603" s="181">
        <v>13946.754057819979</v>
      </c>
      <c r="X603" s="181">
        <v>14139.575855647672</v>
      </c>
      <c r="Y603" s="181">
        <v>14328.427001001208</v>
      </c>
    </row>
    <row r="604" spans="1:25" x14ac:dyDescent="0.25">
      <c r="A604" s="178" t="s">
        <v>687</v>
      </c>
      <c r="B604" s="178" t="s">
        <v>931</v>
      </c>
      <c r="C604" s="178" t="s">
        <v>940</v>
      </c>
      <c r="D604" s="178" t="s">
        <v>941</v>
      </c>
      <c r="E604" s="181">
        <v>3117.0616701551135</v>
      </c>
      <c r="F604" s="181">
        <v>3284.4292619164053</v>
      </c>
      <c r="G604" s="181">
        <v>3450.0573222202675</v>
      </c>
      <c r="H604" s="181">
        <v>3617.9466573367472</v>
      </c>
      <c r="I604" s="181">
        <v>3788.6553773181981</v>
      </c>
      <c r="J604" s="182">
        <v>3962.6280825725607</v>
      </c>
      <c r="K604" s="181">
        <v>4140.2528285388771</v>
      </c>
      <c r="L604" s="181">
        <v>4321.8417267621808</v>
      </c>
      <c r="M604" s="181">
        <v>4507.6701522605517</v>
      </c>
      <c r="N604" s="181">
        <v>4697.9510579018852</v>
      </c>
      <c r="O604" s="181">
        <v>4892.7837211275173</v>
      </c>
      <c r="P604" s="181">
        <v>5092.3798263025956</v>
      </c>
      <c r="Q604" s="181">
        <v>5296.9567731019115</v>
      </c>
      <c r="R604" s="181">
        <v>5506.5923430010607</v>
      </c>
      <c r="S604" s="181">
        <v>5721.3736905035439</v>
      </c>
      <c r="T604" s="181">
        <v>5941.2738430554891</v>
      </c>
      <c r="U604" s="181">
        <v>6166.556510101841</v>
      </c>
      <c r="V604" s="181">
        <v>6397.5740763856302</v>
      </c>
      <c r="W604" s="181">
        <v>6634.3970234885401</v>
      </c>
      <c r="X604" s="181">
        <v>6877.0656167735824</v>
      </c>
      <c r="Y604" s="181">
        <v>7125.3101388727609</v>
      </c>
    </row>
    <row r="605" spans="1:25" x14ac:dyDescent="0.25">
      <c r="A605" s="178" t="s">
        <v>687</v>
      </c>
      <c r="B605" s="178" t="s">
        <v>931</v>
      </c>
      <c r="C605" s="178" t="s">
        <v>942</v>
      </c>
      <c r="D605" s="178" t="s">
        <v>943</v>
      </c>
      <c r="E605" s="181">
        <v>1764.5288431248691</v>
      </c>
      <c r="F605" s="181">
        <v>1871.0757601633993</v>
      </c>
      <c r="G605" s="181">
        <v>1977.9069815585522</v>
      </c>
      <c r="H605" s="181">
        <v>2087.3237022408712</v>
      </c>
      <c r="I605" s="181">
        <v>2199.6867609940082</v>
      </c>
      <c r="J605" s="182">
        <v>2315.2993180354401</v>
      </c>
      <c r="K605" s="181">
        <v>2434.4383795425338</v>
      </c>
      <c r="L605" s="181">
        <v>2557.3423732325018</v>
      </c>
      <c r="M605" s="181">
        <v>2684.2331669806226</v>
      </c>
      <c r="N605" s="181">
        <v>2815.3000628615778</v>
      </c>
      <c r="O605" s="181">
        <v>2950.667773764018</v>
      </c>
      <c r="P605" s="181">
        <v>3090.5315142254626</v>
      </c>
      <c r="Q605" s="181">
        <v>3235.0940360487225</v>
      </c>
      <c r="R605" s="181">
        <v>3384.4764735614449</v>
      </c>
      <c r="S605" s="181">
        <v>3538.8078365729821</v>
      </c>
      <c r="T605" s="181">
        <v>3698.1483497578315</v>
      </c>
      <c r="U605" s="181">
        <v>3862.7408017305956</v>
      </c>
      <c r="V605" s="181">
        <v>4032.8889860867102</v>
      </c>
      <c r="W605" s="181">
        <v>4208.72446407592</v>
      </c>
      <c r="X605" s="181">
        <v>4390.361666419145</v>
      </c>
      <c r="Y605" s="181">
        <v>4577.7175710719639</v>
      </c>
    </row>
    <row r="606" spans="1:25" x14ac:dyDescent="0.25">
      <c r="A606" s="178" t="s">
        <v>687</v>
      </c>
      <c r="B606" s="178" t="s">
        <v>931</v>
      </c>
      <c r="C606" s="178" t="s">
        <v>944</v>
      </c>
      <c r="D606" s="178" t="s">
        <v>820</v>
      </c>
      <c r="E606" s="181">
        <v>2232.7526033515146</v>
      </c>
      <c r="F606" s="181">
        <v>2303.6498585863446</v>
      </c>
      <c r="G606" s="181">
        <v>2369.4318109308024</v>
      </c>
      <c r="H606" s="181">
        <v>2432.9960868776229</v>
      </c>
      <c r="I606" s="181">
        <v>2494.7423587277499</v>
      </c>
      <c r="J606" s="182">
        <v>2554.9667832657969</v>
      </c>
      <c r="K606" s="181">
        <v>2613.9071396422287</v>
      </c>
      <c r="L606" s="181">
        <v>2671.7357259954197</v>
      </c>
      <c r="M606" s="181">
        <v>2728.5889488194707</v>
      </c>
      <c r="N606" s="181">
        <v>2784.5551379592548</v>
      </c>
      <c r="O606" s="181">
        <v>2839.6492494480485</v>
      </c>
      <c r="P606" s="181">
        <v>2893.9486255322117</v>
      </c>
      <c r="Q606" s="181">
        <v>2947.527081506546</v>
      </c>
      <c r="R606" s="181">
        <v>3000.3757651829137</v>
      </c>
      <c r="S606" s="181">
        <v>3052.4909431101041</v>
      </c>
      <c r="T606" s="181">
        <v>3103.8089906937098</v>
      </c>
      <c r="U606" s="181">
        <v>3154.4197227216464</v>
      </c>
      <c r="V606" s="181">
        <v>3204.4495169997917</v>
      </c>
      <c r="W606" s="181">
        <v>3253.8753772855034</v>
      </c>
      <c r="X606" s="181">
        <v>3302.660811669833</v>
      </c>
      <c r="Y606" s="181">
        <v>3350.6257719040227</v>
      </c>
    </row>
    <row r="607" spans="1:25" x14ac:dyDescent="0.25">
      <c r="A607" s="178" t="s">
        <v>687</v>
      </c>
      <c r="B607" s="178" t="s">
        <v>931</v>
      </c>
      <c r="C607" s="178" t="s">
        <v>945</v>
      </c>
      <c r="D607" s="178" t="s">
        <v>946</v>
      </c>
      <c r="E607" s="181">
        <v>6604.2041289609824</v>
      </c>
      <c r="F607" s="181">
        <v>6728.3925279340019</v>
      </c>
      <c r="G607" s="181">
        <v>6833.6704521180818</v>
      </c>
      <c r="H607" s="181">
        <v>6928.9303129592045</v>
      </c>
      <c r="I607" s="181">
        <v>7015.6101943206841</v>
      </c>
      <c r="J607" s="182">
        <v>7094.7970060801545</v>
      </c>
      <c r="K607" s="181">
        <v>7167.3702073407967</v>
      </c>
      <c r="L607" s="181">
        <v>7233.9940348673153</v>
      </c>
      <c r="M607" s="181">
        <v>7295.2088693326659</v>
      </c>
      <c r="N607" s="181">
        <v>7351.4059107795092</v>
      </c>
      <c r="O607" s="181">
        <v>7402.7698472346965</v>
      </c>
      <c r="P607" s="181">
        <v>7449.6407691802451</v>
      </c>
      <c r="Q607" s="181">
        <v>7492.3366711644012</v>
      </c>
      <c r="R607" s="181">
        <v>7530.9557459123407</v>
      </c>
      <c r="S607" s="181">
        <v>7565.6073349329481</v>
      </c>
      <c r="T607" s="181">
        <v>7596.2520436933128</v>
      </c>
      <c r="U607" s="181">
        <v>7623.2265276550179</v>
      </c>
      <c r="V607" s="181">
        <v>7646.9411198401649</v>
      </c>
      <c r="W607" s="181">
        <v>7667.4366073665051</v>
      </c>
      <c r="X607" s="181">
        <v>7684.7230067486798</v>
      </c>
      <c r="Y607" s="181">
        <v>7698.4826585933261</v>
      </c>
    </row>
    <row r="608" spans="1:25" x14ac:dyDescent="0.25">
      <c r="A608" s="178" t="s">
        <v>687</v>
      </c>
      <c r="B608" s="178" t="s">
        <v>931</v>
      </c>
      <c r="C608" s="178" t="s">
        <v>234</v>
      </c>
      <c r="D608" s="178" t="s">
        <v>947</v>
      </c>
      <c r="E608" s="181">
        <v>3122.1732832580242</v>
      </c>
      <c r="F608" s="181">
        <v>3180.8840217198826</v>
      </c>
      <c r="G608" s="181">
        <v>3230.6547307691367</v>
      </c>
      <c r="H608" s="181">
        <v>3275.6893460955753</v>
      </c>
      <c r="I608" s="181">
        <v>3316.6677296370558</v>
      </c>
      <c r="J608" s="182">
        <v>3354.1037239270599</v>
      </c>
      <c r="K608" s="181">
        <v>3388.4130980214886</v>
      </c>
      <c r="L608" s="181">
        <v>3419.9098734496611</v>
      </c>
      <c r="M608" s="181">
        <v>3448.8495181024768</v>
      </c>
      <c r="N608" s="181">
        <v>3475.4169739196086</v>
      </c>
      <c r="O608" s="181">
        <v>3499.6995531663811</v>
      </c>
      <c r="P608" s="181">
        <v>3521.8580354607629</v>
      </c>
      <c r="Q608" s="181">
        <v>3542.0427544483191</v>
      </c>
      <c r="R608" s="181">
        <v>3560.3001312718807</v>
      </c>
      <c r="S608" s="181">
        <v>3576.6818577221798</v>
      </c>
      <c r="T608" s="181">
        <v>3591.169309820345</v>
      </c>
      <c r="U608" s="181">
        <v>3603.9216432598255</v>
      </c>
      <c r="V608" s="181">
        <v>3615.1328451999861</v>
      </c>
      <c r="W608" s="181">
        <v>3624.8221979717255</v>
      </c>
      <c r="X608" s="181">
        <v>3632.9944369366099</v>
      </c>
      <c r="Y608" s="181">
        <v>3639.4993868953629</v>
      </c>
    </row>
    <row r="609" spans="1:25" x14ac:dyDescent="0.25">
      <c r="A609" s="178" t="s">
        <v>687</v>
      </c>
      <c r="B609" s="178" t="s">
        <v>931</v>
      </c>
      <c r="C609" s="178" t="s">
        <v>240</v>
      </c>
      <c r="D609" s="178" t="s">
        <v>241</v>
      </c>
      <c r="E609" s="181">
        <v>82540.283740565297</v>
      </c>
      <c r="F609" s="181">
        <v>85065.246429211969</v>
      </c>
      <c r="G609" s="181">
        <v>87406.852765869029</v>
      </c>
      <c r="H609" s="181">
        <v>89673.053113842194</v>
      </c>
      <c r="I609" s="181">
        <v>91879.313493436042</v>
      </c>
      <c r="J609" s="182">
        <v>94037.171980340907</v>
      </c>
      <c r="K609" s="181">
        <v>96155.930002111767</v>
      </c>
      <c r="L609" s="181">
        <v>98242.411007982009</v>
      </c>
      <c r="M609" s="181">
        <v>100302.06409224836</v>
      </c>
      <c r="N609" s="181">
        <v>102338.52652556109</v>
      </c>
      <c r="O609" s="181">
        <v>104352.70219614061</v>
      </c>
      <c r="P609" s="181">
        <v>106347.75563961062</v>
      </c>
      <c r="Q609" s="181">
        <v>108326.69284630514</v>
      </c>
      <c r="R609" s="181">
        <v>110289.45624219248</v>
      </c>
      <c r="S609" s="181">
        <v>112236.15212386595</v>
      </c>
      <c r="T609" s="181">
        <v>114164.66076203299</v>
      </c>
      <c r="U609" s="181">
        <v>116078.48279568447</v>
      </c>
      <c r="V609" s="181">
        <v>117982.45028299624</v>
      </c>
      <c r="W609" s="181">
        <v>119875.88455320522</v>
      </c>
      <c r="X609" s="181">
        <v>121757.59116517557</v>
      </c>
      <c r="Y609" s="181">
        <v>123621.05960682142</v>
      </c>
    </row>
    <row r="610" spans="1:25" x14ac:dyDescent="0.25">
      <c r="A610" s="178" t="s">
        <v>687</v>
      </c>
      <c r="B610" s="178" t="s">
        <v>948</v>
      </c>
      <c r="C610" s="178" t="s">
        <v>565</v>
      </c>
      <c r="D610" s="178" t="s">
        <v>566</v>
      </c>
      <c r="E610" s="181">
        <v>4210.0347051716399</v>
      </c>
      <c r="F610" s="181">
        <v>4223.5685093145421</v>
      </c>
      <c r="G610" s="181">
        <v>4241.2434033943691</v>
      </c>
      <c r="H610" s="181">
        <v>4265.4798641293073</v>
      </c>
      <c r="I610" s="181">
        <v>4294.7596947747534</v>
      </c>
      <c r="J610" s="182">
        <v>4327.9891289562556</v>
      </c>
      <c r="K610" s="181">
        <v>4364.3469329344889</v>
      </c>
      <c r="L610" s="181">
        <v>4403.2103816493591</v>
      </c>
      <c r="M610" s="181">
        <v>4444.0939302366987</v>
      </c>
      <c r="N610" s="181">
        <v>4486.6013661555844</v>
      </c>
      <c r="O610" s="181">
        <v>4530.3688444813097</v>
      </c>
      <c r="P610" s="181">
        <v>4575.165006027175</v>
      </c>
      <c r="Q610" s="181">
        <v>4620.7764152886539</v>
      </c>
      <c r="R610" s="181">
        <v>4666.8755406002638</v>
      </c>
      <c r="S610" s="181">
        <v>4713.1898183003723</v>
      </c>
      <c r="T610" s="181">
        <v>4759.3431047830891</v>
      </c>
      <c r="U610" s="181">
        <v>4805.0585163971291</v>
      </c>
      <c r="V610" s="181">
        <v>4850.2111415037925</v>
      </c>
      <c r="W610" s="181">
        <v>4894.6352158348036</v>
      </c>
      <c r="X610" s="181">
        <v>4938.1747492188133</v>
      </c>
      <c r="Y610" s="181">
        <v>4980.3961778923986</v>
      </c>
    </row>
    <row r="611" spans="1:25" x14ac:dyDescent="0.25">
      <c r="A611" s="178" t="s">
        <v>687</v>
      </c>
      <c r="B611" s="178" t="s">
        <v>949</v>
      </c>
      <c r="C611" s="178" t="s">
        <v>218</v>
      </c>
      <c r="D611" s="178" t="s">
        <v>950</v>
      </c>
      <c r="E611" s="181">
        <v>7616.4164584918981</v>
      </c>
      <c r="F611" s="181">
        <v>7982.3860392205615</v>
      </c>
      <c r="G611" s="181">
        <v>8317.5757500516938</v>
      </c>
      <c r="H611" s="181">
        <v>8635.4822876128019</v>
      </c>
      <c r="I611" s="181">
        <v>8939.7224455546675</v>
      </c>
      <c r="J611" s="182">
        <v>9233.178011181677</v>
      </c>
      <c r="K611" s="181">
        <v>9518.0983449343294</v>
      </c>
      <c r="L611" s="181">
        <v>9796.20468947482</v>
      </c>
      <c r="M611" s="181">
        <v>10068.815017742467</v>
      </c>
      <c r="N611" s="181">
        <v>10336.867817082788</v>
      </c>
      <c r="O611" s="181">
        <v>10600.942121689823</v>
      </c>
      <c r="P611" s="181">
        <v>10861.671040215269</v>
      </c>
      <c r="Q611" s="181">
        <v>11119.542422580766</v>
      </c>
      <c r="R611" s="181">
        <v>11374.661328424725</v>
      </c>
      <c r="S611" s="181">
        <v>11627.199386012187</v>
      </c>
      <c r="T611" s="181">
        <v>11877.108147256768</v>
      </c>
      <c r="U611" s="181">
        <v>12124.201578163425</v>
      </c>
      <c r="V611" s="181">
        <v>12368.381728859591</v>
      </c>
      <c r="W611" s="181">
        <v>12609.616690170589</v>
      </c>
      <c r="X611" s="181">
        <v>12847.915064267598</v>
      </c>
      <c r="Y611" s="181">
        <v>13082.700402346461</v>
      </c>
    </row>
    <row r="612" spans="1:25" x14ac:dyDescent="0.25">
      <c r="A612" s="178" t="s">
        <v>687</v>
      </c>
      <c r="B612" s="178" t="s">
        <v>949</v>
      </c>
      <c r="C612" s="178" t="s">
        <v>240</v>
      </c>
      <c r="D612" s="178" t="s">
        <v>241</v>
      </c>
      <c r="E612" s="181">
        <v>4840.4829232909797</v>
      </c>
      <c r="F612" s="181">
        <v>4854.1943745051367</v>
      </c>
      <c r="G612" s="181">
        <v>4839.8182130431433</v>
      </c>
      <c r="H612" s="181">
        <v>4808.04094321101</v>
      </c>
      <c r="I612" s="181">
        <v>4762.7336824502127</v>
      </c>
      <c r="J612" s="182">
        <v>4706.9068596946227</v>
      </c>
      <c r="K612" s="181">
        <v>4642.8873906616618</v>
      </c>
      <c r="L612" s="181">
        <v>4572.4694845414051</v>
      </c>
      <c r="M612" s="181">
        <v>4497.0505277150514</v>
      </c>
      <c r="N612" s="181">
        <v>4417.7002899367626</v>
      </c>
      <c r="O612" s="181">
        <v>4335.2193179219084</v>
      </c>
      <c r="P612" s="181">
        <v>4250.3434505672431</v>
      </c>
      <c r="Q612" s="181">
        <v>4163.6720277039394</v>
      </c>
      <c r="R612" s="181">
        <v>4075.6017438525541</v>
      </c>
      <c r="S612" s="181">
        <v>3986.5159438397536</v>
      </c>
      <c r="T612" s="181">
        <v>3896.6883453541345</v>
      </c>
      <c r="U612" s="181">
        <v>3806.3274237882006</v>
      </c>
      <c r="V612" s="181">
        <v>3715.6548935555847</v>
      </c>
      <c r="W612" s="181">
        <v>3624.8941698400122</v>
      </c>
      <c r="X612" s="181">
        <v>3534.2602449904234</v>
      </c>
      <c r="Y612" s="181">
        <v>3443.7939146044491</v>
      </c>
    </row>
    <row r="613" spans="1:25" x14ac:dyDescent="0.25">
      <c r="A613" s="178" t="s">
        <v>687</v>
      </c>
      <c r="B613" s="178" t="s">
        <v>951</v>
      </c>
      <c r="C613" s="178" t="s">
        <v>218</v>
      </c>
      <c r="D613" s="178" t="s">
        <v>952</v>
      </c>
      <c r="E613" s="181">
        <v>4625.5016642797291</v>
      </c>
      <c r="F613" s="181">
        <v>4729.1947728360783</v>
      </c>
      <c r="G613" s="181">
        <v>4829.946418282143</v>
      </c>
      <c r="H613" s="181">
        <v>4932.6249482654812</v>
      </c>
      <c r="I613" s="181">
        <v>5036.9457038856372</v>
      </c>
      <c r="J613" s="182">
        <v>5142.6765513357786</v>
      </c>
      <c r="K613" s="181">
        <v>5249.6230229455468</v>
      </c>
      <c r="L613" s="181">
        <v>5357.602919461503</v>
      </c>
      <c r="M613" s="181">
        <v>5466.444638821019</v>
      </c>
      <c r="N613" s="181">
        <v>5575.960619689391</v>
      </c>
      <c r="O613" s="181">
        <v>5685.929518980819</v>
      </c>
      <c r="P613" s="181">
        <v>5796.2570327907015</v>
      </c>
      <c r="Q613" s="181">
        <v>5906.8398132654102</v>
      </c>
      <c r="R613" s="181">
        <v>6017.4110652816462</v>
      </c>
      <c r="S613" s="181">
        <v>6127.7689529591235</v>
      </c>
      <c r="T613" s="181">
        <v>6237.7554549244733</v>
      </c>
      <c r="U613" s="181">
        <v>6347.2274442049047</v>
      </c>
      <c r="V613" s="181">
        <v>6456.0195185296297</v>
      </c>
      <c r="W613" s="181">
        <v>6563.9752271653579</v>
      </c>
      <c r="X613" s="181">
        <v>6670.942168632072</v>
      </c>
      <c r="Y613" s="181">
        <v>6776.6287816145814</v>
      </c>
    </row>
    <row r="614" spans="1:25" x14ac:dyDescent="0.25">
      <c r="A614" s="178" t="s">
        <v>687</v>
      </c>
      <c r="B614" s="178" t="s">
        <v>951</v>
      </c>
      <c r="C614" s="178" t="s">
        <v>462</v>
      </c>
      <c r="D614" s="178" t="s">
        <v>781</v>
      </c>
      <c r="E614" s="181">
        <v>1427.4726990426184</v>
      </c>
      <c r="F614" s="181">
        <v>1492.1916867309044</v>
      </c>
      <c r="G614" s="181">
        <v>1558.1460890946569</v>
      </c>
      <c r="H614" s="181">
        <v>1626.9432412938731</v>
      </c>
      <c r="I614" s="181">
        <v>1698.5957070585303</v>
      </c>
      <c r="J614" s="182">
        <v>1773.1293101482725</v>
      </c>
      <c r="K614" s="181">
        <v>1850.5795649263973</v>
      </c>
      <c r="L614" s="181">
        <v>1930.9837225981728</v>
      </c>
      <c r="M614" s="181">
        <v>2014.380414891554</v>
      </c>
      <c r="N614" s="181">
        <v>2100.799860266035</v>
      </c>
      <c r="O614" s="181">
        <v>2190.25610642327</v>
      </c>
      <c r="P614" s="181">
        <v>2282.8086499739975</v>
      </c>
      <c r="Q614" s="181">
        <v>2378.5129096316123</v>
      </c>
      <c r="R614" s="181">
        <v>2477.3561469847255</v>
      </c>
      <c r="S614" s="181">
        <v>2579.3459386136028</v>
      </c>
      <c r="T614" s="181">
        <v>2684.5036678855613</v>
      </c>
      <c r="U614" s="181">
        <v>2792.8535550078727</v>
      </c>
      <c r="V614" s="181">
        <v>2904.4063889452218</v>
      </c>
      <c r="W614" s="181">
        <v>3019.1725054645858</v>
      </c>
      <c r="X614" s="181">
        <v>3137.1596181542045</v>
      </c>
      <c r="Y614" s="181">
        <v>3258.3038547299789</v>
      </c>
    </row>
    <row r="615" spans="1:25" x14ac:dyDescent="0.25">
      <c r="A615" s="178" t="s">
        <v>687</v>
      </c>
      <c r="B615" s="178" t="s">
        <v>951</v>
      </c>
      <c r="C615" s="178" t="s">
        <v>953</v>
      </c>
      <c r="D615" s="178" t="s">
        <v>954</v>
      </c>
      <c r="E615" s="181">
        <v>6960.7163014116804</v>
      </c>
      <c r="F615" s="181">
        <v>6907.457054282163</v>
      </c>
      <c r="G615" s="181">
        <v>6847.1399726493464</v>
      </c>
      <c r="H615" s="181">
        <v>6787.0475038029717</v>
      </c>
      <c r="I615" s="181">
        <v>6726.7604750009223</v>
      </c>
      <c r="J615" s="182">
        <v>6665.9769121446852</v>
      </c>
      <c r="K615" s="181">
        <v>6604.4797540663867</v>
      </c>
      <c r="L615" s="181">
        <v>6542.096088861761</v>
      </c>
      <c r="M615" s="181">
        <v>6478.6907610176895</v>
      </c>
      <c r="N615" s="181">
        <v>6414.1320274386535</v>
      </c>
      <c r="O615" s="181">
        <v>6348.2726349545092</v>
      </c>
      <c r="P615" s="181">
        <v>6281.1278624717579</v>
      </c>
      <c r="Q615" s="181">
        <v>6212.7101512295931</v>
      </c>
      <c r="R615" s="181">
        <v>6142.8721971416098</v>
      </c>
      <c r="S615" s="181">
        <v>6071.5570770493696</v>
      </c>
      <c r="T615" s="181">
        <v>5998.7663330628775</v>
      </c>
      <c r="U615" s="181">
        <v>5924.5253525170392</v>
      </c>
      <c r="V615" s="181">
        <v>5848.846674535579</v>
      </c>
      <c r="W615" s="181">
        <v>5771.7596247554893</v>
      </c>
      <c r="X615" s="181">
        <v>5693.3040621842702</v>
      </c>
      <c r="Y615" s="181">
        <v>5613.410461028282</v>
      </c>
    </row>
    <row r="616" spans="1:25" x14ac:dyDescent="0.25">
      <c r="A616" s="178" t="s">
        <v>687</v>
      </c>
      <c r="B616" s="178" t="s">
        <v>951</v>
      </c>
      <c r="C616" s="178" t="s">
        <v>240</v>
      </c>
      <c r="D616" s="178" t="s">
        <v>241</v>
      </c>
      <c r="E616" s="181">
        <v>28896.621876184625</v>
      </c>
      <c r="F616" s="181">
        <v>29289.424317277641</v>
      </c>
      <c r="G616" s="181">
        <v>29655.999233130766</v>
      </c>
      <c r="H616" s="181">
        <v>30026.584590507577</v>
      </c>
      <c r="I616" s="181">
        <v>30399.290555480762</v>
      </c>
      <c r="J616" s="182">
        <v>30772.604043197436</v>
      </c>
      <c r="K616" s="181">
        <v>31145.285436551469</v>
      </c>
      <c r="L616" s="181">
        <v>31516.208309878453</v>
      </c>
      <c r="M616" s="181">
        <v>31884.345494548412</v>
      </c>
      <c r="N616" s="181">
        <v>32248.611855155632</v>
      </c>
      <c r="O616" s="181">
        <v>32607.765033353313</v>
      </c>
      <c r="P616" s="181">
        <v>32961.327130392521</v>
      </c>
      <c r="Q616" s="181">
        <v>33308.785944045136</v>
      </c>
      <c r="R616" s="181">
        <v>33648.73325400849</v>
      </c>
      <c r="S616" s="181">
        <v>33980.169028763557</v>
      </c>
      <c r="T616" s="181">
        <v>34302.368901485417</v>
      </c>
      <c r="U616" s="181">
        <v>34614.715549578206</v>
      </c>
      <c r="V616" s="181">
        <v>34916.493637610234</v>
      </c>
      <c r="W616" s="181">
        <v>35207.061709148235</v>
      </c>
      <c r="X616" s="181">
        <v>35485.823469166011</v>
      </c>
      <c r="Y616" s="181">
        <v>35751.470770183922</v>
      </c>
    </row>
    <row r="617" spans="1:25" x14ac:dyDescent="0.25">
      <c r="A617" s="178" t="s">
        <v>687</v>
      </c>
      <c r="B617" s="178" t="s">
        <v>955</v>
      </c>
      <c r="C617" s="178" t="s">
        <v>510</v>
      </c>
      <c r="D617" s="178" t="s">
        <v>956</v>
      </c>
      <c r="E617" s="181">
        <v>2554.5866417153834</v>
      </c>
      <c r="F617" s="181">
        <v>2601.8414430524208</v>
      </c>
      <c r="G617" s="181">
        <v>2655.727477092033</v>
      </c>
      <c r="H617" s="181">
        <v>2717.3603093103461</v>
      </c>
      <c r="I617" s="181">
        <v>2785.3432556489543</v>
      </c>
      <c r="J617" s="182">
        <v>2858.6394431371041</v>
      </c>
      <c r="K617" s="181">
        <v>2936.439897475047</v>
      </c>
      <c r="L617" s="181">
        <v>3018.1607527598703</v>
      </c>
      <c r="M617" s="181">
        <v>3103.3691071005987</v>
      </c>
      <c r="N617" s="181">
        <v>3191.7077660523491</v>
      </c>
      <c r="O617" s="181">
        <v>3282.8661715776166</v>
      </c>
      <c r="P617" s="181">
        <v>3376.6823544863805</v>
      </c>
      <c r="Q617" s="181">
        <v>3473.0442170927186</v>
      </c>
      <c r="R617" s="181">
        <v>3571.7728412577294</v>
      </c>
      <c r="S617" s="181">
        <v>3672.7252750217021</v>
      </c>
      <c r="T617" s="181">
        <v>3775.8317309195786</v>
      </c>
      <c r="U617" s="181">
        <v>3880.6976174739807</v>
      </c>
      <c r="V617" s="181">
        <v>3986.8772755180712</v>
      </c>
      <c r="W617" s="181">
        <v>4094.2945618626641</v>
      </c>
      <c r="X617" s="181">
        <v>4202.8682147320069</v>
      </c>
      <c r="Y617" s="181">
        <v>4312.4834256484173</v>
      </c>
    </row>
    <row r="618" spans="1:25" x14ac:dyDescent="0.25">
      <c r="A618" s="178" t="s">
        <v>687</v>
      </c>
      <c r="B618" s="178" t="s">
        <v>955</v>
      </c>
      <c r="C618" s="178" t="s">
        <v>282</v>
      </c>
      <c r="D618" s="178" t="s">
        <v>957</v>
      </c>
      <c r="E618" s="181">
        <v>1932.0145876017662</v>
      </c>
      <c r="F618" s="181">
        <v>2004.9548434482065</v>
      </c>
      <c r="G618" s="181">
        <v>2085.1690973120972</v>
      </c>
      <c r="H618" s="181">
        <v>2173.8972090197435</v>
      </c>
      <c r="I618" s="181">
        <v>2270.4111206220264</v>
      </c>
      <c r="J618" s="182">
        <v>2374.2102068224435</v>
      </c>
      <c r="K618" s="181">
        <v>2484.9342754460122</v>
      </c>
      <c r="L618" s="181">
        <v>2602.3767003542598</v>
      </c>
      <c r="M618" s="181">
        <v>2726.4355223003936</v>
      </c>
      <c r="N618" s="181">
        <v>2857.0571227023506</v>
      </c>
      <c r="O618" s="181">
        <v>2994.2150317219193</v>
      </c>
      <c r="P618" s="181">
        <v>3138.0078104467243</v>
      </c>
      <c r="Q618" s="181">
        <v>3288.5778609227532</v>
      </c>
      <c r="R618" s="181">
        <v>3446.0029999495177</v>
      </c>
      <c r="S618" s="181">
        <v>3610.3912546977708</v>
      </c>
      <c r="T618" s="181">
        <v>3781.9210719724229</v>
      </c>
      <c r="U618" s="181">
        <v>3960.4418170580147</v>
      </c>
      <c r="V618" s="181">
        <v>4145.7270490242836</v>
      </c>
      <c r="W618" s="181">
        <v>4337.9138884767563</v>
      </c>
      <c r="X618" s="181">
        <v>4537.1341351508654</v>
      </c>
      <c r="Y618" s="181">
        <v>4743.4823577540592</v>
      </c>
    </row>
    <row r="619" spans="1:25" x14ac:dyDescent="0.25">
      <c r="A619" s="178" t="s">
        <v>687</v>
      </c>
      <c r="B619" s="178" t="s">
        <v>955</v>
      </c>
      <c r="C619" s="178" t="s">
        <v>240</v>
      </c>
      <c r="D619" s="178" t="s">
        <v>241</v>
      </c>
      <c r="E619" s="181">
        <v>36611.319221579797</v>
      </c>
      <c r="F619" s="181">
        <v>36543.693621609884</v>
      </c>
      <c r="G619" s="181">
        <v>36557.805237682354</v>
      </c>
      <c r="H619" s="181">
        <v>36663.732963077156</v>
      </c>
      <c r="I619" s="181">
        <v>36837.369134954752</v>
      </c>
      <c r="J619" s="182">
        <v>37060.989283296316</v>
      </c>
      <c r="K619" s="181">
        <v>37321.022452039135</v>
      </c>
      <c r="L619" s="181">
        <v>37607.663716728021</v>
      </c>
      <c r="M619" s="181">
        <v>37913.641830775399</v>
      </c>
      <c r="N619" s="181">
        <v>38233.100646691317</v>
      </c>
      <c r="O619" s="181">
        <v>38561.142116616837</v>
      </c>
      <c r="P619" s="181">
        <v>38894.92549335814</v>
      </c>
      <c r="Q619" s="181">
        <v>39232.368315172127</v>
      </c>
      <c r="R619" s="181">
        <v>39570.789024415091</v>
      </c>
      <c r="S619" s="181">
        <v>39908.087483693474</v>
      </c>
      <c r="T619" s="181">
        <v>40243.093842483671</v>
      </c>
      <c r="U619" s="181">
        <v>40571.325461009488</v>
      </c>
      <c r="V619" s="181">
        <v>40888.113020053723</v>
      </c>
      <c r="W619" s="181">
        <v>41192.863469733064</v>
      </c>
      <c r="X619" s="181">
        <v>41484.990862246676</v>
      </c>
      <c r="Y619" s="181">
        <v>41763.642530910707</v>
      </c>
    </row>
    <row r="620" spans="1:25" x14ac:dyDescent="0.25">
      <c r="A620" s="178" t="s">
        <v>687</v>
      </c>
      <c r="B620" s="178" t="s">
        <v>958</v>
      </c>
      <c r="C620" s="178" t="s">
        <v>218</v>
      </c>
      <c r="D620" s="178" t="s">
        <v>959</v>
      </c>
      <c r="E620" s="181">
        <v>16619.369927813586</v>
      </c>
      <c r="F620" s="181">
        <v>16962.23699031362</v>
      </c>
      <c r="G620" s="181">
        <v>17278.059160451998</v>
      </c>
      <c r="H620" s="181">
        <v>17587.560387668385</v>
      </c>
      <c r="I620" s="181">
        <v>17892.10892056685</v>
      </c>
      <c r="J620" s="182">
        <v>18192.696541459285</v>
      </c>
      <c r="K620" s="181">
        <v>18490.022077808306</v>
      </c>
      <c r="L620" s="181">
        <v>18784.670879196288</v>
      </c>
      <c r="M620" s="181">
        <v>19077.089075892789</v>
      </c>
      <c r="N620" s="181">
        <v>19367.486961790171</v>
      </c>
      <c r="O620" s="181">
        <v>19655.759108874405</v>
      </c>
      <c r="P620" s="181">
        <v>19942.236399652691</v>
      </c>
      <c r="Q620" s="181">
        <v>20227.272972827661</v>
      </c>
      <c r="R620" s="181">
        <v>20510.688099377894</v>
      </c>
      <c r="S620" s="181">
        <v>20792.427264932503</v>
      </c>
      <c r="T620" s="181">
        <v>21071.81738336202</v>
      </c>
      <c r="U620" s="181">
        <v>21347.512810287561</v>
      </c>
      <c r="V620" s="181">
        <v>21618.808347541166</v>
      </c>
      <c r="W620" s="181">
        <v>21885.80020410147</v>
      </c>
      <c r="X620" s="181">
        <v>22148.540582754213</v>
      </c>
      <c r="Y620" s="181">
        <v>22405.701762582838</v>
      </c>
    </row>
    <row r="621" spans="1:25" x14ac:dyDescent="0.25">
      <c r="A621" s="178" t="s">
        <v>687</v>
      </c>
      <c r="B621" s="178" t="s">
        <v>958</v>
      </c>
      <c r="C621" s="178" t="s">
        <v>703</v>
      </c>
      <c r="D621" s="178" t="s">
        <v>370</v>
      </c>
      <c r="E621" s="181">
        <v>2846.9881243335835</v>
      </c>
      <c r="F621" s="181">
        <v>2859.1340587445989</v>
      </c>
      <c r="G621" s="181">
        <v>2865.6730569924675</v>
      </c>
      <c r="H621" s="181">
        <v>2870.235799166232</v>
      </c>
      <c r="I621" s="181">
        <v>2873.120230363224</v>
      </c>
      <c r="J621" s="182">
        <v>2874.5484549286302</v>
      </c>
      <c r="K621" s="181">
        <v>2874.6851104741786</v>
      </c>
      <c r="L621" s="181">
        <v>2873.6689248059774</v>
      </c>
      <c r="M621" s="181">
        <v>2871.6105510692937</v>
      </c>
      <c r="N621" s="181">
        <v>2868.5802012551985</v>
      </c>
      <c r="O621" s="181">
        <v>2864.5990058525736</v>
      </c>
      <c r="P621" s="181">
        <v>2859.7506510812805</v>
      </c>
      <c r="Q621" s="181">
        <v>2854.1180643343891</v>
      </c>
      <c r="R621" s="181">
        <v>2847.7058070503113</v>
      </c>
      <c r="S621" s="181">
        <v>2840.5364910698877</v>
      </c>
      <c r="T621" s="181">
        <v>2832.5492338823024</v>
      </c>
      <c r="U621" s="181">
        <v>2823.5991843156276</v>
      </c>
      <c r="V621" s="181">
        <v>2813.6353252643748</v>
      </c>
      <c r="W621" s="181">
        <v>2802.7139694583643</v>
      </c>
      <c r="X621" s="181">
        <v>2790.883797057068</v>
      </c>
      <c r="Y621" s="181">
        <v>2778.020727811806</v>
      </c>
    </row>
    <row r="622" spans="1:25" x14ac:dyDescent="0.25">
      <c r="A622" s="178" t="s">
        <v>687</v>
      </c>
      <c r="B622" s="178" t="s">
        <v>958</v>
      </c>
      <c r="C622" s="178" t="s">
        <v>240</v>
      </c>
      <c r="D622" s="178" t="s">
        <v>241</v>
      </c>
      <c r="E622" s="181">
        <v>19019.149637217706</v>
      </c>
      <c r="F622" s="181">
        <v>19356.643319294504</v>
      </c>
      <c r="G622" s="181">
        <v>19665.573452034856</v>
      </c>
      <c r="H622" s="181">
        <v>19969.771213796215</v>
      </c>
      <c r="I622" s="181">
        <v>20270.887009093865</v>
      </c>
      <c r="J622" s="182">
        <v>20570.119614902604</v>
      </c>
      <c r="K622" s="181">
        <v>20868.318191349488</v>
      </c>
      <c r="L622" s="181">
        <v>21166.190025526623</v>
      </c>
      <c r="M622" s="181">
        <v>21464.274513184999</v>
      </c>
      <c r="N622" s="181">
        <v>21762.837246418945</v>
      </c>
      <c r="O622" s="181">
        <v>22061.783110819386</v>
      </c>
      <c r="P622" s="181">
        <v>22361.502030415726</v>
      </c>
      <c r="Q622" s="181">
        <v>22662.404332973951</v>
      </c>
      <c r="R622" s="181">
        <v>22964.296638071974</v>
      </c>
      <c r="S622" s="181">
        <v>23267.124082626291</v>
      </c>
      <c r="T622" s="181">
        <v>23570.136918678858</v>
      </c>
      <c r="U622" s="181">
        <v>23871.831275481403</v>
      </c>
      <c r="V622" s="181">
        <v>24171.417085277761</v>
      </c>
      <c r="W622" s="181">
        <v>24468.996374222777</v>
      </c>
      <c r="X622" s="181">
        <v>24764.61774008505</v>
      </c>
      <c r="Y622" s="181">
        <v>25056.782760642927</v>
      </c>
    </row>
    <row r="623" spans="1:25" x14ac:dyDescent="0.25">
      <c r="A623" s="178" t="s">
        <v>687</v>
      </c>
      <c r="B623" s="178" t="s">
        <v>960</v>
      </c>
      <c r="C623" s="178" t="s">
        <v>218</v>
      </c>
      <c r="D623" s="178" t="s">
        <v>961</v>
      </c>
      <c r="E623" s="181">
        <v>7324.3380534765565</v>
      </c>
      <c r="F623" s="181">
        <v>7397.2967815541397</v>
      </c>
      <c r="G623" s="181">
        <v>7459.6406896757044</v>
      </c>
      <c r="H623" s="181">
        <v>7520.545887128771</v>
      </c>
      <c r="I623" s="181">
        <v>7580.2748677489108</v>
      </c>
      <c r="J623" s="182">
        <v>7639.0235886531573</v>
      </c>
      <c r="K623" s="181">
        <v>7696.8332049098317</v>
      </c>
      <c r="L623" s="181">
        <v>7753.7199469025109</v>
      </c>
      <c r="M623" s="181">
        <v>7809.6512376409355</v>
      </c>
      <c r="N623" s="181">
        <v>7864.5721208795248</v>
      </c>
      <c r="O623" s="181">
        <v>7918.3291086661648</v>
      </c>
      <c r="P623" s="181">
        <v>7970.9236646450627</v>
      </c>
      <c r="Q623" s="181">
        <v>8022.3193185684595</v>
      </c>
      <c r="R623" s="181">
        <v>8072.2520519232339</v>
      </c>
      <c r="S623" s="181">
        <v>8120.5813138549947</v>
      </c>
      <c r="T623" s="181">
        <v>8167.2243668899664</v>
      </c>
      <c r="U623" s="181">
        <v>8211.5510028778808</v>
      </c>
      <c r="V623" s="181">
        <v>8252.9054528460038</v>
      </c>
      <c r="W623" s="181">
        <v>8291.217994291037</v>
      </c>
      <c r="X623" s="181">
        <v>8326.4586165292458</v>
      </c>
      <c r="Y623" s="181">
        <v>8358.4225829842526</v>
      </c>
    </row>
    <row r="624" spans="1:25" x14ac:dyDescent="0.25">
      <c r="A624" s="178" t="s">
        <v>687</v>
      </c>
      <c r="B624" s="178" t="s">
        <v>960</v>
      </c>
      <c r="C624" s="178" t="s">
        <v>262</v>
      </c>
      <c r="D624" s="178" t="s">
        <v>962</v>
      </c>
      <c r="E624" s="181">
        <v>2184.8283668731719</v>
      </c>
      <c r="F624" s="181">
        <v>2288.6457299609206</v>
      </c>
      <c r="G624" s="181">
        <v>2393.7567775525781</v>
      </c>
      <c r="H624" s="181">
        <v>2503.0415599742091</v>
      </c>
      <c r="I624" s="181">
        <v>2616.7379464095775</v>
      </c>
      <c r="J624" s="182">
        <v>2735.0779795326039</v>
      </c>
      <c r="K624" s="181">
        <v>2858.2520292092877</v>
      </c>
      <c r="L624" s="181">
        <v>2986.4492534938745</v>
      </c>
      <c r="M624" s="181">
        <v>3119.8466788540873</v>
      </c>
      <c r="N624" s="181">
        <v>3258.6168194858078</v>
      </c>
      <c r="O624" s="181">
        <v>3402.8932638065403</v>
      </c>
      <c r="P624" s="181">
        <v>3552.8756880418455</v>
      </c>
      <c r="Q624" s="181">
        <v>3708.7528245009635</v>
      </c>
      <c r="R624" s="181">
        <v>3870.608472913907</v>
      </c>
      <c r="S624" s="181">
        <v>4038.5757363173593</v>
      </c>
      <c r="T624" s="181">
        <v>4212.8130025742612</v>
      </c>
      <c r="U624" s="181">
        <v>4393.1848142041026</v>
      </c>
      <c r="V624" s="181">
        <v>4579.4965078550367</v>
      </c>
      <c r="W624" s="181">
        <v>4771.8389706159896</v>
      </c>
      <c r="X624" s="181">
        <v>4970.3200757163486</v>
      </c>
      <c r="Y624" s="181">
        <v>5174.935448921362</v>
      </c>
    </row>
    <row r="625" spans="1:25" x14ac:dyDescent="0.25">
      <c r="A625" s="178" t="s">
        <v>687</v>
      </c>
      <c r="B625" s="178" t="s">
        <v>960</v>
      </c>
      <c r="C625" s="178" t="s">
        <v>953</v>
      </c>
      <c r="D625" s="178" t="s">
        <v>963</v>
      </c>
      <c r="E625" s="181">
        <v>1332.1625465773245</v>
      </c>
      <c r="F625" s="181">
        <v>1395.4634469532425</v>
      </c>
      <c r="G625" s="181">
        <v>1459.5531498132937</v>
      </c>
      <c r="H625" s="181">
        <v>1526.1877176632629</v>
      </c>
      <c r="I625" s="181">
        <v>1595.5121872586233</v>
      </c>
      <c r="J625" s="182">
        <v>1667.6680427379417</v>
      </c>
      <c r="K625" s="181">
        <v>1742.7713589423029</v>
      </c>
      <c r="L625" s="181">
        <v>1820.9374718308463</v>
      </c>
      <c r="M625" s="181">
        <v>1902.27432033078</v>
      </c>
      <c r="N625" s="181">
        <v>1986.8870920870427</v>
      </c>
      <c r="O625" s="181">
        <v>2074.857240402398</v>
      </c>
      <c r="P625" s="181">
        <v>2166.3065145149872</v>
      </c>
      <c r="Q625" s="181">
        <v>2261.349990793055</v>
      </c>
      <c r="R625" s="181">
        <v>2360.038764720086</v>
      </c>
      <c r="S625" s="181">
        <v>2462.4539936460092</v>
      </c>
      <c r="T625" s="181">
        <v>2568.6922519205732</v>
      </c>
      <c r="U625" s="181">
        <v>2678.6709466111129</v>
      </c>
      <c r="V625" s="181">
        <v>2792.2713849953743</v>
      </c>
      <c r="W625" s="181">
        <v>2909.5489839553748</v>
      </c>
      <c r="X625" s="181">
        <v>3030.5695173881159</v>
      </c>
      <c r="Y625" s="181">
        <v>3155.3303181771344</v>
      </c>
    </row>
    <row r="626" spans="1:25" x14ac:dyDescent="0.25">
      <c r="A626" s="178" t="s">
        <v>687</v>
      </c>
      <c r="B626" s="178" t="s">
        <v>960</v>
      </c>
      <c r="C626" s="178" t="s">
        <v>284</v>
      </c>
      <c r="D626" s="178" t="s">
        <v>964</v>
      </c>
      <c r="E626" s="181">
        <v>2973.0841791610587</v>
      </c>
      <c r="F626" s="181">
        <v>2965.8799471207035</v>
      </c>
      <c r="G626" s="181">
        <v>2954.2016299743113</v>
      </c>
      <c r="H626" s="181">
        <v>2941.8009867396363</v>
      </c>
      <c r="I626" s="181">
        <v>2928.80580903176</v>
      </c>
      <c r="J626" s="182">
        <v>2915.3128985086064</v>
      </c>
      <c r="K626" s="181">
        <v>2901.3565165349914</v>
      </c>
      <c r="L626" s="181">
        <v>2886.9604421044965</v>
      </c>
      <c r="M626" s="181">
        <v>2872.129789577863</v>
      </c>
      <c r="N626" s="181">
        <v>2856.861726731202</v>
      </c>
      <c r="O626" s="181">
        <v>2841.1186394404426</v>
      </c>
      <c r="P626" s="181">
        <v>2824.9201125485124</v>
      </c>
      <c r="Q626" s="181">
        <v>2808.27196746755</v>
      </c>
      <c r="R626" s="181">
        <v>2791.1015242675103</v>
      </c>
      <c r="S626" s="181">
        <v>2773.3822960273887</v>
      </c>
      <c r="T626" s="181">
        <v>2755.1091276892753</v>
      </c>
      <c r="U626" s="181">
        <v>2736.0952576167497</v>
      </c>
      <c r="V626" s="181">
        <v>2716.1552394332734</v>
      </c>
      <c r="W626" s="181">
        <v>2695.3039745571559</v>
      </c>
      <c r="X626" s="181">
        <v>2673.5692981818224</v>
      </c>
      <c r="Y626" s="181">
        <v>2650.9231721632932</v>
      </c>
    </row>
    <row r="627" spans="1:25" x14ac:dyDescent="0.25">
      <c r="A627" s="178" t="s">
        <v>687</v>
      </c>
      <c r="B627" s="178" t="s">
        <v>960</v>
      </c>
      <c r="C627" s="178" t="s">
        <v>555</v>
      </c>
      <c r="D627" s="178" t="s">
        <v>965</v>
      </c>
      <c r="E627" s="181">
        <v>4149.8448016556868</v>
      </c>
      <c r="F627" s="181">
        <v>4168.0818929584684</v>
      </c>
      <c r="G627" s="181">
        <v>4180.0438280961362</v>
      </c>
      <c r="H627" s="181">
        <v>4190.9455434950496</v>
      </c>
      <c r="I627" s="181">
        <v>4200.9482543577424</v>
      </c>
      <c r="J627" s="182">
        <v>4210.1731320009594</v>
      </c>
      <c r="K627" s="181">
        <v>4218.6539816550649</v>
      </c>
      <c r="L627" s="181">
        <v>4226.4104084859846</v>
      </c>
      <c r="M627" s="181">
        <v>4233.4352536200631</v>
      </c>
      <c r="N627" s="181">
        <v>4239.7095740580025</v>
      </c>
      <c r="O627" s="181">
        <v>4245.1621440159279</v>
      </c>
      <c r="P627" s="181">
        <v>4249.8060507144419</v>
      </c>
      <c r="Q627" s="181">
        <v>4253.6341210197015</v>
      </c>
      <c r="R627" s="181">
        <v>4256.5194929750041</v>
      </c>
      <c r="S627" s="181">
        <v>4258.4029891259843</v>
      </c>
      <c r="T627" s="181">
        <v>4259.2570520306817</v>
      </c>
      <c r="U627" s="181">
        <v>4258.7709728697055</v>
      </c>
      <c r="V627" s="181">
        <v>4256.6278916749643</v>
      </c>
      <c r="W627" s="181">
        <v>4252.8187749694944</v>
      </c>
      <c r="X627" s="181">
        <v>4247.3553439779816</v>
      </c>
      <c r="Y627" s="181">
        <v>4240.1607256375573</v>
      </c>
    </row>
    <row r="628" spans="1:25" x14ac:dyDescent="0.25">
      <c r="A628" s="178" t="s">
        <v>687</v>
      </c>
      <c r="B628" s="178" t="s">
        <v>960</v>
      </c>
      <c r="C628" s="178" t="s">
        <v>254</v>
      </c>
      <c r="D628" s="178" t="s">
        <v>966</v>
      </c>
      <c r="E628" s="181">
        <v>6926.6318135543925</v>
      </c>
      <c r="F628" s="181">
        <v>7028.1425395918168</v>
      </c>
      <c r="G628" s="181">
        <v>7120.3152546658321</v>
      </c>
      <c r="H628" s="181">
        <v>7211.8132877263724</v>
      </c>
      <c r="I628" s="181">
        <v>7302.8748519754045</v>
      </c>
      <c r="J628" s="182">
        <v>7393.6783106357725</v>
      </c>
      <c r="K628" s="181">
        <v>7484.2549062565231</v>
      </c>
      <c r="L628" s="181">
        <v>7574.6121799322373</v>
      </c>
      <c r="M628" s="181">
        <v>7664.7099738674524</v>
      </c>
      <c r="N628" s="181">
        <v>7754.4853790554998</v>
      </c>
      <c r="O628" s="181">
        <v>7843.7767793694738</v>
      </c>
      <c r="P628" s="181">
        <v>7932.5738346295411</v>
      </c>
      <c r="Q628" s="181">
        <v>8020.828180788656</v>
      </c>
      <c r="R628" s="181">
        <v>8108.2620876327219</v>
      </c>
      <c r="S628" s="181">
        <v>8194.7173589004324</v>
      </c>
      <c r="T628" s="181">
        <v>8280.0916077428792</v>
      </c>
      <c r="U628" s="181">
        <v>8363.7230859527644</v>
      </c>
      <c r="V628" s="181">
        <v>8444.9117584277519</v>
      </c>
      <c r="W628" s="181">
        <v>8523.5473003356419</v>
      </c>
      <c r="X628" s="181">
        <v>8599.5586964720787</v>
      </c>
      <c r="Y628" s="181">
        <v>8672.6926755587338</v>
      </c>
    </row>
    <row r="629" spans="1:25" x14ac:dyDescent="0.25">
      <c r="A629" s="178" t="s">
        <v>687</v>
      </c>
      <c r="B629" s="178" t="s">
        <v>960</v>
      </c>
      <c r="C629" s="178" t="s">
        <v>967</v>
      </c>
      <c r="D629" s="178" t="s">
        <v>968</v>
      </c>
      <c r="E629" s="181">
        <v>1755.4283134867737</v>
      </c>
      <c r="F629" s="181">
        <v>1815.34519250825</v>
      </c>
      <c r="G629" s="181">
        <v>1874.457266656505</v>
      </c>
      <c r="H629" s="181">
        <v>1934.9888133492204</v>
      </c>
      <c r="I629" s="181">
        <v>1997.0342134819953</v>
      </c>
      <c r="J629" s="182">
        <v>2060.6767018798478</v>
      </c>
      <c r="K629" s="181">
        <v>2125.9622247956072</v>
      </c>
      <c r="L629" s="181">
        <v>2192.9313563251044</v>
      </c>
      <c r="M629" s="181">
        <v>2261.6116084970067</v>
      </c>
      <c r="N629" s="181">
        <v>2332.0236088614101</v>
      </c>
      <c r="O629" s="181">
        <v>2404.1571376116794</v>
      </c>
      <c r="P629" s="181">
        <v>2478.0462638533031</v>
      </c>
      <c r="Q629" s="181">
        <v>2553.7134453983704</v>
      </c>
      <c r="R629" s="181">
        <v>2631.1062786516381</v>
      </c>
      <c r="S629" s="181">
        <v>2710.2057023123766</v>
      </c>
      <c r="T629" s="181">
        <v>2791.0079925986138</v>
      </c>
      <c r="U629" s="181">
        <v>2873.3150438935395</v>
      </c>
      <c r="V629" s="181">
        <v>2956.8982494525517</v>
      </c>
      <c r="W629" s="181">
        <v>3041.7204851261617</v>
      </c>
      <c r="X629" s="181">
        <v>3127.7552019328136</v>
      </c>
      <c r="Y629" s="181">
        <v>3214.905486687112</v>
      </c>
    </row>
    <row r="630" spans="1:25" x14ac:dyDescent="0.25">
      <c r="A630" s="178" t="s">
        <v>687</v>
      </c>
      <c r="B630" s="178" t="s">
        <v>960</v>
      </c>
      <c r="C630" s="178" t="s">
        <v>240</v>
      </c>
      <c r="D630" s="178" t="s">
        <v>241</v>
      </c>
      <c r="E630" s="181">
        <v>46384.407195446387</v>
      </c>
      <c r="F630" s="181">
        <v>46979.572979217744</v>
      </c>
      <c r="G630" s="181">
        <v>47512.553169369057</v>
      </c>
      <c r="H630" s="181">
        <v>48041.50655497377</v>
      </c>
      <c r="I630" s="181">
        <v>48568.162526051397</v>
      </c>
      <c r="J630" s="182">
        <v>49093.84365915665</v>
      </c>
      <c r="K630" s="181">
        <v>49618.891139196996</v>
      </c>
      <c r="L630" s="181">
        <v>50143.489762429643</v>
      </c>
      <c r="M630" s="181">
        <v>50667.510621491121</v>
      </c>
      <c r="N630" s="181">
        <v>51190.678071100381</v>
      </c>
      <c r="O630" s="181">
        <v>51712.069887852704</v>
      </c>
      <c r="P630" s="181">
        <v>52231.767205058903</v>
      </c>
      <c r="Q630" s="181">
        <v>52749.603047497229</v>
      </c>
      <c r="R630" s="181">
        <v>53263.90685049232</v>
      </c>
      <c r="S630" s="181">
        <v>53773.801954562121</v>
      </c>
      <c r="T630" s="181">
        <v>54278.782825255883</v>
      </c>
      <c r="U630" s="181">
        <v>54774.683918804352</v>
      </c>
      <c r="V630" s="181">
        <v>55257.105155506826</v>
      </c>
      <c r="W630" s="181">
        <v>55725.515936802673</v>
      </c>
      <c r="X630" s="181">
        <v>56179.641779933794</v>
      </c>
      <c r="Y630" s="181">
        <v>56618.016474013464</v>
      </c>
    </row>
    <row r="631" spans="1:25" x14ac:dyDescent="0.25">
      <c r="A631" s="178" t="s">
        <v>687</v>
      </c>
      <c r="B631" s="178" t="s">
        <v>969</v>
      </c>
      <c r="C631" s="178" t="s">
        <v>218</v>
      </c>
      <c r="D631" s="178" t="s">
        <v>970</v>
      </c>
      <c r="E631" s="181">
        <v>36108.33786534809</v>
      </c>
      <c r="F631" s="181">
        <v>36657.48990255237</v>
      </c>
      <c r="G631" s="181">
        <v>37168.244120430856</v>
      </c>
      <c r="H631" s="181">
        <v>37676.464734732232</v>
      </c>
      <c r="I631" s="181">
        <v>38180.474934844307</v>
      </c>
      <c r="J631" s="182">
        <v>38678.980411710523</v>
      </c>
      <c r="K631" s="181">
        <v>39171.134492945348</v>
      </c>
      <c r="L631" s="181">
        <v>39656.216222120063</v>
      </c>
      <c r="M631" s="181">
        <v>40133.719853501338</v>
      </c>
      <c r="N631" s="181">
        <v>40603.158691019373</v>
      </c>
      <c r="O631" s="181">
        <v>41063.691872927317</v>
      </c>
      <c r="P631" s="181">
        <v>41515.548258137584</v>
      </c>
      <c r="Q631" s="181">
        <v>41958.979162764168</v>
      </c>
      <c r="R631" s="181">
        <v>42393.137361974055</v>
      </c>
      <c r="S631" s="181">
        <v>42817.547811432552</v>
      </c>
      <c r="T631" s="181">
        <v>43231.0989292015</v>
      </c>
      <c r="U631" s="181">
        <v>43634.242558700658</v>
      </c>
      <c r="V631" s="181">
        <v>44027.981909299393</v>
      </c>
      <c r="W631" s="181">
        <v>44411.861766550777</v>
      </c>
      <c r="X631" s="181">
        <v>44785.408395929997</v>
      </c>
      <c r="Y631" s="181">
        <v>45146.203414575197</v>
      </c>
    </row>
    <row r="632" spans="1:25" x14ac:dyDescent="0.25">
      <c r="A632" s="178" t="s">
        <v>687</v>
      </c>
      <c r="B632" s="178" t="s">
        <v>969</v>
      </c>
      <c r="C632" s="178" t="s">
        <v>530</v>
      </c>
      <c r="D632" s="178" t="s">
        <v>971</v>
      </c>
      <c r="E632" s="181">
        <v>3488.9801578175939</v>
      </c>
      <c r="F632" s="181">
        <v>3558.5748140125079</v>
      </c>
      <c r="G632" s="181">
        <v>3624.9982142507006</v>
      </c>
      <c r="H632" s="181">
        <v>3691.7159020469135</v>
      </c>
      <c r="I632" s="181">
        <v>3758.5629501456469</v>
      </c>
      <c r="J632" s="182">
        <v>3825.4091689047509</v>
      </c>
      <c r="K632" s="181">
        <v>3892.1664251024708</v>
      </c>
      <c r="L632" s="181">
        <v>3958.7575154339343</v>
      </c>
      <c r="M632" s="181">
        <v>4025.1254163232206</v>
      </c>
      <c r="N632" s="181">
        <v>4091.2140060740148</v>
      </c>
      <c r="O632" s="181">
        <v>4156.9303169529858</v>
      </c>
      <c r="P632" s="181">
        <v>4222.2885017700601</v>
      </c>
      <c r="Q632" s="181">
        <v>4287.3053458478944</v>
      </c>
      <c r="R632" s="181">
        <v>4351.8852483151422</v>
      </c>
      <c r="S632" s="181">
        <v>4415.969277318045</v>
      </c>
      <c r="T632" s="181">
        <v>4479.4315268396749</v>
      </c>
      <c r="U632" s="181">
        <v>4542.3065811566585</v>
      </c>
      <c r="V632" s="181">
        <v>4604.6874403883776</v>
      </c>
      <c r="W632" s="181">
        <v>4666.5156995681009</v>
      </c>
      <c r="X632" s="181">
        <v>4727.7299962895231</v>
      </c>
      <c r="Y632" s="181">
        <v>4788.0616747776958</v>
      </c>
    </row>
    <row r="633" spans="1:25" x14ac:dyDescent="0.25">
      <c r="A633" s="178" t="s">
        <v>687</v>
      </c>
      <c r="B633" s="178" t="s">
        <v>969</v>
      </c>
      <c r="C633" s="178" t="s">
        <v>972</v>
      </c>
      <c r="D633" s="178" t="s">
        <v>973</v>
      </c>
      <c r="E633" s="181">
        <v>4501.0195238414481</v>
      </c>
      <c r="F633" s="181">
        <v>4472.1182040587</v>
      </c>
      <c r="G633" s="181">
        <v>4437.8206474875724</v>
      </c>
      <c r="H633" s="181">
        <v>4402.6584792028298</v>
      </c>
      <c r="I633" s="181">
        <v>4366.4986494574559</v>
      </c>
      <c r="J633" s="182">
        <v>4329.2650200589251</v>
      </c>
      <c r="K633" s="181">
        <v>4290.9401401134701</v>
      </c>
      <c r="L633" s="181">
        <v>4251.5249400811617</v>
      </c>
      <c r="M633" s="181">
        <v>4211.0463649151534</v>
      </c>
      <c r="N633" s="181">
        <v>4169.5345795485237</v>
      </c>
      <c r="O633" s="181">
        <v>4126.9851205865234</v>
      </c>
      <c r="P633" s="181">
        <v>4083.5026274605207</v>
      </c>
      <c r="Q633" s="181">
        <v>4039.1885482004554</v>
      </c>
      <c r="R633" s="181">
        <v>3994.0355151145195</v>
      </c>
      <c r="S633" s="181">
        <v>3948.0742026157372</v>
      </c>
      <c r="T633" s="181">
        <v>3901.2783860915556</v>
      </c>
      <c r="U633" s="181">
        <v>3853.7652730101781</v>
      </c>
      <c r="V633" s="181">
        <v>3805.6929690174175</v>
      </c>
      <c r="W633" s="181">
        <v>3757.085678575751</v>
      </c>
      <c r="X633" s="181">
        <v>3707.9665671886823</v>
      </c>
      <c r="Y633" s="181">
        <v>3658.2017737292631</v>
      </c>
    </row>
    <row r="634" spans="1:25" x14ac:dyDescent="0.25">
      <c r="A634" s="178" t="s">
        <v>687</v>
      </c>
      <c r="B634" s="178" t="s">
        <v>969</v>
      </c>
      <c r="C634" s="178" t="s">
        <v>797</v>
      </c>
      <c r="D634" s="178" t="s">
        <v>974</v>
      </c>
      <c r="E634" s="181">
        <v>1452.634281939291</v>
      </c>
      <c r="F634" s="181">
        <v>1513.3323497586396</v>
      </c>
      <c r="G634" s="181">
        <v>1574.5861884337794</v>
      </c>
      <c r="H634" s="181">
        <v>1637.8998326424141</v>
      </c>
      <c r="I634" s="181">
        <v>1703.2614620766863</v>
      </c>
      <c r="J634" s="182">
        <v>1770.6707444239394</v>
      </c>
      <c r="K634" s="181">
        <v>1840.1437242014845</v>
      </c>
      <c r="L634" s="181">
        <v>1911.6996879399308</v>
      </c>
      <c r="M634" s="181">
        <v>1985.3661397802682</v>
      </c>
      <c r="N634" s="181">
        <v>2061.1700199169959</v>
      </c>
      <c r="O634" s="181">
        <v>2139.1182328251725</v>
      </c>
      <c r="P634" s="181">
        <v>2219.2711891755343</v>
      </c>
      <c r="Q634" s="181">
        <v>2301.6925475278449</v>
      </c>
      <c r="R634" s="181">
        <v>2386.386353543428</v>
      </c>
      <c r="S634" s="181">
        <v>2473.3739956179884</v>
      </c>
      <c r="T634" s="181">
        <v>2562.6368977892239</v>
      </c>
      <c r="U634" s="181">
        <v>2654.2452060473606</v>
      </c>
      <c r="V634" s="181">
        <v>2748.3065949061647</v>
      </c>
      <c r="W634" s="181">
        <v>2844.842193190977</v>
      </c>
      <c r="X634" s="181">
        <v>2943.8694085203283</v>
      </c>
      <c r="Y634" s="181">
        <v>3045.2716277248846</v>
      </c>
    </row>
    <row r="635" spans="1:25" x14ac:dyDescent="0.25">
      <c r="A635" s="178" t="s">
        <v>687</v>
      </c>
      <c r="B635" s="178" t="s">
        <v>969</v>
      </c>
      <c r="C635" s="178" t="s">
        <v>284</v>
      </c>
      <c r="D635" s="178" t="s">
        <v>975</v>
      </c>
      <c r="E635" s="181">
        <v>6262.3769255173092</v>
      </c>
      <c r="F635" s="181">
        <v>6222.1658228625029</v>
      </c>
      <c r="G635" s="181">
        <v>6174.4468059297915</v>
      </c>
      <c r="H635" s="181">
        <v>6125.5248338852016</v>
      </c>
      <c r="I635" s="181">
        <v>6075.2147914095813</v>
      </c>
      <c r="J635" s="182">
        <v>6023.4107456009515</v>
      </c>
      <c r="K635" s="181">
        <v>5970.0884166102978</v>
      </c>
      <c r="L635" s="181">
        <v>5915.2490990091374</v>
      </c>
      <c r="M635" s="181">
        <v>5858.9302819600898</v>
      </c>
      <c r="N635" s="181">
        <v>5801.1739346614386</v>
      </c>
      <c r="O635" s="181">
        <v>5741.9738470845141</v>
      </c>
      <c r="P635" s="181">
        <v>5681.4756065916963</v>
      </c>
      <c r="Q635" s="181">
        <v>5619.820360271654</v>
      </c>
      <c r="R635" s="181">
        <v>5556.9978572772343</v>
      </c>
      <c r="S635" s="181">
        <v>5493.0507756584457</v>
      </c>
      <c r="T635" s="181">
        <v>5427.9426284799029</v>
      </c>
      <c r="U635" s="181">
        <v>5361.8364893164899</v>
      </c>
      <c r="V635" s="181">
        <v>5294.9523343631308</v>
      </c>
      <c r="W635" s="181">
        <v>5227.3238398717303</v>
      </c>
      <c r="X635" s="181">
        <v>5158.9832365655366</v>
      </c>
      <c r="Y635" s="181">
        <v>5089.7442802329479</v>
      </c>
    </row>
    <row r="636" spans="1:25" x14ac:dyDescent="0.25">
      <c r="A636" s="178" t="s">
        <v>687</v>
      </c>
      <c r="B636" s="178" t="s">
        <v>969</v>
      </c>
      <c r="C636" s="178" t="s">
        <v>240</v>
      </c>
      <c r="D636" s="178" t="s">
        <v>241</v>
      </c>
      <c r="E636" s="181">
        <v>34663.881679295861</v>
      </c>
      <c r="F636" s="181">
        <v>35007.830187696134</v>
      </c>
      <c r="G636" s="181">
        <v>35312.735462967627</v>
      </c>
      <c r="H636" s="181">
        <v>35613.113420402849</v>
      </c>
      <c r="I636" s="181">
        <v>35907.470329195232</v>
      </c>
      <c r="J636" s="182">
        <v>36194.69886892366</v>
      </c>
      <c r="K636" s="181">
        <v>36474.128857305142</v>
      </c>
      <c r="L636" s="181">
        <v>36745.218007247597</v>
      </c>
      <c r="M636" s="181">
        <v>37007.631212646542</v>
      </c>
      <c r="N636" s="181">
        <v>37261.055464640478</v>
      </c>
      <c r="O636" s="181">
        <v>37504.85840930308</v>
      </c>
      <c r="P636" s="181">
        <v>37739.390183864096</v>
      </c>
      <c r="Q636" s="181">
        <v>37965.012869436316</v>
      </c>
      <c r="R636" s="181">
        <v>38181.090719666689</v>
      </c>
      <c r="S636" s="181">
        <v>38387.33160442501</v>
      </c>
      <c r="T636" s="181">
        <v>38582.878877955722</v>
      </c>
      <c r="U636" s="181">
        <v>38768.278625557847</v>
      </c>
      <c r="V636" s="181">
        <v>38944.553194420878</v>
      </c>
      <c r="W636" s="181">
        <v>39111.420960859701</v>
      </c>
      <c r="X636" s="181">
        <v>39268.587518601344</v>
      </c>
      <c r="Y636" s="181">
        <v>39414.064366286853</v>
      </c>
    </row>
    <row r="637" spans="1:25" x14ac:dyDescent="0.25">
      <c r="A637" s="178" t="s">
        <v>687</v>
      </c>
      <c r="B637" s="178" t="s">
        <v>976</v>
      </c>
      <c r="C637" s="178" t="s">
        <v>218</v>
      </c>
      <c r="D637" s="178" t="s">
        <v>977</v>
      </c>
      <c r="E637" s="181">
        <v>4707.4960279910865</v>
      </c>
      <c r="F637" s="181">
        <v>4743.1259222005356</v>
      </c>
      <c r="G637" s="181">
        <v>4775.4519740179803</v>
      </c>
      <c r="H637" s="181">
        <v>4808.859662383562</v>
      </c>
      <c r="I637" s="181">
        <v>4842.4436100471466</v>
      </c>
      <c r="J637" s="182">
        <v>4875.5506260985549</v>
      </c>
      <c r="K637" s="181">
        <v>4907.6679046728086</v>
      </c>
      <c r="L637" s="181">
        <v>4938.4465464479263</v>
      </c>
      <c r="M637" s="181">
        <v>4967.6680289030674</v>
      </c>
      <c r="N637" s="181">
        <v>4995.1274016865955</v>
      </c>
      <c r="O637" s="181">
        <v>5020.6563275394301</v>
      </c>
      <c r="P637" s="181">
        <v>5044.2739737349766</v>
      </c>
      <c r="Q637" s="181">
        <v>5066.0495293648382</v>
      </c>
      <c r="R637" s="181">
        <v>5085.957616950066</v>
      </c>
      <c r="S637" s="181">
        <v>5104.0569317396403</v>
      </c>
      <c r="T637" s="181">
        <v>5120.3006195800917</v>
      </c>
      <c r="U637" s="181">
        <v>5134.6985342091984</v>
      </c>
      <c r="V637" s="181">
        <v>5147.3592250854972</v>
      </c>
      <c r="W637" s="181">
        <v>5158.3392496314127</v>
      </c>
      <c r="X637" s="181">
        <v>5167.725243998214</v>
      </c>
      <c r="Y637" s="181">
        <v>5175.3302462134216</v>
      </c>
    </row>
    <row r="638" spans="1:25" x14ac:dyDescent="0.25">
      <c r="A638" s="178" t="s">
        <v>687</v>
      </c>
      <c r="B638" s="178" t="s">
        <v>976</v>
      </c>
      <c r="C638" s="178" t="s">
        <v>240</v>
      </c>
      <c r="D638" s="178" t="s">
        <v>241</v>
      </c>
      <c r="E638" s="181">
        <v>1822.1574050905447</v>
      </c>
      <c r="F638" s="181">
        <v>1872.0452315423124</v>
      </c>
      <c r="G638" s="181">
        <v>1921.8607620386979</v>
      </c>
      <c r="H638" s="181">
        <v>1973.3553457579103</v>
      </c>
      <c r="I638" s="181">
        <v>2026.2056428318333</v>
      </c>
      <c r="J638" s="182">
        <v>2080.1678212720835</v>
      </c>
      <c r="K638" s="181">
        <v>2135.0380805236387</v>
      </c>
      <c r="L638" s="181">
        <v>2190.6680334777857</v>
      </c>
      <c r="M638" s="181">
        <v>2246.9558264222101</v>
      </c>
      <c r="N638" s="181">
        <v>2303.7974503766409</v>
      </c>
      <c r="O638" s="181">
        <v>2361.0977813991367</v>
      </c>
      <c r="P638" s="181">
        <v>2418.8442266581201</v>
      </c>
      <c r="Q638" s="181">
        <v>2477.047989519685</v>
      </c>
      <c r="R638" s="181">
        <v>2535.6743699541698</v>
      </c>
      <c r="S638" s="181">
        <v>2594.7290207341798</v>
      </c>
      <c r="T638" s="181">
        <v>2654.1637542712751</v>
      </c>
      <c r="U638" s="181">
        <v>2713.9569852367617</v>
      </c>
      <c r="V638" s="181">
        <v>2774.1391570694714</v>
      </c>
      <c r="W638" s="181">
        <v>2834.7151232942042</v>
      </c>
      <c r="X638" s="181">
        <v>2895.7074926252476</v>
      </c>
      <c r="Y638" s="181">
        <v>2956.9848390177358</v>
      </c>
    </row>
    <row r="639" spans="1:25" x14ac:dyDescent="0.25">
      <c r="A639" s="178" t="s">
        <v>687</v>
      </c>
      <c r="B639" s="178" t="s">
        <v>978</v>
      </c>
      <c r="C639" s="178" t="s">
        <v>218</v>
      </c>
      <c r="D639" s="178" t="s">
        <v>979</v>
      </c>
      <c r="E639" s="181">
        <v>9248.8518320543553</v>
      </c>
      <c r="F639" s="181">
        <v>9523.0275156888347</v>
      </c>
      <c r="G639" s="181">
        <v>9754.121845263131</v>
      </c>
      <c r="H639" s="181">
        <v>9958.5829857259232</v>
      </c>
      <c r="I639" s="181">
        <v>10141.424219027207</v>
      </c>
      <c r="J639" s="182">
        <v>10306.607298792254</v>
      </c>
      <c r="K639" s="181">
        <v>10457.189034436433</v>
      </c>
      <c r="L639" s="181">
        <v>10595.514405699665</v>
      </c>
      <c r="M639" s="181">
        <v>10723.394127880469</v>
      </c>
      <c r="N639" s="181">
        <v>10842.195444802397</v>
      </c>
      <c r="O639" s="181">
        <v>10952.882076021633</v>
      </c>
      <c r="P639" s="181">
        <v>11056.442075920444</v>
      </c>
      <c r="Q639" s="181">
        <v>11153.663889206957</v>
      </c>
      <c r="R639" s="181">
        <v>11244.921025336962</v>
      </c>
      <c r="S639" s="181">
        <v>11330.649234282009</v>
      </c>
      <c r="T639" s="181">
        <v>11411.27165167205</v>
      </c>
      <c r="U639" s="181">
        <v>11487.138661541334</v>
      </c>
      <c r="V639" s="181">
        <v>11558.432591085124</v>
      </c>
      <c r="W639" s="181">
        <v>11625.289275746516</v>
      </c>
      <c r="X639" s="181">
        <v>11687.886524001873</v>
      </c>
      <c r="Y639" s="181">
        <v>11746.140310060628</v>
      </c>
    </row>
    <row r="640" spans="1:25" x14ac:dyDescent="0.25">
      <c r="A640" s="178" t="s">
        <v>687</v>
      </c>
      <c r="B640" s="178" t="s">
        <v>978</v>
      </c>
      <c r="C640" s="178" t="s">
        <v>980</v>
      </c>
      <c r="D640" s="178" t="s">
        <v>981</v>
      </c>
      <c r="E640" s="181">
        <v>2607.3129086381946</v>
      </c>
      <c r="F640" s="181">
        <v>2650.914046222078</v>
      </c>
      <c r="G640" s="181">
        <v>2681.1681879317243</v>
      </c>
      <c r="H640" s="181">
        <v>2703.0165362254156</v>
      </c>
      <c r="I640" s="181">
        <v>2718.0996835080609</v>
      </c>
      <c r="J640" s="182">
        <v>2727.7052117802086</v>
      </c>
      <c r="K640" s="181">
        <v>2732.8257286425901</v>
      </c>
      <c r="L640" s="181">
        <v>2734.2253128835432</v>
      </c>
      <c r="M640" s="181">
        <v>2732.4976430564961</v>
      </c>
      <c r="N640" s="181">
        <v>2728.098418221457</v>
      </c>
      <c r="O640" s="181">
        <v>2721.3630782818004</v>
      </c>
      <c r="P640" s="181">
        <v>2712.6186652730394</v>
      </c>
      <c r="Q640" s="181">
        <v>2702.1296205260714</v>
      </c>
      <c r="R640" s="181">
        <v>2690.0497326003574</v>
      </c>
      <c r="S640" s="181">
        <v>2676.541422872433</v>
      </c>
      <c r="T640" s="181">
        <v>2661.7575359454299</v>
      </c>
      <c r="U640" s="181">
        <v>2645.8278652818162</v>
      </c>
      <c r="V640" s="181">
        <v>2628.8387116577469</v>
      </c>
      <c r="W640" s="181">
        <v>2610.8627355485114</v>
      </c>
      <c r="X640" s="181">
        <v>2591.9793192690809</v>
      </c>
      <c r="Y640" s="181">
        <v>2572.2075241448752</v>
      </c>
    </row>
    <row r="641" spans="1:25" x14ac:dyDescent="0.25">
      <c r="A641" s="178" t="s">
        <v>687</v>
      </c>
      <c r="B641" s="178" t="s">
        <v>978</v>
      </c>
      <c r="C641" s="178" t="s">
        <v>772</v>
      </c>
      <c r="D641" s="178" t="s">
        <v>982</v>
      </c>
      <c r="E641" s="181">
        <v>2483.5448184282213</v>
      </c>
      <c r="F641" s="181">
        <v>2573.6620845611815</v>
      </c>
      <c r="G641" s="181">
        <v>2653.1204513395332</v>
      </c>
      <c r="H641" s="181">
        <v>2726.2058373167333</v>
      </c>
      <c r="I641" s="181">
        <v>2794.1669540880994</v>
      </c>
      <c r="J641" s="182">
        <v>2857.9948169201052</v>
      </c>
      <c r="K641" s="181">
        <v>2918.4548060166076</v>
      </c>
      <c r="L641" s="181">
        <v>2976.1332060482805</v>
      </c>
      <c r="M641" s="181">
        <v>3031.4812973443268</v>
      </c>
      <c r="N641" s="181">
        <v>3084.8365808989997</v>
      </c>
      <c r="O641" s="181">
        <v>3136.4303522880909</v>
      </c>
      <c r="P641" s="181">
        <v>3186.5074398507859</v>
      </c>
      <c r="Q641" s="181">
        <v>3235.2615811708806</v>
      </c>
      <c r="R641" s="181">
        <v>3282.7708075411088</v>
      </c>
      <c r="S641" s="181">
        <v>3329.1338294150451</v>
      </c>
      <c r="T641" s="181">
        <v>3374.4485314500926</v>
      </c>
      <c r="U641" s="181">
        <v>3418.7940030716477</v>
      </c>
      <c r="V641" s="181">
        <v>3462.2013404909803</v>
      </c>
      <c r="W641" s="181">
        <v>3504.688711144217</v>
      </c>
      <c r="X641" s="181">
        <v>3546.2877624312368</v>
      </c>
      <c r="Y641" s="181">
        <v>3586.9512715645233</v>
      </c>
    </row>
    <row r="642" spans="1:25" x14ac:dyDescent="0.25">
      <c r="A642" s="178" t="s">
        <v>687</v>
      </c>
      <c r="B642" s="178" t="s">
        <v>978</v>
      </c>
      <c r="C642" s="178" t="s">
        <v>303</v>
      </c>
      <c r="D642" s="178" t="s">
        <v>308</v>
      </c>
      <c r="E642" s="181">
        <v>3783.6212040222363</v>
      </c>
      <c r="F642" s="181">
        <v>3834.851884750402</v>
      </c>
      <c r="G642" s="181">
        <v>3866.4772457083045</v>
      </c>
      <c r="H642" s="181">
        <v>3885.7831072800809</v>
      </c>
      <c r="I642" s="181">
        <v>3895.2351972711845</v>
      </c>
      <c r="J642" s="182">
        <v>3896.7647847393032</v>
      </c>
      <c r="K642" s="181">
        <v>3891.8594568714275</v>
      </c>
      <c r="L642" s="181">
        <v>3881.6642067627158</v>
      </c>
      <c r="M642" s="181">
        <v>3867.0689163522356</v>
      </c>
      <c r="N642" s="181">
        <v>3848.757977582587</v>
      </c>
      <c r="O642" s="181">
        <v>3827.2383442431978</v>
      </c>
      <c r="P642" s="181">
        <v>3802.9990690454056</v>
      </c>
      <c r="Q642" s="181">
        <v>3776.4357825942257</v>
      </c>
      <c r="R642" s="181">
        <v>3747.7851623179554</v>
      </c>
      <c r="S642" s="181">
        <v>3717.2930511310633</v>
      </c>
      <c r="T642" s="181">
        <v>3685.1890804395462</v>
      </c>
      <c r="U642" s="181">
        <v>3651.6683036334434</v>
      </c>
      <c r="V642" s="181">
        <v>3616.863591027532</v>
      </c>
      <c r="W642" s="181">
        <v>3580.8875280433645</v>
      </c>
      <c r="X642" s="181">
        <v>3543.8605600699861</v>
      </c>
      <c r="Y642" s="181">
        <v>3505.8194820403073</v>
      </c>
    </row>
    <row r="643" spans="1:25" x14ac:dyDescent="0.25">
      <c r="A643" s="178" t="s">
        <v>687</v>
      </c>
      <c r="B643" s="178" t="s">
        <v>978</v>
      </c>
      <c r="C643" s="178" t="s">
        <v>983</v>
      </c>
      <c r="D643" s="178" t="s">
        <v>984</v>
      </c>
      <c r="E643" s="181">
        <v>2660.502501125125</v>
      </c>
      <c r="F643" s="181">
        <v>2687.9449273197179</v>
      </c>
      <c r="G643" s="181">
        <v>2701.4876167387924</v>
      </c>
      <c r="H643" s="181">
        <v>2706.3367137388827</v>
      </c>
      <c r="I643" s="181">
        <v>2704.2865604172666</v>
      </c>
      <c r="J643" s="182">
        <v>2696.7393148284232</v>
      </c>
      <c r="K643" s="181">
        <v>2684.7736340901529</v>
      </c>
      <c r="L643" s="181">
        <v>2669.2191947809224</v>
      </c>
      <c r="M643" s="181">
        <v>2650.7205131436413</v>
      </c>
      <c r="N643" s="181">
        <v>2629.7737137231602</v>
      </c>
      <c r="O643" s="181">
        <v>2606.7479326033322</v>
      </c>
      <c r="P643" s="181">
        <v>2581.995604257374</v>
      </c>
      <c r="Q643" s="181">
        <v>2555.8015798802776</v>
      </c>
      <c r="R643" s="181">
        <v>2528.3399589913174</v>
      </c>
      <c r="S643" s="181">
        <v>2499.7888790665006</v>
      </c>
      <c r="T643" s="181">
        <v>2470.3134230318019</v>
      </c>
      <c r="U643" s="181">
        <v>2440.0535368160226</v>
      </c>
      <c r="V643" s="181">
        <v>2409.1060258944353</v>
      </c>
      <c r="W643" s="181">
        <v>2377.5530464171843</v>
      </c>
      <c r="X643" s="181">
        <v>2345.4809562562468</v>
      </c>
      <c r="Y643" s="181">
        <v>2312.9198672271673</v>
      </c>
    </row>
    <row r="644" spans="1:25" x14ac:dyDescent="0.25">
      <c r="A644" s="178" t="s">
        <v>687</v>
      </c>
      <c r="B644" s="178" t="s">
        <v>978</v>
      </c>
      <c r="C644" s="178" t="s">
        <v>985</v>
      </c>
      <c r="D644" s="178" t="s">
        <v>986</v>
      </c>
      <c r="E644" s="181">
        <v>2524.4598895720137</v>
      </c>
      <c r="F644" s="181">
        <v>2544.4922698421547</v>
      </c>
      <c r="G644" s="181">
        <v>2551.2893549456876</v>
      </c>
      <c r="H644" s="181">
        <v>2549.8494035314061</v>
      </c>
      <c r="I644" s="181">
        <v>2541.9170746119739</v>
      </c>
      <c r="J644" s="182">
        <v>2528.8530966629241</v>
      </c>
      <c r="K644" s="181">
        <v>2511.702948522985</v>
      </c>
      <c r="L644" s="181">
        <v>2491.27004939989</v>
      </c>
      <c r="M644" s="181">
        <v>2468.1779771913434</v>
      </c>
      <c r="N644" s="181">
        <v>2442.9066981446626</v>
      </c>
      <c r="O644" s="181">
        <v>2415.8140593680814</v>
      </c>
      <c r="P644" s="181">
        <v>2387.2391686637111</v>
      </c>
      <c r="Q644" s="181">
        <v>2357.4556626985832</v>
      </c>
      <c r="R644" s="181">
        <v>2326.6327349210837</v>
      </c>
      <c r="S644" s="181">
        <v>2294.941733583009</v>
      </c>
      <c r="T644" s="181">
        <v>2262.5404722512089</v>
      </c>
      <c r="U644" s="181">
        <v>2229.5623396694909</v>
      </c>
      <c r="V644" s="181">
        <v>2196.1001670980804</v>
      </c>
      <c r="W644" s="181">
        <v>2162.2326094677451</v>
      </c>
      <c r="X644" s="181">
        <v>2128.0414106942962</v>
      </c>
      <c r="Y644" s="181">
        <v>2093.5566482520826</v>
      </c>
    </row>
    <row r="645" spans="1:25" x14ac:dyDescent="0.25">
      <c r="A645" s="178" t="s">
        <v>687</v>
      </c>
      <c r="B645" s="178" t="s">
        <v>978</v>
      </c>
      <c r="C645" s="178" t="s">
        <v>240</v>
      </c>
      <c r="D645" s="178" t="s">
        <v>241</v>
      </c>
      <c r="E645" s="181">
        <v>51125.427147726259</v>
      </c>
      <c r="F645" s="181">
        <v>52793.761344318082</v>
      </c>
      <c r="G645" s="181">
        <v>54242.026496778992</v>
      </c>
      <c r="H645" s="181">
        <v>55560.36933510645</v>
      </c>
      <c r="I645" s="181">
        <v>56775.903306935048</v>
      </c>
      <c r="J645" s="182">
        <v>57910.067506267966</v>
      </c>
      <c r="K645" s="181">
        <v>58979.397278692377</v>
      </c>
      <c r="L645" s="181">
        <v>59996.560255286182</v>
      </c>
      <c r="M645" s="181">
        <v>60971.31615404896</v>
      </c>
      <c r="N645" s="181">
        <v>61910.995515692215</v>
      </c>
      <c r="O645" s="181">
        <v>62820.692059362926</v>
      </c>
      <c r="P645" s="181">
        <v>63705.689463035233</v>
      </c>
      <c r="Q645" s="181">
        <v>64570.178598003113</v>
      </c>
      <c r="R645" s="181">
        <v>65415.987040939901</v>
      </c>
      <c r="S645" s="181">
        <v>66245.316563046028</v>
      </c>
      <c r="T645" s="181">
        <v>67060.316718946618</v>
      </c>
      <c r="U645" s="181">
        <v>67862.732194657321</v>
      </c>
      <c r="V645" s="181">
        <v>68653.32945064675</v>
      </c>
      <c r="W645" s="181">
        <v>69432.598738353088</v>
      </c>
      <c r="X645" s="181">
        <v>70201.279576478744</v>
      </c>
      <c r="Y645" s="181">
        <v>70958.53423294524</v>
      </c>
    </row>
    <row r="646" spans="1:25" x14ac:dyDescent="0.25">
      <c r="A646" s="178" t="s">
        <v>687</v>
      </c>
      <c r="B646" s="178" t="s">
        <v>987</v>
      </c>
      <c r="C646" s="178" t="s">
        <v>218</v>
      </c>
      <c r="D646" s="178" t="s">
        <v>988</v>
      </c>
      <c r="E646" s="181">
        <v>3297.0516605199855</v>
      </c>
      <c r="F646" s="181">
        <v>3399.0689255521625</v>
      </c>
      <c r="G646" s="181">
        <v>3502.4341176268572</v>
      </c>
      <c r="H646" s="181">
        <v>3610.2858924855027</v>
      </c>
      <c r="I646" s="181">
        <v>3722.1539057081009</v>
      </c>
      <c r="J646" s="182">
        <v>3837.6870285171235</v>
      </c>
      <c r="K646" s="181">
        <v>3956.5632637602353</v>
      </c>
      <c r="L646" s="181">
        <v>4078.5325159948211</v>
      </c>
      <c r="M646" s="181">
        <v>4203.378303786737</v>
      </c>
      <c r="N646" s="181">
        <v>4330.9083382697581</v>
      </c>
      <c r="O646" s="181">
        <v>4460.9101991911903</v>
      </c>
      <c r="P646" s="181">
        <v>4593.2773078955888</v>
      </c>
      <c r="Q646" s="181">
        <v>4727.903406060309</v>
      </c>
      <c r="R646" s="181">
        <v>4864.5588271438901</v>
      </c>
      <c r="S646" s="181">
        <v>5003.0782868271899</v>
      </c>
      <c r="T646" s="181">
        <v>5143.3483093561517</v>
      </c>
      <c r="U646" s="181">
        <v>5284.9248758190297</v>
      </c>
      <c r="V646" s="181">
        <v>5427.2886337678183</v>
      </c>
      <c r="W646" s="181">
        <v>5570.2497423769264</v>
      </c>
      <c r="X646" s="181">
        <v>5713.6363290790568</v>
      </c>
      <c r="Y646" s="181">
        <v>5857.1784895064739</v>
      </c>
    </row>
    <row r="647" spans="1:25" x14ac:dyDescent="0.25">
      <c r="A647" s="178" t="s">
        <v>687</v>
      </c>
      <c r="B647" s="178" t="s">
        <v>987</v>
      </c>
      <c r="C647" s="178" t="s">
        <v>638</v>
      </c>
      <c r="D647" s="178" t="s">
        <v>989</v>
      </c>
      <c r="E647" s="181">
        <v>2550.1831250876612</v>
      </c>
      <c r="F647" s="181">
        <v>2519.3657979776608</v>
      </c>
      <c r="G647" s="181">
        <v>2487.636241216253</v>
      </c>
      <c r="H647" s="181">
        <v>2457.2205414951045</v>
      </c>
      <c r="I647" s="181">
        <v>2427.6300905108219</v>
      </c>
      <c r="J647" s="182">
        <v>2398.5202087024663</v>
      </c>
      <c r="K647" s="181">
        <v>2369.6138768242972</v>
      </c>
      <c r="L647" s="181">
        <v>2340.7177133473429</v>
      </c>
      <c r="M647" s="181">
        <v>2311.6880782210774</v>
      </c>
      <c r="N647" s="181">
        <v>2282.4190824746001</v>
      </c>
      <c r="O647" s="181">
        <v>2252.8149557056709</v>
      </c>
      <c r="P647" s="181">
        <v>2222.8509771253903</v>
      </c>
      <c r="Q647" s="181">
        <v>2192.5117011215843</v>
      </c>
      <c r="R647" s="181">
        <v>2161.734864204122</v>
      </c>
      <c r="S647" s="181">
        <v>2130.5018137637335</v>
      </c>
      <c r="T647" s="181">
        <v>2098.8248033161954</v>
      </c>
      <c r="U647" s="181">
        <v>2066.5918519243037</v>
      </c>
      <c r="V647" s="181">
        <v>2033.688607236232</v>
      </c>
      <c r="W647" s="181">
        <v>2000.1466840847802</v>
      </c>
      <c r="X647" s="181">
        <v>1966.008612360102</v>
      </c>
      <c r="Y647" s="181">
        <v>1931.287470412504</v>
      </c>
    </row>
    <row r="648" spans="1:25" x14ac:dyDescent="0.25">
      <c r="A648" s="178" t="s">
        <v>687</v>
      </c>
      <c r="B648" s="178" t="s">
        <v>987</v>
      </c>
      <c r="C648" s="178" t="s">
        <v>682</v>
      </c>
      <c r="D648" s="178" t="s">
        <v>990</v>
      </c>
      <c r="E648" s="181">
        <v>3177.5118265315018</v>
      </c>
      <c r="F648" s="181">
        <v>3333.2255808703062</v>
      </c>
      <c r="G648" s="181">
        <v>3494.7653496880216</v>
      </c>
      <c r="H648" s="181">
        <v>3665.4977053666958</v>
      </c>
      <c r="I648" s="181">
        <v>3845.2890887235135</v>
      </c>
      <c r="J648" s="182">
        <v>4034.1081273130735</v>
      </c>
      <c r="K648" s="181">
        <v>4231.9390673862836</v>
      </c>
      <c r="L648" s="181">
        <v>4438.8301994232179</v>
      </c>
      <c r="M648" s="181">
        <v>4654.857523798124</v>
      </c>
      <c r="N648" s="181">
        <v>4880.1168159431572</v>
      </c>
      <c r="O648" s="181">
        <v>5114.6747063628882</v>
      </c>
      <c r="P648" s="181">
        <v>5358.713199758583</v>
      </c>
      <c r="Q648" s="181">
        <v>5612.4147173135225</v>
      </c>
      <c r="R648" s="181">
        <v>5875.8125266601819</v>
      </c>
      <c r="S648" s="181">
        <v>6149.0083257671349</v>
      </c>
      <c r="T648" s="181">
        <v>6432.1628244353851</v>
      </c>
      <c r="U648" s="181">
        <v>6725.0144738426507</v>
      </c>
      <c r="V648" s="181">
        <v>7027.1728353555363</v>
      </c>
      <c r="W648" s="181">
        <v>7338.6418804651603</v>
      </c>
      <c r="X648" s="181">
        <v>7659.4384989032487</v>
      </c>
      <c r="Y648" s="181">
        <v>7989.4357624227814</v>
      </c>
    </row>
    <row r="649" spans="1:25" x14ac:dyDescent="0.25">
      <c r="A649" s="178" t="s">
        <v>687</v>
      </c>
      <c r="B649" s="178" t="s">
        <v>987</v>
      </c>
      <c r="C649" s="178" t="s">
        <v>240</v>
      </c>
      <c r="D649" s="178" t="s">
        <v>241</v>
      </c>
      <c r="E649" s="181">
        <v>23386.895726464976</v>
      </c>
      <c r="F649" s="181">
        <v>23465.648105999284</v>
      </c>
      <c r="G649" s="181">
        <v>23532.777841251969</v>
      </c>
      <c r="H649" s="181">
        <v>23609.145187184215</v>
      </c>
      <c r="I649" s="181">
        <v>23690.443091795707</v>
      </c>
      <c r="J649" s="182">
        <v>23773.507941472079</v>
      </c>
      <c r="K649" s="181">
        <v>23855.651903977221</v>
      </c>
      <c r="L649" s="181">
        <v>23934.871278473802</v>
      </c>
      <c r="M649" s="181">
        <v>24009.554605007103</v>
      </c>
      <c r="N649" s="181">
        <v>24078.39171978255</v>
      </c>
      <c r="O649" s="181">
        <v>24140.10508314817</v>
      </c>
      <c r="P649" s="181">
        <v>24194.118493384507</v>
      </c>
      <c r="Q649" s="181">
        <v>24239.932218814749</v>
      </c>
      <c r="R649" s="181">
        <v>24276.500225345091</v>
      </c>
      <c r="S649" s="181">
        <v>24303.2195583553</v>
      </c>
      <c r="T649" s="181">
        <v>24319.820326350084</v>
      </c>
      <c r="U649" s="181">
        <v>24324.567073821479</v>
      </c>
      <c r="V649" s="181">
        <v>24315.600325860098</v>
      </c>
      <c r="W649" s="181">
        <v>24292.732262367517</v>
      </c>
      <c r="X649" s="181">
        <v>24255.916825967641</v>
      </c>
      <c r="Y649" s="181">
        <v>24204.755019482283</v>
      </c>
    </row>
    <row r="650" spans="1:25" x14ac:dyDescent="0.25">
      <c r="A650" s="178" t="s">
        <v>687</v>
      </c>
      <c r="B650" s="178" t="s">
        <v>991</v>
      </c>
      <c r="C650" s="178" t="s">
        <v>218</v>
      </c>
      <c r="D650" s="178" t="s">
        <v>992</v>
      </c>
      <c r="E650" s="181">
        <v>549532.90106433502</v>
      </c>
      <c r="F650" s="181">
        <v>559756.48786233098</v>
      </c>
      <c r="G650" s="181">
        <v>568795.60127805918</v>
      </c>
      <c r="H650" s="181">
        <v>577318.0749953636</v>
      </c>
      <c r="I650" s="181">
        <v>585365.86907495512</v>
      </c>
      <c r="J650" s="182">
        <v>592967.13186898374</v>
      </c>
      <c r="K650" s="181">
        <v>600148.84299928637</v>
      </c>
      <c r="L650" s="181">
        <v>606929.12874037272</v>
      </c>
      <c r="M650" s="181">
        <v>613326.53002053988</v>
      </c>
      <c r="N650" s="181">
        <v>619355.98179385811</v>
      </c>
      <c r="O650" s="181">
        <v>625011.10309607862</v>
      </c>
      <c r="P650" s="181">
        <v>630308.33790806774</v>
      </c>
      <c r="Q650" s="181">
        <v>635268.71817334834</v>
      </c>
      <c r="R650" s="181">
        <v>639898.6964882965</v>
      </c>
      <c r="S650" s="181">
        <v>644208.63825497415</v>
      </c>
      <c r="T650" s="181">
        <v>648194.74050454365</v>
      </c>
      <c r="U650" s="181">
        <v>651907.59505764069</v>
      </c>
      <c r="V650" s="181">
        <v>655404.17930358683</v>
      </c>
      <c r="W650" s="181">
        <v>658689.13106955786</v>
      </c>
      <c r="X650" s="181">
        <v>661765.49339658383</v>
      </c>
      <c r="Y650" s="181">
        <v>664609.38170975714</v>
      </c>
    </row>
    <row r="651" spans="1:25" x14ac:dyDescent="0.25">
      <c r="A651" s="178" t="s">
        <v>687</v>
      </c>
      <c r="B651" s="178" t="s">
        <v>991</v>
      </c>
      <c r="C651" s="178" t="s">
        <v>447</v>
      </c>
      <c r="D651" s="178" t="s">
        <v>993</v>
      </c>
      <c r="E651" s="181">
        <v>8348.8582665582599</v>
      </c>
      <c r="F651" s="181">
        <v>8698.6012777675514</v>
      </c>
      <c r="G651" s="181">
        <v>9041.1446301926553</v>
      </c>
      <c r="H651" s="181">
        <v>9386.4039730425429</v>
      </c>
      <c r="I651" s="181">
        <v>9734.8302334835462</v>
      </c>
      <c r="J651" s="182">
        <v>10086.686108484768</v>
      </c>
      <c r="K651" s="181">
        <v>10442.242083236846</v>
      </c>
      <c r="L651" s="181">
        <v>10801.639147043979</v>
      </c>
      <c r="M651" s="181">
        <v>11165.041285059768</v>
      </c>
      <c r="N651" s="181">
        <v>11532.562527252148</v>
      </c>
      <c r="O651" s="181">
        <v>11903.923114847415</v>
      </c>
      <c r="P651" s="181">
        <v>12279.263867986634</v>
      </c>
      <c r="Q651" s="181">
        <v>12658.83238329957</v>
      </c>
      <c r="R651" s="181">
        <v>13042.603856084543</v>
      </c>
      <c r="S651" s="181">
        <v>13430.634218238636</v>
      </c>
      <c r="T651" s="181">
        <v>13822.683984443109</v>
      </c>
      <c r="U651" s="181">
        <v>14219.679779841223</v>
      </c>
      <c r="V651" s="181">
        <v>14622.777813813404</v>
      </c>
      <c r="W651" s="181">
        <v>15032.045136866191</v>
      </c>
      <c r="X651" s="181">
        <v>15447.51376645653</v>
      </c>
      <c r="Y651" s="181">
        <v>15868.57174491743</v>
      </c>
    </row>
    <row r="652" spans="1:25" x14ac:dyDescent="0.25">
      <c r="A652" s="178" t="s">
        <v>687</v>
      </c>
      <c r="B652" s="178" t="s">
        <v>991</v>
      </c>
      <c r="C652" s="178" t="s">
        <v>545</v>
      </c>
      <c r="D652" s="178" t="s">
        <v>994</v>
      </c>
      <c r="E652" s="181">
        <v>4739.2048395463053</v>
      </c>
      <c r="F652" s="181">
        <v>4901.1019683183504</v>
      </c>
      <c r="G652" s="181">
        <v>5056.3095335250191</v>
      </c>
      <c r="H652" s="181">
        <v>5210.4519966503394</v>
      </c>
      <c r="I652" s="181">
        <v>5363.7738887428532</v>
      </c>
      <c r="J652" s="182">
        <v>5516.4096243360091</v>
      </c>
      <c r="K652" s="181">
        <v>5668.4938607052572</v>
      </c>
      <c r="L652" s="181">
        <v>5820.0874450149931</v>
      </c>
      <c r="M652" s="181">
        <v>5971.2616338565358</v>
      </c>
      <c r="N652" s="181">
        <v>6122.0589473884511</v>
      </c>
      <c r="O652" s="181">
        <v>6272.3130258534284</v>
      </c>
      <c r="P652" s="181">
        <v>6422.0822700413873</v>
      </c>
      <c r="Q652" s="181">
        <v>6571.4786926416</v>
      </c>
      <c r="R652" s="181">
        <v>6720.4705179529583</v>
      </c>
      <c r="S652" s="181">
        <v>6869.0680652950796</v>
      </c>
      <c r="T652" s="181">
        <v>7017.1312483509946</v>
      </c>
      <c r="U652" s="181">
        <v>7165.1115928676654</v>
      </c>
      <c r="V652" s="181">
        <v>7313.5619645899415</v>
      </c>
      <c r="W652" s="181">
        <v>7462.4778871141934</v>
      </c>
      <c r="X652" s="181">
        <v>7611.8373359643729</v>
      </c>
      <c r="Y652" s="181">
        <v>7761.303554692684</v>
      </c>
    </row>
    <row r="653" spans="1:25" x14ac:dyDescent="0.25">
      <c r="A653" s="178" t="s">
        <v>687</v>
      </c>
      <c r="B653" s="178" t="s">
        <v>991</v>
      </c>
      <c r="C653" s="178" t="s">
        <v>240</v>
      </c>
      <c r="D653" s="178" t="s">
        <v>241</v>
      </c>
      <c r="E653" s="181">
        <v>3560.5424960321989</v>
      </c>
      <c r="F653" s="181">
        <v>3769.7152217405837</v>
      </c>
      <c r="G653" s="181">
        <v>3981.5536245220997</v>
      </c>
      <c r="H653" s="181">
        <v>4200.4752279876566</v>
      </c>
      <c r="I653" s="181">
        <v>4426.8784976947018</v>
      </c>
      <c r="J653" s="182">
        <v>4661.0929097842272</v>
      </c>
      <c r="K653" s="181">
        <v>4903.4646050877063</v>
      </c>
      <c r="L653" s="181">
        <v>5154.2916122439274</v>
      </c>
      <c r="M653" s="181">
        <v>5413.8932503930682</v>
      </c>
      <c r="N653" s="181">
        <v>5682.5753954350475</v>
      </c>
      <c r="O653" s="181">
        <v>5960.4566748060479</v>
      </c>
      <c r="P653" s="181">
        <v>6247.8671729343541</v>
      </c>
      <c r="Q653" s="181">
        <v>6545.2032770123724</v>
      </c>
      <c r="R653" s="181">
        <v>6852.7332555862376</v>
      </c>
      <c r="S653" s="181">
        <v>7170.7747163073454</v>
      </c>
      <c r="T653" s="181">
        <v>7499.4941412327207</v>
      </c>
      <c r="U653" s="181">
        <v>7839.6999476084575</v>
      </c>
      <c r="V653" s="181">
        <v>8192.369640974799</v>
      </c>
      <c r="W653" s="181">
        <v>8557.9109528669105</v>
      </c>
      <c r="X653" s="181">
        <v>8936.7234080957842</v>
      </c>
      <c r="Y653" s="181">
        <v>9328.8390274877893</v>
      </c>
    </row>
    <row r="654" spans="1:25" x14ac:dyDescent="0.25">
      <c r="A654" s="178" t="s">
        <v>687</v>
      </c>
      <c r="B654" s="178" t="s">
        <v>995</v>
      </c>
      <c r="C654" s="178" t="s">
        <v>218</v>
      </c>
      <c r="D654" s="178" t="s">
        <v>996</v>
      </c>
      <c r="E654" s="181">
        <v>7179.2081882491166</v>
      </c>
      <c r="F654" s="181">
        <v>7236.7756230486175</v>
      </c>
      <c r="G654" s="181">
        <v>7277.3526252752063</v>
      </c>
      <c r="H654" s="181">
        <v>7309.5795384306075</v>
      </c>
      <c r="I654" s="181">
        <v>7334.1464174744951</v>
      </c>
      <c r="J654" s="182">
        <v>7351.6109202267044</v>
      </c>
      <c r="K654" s="181">
        <v>7362.4570163549652</v>
      </c>
      <c r="L654" s="181">
        <v>7367.0730326823796</v>
      </c>
      <c r="M654" s="181">
        <v>7365.801516405345</v>
      </c>
      <c r="N654" s="181">
        <v>7358.9136139301672</v>
      </c>
      <c r="O654" s="181">
        <v>7346.5873678633207</v>
      </c>
      <c r="P654" s="181">
        <v>7329.1650830073022</v>
      </c>
      <c r="Q654" s="181">
        <v>7306.9669897730446</v>
      </c>
      <c r="R654" s="181">
        <v>7280.097683448299</v>
      </c>
      <c r="S654" s="181">
        <v>7248.7050182466746</v>
      </c>
      <c r="T654" s="181">
        <v>7212.8922149905848</v>
      </c>
      <c r="U654" s="181">
        <v>7173.0020100069714</v>
      </c>
      <c r="V654" s="181">
        <v>7129.3803283478574</v>
      </c>
      <c r="W654" s="181">
        <v>7082.1332134634986</v>
      </c>
      <c r="X654" s="181">
        <v>7031.3448339515262</v>
      </c>
      <c r="Y654" s="181">
        <v>6976.8720699812575</v>
      </c>
    </row>
    <row r="655" spans="1:25" x14ac:dyDescent="0.25">
      <c r="A655" s="178" t="s">
        <v>687</v>
      </c>
      <c r="B655" s="178" t="s">
        <v>995</v>
      </c>
      <c r="C655" s="178" t="s">
        <v>510</v>
      </c>
      <c r="D655" s="178" t="s">
        <v>997</v>
      </c>
      <c r="E655" s="181">
        <v>2738.4397871488236</v>
      </c>
      <c r="F655" s="181">
        <v>2717.7174170909248</v>
      </c>
      <c r="G655" s="181">
        <v>2690.6992086200776</v>
      </c>
      <c r="H655" s="181">
        <v>2660.8271885186882</v>
      </c>
      <c r="I655" s="181">
        <v>2628.4903736331839</v>
      </c>
      <c r="J655" s="182">
        <v>2594.0113425649342</v>
      </c>
      <c r="K655" s="181">
        <v>2557.6709478868329</v>
      </c>
      <c r="L655" s="181">
        <v>2519.7033590425203</v>
      </c>
      <c r="M655" s="181">
        <v>2480.3158766727147</v>
      </c>
      <c r="N655" s="181">
        <v>2439.6820322124763</v>
      </c>
      <c r="O655" s="181">
        <v>2397.9366873214626</v>
      </c>
      <c r="P655" s="181">
        <v>2355.2613753966184</v>
      </c>
      <c r="Q655" s="181">
        <v>2311.8214718258946</v>
      </c>
      <c r="R655" s="181">
        <v>2267.7067666617168</v>
      </c>
      <c r="S655" s="181">
        <v>2223.0163538984375</v>
      </c>
      <c r="T655" s="181">
        <v>2177.831198022328</v>
      </c>
      <c r="U655" s="181">
        <v>2132.2998021738917</v>
      </c>
      <c r="V655" s="181">
        <v>2086.5636590414497</v>
      </c>
      <c r="W655" s="181">
        <v>2040.6874271537706</v>
      </c>
      <c r="X655" s="181">
        <v>1994.7264028236041</v>
      </c>
      <c r="Y655" s="181">
        <v>1948.6697351347616</v>
      </c>
    </row>
    <row r="656" spans="1:25" x14ac:dyDescent="0.25">
      <c r="A656" s="178" t="s">
        <v>687</v>
      </c>
      <c r="B656" s="178" t="s">
        <v>995</v>
      </c>
      <c r="C656" s="178" t="s">
        <v>512</v>
      </c>
      <c r="D656" s="178" t="s">
        <v>998</v>
      </c>
      <c r="E656" s="181">
        <v>4273.192235021038</v>
      </c>
      <c r="F656" s="181">
        <v>4308.7813079521929</v>
      </c>
      <c r="G656" s="181">
        <v>4334.2726293223714</v>
      </c>
      <c r="H656" s="181">
        <v>4354.8045078649047</v>
      </c>
      <c r="I656" s="181">
        <v>4370.7836017338932</v>
      </c>
      <c r="J656" s="182">
        <v>4382.5381455399229</v>
      </c>
      <c r="K656" s="181">
        <v>4390.3528385696573</v>
      </c>
      <c r="L656" s="181">
        <v>4394.4556816067116</v>
      </c>
      <c r="M656" s="181">
        <v>4395.0476420573304</v>
      </c>
      <c r="N656" s="181">
        <v>4392.2873197815861</v>
      </c>
      <c r="O656" s="181">
        <v>4386.2779240174632</v>
      </c>
      <c r="P656" s="181">
        <v>4377.2208956310296</v>
      </c>
      <c r="Q656" s="181">
        <v>4365.3047373719155</v>
      </c>
      <c r="R656" s="181">
        <v>4350.589321827636</v>
      </c>
      <c r="S656" s="181">
        <v>4333.1604563105921</v>
      </c>
      <c r="T656" s="181">
        <v>4313.0773658799599</v>
      </c>
      <c r="U656" s="181">
        <v>4290.5426165251611</v>
      </c>
      <c r="V656" s="181">
        <v>4265.7609327028631</v>
      </c>
      <c r="W656" s="181">
        <v>4238.7937181695825</v>
      </c>
      <c r="X656" s="181">
        <v>4209.6893568969808</v>
      </c>
      <c r="Y656" s="181">
        <v>4178.3601734202239</v>
      </c>
    </row>
    <row r="657" spans="1:25" x14ac:dyDescent="0.25">
      <c r="A657" s="178" t="s">
        <v>687</v>
      </c>
      <c r="B657" s="178" t="s">
        <v>995</v>
      </c>
      <c r="C657" s="178" t="s">
        <v>682</v>
      </c>
      <c r="D657" s="178" t="s">
        <v>999</v>
      </c>
      <c r="E657" s="181">
        <v>1443.8117235974953</v>
      </c>
      <c r="F657" s="181">
        <v>1521.4908130994224</v>
      </c>
      <c r="G657" s="181">
        <v>1599.5133038411259</v>
      </c>
      <c r="H657" s="181">
        <v>1679.5658825150456</v>
      </c>
      <c r="I657" s="181">
        <v>1761.7506252821879</v>
      </c>
      <c r="J657" s="182">
        <v>1846.1525442346751</v>
      </c>
      <c r="K657" s="181">
        <v>1932.8495553554153</v>
      </c>
      <c r="L657" s="181">
        <v>2021.9036914210899</v>
      </c>
      <c r="M657" s="181">
        <v>2113.370847638103</v>
      </c>
      <c r="N657" s="181">
        <v>2207.2911181980298</v>
      </c>
      <c r="O657" s="181">
        <v>2303.6779701201062</v>
      </c>
      <c r="P657" s="181">
        <v>2402.5964768630506</v>
      </c>
      <c r="Q657" s="181">
        <v>2504.1116450867999</v>
      </c>
      <c r="R657" s="181">
        <v>2608.2184318238783</v>
      </c>
      <c r="S657" s="181">
        <v>2714.9222093819717</v>
      </c>
      <c r="T657" s="181">
        <v>2824.2075938042972</v>
      </c>
      <c r="U657" s="181">
        <v>2936.1506647099732</v>
      </c>
      <c r="V657" s="181">
        <v>3050.8396253305214</v>
      </c>
      <c r="W657" s="181">
        <v>3168.2678987230638</v>
      </c>
      <c r="X657" s="181">
        <v>3288.4134310995169</v>
      </c>
      <c r="Y657" s="181">
        <v>3411.1356186423131</v>
      </c>
    </row>
    <row r="658" spans="1:25" x14ac:dyDescent="0.25">
      <c r="A658" s="178" t="s">
        <v>687</v>
      </c>
      <c r="B658" s="178" t="s">
        <v>995</v>
      </c>
      <c r="C658" s="178" t="s">
        <v>240</v>
      </c>
      <c r="D658" s="178" t="s">
        <v>241</v>
      </c>
      <c r="E658" s="181">
        <v>22925.236964354852</v>
      </c>
      <c r="F658" s="181">
        <v>23392.416114775424</v>
      </c>
      <c r="G658" s="181">
        <v>23820.248361504611</v>
      </c>
      <c r="H658" s="181">
        <v>24235.732348836595</v>
      </c>
      <c r="I658" s="181">
        <v>24640.525000999456</v>
      </c>
      <c r="J658" s="182">
        <v>25035.887385316175</v>
      </c>
      <c r="K658" s="181">
        <v>25422.865527905964</v>
      </c>
      <c r="L658" s="181">
        <v>25802.202912858866</v>
      </c>
      <c r="M658" s="181">
        <v>26174.499725451802</v>
      </c>
      <c r="N658" s="181">
        <v>26540.113300748682</v>
      </c>
      <c r="O658" s="181">
        <v>26899.063363786474</v>
      </c>
      <c r="P658" s="181">
        <v>27251.965612796412</v>
      </c>
      <c r="Q658" s="181">
        <v>27599.377585375179</v>
      </c>
      <c r="R658" s="181">
        <v>27941.053792514915</v>
      </c>
      <c r="S658" s="181">
        <v>28276.892263381516</v>
      </c>
      <c r="T658" s="181">
        <v>28606.600130254348</v>
      </c>
      <c r="U658" s="181">
        <v>28930.825704238454</v>
      </c>
      <c r="V658" s="181">
        <v>29250.272167851745</v>
      </c>
      <c r="W658" s="181">
        <v>29564.689549227016</v>
      </c>
      <c r="X658" s="181">
        <v>29873.717951702012</v>
      </c>
      <c r="Y658" s="181">
        <v>30175.991161140693</v>
      </c>
    </row>
    <row r="659" spans="1:25" x14ac:dyDescent="0.25">
      <c r="A659" s="178" t="s">
        <v>687</v>
      </c>
      <c r="B659" s="178" t="s">
        <v>1000</v>
      </c>
      <c r="C659" s="178" t="s">
        <v>218</v>
      </c>
      <c r="D659" s="178" t="s">
        <v>1001</v>
      </c>
      <c r="E659" s="181">
        <v>2925.4832889955355</v>
      </c>
      <c r="F659" s="181">
        <v>2943.7703297888547</v>
      </c>
      <c r="G659" s="181">
        <v>2952.61626474476</v>
      </c>
      <c r="H659" s="181">
        <v>2956.4723233707286</v>
      </c>
      <c r="I659" s="181">
        <v>2956.3035845764775</v>
      </c>
      <c r="J659" s="182">
        <v>2952.8561800555158</v>
      </c>
      <c r="K659" s="181">
        <v>2946.6901959092897</v>
      </c>
      <c r="L659" s="181">
        <v>2938.2318547732939</v>
      </c>
      <c r="M659" s="181">
        <v>2927.8078453343455</v>
      </c>
      <c r="N659" s="181">
        <v>2915.6669238547652</v>
      </c>
      <c r="O659" s="181">
        <v>2901.9820990564626</v>
      </c>
      <c r="P659" s="181">
        <v>2886.9536036180743</v>
      </c>
      <c r="Q659" s="181">
        <v>2870.7508544513385</v>
      </c>
      <c r="R659" s="181">
        <v>2853.4443722465398</v>
      </c>
      <c r="S659" s="181">
        <v>2835.1144552764667</v>
      </c>
      <c r="T659" s="181">
        <v>2815.8154834540023</v>
      </c>
      <c r="U659" s="181">
        <v>2795.6165464225851</v>
      </c>
      <c r="V659" s="181">
        <v>2774.5886505050303</v>
      </c>
      <c r="W659" s="181">
        <v>2752.7830682340605</v>
      </c>
      <c r="X659" s="181">
        <v>2730.2412637100078</v>
      </c>
      <c r="Y659" s="181">
        <v>2706.9097978640339</v>
      </c>
    </row>
    <row r="660" spans="1:25" x14ac:dyDescent="0.25">
      <c r="A660" s="178" t="s">
        <v>687</v>
      </c>
      <c r="B660" s="178" t="s">
        <v>1000</v>
      </c>
      <c r="C660" s="178" t="s">
        <v>867</v>
      </c>
      <c r="D660" s="178" t="s">
        <v>1002</v>
      </c>
      <c r="E660" s="181">
        <v>1251.7349036044466</v>
      </c>
      <c r="F660" s="181">
        <v>1315.0956150645145</v>
      </c>
      <c r="G660" s="181">
        <v>1377.2065483170193</v>
      </c>
      <c r="H660" s="181">
        <v>1439.8079071047309</v>
      </c>
      <c r="I660" s="181">
        <v>1503.2057618778897</v>
      </c>
      <c r="J660" s="182">
        <v>1567.6545311751856</v>
      </c>
      <c r="K660" s="181">
        <v>1633.357347499011</v>
      </c>
      <c r="L660" s="181">
        <v>1700.4797340146295</v>
      </c>
      <c r="M660" s="181">
        <v>1769.158050852267</v>
      </c>
      <c r="N660" s="181">
        <v>1839.5035839598481</v>
      </c>
      <c r="O660" s="181">
        <v>1911.5960420156437</v>
      </c>
      <c r="P660" s="181">
        <v>1985.5455891103102</v>
      </c>
      <c r="Q660" s="181">
        <v>2061.4567462202317</v>
      </c>
      <c r="R660" s="181">
        <v>2139.3744249314536</v>
      </c>
      <c r="S660" s="181">
        <v>2219.3543609808598</v>
      </c>
      <c r="T660" s="181">
        <v>2301.4360547960505</v>
      </c>
      <c r="U660" s="181">
        <v>2385.6733955182603</v>
      </c>
      <c r="V660" s="181">
        <v>2472.1263055595855</v>
      </c>
      <c r="W660" s="181">
        <v>2560.8415288726287</v>
      </c>
      <c r="X660" s="181">
        <v>2651.8588676093668</v>
      </c>
      <c r="Y660" s="181">
        <v>2745.1231377861877</v>
      </c>
    </row>
    <row r="661" spans="1:25" x14ac:dyDescent="0.25">
      <c r="A661" s="178" t="s">
        <v>687</v>
      </c>
      <c r="B661" s="178" t="s">
        <v>1000</v>
      </c>
      <c r="C661" s="178" t="s">
        <v>543</v>
      </c>
      <c r="D661" s="178" t="s">
        <v>1003</v>
      </c>
      <c r="E661" s="181">
        <v>2618.9359656638339</v>
      </c>
      <c r="F661" s="181">
        <v>2670.0500710913375</v>
      </c>
      <c r="G661" s="181">
        <v>2713.3805873346878</v>
      </c>
      <c r="H661" s="181">
        <v>2752.7435096825343</v>
      </c>
      <c r="I661" s="181">
        <v>2788.875861447837</v>
      </c>
      <c r="J661" s="182">
        <v>2822.3487167131025</v>
      </c>
      <c r="K661" s="181">
        <v>2853.586745783135</v>
      </c>
      <c r="L661" s="181">
        <v>2882.9086925329457</v>
      </c>
      <c r="M661" s="181">
        <v>2910.5537156361556</v>
      </c>
      <c r="N661" s="181">
        <v>2936.6972905633202</v>
      </c>
      <c r="O661" s="181">
        <v>2961.4487781276594</v>
      </c>
      <c r="P661" s="181">
        <v>2984.9531865009385</v>
      </c>
      <c r="Q661" s="181">
        <v>3007.3324924529375</v>
      </c>
      <c r="R661" s="181">
        <v>3028.6115766408011</v>
      </c>
      <c r="S661" s="181">
        <v>3048.8284457423638</v>
      </c>
      <c r="T661" s="181">
        <v>3067.9961334871755</v>
      </c>
      <c r="U661" s="181">
        <v>3086.1458112948512</v>
      </c>
      <c r="V661" s="181">
        <v>3103.3136261457421</v>
      </c>
      <c r="W661" s="181">
        <v>3119.5164136904095</v>
      </c>
      <c r="X661" s="181">
        <v>3134.7617333602325</v>
      </c>
      <c r="Y661" s="181">
        <v>3148.948212899762</v>
      </c>
    </row>
    <row r="662" spans="1:25" x14ac:dyDescent="0.25">
      <c r="A662" s="178" t="s">
        <v>687</v>
      </c>
      <c r="B662" s="178" t="s">
        <v>1000</v>
      </c>
      <c r="C662" s="178" t="s">
        <v>240</v>
      </c>
      <c r="D662" s="178" t="s">
        <v>241</v>
      </c>
      <c r="E662" s="181">
        <v>21954.91929701644</v>
      </c>
      <c r="F662" s="181">
        <v>22423.791392070169</v>
      </c>
      <c r="G662" s="181">
        <v>22829.412487354661</v>
      </c>
      <c r="H662" s="181">
        <v>23203.620512785517</v>
      </c>
      <c r="I662" s="181">
        <v>23552.481623101823</v>
      </c>
      <c r="J662" s="182">
        <v>23880.69942187292</v>
      </c>
      <c r="K662" s="181">
        <v>24191.768953391511</v>
      </c>
      <c r="L662" s="181">
        <v>24488.309811686351</v>
      </c>
      <c r="M662" s="181">
        <v>24772.282477280285</v>
      </c>
      <c r="N662" s="181">
        <v>25045.11793010484</v>
      </c>
      <c r="O662" s="181">
        <v>25307.691946652958</v>
      </c>
      <c r="P662" s="181">
        <v>25561.191143651937</v>
      </c>
      <c r="Q662" s="181">
        <v>25806.612912248609</v>
      </c>
      <c r="R662" s="181">
        <v>26044.126790424245</v>
      </c>
      <c r="S662" s="181">
        <v>26274.015716631482</v>
      </c>
      <c r="T662" s="181">
        <v>26496.348284106982</v>
      </c>
      <c r="U662" s="181">
        <v>26711.349617286534</v>
      </c>
      <c r="V662" s="181">
        <v>26919.288970367023</v>
      </c>
      <c r="W662" s="181">
        <v>27120.269146902101</v>
      </c>
      <c r="X662" s="181">
        <v>27314.312138119923</v>
      </c>
      <c r="Y662" s="181">
        <v>27500.487931957803</v>
      </c>
    </row>
    <row r="663" spans="1:25" x14ac:dyDescent="0.25">
      <c r="A663" s="178" t="s">
        <v>687</v>
      </c>
      <c r="B663" s="178" t="s">
        <v>1004</v>
      </c>
      <c r="C663" s="178" t="s">
        <v>218</v>
      </c>
      <c r="D663" s="178" t="s">
        <v>1005</v>
      </c>
      <c r="E663" s="181">
        <v>5232.2197648429892</v>
      </c>
      <c r="F663" s="181">
        <v>5323.08685782472</v>
      </c>
      <c r="G663" s="181">
        <v>5405.6483940369435</v>
      </c>
      <c r="H663" s="181">
        <v>5485.8287152968569</v>
      </c>
      <c r="I663" s="181">
        <v>5563.7165869642949</v>
      </c>
      <c r="J663" s="182">
        <v>5639.3626776807414</v>
      </c>
      <c r="K663" s="181">
        <v>5712.8247454103457</v>
      </c>
      <c r="L663" s="181">
        <v>5784.1445890962932</v>
      </c>
      <c r="M663" s="181">
        <v>5853.3722173215438</v>
      </c>
      <c r="N663" s="181">
        <v>5920.5310272895022</v>
      </c>
      <c r="O663" s="181">
        <v>5985.5842719526217</v>
      </c>
      <c r="P663" s="181">
        <v>6048.6713139927651</v>
      </c>
      <c r="Q663" s="181">
        <v>6109.9484496280529</v>
      </c>
      <c r="R663" s="181">
        <v>6169.4369551195377</v>
      </c>
      <c r="S663" s="181">
        <v>6227.2515474911143</v>
      </c>
      <c r="T663" s="181">
        <v>6283.5166149618717</v>
      </c>
      <c r="U663" s="181">
        <v>6338.4272819618045</v>
      </c>
      <c r="V663" s="181">
        <v>6392.130966460978</v>
      </c>
      <c r="W663" s="181">
        <v>6444.6807199631658</v>
      </c>
      <c r="X663" s="181">
        <v>6496.1687713729079</v>
      </c>
      <c r="Y663" s="181">
        <v>6546.518205740701</v>
      </c>
    </row>
    <row r="664" spans="1:25" x14ac:dyDescent="0.25">
      <c r="A664" s="178" t="s">
        <v>687</v>
      </c>
      <c r="B664" s="178" t="s">
        <v>1004</v>
      </c>
      <c r="C664" s="178" t="s">
        <v>464</v>
      </c>
      <c r="D664" s="178" t="s">
        <v>1006</v>
      </c>
      <c r="E664" s="181">
        <v>2665.2387065045273</v>
      </c>
      <c r="F664" s="181">
        <v>2718.9280739427618</v>
      </c>
      <c r="G664" s="181">
        <v>2768.6368297169338</v>
      </c>
      <c r="H664" s="181">
        <v>2817.3738080631392</v>
      </c>
      <c r="I664" s="181">
        <v>2865.1757057795544</v>
      </c>
      <c r="J664" s="182">
        <v>2912.0599953297851</v>
      </c>
      <c r="K664" s="181">
        <v>2958.0480563953956</v>
      </c>
      <c r="L664" s="181">
        <v>3003.1532609036467</v>
      </c>
      <c r="M664" s="181">
        <v>3047.3934446592407</v>
      </c>
      <c r="N664" s="181">
        <v>3090.7727890105207</v>
      </c>
      <c r="O664" s="181">
        <v>3133.2640795434572</v>
      </c>
      <c r="P664" s="181">
        <v>3174.9322861386222</v>
      </c>
      <c r="Q664" s="181">
        <v>3215.8520438720084</v>
      </c>
      <c r="R664" s="181">
        <v>3256.0275838157045</v>
      </c>
      <c r="S664" s="181">
        <v>3295.5126695525587</v>
      </c>
      <c r="T664" s="181">
        <v>3334.3668202586323</v>
      </c>
      <c r="U664" s="181">
        <v>3372.6878778973132</v>
      </c>
      <c r="V664" s="181">
        <v>3410.5493301451943</v>
      </c>
      <c r="W664" s="181">
        <v>3447.9750069022175</v>
      </c>
      <c r="X664" s="181">
        <v>3485.0100393455882</v>
      </c>
      <c r="Y664" s="181">
        <v>3521.6090852752609</v>
      </c>
    </row>
    <row r="665" spans="1:25" x14ac:dyDescent="0.25">
      <c r="A665" s="178" t="s">
        <v>687</v>
      </c>
      <c r="B665" s="178" t="s">
        <v>1004</v>
      </c>
      <c r="C665" s="178" t="s">
        <v>240</v>
      </c>
      <c r="D665" s="178" t="s">
        <v>241</v>
      </c>
      <c r="E665" s="181">
        <v>6440.9935407192752</v>
      </c>
      <c r="F665" s="181">
        <v>6520.4342813330168</v>
      </c>
      <c r="G665" s="181">
        <v>6589.2072379540341</v>
      </c>
      <c r="H665" s="181">
        <v>6654.6613641363519</v>
      </c>
      <c r="I665" s="181">
        <v>6716.9578528616203</v>
      </c>
      <c r="J665" s="182">
        <v>6776.2082564458287</v>
      </c>
      <c r="K665" s="181">
        <v>6832.5297440575177</v>
      </c>
      <c r="L665" s="181">
        <v>6886.0175762169883</v>
      </c>
      <c r="M665" s="181">
        <v>6936.774289256542</v>
      </c>
      <c r="N665" s="181">
        <v>6984.868488550761</v>
      </c>
      <c r="O665" s="181">
        <v>7030.2962552186718</v>
      </c>
      <c r="P665" s="181">
        <v>7073.2590370517182</v>
      </c>
      <c r="Q665" s="181">
        <v>7113.9738734050097</v>
      </c>
      <c r="R665" s="181">
        <v>7152.4969673934784</v>
      </c>
      <c r="S665" s="181">
        <v>7188.9909076221738</v>
      </c>
      <c r="T665" s="181">
        <v>7223.626166330544</v>
      </c>
      <c r="U665" s="181">
        <v>7256.6509054836197</v>
      </c>
      <c r="V665" s="181">
        <v>7288.2544027589038</v>
      </c>
      <c r="W665" s="181">
        <v>7318.515335536129</v>
      </c>
      <c r="X665" s="181">
        <v>7347.5550962686784</v>
      </c>
      <c r="Y665" s="181">
        <v>7375.3022845949781</v>
      </c>
    </row>
    <row r="666" spans="1:25" x14ac:dyDescent="0.25">
      <c r="A666" s="178" t="s">
        <v>687</v>
      </c>
      <c r="B666" s="178" t="s">
        <v>1007</v>
      </c>
      <c r="C666" s="178" t="s">
        <v>218</v>
      </c>
      <c r="D666" s="178" t="s">
        <v>1008</v>
      </c>
      <c r="E666" s="181">
        <v>2689.9174038356568</v>
      </c>
      <c r="F666" s="181">
        <v>2675.2960270695539</v>
      </c>
      <c r="G666" s="181">
        <v>2661.0714244435926</v>
      </c>
      <c r="H666" s="181">
        <v>2649.0148088670867</v>
      </c>
      <c r="I666" s="181">
        <v>2638.3534217893161</v>
      </c>
      <c r="J666" s="182">
        <v>2628.5163752886629</v>
      </c>
      <c r="K666" s="181">
        <v>2619.0948523058159</v>
      </c>
      <c r="L666" s="181">
        <v>2609.7821004659295</v>
      </c>
      <c r="M666" s="181">
        <v>2600.3561926983625</v>
      </c>
      <c r="N666" s="181">
        <v>2590.6428242010475</v>
      </c>
      <c r="O666" s="181">
        <v>2580.483041971047</v>
      </c>
      <c r="P666" s="181">
        <v>2569.816935879443</v>
      </c>
      <c r="Q666" s="181">
        <v>2558.6063832890682</v>
      </c>
      <c r="R666" s="181">
        <v>2546.7661854447815</v>
      </c>
      <c r="S666" s="181">
        <v>2534.2488693015985</v>
      </c>
      <c r="T666" s="181">
        <v>2521.0342410200369</v>
      </c>
      <c r="U666" s="181">
        <v>2507.1892427128337</v>
      </c>
      <c r="V666" s="181">
        <v>2492.7707190815518</v>
      </c>
      <c r="W666" s="181">
        <v>2477.7726199145977</v>
      </c>
      <c r="X666" s="181">
        <v>2462.1931115504763</v>
      </c>
      <c r="Y666" s="181">
        <v>2445.9849905724632</v>
      </c>
    </row>
    <row r="667" spans="1:25" x14ac:dyDescent="0.25">
      <c r="A667" s="178" t="s">
        <v>687</v>
      </c>
      <c r="B667" s="178" t="s">
        <v>1007</v>
      </c>
      <c r="C667" s="178" t="s">
        <v>797</v>
      </c>
      <c r="D667" s="178" t="s">
        <v>1009</v>
      </c>
      <c r="E667" s="181">
        <v>3875.114407954517</v>
      </c>
      <c r="F667" s="181">
        <v>3918.7241621726107</v>
      </c>
      <c r="G667" s="181">
        <v>3963.2972629418964</v>
      </c>
      <c r="H667" s="181">
        <v>4011.5459208736329</v>
      </c>
      <c r="I667" s="181">
        <v>4062.4461663662128</v>
      </c>
      <c r="J667" s="182">
        <v>4115.2156695963367</v>
      </c>
      <c r="K667" s="181">
        <v>4169.2737031916176</v>
      </c>
      <c r="L667" s="181">
        <v>4224.1632464059394</v>
      </c>
      <c r="M667" s="181">
        <v>4279.534701550544</v>
      </c>
      <c r="N667" s="181">
        <v>4335.0939851227067</v>
      </c>
      <c r="O667" s="181">
        <v>4390.5532869170811</v>
      </c>
      <c r="P667" s="181">
        <v>4445.7772164028947</v>
      </c>
      <c r="Q667" s="181">
        <v>4500.660499817317</v>
      </c>
      <c r="R667" s="181">
        <v>4555.0077015333254</v>
      </c>
      <c r="S667" s="181">
        <v>4608.6801453883645</v>
      </c>
      <c r="T667" s="181">
        <v>4661.5818787885974</v>
      </c>
      <c r="U667" s="181">
        <v>4713.7761435743787</v>
      </c>
      <c r="V667" s="181">
        <v>4765.3130792197162</v>
      </c>
      <c r="W667" s="181">
        <v>4816.1257695926124</v>
      </c>
      <c r="X667" s="181">
        <v>4866.1528678325822</v>
      </c>
      <c r="Y667" s="181">
        <v>4915.239562164179</v>
      </c>
    </row>
    <row r="668" spans="1:25" x14ac:dyDescent="0.25">
      <c r="A668" s="178" t="s">
        <v>687</v>
      </c>
      <c r="B668" s="178" t="s">
        <v>1007</v>
      </c>
      <c r="C668" s="178" t="s">
        <v>240</v>
      </c>
      <c r="D668" s="178" t="s">
        <v>241</v>
      </c>
      <c r="E668" s="181">
        <v>7817.6043561948609</v>
      </c>
      <c r="F668" s="181">
        <v>7883.3175641533699</v>
      </c>
      <c r="G668" s="181">
        <v>7950.540170169651</v>
      </c>
      <c r="H668" s="181">
        <v>8024.6834726835086</v>
      </c>
      <c r="I668" s="181">
        <v>8103.6449988333661</v>
      </c>
      <c r="J668" s="182">
        <v>8185.8262969989082</v>
      </c>
      <c r="K668" s="181">
        <v>8270.0465782681822</v>
      </c>
      <c r="L668" s="181">
        <v>8355.3828790754869</v>
      </c>
      <c r="M668" s="181">
        <v>8441.1344018474992</v>
      </c>
      <c r="N668" s="181">
        <v>8526.7173588902588</v>
      </c>
      <c r="O668" s="181">
        <v>8611.5667974851967</v>
      </c>
      <c r="P668" s="181">
        <v>8695.4222203881855</v>
      </c>
      <c r="Q668" s="181">
        <v>8778.0848160845835</v>
      </c>
      <c r="R668" s="181">
        <v>8859.1826781615055</v>
      </c>
      <c r="S668" s="181">
        <v>8938.4581951697346</v>
      </c>
      <c r="T668" s="181">
        <v>9015.7393292167981</v>
      </c>
      <c r="U668" s="181">
        <v>9091.1630657281512</v>
      </c>
      <c r="V668" s="181">
        <v>9164.8397332887089</v>
      </c>
      <c r="W668" s="181">
        <v>9236.6539998084663</v>
      </c>
      <c r="X668" s="181">
        <v>9306.5025401022522</v>
      </c>
      <c r="Y668" s="181">
        <v>9374.1050029170274</v>
      </c>
    </row>
    <row r="669" spans="1:25" x14ac:dyDescent="0.25">
      <c r="A669" s="178" t="s">
        <v>687</v>
      </c>
      <c r="B669" s="178" t="s">
        <v>1010</v>
      </c>
      <c r="C669" s="178" t="s">
        <v>218</v>
      </c>
      <c r="D669" s="178" t="s">
        <v>787</v>
      </c>
      <c r="E669" s="181">
        <v>15850.467562139434</v>
      </c>
      <c r="F669" s="181">
        <v>15769.825967476754</v>
      </c>
      <c r="G669" s="181">
        <v>15677.134345556007</v>
      </c>
      <c r="H669" s="181">
        <v>15586.807786496274</v>
      </c>
      <c r="I669" s="181">
        <v>15496.412439395839</v>
      </c>
      <c r="J669" s="182">
        <v>15404.255135127787</v>
      </c>
      <c r="K669" s="181">
        <v>15309.137743665755</v>
      </c>
      <c r="L669" s="181">
        <v>15210.283990897358</v>
      </c>
      <c r="M669" s="181">
        <v>15107.23053084501</v>
      </c>
      <c r="N669" s="181">
        <v>14999.659401645744</v>
      </c>
      <c r="O669" s="181">
        <v>14887.269267035588</v>
      </c>
      <c r="P669" s="181">
        <v>14770.267969395823</v>
      </c>
      <c r="Q669" s="181">
        <v>14648.929459116101</v>
      </c>
      <c r="R669" s="181">
        <v>14523.205468573015</v>
      </c>
      <c r="S669" s="181">
        <v>14393.263161939869</v>
      </c>
      <c r="T669" s="181">
        <v>14259.2976588446</v>
      </c>
      <c r="U669" s="181">
        <v>14121.389160006556</v>
      </c>
      <c r="V669" s="181">
        <v>13979.590796667409</v>
      </c>
      <c r="W669" s="181">
        <v>13834.109561334824</v>
      </c>
      <c r="X669" s="181">
        <v>13685.207008593816</v>
      </c>
      <c r="Y669" s="181">
        <v>13532.792094992907</v>
      </c>
    </row>
    <row r="670" spans="1:25" x14ac:dyDescent="0.25">
      <c r="A670" s="178" t="s">
        <v>687</v>
      </c>
      <c r="B670" s="178" t="s">
        <v>1010</v>
      </c>
      <c r="C670" s="178" t="s">
        <v>503</v>
      </c>
      <c r="D670" s="178" t="s">
        <v>1011</v>
      </c>
      <c r="E670" s="181">
        <v>3491.0716178098792</v>
      </c>
      <c r="F670" s="181">
        <v>3567.1192613560361</v>
      </c>
      <c r="G670" s="181">
        <v>3641.9288540286925</v>
      </c>
      <c r="H670" s="181">
        <v>3718.7416308255192</v>
      </c>
      <c r="I670" s="181">
        <v>3797.0301093977191</v>
      </c>
      <c r="J670" s="182">
        <v>3876.3914395079923</v>
      </c>
      <c r="K670" s="181">
        <v>3956.5048442686466</v>
      </c>
      <c r="L670" s="181">
        <v>4037.1263565447412</v>
      </c>
      <c r="M670" s="181">
        <v>4118.0718954420672</v>
      </c>
      <c r="N670" s="181">
        <v>4199.180220506375</v>
      </c>
      <c r="O670" s="181">
        <v>4280.2802819025064</v>
      </c>
      <c r="P670" s="181">
        <v>4361.3364182358528</v>
      </c>
      <c r="Q670" s="181">
        <v>4442.3333996859919</v>
      </c>
      <c r="R670" s="181">
        <v>4523.1583474110557</v>
      </c>
      <c r="S670" s="181">
        <v>4603.7594638512355</v>
      </c>
      <c r="T670" s="181">
        <v>4684.0933540681044</v>
      </c>
      <c r="U670" s="181">
        <v>4764.0781506192416</v>
      </c>
      <c r="V670" s="181">
        <v>4843.6188772682372</v>
      </c>
      <c r="W670" s="181">
        <v>4922.6704554649768</v>
      </c>
      <c r="X670" s="181">
        <v>5001.2086306031115</v>
      </c>
      <c r="Y670" s="181">
        <v>5079.0800660884588</v>
      </c>
    </row>
    <row r="671" spans="1:25" x14ac:dyDescent="0.25">
      <c r="A671" s="178" t="s">
        <v>687</v>
      </c>
      <c r="B671" s="178" t="s">
        <v>1010</v>
      </c>
      <c r="C671" s="178" t="s">
        <v>284</v>
      </c>
      <c r="D671" s="178" t="s">
        <v>1012</v>
      </c>
      <c r="E671" s="181">
        <v>3562.6728522800499</v>
      </c>
      <c r="F671" s="181">
        <v>3636.02870223016</v>
      </c>
      <c r="G671" s="181">
        <v>3707.947853091157</v>
      </c>
      <c r="H671" s="181">
        <v>3781.7311691520049</v>
      </c>
      <c r="I671" s="181">
        <v>3856.8360282274898</v>
      </c>
      <c r="J671" s="182">
        <v>3932.8487746486949</v>
      </c>
      <c r="K671" s="181">
        <v>4009.4408453519127</v>
      </c>
      <c r="L671" s="181">
        <v>4086.362950805606</v>
      </c>
      <c r="M671" s="181">
        <v>4163.4275066512846</v>
      </c>
      <c r="N671" s="181">
        <v>4240.4708666906299</v>
      </c>
      <c r="O671" s="181">
        <v>4317.3202532897922</v>
      </c>
      <c r="P671" s="181">
        <v>4393.9400961966594</v>
      </c>
      <c r="Q671" s="181">
        <v>4470.3155526914179</v>
      </c>
      <c r="R671" s="181">
        <v>4546.3337014282997</v>
      </c>
      <c r="S671" s="181">
        <v>4621.9434726348209</v>
      </c>
      <c r="T671" s="181">
        <v>4697.1024635052454</v>
      </c>
      <c r="U671" s="181">
        <v>4771.7299378775078</v>
      </c>
      <c r="V671" s="181">
        <v>4845.732425444422</v>
      </c>
      <c r="W671" s="181">
        <v>4919.0667575786838</v>
      </c>
      <c r="X671" s="181">
        <v>4991.7107563484815</v>
      </c>
      <c r="Y671" s="181">
        <v>5063.513666040586</v>
      </c>
    </row>
    <row r="672" spans="1:25" x14ac:dyDescent="0.25">
      <c r="A672" s="178" t="s">
        <v>687</v>
      </c>
      <c r="B672" s="178" t="s">
        <v>1010</v>
      </c>
      <c r="C672" s="178" t="s">
        <v>1013</v>
      </c>
      <c r="D672" s="178" t="s">
        <v>1014</v>
      </c>
      <c r="E672" s="181">
        <v>1807.41973298273</v>
      </c>
      <c r="F672" s="181">
        <v>1849.2900820224845</v>
      </c>
      <c r="G672" s="181">
        <v>1890.6277067733445</v>
      </c>
      <c r="H672" s="181">
        <v>1933.1151123048701</v>
      </c>
      <c r="I672" s="181">
        <v>1976.4821704084591</v>
      </c>
      <c r="J672" s="182">
        <v>2020.5222418354526</v>
      </c>
      <c r="K672" s="181">
        <v>2065.0703974805538</v>
      </c>
      <c r="L672" s="181">
        <v>2110.0009533135139</v>
      </c>
      <c r="M672" s="181">
        <v>2155.2188818557438</v>
      </c>
      <c r="N672" s="181">
        <v>2200.6406074820566</v>
      </c>
      <c r="O672" s="181">
        <v>2246.1769518780425</v>
      </c>
      <c r="P672" s="181">
        <v>2291.8093967058576</v>
      </c>
      <c r="Q672" s="181">
        <v>2337.5300735753763</v>
      </c>
      <c r="R672" s="181">
        <v>2383.2796190421564</v>
      </c>
      <c r="S672" s="181">
        <v>2429.030575531443</v>
      </c>
      <c r="T672" s="181">
        <v>2474.7597763895969</v>
      </c>
      <c r="U672" s="181">
        <v>2520.423576244722</v>
      </c>
      <c r="V672" s="181">
        <v>2565.9711496648533</v>
      </c>
      <c r="W672" s="181">
        <v>2611.3778670599236</v>
      </c>
      <c r="X672" s="181">
        <v>2656.6300289060246</v>
      </c>
      <c r="Y672" s="181">
        <v>2701.6452027272967</v>
      </c>
    </row>
    <row r="673" spans="1:25" x14ac:dyDescent="0.25">
      <c r="A673" s="178" t="s">
        <v>687</v>
      </c>
      <c r="B673" s="178" t="s">
        <v>1010</v>
      </c>
      <c r="C673" s="178" t="s">
        <v>1015</v>
      </c>
      <c r="D673" s="178" t="s">
        <v>1016</v>
      </c>
      <c r="E673" s="181">
        <v>7300.2572916229446</v>
      </c>
      <c r="F673" s="181">
        <v>7263.1161544838415</v>
      </c>
      <c r="G673" s="181">
        <v>7220.4251306294036</v>
      </c>
      <c r="H673" s="181">
        <v>7178.8233848879663</v>
      </c>
      <c r="I673" s="181">
        <v>7137.1899574063054</v>
      </c>
      <c r="J673" s="182">
        <v>7094.7450244841903</v>
      </c>
      <c r="K673" s="181">
        <v>7050.9367628125001</v>
      </c>
      <c r="L673" s="181">
        <v>7005.4076434585995</v>
      </c>
      <c r="M673" s="181">
        <v>6957.9442629479126</v>
      </c>
      <c r="N673" s="181">
        <v>6908.4001774358339</v>
      </c>
      <c r="O673" s="181">
        <v>6856.6366003376997</v>
      </c>
      <c r="P673" s="181">
        <v>6802.7492577167004</v>
      </c>
      <c r="Q673" s="181">
        <v>6746.8643230324988</v>
      </c>
      <c r="R673" s="181">
        <v>6688.9595656431056</v>
      </c>
      <c r="S673" s="181">
        <v>6629.1119764303539</v>
      </c>
      <c r="T673" s="181">
        <v>6567.4114217329497</v>
      </c>
      <c r="U673" s="181">
        <v>6503.8948396338819</v>
      </c>
      <c r="V673" s="181">
        <v>6438.5867008140876</v>
      </c>
      <c r="W673" s="181">
        <v>6371.5823399100673</v>
      </c>
      <c r="X673" s="181">
        <v>6303.002221239919</v>
      </c>
      <c r="Y673" s="181">
        <v>6232.8044128784231</v>
      </c>
    </row>
    <row r="674" spans="1:25" x14ac:dyDescent="0.25">
      <c r="A674" s="178" t="s">
        <v>687</v>
      </c>
      <c r="B674" s="178" t="s">
        <v>1010</v>
      </c>
      <c r="C674" s="178" t="s">
        <v>1017</v>
      </c>
      <c r="D674" s="178" t="s">
        <v>1018</v>
      </c>
      <c r="E674" s="181">
        <v>3993.3031338792175</v>
      </c>
      <c r="F674" s="181">
        <v>4022.6836132121307</v>
      </c>
      <c r="G674" s="181">
        <v>4049.0620328963719</v>
      </c>
      <c r="H674" s="181">
        <v>4076.0894363454122</v>
      </c>
      <c r="I674" s="181">
        <v>4103.1412333323588</v>
      </c>
      <c r="J674" s="182">
        <v>4129.7596520349634</v>
      </c>
      <c r="K674" s="181">
        <v>4155.5984818242878</v>
      </c>
      <c r="L674" s="181">
        <v>4180.4106516378079</v>
      </c>
      <c r="M674" s="181">
        <v>4204.024649380849</v>
      </c>
      <c r="N674" s="181">
        <v>4226.3024098010883</v>
      </c>
      <c r="O674" s="181">
        <v>4247.1049199557747</v>
      </c>
      <c r="P674" s="181">
        <v>4266.4346261245764</v>
      </c>
      <c r="Q674" s="181">
        <v>4284.3148878003567</v>
      </c>
      <c r="R674" s="181">
        <v>4300.6762587060248</v>
      </c>
      <c r="S674" s="181">
        <v>4315.5118185417914</v>
      </c>
      <c r="T674" s="181">
        <v>4328.8242489209997</v>
      </c>
      <c r="U674" s="181">
        <v>4340.582497911626</v>
      </c>
      <c r="V674" s="181">
        <v>4350.746976085471</v>
      </c>
      <c r="W674" s="181">
        <v>4359.3260546972442</v>
      </c>
      <c r="X674" s="181">
        <v>4366.3474145358114</v>
      </c>
      <c r="Y674" s="181">
        <v>4371.7276773599397</v>
      </c>
    </row>
    <row r="675" spans="1:25" x14ac:dyDescent="0.25">
      <c r="A675" s="178" t="s">
        <v>687</v>
      </c>
      <c r="B675" s="178" t="s">
        <v>1010</v>
      </c>
      <c r="C675" s="178" t="s">
        <v>1019</v>
      </c>
      <c r="D675" s="178" t="s">
        <v>1020</v>
      </c>
      <c r="E675" s="181">
        <v>3154.5458158000788</v>
      </c>
      <c r="F675" s="181">
        <v>3251.3583158234364</v>
      </c>
      <c r="G675" s="181">
        <v>3348.4805784549862</v>
      </c>
      <c r="H675" s="181">
        <v>3448.9067746921851</v>
      </c>
      <c r="I675" s="181">
        <v>3552.2098446857744</v>
      </c>
      <c r="J675" s="182">
        <v>3658.0641836375926</v>
      </c>
      <c r="K675" s="181">
        <v>3766.2098953478499</v>
      </c>
      <c r="L675" s="181">
        <v>3876.4508655580116</v>
      </c>
      <c r="M675" s="181">
        <v>3988.641361667801</v>
      </c>
      <c r="N675" s="181">
        <v>4102.652195577225</v>
      </c>
      <c r="O675" s="181">
        <v>4218.3393890612051</v>
      </c>
      <c r="P675" s="181">
        <v>4335.6879811838589</v>
      </c>
      <c r="Q675" s="181">
        <v>4454.7024926459108</v>
      </c>
      <c r="R675" s="181">
        <v>4575.2883527311051</v>
      </c>
      <c r="S675" s="181">
        <v>4697.4095443014794</v>
      </c>
      <c r="T675" s="181">
        <v>4821.0370166490457</v>
      </c>
      <c r="U675" s="181">
        <v>4946.1003575704754</v>
      </c>
      <c r="V675" s="181">
        <v>5072.5125820307449</v>
      </c>
      <c r="W675" s="181">
        <v>5200.236029167163</v>
      </c>
      <c r="X675" s="181">
        <v>5329.253603444552</v>
      </c>
      <c r="Y675" s="181">
        <v>5459.4085740286982</v>
      </c>
    </row>
    <row r="676" spans="1:25" x14ac:dyDescent="0.25">
      <c r="A676" s="178" t="s">
        <v>687</v>
      </c>
      <c r="B676" s="178" t="s">
        <v>1010</v>
      </c>
      <c r="C676" s="178" t="s">
        <v>1021</v>
      </c>
      <c r="D676" s="178" t="s">
        <v>1022</v>
      </c>
      <c r="E676" s="181">
        <v>2464.105340552007</v>
      </c>
      <c r="F676" s="181">
        <v>2519.8206658338954</v>
      </c>
      <c r="G676" s="181">
        <v>2574.749327695416</v>
      </c>
      <c r="H676" s="181">
        <v>2631.1826315448152</v>
      </c>
      <c r="I676" s="181">
        <v>2688.7506050003258</v>
      </c>
      <c r="J676" s="182">
        <v>2747.1703975283276</v>
      </c>
      <c r="K676" s="181">
        <v>2806.2164500702766</v>
      </c>
      <c r="L676" s="181">
        <v>2865.7169925224698</v>
      </c>
      <c r="M676" s="181">
        <v>2925.5422402493123</v>
      </c>
      <c r="N676" s="181">
        <v>2985.5782259629727</v>
      </c>
      <c r="O676" s="181">
        <v>3045.7036320949928</v>
      </c>
      <c r="P676" s="181">
        <v>3105.8931633329062</v>
      </c>
      <c r="Q676" s="181">
        <v>3166.1360041893195</v>
      </c>
      <c r="R676" s="181">
        <v>3226.3516513474447</v>
      </c>
      <c r="S676" s="181">
        <v>3286.5029450061434</v>
      </c>
      <c r="T676" s="181">
        <v>3346.5586085167902</v>
      </c>
      <c r="U676" s="181">
        <v>3406.4597553133099</v>
      </c>
      <c r="V676" s="181">
        <v>3466.1379278450472</v>
      </c>
      <c r="W676" s="181">
        <v>3525.5601837349113</v>
      </c>
      <c r="X676" s="181">
        <v>3584.7084008642701</v>
      </c>
      <c r="Y676" s="181">
        <v>3643.4718027504432</v>
      </c>
    </row>
    <row r="677" spans="1:25" x14ac:dyDescent="0.25">
      <c r="A677" s="178" t="s">
        <v>687</v>
      </c>
      <c r="B677" s="178" t="s">
        <v>1010</v>
      </c>
      <c r="C677" s="178" t="s">
        <v>240</v>
      </c>
      <c r="D677" s="178" t="s">
        <v>241</v>
      </c>
      <c r="E677" s="181">
        <v>21120.318419143976</v>
      </c>
      <c r="F677" s="181">
        <v>21510.444733308545</v>
      </c>
      <c r="G677" s="181">
        <v>21891.431931269173</v>
      </c>
      <c r="H677" s="181">
        <v>22282.835209464345</v>
      </c>
      <c r="I677" s="181">
        <v>22681.453039775817</v>
      </c>
      <c r="J677" s="182">
        <v>23084.867524079491</v>
      </c>
      <c r="K677" s="181">
        <v>23491.178724984849</v>
      </c>
      <c r="L677" s="181">
        <v>23898.964925414733</v>
      </c>
      <c r="M677" s="181">
        <v>24307.175046103242</v>
      </c>
      <c r="N677" s="181">
        <v>24714.904746214845</v>
      </c>
      <c r="O677" s="181">
        <v>25121.202318800963</v>
      </c>
      <c r="P677" s="181">
        <v>25525.918800501397</v>
      </c>
      <c r="Q677" s="181">
        <v>25929.025662960332</v>
      </c>
      <c r="R677" s="181">
        <v>26329.925759917856</v>
      </c>
      <c r="S677" s="181">
        <v>26728.382355799196</v>
      </c>
      <c r="T677" s="181">
        <v>27124.209162694784</v>
      </c>
      <c r="U677" s="181">
        <v>27516.998844956346</v>
      </c>
      <c r="V677" s="181">
        <v>27906.271837602166</v>
      </c>
      <c r="W677" s="181">
        <v>28291.839184379314</v>
      </c>
      <c r="X677" s="181">
        <v>28673.632138533841</v>
      </c>
      <c r="Y677" s="181">
        <v>29050.843232666011</v>
      </c>
    </row>
    <row r="678" spans="1:25" x14ac:dyDescent="0.25">
      <c r="A678" s="178" t="s">
        <v>687</v>
      </c>
      <c r="B678" s="178" t="s">
        <v>1023</v>
      </c>
      <c r="C678" s="178" t="s">
        <v>218</v>
      </c>
      <c r="D678" s="178" t="s">
        <v>1024</v>
      </c>
      <c r="E678" s="181">
        <v>11088.835280161753</v>
      </c>
      <c r="F678" s="181">
        <v>11294.278643299431</v>
      </c>
      <c r="G678" s="181">
        <v>11482.667799583882</v>
      </c>
      <c r="H678" s="181">
        <v>11666.739752850684</v>
      </c>
      <c r="I678" s="181">
        <v>11846.833828069844</v>
      </c>
      <c r="J678" s="182">
        <v>12023.177826604919</v>
      </c>
      <c r="K678" s="181">
        <v>12195.896926298952</v>
      </c>
      <c r="L678" s="181">
        <v>12365.024941102631</v>
      </c>
      <c r="M678" s="181">
        <v>12530.551598406762</v>
      </c>
      <c r="N678" s="181">
        <v>12692.407657155896</v>
      </c>
      <c r="O678" s="181">
        <v>12850.410617604102</v>
      </c>
      <c r="P678" s="181">
        <v>13004.676795623413</v>
      </c>
      <c r="Q678" s="181">
        <v>13155.301161639818</v>
      </c>
      <c r="R678" s="181">
        <v>13302.04616604749</v>
      </c>
      <c r="S678" s="181">
        <v>13444.878784767026</v>
      </c>
      <c r="T678" s="181">
        <v>13583.866374325566</v>
      </c>
      <c r="U678" s="181">
        <v>13719.072878358911</v>
      </c>
      <c r="V678" s="181">
        <v>13850.438399428433</v>
      </c>
      <c r="W678" s="181">
        <v>13977.898817843463</v>
      </c>
      <c r="X678" s="181">
        <v>14101.476329017236</v>
      </c>
      <c r="Y678" s="181">
        <v>14220.922875540165</v>
      </c>
    </row>
    <row r="679" spans="1:25" x14ac:dyDescent="0.25">
      <c r="A679" s="178" t="s">
        <v>687</v>
      </c>
      <c r="B679" s="178" t="s">
        <v>1023</v>
      </c>
      <c r="C679" s="178" t="s">
        <v>867</v>
      </c>
      <c r="D679" s="178" t="s">
        <v>1025</v>
      </c>
      <c r="E679" s="181">
        <v>9174.0396299022923</v>
      </c>
      <c r="F679" s="181">
        <v>9341.6478640072201</v>
      </c>
      <c r="G679" s="181">
        <v>9495.0686627180385</v>
      </c>
      <c r="H679" s="181">
        <v>9644.8423669572712</v>
      </c>
      <c r="I679" s="181">
        <v>9791.2521578210362</v>
      </c>
      <c r="J679" s="182">
        <v>9934.4887822306191</v>
      </c>
      <c r="K679" s="181">
        <v>10074.658021552672</v>
      </c>
      <c r="L679" s="181">
        <v>10211.790097645095</v>
      </c>
      <c r="M679" s="181">
        <v>10345.878802832971</v>
      </c>
      <c r="N679" s="181">
        <v>10476.869261726235</v>
      </c>
      <c r="O679" s="181">
        <v>10604.613190444807</v>
      </c>
      <c r="P679" s="181">
        <v>10729.208987010044</v>
      </c>
      <c r="Q679" s="181">
        <v>10850.737345162734</v>
      </c>
      <c r="R679" s="181">
        <v>10969.004678877107</v>
      </c>
      <c r="S679" s="181">
        <v>11083.986210108462</v>
      </c>
      <c r="T679" s="181">
        <v>11195.739920164993</v>
      </c>
      <c r="U679" s="181">
        <v>11304.320920862965</v>
      </c>
      <c r="V679" s="181">
        <v>11409.68225206203</v>
      </c>
      <c r="W679" s="181">
        <v>11511.773524944781</v>
      </c>
      <c r="X679" s="181">
        <v>11610.615471367373</v>
      </c>
      <c r="Y679" s="181">
        <v>11706.006343857627</v>
      </c>
    </row>
    <row r="680" spans="1:25" x14ac:dyDescent="0.25">
      <c r="A680" s="178" t="s">
        <v>687</v>
      </c>
      <c r="B680" s="178" t="s">
        <v>1023</v>
      </c>
      <c r="C680" s="178" t="s">
        <v>1026</v>
      </c>
      <c r="D680" s="178" t="s">
        <v>1027</v>
      </c>
      <c r="E680" s="181">
        <v>2523.3979002083793</v>
      </c>
      <c r="F680" s="181">
        <v>2505.2761652543722</v>
      </c>
      <c r="G680" s="181">
        <v>2482.7741364157137</v>
      </c>
      <c r="H680" s="181">
        <v>2458.9020313035753</v>
      </c>
      <c r="I680" s="181">
        <v>2433.8360281781602</v>
      </c>
      <c r="J680" s="182">
        <v>2407.7178522113677</v>
      </c>
      <c r="K680" s="181">
        <v>2380.6599788185963</v>
      </c>
      <c r="L680" s="181">
        <v>2352.7507795980182</v>
      </c>
      <c r="M680" s="181">
        <v>2324.0658112542387</v>
      </c>
      <c r="N680" s="181">
        <v>2294.6663585584506</v>
      </c>
      <c r="O680" s="181">
        <v>2264.5913538888781</v>
      </c>
      <c r="P680" s="181">
        <v>2233.930750482642</v>
      </c>
      <c r="Q680" s="181">
        <v>2202.7653755609681</v>
      </c>
      <c r="R680" s="181">
        <v>2171.1168645624307</v>
      </c>
      <c r="S680" s="181">
        <v>2139.0401905042377</v>
      </c>
      <c r="T680" s="181">
        <v>2106.6032880618245</v>
      </c>
      <c r="U680" s="181">
        <v>2073.8694954320486</v>
      </c>
      <c r="V680" s="181">
        <v>2040.8800668824101</v>
      </c>
      <c r="W680" s="181">
        <v>2007.6738381891939</v>
      </c>
      <c r="X680" s="181">
        <v>1974.300036517626</v>
      </c>
      <c r="Y680" s="181">
        <v>1940.7681457202555</v>
      </c>
    </row>
    <row r="681" spans="1:25" x14ac:dyDescent="0.25">
      <c r="A681" s="178" t="s">
        <v>687</v>
      </c>
      <c r="B681" s="178" t="s">
        <v>1023</v>
      </c>
      <c r="C681" s="178" t="s">
        <v>1028</v>
      </c>
      <c r="D681" s="178" t="s">
        <v>1029</v>
      </c>
      <c r="E681" s="181">
        <v>11113.383942344564</v>
      </c>
      <c r="F681" s="181">
        <v>11212.66650205509</v>
      </c>
      <c r="G681" s="181">
        <v>11292.321347998612</v>
      </c>
      <c r="H681" s="181">
        <v>11365.275270466993</v>
      </c>
      <c r="I681" s="181">
        <v>11432.01449011045</v>
      </c>
      <c r="J681" s="182">
        <v>11492.903516316217</v>
      </c>
      <c r="K681" s="181">
        <v>11548.198927254767</v>
      </c>
      <c r="L681" s="181">
        <v>11598.064738942259</v>
      </c>
      <c r="M681" s="181">
        <v>11642.620509415341</v>
      </c>
      <c r="N681" s="181">
        <v>11681.929633356391</v>
      </c>
      <c r="O681" s="181">
        <v>11715.95242596388</v>
      </c>
      <c r="P681" s="181">
        <v>11744.923119727215</v>
      </c>
      <c r="Q681" s="181">
        <v>11769.050616980297</v>
      </c>
      <c r="R681" s="181">
        <v>11788.243754551584</v>
      </c>
      <c r="S681" s="181">
        <v>11802.596735775242</v>
      </c>
      <c r="T681" s="181">
        <v>11812.289957471008</v>
      </c>
      <c r="U681" s="181">
        <v>11817.496499661804</v>
      </c>
      <c r="V681" s="181">
        <v>11818.279590167178</v>
      </c>
      <c r="W681" s="181">
        <v>11814.698768788285</v>
      </c>
      <c r="X681" s="181">
        <v>11806.88584626404</v>
      </c>
      <c r="Y681" s="181">
        <v>11794.745748514653</v>
      </c>
    </row>
    <row r="682" spans="1:25" x14ac:dyDescent="0.25">
      <c r="A682" s="178" t="s">
        <v>687</v>
      </c>
      <c r="B682" s="178" t="s">
        <v>1023</v>
      </c>
      <c r="C682" s="178" t="s">
        <v>1030</v>
      </c>
      <c r="D682" s="178" t="s">
        <v>1031</v>
      </c>
      <c r="E682" s="181">
        <v>8171.6359241040709</v>
      </c>
      <c r="F682" s="181">
        <v>8311.5546597079738</v>
      </c>
      <c r="G682" s="181">
        <v>8438.5389298002974</v>
      </c>
      <c r="H682" s="181">
        <v>8561.9888594048771</v>
      </c>
      <c r="I682" s="181">
        <v>8682.1670044047969</v>
      </c>
      <c r="J682" s="182">
        <v>8799.2528919916331</v>
      </c>
      <c r="K682" s="181">
        <v>8913.3500928619851</v>
      </c>
      <c r="L682" s="181">
        <v>9024.4949593423298</v>
      </c>
      <c r="M682" s="181">
        <v>9132.6915442976406</v>
      </c>
      <c r="N682" s="181">
        <v>9237.9009917557632</v>
      </c>
      <c r="O682" s="181">
        <v>9340.0023732460631</v>
      </c>
      <c r="P682" s="181">
        <v>9439.0923474808023</v>
      </c>
      <c r="Q682" s="181">
        <v>9535.251602676788</v>
      </c>
      <c r="R682" s="181">
        <v>9628.3197297611041</v>
      </c>
      <c r="S682" s="181">
        <v>9718.2850728698049</v>
      </c>
      <c r="T682" s="181">
        <v>9805.2085321440481</v>
      </c>
      <c r="U682" s="181">
        <v>9889.1482460678708</v>
      </c>
      <c r="V682" s="181">
        <v>9970.0729206399319</v>
      </c>
      <c r="W682" s="181">
        <v>10047.948432428886</v>
      </c>
      <c r="X682" s="181">
        <v>10122.802841367895</v>
      </c>
      <c r="Y682" s="181">
        <v>10194.470351945976</v>
      </c>
    </row>
    <row r="683" spans="1:25" x14ac:dyDescent="0.25">
      <c r="A683" s="178" t="s">
        <v>687</v>
      </c>
      <c r="B683" s="178" t="s">
        <v>1023</v>
      </c>
      <c r="C683" s="178" t="s">
        <v>1032</v>
      </c>
      <c r="D683" s="178" t="s">
        <v>1033</v>
      </c>
      <c r="E683" s="181">
        <v>3404.0811560168163</v>
      </c>
      <c r="F683" s="181">
        <v>3379.6348106876981</v>
      </c>
      <c r="G683" s="181">
        <v>3349.2794187237519</v>
      </c>
      <c r="H683" s="181">
        <v>3317.0757844257396</v>
      </c>
      <c r="I683" s="181">
        <v>3283.2615734807127</v>
      </c>
      <c r="J683" s="182">
        <v>3248.0279741221862</v>
      </c>
      <c r="K683" s="181">
        <v>3211.5267164605962</v>
      </c>
      <c r="L683" s="181">
        <v>3173.8770143908419</v>
      </c>
      <c r="M683" s="181">
        <v>3135.1807944280945</v>
      </c>
      <c r="N683" s="181">
        <v>3095.520730151004</v>
      </c>
      <c r="O683" s="181">
        <v>3054.9493416060768</v>
      </c>
      <c r="P683" s="181">
        <v>3013.5879763300532</v>
      </c>
      <c r="Q683" s="181">
        <v>2971.545670801343</v>
      </c>
      <c r="R683" s="181">
        <v>2928.8516113756723</v>
      </c>
      <c r="S683" s="181">
        <v>2885.5799570320714</v>
      </c>
      <c r="T683" s="181">
        <v>2841.8223521158379</v>
      </c>
      <c r="U683" s="181">
        <v>2797.6642402909933</v>
      </c>
      <c r="V683" s="181">
        <v>2753.1612738486774</v>
      </c>
      <c r="W683" s="181">
        <v>2708.3658425187141</v>
      </c>
      <c r="X683" s="181">
        <v>2663.3443540862158</v>
      </c>
      <c r="Y683" s="181">
        <v>2618.1096023336236</v>
      </c>
    </row>
    <row r="684" spans="1:25" x14ac:dyDescent="0.25">
      <c r="A684" s="178" t="s">
        <v>687</v>
      </c>
      <c r="B684" s="178" t="s">
        <v>1023</v>
      </c>
      <c r="C684" s="178" t="s">
        <v>1034</v>
      </c>
      <c r="D684" s="178" t="s">
        <v>1035</v>
      </c>
      <c r="E684" s="181">
        <v>2972.4338459690107</v>
      </c>
      <c r="F684" s="181">
        <v>2943.3254780929624</v>
      </c>
      <c r="G684" s="181">
        <v>2909.2170118827285</v>
      </c>
      <c r="H684" s="181">
        <v>2873.6664280279433</v>
      </c>
      <c r="I684" s="181">
        <v>2836.891114167644</v>
      </c>
      <c r="J684" s="182">
        <v>2799.0661800036592</v>
      </c>
      <c r="K684" s="181">
        <v>2760.3310316916736</v>
      </c>
      <c r="L684" s="181">
        <v>2720.7957804198145</v>
      </c>
      <c r="M684" s="181">
        <v>2680.5546387527611</v>
      </c>
      <c r="N684" s="181">
        <v>2639.6844461545929</v>
      </c>
      <c r="O684" s="181">
        <v>2598.2356201368007</v>
      </c>
      <c r="P684" s="181">
        <v>2556.3164605337229</v>
      </c>
      <c r="Q684" s="181">
        <v>2514.0237390978195</v>
      </c>
      <c r="R684" s="181">
        <v>2471.3858537833817</v>
      </c>
      <c r="S684" s="181">
        <v>2428.4687706191257</v>
      </c>
      <c r="T684" s="181">
        <v>2385.3524556721572</v>
      </c>
      <c r="U684" s="181">
        <v>2342.1108572778962</v>
      </c>
      <c r="V684" s="181">
        <v>2298.7922823143404</v>
      </c>
      <c r="W684" s="181">
        <v>2255.4418207000344</v>
      </c>
      <c r="X684" s="181">
        <v>2212.1157372942789</v>
      </c>
      <c r="Y684" s="181">
        <v>2168.8252958759822</v>
      </c>
    </row>
    <row r="685" spans="1:25" x14ac:dyDescent="0.25">
      <c r="A685" s="178" t="s">
        <v>687</v>
      </c>
      <c r="B685" s="178" t="s">
        <v>1023</v>
      </c>
      <c r="C685" s="178" t="s">
        <v>240</v>
      </c>
      <c r="D685" s="178" t="s">
        <v>241</v>
      </c>
      <c r="E685" s="181">
        <v>27731.805379185076</v>
      </c>
      <c r="F685" s="181">
        <v>28323.39476960458</v>
      </c>
      <c r="G685" s="181">
        <v>28878.902241616961</v>
      </c>
      <c r="H685" s="181">
        <v>29430.233734813475</v>
      </c>
      <c r="I685" s="181">
        <v>29978.289809508242</v>
      </c>
      <c r="J685" s="182">
        <v>30523.688991906361</v>
      </c>
      <c r="K685" s="181">
        <v>31066.787037419293</v>
      </c>
      <c r="L685" s="181">
        <v>31607.702119240916</v>
      </c>
      <c r="M685" s="181">
        <v>32146.432518844798</v>
      </c>
      <c r="N685" s="181">
        <v>32682.816509606884</v>
      </c>
      <c r="O685" s="181">
        <v>33216.389275473615</v>
      </c>
      <c r="P685" s="181">
        <v>33747.446458733393</v>
      </c>
      <c r="Q685" s="181">
        <v>34276.225252422468</v>
      </c>
      <c r="R685" s="181">
        <v>34802.089654603682</v>
      </c>
      <c r="S685" s="181">
        <v>35324.923504020247</v>
      </c>
      <c r="T685" s="181">
        <v>35844.866753837588</v>
      </c>
      <c r="U685" s="181">
        <v>36362.046291075138</v>
      </c>
      <c r="V685" s="181">
        <v>36876.255441026435</v>
      </c>
      <c r="W685" s="181">
        <v>37387.26663654876</v>
      </c>
      <c r="X685" s="181">
        <v>37895.074408862813</v>
      </c>
      <c r="Y685" s="181">
        <v>38398.938080682121</v>
      </c>
    </row>
    <row r="686" spans="1:25" x14ac:dyDescent="0.25">
      <c r="A686" s="178" t="s">
        <v>687</v>
      </c>
      <c r="B686" s="178" t="s">
        <v>1036</v>
      </c>
      <c r="C686" s="178" t="s">
        <v>218</v>
      </c>
      <c r="D686" s="178" t="s">
        <v>1037</v>
      </c>
      <c r="E686" s="181">
        <v>38077.221484178888</v>
      </c>
      <c r="F686" s="181">
        <v>38032.23581868058</v>
      </c>
      <c r="G686" s="181">
        <v>37962.150227008686</v>
      </c>
      <c r="H686" s="181">
        <v>37899.640394888112</v>
      </c>
      <c r="I686" s="181">
        <v>37837.681455302387</v>
      </c>
      <c r="J686" s="182">
        <v>37771.128302988633</v>
      </c>
      <c r="K686" s="181">
        <v>37696.416386982644</v>
      </c>
      <c r="L686" s="181">
        <v>37610.933637436574</v>
      </c>
      <c r="M686" s="181">
        <v>37512.946561126082</v>
      </c>
      <c r="N686" s="181">
        <v>37401.187791565302</v>
      </c>
      <c r="O686" s="181">
        <v>37274.327611485845</v>
      </c>
      <c r="P686" s="181">
        <v>37132.394272222926</v>
      </c>
      <c r="Q686" s="181">
        <v>36975.682994825802</v>
      </c>
      <c r="R686" s="181">
        <v>36803.67892291749</v>
      </c>
      <c r="S686" s="181">
        <v>36616.218769167492</v>
      </c>
      <c r="T686" s="181">
        <v>36412.7281337202</v>
      </c>
      <c r="U686" s="181">
        <v>36194.28421012561</v>
      </c>
      <c r="V686" s="181">
        <v>35962.319953920174</v>
      </c>
      <c r="W686" s="181">
        <v>35716.879149259003</v>
      </c>
      <c r="X686" s="181">
        <v>35457.956757869193</v>
      </c>
      <c r="Y686" s="181">
        <v>35184.188537043599</v>
      </c>
    </row>
    <row r="687" spans="1:25" x14ac:dyDescent="0.25">
      <c r="A687" s="178" t="s">
        <v>687</v>
      </c>
      <c r="B687" s="178" t="s">
        <v>1036</v>
      </c>
      <c r="C687" s="178" t="s">
        <v>797</v>
      </c>
      <c r="D687" s="178" t="s">
        <v>724</v>
      </c>
      <c r="E687" s="181">
        <v>3647.4863451423612</v>
      </c>
      <c r="F687" s="181">
        <v>3687.2579676373234</v>
      </c>
      <c r="G687" s="181">
        <v>3724.9951354174136</v>
      </c>
      <c r="H687" s="181">
        <v>3763.8580547440415</v>
      </c>
      <c r="I687" s="181">
        <v>3803.1714572561045</v>
      </c>
      <c r="J687" s="182">
        <v>3842.4178184808802</v>
      </c>
      <c r="K687" s="181">
        <v>3881.2171000925005</v>
      </c>
      <c r="L687" s="181">
        <v>3919.2703812133836</v>
      </c>
      <c r="M687" s="181">
        <v>3956.3575233513143</v>
      </c>
      <c r="N687" s="181">
        <v>3992.298337090539</v>
      </c>
      <c r="O687" s="181">
        <v>4026.8982112411654</v>
      </c>
      <c r="P687" s="181">
        <v>4060.1027834755459</v>
      </c>
      <c r="Q687" s="181">
        <v>4091.8859521644013</v>
      </c>
      <c r="R687" s="181">
        <v>4122.1310063349001</v>
      </c>
      <c r="S687" s="181">
        <v>4150.7568372365977</v>
      </c>
      <c r="T687" s="181">
        <v>4177.6327329058104</v>
      </c>
      <c r="U687" s="181">
        <v>4202.8149841128952</v>
      </c>
      <c r="V687" s="181">
        <v>4226.4060679018921</v>
      </c>
      <c r="W687" s="181">
        <v>4248.3497749828048</v>
      </c>
      <c r="X687" s="181">
        <v>4268.5827847444489</v>
      </c>
      <c r="Y687" s="181">
        <v>4286.8746293478634</v>
      </c>
    </row>
    <row r="688" spans="1:25" x14ac:dyDescent="0.25">
      <c r="A688" s="178" t="s">
        <v>687</v>
      </c>
      <c r="B688" s="178" t="s">
        <v>1036</v>
      </c>
      <c r="C688" s="178" t="s">
        <v>836</v>
      </c>
      <c r="D688" s="178" t="s">
        <v>1038</v>
      </c>
      <c r="E688" s="181">
        <v>4769.239224486676</v>
      </c>
      <c r="F688" s="181">
        <v>4838.5193816180399</v>
      </c>
      <c r="G688" s="181">
        <v>4905.5555965719241</v>
      </c>
      <c r="H688" s="181">
        <v>4974.4979784049883</v>
      </c>
      <c r="I688" s="181">
        <v>5044.4689939471</v>
      </c>
      <c r="J688" s="182">
        <v>5114.7883748809691</v>
      </c>
      <c r="K688" s="181">
        <v>5184.9497033076505</v>
      </c>
      <c r="L688" s="181">
        <v>5254.5480412655734</v>
      </c>
      <c r="M688" s="181">
        <v>5323.2786723293802</v>
      </c>
      <c r="N688" s="181">
        <v>5390.8865117687583</v>
      </c>
      <c r="O688" s="181">
        <v>5457.0933534228334</v>
      </c>
      <c r="P688" s="181">
        <v>5521.8078423791439</v>
      </c>
      <c r="Q688" s="181">
        <v>5584.9760065009095</v>
      </c>
      <c r="R688" s="181">
        <v>5646.4191112812032</v>
      </c>
      <c r="S688" s="181">
        <v>5706.0049323892927</v>
      </c>
      <c r="T688" s="181">
        <v>5763.5310603919233</v>
      </c>
      <c r="U688" s="181">
        <v>5819.0512545631718</v>
      </c>
      <c r="V688" s="181">
        <v>5872.6843903542285</v>
      </c>
      <c r="W688" s="181">
        <v>5924.3299230797365</v>
      </c>
      <c r="X688" s="181">
        <v>5973.8760692141996</v>
      </c>
      <c r="Y688" s="181">
        <v>6020.9748443694052</v>
      </c>
    </row>
    <row r="689" spans="1:25" x14ac:dyDescent="0.25">
      <c r="A689" s="178" t="s">
        <v>687</v>
      </c>
      <c r="B689" s="178" t="s">
        <v>1036</v>
      </c>
      <c r="C689" s="178" t="s">
        <v>602</v>
      </c>
      <c r="D689" s="178" t="s">
        <v>668</v>
      </c>
      <c r="E689" s="181">
        <v>3153.5878577008802</v>
      </c>
      <c r="F689" s="181">
        <v>3197.190441232824</v>
      </c>
      <c r="G689" s="181">
        <v>3239.24961740138</v>
      </c>
      <c r="H689" s="181">
        <v>3282.5070381538617</v>
      </c>
      <c r="I689" s="181">
        <v>3326.3815060763968</v>
      </c>
      <c r="J689" s="182">
        <v>3370.4234135662127</v>
      </c>
      <c r="K689" s="181">
        <v>3414.2988731018249</v>
      </c>
      <c r="L689" s="181">
        <v>3457.7416968872321</v>
      </c>
      <c r="M689" s="181">
        <v>3500.5523373298784</v>
      </c>
      <c r="N689" s="181">
        <v>3542.5644137868758</v>
      </c>
      <c r="O689" s="181">
        <v>3583.5968231161028</v>
      </c>
      <c r="P689" s="181">
        <v>3623.5915822351662</v>
      </c>
      <c r="Q689" s="181">
        <v>3662.5153857350983</v>
      </c>
      <c r="R689" s="181">
        <v>3700.2532628503577</v>
      </c>
      <c r="S689" s="181">
        <v>3736.7210215440732</v>
      </c>
      <c r="T689" s="181">
        <v>3771.7887747536956</v>
      </c>
      <c r="U689" s="181">
        <v>3805.494524602821</v>
      </c>
      <c r="V689" s="181">
        <v>3837.9187270131961</v>
      </c>
      <c r="W689" s="181">
        <v>3868.998323096168</v>
      </c>
      <c r="X689" s="181">
        <v>3898.6630969686362</v>
      </c>
      <c r="Y689" s="181">
        <v>3926.6889876504279</v>
      </c>
    </row>
    <row r="690" spans="1:25" x14ac:dyDescent="0.25">
      <c r="A690" s="178" t="s">
        <v>687</v>
      </c>
      <c r="B690" s="178" t="s">
        <v>1036</v>
      </c>
      <c r="C690" s="178" t="s">
        <v>717</v>
      </c>
      <c r="D690" s="178" t="s">
        <v>1039</v>
      </c>
      <c r="E690" s="181">
        <v>3028.8350306452685</v>
      </c>
      <c r="F690" s="181">
        <v>3136.8754606031707</v>
      </c>
      <c r="G690" s="181">
        <v>3246.6186057643408</v>
      </c>
      <c r="H690" s="181">
        <v>3360.8614489502643</v>
      </c>
      <c r="I690" s="181">
        <v>3479.1654883870242</v>
      </c>
      <c r="J690" s="182">
        <v>3601.1862102660798</v>
      </c>
      <c r="K690" s="181">
        <v>3726.6682747436762</v>
      </c>
      <c r="L690" s="181">
        <v>3855.4034774155207</v>
      </c>
      <c r="M690" s="181">
        <v>3987.2360657761333</v>
      </c>
      <c r="N690" s="181">
        <v>4122.0306388781792</v>
      </c>
      <c r="O690" s="181">
        <v>4259.6183463527341</v>
      </c>
      <c r="P690" s="181">
        <v>4399.9614777512625</v>
      </c>
      <c r="Q690" s="181">
        <v>4543.046436883099</v>
      </c>
      <c r="R690" s="181">
        <v>4688.7519155285818</v>
      </c>
      <c r="S690" s="181">
        <v>4836.9830518159151</v>
      </c>
      <c r="T690" s="181">
        <v>4987.5738612736886</v>
      </c>
      <c r="U690" s="181">
        <v>5140.5686589593333</v>
      </c>
      <c r="V690" s="181">
        <v>5296.0725102240485</v>
      </c>
      <c r="W690" s="181">
        <v>5453.9955141639102</v>
      </c>
      <c r="X690" s="181">
        <v>5614.22777303147</v>
      </c>
      <c r="Y690" s="181">
        <v>5776.4219765625021</v>
      </c>
    </row>
    <row r="691" spans="1:25" x14ac:dyDescent="0.25">
      <c r="A691" s="178" t="s">
        <v>687</v>
      </c>
      <c r="B691" s="178" t="s">
        <v>1036</v>
      </c>
      <c r="C691" s="178" t="s">
        <v>872</v>
      </c>
      <c r="D691" s="178" t="s">
        <v>1040</v>
      </c>
      <c r="E691" s="181">
        <v>3663.8473716414578</v>
      </c>
      <c r="F691" s="181">
        <v>3766.6403621143904</v>
      </c>
      <c r="G691" s="181">
        <v>3869.7532826466568</v>
      </c>
      <c r="H691" s="181">
        <v>3976.4702563838973</v>
      </c>
      <c r="I691" s="181">
        <v>4086.1785622305315</v>
      </c>
      <c r="J691" s="182">
        <v>4198.3917294727935</v>
      </c>
      <c r="K691" s="181">
        <v>4312.7396408385803</v>
      </c>
      <c r="L691" s="181">
        <v>4428.9162125991197</v>
      </c>
      <c r="M691" s="181">
        <v>4546.6832914276738</v>
      </c>
      <c r="N691" s="181">
        <v>4665.8319772142831</v>
      </c>
      <c r="O691" s="181">
        <v>4786.1212164195967</v>
      </c>
      <c r="P691" s="181">
        <v>4907.4626623390559</v>
      </c>
      <c r="Q691" s="181">
        <v>5029.7966917558288</v>
      </c>
      <c r="R691" s="181">
        <v>5152.9465130844137</v>
      </c>
      <c r="S691" s="181">
        <v>5276.7688561263212</v>
      </c>
      <c r="T691" s="181">
        <v>5401.0471720344276</v>
      </c>
      <c r="U691" s="181">
        <v>5525.7969110475651</v>
      </c>
      <c r="V691" s="181">
        <v>5651.0975319468971</v>
      </c>
      <c r="W691" s="181">
        <v>5776.8192844158275</v>
      </c>
      <c r="X691" s="181">
        <v>5902.8148164915347</v>
      </c>
      <c r="Y691" s="181">
        <v>6028.6929768745704</v>
      </c>
    </row>
    <row r="692" spans="1:25" x14ac:dyDescent="0.25">
      <c r="A692" s="178" t="s">
        <v>687</v>
      </c>
      <c r="B692" s="178" t="s">
        <v>1036</v>
      </c>
      <c r="C692" s="178" t="s">
        <v>1041</v>
      </c>
      <c r="D692" s="178" t="s">
        <v>1042</v>
      </c>
      <c r="E692" s="181">
        <v>6875.7213862453709</v>
      </c>
      <c r="F692" s="181">
        <v>6984.3431014267899</v>
      </c>
      <c r="G692" s="181">
        <v>7089.9831057909032</v>
      </c>
      <c r="H692" s="181">
        <v>7198.635346665721</v>
      </c>
      <c r="I692" s="181">
        <v>7309.0391882767699</v>
      </c>
      <c r="J692" s="182">
        <v>7420.2138274211993</v>
      </c>
      <c r="K692" s="181">
        <v>7531.4260559963777</v>
      </c>
      <c r="L692" s="181">
        <v>7642.086574005788</v>
      </c>
      <c r="M692" s="181">
        <v>7751.7490703354624</v>
      </c>
      <c r="N692" s="181">
        <v>7860.0373668176881</v>
      </c>
      <c r="O692" s="181">
        <v>7966.5396560055706</v>
      </c>
      <c r="P692" s="181">
        <v>8071.1151966382395</v>
      </c>
      <c r="Q692" s="181">
        <v>8173.6772697359675</v>
      </c>
      <c r="R692" s="181">
        <v>8273.9559205870592</v>
      </c>
      <c r="S692" s="181">
        <v>8371.7480999226373</v>
      </c>
      <c r="T692" s="181">
        <v>8466.7466595606929</v>
      </c>
      <c r="U692" s="181">
        <v>8559.0197245898107</v>
      </c>
      <c r="V692" s="181">
        <v>8648.7316855901645</v>
      </c>
      <c r="W692" s="181">
        <v>8735.7242375157875</v>
      </c>
      <c r="X692" s="181">
        <v>8819.8217136006642</v>
      </c>
      <c r="Y692" s="181">
        <v>8900.4984291801447</v>
      </c>
    </row>
    <row r="693" spans="1:25" x14ac:dyDescent="0.25">
      <c r="A693" s="178" t="s">
        <v>687</v>
      </c>
      <c r="B693" s="178" t="s">
        <v>1036</v>
      </c>
      <c r="C693" s="178" t="s">
        <v>726</v>
      </c>
      <c r="D693" s="178" t="s">
        <v>1043</v>
      </c>
      <c r="E693" s="181">
        <v>1353.8749428002484</v>
      </c>
      <c r="F693" s="181">
        <v>1435.895473625078</v>
      </c>
      <c r="G693" s="181">
        <v>1521.8766075360395</v>
      </c>
      <c r="H693" s="181">
        <v>1613.3232639247688</v>
      </c>
      <c r="I693" s="181">
        <v>1710.2850232254245</v>
      </c>
      <c r="J693" s="182">
        <v>1812.8488825769846</v>
      </c>
      <c r="K693" s="181">
        <v>1921.141615560146</v>
      </c>
      <c r="L693" s="181">
        <v>2035.3124867428464</v>
      </c>
      <c r="M693" s="181">
        <v>2155.5387275898715</v>
      </c>
      <c r="N693" s="181">
        <v>2282.0109045612844</v>
      </c>
      <c r="O693" s="181">
        <v>2414.903647483738</v>
      </c>
      <c r="P693" s="181">
        <v>2554.4688524252688</v>
      </c>
      <c r="Q693" s="181">
        <v>2700.9810182666047</v>
      </c>
      <c r="R693" s="181">
        <v>2854.6589469174928</v>
      </c>
      <c r="S693" s="181">
        <v>3015.7418256641331</v>
      </c>
      <c r="T693" s="181">
        <v>3184.4288704814007</v>
      </c>
      <c r="U693" s="181">
        <v>3361.0579097368013</v>
      </c>
      <c r="V693" s="181">
        <v>3546.0215654482445</v>
      </c>
      <c r="W693" s="181">
        <v>3739.5973650971264</v>
      </c>
      <c r="X693" s="181">
        <v>3942.0553307105752</v>
      </c>
      <c r="Y693" s="181">
        <v>4153.5000290453172</v>
      </c>
    </row>
    <row r="694" spans="1:25" x14ac:dyDescent="0.25">
      <c r="A694" s="178" t="s">
        <v>687</v>
      </c>
      <c r="B694" s="178" t="s">
        <v>1036</v>
      </c>
      <c r="C694" s="178" t="s">
        <v>577</v>
      </c>
      <c r="D694" s="178" t="s">
        <v>1044</v>
      </c>
      <c r="E694" s="181">
        <v>3082.0083667673325</v>
      </c>
      <c r="F694" s="181">
        <v>3078.3671820367717</v>
      </c>
      <c r="G694" s="181">
        <v>3072.6943841932539</v>
      </c>
      <c r="H694" s="181">
        <v>3067.6347759001214</v>
      </c>
      <c r="I694" s="181">
        <v>3062.6197573994009</v>
      </c>
      <c r="J694" s="182">
        <v>3057.2328787283586</v>
      </c>
      <c r="K694" s="181">
        <v>3051.1856215690277</v>
      </c>
      <c r="L694" s="181">
        <v>3044.2665623770463</v>
      </c>
      <c r="M694" s="181">
        <v>3036.3353904781343</v>
      </c>
      <c r="N694" s="181">
        <v>3027.289523962138</v>
      </c>
      <c r="O694" s="181">
        <v>3017.0213341842441</v>
      </c>
      <c r="P694" s="181">
        <v>3005.5331078357626</v>
      </c>
      <c r="Q694" s="181">
        <v>2992.8487404035072</v>
      </c>
      <c r="R694" s="181">
        <v>2978.9265588977037</v>
      </c>
      <c r="S694" s="181">
        <v>2963.7533466786085</v>
      </c>
      <c r="T694" s="181">
        <v>2947.2826112477715</v>
      </c>
      <c r="U694" s="181">
        <v>2929.6015417278304</v>
      </c>
      <c r="V694" s="181">
        <v>2910.826122972207</v>
      </c>
      <c r="W694" s="181">
        <v>2890.9598989141805</v>
      </c>
      <c r="X694" s="181">
        <v>2870.0024617509061</v>
      </c>
      <c r="Y694" s="181">
        <v>2847.8433883140474</v>
      </c>
    </row>
    <row r="695" spans="1:25" x14ac:dyDescent="0.25">
      <c r="A695" s="178" t="s">
        <v>687</v>
      </c>
      <c r="B695" s="178" t="s">
        <v>1036</v>
      </c>
      <c r="C695" s="178" t="s">
        <v>1045</v>
      </c>
      <c r="D695" s="178" t="s">
        <v>1046</v>
      </c>
      <c r="E695" s="181">
        <v>2558.4555187962401</v>
      </c>
      <c r="F695" s="181">
        <v>2555.4328763954895</v>
      </c>
      <c r="G695" s="181">
        <v>2550.7237389686547</v>
      </c>
      <c r="H695" s="181">
        <v>2546.5236261785367</v>
      </c>
      <c r="I695" s="181">
        <v>2542.3605285379258</v>
      </c>
      <c r="J695" s="182">
        <v>2537.8887400724489</v>
      </c>
      <c r="K695" s="181">
        <v>2532.8687542022944</v>
      </c>
      <c r="L695" s="181">
        <v>2527.1250627297209</v>
      </c>
      <c r="M695" s="181">
        <v>2520.5411901049438</v>
      </c>
      <c r="N695" s="181">
        <v>2513.0319804091832</v>
      </c>
      <c r="O695" s="181">
        <v>2504.5080882976067</v>
      </c>
      <c r="P695" s="181">
        <v>2494.971412012304</v>
      </c>
      <c r="Q695" s="181">
        <v>2484.4417878200329</v>
      </c>
      <c r="R695" s="181">
        <v>2472.8846218852213</v>
      </c>
      <c r="S695" s="181">
        <v>2460.2889427305504</v>
      </c>
      <c r="T695" s="181">
        <v>2446.6161557206115</v>
      </c>
      <c r="U695" s="181">
        <v>2431.9386388198504</v>
      </c>
      <c r="V695" s="181">
        <v>2416.3526740797802</v>
      </c>
      <c r="W695" s="181">
        <v>2399.861203411836</v>
      </c>
      <c r="X695" s="181">
        <v>2382.4638882882414</v>
      </c>
      <c r="Y695" s="181">
        <v>2364.0690635573119</v>
      </c>
    </row>
    <row r="696" spans="1:25" x14ac:dyDescent="0.25">
      <c r="A696" s="178" t="s">
        <v>687</v>
      </c>
      <c r="B696" s="178" t="s">
        <v>1036</v>
      </c>
      <c r="C696" s="178" t="s">
        <v>240</v>
      </c>
      <c r="D696" s="178" t="s">
        <v>241</v>
      </c>
      <c r="E696" s="181">
        <v>30632.954427089913</v>
      </c>
      <c r="F696" s="181">
        <v>31131.864390573322</v>
      </c>
      <c r="G696" s="181">
        <v>31618.972632995243</v>
      </c>
      <c r="H696" s="181">
        <v>32121.039609351963</v>
      </c>
      <c r="I696" s="181">
        <v>32632.495175045871</v>
      </c>
      <c r="J696" s="182">
        <v>33149.007755337807</v>
      </c>
      <c r="K696" s="181">
        <v>33667.342443168171</v>
      </c>
      <c r="L696" s="181">
        <v>34184.899522116692</v>
      </c>
      <c r="M696" s="181">
        <v>34699.711603332435</v>
      </c>
      <c r="N696" s="181">
        <v>35210.118805736951</v>
      </c>
      <c r="O696" s="181">
        <v>35714.29523257578</v>
      </c>
      <c r="P696" s="181">
        <v>36211.62387716712</v>
      </c>
      <c r="Q696" s="181">
        <v>36701.72649742807</v>
      </c>
      <c r="R696" s="181">
        <v>37183.398245400407</v>
      </c>
      <c r="S696" s="181">
        <v>37655.729116703056</v>
      </c>
      <c r="T696" s="181">
        <v>38117.33513125762</v>
      </c>
      <c r="U696" s="181">
        <v>38568.516075199273</v>
      </c>
      <c r="V696" s="181">
        <v>39010.004767065613</v>
      </c>
      <c r="W696" s="181">
        <v>39441.077738806503</v>
      </c>
      <c r="X696" s="181">
        <v>39860.928077763194</v>
      </c>
      <c r="Y696" s="181">
        <v>40267.159875809077</v>
      </c>
    </row>
    <row r="697" spans="1:25" x14ac:dyDescent="0.25">
      <c r="A697" s="178" t="s">
        <v>687</v>
      </c>
      <c r="B697" s="178" t="s">
        <v>1047</v>
      </c>
      <c r="C697" s="178" t="s">
        <v>218</v>
      </c>
      <c r="D697" s="178" t="s">
        <v>1048</v>
      </c>
      <c r="E697" s="181">
        <v>16979.240755692208</v>
      </c>
      <c r="F697" s="181">
        <v>16867.341632608106</v>
      </c>
      <c r="G697" s="181">
        <v>16751.054703914655</v>
      </c>
      <c r="H697" s="181">
        <v>16643.214124901177</v>
      </c>
      <c r="I697" s="181">
        <v>16539.282312575222</v>
      </c>
      <c r="J697" s="182">
        <v>16436.015001906653</v>
      </c>
      <c r="K697" s="181">
        <v>16331.153314778785</v>
      </c>
      <c r="L697" s="181">
        <v>16223.144845879619</v>
      </c>
      <c r="M697" s="181">
        <v>16110.977055152014</v>
      </c>
      <c r="N697" s="181">
        <v>15993.871044652247</v>
      </c>
      <c r="O697" s="181">
        <v>15871.09094123606</v>
      </c>
      <c r="P697" s="181">
        <v>15742.560861181171</v>
      </c>
      <c r="Q697" s="181">
        <v>15608.358178912416</v>
      </c>
      <c r="R697" s="181">
        <v>15468.226819504673</v>
      </c>
      <c r="S697" s="181">
        <v>15322.070541597515</v>
      </c>
      <c r="T697" s="181">
        <v>15169.802729926818</v>
      </c>
      <c r="U697" s="181">
        <v>15011.445272661465</v>
      </c>
      <c r="V697" s="181">
        <v>14847.126287556172</v>
      </c>
      <c r="W697" s="181">
        <v>14677.050209151897</v>
      </c>
      <c r="X697" s="181">
        <v>14501.410633152867</v>
      </c>
      <c r="Y697" s="181">
        <v>14320.020754332847</v>
      </c>
    </row>
    <row r="698" spans="1:25" x14ac:dyDescent="0.25">
      <c r="A698" s="178" t="s">
        <v>687</v>
      </c>
      <c r="B698" s="178" t="s">
        <v>1047</v>
      </c>
      <c r="C698" s="178" t="s">
        <v>240</v>
      </c>
      <c r="D698" s="178" t="s">
        <v>241</v>
      </c>
      <c r="E698" s="181">
        <v>17780.090518203502</v>
      </c>
      <c r="F698" s="181">
        <v>18240.932302054749</v>
      </c>
      <c r="G698" s="181">
        <v>18708.046534886733</v>
      </c>
      <c r="H698" s="181">
        <v>19195.993336822306</v>
      </c>
      <c r="I698" s="181">
        <v>19700.550952921527</v>
      </c>
      <c r="J698" s="182">
        <v>20218.446571820245</v>
      </c>
      <c r="K698" s="181">
        <v>20747.170871871815</v>
      </c>
      <c r="L698" s="181">
        <v>21284.775775131406</v>
      </c>
      <c r="M698" s="181">
        <v>21829.769915387973</v>
      </c>
      <c r="N698" s="181">
        <v>22380.787308432366</v>
      </c>
      <c r="O698" s="181">
        <v>22936.349204924154</v>
      </c>
      <c r="P698" s="181">
        <v>23495.781347932669</v>
      </c>
      <c r="Q698" s="181">
        <v>24058.580282755654</v>
      </c>
      <c r="R698" s="181">
        <v>24623.673030811493</v>
      </c>
      <c r="S698" s="181">
        <v>25190.13918229199</v>
      </c>
      <c r="T698" s="181">
        <v>25756.991184794508</v>
      </c>
      <c r="U698" s="181">
        <v>26323.345056010414</v>
      </c>
      <c r="V698" s="181">
        <v>26888.441971022734</v>
      </c>
      <c r="W698" s="181">
        <v>27451.620118944109</v>
      </c>
      <c r="X698" s="181">
        <v>28012.16791025348</v>
      </c>
      <c r="Y698" s="181">
        <v>28568.582922243844</v>
      </c>
    </row>
    <row r="699" spans="1:25" x14ac:dyDescent="0.25">
      <c r="A699" s="178" t="s">
        <v>687</v>
      </c>
      <c r="B699" s="178" t="s">
        <v>1049</v>
      </c>
      <c r="C699" s="178" t="s">
        <v>218</v>
      </c>
      <c r="D699" s="178" t="s">
        <v>1050</v>
      </c>
      <c r="E699" s="181">
        <v>4833.3758325065328</v>
      </c>
      <c r="F699" s="181">
        <v>4899.1636983765929</v>
      </c>
      <c r="G699" s="181">
        <v>4958.2288990732586</v>
      </c>
      <c r="H699" s="181">
        <v>5016.5087069220399</v>
      </c>
      <c r="I699" s="181">
        <v>5074.1893291656907</v>
      </c>
      <c r="J699" s="182">
        <v>5131.419541571835</v>
      </c>
      <c r="K699" s="181">
        <v>5188.2666810167175</v>
      </c>
      <c r="L699" s="181">
        <v>5244.8184900207361</v>
      </c>
      <c r="M699" s="181">
        <v>5301.1519533878554</v>
      </c>
      <c r="N699" s="181">
        <v>5357.3385992804715</v>
      </c>
      <c r="O699" s="181">
        <v>5413.3579704749436</v>
      </c>
      <c r="P699" s="181">
        <v>5469.3107328234846</v>
      </c>
      <c r="Q699" s="181">
        <v>5525.2907309242701</v>
      </c>
      <c r="R699" s="181">
        <v>5581.2430995144132</v>
      </c>
      <c r="S699" s="181">
        <v>5637.1724543518148</v>
      </c>
      <c r="T699" s="181">
        <v>5693.0422304228896</v>
      </c>
      <c r="U699" s="181">
        <v>5748.4900014807927</v>
      </c>
      <c r="V699" s="181">
        <v>5803.1968822791423</v>
      </c>
      <c r="W699" s="181">
        <v>5857.1999007704253</v>
      </c>
      <c r="X699" s="181">
        <v>5910.543275946683</v>
      </c>
      <c r="Y699" s="181">
        <v>5963.0512136117204</v>
      </c>
    </row>
    <row r="700" spans="1:25" x14ac:dyDescent="0.25">
      <c r="A700" s="178" t="s">
        <v>687</v>
      </c>
      <c r="B700" s="178" t="s">
        <v>1049</v>
      </c>
      <c r="C700" s="178" t="s">
        <v>240</v>
      </c>
      <c r="D700" s="178" t="s">
        <v>241</v>
      </c>
      <c r="E700" s="181">
        <v>2068.2257061064852</v>
      </c>
      <c r="F700" s="181">
        <v>2101.0476708144574</v>
      </c>
      <c r="G700" s="181">
        <v>2131.1161355805393</v>
      </c>
      <c r="H700" s="181">
        <v>2160.9698376624228</v>
      </c>
      <c r="I700" s="181">
        <v>2190.687308439426</v>
      </c>
      <c r="J700" s="182">
        <v>2220.331590526579</v>
      </c>
      <c r="K700" s="181">
        <v>2249.9309771453595</v>
      </c>
      <c r="L700" s="181">
        <v>2279.5228859017138</v>
      </c>
      <c r="M700" s="181">
        <v>2309.1403845050645</v>
      </c>
      <c r="N700" s="181">
        <v>2338.8144546932326</v>
      </c>
      <c r="O700" s="181">
        <v>2368.5361079526651</v>
      </c>
      <c r="P700" s="181">
        <v>2398.3493889514889</v>
      </c>
      <c r="Q700" s="181">
        <v>2428.2957368908783</v>
      </c>
      <c r="R700" s="181">
        <v>2458.3514570939465</v>
      </c>
      <c r="S700" s="181">
        <v>2488.5188987830202</v>
      </c>
      <c r="T700" s="181">
        <v>2518.7822104482416</v>
      </c>
      <c r="U700" s="181">
        <v>2548.9809046804394</v>
      </c>
      <c r="V700" s="181">
        <v>2578.9724119978455</v>
      </c>
      <c r="W700" s="181">
        <v>2608.7714176599302</v>
      </c>
      <c r="X700" s="181">
        <v>2638.3959552489587</v>
      </c>
      <c r="Y700" s="181">
        <v>2667.7657959820549</v>
      </c>
    </row>
    <row r="701" spans="1:25" x14ac:dyDescent="0.25">
      <c r="A701" s="178" t="s">
        <v>687</v>
      </c>
      <c r="B701" s="178" t="s">
        <v>1051</v>
      </c>
      <c r="C701" s="178" t="s">
        <v>218</v>
      </c>
      <c r="D701" s="178" t="s">
        <v>1052</v>
      </c>
      <c r="E701" s="181">
        <v>3960.9124785899503</v>
      </c>
      <c r="F701" s="181">
        <v>3938.3681330343638</v>
      </c>
      <c r="G701" s="181">
        <v>3906.3049942014736</v>
      </c>
      <c r="H701" s="181">
        <v>3869.8999279352606</v>
      </c>
      <c r="I701" s="181">
        <v>3829.7645659276409</v>
      </c>
      <c r="J701" s="182">
        <v>3786.4115472443441</v>
      </c>
      <c r="K701" s="181">
        <v>3740.2248820823634</v>
      </c>
      <c r="L701" s="181">
        <v>3691.5579949935955</v>
      </c>
      <c r="M701" s="181">
        <v>3640.7150286805231</v>
      </c>
      <c r="N701" s="181">
        <v>3587.9183376895148</v>
      </c>
      <c r="O701" s="181">
        <v>3533.34020506965</v>
      </c>
      <c r="P701" s="181">
        <v>3477.2193656695413</v>
      </c>
      <c r="Q701" s="181">
        <v>3419.7648483630087</v>
      </c>
      <c r="R701" s="181">
        <v>3361.0760912724686</v>
      </c>
      <c r="S701" s="181">
        <v>3301.2754344583468</v>
      </c>
      <c r="T701" s="181">
        <v>3240.5889008697982</v>
      </c>
      <c r="U701" s="181">
        <v>3178.9669187465001</v>
      </c>
      <c r="V701" s="181">
        <v>3116.2857636896547</v>
      </c>
      <c r="W701" s="181">
        <v>3052.7141014595386</v>
      </c>
      <c r="X701" s="181">
        <v>2988.4238835195688</v>
      </c>
      <c r="Y701" s="181">
        <v>2923.6175481535283</v>
      </c>
    </row>
    <row r="702" spans="1:25" x14ac:dyDescent="0.25">
      <c r="A702" s="178" t="s">
        <v>687</v>
      </c>
      <c r="B702" s="178" t="s">
        <v>1051</v>
      </c>
      <c r="C702" s="178" t="s">
        <v>755</v>
      </c>
      <c r="D702" s="178" t="s">
        <v>1053</v>
      </c>
      <c r="E702" s="181">
        <v>3331.4176161515061</v>
      </c>
      <c r="F702" s="181">
        <v>3436.4025428754985</v>
      </c>
      <c r="G702" s="181">
        <v>3535.9634172969863</v>
      </c>
      <c r="H702" s="181">
        <v>3634.0863327545717</v>
      </c>
      <c r="I702" s="181">
        <v>3730.9675654700231</v>
      </c>
      <c r="J702" s="182">
        <v>3826.7589289392681</v>
      </c>
      <c r="K702" s="181">
        <v>3921.5241572765567</v>
      </c>
      <c r="L702" s="181">
        <v>4015.3255899082678</v>
      </c>
      <c r="M702" s="181">
        <v>4108.200667369385</v>
      </c>
      <c r="N702" s="181">
        <v>4200.1171444745733</v>
      </c>
      <c r="O702" s="181">
        <v>4290.9968930946952</v>
      </c>
      <c r="P702" s="181">
        <v>4380.8534567544802</v>
      </c>
      <c r="Q702" s="181">
        <v>4469.6834978395373</v>
      </c>
      <c r="R702" s="181">
        <v>4557.353989459948</v>
      </c>
      <c r="S702" s="181">
        <v>4643.7632515107562</v>
      </c>
      <c r="T702" s="181">
        <v>4728.9654571298206</v>
      </c>
      <c r="U702" s="181">
        <v>4812.6258713990419</v>
      </c>
      <c r="V702" s="181">
        <v>4894.2625128443187</v>
      </c>
      <c r="W702" s="181">
        <v>4973.8193585994668</v>
      </c>
      <c r="X702" s="181">
        <v>5051.262817194237</v>
      </c>
      <c r="Y702" s="181">
        <v>5126.6328740737317</v>
      </c>
    </row>
    <row r="703" spans="1:25" x14ac:dyDescent="0.25">
      <c r="A703" s="178" t="s">
        <v>687</v>
      </c>
      <c r="B703" s="178" t="s">
        <v>1051</v>
      </c>
      <c r="C703" s="178" t="s">
        <v>508</v>
      </c>
      <c r="D703" s="178" t="s">
        <v>1054</v>
      </c>
      <c r="E703" s="181">
        <v>4726.321004509422</v>
      </c>
      <c r="F703" s="181">
        <v>4596.4709614275525</v>
      </c>
      <c r="G703" s="181">
        <v>4459.1759007612673</v>
      </c>
      <c r="H703" s="181">
        <v>4320.842474393583</v>
      </c>
      <c r="I703" s="181">
        <v>4182.3562093879282</v>
      </c>
      <c r="J703" s="182">
        <v>4044.4270033104881</v>
      </c>
      <c r="K703" s="181">
        <v>3907.5733937369914</v>
      </c>
      <c r="L703" s="181">
        <v>3772.2404507368196</v>
      </c>
      <c r="M703" s="181">
        <v>3638.7867283665437</v>
      </c>
      <c r="N703" s="181">
        <v>3507.4598524800958</v>
      </c>
      <c r="O703" s="181">
        <v>3378.4372539123251</v>
      </c>
      <c r="P703" s="181">
        <v>3251.9415815332795</v>
      </c>
      <c r="Q703" s="181">
        <v>3128.1468508916669</v>
      </c>
      <c r="R703" s="181">
        <v>3007.1111214514899</v>
      </c>
      <c r="S703" s="181">
        <v>2888.9041704942324</v>
      </c>
      <c r="T703" s="181">
        <v>2773.6749174369493</v>
      </c>
      <c r="U703" s="181">
        <v>2661.3247377888033</v>
      </c>
      <c r="V703" s="181">
        <v>2551.6986353281823</v>
      </c>
      <c r="W703" s="181">
        <v>2444.8852580336516</v>
      </c>
      <c r="X703" s="181">
        <v>2340.9643017646376</v>
      </c>
      <c r="Y703" s="181">
        <v>2240.0277354379932</v>
      </c>
    </row>
    <row r="704" spans="1:25" x14ac:dyDescent="0.25">
      <c r="A704" s="178" t="s">
        <v>687</v>
      </c>
      <c r="B704" s="178" t="s">
        <v>1051</v>
      </c>
      <c r="C704" s="178" t="s">
        <v>244</v>
      </c>
      <c r="D704" s="178" t="s">
        <v>1055</v>
      </c>
      <c r="E704" s="181">
        <v>3853.6122179470331</v>
      </c>
      <c r="F704" s="181">
        <v>4001.8004284212179</v>
      </c>
      <c r="G704" s="181">
        <v>4145.4494162961028</v>
      </c>
      <c r="H704" s="181">
        <v>4289.1532096414894</v>
      </c>
      <c r="I704" s="181">
        <v>4433.1278374419426</v>
      </c>
      <c r="J704" s="182">
        <v>4577.5421090426662</v>
      </c>
      <c r="K704" s="181">
        <v>4722.4634014485237</v>
      </c>
      <c r="L704" s="181">
        <v>4867.9592614911962</v>
      </c>
      <c r="M704" s="181">
        <v>5014.0686940238093</v>
      </c>
      <c r="N704" s="181">
        <v>5160.7461409679481</v>
      </c>
      <c r="O704" s="181">
        <v>5307.8880625947631</v>
      </c>
      <c r="P704" s="181">
        <v>5455.5023054217781</v>
      </c>
      <c r="Q704" s="181">
        <v>5603.5758058067322</v>
      </c>
      <c r="R704" s="181">
        <v>5751.9315053804376</v>
      </c>
      <c r="S704" s="181">
        <v>5900.4274541467903</v>
      </c>
      <c r="T704" s="181">
        <v>6049.1173358264996</v>
      </c>
      <c r="U704" s="181">
        <v>6197.5555860754939</v>
      </c>
      <c r="V704" s="181">
        <v>6345.0938690968424</v>
      </c>
      <c r="W704" s="181">
        <v>6491.62258013887</v>
      </c>
      <c r="X704" s="181">
        <v>6637.0590509342182</v>
      </c>
      <c r="Y704" s="181">
        <v>6781.4161557432835</v>
      </c>
    </row>
    <row r="705" spans="1:25" x14ac:dyDescent="0.25">
      <c r="A705" s="178" t="s">
        <v>687</v>
      </c>
      <c r="B705" s="178" t="s">
        <v>1051</v>
      </c>
      <c r="C705" s="178" t="s">
        <v>240</v>
      </c>
      <c r="D705" s="178" t="s">
        <v>241</v>
      </c>
      <c r="E705" s="181">
        <v>21416.110117081938</v>
      </c>
      <c r="F705" s="181">
        <v>22025.17399608593</v>
      </c>
      <c r="G705" s="181">
        <v>22602.229808843909</v>
      </c>
      <c r="H705" s="181">
        <v>23173.288537008055</v>
      </c>
      <c r="I705" s="181">
        <v>23739.953553979092</v>
      </c>
      <c r="J705" s="182">
        <v>24303.50655774054</v>
      </c>
      <c r="K705" s="181">
        <v>24864.638330365895</v>
      </c>
      <c r="L705" s="181">
        <v>25424.005453040339</v>
      </c>
      <c r="M705" s="181">
        <v>25982.08407580178</v>
      </c>
      <c r="N705" s="181">
        <v>26538.889850339292</v>
      </c>
      <c r="O705" s="181">
        <v>27094.131471078741</v>
      </c>
      <c r="P705" s="181">
        <v>27648.080148124835</v>
      </c>
      <c r="Q705" s="181">
        <v>28200.883913405687</v>
      </c>
      <c r="R705" s="181">
        <v>28751.857145186437</v>
      </c>
      <c r="S705" s="181">
        <v>29300.49705866761</v>
      </c>
      <c r="T705" s="181">
        <v>29847.269145242666</v>
      </c>
      <c r="U705" s="181">
        <v>30390.169300921731</v>
      </c>
      <c r="V705" s="181">
        <v>30926.244150345094</v>
      </c>
      <c r="W705" s="181">
        <v>31455.209385551851</v>
      </c>
      <c r="X705" s="181">
        <v>31976.904538678904</v>
      </c>
      <c r="Y705" s="181">
        <v>32491.618346591178</v>
      </c>
    </row>
    <row r="706" spans="1:25" x14ac:dyDescent="0.25">
      <c r="A706" s="178" t="s">
        <v>687</v>
      </c>
      <c r="B706" s="178" t="s">
        <v>1056</v>
      </c>
      <c r="C706" s="178" t="s">
        <v>218</v>
      </c>
      <c r="D706" s="178" t="s">
        <v>1057</v>
      </c>
      <c r="E706" s="181">
        <v>6464.6734030274702</v>
      </c>
      <c r="F706" s="181">
        <v>6334.7680498390346</v>
      </c>
      <c r="G706" s="181">
        <v>6203.3120438165452</v>
      </c>
      <c r="H706" s="181">
        <v>6076.1522112131106</v>
      </c>
      <c r="I706" s="181">
        <v>5952.4750749505511</v>
      </c>
      <c r="J706" s="182">
        <v>5831.7233113256507</v>
      </c>
      <c r="K706" s="181">
        <v>5713.4215939762289</v>
      </c>
      <c r="L706" s="181">
        <v>5597.2820575230717</v>
      </c>
      <c r="M706" s="181">
        <v>5483.092601340798</v>
      </c>
      <c r="N706" s="181">
        <v>5370.703244453267</v>
      </c>
      <c r="O706" s="181">
        <v>5259.9167085276431</v>
      </c>
      <c r="P706" s="181">
        <v>5150.6741720646105</v>
      </c>
      <c r="Q706" s="181">
        <v>5042.9148062248851</v>
      </c>
      <c r="R706" s="181">
        <v>4936.4425417029688</v>
      </c>
      <c r="S706" s="181">
        <v>4831.1319434654524</v>
      </c>
      <c r="T706" s="181">
        <v>4726.8901598567954</v>
      </c>
      <c r="U706" s="181">
        <v>4622.9739989465979</v>
      </c>
      <c r="V706" s="181">
        <v>4518.772496354557</v>
      </c>
      <c r="W706" s="181">
        <v>4414.4176480246133</v>
      </c>
      <c r="X706" s="181">
        <v>4310.0287277522202</v>
      </c>
      <c r="Y706" s="181">
        <v>4205.6001669832904</v>
      </c>
    </row>
    <row r="707" spans="1:25" x14ac:dyDescent="0.25">
      <c r="A707" s="178" t="s">
        <v>687</v>
      </c>
      <c r="B707" s="178" t="s">
        <v>1056</v>
      </c>
      <c r="C707" s="178" t="s">
        <v>528</v>
      </c>
      <c r="D707" s="178" t="s">
        <v>1058</v>
      </c>
      <c r="E707" s="181">
        <v>2467.5495919569053</v>
      </c>
      <c r="F707" s="181">
        <v>2559.3948307810551</v>
      </c>
      <c r="G707" s="181">
        <v>2652.8791652863256</v>
      </c>
      <c r="H707" s="181">
        <v>2750.4880086738285</v>
      </c>
      <c r="I707" s="181">
        <v>2852.1080011232784</v>
      </c>
      <c r="J707" s="182">
        <v>2957.689381353166</v>
      </c>
      <c r="K707" s="181">
        <v>3067.1795059868869</v>
      </c>
      <c r="L707" s="181">
        <v>3180.5877681113989</v>
      </c>
      <c r="M707" s="181">
        <v>3297.9422218659056</v>
      </c>
      <c r="N707" s="181">
        <v>3419.2896268397772</v>
      </c>
      <c r="O707" s="181">
        <v>3544.6296810454273</v>
      </c>
      <c r="P707" s="181">
        <v>3674.0355179021631</v>
      </c>
      <c r="Q707" s="181">
        <v>3807.5724378134764</v>
      </c>
      <c r="R707" s="181">
        <v>3945.1897816818937</v>
      </c>
      <c r="S707" s="181">
        <v>4086.8620836998593</v>
      </c>
      <c r="T707" s="181">
        <v>4232.5672209876739</v>
      </c>
      <c r="U707" s="181">
        <v>4381.6438547171829</v>
      </c>
      <c r="V707" s="181">
        <v>4533.393011439246</v>
      </c>
      <c r="W707" s="181">
        <v>4687.7407293461902</v>
      </c>
      <c r="X707" s="181">
        <v>4844.5963689238561</v>
      </c>
      <c r="Y707" s="181">
        <v>5003.716389296319</v>
      </c>
    </row>
    <row r="708" spans="1:25" x14ac:dyDescent="0.25">
      <c r="A708" s="178" t="s">
        <v>687</v>
      </c>
      <c r="B708" s="178" t="s">
        <v>1056</v>
      </c>
      <c r="C708" s="178" t="s">
        <v>464</v>
      </c>
      <c r="D708" s="178" t="s">
        <v>1059</v>
      </c>
      <c r="E708" s="181">
        <v>1763.5571824917674</v>
      </c>
      <c r="F708" s="181">
        <v>1834.9800353423766</v>
      </c>
      <c r="G708" s="181">
        <v>1908.015606554897</v>
      </c>
      <c r="H708" s="181">
        <v>1984.4703218166828</v>
      </c>
      <c r="I708" s="181">
        <v>2064.2924212412249</v>
      </c>
      <c r="J708" s="182">
        <v>2147.4754714225219</v>
      </c>
      <c r="K708" s="181">
        <v>2234.0106660772544</v>
      </c>
      <c r="L708" s="181">
        <v>2323.9342237319493</v>
      </c>
      <c r="M708" s="181">
        <v>2417.296308193625</v>
      </c>
      <c r="N708" s="181">
        <v>2514.1612789610786</v>
      </c>
      <c r="O708" s="181">
        <v>2614.5594010533214</v>
      </c>
      <c r="P708" s="181">
        <v>2718.5754617078051</v>
      </c>
      <c r="Q708" s="181">
        <v>2826.2893059697785</v>
      </c>
      <c r="R708" s="181">
        <v>2937.695237282207</v>
      </c>
      <c r="S708" s="181">
        <v>3052.8060972323037</v>
      </c>
      <c r="T708" s="181">
        <v>3171.6371868030537</v>
      </c>
      <c r="U708" s="181">
        <v>3293.7232874589367</v>
      </c>
      <c r="V708" s="181">
        <v>3418.5647110524933</v>
      </c>
      <c r="W708" s="181">
        <v>3546.128073720477</v>
      </c>
      <c r="X708" s="181">
        <v>3676.366763508463</v>
      </c>
      <c r="Y708" s="181">
        <v>3809.1170341918041</v>
      </c>
    </row>
    <row r="709" spans="1:25" x14ac:dyDescent="0.25">
      <c r="A709" s="178" t="s">
        <v>687</v>
      </c>
      <c r="B709" s="178" t="s">
        <v>1056</v>
      </c>
      <c r="C709" s="178" t="s">
        <v>280</v>
      </c>
      <c r="D709" s="178" t="s">
        <v>1060</v>
      </c>
      <c r="E709" s="181">
        <v>1796.2534917847781</v>
      </c>
      <c r="F709" s="181">
        <v>1869.000522672015</v>
      </c>
      <c r="G709" s="181">
        <v>1943.3901716822184</v>
      </c>
      <c r="H709" s="181">
        <v>2021.2623555931216</v>
      </c>
      <c r="I709" s="181">
        <v>2102.5643548911189</v>
      </c>
      <c r="J709" s="182">
        <v>2187.289616895011</v>
      </c>
      <c r="K709" s="181">
        <v>2275.4291720531901</v>
      </c>
      <c r="L709" s="181">
        <v>2367.0199103828254</v>
      </c>
      <c r="M709" s="181">
        <v>2462.1129257267553</v>
      </c>
      <c r="N709" s="181">
        <v>2560.7737708073928</v>
      </c>
      <c r="O709" s="181">
        <v>2663.0332717565007</v>
      </c>
      <c r="P709" s="181">
        <v>2768.9777877649476</v>
      </c>
      <c r="Q709" s="181">
        <v>2878.688644203271</v>
      </c>
      <c r="R709" s="181">
        <v>2992.1600389004002</v>
      </c>
      <c r="S709" s="181">
        <v>3109.4050515262784</v>
      </c>
      <c r="T709" s="181">
        <v>3230.4392667437601</v>
      </c>
      <c r="U709" s="181">
        <v>3354.7888408764575</v>
      </c>
      <c r="V709" s="181">
        <v>3481.9448215702382</v>
      </c>
      <c r="W709" s="181">
        <v>3611.8732060258053</v>
      </c>
      <c r="X709" s="181">
        <v>3744.5265181041791</v>
      </c>
      <c r="Y709" s="181">
        <v>3879.7379757295016</v>
      </c>
    </row>
    <row r="710" spans="1:25" x14ac:dyDescent="0.25">
      <c r="A710" s="178" t="s">
        <v>687</v>
      </c>
      <c r="B710" s="178" t="s">
        <v>1056</v>
      </c>
      <c r="C710" s="178" t="s">
        <v>240</v>
      </c>
      <c r="D710" s="178" t="s">
        <v>241</v>
      </c>
      <c r="E710" s="181">
        <v>17155.34478217658</v>
      </c>
      <c r="F710" s="181">
        <v>17363.203032774691</v>
      </c>
      <c r="G710" s="181">
        <v>17563.981934866089</v>
      </c>
      <c r="H710" s="181">
        <v>17773.792058079162</v>
      </c>
      <c r="I710" s="181">
        <v>17990.820695120972</v>
      </c>
      <c r="J710" s="182">
        <v>18213.781618504578</v>
      </c>
      <c r="K710" s="181">
        <v>18441.460226018604</v>
      </c>
      <c r="L710" s="181">
        <v>18673.091093958483</v>
      </c>
      <c r="M710" s="181">
        <v>18908.06126744629</v>
      </c>
      <c r="N710" s="181">
        <v>19145.89540020244</v>
      </c>
      <c r="O710" s="181">
        <v>19385.882129713817</v>
      </c>
      <c r="P710" s="181">
        <v>19627.746665860035</v>
      </c>
      <c r="Q710" s="181">
        <v>19871.178845067079</v>
      </c>
      <c r="R710" s="181">
        <v>20115.28659744831</v>
      </c>
      <c r="S710" s="181">
        <v>20359.366784257647</v>
      </c>
      <c r="T710" s="181">
        <v>20602.780774603332</v>
      </c>
      <c r="U710" s="181">
        <v>20841.893448171009</v>
      </c>
      <c r="V710" s="181">
        <v>21073.212963621627</v>
      </c>
      <c r="W710" s="181">
        <v>21296.40110401576</v>
      </c>
      <c r="X710" s="181">
        <v>21511.083214118818</v>
      </c>
      <c r="Y710" s="181">
        <v>21716.263075194151</v>
      </c>
    </row>
    <row r="711" spans="1:25" x14ac:dyDescent="0.25">
      <c r="A711" s="178" t="s">
        <v>687</v>
      </c>
      <c r="B711" s="178" t="s">
        <v>1061</v>
      </c>
      <c r="C711" s="178" t="s">
        <v>218</v>
      </c>
      <c r="D711" s="178" t="s">
        <v>1062</v>
      </c>
      <c r="E711" s="181">
        <v>1301.8542446907941</v>
      </c>
      <c r="F711" s="181">
        <v>1323.4473894716302</v>
      </c>
      <c r="G711" s="181">
        <v>1351.8771305125645</v>
      </c>
      <c r="H711" s="181">
        <v>1387.0321659085703</v>
      </c>
      <c r="I711" s="181">
        <v>1427.7644218636876</v>
      </c>
      <c r="J711" s="182">
        <v>1473.2407481276286</v>
      </c>
      <c r="K711" s="181">
        <v>1522.8303574552983</v>
      </c>
      <c r="L711" s="181">
        <v>1576.09645280873</v>
      </c>
      <c r="M711" s="181">
        <v>1632.7340997040915</v>
      </c>
      <c r="N711" s="181">
        <v>1692.5372037107031</v>
      </c>
      <c r="O711" s="181">
        <v>1755.3340440498712</v>
      </c>
      <c r="P711" s="181">
        <v>1821.0529570501485</v>
      </c>
      <c r="Q711" s="181">
        <v>1889.6791140184864</v>
      </c>
      <c r="R711" s="181">
        <v>1961.1821425286303</v>
      </c>
      <c r="S711" s="181">
        <v>2035.5618294831966</v>
      </c>
      <c r="T711" s="181">
        <v>2112.733563589351</v>
      </c>
      <c r="U711" s="181">
        <v>2192.3163942531396</v>
      </c>
      <c r="V711" s="181">
        <v>2274.0287034565586</v>
      </c>
      <c r="W711" s="181">
        <v>2357.9091616082146</v>
      </c>
      <c r="X711" s="181">
        <v>2443.9687912325644</v>
      </c>
      <c r="Y711" s="181">
        <v>2531.9867887042155</v>
      </c>
    </row>
    <row r="712" spans="1:25" x14ac:dyDescent="0.25">
      <c r="A712" s="178" t="s">
        <v>687</v>
      </c>
      <c r="B712" s="178" t="s">
        <v>1061</v>
      </c>
      <c r="C712" s="178" t="s">
        <v>240</v>
      </c>
      <c r="D712" s="178" t="s">
        <v>241</v>
      </c>
      <c r="E712" s="181">
        <v>3885.1094073686777</v>
      </c>
      <c r="F712" s="181">
        <v>3814.8570131074052</v>
      </c>
      <c r="G712" s="181">
        <v>3763.9123125249107</v>
      </c>
      <c r="H712" s="181">
        <v>3730.0916404939726</v>
      </c>
      <c r="I712" s="181">
        <v>3708.68730478833</v>
      </c>
      <c r="J712" s="182">
        <v>3696.3073632646478</v>
      </c>
      <c r="K712" s="181">
        <v>3690.4266164029191</v>
      </c>
      <c r="L712" s="181">
        <v>3689.2537946401785</v>
      </c>
      <c r="M712" s="181">
        <v>3691.4917074781715</v>
      </c>
      <c r="N712" s="181">
        <v>3696.1990475835896</v>
      </c>
      <c r="O712" s="181">
        <v>3702.6068136410704</v>
      </c>
      <c r="P712" s="181">
        <v>3710.2321861125033</v>
      </c>
      <c r="Q712" s="181">
        <v>3718.7524494860331</v>
      </c>
      <c r="R712" s="181">
        <v>3727.8448521451346</v>
      </c>
      <c r="S712" s="181">
        <v>3737.2735794495616</v>
      </c>
      <c r="T712" s="181">
        <v>3746.674952172184</v>
      </c>
      <c r="U712" s="181">
        <v>3755.2184825094027</v>
      </c>
      <c r="V712" s="181">
        <v>3762.3449688050191</v>
      </c>
      <c r="W712" s="181">
        <v>3768.0827717227926</v>
      </c>
      <c r="X712" s="181">
        <v>3772.4171719720844</v>
      </c>
      <c r="Y712" s="181">
        <v>3774.9933039856023</v>
      </c>
    </row>
    <row r="713" spans="1:25" x14ac:dyDescent="0.25">
      <c r="A713" s="178" t="s">
        <v>687</v>
      </c>
      <c r="B713" s="178" t="s">
        <v>1063</v>
      </c>
      <c r="C713" s="178" t="s">
        <v>218</v>
      </c>
      <c r="D713" s="178" t="s">
        <v>1064</v>
      </c>
      <c r="E713" s="181">
        <v>7431.9498754796796</v>
      </c>
      <c r="F713" s="181">
        <v>7543.6676997470231</v>
      </c>
      <c r="G713" s="181">
        <v>7646.9564452062414</v>
      </c>
      <c r="H713" s="181">
        <v>7750.7637512432248</v>
      </c>
      <c r="I713" s="181">
        <v>7855.0288013944837</v>
      </c>
      <c r="J713" s="182">
        <v>7959.6525513175047</v>
      </c>
      <c r="K713" s="181">
        <v>8064.5062731952476</v>
      </c>
      <c r="L713" s="181">
        <v>8169.4832769014665</v>
      </c>
      <c r="M713" s="181">
        <v>8274.5227524672737</v>
      </c>
      <c r="N713" s="181">
        <v>8379.553186428333</v>
      </c>
      <c r="O713" s="181">
        <v>8484.4076972495222</v>
      </c>
      <c r="P713" s="181">
        <v>8589.1010255315869</v>
      </c>
      <c r="Q713" s="181">
        <v>8693.6367367768617</v>
      </c>
      <c r="R713" s="181">
        <v>8797.7760649992779</v>
      </c>
      <c r="S713" s="181">
        <v>8901.4427421447144</v>
      </c>
      <c r="T713" s="181">
        <v>9004.4202378495866</v>
      </c>
      <c r="U713" s="181">
        <v>9106.0588321653704</v>
      </c>
      <c r="V713" s="181">
        <v>9205.917907020239</v>
      </c>
      <c r="W713" s="181">
        <v>9303.9966128740689</v>
      </c>
      <c r="X713" s="181">
        <v>9400.306191414058</v>
      </c>
      <c r="Y713" s="181">
        <v>9494.3453272666338</v>
      </c>
    </row>
    <row r="714" spans="1:25" x14ac:dyDescent="0.25">
      <c r="A714" s="178" t="s">
        <v>687</v>
      </c>
      <c r="B714" s="178" t="s">
        <v>1063</v>
      </c>
      <c r="C714" s="178" t="s">
        <v>510</v>
      </c>
      <c r="D714" s="178" t="s">
        <v>1065</v>
      </c>
      <c r="E714" s="181">
        <v>1694.4313326792769</v>
      </c>
      <c r="F714" s="181">
        <v>1749.9263590330406</v>
      </c>
      <c r="G714" s="181">
        <v>1804.8531094899618</v>
      </c>
      <c r="H714" s="181">
        <v>1861.2888116535353</v>
      </c>
      <c r="I714" s="181">
        <v>1919.2567245054281</v>
      </c>
      <c r="J714" s="182">
        <v>1978.7704749338118</v>
      </c>
      <c r="K714" s="181">
        <v>2039.8353649478897</v>
      </c>
      <c r="L714" s="181">
        <v>2102.460972473441</v>
      </c>
      <c r="M714" s="181">
        <v>2166.6678098575794</v>
      </c>
      <c r="N714" s="181">
        <v>2232.4732321143333</v>
      </c>
      <c r="O714" s="181">
        <v>2299.8682066849674</v>
      </c>
      <c r="P714" s="181">
        <v>2368.8914101285905</v>
      </c>
      <c r="Q714" s="181">
        <v>2439.5793764347727</v>
      </c>
      <c r="R714" s="181">
        <v>2511.9002509634611</v>
      </c>
      <c r="S714" s="181">
        <v>2585.8653715632558</v>
      </c>
      <c r="T714" s="181">
        <v>2661.4437088355021</v>
      </c>
      <c r="U714" s="181">
        <v>2738.4700992831258</v>
      </c>
      <c r="V714" s="181">
        <v>2816.8302184700124</v>
      </c>
      <c r="W714" s="181">
        <v>2896.5373889249804</v>
      </c>
      <c r="X714" s="181">
        <v>2977.6086466813244</v>
      </c>
      <c r="Y714" s="181">
        <v>3059.8959774339819</v>
      </c>
    </row>
    <row r="715" spans="1:25" x14ac:dyDescent="0.25">
      <c r="A715" s="178" t="s">
        <v>687</v>
      </c>
      <c r="B715" s="178" t="s">
        <v>1063</v>
      </c>
      <c r="C715" s="178" t="s">
        <v>240</v>
      </c>
      <c r="D715" s="178" t="s">
        <v>241</v>
      </c>
      <c r="E715" s="181">
        <v>8567.3724422115938</v>
      </c>
      <c r="F715" s="181">
        <v>8669.8236852190494</v>
      </c>
      <c r="G715" s="181">
        <v>8761.9177830120443</v>
      </c>
      <c r="H715" s="181">
        <v>8853.9669716150529</v>
      </c>
      <c r="I715" s="181">
        <v>8945.8996222402184</v>
      </c>
      <c r="J715" s="182">
        <v>9037.601560306277</v>
      </c>
      <c r="K715" s="181">
        <v>9128.9263883463918</v>
      </c>
      <c r="L715" s="181">
        <v>9219.7543548218564</v>
      </c>
      <c r="M715" s="181">
        <v>9310.0187902913767</v>
      </c>
      <c r="N715" s="181">
        <v>9399.64184283137</v>
      </c>
      <c r="O715" s="181">
        <v>9488.4399699092519</v>
      </c>
      <c r="P715" s="181">
        <v>9576.4343766935435</v>
      </c>
      <c r="Q715" s="181">
        <v>9663.6336241778426</v>
      </c>
      <c r="R715" s="181">
        <v>9749.7776492040102</v>
      </c>
      <c r="S715" s="181">
        <v>9834.7891083549221</v>
      </c>
      <c r="T715" s="181">
        <v>9918.4371426549023</v>
      </c>
      <c r="U715" s="181">
        <v>10000.018024848223</v>
      </c>
      <c r="V715" s="181">
        <v>10079.065551182222</v>
      </c>
      <c r="W715" s="181">
        <v>10155.599289617841</v>
      </c>
      <c r="X715" s="181">
        <v>10229.651858563651</v>
      </c>
      <c r="Y715" s="181">
        <v>10300.699521509723</v>
      </c>
    </row>
    <row r="716" spans="1:25" x14ac:dyDescent="0.25">
      <c r="A716" s="178" t="s">
        <v>687</v>
      </c>
      <c r="B716" s="178" t="s">
        <v>1066</v>
      </c>
      <c r="C716" s="178" t="s">
        <v>218</v>
      </c>
      <c r="D716" s="178" t="s">
        <v>1067</v>
      </c>
      <c r="E716" s="181">
        <v>1508.6440711968803</v>
      </c>
      <c r="F716" s="181">
        <v>1593.4843941205584</v>
      </c>
      <c r="G716" s="181">
        <v>1685.2333822601754</v>
      </c>
      <c r="H716" s="181">
        <v>1785.5218800143871</v>
      </c>
      <c r="I716" s="181">
        <v>1894.1745821003537</v>
      </c>
      <c r="J716" s="182">
        <v>2011.1267326116645</v>
      </c>
      <c r="K716" s="181">
        <v>2136.3622504507175</v>
      </c>
      <c r="L716" s="181">
        <v>2269.9229892109638</v>
      </c>
      <c r="M716" s="181">
        <v>2411.8748513952037</v>
      </c>
      <c r="N716" s="181">
        <v>2562.3063054201566</v>
      </c>
      <c r="O716" s="181">
        <v>2721.2827166943334</v>
      </c>
      <c r="P716" s="181">
        <v>2888.924896525572</v>
      </c>
      <c r="Q716" s="181">
        <v>3065.3339263109078</v>
      </c>
      <c r="R716" s="181">
        <v>3250.4846031408833</v>
      </c>
      <c r="S716" s="181">
        <v>3444.3468804522213</v>
      </c>
      <c r="T716" s="181">
        <v>3646.9624216209977</v>
      </c>
      <c r="U716" s="181">
        <v>3858.133356328739</v>
      </c>
      <c r="V716" s="181">
        <v>4077.5006500344962</v>
      </c>
      <c r="W716" s="181">
        <v>4304.8812987478914</v>
      </c>
      <c r="X716" s="181">
        <v>4540.0466217652429</v>
      </c>
      <c r="Y716" s="181">
        <v>4782.7615495298405</v>
      </c>
    </row>
    <row r="717" spans="1:25" x14ac:dyDescent="0.25">
      <c r="A717" s="178" t="s">
        <v>687</v>
      </c>
      <c r="B717" s="178" t="s">
        <v>1066</v>
      </c>
      <c r="C717" s="178" t="s">
        <v>240</v>
      </c>
      <c r="D717" s="178" t="s">
        <v>241</v>
      </c>
      <c r="E717" s="181">
        <v>10187.688534947654</v>
      </c>
      <c r="F717" s="181">
        <v>10133.955997129315</v>
      </c>
      <c r="G717" s="181">
        <v>10093.309348364113</v>
      </c>
      <c r="H717" s="181">
        <v>10071.19577372885</v>
      </c>
      <c r="I717" s="181">
        <v>10061.858312147751</v>
      </c>
      <c r="J717" s="182">
        <v>10060.9725211036</v>
      </c>
      <c r="K717" s="181">
        <v>10065.092035880592</v>
      </c>
      <c r="L717" s="181">
        <v>10071.549915469246</v>
      </c>
      <c r="M717" s="181">
        <v>10078.184076474239</v>
      </c>
      <c r="N717" s="181">
        <v>10083.258326164332</v>
      </c>
      <c r="O717" s="181">
        <v>10085.230831491903</v>
      </c>
      <c r="P717" s="181">
        <v>10083.023099706814</v>
      </c>
      <c r="Q717" s="181">
        <v>10075.686205635249</v>
      </c>
      <c r="R717" s="181">
        <v>10062.068878553451</v>
      </c>
      <c r="S717" s="181">
        <v>10041.264025492927</v>
      </c>
      <c r="T717" s="181">
        <v>10012.790357081944</v>
      </c>
      <c r="U717" s="181">
        <v>9975.7004777374677</v>
      </c>
      <c r="V717" s="181">
        <v>9928.9319911116727</v>
      </c>
      <c r="W717" s="181">
        <v>9872.1559890039971</v>
      </c>
      <c r="X717" s="181">
        <v>9805.1326138962922</v>
      </c>
      <c r="Y717" s="181">
        <v>9727.7907340952315</v>
      </c>
    </row>
    <row r="718" spans="1:25" x14ac:dyDescent="0.25">
      <c r="A718" s="178" t="s">
        <v>687</v>
      </c>
      <c r="B718" s="178" t="s">
        <v>1068</v>
      </c>
      <c r="C718" s="178" t="s">
        <v>565</v>
      </c>
      <c r="D718" s="178" t="s">
        <v>566</v>
      </c>
      <c r="E718" s="181">
        <v>10076.980939612497</v>
      </c>
      <c r="F718" s="181">
        <v>10242.858529858646</v>
      </c>
      <c r="G718" s="181">
        <v>10393.230115780221</v>
      </c>
      <c r="H718" s="181">
        <v>10542.10669190173</v>
      </c>
      <c r="I718" s="181">
        <v>10690.794955280764</v>
      </c>
      <c r="J718" s="182">
        <v>10840.263701390126</v>
      </c>
      <c r="K718" s="181">
        <v>10991.027977302416</v>
      </c>
      <c r="L718" s="181">
        <v>11143.412430957691</v>
      </c>
      <c r="M718" s="181">
        <v>11297.534312724134</v>
      </c>
      <c r="N718" s="181">
        <v>11453.448153018602</v>
      </c>
      <c r="O718" s="181">
        <v>11610.951443276705</v>
      </c>
      <c r="P718" s="181">
        <v>11769.990219176667</v>
      </c>
      <c r="Q718" s="181">
        <v>11930.404972682118</v>
      </c>
      <c r="R718" s="181">
        <v>12091.628740589023</v>
      </c>
      <c r="S718" s="181">
        <v>12253.207189100243</v>
      </c>
      <c r="T718" s="181">
        <v>12414.698024374047</v>
      </c>
      <c r="U718" s="181">
        <v>12575.069976182049</v>
      </c>
      <c r="V718" s="181">
        <v>12733.337956038953</v>
      </c>
      <c r="W718" s="181">
        <v>12889.235079301325</v>
      </c>
      <c r="X718" s="181">
        <v>13042.487630635927</v>
      </c>
      <c r="Y718" s="181">
        <v>13192.510326253027</v>
      </c>
    </row>
    <row r="719" spans="1:25" x14ac:dyDescent="0.25">
      <c r="A719" s="178" t="s">
        <v>687</v>
      </c>
      <c r="B719" s="178" t="s">
        <v>1069</v>
      </c>
      <c r="C719" s="178" t="s">
        <v>218</v>
      </c>
      <c r="D719" s="178" t="s">
        <v>1070</v>
      </c>
      <c r="E719" s="181">
        <v>2610.8593147020511</v>
      </c>
      <c r="F719" s="181">
        <v>2674.0680420430376</v>
      </c>
      <c r="G719" s="181">
        <v>2740.4896992964218</v>
      </c>
      <c r="H719" s="181">
        <v>2812.1963230830661</v>
      </c>
      <c r="I719" s="181">
        <v>2888.3758392338464</v>
      </c>
      <c r="J719" s="182">
        <v>2968.4068455386519</v>
      </c>
      <c r="K719" s="181">
        <v>3051.7673392287597</v>
      </c>
      <c r="L719" s="181">
        <v>3138.0384289015378</v>
      </c>
      <c r="M719" s="181">
        <v>3226.88434143205</v>
      </c>
      <c r="N719" s="181">
        <v>3318.0576332836317</v>
      </c>
      <c r="O719" s="181">
        <v>3411.3160360756551</v>
      </c>
      <c r="P719" s="181">
        <v>3506.5222599419826</v>
      </c>
      <c r="Q719" s="181">
        <v>3603.5668983278015</v>
      </c>
      <c r="R719" s="181">
        <v>3702.2970704227018</v>
      </c>
      <c r="S719" s="181">
        <v>3802.6981759296905</v>
      </c>
      <c r="T719" s="181">
        <v>3904.7591215755338</v>
      </c>
      <c r="U719" s="181">
        <v>4008.1056965299199</v>
      </c>
      <c r="V719" s="181">
        <v>4112.3802762081541</v>
      </c>
      <c r="W719" s="181">
        <v>4217.5826364570239</v>
      </c>
      <c r="X719" s="181">
        <v>4323.7982173410091</v>
      </c>
      <c r="Y719" s="181">
        <v>4430.9352234457638</v>
      </c>
    </row>
    <row r="720" spans="1:25" x14ac:dyDescent="0.25">
      <c r="A720" s="178" t="s">
        <v>687</v>
      </c>
      <c r="B720" s="178" t="s">
        <v>1069</v>
      </c>
      <c r="C720" s="178" t="s">
        <v>240</v>
      </c>
      <c r="D720" s="178" t="s">
        <v>241</v>
      </c>
      <c r="E720" s="181">
        <v>4464.9180896357939</v>
      </c>
      <c r="F720" s="181">
        <v>4445.8205937369676</v>
      </c>
      <c r="G720" s="181">
        <v>4429.5244945220929</v>
      </c>
      <c r="H720" s="181">
        <v>4419.000225679597</v>
      </c>
      <c r="I720" s="181">
        <v>4412.4677610435892</v>
      </c>
      <c r="J720" s="182">
        <v>4408.6002437014304</v>
      </c>
      <c r="K720" s="181">
        <v>4406.3416822153677</v>
      </c>
      <c r="L720" s="181">
        <v>4404.8838555955417</v>
      </c>
      <c r="M720" s="181">
        <v>4403.6121140747218</v>
      </c>
      <c r="N720" s="181">
        <v>4402.0912176221236</v>
      </c>
      <c r="O720" s="181">
        <v>4399.9376485419052</v>
      </c>
      <c r="P720" s="181">
        <v>4396.9408231601055</v>
      </c>
      <c r="Q720" s="181">
        <v>4392.948009750824</v>
      </c>
      <c r="R720" s="181">
        <v>4387.7734102532513</v>
      </c>
      <c r="S720" s="181">
        <v>4381.4134701266794</v>
      </c>
      <c r="T720" s="181">
        <v>4373.8721562980782</v>
      </c>
      <c r="U720" s="181">
        <v>4364.7608835883075</v>
      </c>
      <c r="V720" s="181">
        <v>4353.7552636624469</v>
      </c>
      <c r="W720" s="181">
        <v>4340.9401660069561</v>
      </c>
      <c r="X720" s="181">
        <v>4326.483694809519</v>
      </c>
      <c r="Y720" s="181">
        <v>4310.3695729000829</v>
      </c>
    </row>
    <row r="721" spans="1:25" x14ac:dyDescent="0.25">
      <c r="A721" s="178" t="s">
        <v>687</v>
      </c>
      <c r="B721" s="178" t="s">
        <v>1071</v>
      </c>
      <c r="C721" s="178" t="s">
        <v>218</v>
      </c>
      <c r="D721" s="178" t="s">
        <v>1072</v>
      </c>
      <c r="E721" s="181">
        <v>3053.1918014775165</v>
      </c>
      <c r="F721" s="181">
        <v>3226.8320734655013</v>
      </c>
      <c r="G721" s="181">
        <v>3378.0623722063697</v>
      </c>
      <c r="H721" s="181">
        <v>3514.019876563304</v>
      </c>
      <c r="I721" s="181">
        <v>3638.0528450590014</v>
      </c>
      <c r="J721" s="182">
        <v>3753.0121418878166</v>
      </c>
      <c r="K721" s="181">
        <v>3861.1088993232529</v>
      </c>
      <c r="L721" s="181">
        <v>3964.15716091893</v>
      </c>
      <c r="M721" s="181">
        <v>4063.5205884436173</v>
      </c>
      <c r="N721" s="181">
        <v>4160.5951905383163</v>
      </c>
      <c r="O721" s="181">
        <v>4256.2215256479531</v>
      </c>
      <c r="P721" s="181">
        <v>4351.1328153300992</v>
      </c>
      <c r="Q721" s="181">
        <v>4445.9004092190826</v>
      </c>
      <c r="R721" s="181">
        <v>4540.8797466784999</v>
      </c>
      <c r="S721" s="181">
        <v>4636.4719906203745</v>
      </c>
      <c r="T721" s="181">
        <v>4733.2818241219411</v>
      </c>
      <c r="U721" s="181">
        <v>4830.8290223588556</v>
      </c>
      <c r="V721" s="181">
        <v>4928.293246493281</v>
      </c>
      <c r="W721" s="181">
        <v>5025.8555403887785</v>
      </c>
      <c r="X721" s="181">
        <v>5123.7220718556773</v>
      </c>
      <c r="Y721" s="181">
        <v>5222.2654418515876</v>
      </c>
    </row>
    <row r="722" spans="1:25" x14ac:dyDescent="0.25">
      <c r="A722" s="178" t="s">
        <v>687</v>
      </c>
      <c r="B722" s="178" t="s">
        <v>1071</v>
      </c>
      <c r="C722" s="178" t="s">
        <v>240</v>
      </c>
      <c r="D722" s="178" t="s">
        <v>241</v>
      </c>
      <c r="E722" s="181">
        <v>1592.5252181794347</v>
      </c>
      <c r="F722" s="181">
        <v>1644.9318542743358</v>
      </c>
      <c r="G722" s="181">
        <v>1682.9783337310992</v>
      </c>
      <c r="H722" s="181">
        <v>1711.0172567682328</v>
      </c>
      <c r="I722" s="181">
        <v>1731.2448492202925</v>
      </c>
      <c r="J722" s="182">
        <v>1745.4554784225086</v>
      </c>
      <c r="K722" s="181">
        <v>1755.0123301447552</v>
      </c>
      <c r="L722" s="181">
        <v>1760.9957197675712</v>
      </c>
      <c r="M722" s="181">
        <v>1764.2056801464976</v>
      </c>
      <c r="N722" s="181">
        <v>1765.393524781344</v>
      </c>
      <c r="O722" s="181">
        <v>1765.0198969359708</v>
      </c>
      <c r="P722" s="181">
        <v>1763.465780915777</v>
      </c>
      <c r="Q722" s="181">
        <v>1761.0177844914085</v>
      </c>
      <c r="R722" s="181">
        <v>1757.8561304483126</v>
      </c>
      <c r="S722" s="181">
        <v>1754.1643582507227</v>
      </c>
      <c r="T722" s="181">
        <v>1750.1864642840258</v>
      </c>
      <c r="U722" s="181">
        <v>1745.7535709107356</v>
      </c>
      <c r="V722" s="181">
        <v>1740.5925846364564</v>
      </c>
      <c r="W722" s="181">
        <v>1734.8019588969851</v>
      </c>
      <c r="X722" s="181">
        <v>1728.4816832776025</v>
      </c>
      <c r="Y722" s="181">
        <v>1721.7792730292369</v>
      </c>
    </row>
    <row r="723" spans="1:25" x14ac:dyDescent="0.25">
      <c r="A723" s="178" t="s">
        <v>687</v>
      </c>
      <c r="B723" s="178" t="s">
        <v>1073</v>
      </c>
      <c r="C723" s="178" t="s">
        <v>218</v>
      </c>
      <c r="D723" s="178" t="s">
        <v>1074</v>
      </c>
      <c r="E723" s="181">
        <v>1092.5116568562985</v>
      </c>
      <c r="F723" s="181">
        <v>1151.4193419319604</v>
      </c>
      <c r="G723" s="181">
        <v>1213.1961435815087</v>
      </c>
      <c r="H723" s="181">
        <v>1278.7012561054717</v>
      </c>
      <c r="I723" s="181">
        <v>1347.5897531613005</v>
      </c>
      <c r="J723" s="182">
        <v>1419.5917685606996</v>
      </c>
      <c r="K723" s="181">
        <v>1494.490707641286</v>
      </c>
      <c r="L723" s="181">
        <v>1572.1096548199589</v>
      </c>
      <c r="M723" s="181">
        <v>1652.3029818493831</v>
      </c>
      <c r="N723" s="181">
        <v>1734.9160835466632</v>
      </c>
      <c r="O723" s="181">
        <v>1819.7622296976867</v>
      </c>
      <c r="P723" s="181">
        <v>1906.710577183718</v>
      </c>
      <c r="Q723" s="181">
        <v>1995.6438702909932</v>
      </c>
      <c r="R723" s="181">
        <v>2086.3805294473486</v>
      </c>
      <c r="S723" s="181">
        <v>2178.7113775606272</v>
      </c>
      <c r="T723" s="181">
        <v>2272.3574197646999</v>
      </c>
      <c r="U723" s="181">
        <v>2367.0106937687478</v>
      </c>
      <c r="V723" s="181">
        <v>2462.4350024823639</v>
      </c>
      <c r="W723" s="181">
        <v>2558.4562777658025</v>
      </c>
      <c r="X723" s="181">
        <v>2654.853205816938</v>
      </c>
      <c r="Y723" s="181">
        <v>2751.2581099776921</v>
      </c>
    </row>
    <row r="724" spans="1:25" x14ac:dyDescent="0.25">
      <c r="A724" s="178" t="s">
        <v>687</v>
      </c>
      <c r="B724" s="178" t="s">
        <v>1073</v>
      </c>
      <c r="C724" s="178" t="s">
        <v>240</v>
      </c>
      <c r="D724" s="178" t="s">
        <v>241</v>
      </c>
      <c r="E724" s="181">
        <v>2214.5781999521801</v>
      </c>
      <c r="F724" s="181">
        <v>2198.0663242955857</v>
      </c>
      <c r="G724" s="181">
        <v>2181.1253446187898</v>
      </c>
      <c r="H724" s="181">
        <v>2165.0155801230899</v>
      </c>
      <c r="I724" s="181">
        <v>2148.780060499525</v>
      </c>
      <c r="J724" s="182">
        <v>2131.7686386911032</v>
      </c>
      <c r="K724" s="181">
        <v>2113.5481516146997</v>
      </c>
      <c r="L724" s="181">
        <v>2093.8428987819975</v>
      </c>
      <c r="M724" s="181">
        <v>2072.4939730490214</v>
      </c>
      <c r="N724" s="181">
        <v>2049.3889673705171</v>
      </c>
      <c r="O724" s="181">
        <v>2024.4306249475501</v>
      </c>
      <c r="P724" s="181">
        <v>1997.6314126910149</v>
      </c>
      <c r="Q724" s="181">
        <v>1969.0464280729382</v>
      </c>
      <c r="R724" s="181">
        <v>1938.6917679888866</v>
      </c>
      <c r="S724" s="181">
        <v>1906.5898537948601</v>
      </c>
      <c r="T724" s="181">
        <v>1872.7359606138759</v>
      </c>
      <c r="U724" s="181">
        <v>1837.1408679787583</v>
      </c>
      <c r="V724" s="181">
        <v>1799.9040130743292</v>
      </c>
      <c r="W724" s="181">
        <v>1761.1846843761907</v>
      </c>
      <c r="X724" s="181">
        <v>1721.1144242314338</v>
      </c>
      <c r="Y724" s="181">
        <v>1679.743226261643</v>
      </c>
    </row>
    <row r="725" spans="1:25" x14ac:dyDescent="0.25">
      <c r="A725" s="178" t="s">
        <v>1075</v>
      </c>
      <c r="B725" s="178" t="s">
        <v>217</v>
      </c>
      <c r="C725" s="178" t="s">
        <v>218</v>
      </c>
      <c r="D725" s="178" t="s">
        <v>1076</v>
      </c>
      <c r="E725" s="181">
        <v>8875.1996951823457</v>
      </c>
      <c r="F725" s="181">
        <v>8714.9474380071515</v>
      </c>
      <c r="G725" s="181">
        <v>8591.018538160446</v>
      </c>
      <c r="H725" s="181">
        <v>8477.3619802242029</v>
      </c>
      <c r="I725" s="181">
        <v>8375.0515320369213</v>
      </c>
      <c r="J725" s="182">
        <v>8278.55493280261</v>
      </c>
      <c r="K725" s="181">
        <v>8184.9005252021188</v>
      </c>
      <c r="L725" s="181">
        <v>8092.4500269870769</v>
      </c>
      <c r="M725" s="181">
        <v>7998.6154906678066</v>
      </c>
      <c r="N725" s="181">
        <v>7901.4953796035661</v>
      </c>
      <c r="O725" s="181">
        <v>7800.4700330973637</v>
      </c>
      <c r="P725" s="181">
        <v>7696.2324955833083</v>
      </c>
      <c r="Q725" s="181">
        <v>7589.4241294131889</v>
      </c>
      <c r="R725" s="181">
        <v>7479.055233682604</v>
      </c>
      <c r="S725" s="181">
        <v>7364.9996509280845</v>
      </c>
      <c r="T725" s="181">
        <v>7247.2628449560534</v>
      </c>
      <c r="U725" s="181">
        <v>7125.3053397626718</v>
      </c>
      <c r="V725" s="181">
        <v>6998.7013857136126</v>
      </c>
      <c r="W725" s="181">
        <v>6867.668431369817</v>
      </c>
      <c r="X725" s="181">
        <v>6732.464344242856</v>
      </c>
      <c r="Y725" s="181">
        <v>6593.3461770345084</v>
      </c>
    </row>
    <row r="726" spans="1:25" x14ac:dyDescent="0.25">
      <c r="A726" s="178" t="s">
        <v>1075</v>
      </c>
      <c r="B726" s="178" t="s">
        <v>217</v>
      </c>
      <c r="C726" s="178" t="s">
        <v>240</v>
      </c>
      <c r="D726" s="178" t="s">
        <v>241</v>
      </c>
      <c r="E726" s="181">
        <v>2982.8951045499152</v>
      </c>
      <c r="F726" s="181">
        <v>3098.4055607767464</v>
      </c>
      <c r="G726" s="181">
        <v>3230.9615595359555</v>
      </c>
      <c r="H726" s="181">
        <v>3372.5741439189251</v>
      </c>
      <c r="I726" s="181">
        <v>3524.5356672585199</v>
      </c>
      <c r="J726" s="182">
        <v>3685.3827638376642</v>
      </c>
      <c r="K726" s="181">
        <v>3854.3851957696302</v>
      </c>
      <c r="L726" s="181">
        <v>4031.2095919429221</v>
      </c>
      <c r="M726" s="181">
        <v>4214.8664266122996</v>
      </c>
      <c r="N726" s="181">
        <v>4404.4524938882278</v>
      </c>
      <c r="O726" s="181">
        <v>4599.5681276103787</v>
      </c>
      <c r="P726" s="181">
        <v>4800.5180335983641</v>
      </c>
      <c r="Q726" s="181">
        <v>5007.6318606833529</v>
      </c>
      <c r="R726" s="181">
        <v>5220.161680139845</v>
      </c>
      <c r="S726" s="181">
        <v>5437.8044761517131</v>
      </c>
      <c r="T726" s="181">
        <v>5660.2877976827522</v>
      </c>
      <c r="U726" s="181">
        <v>5886.8317589018916</v>
      </c>
      <c r="V726" s="181">
        <v>6116.5883288567529</v>
      </c>
      <c r="W726" s="181">
        <v>6349.1377684164636</v>
      </c>
      <c r="X726" s="181">
        <v>6584.0502529398527</v>
      </c>
      <c r="Y726" s="181">
        <v>6820.8515412794868</v>
      </c>
    </row>
    <row r="727" spans="1:25" x14ac:dyDescent="0.25">
      <c r="A727" s="178" t="s">
        <v>1075</v>
      </c>
      <c r="B727" s="178" t="s">
        <v>242</v>
      </c>
      <c r="C727" s="178" t="s">
        <v>218</v>
      </c>
      <c r="D727" s="178" t="s">
        <v>1077</v>
      </c>
      <c r="E727" s="181">
        <v>19299.466938649217</v>
      </c>
      <c r="F727" s="181">
        <v>19708.891387081509</v>
      </c>
      <c r="G727" s="181">
        <v>20102.993657988831</v>
      </c>
      <c r="H727" s="181">
        <v>20450.039204330347</v>
      </c>
      <c r="I727" s="181">
        <v>20772.301478522211</v>
      </c>
      <c r="J727" s="182">
        <v>21072.20734358154</v>
      </c>
      <c r="K727" s="181">
        <v>21354.186942009448</v>
      </c>
      <c r="L727" s="181">
        <v>21623.050597908896</v>
      </c>
      <c r="M727" s="181">
        <v>21878.842368893987</v>
      </c>
      <c r="N727" s="181">
        <v>22121.393414205406</v>
      </c>
      <c r="O727" s="181">
        <v>22352.408819401964</v>
      </c>
      <c r="P727" s="181">
        <v>22576.459146720495</v>
      </c>
      <c r="Q727" s="181">
        <v>22797.367623086371</v>
      </c>
      <c r="R727" s="181">
        <v>23013.543693238753</v>
      </c>
      <c r="S727" s="181">
        <v>23225.305985138752</v>
      </c>
      <c r="T727" s="181">
        <v>23434.264047116394</v>
      </c>
      <c r="U727" s="181">
        <v>23640.109577248117</v>
      </c>
      <c r="V727" s="181">
        <v>23841.260704798726</v>
      </c>
      <c r="W727" s="181">
        <v>24037.820434631314</v>
      </c>
      <c r="X727" s="181">
        <v>24229.832382198783</v>
      </c>
      <c r="Y727" s="181">
        <v>24417.922511815657</v>
      </c>
    </row>
    <row r="728" spans="1:25" x14ac:dyDescent="0.25">
      <c r="A728" s="178" t="s">
        <v>1075</v>
      </c>
      <c r="B728" s="178" t="s">
        <v>242</v>
      </c>
      <c r="C728" s="178" t="s">
        <v>240</v>
      </c>
      <c r="D728" s="178" t="s">
        <v>241</v>
      </c>
      <c r="E728" s="181">
        <v>3789.0810532912856</v>
      </c>
      <c r="F728" s="181">
        <v>3820.1051109402001</v>
      </c>
      <c r="G728" s="181">
        <v>3846.7891912960367</v>
      </c>
      <c r="H728" s="181">
        <v>3863.2812938709153</v>
      </c>
      <c r="I728" s="181">
        <v>3874.1045628834222</v>
      </c>
      <c r="J728" s="182">
        <v>3879.9067419003923</v>
      </c>
      <c r="K728" s="181">
        <v>3881.6719673224479</v>
      </c>
      <c r="L728" s="181">
        <v>3880.4070973568087</v>
      </c>
      <c r="M728" s="181">
        <v>3876.226977953243</v>
      </c>
      <c r="N728" s="181">
        <v>3869.2061984394313</v>
      </c>
      <c r="O728" s="181">
        <v>3859.7418797100067</v>
      </c>
      <c r="P728" s="181">
        <v>3848.7020749554422</v>
      </c>
      <c r="Q728" s="181">
        <v>3836.7871111080212</v>
      </c>
      <c r="R728" s="181">
        <v>3823.7635812751382</v>
      </c>
      <c r="S728" s="181">
        <v>3809.7240013762639</v>
      </c>
      <c r="T728" s="181">
        <v>3794.9662989556605</v>
      </c>
      <c r="U728" s="181">
        <v>3779.4675819632384</v>
      </c>
      <c r="V728" s="181">
        <v>3763.0058279741152</v>
      </c>
      <c r="W728" s="181">
        <v>3745.6336296203053</v>
      </c>
      <c r="X728" s="181">
        <v>3727.3927282969257</v>
      </c>
      <c r="Y728" s="181">
        <v>3708.4121038596077</v>
      </c>
    </row>
    <row r="729" spans="1:25" x14ac:dyDescent="0.25">
      <c r="A729" s="178" t="s">
        <v>1075</v>
      </c>
      <c r="B729" s="178" t="s">
        <v>250</v>
      </c>
      <c r="C729" s="178" t="s">
        <v>218</v>
      </c>
      <c r="D729" s="178" t="s">
        <v>1078</v>
      </c>
      <c r="E729" s="181">
        <v>4330.4266769505721</v>
      </c>
      <c r="F729" s="181">
        <v>4366.2192089485989</v>
      </c>
      <c r="G729" s="181">
        <v>4404.2957064810998</v>
      </c>
      <c r="H729" s="181">
        <v>4437.2361038792496</v>
      </c>
      <c r="I729" s="181">
        <v>4468.4892444695406</v>
      </c>
      <c r="J729" s="182">
        <v>4497.7654691831131</v>
      </c>
      <c r="K729" s="181">
        <v>4525.4104253943506</v>
      </c>
      <c r="L729" s="181">
        <v>4551.8825222794876</v>
      </c>
      <c r="M729" s="181">
        <v>4576.7944001083388</v>
      </c>
      <c r="N729" s="181">
        <v>4599.7896658793452</v>
      </c>
      <c r="O729" s="181">
        <v>4620.950894137849</v>
      </c>
      <c r="P729" s="181">
        <v>4640.9601841301728</v>
      </c>
      <c r="Q729" s="181">
        <v>4660.4170321029314</v>
      </c>
      <c r="R729" s="181">
        <v>4678.9171207030295</v>
      </c>
      <c r="S729" s="181">
        <v>4696.4130003720784</v>
      </c>
      <c r="T729" s="181">
        <v>4712.8784147256156</v>
      </c>
      <c r="U729" s="181">
        <v>4728.4162122372663</v>
      </c>
      <c r="V729" s="181">
        <v>4743.1637387364945</v>
      </c>
      <c r="W729" s="181">
        <v>4757.1420641989625</v>
      </c>
      <c r="X729" s="181">
        <v>4770.3407286585807</v>
      </c>
      <c r="Y729" s="181">
        <v>4782.7224192682006</v>
      </c>
    </row>
    <row r="730" spans="1:25" x14ac:dyDescent="0.25">
      <c r="A730" s="178" t="s">
        <v>1075</v>
      </c>
      <c r="B730" s="178" t="s">
        <v>250</v>
      </c>
      <c r="C730" s="178" t="s">
        <v>240</v>
      </c>
      <c r="D730" s="178" t="s">
        <v>241</v>
      </c>
      <c r="E730" s="181">
        <v>4370.7819076318319</v>
      </c>
      <c r="F730" s="181">
        <v>4389.6383932008866</v>
      </c>
      <c r="G730" s="181">
        <v>4411.2282709752826</v>
      </c>
      <c r="H730" s="181">
        <v>4428.1255441977655</v>
      </c>
      <c r="I730" s="181">
        <v>4443.8180859654658</v>
      </c>
      <c r="J730" s="182">
        <v>4458.0376220832113</v>
      </c>
      <c r="K730" s="181">
        <v>4471.1455767053567</v>
      </c>
      <c r="L730" s="181">
        <v>4483.6084284281987</v>
      </c>
      <c r="M730" s="181">
        <v>4495.0552557653909</v>
      </c>
      <c r="N730" s="181">
        <v>4505.1486298509772</v>
      </c>
      <c r="O730" s="181">
        <v>4513.9822561894216</v>
      </c>
      <c r="P730" s="181">
        <v>4522.2316284581757</v>
      </c>
      <c r="Q730" s="181">
        <v>4530.4841963416629</v>
      </c>
      <c r="R730" s="181">
        <v>4538.3476877030262</v>
      </c>
      <c r="S730" s="181">
        <v>4545.7781610232087</v>
      </c>
      <c r="T730" s="181">
        <v>4552.7518325154251</v>
      </c>
      <c r="U730" s="181">
        <v>4559.3689040357249</v>
      </c>
      <c r="V730" s="181">
        <v>4565.761418885937</v>
      </c>
      <c r="W730" s="181">
        <v>4571.9482431463221</v>
      </c>
      <c r="X730" s="181">
        <v>4577.9173962636378</v>
      </c>
      <c r="Y730" s="181">
        <v>4583.6307775693804</v>
      </c>
    </row>
    <row r="731" spans="1:25" x14ac:dyDescent="0.25">
      <c r="A731" s="178" t="s">
        <v>1075</v>
      </c>
      <c r="B731" s="178" t="s">
        <v>256</v>
      </c>
      <c r="C731" s="178" t="s">
        <v>218</v>
      </c>
      <c r="D731" s="178" t="s">
        <v>1079</v>
      </c>
      <c r="E731" s="181">
        <v>7378.1390252750498</v>
      </c>
      <c r="F731" s="181">
        <v>8050.6957912499593</v>
      </c>
      <c r="G731" s="181">
        <v>8657.5490588339217</v>
      </c>
      <c r="H731" s="181">
        <v>9186.5758603657341</v>
      </c>
      <c r="I731" s="181">
        <v>9656.3647664753516</v>
      </c>
      <c r="J731" s="182">
        <v>10074.752720693072</v>
      </c>
      <c r="K731" s="181">
        <v>10450.699760456175</v>
      </c>
      <c r="L731" s="181">
        <v>10792.762990074492</v>
      </c>
      <c r="M731" s="181">
        <v>11105.828654400308</v>
      </c>
      <c r="N731" s="181">
        <v>11393.80450008982</v>
      </c>
      <c r="O731" s="181">
        <v>11661.058565726042</v>
      </c>
      <c r="P731" s="181">
        <v>11912.876076095101</v>
      </c>
      <c r="Q731" s="181">
        <v>12153.679749576435</v>
      </c>
      <c r="R731" s="181">
        <v>12384.409468292455</v>
      </c>
      <c r="S731" s="181">
        <v>12606.592145582312</v>
      </c>
      <c r="T731" s="181">
        <v>12821.711080327672</v>
      </c>
      <c r="U731" s="181">
        <v>13030.218117869923</v>
      </c>
      <c r="V731" s="181">
        <v>13232.131746110799</v>
      </c>
      <c r="W731" s="181">
        <v>13428.02367475292</v>
      </c>
      <c r="X731" s="181">
        <v>13618.232410605651</v>
      </c>
      <c r="Y731" s="181">
        <v>13803.058362656395</v>
      </c>
    </row>
    <row r="732" spans="1:25" x14ac:dyDescent="0.25">
      <c r="A732" s="178" t="s">
        <v>1075</v>
      </c>
      <c r="B732" s="178" t="s">
        <v>256</v>
      </c>
      <c r="C732" s="178" t="s">
        <v>1080</v>
      </c>
      <c r="D732" s="178" t="s">
        <v>1081</v>
      </c>
      <c r="E732" s="181">
        <v>2078.494665844828</v>
      </c>
      <c r="F732" s="181">
        <v>2217.9411154544623</v>
      </c>
      <c r="G732" s="181">
        <v>2332.5237366191777</v>
      </c>
      <c r="H732" s="181">
        <v>2420.467701698949</v>
      </c>
      <c r="I732" s="181">
        <v>2488.1342205567671</v>
      </c>
      <c r="J732" s="182">
        <v>2538.68637638259</v>
      </c>
      <c r="K732" s="181">
        <v>2575.339822636246</v>
      </c>
      <c r="L732" s="181">
        <v>2600.9758981176305</v>
      </c>
      <c r="M732" s="181">
        <v>2617.3944182499386</v>
      </c>
      <c r="N732" s="181">
        <v>2626.0408766923401</v>
      </c>
      <c r="O732" s="181">
        <v>2628.3621868877176</v>
      </c>
      <c r="P732" s="181">
        <v>2625.9011506080055</v>
      </c>
      <c r="Q732" s="181">
        <v>2619.8960090512833</v>
      </c>
      <c r="R732" s="181">
        <v>2610.7547870251665</v>
      </c>
      <c r="S732" s="181">
        <v>2598.9803634689997</v>
      </c>
      <c r="T732" s="181">
        <v>2585.031249472102</v>
      </c>
      <c r="U732" s="181">
        <v>2569.129595340652</v>
      </c>
      <c r="V732" s="181">
        <v>2551.4006284502093</v>
      </c>
      <c r="W732" s="181">
        <v>2532.0685296472752</v>
      </c>
      <c r="X732" s="181">
        <v>2511.3001021541231</v>
      </c>
      <c r="Y732" s="181">
        <v>2489.2453950104732</v>
      </c>
    </row>
    <row r="733" spans="1:25" x14ac:dyDescent="0.25">
      <c r="A733" s="178" t="s">
        <v>1075</v>
      </c>
      <c r="B733" s="178" t="s">
        <v>256</v>
      </c>
      <c r="C733" s="178" t="s">
        <v>240</v>
      </c>
      <c r="D733" s="178" t="s">
        <v>241</v>
      </c>
      <c r="E733" s="181">
        <v>1595.5807310440646</v>
      </c>
      <c r="F733" s="181">
        <v>1623.3222872641511</v>
      </c>
      <c r="G733" s="181">
        <v>1627.6674641379579</v>
      </c>
      <c r="H733" s="181">
        <v>1610.3629611642727</v>
      </c>
      <c r="I733" s="181">
        <v>1578.2767411718141</v>
      </c>
      <c r="J733" s="182">
        <v>1535.3354419640023</v>
      </c>
      <c r="K733" s="181">
        <v>1484.9561769446236</v>
      </c>
      <c r="L733" s="181">
        <v>1429.8823075293717</v>
      </c>
      <c r="M733" s="181">
        <v>1371.8859471538415</v>
      </c>
      <c r="N733" s="181">
        <v>1312.3062233318835</v>
      </c>
      <c r="O733" s="181">
        <v>1252.2867566829032</v>
      </c>
      <c r="P733" s="181">
        <v>1192.8389769720675</v>
      </c>
      <c r="Q733" s="181">
        <v>1134.6773148715586</v>
      </c>
      <c r="R733" s="181">
        <v>1078.0509157528293</v>
      </c>
      <c r="S733" s="181">
        <v>1023.2012426467924</v>
      </c>
      <c r="T733" s="181">
        <v>970.30602712808422</v>
      </c>
      <c r="U733" s="181">
        <v>919.41972017068815</v>
      </c>
      <c r="V733" s="181">
        <v>870.54521240795179</v>
      </c>
      <c r="W733" s="181">
        <v>823.70746085463259</v>
      </c>
      <c r="X733" s="181">
        <v>778.89879025303105</v>
      </c>
      <c r="Y733" s="181">
        <v>736.09691608681226</v>
      </c>
    </row>
    <row r="734" spans="1:25" x14ac:dyDescent="0.25">
      <c r="A734" s="178" t="s">
        <v>1075</v>
      </c>
      <c r="B734" s="178" t="s">
        <v>260</v>
      </c>
      <c r="C734" s="178" t="s">
        <v>218</v>
      </c>
      <c r="D734" s="178" t="s">
        <v>1082</v>
      </c>
      <c r="E734" s="181">
        <v>13909.544523683902</v>
      </c>
      <c r="F734" s="181">
        <v>14322.855568038856</v>
      </c>
      <c r="G734" s="181">
        <v>14763.984557760827</v>
      </c>
      <c r="H734" s="181">
        <v>15200.977465228094</v>
      </c>
      <c r="I734" s="181">
        <v>15644.860127555503</v>
      </c>
      <c r="J734" s="182">
        <v>16092.410545860561</v>
      </c>
      <c r="K734" s="181">
        <v>16543.171218424537</v>
      </c>
      <c r="L734" s="181">
        <v>16998.010123815016</v>
      </c>
      <c r="M734" s="181">
        <v>17454.546080411743</v>
      </c>
      <c r="N734" s="181">
        <v>17910.622002337637</v>
      </c>
      <c r="O734" s="181">
        <v>18366.119139980758</v>
      </c>
      <c r="P734" s="181">
        <v>18823.632870008529</v>
      </c>
      <c r="Q734" s="181">
        <v>19285.630399256726</v>
      </c>
      <c r="R734" s="181">
        <v>19750.052382750735</v>
      </c>
      <c r="S734" s="181">
        <v>20216.33526746347</v>
      </c>
      <c r="T734" s="181">
        <v>20683.770974465151</v>
      </c>
      <c r="U734" s="181">
        <v>21149.505309256005</v>
      </c>
      <c r="V734" s="181">
        <v>21610.846322106911</v>
      </c>
      <c r="W734" s="181">
        <v>22067.240007146949</v>
      </c>
      <c r="X734" s="181">
        <v>22517.969792549229</v>
      </c>
      <c r="Y734" s="181">
        <v>22962.104128324143</v>
      </c>
    </row>
    <row r="735" spans="1:25" x14ac:dyDescent="0.25">
      <c r="A735" s="178" t="s">
        <v>1075</v>
      </c>
      <c r="B735" s="178" t="s">
        <v>260</v>
      </c>
      <c r="C735" s="178" t="s">
        <v>836</v>
      </c>
      <c r="D735" s="178" t="s">
        <v>1083</v>
      </c>
      <c r="E735" s="181">
        <v>5030.0121620277841</v>
      </c>
      <c r="F735" s="181">
        <v>4857.5194953515556</v>
      </c>
      <c r="G735" s="181">
        <v>4695.8837347953549</v>
      </c>
      <c r="H735" s="181">
        <v>4534.3400038976479</v>
      </c>
      <c r="I735" s="181">
        <v>4376.6625753403832</v>
      </c>
      <c r="J735" s="182">
        <v>4222.0298355670348</v>
      </c>
      <c r="K735" s="181">
        <v>4070.5001266192826</v>
      </c>
      <c r="L735" s="181">
        <v>3922.436351917102</v>
      </c>
      <c r="M735" s="181">
        <v>3777.4192949468265</v>
      </c>
      <c r="N735" s="181">
        <v>3635.181648210777</v>
      </c>
      <c r="O735" s="181">
        <v>3495.9214004948672</v>
      </c>
      <c r="P735" s="181">
        <v>3360.2881471751452</v>
      </c>
      <c r="Q735" s="181">
        <v>3228.7597394668501</v>
      </c>
      <c r="R735" s="181">
        <v>3100.9799287566061</v>
      </c>
      <c r="S735" s="181">
        <v>2976.8842502073012</v>
      </c>
      <c r="T735" s="181">
        <v>2856.3935978242325</v>
      </c>
      <c r="U735" s="181">
        <v>2739.1597281485247</v>
      </c>
      <c r="V735" s="181">
        <v>2624.9300397868824</v>
      </c>
      <c r="W735" s="181">
        <v>2513.754089282113</v>
      </c>
      <c r="X735" s="181">
        <v>2405.6520810776929</v>
      </c>
      <c r="Y735" s="181">
        <v>2300.615709099307</v>
      </c>
    </row>
    <row r="736" spans="1:25" x14ac:dyDescent="0.25">
      <c r="A736" s="178" t="s">
        <v>1075</v>
      </c>
      <c r="B736" s="178" t="s">
        <v>260</v>
      </c>
      <c r="C736" s="178" t="s">
        <v>240</v>
      </c>
      <c r="D736" s="178" t="s">
        <v>241</v>
      </c>
      <c r="E736" s="181">
        <v>5843.5385844519251</v>
      </c>
      <c r="F736" s="181">
        <v>5812.6988105805895</v>
      </c>
      <c r="G736" s="181">
        <v>5788.1284373659364</v>
      </c>
      <c r="H736" s="181">
        <v>5756.9655183525083</v>
      </c>
      <c r="I736" s="181">
        <v>5723.7742655932652</v>
      </c>
      <c r="J736" s="182">
        <v>5687.5048288827657</v>
      </c>
      <c r="K736" s="181">
        <v>5648.2051251136299</v>
      </c>
      <c r="L736" s="181">
        <v>5606.3726020919657</v>
      </c>
      <c r="M736" s="181">
        <v>5561.4209233326355</v>
      </c>
      <c r="N736" s="181">
        <v>5512.9285171224155</v>
      </c>
      <c r="O736" s="181">
        <v>5461.1578032748821</v>
      </c>
      <c r="P736" s="181">
        <v>5407.1392753836171</v>
      </c>
      <c r="Q736" s="181">
        <v>5351.7507760524177</v>
      </c>
      <c r="R736" s="181">
        <v>5294.5537952779523</v>
      </c>
      <c r="S736" s="181">
        <v>5235.5674356444924</v>
      </c>
      <c r="T736" s="181">
        <v>5174.7860451660817</v>
      </c>
      <c r="U736" s="181">
        <v>5111.7002547401644</v>
      </c>
      <c r="V736" s="181">
        <v>5045.9223402013404</v>
      </c>
      <c r="W736" s="181">
        <v>4977.6179353534917</v>
      </c>
      <c r="X736" s="181">
        <v>4906.9163494471595</v>
      </c>
      <c r="Y736" s="181">
        <v>4833.9050237465453</v>
      </c>
    </row>
    <row r="737" spans="1:25" x14ac:dyDescent="0.25">
      <c r="A737" s="178" t="s">
        <v>1075</v>
      </c>
      <c r="B737" s="178" t="s">
        <v>274</v>
      </c>
      <c r="C737" s="178" t="s">
        <v>565</v>
      </c>
      <c r="D737" s="178" t="s">
        <v>566</v>
      </c>
      <c r="E737" s="181">
        <v>6235.2978652885859</v>
      </c>
      <c r="F737" s="181">
        <v>6279.9085310453465</v>
      </c>
      <c r="G737" s="181">
        <v>6325.0628376020713</v>
      </c>
      <c r="H737" s="181">
        <v>6361.1602074579778</v>
      </c>
      <c r="I737" s="181">
        <v>6393.4608424596363</v>
      </c>
      <c r="J737" s="182">
        <v>6421.9846419036921</v>
      </c>
      <c r="K737" s="181">
        <v>6447.5296416460287</v>
      </c>
      <c r="L737" s="181">
        <v>6470.9999819998457</v>
      </c>
      <c r="M737" s="181">
        <v>6492.1321361092869</v>
      </c>
      <c r="N737" s="181">
        <v>6510.682214364514</v>
      </c>
      <c r="O737" s="181">
        <v>6527.0023618099794</v>
      </c>
      <c r="P737" s="181">
        <v>6542.2010592929628</v>
      </c>
      <c r="Q737" s="181">
        <v>6557.2328391311166</v>
      </c>
      <c r="R737" s="181">
        <v>6571.6933276496711</v>
      </c>
      <c r="S737" s="181">
        <v>6585.7297730746413</v>
      </c>
      <c r="T737" s="181">
        <v>6599.2677270604354</v>
      </c>
      <c r="U737" s="181">
        <v>6612.1363143201706</v>
      </c>
      <c r="V737" s="181">
        <v>6624.3888389557969</v>
      </c>
      <c r="W737" s="181">
        <v>6636.0808964471034</v>
      </c>
      <c r="X737" s="181">
        <v>6647.2693983606205</v>
      </c>
      <c r="Y737" s="181">
        <v>6657.8300628749757</v>
      </c>
    </row>
    <row r="738" spans="1:25" x14ac:dyDescent="0.25">
      <c r="A738" s="178" t="s">
        <v>1075</v>
      </c>
      <c r="B738" s="178" t="s">
        <v>278</v>
      </c>
      <c r="C738" s="178" t="s">
        <v>565</v>
      </c>
      <c r="D738" s="178" t="s">
        <v>566</v>
      </c>
      <c r="E738" s="181">
        <v>18220.839577909061</v>
      </c>
      <c r="F738" s="181">
        <v>18429.291485372516</v>
      </c>
      <c r="G738" s="181">
        <v>18653.037837200809</v>
      </c>
      <c r="H738" s="181">
        <v>18856.998766061221</v>
      </c>
      <c r="I738" s="181">
        <v>19058.588241798072</v>
      </c>
      <c r="J738" s="182">
        <v>19257.079472871541</v>
      </c>
      <c r="K738" s="181">
        <v>19454.681551060949</v>
      </c>
      <c r="L738" s="181">
        <v>19654.436497330556</v>
      </c>
      <c r="M738" s="181">
        <v>19855.196391091471</v>
      </c>
      <c r="N738" s="181">
        <v>20055.850479372602</v>
      </c>
      <c r="O738" s="181">
        <v>20257.290008411463</v>
      </c>
      <c r="P738" s="181">
        <v>20463.065562437325</v>
      </c>
      <c r="Q738" s="181">
        <v>20676.305407518579</v>
      </c>
      <c r="R738" s="181">
        <v>20894.927860418433</v>
      </c>
      <c r="S738" s="181">
        <v>21118.079972643252</v>
      </c>
      <c r="T738" s="181">
        <v>21343.018437965638</v>
      </c>
      <c r="U738" s="181">
        <v>21567.002827291228</v>
      </c>
      <c r="V738" s="181">
        <v>21789.286201297655</v>
      </c>
      <c r="W738" s="181">
        <v>22009.442692355962</v>
      </c>
      <c r="X738" s="181">
        <v>22226.646291362187</v>
      </c>
      <c r="Y738" s="181">
        <v>22438.888392880119</v>
      </c>
    </row>
    <row r="739" spans="1:25" x14ac:dyDescent="0.25">
      <c r="A739" s="178" t="s">
        <v>1075</v>
      </c>
      <c r="B739" s="178" t="s">
        <v>286</v>
      </c>
      <c r="C739" s="178" t="s">
        <v>565</v>
      </c>
      <c r="D739" s="178" t="s">
        <v>566</v>
      </c>
      <c r="E739" s="181">
        <v>14834.773905559272</v>
      </c>
      <c r="F739" s="181">
        <v>14946.379554665144</v>
      </c>
      <c r="G739" s="181">
        <v>15092.321498415409</v>
      </c>
      <c r="H739" s="181">
        <v>15238.002115940591</v>
      </c>
      <c r="I739" s="181">
        <v>15394.1448524318</v>
      </c>
      <c r="J739" s="182">
        <v>15557.04834343636</v>
      </c>
      <c r="K739" s="181">
        <v>15725.914372904916</v>
      </c>
      <c r="L739" s="181">
        <v>15901.382905937124</v>
      </c>
      <c r="M739" s="181">
        <v>16081.059389784346</v>
      </c>
      <c r="N739" s="181">
        <v>16262.929345538112</v>
      </c>
      <c r="O739" s="181">
        <v>16446.835813578826</v>
      </c>
      <c r="P739" s="181">
        <v>16635.083918346259</v>
      </c>
      <c r="Q739" s="181">
        <v>16829.776526802976</v>
      </c>
      <c r="R739" s="181">
        <v>17028.898878616295</v>
      </c>
      <c r="S739" s="181">
        <v>17231.8477640069</v>
      </c>
      <c r="T739" s="181">
        <v>17437.852241632074</v>
      </c>
      <c r="U739" s="181">
        <v>17643.971061864344</v>
      </c>
      <c r="V739" s="181">
        <v>17847.688218763222</v>
      </c>
      <c r="W739" s="181">
        <v>18048.784977440042</v>
      </c>
      <c r="X739" s="181">
        <v>18246.908946816133</v>
      </c>
      <c r="Y739" s="181">
        <v>18441.454630413322</v>
      </c>
    </row>
    <row r="740" spans="1:25" x14ac:dyDescent="0.25">
      <c r="A740" s="178" t="s">
        <v>1075</v>
      </c>
      <c r="B740" s="178" t="s">
        <v>288</v>
      </c>
      <c r="C740" s="178" t="s">
        <v>867</v>
      </c>
      <c r="D740" s="178" t="s">
        <v>1084</v>
      </c>
      <c r="E740" s="181">
        <v>5192.0408957304116</v>
      </c>
      <c r="F740" s="181">
        <v>5137.5925632904673</v>
      </c>
      <c r="G740" s="181">
        <v>5106.0835769559162</v>
      </c>
      <c r="H740" s="181">
        <v>5082.2777616204621</v>
      </c>
      <c r="I740" s="181">
        <v>5066.7739410840813</v>
      </c>
      <c r="J740" s="182">
        <v>5056.3124240312236</v>
      </c>
      <c r="K740" s="181">
        <v>5049.2288968714183</v>
      </c>
      <c r="L740" s="181">
        <v>5044.5405090855093</v>
      </c>
      <c r="M740" s="181">
        <v>5040.6212231445425</v>
      </c>
      <c r="N740" s="181">
        <v>5036.1707997658368</v>
      </c>
      <c r="O740" s="181">
        <v>5030.6352065684387</v>
      </c>
      <c r="P740" s="181">
        <v>5024.3124156042659</v>
      </c>
      <c r="Q740" s="181">
        <v>5017.4976410306481</v>
      </c>
      <c r="R740" s="181">
        <v>5009.3692282938309</v>
      </c>
      <c r="S740" s="181">
        <v>4999.5471084278815</v>
      </c>
      <c r="T740" s="181">
        <v>4987.6055642925094</v>
      </c>
      <c r="U740" s="181">
        <v>4973.4242094525835</v>
      </c>
      <c r="V740" s="181">
        <v>4957.1040661123661</v>
      </c>
      <c r="W740" s="181">
        <v>4938.5999973824992</v>
      </c>
      <c r="X740" s="181">
        <v>4917.83927135457</v>
      </c>
      <c r="Y740" s="181">
        <v>4894.6791805100984</v>
      </c>
    </row>
    <row r="741" spans="1:25" x14ac:dyDescent="0.25">
      <c r="A741" s="178" t="s">
        <v>1075</v>
      </c>
      <c r="B741" s="178" t="s">
        <v>288</v>
      </c>
      <c r="C741" s="178" t="s">
        <v>1085</v>
      </c>
      <c r="D741" s="178" t="s">
        <v>1086</v>
      </c>
      <c r="E741" s="181">
        <v>10883.038367791461</v>
      </c>
      <c r="F741" s="181">
        <v>11044.279837180915</v>
      </c>
      <c r="G741" s="181">
        <v>11257.22505379713</v>
      </c>
      <c r="H741" s="181">
        <v>11491.256352133285</v>
      </c>
      <c r="I741" s="181">
        <v>11749.146836615135</v>
      </c>
      <c r="J741" s="182">
        <v>12024.703895114437</v>
      </c>
      <c r="K741" s="181">
        <v>12314.909823033529</v>
      </c>
      <c r="L741" s="181">
        <v>12618.085846407865</v>
      </c>
      <c r="M741" s="181">
        <v>12930.687450168818</v>
      </c>
      <c r="N741" s="181">
        <v>13249.628097330531</v>
      </c>
      <c r="O741" s="181">
        <v>13573.49697278149</v>
      </c>
      <c r="P741" s="181">
        <v>13903.087235187886</v>
      </c>
      <c r="Q741" s="181">
        <v>14239.261811439572</v>
      </c>
      <c r="R741" s="181">
        <v>14579.714806710519</v>
      </c>
      <c r="S741" s="181">
        <v>14923.2129735825</v>
      </c>
      <c r="T741" s="181">
        <v>15268.256937687347</v>
      </c>
      <c r="U741" s="181">
        <v>15614.157289414365</v>
      </c>
      <c r="V741" s="181">
        <v>15960.877670357993</v>
      </c>
      <c r="W741" s="181">
        <v>16307.908703082001</v>
      </c>
      <c r="X741" s="181">
        <v>16654.608845571322</v>
      </c>
      <c r="Y741" s="181">
        <v>17000.043193746526</v>
      </c>
    </row>
    <row r="742" spans="1:25" x14ac:dyDescent="0.25">
      <c r="A742" s="178" t="s">
        <v>1075</v>
      </c>
      <c r="B742" s="178" t="s">
        <v>288</v>
      </c>
      <c r="C742" s="178" t="s">
        <v>240</v>
      </c>
      <c r="D742" s="178" t="s">
        <v>241</v>
      </c>
      <c r="E742" s="181">
        <v>13641.245528873871</v>
      </c>
      <c r="F742" s="181">
        <v>13452.119710063675</v>
      </c>
      <c r="G742" s="181">
        <v>13324.794368212233</v>
      </c>
      <c r="H742" s="181">
        <v>13219.028309915384</v>
      </c>
      <c r="I742" s="181">
        <v>13136.172344887611</v>
      </c>
      <c r="J742" s="182">
        <v>13067.594715689776</v>
      </c>
      <c r="K742" s="181">
        <v>13008.888276339352</v>
      </c>
      <c r="L742" s="181">
        <v>12957.454445159274</v>
      </c>
      <c r="M742" s="181">
        <v>12909.0816241188</v>
      </c>
      <c r="N742" s="181">
        <v>12860.441470300873</v>
      </c>
      <c r="O742" s="181">
        <v>12810.144426087942</v>
      </c>
      <c r="P742" s="181">
        <v>12758.979651158932</v>
      </c>
      <c r="Q742" s="181">
        <v>12707.720172995581</v>
      </c>
      <c r="R742" s="181">
        <v>12654.309206778325</v>
      </c>
      <c r="S742" s="181">
        <v>12597.823141888437</v>
      </c>
      <c r="T742" s="181">
        <v>12537.231475421038</v>
      </c>
      <c r="U742" s="181">
        <v>12472.27745775465</v>
      </c>
      <c r="V742" s="181">
        <v>12403.258452727259</v>
      </c>
      <c r="W742" s="181">
        <v>12330.101883895495</v>
      </c>
      <c r="X742" s="181">
        <v>12252.664607424318</v>
      </c>
      <c r="Y742" s="181">
        <v>12170.628047795231</v>
      </c>
    </row>
    <row r="743" spans="1:25" x14ac:dyDescent="0.25">
      <c r="A743" s="178" t="s">
        <v>1075</v>
      </c>
      <c r="B743" s="178" t="s">
        <v>291</v>
      </c>
      <c r="C743" s="178" t="s">
        <v>218</v>
      </c>
      <c r="D743" s="178" t="s">
        <v>633</v>
      </c>
      <c r="E743" s="181">
        <v>7198.5053026725072</v>
      </c>
      <c r="F743" s="181">
        <v>7343.5029444694492</v>
      </c>
      <c r="G743" s="181">
        <v>7492.0538792258303</v>
      </c>
      <c r="H743" s="181">
        <v>7630.867092317927</v>
      </c>
      <c r="I743" s="181">
        <v>7766.7041748197425</v>
      </c>
      <c r="J743" s="182">
        <v>7899.3074992152888</v>
      </c>
      <c r="K743" s="181">
        <v>8029.431820842573</v>
      </c>
      <c r="L743" s="181">
        <v>8158.2220586857775</v>
      </c>
      <c r="M743" s="181">
        <v>8285.1856553460293</v>
      </c>
      <c r="N743" s="181">
        <v>8409.906901672377</v>
      </c>
      <c r="O743" s="181">
        <v>8532.7774311761696</v>
      </c>
      <c r="P743" s="181">
        <v>8655.3250565491016</v>
      </c>
      <c r="Q743" s="181">
        <v>8778.9181102455786</v>
      </c>
      <c r="R743" s="181">
        <v>8902.8921297436282</v>
      </c>
      <c r="S743" s="181">
        <v>9027.2917750684865</v>
      </c>
      <c r="T743" s="181">
        <v>9151.9929607754148</v>
      </c>
      <c r="U743" s="181">
        <v>9276.201089121505</v>
      </c>
      <c r="V743" s="181">
        <v>9399.2965251807509</v>
      </c>
      <c r="W743" s="181">
        <v>9521.2740293852421</v>
      </c>
      <c r="X743" s="181">
        <v>9642.0623798580509</v>
      </c>
      <c r="Y743" s="181">
        <v>9761.4185610546647</v>
      </c>
    </row>
    <row r="744" spans="1:25" x14ac:dyDescent="0.25">
      <c r="A744" s="178" t="s">
        <v>1075</v>
      </c>
      <c r="B744" s="178" t="s">
        <v>291</v>
      </c>
      <c r="C744" s="178" t="s">
        <v>528</v>
      </c>
      <c r="D744" s="178" t="s">
        <v>1087</v>
      </c>
      <c r="E744" s="181">
        <v>5978.5774958806587</v>
      </c>
      <c r="F744" s="181">
        <v>6055.145350015242</v>
      </c>
      <c r="G744" s="181">
        <v>6133.2117109913534</v>
      </c>
      <c r="H744" s="181">
        <v>6201.9279825511258</v>
      </c>
      <c r="I744" s="181">
        <v>6266.9374225394949</v>
      </c>
      <c r="J744" s="182">
        <v>6328.1006724868903</v>
      </c>
      <c r="K744" s="181">
        <v>6386.0885973745535</v>
      </c>
      <c r="L744" s="181">
        <v>6441.8619252238441</v>
      </c>
      <c r="M744" s="181">
        <v>6495.0709478436893</v>
      </c>
      <c r="N744" s="181">
        <v>6545.4364108187674</v>
      </c>
      <c r="O744" s="181">
        <v>6593.3116245464053</v>
      </c>
      <c r="P744" s="181">
        <v>6639.9121400213353</v>
      </c>
      <c r="Q744" s="181">
        <v>6686.2977599976975</v>
      </c>
      <c r="R744" s="181">
        <v>6731.9610035573442</v>
      </c>
      <c r="S744" s="181">
        <v>6776.9413167642979</v>
      </c>
      <c r="T744" s="181">
        <v>6821.1513792997594</v>
      </c>
      <c r="U744" s="181">
        <v>6864.0103568204268</v>
      </c>
      <c r="V744" s="181">
        <v>6905.0828102356636</v>
      </c>
      <c r="W744" s="181">
        <v>6944.3942731671295</v>
      </c>
      <c r="X744" s="181">
        <v>6981.9222385818002</v>
      </c>
      <c r="Y744" s="181">
        <v>7017.5218105989406</v>
      </c>
    </row>
    <row r="745" spans="1:25" x14ac:dyDescent="0.25">
      <c r="A745" s="178" t="s">
        <v>1075</v>
      </c>
      <c r="B745" s="178" t="s">
        <v>291</v>
      </c>
      <c r="C745" s="178" t="s">
        <v>258</v>
      </c>
      <c r="D745" s="178" t="s">
        <v>1088</v>
      </c>
      <c r="E745" s="181">
        <v>2597.1321416857832</v>
      </c>
      <c r="F745" s="181">
        <v>2546.107616898777</v>
      </c>
      <c r="G745" s="181">
        <v>2496.2963366418312</v>
      </c>
      <c r="H745" s="181">
        <v>2443.3793635821421</v>
      </c>
      <c r="I745" s="181">
        <v>2389.8769493019695</v>
      </c>
      <c r="J745" s="182">
        <v>2335.8748005649331</v>
      </c>
      <c r="K745" s="181">
        <v>2281.7450701413813</v>
      </c>
      <c r="L745" s="181">
        <v>2227.9200040563151</v>
      </c>
      <c r="M745" s="181">
        <v>2174.3431271959116</v>
      </c>
      <c r="N745" s="181">
        <v>2120.9908170721478</v>
      </c>
      <c r="O745" s="181">
        <v>2068.0440369117605</v>
      </c>
      <c r="P745" s="181">
        <v>2015.9256565812771</v>
      </c>
      <c r="Q745" s="181">
        <v>1964.960805260278</v>
      </c>
      <c r="R745" s="181">
        <v>1914.9867354042772</v>
      </c>
      <c r="S745" s="181">
        <v>1866.009726188799</v>
      </c>
      <c r="T745" s="181">
        <v>1817.9999437583933</v>
      </c>
      <c r="U745" s="181">
        <v>1770.8024223077641</v>
      </c>
      <c r="V745" s="181">
        <v>1724.3168340491397</v>
      </c>
      <c r="W745" s="181">
        <v>1678.566481633909</v>
      </c>
      <c r="X745" s="181">
        <v>1633.5603496768324</v>
      </c>
      <c r="Y745" s="181">
        <v>1589.2782747620436</v>
      </c>
    </row>
    <row r="746" spans="1:25" x14ac:dyDescent="0.25">
      <c r="A746" s="178" t="s">
        <v>1075</v>
      </c>
      <c r="B746" s="178" t="s">
        <v>291</v>
      </c>
      <c r="C746" s="178" t="s">
        <v>1089</v>
      </c>
      <c r="D746" s="178" t="s">
        <v>1090</v>
      </c>
      <c r="E746" s="181">
        <v>2803.040227819437</v>
      </c>
      <c r="F746" s="181">
        <v>2838.5982914337696</v>
      </c>
      <c r="G746" s="181">
        <v>2874.8501857008905</v>
      </c>
      <c r="H746" s="181">
        <v>2906.7111540672381</v>
      </c>
      <c r="I746" s="181">
        <v>2936.8273323334238</v>
      </c>
      <c r="J746" s="182">
        <v>2965.1340483901131</v>
      </c>
      <c r="K746" s="181">
        <v>2991.9462590868816</v>
      </c>
      <c r="L746" s="181">
        <v>3017.7145577310189</v>
      </c>
      <c r="M746" s="181">
        <v>3042.2755163866077</v>
      </c>
      <c r="N746" s="181">
        <v>3065.4987820491428</v>
      </c>
      <c r="O746" s="181">
        <v>3087.5502851120627</v>
      </c>
      <c r="P746" s="181">
        <v>3108.9996025372811</v>
      </c>
      <c r="Q746" s="181">
        <v>3130.343120972861</v>
      </c>
      <c r="R746" s="181">
        <v>3151.3433172750188</v>
      </c>
      <c r="S746" s="181">
        <v>3172.018777222178</v>
      </c>
      <c r="T746" s="181">
        <v>3192.3287504807986</v>
      </c>
      <c r="U746" s="181">
        <v>3212.001567280332</v>
      </c>
      <c r="V746" s="181">
        <v>3230.833717535158</v>
      </c>
      <c r="W746" s="181">
        <v>3248.8374484876949</v>
      </c>
      <c r="X746" s="181">
        <v>3266.0025291256902</v>
      </c>
      <c r="Y746" s="181">
        <v>3282.2614892491479</v>
      </c>
    </row>
    <row r="747" spans="1:25" x14ac:dyDescent="0.25">
      <c r="A747" s="178" t="s">
        <v>1075</v>
      </c>
      <c r="B747" s="178" t="s">
        <v>291</v>
      </c>
      <c r="C747" s="178" t="s">
        <v>240</v>
      </c>
      <c r="D747" s="178" t="s">
        <v>241</v>
      </c>
      <c r="E747" s="181">
        <v>4577.5747389712769</v>
      </c>
      <c r="F747" s="181">
        <v>4660.6796443129606</v>
      </c>
      <c r="G747" s="181">
        <v>4745.7561812346557</v>
      </c>
      <c r="H747" s="181">
        <v>4824.39257569455</v>
      </c>
      <c r="I747" s="181">
        <v>4900.8948868045009</v>
      </c>
      <c r="J747" s="182">
        <v>4975.1153297700757</v>
      </c>
      <c r="K747" s="181">
        <v>5047.5435330346736</v>
      </c>
      <c r="L747" s="181">
        <v>5118.910146997463</v>
      </c>
      <c r="M747" s="181">
        <v>5188.914762600145</v>
      </c>
      <c r="N747" s="181">
        <v>5257.3071721513534</v>
      </c>
      <c r="O747" s="181">
        <v>5324.3426997713141</v>
      </c>
      <c r="P747" s="181">
        <v>5390.9823938550589</v>
      </c>
      <c r="Q747" s="181">
        <v>5458.0811286243734</v>
      </c>
      <c r="R747" s="181">
        <v>5525.226048103932</v>
      </c>
      <c r="S747" s="181">
        <v>5592.4465709558881</v>
      </c>
      <c r="T747" s="181">
        <v>5659.6675580053034</v>
      </c>
      <c r="U747" s="181">
        <v>5726.4004817062687</v>
      </c>
      <c r="V747" s="181">
        <v>5792.2680442140636</v>
      </c>
      <c r="W747" s="181">
        <v>5857.273497022652</v>
      </c>
      <c r="X747" s="181">
        <v>5921.3794998941266</v>
      </c>
      <c r="Y747" s="181">
        <v>5984.4435974410981</v>
      </c>
    </row>
    <row r="748" spans="1:25" x14ac:dyDescent="0.25">
      <c r="A748" s="178" t="s">
        <v>1075</v>
      </c>
      <c r="B748" s="178" t="s">
        <v>293</v>
      </c>
      <c r="C748" s="178" t="s">
        <v>218</v>
      </c>
      <c r="D748" s="178" t="s">
        <v>1091</v>
      </c>
      <c r="E748" s="181">
        <v>41623.714057301477</v>
      </c>
      <c r="F748" s="181">
        <v>41782.012802430159</v>
      </c>
      <c r="G748" s="181">
        <v>42009.469807422647</v>
      </c>
      <c r="H748" s="181">
        <v>42214.97377567603</v>
      </c>
      <c r="I748" s="181">
        <v>42425.813254402063</v>
      </c>
      <c r="J748" s="182">
        <v>42632.207649178286</v>
      </c>
      <c r="K748" s="181">
        <v>42832.311138135832</v>
      </c>
      <c r="L748" s="181">
        <v>43027.338915268294</v>
      </c>
      <c r="M748" s="181">
        <v>43211.008847595767</v>
      </c>
      <c r="N748" s="181">
        <v>43378.217108282799</v>
      </c>
      <c r="O748" s="181">
        <v>43528.893021458622</v>
      </c>
      <c r="P748" s="181">
        <v>43669.33746597603</v>
      </c>
      <c r="Q748" s="181">
        <v>43805.089452218286</v>
      </c>
      <c r="R748" s="181">
        <v>43931.930067651425</v>
      </c>
      <c r="S748" s="181">
        <v>44049.624838703014</v>
      </c>
      <c r="T748" s="181">
        <v>44159.218069749586</v>
      </c>
      <c r="U748" s="181">
        <v>44259.838138888103</v>
      </c>
      <c r="V748" s="181">
        <v>44349.764335481137</v>
      </c>
      <c r="W748" s="181">
        <v>44429.083064156512</v>
      </c>
      <c r="X748" s="181">
        <v>44497.80614466362</v>
      </c>
      <c r="Y748" s="181">
        <v>44556.246607268637</v>
      </c>
    </row>
    <row r="749" spans="1:25" x14ac:dyDescent="0.25">
      <c r="A749" s="178" t="s">
        <v>1075</v>
      </c>
      <c r="B749" s="178" t="s">
        <v>293</v>
      </c>
      <c r="C749" s="178" t="s">
        <v>240</v>
      </c>
      <c r="D749" s="178" t="s">
        <v>241</v>
      </c>
      <c r="E749" s="181">
        <v>8824.3805416725008</v>
      </c>
      <c r="F749" s="181">
        <v>9019.8698651572377</v>
      </c>
      <c r="G749" s="181">
        <v>9234.7603473312065</v>
      </c>
      <c r="H749" s="181">
        <v>9449.5791698188877</v>
      </c>
      <c r="I749" s="181">
        <v>9670.3821171082745</v>
      </c>
      <c r="J749" s="182">
        <v>9895.0683139324301</v>
      </c>
      <c r="K749" s="181">
        <v>10123.250835138453</v>
      </c>
      <c r="L749" s="181">
        <v>10355.247701107222</v>
      </c>
      <c r="M749" s="181">
        <v>10589.560244966242</v>
      </c>
      <c r="N749" s="181">
        <v>10824.871077704152</v>
      </c>
      <c r="O749" s="181">
        <v>11061.045339108981</v>
      </c>
      <c r="P749" s="181">
        <v>11299.589536693988</v>
      </c>
      <c r="Q749" s="181">
        <v>11541.922434488228</v>
      </c>
      <c r="R749" s="181">
        <v>11786.948297677567</v>
      </c>
      <c r="S749" s="181">
        <v>12034.576833939751</v>
      </c>
      <c r="T749" s="181">
        <v>12285.066163887956</v>
      </c>
      <c r="U749" s="181">
        <v>12538.150009339368</v>
      </c>
      <c r="V749" s="181">
        <v>12793.296688453422</v>
      </c>
      <c r="W749" s="181">
        <v>13050.466032740484</v>
      </c>
      <c r="X749" s="181">
        <v>13309.593303936488</v>
      </c>
      <c r="Y749" s="181">
        <v>13570.701549993511</v>
      </c>
    </row>
    <row r="750" spans="1:25" x14ac:dyDescent="0.25">
      <c r="A750" s="178" t="s">
        <v>1075</v>
      </c>
      <c r="B750" s="178" t="s">
        <v>580</v>
      </c>
      <c r="C750" s="178" t="s">
        <v>565</v>
      </c>
      <c r="D750" s="178" t="s">
        <v>566</v>
      </c>
      <c r="E750" s="181">
        <v>9075.0182011946454</v>
      </c>
      <c r="F750" s="181">
        <v>9127.159431277596</v>
      </c>
      <c r="G750" s="181">
        <v>9196.1750447353952</v>
      </c>
      <c r="H750" s="181">
        <v>9263.5552672244758</v>
      </c>
      <c r="I750" s="181">
        <v>9335.3784185716686</v>
      </c>
      <c r="J750" s="182">
        <v>9409.779058698181</v>
      </c>
      <c r="K750" s="181">
        <v>9486.4328544803229</v>
      </c>
      <c r="L750" s="181">
        <v>9565.7096658492919</v>
      </c>
      <c r="M750" s="181">
        <v>9646.2621021349987</v>
      </c>
      <c r="N750" s="181">
        <v>9726.9320063293508</v>
      </c>
      <c r="O750" s="181">
        <v>9807.6164723510792</v>
      </c>
      <c r="P750" s="181">
        <v>9889.6126032052816</v>
      </c>
      <c r="Q750" s="181">
        <v>9974.1063418642898</v>
      </c>
      <c r="R750" s="181">
        <v>10060.014088752159</v>
      </c>
      <c r="S750" s="181">
        <v>10147.080156477092</v>
      </c>
      <c r="T750" s="181">
        <v>10234.774794139006</v>
      </c>
      <c r="U750" s="181">
        <v>10321.842951545075</v>
      </c>
      <c r="V750" s="181">
        <v>10407.446944526735</v>
      </c>
      <c r="W750" s="181">
        <v>10491.580177668815</v>
      </c>
      <c r="X750" s="181">
        <v>10574.166703251043</v>
      </c>
      <c r="Y750" s="181">
        <v>10654.887958208332</v>
      </c>
    </row>
    <row r="751" spans="1:25" x14ac:dyDescent="0.25">
      <c r="A751" s="178" t="s">
        <v>1075</v>
      </c>
      <c r="B751" s="178" t="s">
        <v>581</v>
      </c>
      <c r="C751" s="178" t="s">
        <v>218</v>
      </c>
      <c r="D751" s="178" t="s">
        <v>1092</v>
      </c>
      <c r="E751" s="181">
        <v>5440.2639262418224</v>
      </c>
      <c r="F751" s="181">
        <v>5665.1941790014398</v>
      </c>
      <c r="G751" s="181">
        <v>5863.8564018696907</v>
      </c>
      <c r="H751" s="181">
        <v>6031.567863860826</v>
      </c>
      <c r="I751" s="181">
        <v>6178.0921927286145</v>
      </c>
      <c r="J751" s="182">
        <v>6307.1221892109897</v>
      </c>
      <c r="K751" s="181">
        <v>6422.4292042613433</v>
      </c>
      <c r="L751" s="181">
        <v>6527.400583844601</v>
      </c>
      <c r="M751" s="181">
        <v>6623.6206860231632</v>
      </c>
      <c r="N751" s="181">
        <v>6712.2947919370381</v>
      </c>
      <c r="O751" s="181">
        <v>6794.9336977421081</v>
      </c>
      <c r="P751" s="181">
        <v>6873.654997131709</v>
      </c>
      <c r="Q751" s="181">
        <v>6950.1942734673821</v>
      </c>
      <c r="R751" s="181">
        <v>7024.5296939051914</v>
      </c>
      <c r="S751" s="181">
        <v>7097.0886257084876</v>
      </c>
      <c r="T751" s="181">
        <v>7168.3087629226493</v>
      </c>
      <c r="U751" s="181">
        <v>7237.9918829430544</v>
      </c>
      <c r="V751" s="181">
        <v>7305.7974696141873</v>
      </c>
      <c r="W751" s="181">
        <v>7371.849218156518</v>
      </c>
      <c r="X751" s="181">
        <v>7436.1959345290761</v>
      </c>
      <c r="Y751" s="181">
        <v>7498.868088587933</v>
      </c>
    </row>
    <row r="752" spans="1:25" x14ac:dyDescent="0.25">
      <c r="A752" s="178" t="s">
        <v>1075</v>
      </c>
      <c r="B752" s="178" t="s">
        <v>581</v>
      </c>
      <c r="C752" s="178" t="s">
        <v>240</v>
      </c>
      <c r="D752" s="178" t="s">
        <v>241</v>
      </c>
      <c r="E752" s="181">
        <v>5517.8932630888812</v>
      </c>
      <c r="F752" s="181">
        <v>5685.2245649884007</v>
      </c>
      <c r="G752" s="181">
        <v>5824.3292134652547</v>
      </c>
      <c r="H752" s="181">
        <v>5931.5532842809589</v>
      </c>
      <c r="I752" s="181">
        <v>6017.4117288010857</v>
      </c>
      <c r="J752" s="182">
        <v>6086.125274469674</v>
      </c>
      <c r="K752" s="181">
        <v>6141.8070366807406</v>
      </c>
      <c r="L752" s="181">
        <v>6188.0382625691982</v>
      </c>
      <c r="M752" s="181">
        <v>6226.5659021949668</v>
      </c>
      <c r="N752" s="181">
        <v>6258.7125909921979</v>
      </c>
      <c r="O752" s="181">
        <v>6286.0305462724627</v>
      </c>
      <c r="P752" s="181">
        <v>6310.572429445022</v>
      </c>
      <c r="Q752" s="181">
        <v>6333.9751594606796</v>
      </c>
      <c r="R752" s="181">
        <v>6356.2342777363783</v>
      </c>
      <c r="S752" s="181">
        <v>6377.7465376545842</v>
      </c>
      <c r="T752" s="181">
        <v>6398.9049547135655</v>
      </c>
      <c r="U752" s="181">
        <v>6419.526607567389</v>
      </c>
      <c r="V752" s="181">
        <v>6439.3064529484509</v>
      </c>
      <c r="W752" s="181">
        <v>6458.3521818675472</v>
      </c>
      <c r="X752" s="181">
        <v>6476.7022800062141</v>
      </c>
      <c r="Y752" s="181">
        <v>6494.3772560388843</v>
      </c>
    </row>
    <row r="753" spans="1:25" x14ac:dyDescent="0.25">
      <c r="A753" s="178" t="s">
        <v>1075</v>
      </c>
      <c r="B753" s="178" t="s">
        <v>582</v>
      </c>
      <c r="C753" s="178" t="s">
        <v>565</v>
      </c>
      <c r="D753" s="178" t="s">
        <v>566</v>
      </c>
      <c r="E753" s="181">
        <v>2365.9548626691121</v>
      </c>
      <c r="F753" s="181">
        <v>2411.6764459071419</v>
      </c>
      <c r="G753" s="181">
        <v>2453.0802785100777</v>
      </c>
      <c r="H753" s="181">
        <v>2486.9113142579913</v>
      </c>
      <c r="I753" s="181">
        <v>2516.1976196169126</v>
      </c>
      <c r="J753" s="182">
        <v>2541.5209298422201</v>
      </c>
      <c r="K753" s="181">
        <v>2563.602696547362</v>
      </c>
      <c r="L753" s="181">
        <v>2583.1536100922767</v>
      </c>
      <c r="M753" s="181">
        <v>2600.2958404480314</v>
      </c>
      <c r="N753" s="181">
        <v>2615.0901419868169</v>
      </c>
      <c r="O753" s="181">
        <v>2627.7982460374033</v>
      </c>
      <c r="P753" s="181">
        <v>2639.0046814581488</v>
      </c>
      <c r="Q753" s="181">
        <v>2649.1994183461275</v>
      </c>
      <c r="R753" s="181">
        <v>2658.281480800596</v>
      </c>
      <c r="S753" s="181">
        <v>2666.3888469038034</v>
      </c>
      <c r="T753" s="181">
        <v>2673.9242966496613</v>
      </c>
      <c r="U753" s="181">
        <v>2681.0375788479805</v>
      </c>
      <c r="V753" s="181">
        <v>2687.6175373202395</v>
      </c>
      <c r="W753" s="181">
        <v>2693.7711510270319</v>
      </c>
      <c r="X753" s="181">
        <v>2699.6112876436841</v>
      </c>
      <c r="Y753" s="181">
        <v>2705.3738497508466</v>
      </c>
    </row>
    <row r="754" spans="1:25" x14ac:dyDescent="0.25">
      <c r="A754" s="178" t="s">
        <v>1075</v>
      </c>
      <c r="B754" s="178" t="s">
        <v>585</v>
      </c>
      <c r="C754" s="178" t="s">
        <v>565</v>
      </c>
      <c r="D754" s="178" t="s">
        <v>566</v>
      </c>
      <c r="E754" s="181">
        <v>1744.3857788690043</v>
      </c>
      <c r="F754" s="181">
        <v>1782.3874225212257</v>
      </c>
      <c r="G754" s="181">
        <v>1814.9618910693225</v>
      </c>
      <c r="H754" s="181">
        <v>1840.2190420869952</v>
      </c>
      <c r="I754" s="181">
        <v>1860.8176231888042</v>
      </c>
      <c r="J754" s="182">
        <v>1877.536014677514</v>
      </c>
      <c r="K754" s="181">
        <v>1891.2363562145681</v>
      </c>
      <c r="L754" s="181">
        <v>1902.7313609809069</v>
      </c>
      <c r="M754" s="181">
        <v>1912.3550463401982</v>
      </c>
      <c r="N754" s="181">
        <v>1920.36433054899</v>
      </c>
      <c r="O754" s="181">
        <v>1927.147359336964</v>
      </c>
      <c r="P754" s="181">
        <v>1933.268637762299</v>
      </c>
      <c r="Q754" s="181">
        <v>1939.2049194248661</v>
      </c>
      <c r="R754" s="181">
        <v>1944.9957034110221</v>
      </c>
      <c r="S754" s="181">
        <v>1950.8334479575519</v>
      </c>
      <c r="T754" s="181">
        <v>1956.9151673943993</v>
      </c>
      <c r="U754" s="181">
        <v>1963.0339511282332</v>
      </c>
      <c r="V754" s="181">
        <v>1968.9288938120669</v>
      </c>
      <c r="W754" s="181">
        <v>1974.6593421473053</v>
      </c>
      <c r="X754" s="181">
        <v>1980.2883052371994</v>
      </c>
      <c r="Y754" s="181">
        <v>1985.8728353489464</v>
      </c>
    </row>
    <row r="755" spans="1:25" x14ac:dyDescent="0.25">
      <c r="A755" s="178" t="s">
        <v>1075</v>
      </c>
      <c r="B755" s="178" t="s">
        <v>586</v>
      </c>
      <c r="C755" s="178" t="s">
        <v>218</v>
      </c>
      <c r="D755" s="178" t="s">
        <v>1093</v>
      </c>
      <c r="E755" s="181">
        <v>1727.9186009779858</v>
      </c>
      <c r="F755" s="181">
        <v>1795.3118680574707</v>
      </c>
      <c r="G755" s="181">
        <v>1859.5883707460964</v>
      </c>
      <c r="H755" s="181">
        <v>1918.4229851887637</v>
      </c>
      <c r="I755" s="181">
        <v>1974.1689401472775</v>
      </c>
      <c r="J755" s="182">
        <v>2027.3643529660239</v>
      </c>
      <c r="K755" s="181">
        <v>2078.6699566958182</v>
      </c>
      <c r="L755" s="181">
        <v>2128.7343539891176</v>
      </c>
      <c r="M755" s="181">
        <v>2177.7026273388219</v>
      </c>
      <c r="N755" s="181">
        <v>2225.6578980637451</v>
      </c>
      <c r="O755" s="181">
        <v>2272.8662304226418</v>
      </c>
      <c r="P755" s="181">
        <v>2319.8418708077406</v>
      </c>
      <c r="Q755" s="181">
        <v>2367.0295404329522</v>
      </c>
      <c r="R755" s="181">
        <v>2414.3306529157453</v>
      </c>
      <c r="S755" s="181">
        <v>2461.8400540240418</v>
      </c>
      <c r="T755" s="181">
        <v>2509.6402594265628</v>
      </c>
      <c r="U755" s="181">
        <v>2557.6366006885987</v>
      </c>
      <c r="V755" s="181">
        <v>2605.7052811893127</v>
      </c>
      <c r="W755" s="181">
        <v>2653.8378607513814</v>
      </c>
      <c r="X755" s="181">
        <v>2702.0222251227588</v>
      </c>
      <c r="Y755" s="181">
        <v>2750.2172293772528</v>
      </c>
    </row>
    <row r="756" spans="1:25" x14ac:dyDescent="0.25">
      <c r="A756" s="178" t="s">
        <v>1075</v>
      </c>
      <c r="B756" s="178" t="s">
        <v>586</v>
      </c>
      <c r="C756" s="178" t="s">
        <v>240</v>
      </c>
      <c r="D756" s="178" t="s">
        <v>241</v>
      </c>
      <c r="E756" s="181">
        <v>2389.7186635907392</v>
      </c>
      <c r="F756" s="181">
        <v>2416.2060832182833</v>
      </c>
      <c r="G756" s="181">
        <v>2435.4626246198732</v>
      </c>
      <c r="H756" s="181">
        <v>2445.0041056827345</v>
      </c>
      <c r="I756" s="181">
        <v>2448.4436555802904</v>
      </c>
      <c r="J756" s="182">
        <v>2446.8547048918758</v>
      </c>
      <c r="K756" s="181">
        <v>2441.3637438259771</v>
      </c>
      <c r="L756" s="181">
        <v>2432.9825632402317</v>
      </c>
      <c r="M756" s="181">
        <v>2422.0699333874331</v>
      </c>
      <c r="N756" s="181">
        <v>2408.8906721821427</v>
      </c>
      <c r="O756" s="181">
        <v>2393.8841622890104</v>
      </c>
      <c r="P756" s="181">
        <v>2377.7063309799328</v>
      </c>
      <c r="Q756" s="181">
        <v>2360.8809362815864</v>
      </c>
      <c r="R756" s="181">
        <v>2343.3530893205184</v>
      </c>
      <c r="S756" s="181">
        <v>2325.2593143806816</v>
      </c>
      <c r="T756" s="181">
        <v>2306.7132380022076</v>
      </c>
      <c r="U756" s="181">
        <v>2287.6603739299408</v>
      </c>
      <c r="V756" s="181">
        <v>2268.0288807781203</v>
      </c>
      <c r="W756" s="181">
        <v>2247.854770672634</v>
      </c>
      <c r="X756" s="181">
        <v>2227.1699394546436</v>
      </c>
      <c r="Y756" s="181">
        <v>2205.9822504780159</v>
      </c>
    </row>
    <row r="757" spans="1:25" x14ac:dyDescent="0.25">
      <c r="A757" s="178" t="s">
        <v>1075</v>
      </c>
      <c r="B757" s="178" t="s">
        <v>587</v>
      </c>
      <c r="C757" s="178" t="s">
        <v>218</v>
      </c>
      <c r="D757" s="178" t="s">
        <v>668</v>
      </c>
      <c r="E757" s="181">
        <v>118038.84494247405</v>
      </c>
      <c r="F757" s="181">
        <v>120743.53154622599</v>
      </c>
      <c r="G757" s="181">
        <v>123316.39380034807</v>
      </c>
      <c r="H757" s="181">
        <v>125562.39178548336</v>
      </c>
      <c r="I757" s="181">
        <v>127627.18050172225</v>
      </c>
      <c r="J757" s="182">
        <v>129527.58463986745</v>
      </c>
      <c r="K757" s="181">
        <v>131294.10564198057</v>
      </c>
      <c r="L757" s="181">
        <v>132959.18122601579</v>
      </c>
      <c r="M757" s="181">
        <v>134524.83111151462</v>
      </c>
      <c r="N757" s="181">
        <v>135991.1664326367</v>
      </c>
      <c r="O757" s="181">
        <v>137370.45192459502</v>
      </c>
      <c r="P757" s="181">
        <v>138693.09979874373</v>
      </c>
      <c r="Q757" s="181">
        <v>139985.47994366882</v>
      </c>
      <c r="R757" s="181">
        <v>141240.26461259706</v>
      </c>
      <c r="S757" s="181">
        <v>142461.43578729316</v>
      </c>
      <c r="T757" s="181">
        <v>143654.28370174387</v>
      </c>
      <c r="U757" s="181">
        <v>144816.51695146793</v>
      </c>
      <c r="V757" s="181">
        <v>145944.2252637677</v>
      </c>
      <c r="W757" s="181">
        <v>147039.69081629851</v>
      </c>
      <c r="X757" s="181">
        <v>148104.33181691027</v>
      </c>
      <c r="Y757" s="181">
        <v>149139.21995259426</v>
      </c>
    </row>
    <row r="758" spans="1:25" x14ac:dyDescent="0.25">
      <c r="A758" s="178" t="s">
        <v>1075</v>
      </c>
      <c r="B758" s="178" t="s">
        <v>587</v>
      </c>
      <c r="C758" s="178" t="s">
        <v>528</v>
      </c>
      <c r="D758" s="178" t="s">
        <v>1094</v>
      </c>
      <c r="E758" s="181">
        <v>10303.951379016216</v>
      </c>
      <c r="F758" s="181">
        <v>10391.240816371845</v>
      </c>
      <c r="G758" s="181">
        <v>10462.826833613613</v>
      </c>
      <c r="H758" s="181">
        <v>10502.978763014835</v>
      </c>
      <c r="I758" s="181">
        <v>10524.967623894972</v>
      </c>
      <c r="J758" s="182">
        <v>10530.877153686679</v>
      </c>
      <c r="K758" s="181">
        <v>10523.790518396991</v>
      </c>
      <c r="L758" s="181">
        <v>10506.788340204455</v>
      </c>
      <c r="M758" s="181">
        <v>10480.422549883397</v>
      </c>
      <c r="N758" s="181">
        <v>10445.078835894163</v>
      </c>
      <c r="O758" s="181">
        <v>10402.052380060295</v>
      </c>
      <c r="P758" s="181">
        <v>10353.930610005275</v>
      </c>
      <c r="Q758" s="181">
        <v>10302.866487183357</v>
      </c>
      <c r="R758" s="181">
        <v>10248.452434986368</v>
      </c>
      <c r="S758" s="181">
        <v>10191.11659424177</v>
      </c>
      <c r="T758" s="181">
        <v>10131.359362570234</v>
      </c>
      <c r="U758" s="181">
        <v>10069.129422384945</v>
      </c>
      <c r="V758" s="181">
        <v>10004.270517318173</v>
      </c>
      <c r="W758" s="181">
        <v>9937.0569312281968</v>
      </c>
      <c r="X758" s="181">
        <v>9867.6933368185819</v>
      </c>
      <c r="Y758" s="181">
        <v>9796.3532327463054</v>
      </c>
    </row>
    <row r="759" spans="1:25" x14ac:dyDescent="0.25">
      <c r="A759" s="178" t="s">
        <v>1075</v>
      </c>
      <c r="B759" s="178" t="s">
        <v>587</v>
      </c>
      <c r="C759" s="178" t="s">
        <v>240</v>
      </c>
      <c r="D759" s="178" t="s">
        <v>241</v>
      </c>
      <c r="E759" s="181">
        <v>31764.994805890023</v>
      </c>
      <c r="F759" s="181">
        <v>32571.036726273975</v>
      </c>
      <c r="G759" s="181">
        <v>33346.974893378385</v>
      </c>
      <c r="H759" s="181">
        <v>34039.77630357405</v>
      </c>
      <c r="I759" s="181">
        <v>34688.449698187869</v>
      </c>
      <c r="J759" s="182">
        <v>35297.279344593619</v>
      </c>
      <c r="K759" s="181">
        <v>35874.317546174716</v>
      </c>
      <c r="L759" s="181">
        <v>36428.221847461296</v>
      </c>
      <c r="M759" s="181">
        <v>36959.378401835682</v>
      </c>
      <c r="N759" s="181">
        <v>37467.64409363841</v>
      </c>
      <c r="O759" s="181">
        <v>37956.22494394824</v>
      </c>
      <c r="P759" s="181">
        <v>38433.386207580574</v>
      </c>
      <c r="Q759" s="181">
        <v>38906.361565913721</v>
      </c>
      <c r="R759" s="181">
        <v>39373.073982923837</v>
      </c>
      <c r="S759" s="181">
        <v>39834.581277265825</v>
      </c>
      <c r="T759" s="181">
        <v>40292.318772155915</v>
      </c>
      <c r="U759" s="181">
        <v>40745.604422875054</v>
      </c>
      <c r="V759" s="181">
        <v>41193.288777297486</v>
      </c>
      <c r="W759" s="181">
        <v>41635.959211151443</v>
      </c>
      <c r="X759" s="181">
        <v>42073.96335313403</v>
      </c>
      <c r="Y759" s="181">
        <v>42507.552893807304</v>
      </c>
    </row>
    <row r="760" spans="1:25" x14ac:dyDescent="0.25">
      <c r="A760" s="178" t="s">
        <v>1075</v>
      </c>
      <c r="B760" s="178" t="s">
        <v>594</v>
      </c>
      <c r="C760" s="178" t="s">
        <v>565</v>
      </c>
      <c r="D760" s="178" t="s">
        <v>566</v>
      </c>
      <c r="E760" s="181">
        <v>5606.6626430943779</v>
      </c>
      <c r="F760" s="181">
        <v>5706.5007437264776</v>
      </c>
      <c r="G760" s="181">
        <v>5796.6262935830828</v>
      </c>
      <c r="H760" s="181">
        <v>5869.863378769991</v>
      </c>
      <c r="I760" s="181">
        <v>5933.3380093858732</v>
      </c>
      <c r="J760" s="182">
        <v>5988.500539572583</v>
      </c>
      <c r="K760" s="181">
        <v>6037.2026181099545</v>
      </c>
      <c r="L760" s="181">
        <v>6081.2154474598765</v>
      </c>
      <c r="M760" s="181">
        <v>6120.8702062556367</v>
      </c>
      <c r="N760" s="181">
        <v>6156.3467086395985</v>
      </c>
      <c r="O760" s="181">
        <v>6188.3237206833819</v>
      </c>
      <c r="P760" s="181">
        <v>6218.148130568482</v>
      </c>
      <c r="Q760" s="181">
        <v>6246.9321877266602</v>
      </c>
      <c r="R760" s="181">
        <v>6274.3720168153477</v>
      </c>
      <c r="S760" s="181">
        <v>6300.6654192592114</v>
      </c>
      <c r="T760" s="181">
        <v>6326.260390268726</v>
      </c>
      <c r="U760" s="181">
        <v>6351.0455033655026</v>
      </c>
      <c r="V760" s="181">
        <v>6374.6373646519223</v>
      </c>
      <c r="W760" s="181">
        <v>6397.1354327241461</v>
      </c>
      <c r="X760" s="181">
        <v>6418.6326754317452</v>
      </c>
      <c r="Y760" s="181">
        <v>6439.3324005565037</v>
      </c>
    </row>
    <row r="761" spans="1:25" x14ac:dyDescent="0.25">
      <c r="A761" s="178" t="s">
        <v>1075</v>
      </c>
      <c r="B761" s="178" t="s">
        <v>596</v>
      </c>
      <c r="C761" s="178" t="s">
        <v>218</v>
      </c>
      <c r="D761" s="178" t="s">
        <v>1095</v>
      </c>
      <c r="E761" s="181">
        <v>837990.24238003464</v>
      </c>
      <c r="F761" s="181">
        <v>851403.34593528463</v>
      </c>
      <c r="G761" s="181">
        <v>864801.90441124677</v>
      </c>
      <c r="H761" s="181">
        <v>876600.01713025826</v>
      </c>
      <c r="I761" s="181">
        <v>887635.6575120152</v>
      </c>
      <c r="J761" s="182">
        <v>897875.91709757911</v>
      </c>
      <c r="K761" s="181">
        <v>907431.83533351682</v>
      </c>
      <c r="L761" s="181">
        <v>916440.59647434764</v>
      </c>
      <c r="M761" s="181">
        <v>924851.58072169858</v>
      </c>
      <c r="N761" s="181">
        <v>932615.70812752715</v>
      </c>
      <c r="O761" s="181">
        <v>939771.91426365287</v>
      </c>
      <c r="P761" s="181">
        <v>946492.07166193449</v>
      </c>
      <c r="Q761" s="181">
        <v>952928.33954802877</v>
      </c>
      <c r="R761" s="181">
        <v>959013.27558201377</v>
      </c>
      <c r="S761" s="181">
        <v>964756.01762948756</v>
      </c>
      <c r="T761" s="181">
        <v>970162.08676623076</v>
      </c>
      <c r="U761" s="181">
        <v>975281.64597241848</v>
      </c>
      <c r="V761" s="181">
        <v>980172.48475381546</v>
      </c>
      <c r="W761" s="181">
        <v>984845.82641275029</v>
      </c>
      <c r="X761" s="181">
        <v>989307.37925731624</v>
      </c>
      <c r="Y761" s="181">
        <v>993553.74695453874</v>
      </c>
    </row>
    <row r="762" spans="1:25" x14ac:dyDescent="0.25">
      <c r="A762" s="178" t="s">
        <v>1075</v>
      </c>
      <c r="B762" s="178" t="s">
        <v>596</v>
      </c>
      <c r="C762" s="178" t="s">
        <v>240</v>
      </c>
      <c r="D762" s="178" t="s">
        <v>241</v>
      </c>
      <c r="E762" s="181">
        <v>10677.429203467655</v>
      </c>
      <c r="F762" s="181">
        <v>11056.620184669919</v>
      </c>
      <c r="G762" s="181">
        <v>11450.767186058703</v>
      </c>
      <c r="H762" s="181">
        <v>11838.99615352123</v>
      </c>
      <c r="I762" s="181">
        <v>12232.106674311683</v>
      </c>
      <c r="J762" s="182">
        <v>12629.521726703537</v>
      </c>
      <c r="K762" s="181">
        <v>13032.660282093508</v>
      </c>
      <c r="L762" s="181">
        <v>13443.42563254376</v>
      </c>
      <c r="M762" s="181">
        <v>13861.051654245948</v>
      </c>
      <c r="N762" s="181">
        <v>14284.708129707344</v>
      </c>
      <c r="O762" s="181">
        <v>14714.850807156852</v>
      </c>
      <c r="P762" s="181">
        <v>15154.08921521784</v>
      </c>
      <c r="Q762" s="181">
        <v>15604.933090212184</v>
      </c>
      <c r="R762" s="181">
        <v>16066.426575224588</v>
      </c>
      <c r="S762" s="181">
        <v>16538.816038238027</v>
      </c>
      <c r="T762" s="181">
        <v>17022.288198303617</v>
      </c>
      <c r="U762" s="181">
        <v>17517.8301026468</v>
      </c>
      <c r="V762" s="181">
        <v>18026.644446325379</v>
      </c>
      <c r="W762" s="181">
        <v>18549.152150245856</v>
      </c>
      <c r="X762" s="181">
        <v>19085.68555804358</v>
      </c>
      <c r="Y762" s="181">
        <v>19636.40583872575</v>
      </c>
    </row>
    <row r="763" spans="1:25" x14ac:dyDescent="0.25">
      <c r="A763" s="178" t="s">
        <v>1075</v>
      </c>
      <c r="B763" s="178" t="s">
        <v>598</v>
      </c>
      <c r="C763" s="178" t="s">
        <v>565</v>
      </c>
      <c r="D763" s="178" t="s">
        <v>566</v>
      </c>
      <c r="E763" s="181">
        <v>8718.2359568346001</v>
      </c>
      <c r="F763" s="181">
        <v>8871.7291068546638</v>
      </c>
      <c r="G763" s="181">
        <v>9023.6349736124375</v>
      </c>
      <c r="H763" s="181">
        <v>9157.4133734919687</v>
      </c>
      <c r="I763" s="181">
        <v>9283.9173450281924</v>
      </c>
      <c r="J763" s="182">
        <v>9403.5198295401406</v>
      </c>
      <c r="K763" s="181">
        <v>9518.0085176780904</v>
      </c>
      <c r="L763" s="181">
        <v>9629.4023971546412</v>
      </c>
      <c r="M763" s="181">
        <v>9737.2810272443839</v>
      </c>
      <c r="N763" s="181">
        <v>9841.1986416513228</v>
      </c>
      <c r="O763" s="181">
        <v>9941.8737481482658</v>
      </c>
      <c r="P763" s="181">
        <v>10041.283753345193</v>
      </c>
      <c r="Q763" s="181">
        <v>10141.189636417212</v>
      </c>
      <c r="R763" s="181">
        <v>10240.880329755188</v>
      </c>
      <c r="S763" s="181">
        <v>10340.505783912628</v>
      </c>
      <c r="T763" s="181">
        <v>10439.762780684363</v>
      </c>
      <c r="U763" s="181">
        <v>10537.694200131451</v>
      </c>
      <c r="V763" s="181">
        <v>10633.807067182275</v>
      </c>
      <c r="W763" s="181">
        <v>10728.21402734669</v>
      </c>
      <c r="X763" s="181">
        <v>10820.969317216068</v>
      </c>
      <c r="Y763" s="181">
        <v>10911.793495509108</v>
      </c>
    </row>
    <row r="764" spans="1:25" x14ac:dyDescent="0.25">
      <c r="A764" s="178" t="s">
        <v>1075</v>
      </c>
      <c r="B764" s="178" t="s">
        <v>606</v>
      </c>
      <c r="C764" s="178" t="s">
        <v>218</v>
      </c>
      <c r="D764" s="178" t="s">
        <v>1096</v>
      </c>
      <c r="E764" s="181">
        <v>122283.67720681131</v>
      </c>
      <c r="F764" s="181">
        <v>124221.33214559131</v>
      </c>
      <c r="G764" s="181">
        <v>126157.84998277138</v>
      </c>
      <c r="H764" s="181">
        <v>127867.07658772594</v>
      </c>
      <c r="I764" s="181">
        <v>129470.90392157833</v>
      </c>
      <c r="J764" s="182">
        <v>130966.86424514095</v>
      </c>
      <c r="K764" s="181">
        <v>132371.56019812854</v>
      </c>
      <c r="L764" s="181">
        <v>133705.8206345521</v>
      </c>
      <c r="M764" s="181">
        <v>134963.00214444505</v>
      </c>
      <c r="N764" s="181">
        <v>136136.8612946163</v>
      </c>
      <c r="O764" s="181">
        <v>137234.53590098105</v>
      </c>
      <c r="P764" s="181">
        <v>138281.64413613721</v>
      </c>
      <c r="Q764" s="181">
        <v>139300.43145723065</v>
      </c>
      <c r="R764" s="181">
        <v>140280.96113497351</v>
      </c>
      <c r="S764" s="181">
        <v>141224.80379999301</v>
      </c>
      <c r="T764" s="181">
        <v>142133.75126120512</v>
      </c>
      <c r="U764" s="181">
        <v>143009.05931054498</v>
      </c>
      <c r="V764" s="181">
        <v>143852.06159170435</v>
      </c>
      <c r="W764" s="181">
        <v>144663.64402643414</v>
      </c>
      <c r="X764" s="181">
        <v>145444.08514921719</v>
      </c>
      <c r="Y764" s="181">
        <v>146192.71027049777</v>
      </c>
    </row>
    <row r="765" spans="1:25" x14ac:dyDescent="0.25">
      <c r="A765" s="178" t="s">
        <v>1075</v>
      </c>
      <c r="B765" s="178" t="s">
        <v>606</v>
      </c>
      <c r="C765" s="178" t="s">
        <v>786</v>
      </c>
      <c r="D765" s="178" t="s">
        <v>982</v>
      </c>
      <c r="E765" s="181">
        <v>2951.685680983579</v>
      </c>
      <c r="F765" s="181">
        <v>2903.2790923980638</v>
      </c>
      <c r="G765" s="181">
        <v>2854.9458089155346</v>
      </c>
      <c r="H765" s="181">
        <v>2801.7753622494365</v>
      </c>
      <c r="I765" s="181">
        <v>2746.8676949654205</v>
      </c>
      <c r="J765" s="182">
        <v>2690.4069534209125</v>
      </c>
      <c r="K765" s="181">
        <v>2632.9476300685424</v>
      </c>
      <c r="L765" s="181">
        <v>2575.0687765610173</v>
      </c>
      <c r="M765" s="181">
        <v>2516.7740946965278</v>
      </c>
      <c r="N765" s="181">
        <v>2458.0811939425116</v>
      </c>
      <c r="O765" s="181">
        <v>2399.2466352185988</v>
      </c>
      <c r="P765" s="181">
        <v>2340.8144881941726</v>
      </c>
      <c r="Q765" s="181">
        <v>2283.2102718739902</v>
      </c>
      <c r="R765" s="181">
        <v>2226.2973359553216</v>
      </c>
      <c r="S765" s="181">
        <v>2170.1332428503101</v>
      </c>
      <c r="T765" s="181">
        <v>2114.7723510329452</v>
      </c>
      <c r="U765" s="181">
        <v>2060.2548309295557</v>
      </c>
      <c r="V765" s="181">
        <v>2006.6169077956931</v>
      </c>
      <c r="W765" s="181">
        <v>1953.8839409716818</v>
      </c>
      <c r="X765" s="181">
        <v>1902.0696367277799</v>
      </c>
      <c r="Y765" s="181">
        <v>1851.1731903119253</v>
      </c>
    </row>
    <row r="766" spans="1:25" x14ac:dyDescent="0.25">
      <c r="A766" s="178" t="s">
        <v>1075</v>
      </c>
      <c r="B766" s="178" t="s">
        <v>606</v>
      </c>
      <c r="C766" s="178" t="s">
        <v>479</v>
      </c>
      <c r="D766" s="178" t="s">
        <v>1097</v>
      </c>
      <c r="E766" s="181">
        <v>1835.2235181413694</v>
      </c>
      <c r="F766" s="181">
        <v>1910.9326858618067</v>
      </c>
      <c r="G766" s="181">
        <v>1989.2630521805181</v>
      </c>
      <c r="H766" s="181">
        <v>2066.6427266670717</v>
      </c>
      <c r="I766" s="181">
        <v>2144.9026145036096</v>
      </c>
      <c r="J766" s="182">
        <v>2223.9527621346097</v>
      </c>
      <c r="K766" s="181">
        <v>2304.026911434592</v>
      </c>
      <c r="L766" s="181">
        <v>2385.45871252912</v>
      </c>
      <c r="M766" s="181">
        <v>2468.1130660195913</v>
      </c>
      <c r="N766" s="181">
        <v>2551.8478991492411</v>
      </c>
      <c r="O766" s="181">
        <v>2636.7636328125222</v>
      </c>
      <c r="P766" s="181">
        <v>2723.3348728757705</v>
      </c>
      <c r="Q766" s="181">
        <v>2812.0154659259533</v>
      </c>
      <c r="R766" s="181">
        <v>2902.6368653274376</v>
      </c>
      <c r="S766" s="181">
        <v>2995.254191988276</v>
      </c>
      <c r="T766" s="181">
        <v>3089.9300894735661</v>
      </c>
      <c r="U766" s="181">
        <v>3186.7186039148487</v>
      </c>
      <c r="V766" s="181">
        <v>3285.6779006278266</v>
      </c>
      <c r="W766" s="181">
        <v>3386.8583057224973</v>
      </c>
      <c r="X766" s="181">
        <v>3490.2973049286679</v>
      </c>
      <c r="Y766" s="181">
        <v>3596.0092966925408</v>
      </c>
    </row>
    <row r="767" spans="1:25" x14ac:dyDescent="0.25">
      <c r="A767" s="178" t="s">
        <v>1075</v>
      </c>
      <c r="B767" s="178" t="s">
        <v>606</v>
      </c>
      <c r="C767" s="178" t="s">
        <v>1098</v>
      </c>
      <c r="D767" s="178" t="s">
        <v>1099</v>
      </c>
      <c r="E767" s="181">
        <v>2449.3812756232155</v>
      </c>
      <c r="F767" s="181">
        <v>2524.9035267555328</v>
      </c>
      <c r="G767" s="181">
        <v>2602.0976396772871</v>
      </c>
      <c r="H767" s="181">
        <v>2676.2627472501181</v>
      </c>
      <c r="I767" s="181">
        <v>2749.8113234975649</v>
      </c>
      <c r="J767" s="182">
        <v>2822.6228195567173</v>
      </c>
      <c r="K767" s="181">
        <v>2894.9882793935917</v>
      </c>
      <c r="L767" s="181">
        <v>2967.3114954020875</v>
      </c>
      <c r="M767" s="181">
        <v>3039.4027948243724</v>
      </c>
      <c r="N767" s="181">
        <v>3111.0713028284936</v>
      </c>
      <c r="O767" s="181">
        <v>3182.4262818513516</v>
      </c>
      <c r="P767" s="181">
        <v>3254.0196567280327</v>
      </c>
      <c r="Q767" s="181">
        <v>3326.3565733640198</v>
      </c>
      <c r="R767" s="181">
        <v>3399.1926300975683</v>
      </c>
      <c r="S767" s="181">
        <v>3472.5517520612862</v>
      </c>
      <c r="T767" s="181">
        <v>3546.4649182577004</v>
      </c>
      <c r="U767" s="181">
        <v>3620.9514590222689</v>
      </c>
      <c r="V767" s="181">
        <v>3696.033903457313</v>
      </c>
      <c r="W767" s="181">
        <v>3771.7244731615333</v>
      </c>
      <c r="X767" s="181">
        <v>3848.0200518720985</v>
      </c>
      <c r="Y767" s="181">
        <v>3924.891746557229</v>
      </c>
    </row>
    <row r="768" spans="1:25" x14ac:dyDescent="0.25">
      <c r="A768" s="178" t="s">
        <v>1075</v>
      </c>
      <c r="B768" s="178" t="s">
        <v>606</v>
      </c>
      <c r="C768" s="178" t="s">
        <v>1100</v>
      </c>
      <c r="D768" s="178" t="s">
        <v>1101</v>
      </c>
      <c r="E768" s="181">
        <v>4137.538349308561</v>
      </c>
      <c r="F768" s="181">
        <v>4213.6434932192915</v>
      </c>
      <c r="G768" s="181">
        <v>4290.0657531684838</v>
      </c>
      <c r="H768" s="181">
        <v>4359.0963594010964</v>
      </c>
      <c r="I768" s="181">
        <v>4424.8441333145793</v>
      </c>
      <c r="J768" s="182">
        <v>4487.1985846248836</v>
      </c>
      <c r="K768" s="181">
        <v>4546.7032726055595</v>
      </c>
      <c r="L768" s="181">
        <v>4604.0528690048877</v>
      </c>
      <c r="M768" s="181">
        <v>4659.0007688478536</v>
      </c>
      <c r="N768" s="181">
        <v>4711.3118197358626</v>
      </c>
      <c r="O768" s="181">
        <v>4761.2128527171981</v>
      </c>
      <c r="P768" s="181">
        <v>4809.5758432558769</v>
      </c>
      <c r="Q768" s="181">
        <v>4857.1640096009023</v>
      </c>
      <c r="R768" s="181">
        <v>4903.623337362812</v>
      </c>
      <c r="S768" s="181">
        <v>4948.9995492907956</v>
      </c>
      <c r="T768" s="181">
        <v>4993.3466426360073</v>
      </c>
      <c r="U768" s="181">
        <v>5036.7003218698019</v>
      </c>
      <c r="V768" s="181">
        <v>5079.0994400219943</v>
      </c>
      <c r="W768" s="181">
        <v>5120.5674323545218</v>
      </c>
      <c r="X768" s="181">
        <v>5161.1064546246198</v>
      </c>
      <c r="Y768" s="181">
        <v>5200.6848116959436</v>
      </c>
    </row>
    <row r="769" spans="1:25" x14ac:dyDescent="0.25">
      <c r="A769" s="178" t="s">
        <v>1075</v>
      </c>
      <c r="B769" s="178" t="s">
        <v>606</v>
      </c>
      <c r="C769" s="178" t="s">
        <v>240</v>
      </c>
      <c r="D769" s="178" t="s">
        <v>241</v>
      </c>
      <c r="E769" s="181">
        <v>9198.9025328056669</v>
      </c>
      <c r="F769" s="181">
        <v>9267.0867676067573</v>
      </c>
      <c r="G769" s="181">
        <v>9334.0811088724076</v>
      </c>
      <c r="H769" s="181">
        <v>9383.3260561694551</v>
      </c>
      <c r="I769" s="181">
        <v>9424.1323382449373</v>
      </c>
      <c r="J769" s="182">
        <v>9456.532054370613</v>
      </c>
      <c r="K769" s="181">
        <v>9481.9221018155986</v>
      </c>
      <c r="L769" s="181">
        <v>9501.9553749305069</v>
      </c>
      <c r="M769" s="181">
        <v>9516.2957052095771</v>
      </c>
      <c r="N769" s="181">
        <v>9524.6450695414806</v>
      </c>
      <c r="O769" s="181">
        <v>9527.643301924958</v>
      </c>
      <c r="P769" s="181">
        <v>9527.1836137888877</v>
      </c>
      <c r="Q769" s="181">
        <v>9524.8710288017628</v>
      </c>
      <c r="R769" s="181">
        <v>9520.0781679542324</v>
      </c>
      <c r="S769" s="181">
        <v>9512.9711987819046</v>
      </c>
      <c r="T769" s="181">
        <v>9503.7259130001294</v>
      </c>
      <c r="U769" s="181">
        <v>9492.4771181414671</v>
      </c>
      <c r="V769" s="181">
        <v>9479.3605779667851</v>
      </c>
      <c r="W769" s="181">
        <v>9464.4785970211487</v>
      </c>
      <c r="X769" s="181">
        <v>9447.890844139687</v>
      </c>
      <c r="Y769" s="181">
        <v>9429.5935516709615</v>
      </c>
    </row>
    <row r="770" spans="1:25" x14ac:dyDescent="0.25">
      <c r="A770" s="178" t="s">
        <v>1075</v>
      </c>
      <c r="B770" s="178" t="s">
        <v>608</v>
      </c>
      <c r="C770" s="178" t="s">
        <v>565</v>
      </c>
      <c r="D770" s="178" t="s">
        <v>566</v>
      </c>
      <c r="E770" s="181">
        <v>3025.4211797549351</v>
      </c>
      <c r="F770" s="181">
        <v>3083.5670447767043</v>
      </c>
      <c r="G770" s="181">
        <v>3126.4181366385405</v>
      </c>
      <c r="H770" s="181">
        <v>3153.4052124905438</v>
      </c>
      <c r="I770" s="181">
        <v>3169.3191080545967</v>
      </c>
      <c r="J770" s="182">
        <v>3176.5670672170809</v>
      </c>
      <c r="K770" s="181">
        <v>3177.3409650548838</v>
      </c>
      <c r="L770" s="181">
        <v>3173.4647678570186</v>
      </c>
      <c r="M770" s="181">
        <v>3165.9813707979988</v>
      </c>
      <c r="N770" s="181">
        <v>3155.7163887500487</v>
      </c>
      <c r="O770" s="181">
        <v>3143.4886305599739</v>
      </c>
      <c r="P770" s="181">
        <v>3130.3069128648553</v>
      </c>
      <c r="Q770" s="181">
        <v>3116.9756381992861</v>
      </c>
      <c r="R770" s="181">
        <v>3103.6094847138811</v>
      </c>
      <c r="S770" s="181">
        <v>3090.485082876924</v>
      </c>
      <c r="T770" s="181">
        <v>3077.9059818540381</v>
      </c>
      <c r="U770" s="181">
        <v>3065.9698219563556</v>
      </c>
      <c r="V770" s="181">
        <v>3054.6467742851028</v>
      </c>
      <c r="W770" s="181">
        <v>3043.9991263253801</v>
      </c>
      <c r="X770" s="181">
        <v>3034.0607225163853</v>
      </c>
      <c r="Y770" s="181">
        <v>3024.869126951749</v>
      </c>
    </row>
    <row r="771" spans="1:25" x14ac:dyDescent="0.25">
      <c r="A771" s="178" t="s">
        <v>1075</v>
      </c>
      <c r="B771" s="178" t="s">
        <v>612</v>
      </c>
      <c r="C771" s="178" t="s">
        <v>528</v>
      </c>
      <c r="D771" s="178" t="s">
        <v>1102</v>
      </c>
      <c r="E771" s="181">
        <v>2180.1876787971269</v>
      </c>
      <c r="F771" s="181">
        <v>2327.6169025670943</v>
      </c>
      <c r="G771" s="181">
        <v>2455.6591255086169</v>
      </c>
      <c r="H771" s="181">
        <v>2562.996895893355</v>
      </c>
      <c r="I771" s="181">
        <v>2655.076557388662</v>
      </c>
      <c r="J771" s="182">
        <v>2734.6846727084526</v>
      </c>
      <c r="K771" s="181">
        <v>2804.4226706398163</v>
      </c>
      <c r="L771" s="181">
        <v>2866.6548103385994</v>
      </c>
      <c r="M771" s="181">
        <v>2922.7779619583698</v>
      </c>
      <c r="N771" s="181">
        <v>2973.9863029201833</v>
      </c>
      <c r="O771" s="181">
        <v>3021.421435611529</v>
      </c>
      <c r="P771" s="181">
        <v>3066.4490119762913</v>
      </c>
      <c r="Q771" s="181">
        <v>3110.1926260883238</v>
      </c>
      <c r="R771" s="181">
        <v>3152.9129510598154</v>
      </c>
      <c r="S771" s="181">
        <v>3195.1356223628168</v>
      </c>
      <c r="T771" s="181">
        <v>3237.6433632427852</v>
      </c>
      <c r="U771" s="181">
        <v>3279.9927618311167</v>
      </c>
      <c r="V771" s="181">
        <v>3321.3281478849808</v>
      </c>
      <c r="W771" s="181">
        <v>3361.8251898276717</v>
      </c>
      <c r="X771" s="181">
        <v>3401.6453870672422</v>
      </c>
      <c r="Y771" s="181">
        <v>3441.0846801428365</v>
      </c>
    </row>
    <row r="772" spans="1:25" x14ac:dyDescent="0.25">
      <c r="A772" s="178" t="s">
        <v>1075</v>
      </c>
      <c r="B772" s="178" t="s">
        <v>612</v>
      </c>
      <c r="C772" s="178" t="s">
        <v>447</v>
      </c>
      <c r="D772" s="178" t="s">
        <v>1103</v>
      </c>
      <c r="E772" s="181">
        <v>2189.5135766627041</v>
      </c>
      <c r="F772" s="181">
        <v>2337.5734387472767</v>
      </c>
      <c r="G772" s="181">
        <v>2466.1633708173508</v>
      </c>
      <c r="H772" s="181">
        <v>2573.9602856571564</v>
      </c>
      <c r="I772" s="181">
        <v>2666.4338240314823</v>
      </c>
      <c r="J772" s="182">
        <v>2746.3824683616704</v>
      </c>
      <c r="K772" s="181">
        <v>2816.4187752195448</v>
      </c>
      <c r="L772" s="181">
        <v>2878.9171170368099</v>
      </c>
      <c r="M772" s="181">
        <v>2935.2803391720627</v>
      </c>
      <c r="N772" s="181">
        <v>2986.707727219738</v>
      </c>
      <c r="O772" s="181">
        <v>3034.3457668474989</v>
      </c>
      <c r="P772" s="181">
        <v>3079.5659516662909</v>
      </c>
      <c r="Q772" s="181">
        <v>3123.4966819983824</v>
      </c>
      <c r="R772" s="181">
        <v>3166.3997460025444</v>
      </c>
      <c r="S772" s="181">
        <v>3208.8030275915353</v>
      </c>
      <c r="T772" s="181">
        <v>3251.492598161577</v>
      </c>
      <c r="U772" s="181">
        <v>3294.0231491202921</v>
      </c>
      <c r="V772" s="181">
        <v>3335.5353500384508</v>
      </c>
      <c r="W772" s="181">
        <v>3376.2056207727178</v>
      </c>
      <c r="X772" s="181">
        <v>3416.19615155561</v>
      </c>
      <c r="Y772" s="181">
        <v>3455.8041488316194</v>
      </c>
    </row>
    <row r="773" spans="1:25" x14ac:dyDescent="0.25">
      <c r="A773" s="178" t="s">
        <v>1075</v>
      </c>
      <c r="B773" s="178" t="s">
        <v>612</v>
      </c>
      <c r="C773" s="178" t="s">
        <v>240</v>
      </c>
      <c r="D773" s="178" t="s">
        <v>241</v>
      </c>
      <c r="E773" s="181">
        <v>1735.6532138712864</v>
      </c>
      <c r="F773" s="181">
        <v>1853.0220113117311</v>
      </c>
      <c r="G773" s="181">
        <v>1954.9567657922682</v>
      </c>
      <c r="H773" s="181">
        <v>2040.4086504854417</v>
      </c>
      <c r="I773" s="181">
        <v>2113.7135140808027</v>
      </c>
      <c r="J773" s="182">
        <v>2177.0897465716062</v>
      </c>
      <c r="K773" s="181">
        <v>2232.6083523392085</v>
      </c>
      <c r="L773" s="181">
        <v>2282.1515243902845</v>
      </c>
      <c r="M773" s="181">
        <v>2326.8313147719946</v>
      </c>
      <c r="N773" s="181">
        <v>2367.5984113076606</v>
      </c>
      <c r="O773" s="181">
        <v>2405.3616466964481</v>
      </c>
      <c r="P773" s="181">
        <v>2441.2082200856985</v>
      </c>
      <c r="Q773" s="181">
        <v>2476.0326277081613</v>
      </c>
      <c r="R773" s="181">
        <v>2510.0423921222564</v>
      </c>
      <c r="S773" s="181">
        <v>2543.6559731263133</v>
      </c>
      <c r="T773" s="181">
        <v>2577.4964987793337</v>
      </c>
      <c r="U773" s="181">
        <v>2611.2109677125386</v>
      </c>
      <c r="V773" s="181">
        <v>2644.1181785681611</v>
      </c>
      <c r="W773" s="181">
        <v>2676.3579814455447</v>
      </c>
      <c r="X773" s="181">
        <v>2708.0589464532864</v>
      </c>
      <c r="Y773" s="181">
        <v>2739.4566726422736</v>
      </c>
    </row>
    <row r="774" spans="1:25" x14ac:dyDescent="0.25">
      <c r="A774" s="178" t="s">
        <v>1075</v>
      </c>
      <c r="B774" s="178" t="s">
        <v>618</v>
      </c>
      <c r="C774" s="178" t="s">
        <v>565</v>
      </c>
      <c r="D774" s="178" t="s">
        <v>566</v>
      </c>
      <c r="E774" s="181">
        <v>4080.295851055992</v>
      </c>
      <c r="F774" s="181">
        <v>4115.4976528742673</v>
      </c>
      <c r="G774" s="181">
        <v>4151.1848154811778</v>
      </c>
      <c r="H774" s="181">
        <v>4180.7480902955849</v>
      </c>
      <c r="I774" s="181">
        <v>4208.031979632995</v>
      </c>
      <c r="J774" s="182">
        <v>4233.115625340396</v>
      </c>
      <c r="K774" s="181">
        <v>4256.5638344870349</v>
      </c>
      <c r="L774" s="181">
        <v>4278.9805255995198</v>
      </c>
      <c r="M774" s="181">
        <v>4300.0749146650578</v>
      </c>
      <c r="N774" s="181">
        <v>4319.577440690643</v>
      </c>
      <c r="O774" s="181">
        <v>4337.6597608677712</v>
      </c>
      <c r="P774" s="181">
        <v>4355.0081283120771</v>
      </c>
      <c r="Q774" s="181">
        <v>4372.1791409367961</v>
      </c>
      <c r="R774" s="181">
        <v>4388.7709162807532</v>
      </c>
      <c r="S774" s="181">
        <v>4404.781474100344</v>
      </c>
      <c r="T774" s="181">
        <v>4420.4947065641309</v>
      </c>
      <c r="U774" s="181">
        <v>4435.9481326274872</v>
      </c>
      <c r="V774" s="181">
        <v>4450.9158645577454</v>
      </c>
      <c r="W774" s="181">
        <v>4465.3706497701205</v>
      </c>
      <c r="X774" s="181">
        <v>4479.3032323850584</v>
      </c>
      <c r="Y774" s="181">
        <v>4492.8343429957085</v>
      </c>
    </row>
    <row r="775" spans="1:25" x14ac:dyDescent="0.25">
      <c r="A775" s="178" t="s">
        <v>1075</v>
      </c>
      <c r="B775" s="178" t="s">
        <v>620</v>
      </c>
      <c r="C775" s="178" t="s">
        <v>218</v>
      </c>
      <c r="D775" s="178" t="s">
        <v>1104</v>
      </c>
      <c r="E775" s="181">
        <v>5519.1173471990351</v>
      </c>
      <c r="F775" s="181">
        <v>5709.6565561148927</v>
      </c>
      <c r="G775" s="181">
        <v>5888.2256317526217</v>
      </c>
      <c r="H775" s="181">
        <v>6048.0612037093751</v>
      </c>
      <c r="I775" s="181">
        <v>6195.9685265221824</v>
      </c>
      <c r="J775" s="182">
        <v>6333.5330386293972</v>
      </c>
      <c r="K775" s="181">
        <v>6462.7647721176218</v>
      </c>
      <c r="L775" s="181">
        <v>6585.606042103007</v>
      </c>
      <c r="M775" s="181">
        <v>6702.6198416718489</v>
      </c>
      <c r="N775" s="181">
        <v>6814.2185874310899</v>
      </c>
      <c r="O775" s="181">
        <v>6921.2949534414538</v>
      </c>
      <c r="P775" s="181">
        <v>7025.514192170248</v>
      </c>
      <c r="Q775" s="181">
        <v>7128.3354558901938</v>
      </c>
      <c r="R775" s="181">
        <v>7229.5752637236274</v>
      </c>
      <c r="S775" s="181">
        <v>7329.4447254320658</v>
      </c>
      <c r="T775" s="181">
        <v>7427.6331683757271</v>
      </c>
      <c r="U775" s="181">
        <v>7524.2172087300596</v>
      </c>
      <c r="V775" s="181">
        <v>7619.7032832756076</v>
      </c>
      <c r="W775" s="181">
        <v>7714.1375323976863</v>
      </c>
      <c r="X775" s="181">
        <v>7807.4259150581529</v>
      </c>
      <c r="Y775" s="181">
        <v>7899.104586344758</v>
      </c>
    </row>
    <row r="776" spans="1:25" x14ac:dyDescent="0.25">
      <c r="A776" s="178" t="s">
        <v>1075</v>
      </c>
      <c r="B776" s="178" t="s">
        <v>620</v>
      </c>
      <c r="C776" s="178" t="s">
        <v>240</v>
      </c>
      <c r="D776" s="178" t="s">
        <v>241</v>
      </c>
      <c r="E776" s="181">
        <v>3410.8766494697229</v>
      </c>
      <c r="F776" s="181">
        <v>3417.2082661990689</v>
      </c>
      <c r="G776" s="181">
        <v>3412.9097077015367</v>
      </c>
      <c r="H776" s="181">
        <v>3395.0735246987456</v>
      </c>
      <c r="I776" s="181">
        <v>3368.5931548898116</v>
      </c>
      <c r="J776" s="182">
        <v>3335.0733807194629</v>
      </c>
      <c r="K776" s="181">
        <v>3296.1827419784231</v>
      </c>
      <c r="L776" s="181">
        <v>3253.3874123834171</v>
      </c>
      <c r="M776" s="181">
        <v>3207.3413938759777</v>
      </c>
      <c r="N776" s="181">
        <v>3158.5709171317062</v>
      </c>
      <c r="O776" s="181">
        <v>3107.7726527204345</v>
      </c>
      <c r="P776" s="181">
        <v>3055.9102227844451</v>
      </c>
      <c r="Q776" s="181">
        <v>3003.7543686709464</v>
      </c>
      <c r="R776" s="181">
        <v>2951.3181945254946</v>
      </c>
      <c r="S776" s="181">
        <v>2898.7741742073717</v>
      </c>
      <c r="T776" s="181">
        <v>2846.0782873697676</v>
      </c>
      <c r="U776" s="181">
        <v>2793.3397984272824</v>
      </c>
      <c r="V776" s="181">
        <v>2740.8133033943095</v>
      </c>
      <c r="W776" s="181">
        <v>2688.5650832549236</v>
      </c>
      <c r="X776" s="181">
        <v>2636.6082094406111</v>
      </c>
      <c r="Y776" s="181">
        <v>2584.8351222162769</v>
      </c>
    </row>
    <row r="777" spans="1:25" x14ac:dyDescent="0.25">
      <c r="A777" s="178" t="s">
        <v>1075</v>
      </c>
      <c r="B777" s="178" t="s">
        <v>622</v>
      </c>
      <c r="C777" s="178" t="s">
        <v>565</v>
      </c>
      <c r="D777" s="178" t="s">
        <v>566</v>
      </c>
      <c r="E777" s="181">
        <v>3329.0373426101423</v>
      </c>
      <c r="F777" s="181">
        <v>3356.5120831392942</v>
      </c>
      <c r="G777" s="181">
        <v>3379.3876250668959</v>
      </c>
      <c r="H777" s="181">
        <v>3394.1941985774342</v>
      </c>
      <c r="I777" s="181">
        <v>3404.5032577636248</v>
      </c>
      <c r="J777" s="182">
        <v>3411.0864382278387</v>
      </c>
      <c r="K777" s="181">
        <v>3414.9286447674081</v>
      </c>
      <c r="L777" s="181">
        <v>3416.9153153580273</v>
      </c>
      <c r="M777" s="181">
        <v>3417.2406087780555</v>
      </c>
      <c r="N777" s="181">
        <v>3416.0120937784609</v>
      </c>
      <c r="O777" s="181">
        <v>3413.5362209210416</v>
      </c>
      <c r="P777" s="181">
        <v>3410.4539009637069</v>
      </c>
      <c r="Q777" s="181">
        <v>3407.292027946206</v>
      </c>
      <c r="R777" s="181">
        <v>3403.8564637659547</v>
      </c>
      <c r="S777" s="181">
        <v>3400.173009450124</v>
      </c>
      <c r="T777" s="181">
        <v>3396.0781380832218</v>
      </c>
      <c r="U777" s="181">
        <v>3391.6905741505288</v>
      </c>
      <c r="V777" s="181">
        <v>3387.3144308095161</v>
      </c>
      <c r="W777" s="181">
        <v>3382.962998293036</v>
      </c>
      <c r="X777" s="181">
        <v>3378.6270969057764</v>
      </c>
      <c r="Y777" s="181">
        <v>3374.1740173015432</v>
      </c>
    </row>
    <row r="778" spans="1:25" x14ac:dyDescent="0.25">
      <c r="A778" s="178" t="s">
        <v>1075</v>
      </c>
      <c r="B778" s="178" t="s">
        <v>623</v>
      </c>
      <c r="C778" s="178" t="s">
        <v>218</v>
      </c>
      <c r="D778" s="178" t="s">
        <v>1105</v>
      </c>
      <c r="E778" s="181">
        <v>14991.388219985354</v>
      </c>
      <c r="F778" s="181">
        <v>15285.716130712366</v>
      </c>
      <c r="G778" s="181">
        <v>15608.958284008875</v>
      </c>
      <c r="H778" s="181">
        <v>15928.463811855507</v>
      </c>
      <c r="I778" s="181">
        <v>16255.851546103248</v>
      </c>
      <c r="J778" s="182">
        <v>16588.188807580027</v>
      </c>
      <c r="K778" s="181">
        <v>16925.531626537471</v>
      </c>
      <c r="L778" s="181">
        <v>17269.107765700766</v>
      </c>
      <c r="M778" s="181">
        <v>17616.956112877142</v>
      </c>
      <c r="N778" s="181">
        <v>17967.325680894828</v>
      </c>
      <c r="O778" s="181">
        <v>18320.392489572772</v>
      </c>
      <c r="P778" s="181">
        <v>18679.095101264622</v>
      </c>
      <c r="Q778" s="181">
        <v>19046.300769178702</v>
      </c>
      <c r="R778" s="181">
        <v>19420.352849165156</v>
      </c>
      <c r="S778" s="181">
        <v>19800.9579156613</v>
      </c>
      <c r="T778" s="181">
        <v>20186.315147421861</v>
      </c>
      <c r="U778" s="181">
        <v>20573.929770607599</v>
      </c>
      <c r="V778" s="181">
        <v>20962.928480018738</v>
      </c>
      <c r="W778" s="181">
        <v>21353.254948510719</v>
      </c>
      <c r="X778" s="181">
        <v>21744.546063375336</v>
      </c>
      <c r="Y778" s="181">
        <v>22135.356138792344</v>
      </c>
    </row>
    <row r="779" spans="1:25" x14ac:dyDescent="0.25">
      <c r="A779" s="178" t="s">
        <v>1075</v>
      </c>
      <c r="B779" s="178" t="s">
        <v>623</v>
      </c>
      <c r="C779" s="178" t="s">
        <v>240</v>
      </c>
      <c r="D779" s="178" t="s">
        <v>241</v>
      </c>
      <c r="E779" s="181">
        <v>36335.497280107826</v>
      </c>
      <c r="F779" s="181">
        <v>36590.099282812014</v>
      </c>
      <c r="G779" s="181">
        <v>36901.186677757672</v>
      </c>
      <c r="H779" s="181">
        <v>37190.241204820064</v>
      </c>
      <c r="I779" s="181">
        <v>37484.661239345252</v>
      </c>
      <c r="J779" s="182">
        <v>37777.366062490779</v>
      </c>
      <c r="K779" s="181">
        <v>38068.33978111585</v>
      </c>
      <c r="L779" s="181">
        <v>38360.168559376289</v>
      </c>
      <c r="M779" s="181">
        <v>38648.313180481666</v>
      </c>
      <c r="N779" s="181">
        <v>38928.910638986235</v>
      </c>
      <c r="O779" s="181">
        <v>39202.412993255981</v>
      </c>
      <c r="P779" s="181">
        <v>39475.091936657904</v>
      </c>
      <c r="Q779" s="181">
        <v>39752.763219682543</v>
      </c>
      <c r="R779" s="181">
        <v>40031.627138198266</v>
      </c>
      <c r="S779" s="181">
        <v>40310.839842365938</v>
      </c>
      <c r="T779" s="181">
        <v>40586.564388809238</v>
      </c>
      <c r="U779" s="181">
        <v>40853.772504456028</v>
      </c>
      <c r="V779" s="181">
        <v>41110.86497943828</v>
      </c>
      <c r="W779" s="181">
        <v>41357.908953835351</v>
      </c>
      <c r="X779" s="181">
        <v>41594.38772821267</v>
      </c>
      <c r="Y779" s="181">
        <v>41817.771342468361</v>
      </c>
    </row>
    <row r="780" spans="1:25" x14ac:dyDescent="0.25">
      <c r="A780" s="178" t="s">
        <v>1075</v>
      </c>
      <c r="B780" s="178" t="s">
        <v>625</v>
      </c>
      <c r="C780" s="178" t="s">
        <v>218</v>
      </c>
      <c r="D780" s="178" t="s">
        <v>1106</v>
      </c>
      <c r="E780" s="181">
        <v>3127.2072028257917</v>
      </c>
      <c r="F780" s="181">
        <v>2965.2679916411039</v>
      </c>
      <c r="G780" s="181">
        <v>2857.8854104729171</v>
      </c>
      <c r="H780" s="181">
        <v>2783.5792630096234</v>
      </c>
      <c r="I780" s="181">
        <v>2734.1818936372424</v>
      </c>
      <c r="J780" s="182">
        <v>2702.3804738335812</v>
      </c>
      <c r="K780" s="181">
        <v>2683.4679244638601</v>
      </c>
      <c r="L780" s="181">
        <v>2674.2938973299756</v>
      </c>
      <c r="M780" s="181">
        <v>2672.1782029285841</v>
      </c>
      <c r="N780" s="181">
        <v>2675.1498890021467</v>
      </c>
      <c r="O780" s="181">
        <v>2681.9823954091526</v>
      </c>
      <c r="P780" s="181">
        <v>2692.1214299608018</v>
      </c>
      <c r="Q780" s="181">
        <v>2705.1945036841198</v>
      </c>
      <c r="R780" s="181">
        <v>2720.4048650605614</v>
      </c>
      <c r="S780" s="181">
        <v>2737.3071348641279</v>
      </c>
      <c r="T780" s="181">
        <v>2755.4218896969246</v>
      </c>
      <c r="U780" s="181">
        <v>2774.1563492654386</v>
      </c>
      <c r="V780" s="181">
        <v>2793.1026626519219</v>
      </c>
      <c r="W780" s="181">
        <v>2812.0584527890633</v>
      </c>
      <c r="X780" s="181">
        <v>2830.8522541665916</v>
      </c>
      <c r="Y780" s="181">
        <v>2849.2521540885127</v>
      </c>
    </row>
    <row r="781" spans="1:25" x14ac:dyDescent="0.25">
      <c r="A781" s="178" t="s">
        <v>1075</v>
      </c>
      <c r="B781" s="178" t="s">
        <v>625</v>
      </c>
      <c r="C781" s="178" t="s">
        <v>240</v>
      </c>
      <c r="D781" s="178" t="s">
        <v>241</v>
      </c>
      <c r="E781" s="181">
        <v>3555.6201022201917</v>
      </c>
      <c r="F781" s="181">
        <v>3371.4959693179462</v>
      </c>
      <c r="G781" s="181">
        <v>3249.4024720003126</v>
      </c>
      <c r="H781" s="181">
        <v>3164.9167265721608</v>
      </c>
      <c r="I781" s="181">
        <v>3108.7521464386409</v>
      </c>
      <c r="J781" s="182">
        <v>3072.594079448113</v>
      </c>
      <c r="K781" s="181">
        <v>3051.0905984307878</v>
      </c>
      <c r="L781" s="181">
        <v>3040.6597720800196</v>
      </c>
      <c r="M781" s="181">
        <v>3038.2542373470033</v>
      </c>
      <c r="N781" s="181">
        <v>3041.6330306457353</v>
      </c>
      <c r="O781" s="181">
        <v>3049.4015587775953</v>
      </c>
      <c r="P781" s="181">
        <v>3060.9295940917832</v>
      </c>
      <c r="Q781" s="181">
        <v>3075.7936183516535</v>
      </c>
      <c r="R781" s="181">
        <v>3093.0877287717267</v>
      </c>
      <c r="S781" s="181">
        <v>3112.3055312353481</v>
      </c>
      <c r="T781" s="181">
        <v>3132.9019235601327</v>
      </c>
      <c r="U781" s="181">
        <v>3154.2029172985258</v>
      </c>
      <c r="V781" s="181">
        <v>3175.7447878464964</v>
      </c>
      <c r="W781" s="181">
        <v>3197.2974334160631</v>
      </c>
      <c r="X781" s="181">
        <v>3218.665898516394</v>
      </c>
      <c r="Y781" s="181">
        <v>3239.5864994865242</v>
      </c>
    </row>
    <row r="782" spans="1:25" x14ac:dyDescent="0.25">
      <c r="A782" s="178" t="s">
        <v>1075</v>
      </c>
      <c r="B782" s="178" t="s">
        <v>628</v>
      </c>
      <c r="C782" s="178" t="s">
        <v>218</v>
      </c>
      <c r="D782" s="178" t="s">
        <v>1107</v>
      </c>
      <c r="E782" s="181">
        <v>6009.1155208487735</v>
      </c>
      <c r="F782" s="181">
        <v>6248.8023201186334</v>
      </c>
      <c r="G782" s="181">
        <v>6522.3268984585966</v>
      </c>
      <c r="H782" s="181">
        <v>6813.6304106057805</v>
      </c>
      <c r="I782" s="181">
        <v>7126.9063686654927</v>
      </c>
      <c r="J782" s="182">
        <v>7460.092317142341</v>
      </c>
      <c r="K782" s="181">
        <v>7812.6354366165151</v>
      </c>
      <c r="L782" s="181">
        <v>8184.852119016482</v>
      </c>
      <c r="M782" s="181">
        <v>8575.5214550110795</v>
      </c>
      <c r="N782" s="181">
        <v>8983.5461199806341</v>
      </c>
      <c r="O782" s="181">
        <v>9408.9583606101114</v>
      </c>
      <c r="P782" s="181">
        <v>9853.2617851956147</v>
      </c>
      <c r="Q782" s="181">
        <v>10318.051616728062</v>
      </c>
      <c r="R782" s="181">
        <v>10802.527955547528</v>
      </c>
      <c r="S782" s="181">
        <v>11306.733858868223</v>
      </c>
      <c r="T782" s="181">
        <v>11830.300030840293</v>
      </c>
      <c r="U782" s="181">
        <v>12371.868497681626</v>
      </c>
      <c r="V782" s="181">
        <v>12930.430591193677</v>
      </c>
      <c r="W782" s="181">
        <v>13505.885674055327</v>
      </c>
      <c r="X782" s="181">
        <v>14098.024798952029</v>
      </c>
      <c r="Y782" s="181">
        <v>14706.213238591605</v>
      </c>
    </row>
    <row r="783" spans="1:25" x14ac:dyDescent="0.25">
      <c r="A783" s="178" t="s">
        <v>1075</v>
      </c>
      <c r="B783" s="178" t="s">
        <v>628</v>
      </c>
      <c r="C783" s="178" t="s">
        <v>464</v>
      </c>
      <c r="D783" s="178" t="s">
        <v>1108</v>
      </c>
      <c r="E783" s="181">
        <v>3403.3745745660008</v>
      </c>
      <c r="F783" s="181">
        <v>3484.3802143106732</v>
      </c>
      <c r="G783" s="181">
        <v>3580.6417458683482</v>
      </c>
      <c r="H783" s="181">
        <v>3682.7008106901953</v>
      </c>
      <c r="I783" s="181">
        <v>3792.4378641276762</v>
      </c>
      <c r="J783" s="182">
        <v>3908.3295704886891</v>
      </c>
      <c r="K783" s="181">
        <v>4029.7127723616513</v>
      </c>
      <c r="L783" s="181">
        <v>4156.396072430769</v>
      </c>
      <c r="M783" s="181">
        <v>4287.4215092548011</v>
      </c>
      <c r="N783" s="181">
        <v>4421.9415964368018</v>
      </c>
      <c r="O783" s="181">
        <v>4559.7003497872993</v>
      </c>
      <c r="P783" s="181">
        <v>4701.1524397147286</v>
      </c>
      <c r="Q783" s="181">
        <v>4846.7605520848983</v>
      </c>
      <c r="R783" s="181">
        <v>4995.8434771251277</v>
      </c>
      <c r="S783" s="181">
        <v>5148.1376444358957</v>
      </c>
      <c r="T783" s="181">
        <v>5303.2035315710546</v>
      </c>
      <c r="U783" s="181">
        <v>5460.1853744202399</v>
      </c>
      <c r="V783" s="181">
        <v>5618.4256162410229</v>
      </c>
      <c r="W783" s="181">
        <v>5777.6904921302812</v>
      </c>
      <c r="X783" s="181">
        <v>5937.7106495751559</v>
      </c>
      <c r="Y783" s="181">
        <v>6098.0527224983343</v>
      </c>
    </row>
    <row r="784" spans="1:25" x14ac:dyDescent="0.25">
      <c r="A784" s="178" t="s">
        <v>1075</v>
      </c>
      <c r="B784" s="178" t="s">
        <v>628</v>
      </c>
      <c r="C784" s="178" t="s">
        <v>240</v>
      </c>
      <c r="D784" s="178" t="s">
        <v>241</v>
      </c>
      <c r="E784" s="181">
        <v>45862.900422103899</v>
      </c>
      <c r="F784" s="181">
        <v>45638.868362375193</v>
      </c>
      <c r="G784" s="181">
        <v>45586.384398445283</v>
      </c>
      <c r="H784" s="181">
        <v>45573.572752827749</v>
      </c>
      <c r="I784" s="181">
        <v>45618.910924476833</v>
      </c>
      <c r="J784" s="182">
        <v>45698.809130409769</v>
      </c>
      <c r="K784" s="181">
        <v>45801.800954461964</v>
      </c>
      <c r="L784" s="181">
        <v>45922.727101327568</v>
      </c>
      <c r="M784" s="181">
        <v>46048.635055838829</v>
      </c>
      <c r="N784" s="181">
        <v>46169.056564307095</v>
      </c>
      <c r="O784" s="181">
        <v>46280.637853920947</v>
      </c>
      <c r="P784" s="181">
        <v>46387.402173867973</v>
      </c>
      <c r="Q784" s="181">
        <v>46493.008631782184</v>
      </c>
      <c r="R784" s="181">
        <v>46590.030838633946</v>
      </c>
      <c r="S784" s="181">
        <v>46675.627888336501</v>
      </c>
      <c r="T784" s="181">
        <v>46745.730562789293</v>
      </c>
      <c r="U784" s="181">
        <v>46793.174891971255</v>
      </c>
      <c r="V784" s="181">
        <v>46813.283251731889</v>
      </c>
      <c r="W784" s="181">
        <v>46805.403264729539</v>
      </c>
      <c r="X784" s="181">
        <v>46768.770601541153</v>
      </c>
      <c r="Y784" s="181">
        <v>46701.550548789368</v>
      </c>
    </row>
    <row r="785" spans="1:25" x14ac:dyDescent="0.25">
      <c r="A785" s="178" t="s">
        <v>1075</v>
      </c>
      <c r="B785" s="178" t="s">
        <v>630</v>
      </c>
      <c r="C785" s="178" t="s">
        <v>218</v>
      </c>
      <c r="D785" s="178" t="s">
        <v>1109</v>
      </c>
      <c r="E785" s="181">
        <v>2123.0943652756396</v>
      </c>
      <c r="F785" s="181">
        <v>2177.1295562627802</v>
      </c>
      <c r="G785" s="181">
        <v>2232.4528961121568</v>
      </c>
      <c r="H785" s="181">
        <v>2284.9955086574892</v>
      </c>
      <c r="I785" s="181">
        <v>2337.1041208067836</v>
      </c>
      <c r="J785" s="182">
        <v>2388.8143233564838</v>
      </c>
      <c r="K785" s="181">
        <v>2440.4052112941226</v>
      </c>
      <c r="L785" s="181">
        <v>2492.2744835900257</v>
      </c>
      <c r="M785" s="181">
        <v>2544.2589139229276</v>
      </c>
      <c r="N785" s="181">
        <v>2596.2523353064507</v>
      </c>
      <c r="O785" s="181">
        <v>2648.4078024970318</v>
      </c>
      <c r="P785" s="181">
        <v>2701.2418166706088</v>
      </c>
      <c r="Q785" s="181">
        <v>2755.2232690214023</v>
      </c>
      <c r="R785" s="181">
        <v>2810.1792449282257</v>
      </c>
      <c r="S785" s="181">
        <v>2866.2317249613452</v>
      </c>
      <c r="T785" s="181">
        <v>2923.6618746535505</v>
      </c>
      <c r="U785" s="181">
        <v>2982.0366100882929</v>
      </c>
      <c r="V785" s="181">
        <v>3040.7390843328531</v>
      </c>
      <c r="W785" s="181">
        <v>3099.8113101229919</v>
      </c>
      <c r="X785" s="181">
        <v>3159.3003902211494</v>
      </c>
      <c r="Y785" s="181">
        <v>3219.3134462455141</v>
      </c>
    </row>
    <row r="786" spans="1:25" x14ac:dyDescent="0.25">
      <c r="A786" s="178" t="s">
        <v>1075</v>
      </c>
      <c r="B786" s="178" t="s">
        <v>630</v>
      </c>
      <c r="C786" s="178" t="s">
        <v>240</v>
      </c>
      <c r="D786" s="178" t="s">
        <v>241</v>
      </c>
      <c r="E786" s="181">
        <v>7182.1190291472549</v>
      </c>
      <c r="F786" s="181">
        <v>7271.7213296773798</v>
      </c>
      <c r="G786" s="181">
        <v>7362.1542194645435</v>
      </c>
      <c r="H786" s="181">
        <v>7440.0800803706625</v>
      </c>
      <c r="I786" s="181">
        <v>7513.4599072821011</v>
      </c>
      <c r="J786" s="182">
        <v>7582.5268950852951</v>
      </c>
      <c r="K786" s="181">
        <v>7648.2691288389087</v>
      </c>
      <c r="L786" s="181">
        <v>7711.99504441299</v>
      </c>
      <c r="M786" s="181">
        <v>7773.2355524388804</v>
      </c>
      <c r="N786" s="181">
        <v>7831.7186378147717</v>
      </c>
      <c r="O786" s="181">
        <v>7887.9597885457661</v>
      </c>
      <c r="P786" s="181">
        <v>7943.5191407965967</v>
      </c>
      <c r="Q786" s="181">
        <v>7999.7411126718389</v>
      </c>
      <c r="R786" s="181">
        <v>8056.0621826602783</v>
      </c>
      <c r="S786" s="181">
        <v>8112.7807538063771</v>
      </c>
      <c r="T786" s="181">
        <v>8170.6242384658335</v>
      </c>
      <c r="U786" s="181">
        <v>8228.3113656498099</v>
      </c>
      <c r="V786" s="181">
        <v>8284.1233271609362</v>
      </c>
      <c r="W786" s="181">
        <v>8338.2000534560375</v>
      </c>
      <c r="X786" s="181">
        <v>8390.6890355228206</v>
      </c>
      <c r="Y786" s="181">
        <v>8441.8886883278028</v>
      </c>
    </row>
    <row r="787" spans="1:25" x14ac:dyDescent="0.25">
      <c r="A787" s="178" t="s">
        <v>1075</v>
      </c>
      <c r="B787" s="178" t="s">
        <v>632</v>
      </c>
      <c r="C787" s="178" t="s">
        <v>218</v>
      </c>
      <c r="D787" s="178" t="s">
        <v>320</v>
      </c>
      <c r="E787" s="181">
        <v>8019.8362322398598</v>
      </c>
      <c r="F787" s="181">
        <v>8258.4943766689139</v>
      </c>
      <c r="G787" s="181">
        <v>8505.6310244516499</v>
      </c>
      <c r="H787" s="181">
        <v>8746.2214896917485</v>
      </c>
      <c r="I787" s="181">
        <v>8987.543003590119</v>
      </c>
      <c r="J787" s="182">
        <v>9229.1420898576434</v>
      </c>
      <c r="K787" s="181">
        <v>9471.7290395565105</v>
      </c>
      <c r="L787" s="181">
        <v>9716.3961724680812</v>
      </c>
      <c r="M787" s="181">
        <v>9962.3126752448625</v>
      </c>
      <c r="N787" s="181">
        <v>10208.658123911822</v>
      </c>
      <c r="O787" s="181">
        <v>10455.600771090176</v>
      </c>
      <c r="P787" s="181">
        <v>10704.703317244293</v>
      </c>
      <c r="Q787" s="181">
        <v>10957.385161775435</v>
      </c>
      <c r="R787" s="181">
        <v>11212.630357361148</v>
      </c>
      <c r="S787" s="181">
        <v>11470.279476652569</v>
      </c>
      <c r="T787" s="181">
        <v>11730.247413692656</v>
      </c>
      <c r="U787" s="181">
        <v>11992.195765635292</v>
      </c>
      <c r="V787" s="181">
        <v>12255.763765162495</v>
      </c>
      <c r="W787" s="181">
        <v>12520.85766472208</v>
      </c>
      <c r="X787" s="181">
        <v>12787.32126917403</v>
      </c>
      <c r="Y787" s="181">
        <v>13054.952542119352</v>
      </c>
    </row>
    <row r="788" spans="1:25" x14ac:dyDescent="0.25">
      <c r="A788" s="178" t="s">
        <v>1075</v>
      </c>
      <c r="B788" s="178" t="s">
        <v>632</v>
      </c>
      <c r="C788" s="178" t="s">
        <v>475</v>
      </c>
      <c r="D788" s="178" t="s">
        <v>1110</v>
      </c>
      <c r="E788" s="181">
        <v>9239.7287516322995</v>
      </c>
      <c r="F788" s="181">
        <v>9243.4040345990543</v>
      </c>
      <c r="G788" s="181">
        <v>9248.5774041496934</v>
      </c>
      <c r="H788" s="181">
        <v>9239.0263382467365</v>
      </c>
      <c r="I788" s="181">
        <v>9223.2515319056165</v>
      </c>
      <c r="J788" s="182">
        <v>9201.1421641003872</v>
      </c>
      <c r="K788" s="181">
        <v>9173.7523392747225</v>
      </c>
      <c r="L788" s="181">
        <v>9142.4016574735142</v>
      </c>
      <c r="M788" s="181">
        <v>9106.5229997934512</v>
      </c>
      <c r="N788" s="181">
        <v>9065.6389311460825</v>
      </c>
      <c r="O788" s="181">
        <v>9020.1983429887132</v>
      </c>
      <c r="P788" s="181">
        <v>8971.7893403179769</v>
      </c>
      <c r="Q788" s="181">
        <v>8921.7222253832297</v>
      </c>
      <c r="R788" s="181">
        <v>8869.2441916944463</v>
      </c>
      <c r="S788" s="181">
        <v>8814.3530982883476</v>
      </c>
      <c r="T788" s="181">
        <v>8757.1130047617335</v>
      </c>
      <c r="U788" s="181">
        <v>8697.4076992501687</v>
      </c>
      <c r="V788" s="181">
        <v>8635.1291516489764</v>
      </c>
      <c r="W788" s="181">
        <v>8570.3759307017681</v>
      </c>
      <c r="X788" s="181">
        <v>8503.2061372719691</v>
      </c>
      <c r="Y788" s="181">
        <v>8433.6537287923256</v>
      </c>
    </row>
    <row r="789" spans="1:25" x14ac:dyDescent="0.25">
      <c r="A789" s="178" t="s">
        <v>1075</v>
      </c>
      <c r="B789" s="178" t="s">
        <v>632</v>
      </c>
      <c r="C789" s="178" t="s">
        <v>295</v>
      </c>
      <c r="D789" s="178" t="s">
        <v>1111</v>
      </c>
      <c r="E789" s="181">
        <v>2915.7397113213683</v>
      </c>
      <c r="F789" s="181">
        <v>2995.5480874832051</v>
      </c>
      <c r="G789" s="181">
        <v>3078.0390391607461</v>
      </c>
      <c r="H789" s="181">
        <v>3157.7680216368885</v>
      </c>
      <c r="I789" s="181">
        <v>3237.3741823781402</v>
      </c>
      <c r="J789" s="182">
        <v>3316.6940853990504</v>
      </c>
      <c r="K789" s="181">
        <v>3395.9830657828738</v>
      </c>
      <c r="L789" s="181">
        <v>3475.630751041419</v>
      </c>
      <c r="M789" s="181">
        <v>3555.3368279384044</v>
      </c>
      <c r="N789" s="181">
        <v>3634.8074512022149</v>
      </c>
      <c r="O789" s="181">
        <v>3714.1026978371096</v>
      </c>
      <c r="P789" s="181">
        <v>3793.7762874986324</v>
      </c>
      <c r="Q789" s="181">
        <v>3874.3261389247573</v>
      </c>
      <c r="R789" s="181">
        <v>3955.3864410072074</v>
      </c>
      <c r="S789" s="181">
        <v>4036.896189091452</v>
      </c>
      <c r="T789" s="181">
        <v>4118.8210199028954</v>
      </c>
      <c r="U789" s="181">
        <v>4201.0381366029314</v>
      </c>
      <c r="V789" s="181">
        <v>4283.4180469011599</v>
      </c>
      <c r="W789" s="181">
        <v>4365.925553217211</v>
      </c>
      <c r="X789" s="181">
        <v>4448.5040503360115</v>
      </c>
      <c r="Y789" s="181">
        <v>4531.0815390583666</v>
      </c>
    </row>
    <row r="790" spans="1:25" x14ac:dyDescent="0.25">
      <c r="A790" s="178" t="s">
        <v>1075</v>
      </c>
      <c r="B790" s="178" t="s">
        <v>632</v>
      </c>
      <c r="C790" s="178" t="s">
        <v>240</v>
      </c>
      <c r="D790" s="178" t="s">
        <v>241</v>
      </c>
      <c r="E790" s="181">
        <v>20825.086291612908</v>
      </c>
      <c r="F790" s="181">
        <v>20955.567131128209</v>
      </c>
      <c r="G790" s="181">
        <v>21090.436659927807</v>
      </c>
      <c r="H790" s="181">
        <v>21192.5534018648</v>
      </c>
      <c r="I790" s="181">
        <v>21280.944666746534</v>
      </c>
      <c r="J790" s="182">
        <v>21355.105234211151</v>
      </c>
      <c r="K790" s="181">
        <v>21417.239871814028</v>
      </c>
      <c r="L790" s="181">
        <v>21470.231314546196</v>
      </c>
      <c r="M790" s="181">
        <v>21512.575484140092</v>
      </c>
      <c r="N790" s="181">
        <v>21542.947253169943</v>
      </c>
      <c r="O790" s="181">
        <v>21562.206090458083</v>
      </c>
      <c r="P790" s="181">
        <v>21573.97325201577</v>
      </c>
      <c r="Q790" s="181">
        <v>21581.286026241829</v>
      </c>
      <c r="R790" s="181">
        <v>21582.235005194379</v>
      </c>
      <c r="S790" s="181">
        <v>21576.7034559274</v>
      </c>
      <c r="T790" s="181">
        <v>21564.735894307621</v>
      </c>
      <c r="U790" s="181">
        <v>21545.932353726646</v>
      </c>
      <c r="V790" s="181">
        <v>21519.904690135907</v>
      </c>
      <c r="W790" s="181">
        <v>21486.774487769475</v>
      </c>
      <c r="X790" s="181">
        <v>21446.565335416381</v>
      </c>
      <c r="Y790" s="181">
        <v>21399.241253517732</v>
      </c>
    </row>
    <row r="791" spans="1:25" x14ac:dyDescent="0.25">
      <c r="A791" s="178" t="s">
        <v>1075</v>
      </c>
      <c r="B791" s="178" t="s">
        <v>634</v>
      </c>
      <c r="C791" s="178" t="s">
        <v>218</v>
      </c>
      <c r="D791" s="178" t="s">
        <v>1112</v>
      </c>
      <c r="E791" s="181">
        <v>108631.10178914288</v>
      </c>
      <c r="F791" s="181">
        <v>109493.87325757292</v>
      </c>
      <c r="G791" s="181">
        <v>110521.86072862748</v>
      </c>
      <c r="H791" s="181">
        <v>111477.56514064955</v>
      </c>
      <c r="I791" s="181">
        <v>112437.34562365507</v>
      </c>
      <c r="J791" s="182">
        <v>113375.73829229591</v>
      </c>
      <c r="K791" s="181">
        <v>114289.08452755421</v>
      </c>
      <c r="L791" s="181">
        <v>115181.01768408259</v>
      </c>
      <c r="M791" s="181">
        <v>116034.69057410881</v>
      </c>
      <c r="N791" s="181">
        <v>116836.10625133466</v>
      </c>
      <c r="O791" s="181">
        <v>117584.76436725062</v>
      </c>
      <c r="P791" s="181">
        <v>118297.73547917505</v>
      </c>
      <c r="Q791" s="181">
        <v>118990.65683997134</v>
      </c>
      <c r="R791" s="181">
        <v>119653.07350682848</v>
      </c>
      <c r="S791" s="181">
        <v>120285.63325021219</v>
      </c>
      <c r="T791" s="181">
        <v>120889.71175254456</v>
      </c>
      <c r="U791" s="181">
        <v>121465.19055383845</v>
      </c>
      <c r="V791" s="181">
        <v>122012.10868374749</v>
      </c>
      <c r="W791" s="181">
        <v>122531.43005477898</v>
      </c>
      <c r="X791" s="181">
        <v>123023.9874667291</v>
      </c>
      <c r="Y791" s="181">
        <v>123489.79775210761</v>
      </c>
    </row>
    <row r="792" spans="1:25" x14ac:dyDescent="0.25">
      <c r="A792" s="178" t="s">
        <v>1075</v>
      </c>
      <c r="B792" s="178" t="s">
        <v>634</v>
      </c>
      <c r="C792" s="178" t="s">
        <v>240</v>
      </c>
      <c r="D792" s="178" t="s">
        <v>241</v>
      </c>
      <c r="E792" s="181">
        <v>2305.5458190015156</v>
      </c>
      <c r="F792" s="181">
        <v>2411.2168161058671</v>
      </c>
      <c r="G792" s="181">
        <v>2525.3495768498728</v>
      </c>
      <c r="H792" s="181">
        <v>2642.9421849323389</v>
      </c>
      <c r="I792" s="181">
        <v>2765.9074538646555</v>
      </c>
      <c r="J792" s="182">
        <v>2893.8369673670281</v>
      </c>
      <c r="K792" s="181">
        <v>3026.8127718151604</v>
      </c>
      <c r="L792" s="181">
        <v>3165.1083895288893</v>
      </c>
      <c r="M792" s="181">
        <v>3308.433395034966</v>
      </c>
      <c r="N792" s="181">
        <v>3456.5153844639663</v>
      </c>
      <c r="O792" s="181">
        <v>3609.4359883100155</v>
      </c>
      <c r="P792" s="181">
        <v>3767.8325530424149</v>
      </c>
      <c r="Q792" s="181">
        <v>3932.3747286139683</v>
      </c>
      <c r="R792" s="181">
        <v>4102.9173174137914</v>
      </c>
      <c r="S792" s="181">
        <v>4279.6626550209248</v>
      </c>
      <c r="T792" s="181">
        <v>4462.846936521546</v>
      </c>
      <c r="U792" s="181">
        <v>4652.660434392179</v>
      </c>
      <c r="V792" s="181">
        <v>4849.3030595348464</v>
      </c>
      <c r="W792" s="181">
        <v>5053.0170940435592</v>
      </c>
      <c r="X792" s="181">
        <v>5264.0491594071455</v>
      </c>
      <c r="Y792" s="181">
        <v>5482.6192701679101</v>
      </c>
    </row>
    <row r="793" spans="1:25" x14ac:dyDescent="0.25">
      <c r="A793" s="178" t="s">
        <v>1075</v>
      </c>
      <c r="B793" s="178" t="s">
        <v>636</v>
      </c>
      <c r="C793" s="178" t="s">
        <v>565</v>
      </c>
      <c r="D793" s="178" t="s">
        <v>566</v>
      </c>
      <c r="E793" s="181">
        <v>1090.785833633912</v>
      </c>
      <c r="F793" s="181">
        <v>1096.8064600521434</v>
      </c>
      <c r="G793" s="181">
        <v>1103.8085302667166</v>
      </c>
      <c r="H793" s="181">
        <v>1109.762899534549</v>
      </c>
      <c r="I793" s="181">
        <v>1115.4206116058422</v>
      </c>
      <c r="J793" s="182">
        <v>1120.649811431216</v>
      </c>
      <c r="K793" s="181">
        <v>1125.4817484380696</v>
      </c>
      <c r="L793" s="181">
        <v>1130.0030367898657</v>
      </c>
      <c r="M793" s="181">
        <v>1134.1283187488705</v>
      </c>
      <c r="N793" s="181">
        <v>1137.8405198734499</v>
      </c>
      <c r="O793" s="181">
        <v>1141.2082113530662</v>
      </c>
      <c r="P793" s="181">
        <v>1144.4570482490922</v>
      </c>
      <c r="Q793" s="181">
        <v>1147.8019531839245</v>
      </c>
      <c r="R793" s="181">
        <v>1151.2350558351952</v>
      </c>
      <c r="S793" s="181">
        <v>1154.8674680863828</v>
      </c>
      <c r="T793" s="181">
        <v>1158.7935135304162</v>
      </c>
      <c r="U793" s="181">
        <v>1162.9136202385384</v>
      </c>
      <c r="V793" s="181">
        <v>1167.1227103021693</v>
      </c>
      <c r="W793" s="181">
        <v>1171.4665237536835</v>
      </c>
      <c r="X793" s="181">
        <v>1175.9866944978103</v>
      </c>
      <c r="Y793" s="181">
        <v>1180.6955933569764</v>
      </c>
    </row>
    <row r="794" spans="1:25" x14ac:dyDescent="0.25">
      <c r="A794" s="178" t="s">
        <v>1075</v>
      </c>
      <c r="B794" s="178" t="s">
        <v>641</v>
      </c>
      <c r="C794" s="178" t="s">
        <v>218</v>
      </c>
      <c r="D794" s="178" t="s">
        <v>773</v>
      </c>
      <c r="E794" s="181">
        <v>3639.4789784965724</v>
      </c>
      <c r="F794" s="181">
        <v>3704.8444718878995</v>
      </c>
      <c r="G794" s="181">
        <v>3771.2111960155344</v>
      </c>
      <c r="H794" s="181">
        <v>3832.5385368182619</v>
      </c>
      <c r="I794" s="181">
        <v>3892.0382822974375</v>
      </c>
      <c r="J794" s="182">
        <v>3949.6345594989348</v>
      </c>
      <c r="K794" s="181">
        <v>4005.8653888309168</v>
      </c>
      <c r="L794" s="181">
        <v>4061.3729428991101</v>
      </c>
      <c r="M794" s="181">
        <v>4116.0366992573017</v>
      </c>
      <c r="N794" s="181">
        <v>4169.6992968209215</v>
      </c>
      <c r="O794" s="181">
        <v>4222.5832924701617</v>
      </c>
      <c r="P794" s="181">
        <v>4275.428974955048</v>
      </c>
      <c r="Q794" s="181">
        <v>4328.8972621337934</v>
      </c>
      <c r="R794" s="181">
        <v>4382.674265670008</v>
      </c>
      <c r="S794" s="181">
        <v>4436.6829756985335</v>
      </c>
      <c r="T794" s="181">
        <v>4490.5489071932607</v>
      </c>
      <c r="U794" s="181">
        <v>4544.0979447913896</v>
      </c>
      <c r="V794" s="181">
        <v>4597.4673147290214</v>
      </c>
      <c r="W794" s="181">
        <v>4650.5942918021901</v>
      </c>
      <c r="X794" s="181">
        <v>4703.3548562378028</v>
      </c>
      <c r="Y794" s="181">
        <v>4755.4257023714863</v>
      </c>
    </row>
    <row r="795" spans="1:25" x14ac:dyDescent="0.25">
      <c r="A795" s="178" t="s">
        <v>1075</v>
      </c>
      <c r="B795" s="178" t="s">
        <v>641</v>
      </c>
      <c r="C795" s="178" t="s">
        <v>240</v>
      </c>
      <c r="D795" s="178" t="s">
        <v>241</v>
      </c>
      <c r="E795" s="181">
        <v>3533.9568477954213</v>
      </c>
      <c r="F795" s="181">
        <v>3528.5213174153378</v>
      </c>
      <c r="G795" s="181">
        <v>3522.9327782040014</v>
      </c>
      <c r="H795" s="181">
        <v>3511.6463274054695</v>
      </c>
      <c r="I795" s="181">
        <v>3497.8572385599741</v>
      </c>
      <c r="J795" s="182">
        <v>3481.630102741321</v>
      </c>
      <c r="K795" s="181">
        <v>3463.560700290725</v>
      </c>
      <c r="L795" s="181">
        <v>3444.2927740031905</v>
      </c>
      <c r="M795" s="181">
        <v>3423.790362951213</v>
      </c>
      <c r="N795" s="181">
        <v>3401.9928829372043</v>
      </c>
      <c r="O795" s="181">
        <v>3379.1512163598736</v>
      </c>
      <c r="P795" s="181">
        <v>3355.9063698841805</v>
      </c>
      <c r="Q795" s="181">
        <v>3332.7915815633055</v>
      </c>
      <c r="R795" s="181">
        <v>3309.5641839621148</v>
      </c>
      <c r="S795" s="181">
        <v>3286.1754661498671</v>
      </c>
      <c r="T795" s="181">
        <v>3262.3647807392463</v>
      </c>
      <c r="U795" s="181">
        <v>3238.0347892076657</v>
      </c>
      <c r="V795" s="181">
        <v>3213.3143580659134</v>
      </c>
      <c r="W795" s="181">
        <v>3188.1867751090022</v>
      </c>
      <c r="X795" s="181">
        <v>3162.5964975596889</v>
      </c>
      <c r="Y795" s="181">
        <v>3136.361957743899</v>
      </c>
    </row>
    <row r="796" spans="1:25" x14ac:dyDescent="0.25">
      <c r="A796" s="178" t="s">
        <v>1075</v>
      </c>
      <c r="B796" s="178" t="s">
        <v>643</v>
      </c>
      <c r="C796" s="178" t="s">
        <v>218</v>
      </c>
      <c r="D796" s="178" t="s">
        <v>1113</v>
      </c>
      <c r="E796" s="181">
        <v>2831.7199700646497</v>
      </c>
      <c r="F796" s="181">
        <v>2876.8089677880339</v>
      </c>
      <c r="G796" s="181">
        <v>2902.9730572731632</v>
      </c>
      <c r="H796" s="181">
        <v>2909.1618406879802</v>
      </c>
      <c r="I796" s="181">
        <v>2902.0740433773185</v>
      </c>
      <c r="J796" s="182">
        <v>2884.5866463004577</v>
      </c>
      <c r="K796" s="181">
        <v>2859.3145632985088</v>
      </c>
      <c r="L796" s="181">
        <v>2828.4837571017611</v>
      </c>
      <c r="M796" s="181">
        <v>2793.2393461002303</v>
      </c>
      <c r="N796" s="181">
        <v>2754.425475959089</v>
      </c>
      <c r="O796" s="181">
        <v>2712.9963410841274</v>
      </c>
      <c r="P796" s="181">
        <v>2670.0556958401562</v>
      </c>
      <c r="Q796" s="181">
        <v>2626.4542346272297</v>
      </c>
      <c r="R796" s="181">
        <v>2582.2781276642822</v>
      </c>
      <c r="S796" s="181">
        <v>2537.7818090369578</v>
      </c>
      <c r="T796" s="181">
        <v>2493.2177360160185</v>
      </c>
      <c r="U796" s="181">
        <v>2448.4318361969126</v>
      </c>
      <c r="V796" s="181">
        <v>2403.2258858794557</v>
      </c>
      <c r="W796" s="181">
        <v>2357.7400420387785</v>
      </c>
      <c r="X796" s="181">
        <v>2312.0845817143008</v>
      </c>
      <c r="Y796" s="181">
        <v>2266.3653571035629</v>
      </c>
    </row>
    <row r="797" spans="1:25" x14ac:dyDescent="0.25">
      <c r="A797" s="178" t="s">
        <v>1075</v>
      </c>
      <c r="B797" s="178" t="s">
        <v>643</v>
      </c>
      <c r="C797" s="178" t="s">
        <v>240</v>
      </c>
      <c r="D797" s="178" t="s">
        <v>241</v>
      </c>
      <c r="E797" s="181">
        <v>8496.1941395475151</v>
      </c>
      <c r="F797" s="181">
        <v>8923.6395072378546</v>
      </c>
      <c r="G797" s="181">
        <v>9309.5967248499655</v>
      </c>
      <c r="H797" s="181">
        <v>9645.2306029026968</v>
      </c>
      <c r="I797" s="181">
        <v>9947.4116745869032</v>
      </c>
      <c r="J797" s="182">
        <v>10222.145568211572</v>
      </c>
      <c r="K797" s="181">
        <v>10475.560719559735</v>
      </c>
      <c r="L797" s="181">
        <v>10713.364991421087</v>
      </c>
      <c r="M797" s="181">
        <v>10937.982712484027</v>
      </c>
      <c r="N797" s="181">
        <v>11151.081191132529</v>
      </c>
      <c r="O797" s="181">
        <v>11355.12786916808</v>
      </c>
      <c r="P797" s="181">
        <v>11553.671396373766</v>
      </c>
      <c r="Q797" s="181">
        <v>11749.689723058158</v>
      </c>
      <c r="R797" s="181">
        <v>11943.082902015221</v>
      </c>
      <c r="S797" s="181">
        <v>12134.57527097395</v>
      </c>
      <c r="T797" s="181">
        <v>12325.012753037568</v>
      </c>
      <c r="U797" s="181">
        <v>12513.305778280193</v>
      </c>
      <c r="V797" s="181">
        <v>12698.005251349892</v>
      </c>
      <c r="W797" s="181">
        <v>12879.342664073427</v>
      </c>
      <c r="X797" s="181">
        <v>13057.449837540333</v>
      </c>
      <c r="Y797" s="181">
        <v>13232.485942634301</v>
      </c>
    </row>
    <row r="798" spans="1:25" x14ac:dyDescent="0.25">
      <c r="A798" s="178" t="s">
        <v>1075</v>
      </c>
      <c r="B798" s="178" t="s">
        <v>652</v>
      </c>
      <c r="C798" s="178" t="s">
        <v>218</v>
      </c>
      <c r="D798" s="178" t="s">
        <v>1114</v>
      </c>
      <c r="E798" s="181">
        <v>35502.79925146942</v>
      </c>
      <c r="F798" s="181">
        <v>35592.788347579561</v>
      </c>
      <c r="G798" s="181">
        <v>35767.949777144342</v>
      </c>
      <c r="H798" s="181">
        <v>35944.624948046767</v>
      </c>
      <c r="I798" s="181">
        <v>36142.796961391636</v>
      </c>
      <c r="J798" s="182">
        <v>36351.249077262313</v>
      </c>
      <c r="K798" s="181">
        <v>36566.362381230494</v>
      </c>
      <c r="L798" s="181">
        <v>36787.757442272909</v>
      </c>
      <c r="M798" s="181">
        <v>37008.988483312489</v>
      </c>
      <c r="N798" s="181">
        <v>37224.889948845579</v>
      </c>
      <c r="O798" s="181">
        <v>37434.832457393088</v>
      </c>
      <c r="P798" s="181">
        <v>37643.744665358165</v>
      </c>
      <c r="Q798" s="181">
        <v>37856.13230293247</v>
      </c>
      <c r="R798" s="181">
        <v>38068.139795722302</v>
      </c>
      <c r="S798" s="181">
        <v>38279.277273717205</v>
      </c>
      <c r="T798" s="181">
        <v>38489.148945107459</v>
      </c>
      <c r="U798" s="181">
        <v>38695.290593792291</v>
      </c>
      <c r="V798" s="181">
        <v>38895.448402087975</v>
      </c>
      <c r="W798" s="181">
        <v>39089.434009593926</v>
      </c>
      <c r="X798" s="181">
        <v>39276.93253038462</v>
      </c>
      <c r="Y798" s="181">
        <v>39457.3518643879</v>
      </c>
    </row>
    <row r="799" spans="1:25" x14ac:dyDescent="0.25">
      <c r="A799" s="178" t="s">
        <v>1075</v>
      </c>
      <c r="B799" s="178" t="s">
        <v>652</v>
      </c>
      <c r="C799" s="178" t="s">
        <v>240</v>
      </c>
      <c r="D799" s="178" t="s">
        <v>241</v>
      </c>
      <c r="E799" s="181">
        <v>7232.9147333001483</v>
      </c>
      <c r="F799" s="181">
        <v>7316.9437964881727</v>
      </c>
      <c r="G799" s="181">
        <v>7419.5695898216018</v>
      </c>
      <c r="H799" s="181">
        <v>7523.7712056897381</v>
      </c>
      <c r="I799" s="181">
        <v>7633.7923153260954</v>
      </c>
      <c r="J799" s="182">
        <v>7747.3803755906501</v>
      </c>
      <c r="K799" s="181">
        <v>7863.8325672433903</v>
      </c>
      <c r="L799" s="181">
        <v>7983.1221046058681</v>
      </c>
      <c r="M799" s="181">
        <v>8103.8917538851592</v>
      </c>
      <c r="N799" s="181">
        <v>8225.016863432209</v>
      </c>
      <c r="O799" s="181">
        <v>8346.3429674121489</v>
      </c>
      <c r="P799" s="181">
        <v>8468.960560891499</v>
      </c>
      <c r="Q799" s="181">
        <v>8593.9038543390106</v>
      </c>
      <c r="R799" s="181">
        <v>8720.3288698966135</v>
      </c>
      <c r="S799" s="181">
        <v>8848.1381796209116</v>
      </c>
      <c r="T799" s="181">
        <v>8977.2523525771066</v>
      </c>
      <c r="U799" s="181">
        <v>9107.1019031975011</v>
      </c>
      <c r="V799" s="181">
        <v>9237.1463535215171</v>
      </c>
      <c r="W799" s="181">
        <v>9367.3205635245449</v>
      </c>
      <c r="X799" s="181">
        <v>9497.5266672653852</v>
      </c>
      <c r="Y799" s="181">
        <v>9627.5958734745655</v>
      </c>
    </row>
    <row r="800" spans="1:25" x14ac:dyDescent="0.25">
      <c r="A800" s="178" t="s">
        <v>1075</v>
      </c>
      <c r="B800" s="178" t="s">
        <v>654</v>
      </c>
      <c r="C800" s="178" t="s">
        <v>218</v>
      </c>
      <c r="D800" s="178" t="s">
        <v>809</v>
      </c>
      <c r="E800" s="181">
        <v>1366598.9582492088</v>
      </c>
      <c r="F800" s="181">
        <v>1370193.5485845802</v>
      </c>
      <c r="G800" s="181">
        <v>1378457.8970824659</v>
      </c>
      <c r="H800" s="181">
        <v>1387675.0801130387</v>
      </c>
      <c r="I800" s="181">
        <v>1398402.9074491845</v>
      </c>
      <c r="J800" s="182">
        <v>1409986.7562552716</v>
      </c>
      <c r="K800" s="181">
        <v>1422149.0206604183</v>
      </c>
      <c r="L800" s="181">
        <v>1434782.9698777352</v>
      </c>
      <c r="M800" s="181">
        <v>1447564.1363887277</v>
      </c>
      <c r="N800" s="181">
        <v>1460231.9579241616</v>
      </c>
      <c r="O800" s="181">
        <v>1472716.7327435375</v>
      </c>
      <c r="P800" s="181">
        <v>1485189.5443953977</v>
      </c>
      <c r="Q800" s="181">
        <v>1497814.9923053947</v>
      </c>
      <c r="R800" s="181">
        <v>1510419.3631177829</v>
      </c>
      <c r="S800" s="181">
        <v>1522956.1528254619</v>
      </c>
      <c r="T800" s="181">
        <v>1535349.9892418545</v>
      </c>
      <c r="U800" s="181">
        <v>1547514.8503418458</v>
      </c>
      <c r="V800" s="181">
        <v>1559411.6370318444</v>
      </c>
      <c r="W800" s="181">
        <v>1571021.4910202997</v>
      </c>
      <c r="X800" s="181">
        <v>1582316.128224734</v>
      </c>
      <c r="Y800" s="181">
        <v>1593238.4761260601</v>
      </c>
    </row>
    <row r="801" spans="1:25" x14ac:dyDescent="0.25">
      <c r="A801" s="178" t="s">
        <v>1075</v>
      </c>
      <c r="B801" s="178" t="s">
        <v>654</v>
      </c>
      <c r="C801" s="178" t="s">
        <v>1115</v>
      </c>
      <c r="D801" s="178" t="s">
        <v>1116</v>
      </c>
      <c r="E801" s="181">
        <v>2243.8638644868101</v>
      </c>
      <c r="F801" s="181">
        <v>2347.9714861654825</v>
      </c>
      <c r="G801" s="181">
        <v>2465.2438653448903</v>
      </c>
      <c r="H801" s="181">
        <v>2590.0589637325784</v>
      </c>
      <c r="I801" s="181">
        <v>2724.0160419391759</v>
      </c>
      <c r="J801" s="182">
        <v>2866.4730094533215</v>
      </c>
      <c r="K801" s="181">
        <v>3017.4036460797947</v>
      </c>
      <c r="L801" s="181">
        <v>3177.0935158965221</v>
      </c>
      <c r="M801" s="181">
        <v>3345.3154840561579</v>
      </c>
      <c r="N801" s="181">
        <v>3521.8965540550967</v>
      </c>
      <c r="O801" s="181">
        <v>3707.0585779701933</v>
      </c>
      <c r="P801" s="181">
        <v>3901.6435613167505</v>
      </c>
      <c r="Q801" s="181">
        <v>4106.5712506592181</v>
      </c>
      <c r="R801" s="181">
        <v>4321.8950286627396</v>
      </c>
      <c r="S801" s="181">
        <v>4547.990517623658</v>
      </c>
      <c r="T801" s="181">
        <v>4785.1441125439715</v>
      </c>
      <c r="U801" s="181">
        <v>5033.5911531891934</v>
      </c>
      <c r="V801" s="181">
        <v>5293.7004661765504</v>
      </c>
      <c r="W801" s="181">
        <v>5565.9102622474238</v>
      </c>
      <c r="X801" s="181">
        <v>5850.6323684571753</v>
      </c>
      <c r="Y801" s="181">
        <v>6148.1693494095243</v>
      </c>
    </row>
    <row r="802" spans="1:25" x14ac:dyDescent="0.25">
      <c r="A802" s="178" t="s">
        <v>1075</v>
      </c>
      <c r="B802" s="178" t="s">
        <v>654</v>
      </c>
      <c r="C802" s="178" t="s">
        <v>1117</v>
      </c>
      <c r="D802" s="178" t="s">
        <v>1118</v>
      </c>
      <c r="E802" s="181">
        <v>1524.875673699197</v>
      </c>
      <c r="F802" s="181">
        <v>1595.6246982977971</v>
      </c>
      <c r="G802" s="181">
        <v>1675.320174051807</v>
      </c>
      <c r="H802" s="181">
        <v>1760.1414995582402</v>
      </c>
      <c r="I802" s="181">
        <v>1851.1754936921848</v>
      </c>
      <c r="J802" s="182">
        <v>1947.9858072541269</v>
      </c>
      <c r="K802" s="181">
        <v>2050.5546216328371</v>
      </c>
      <c r="L802" s="181">
        <v>2159.0759992768467</v>
      </c>
      <c r="M802" s="181">
        <v>2273.3955848311584</v>
      </c>
      <c r="N802" s="181">
        <v>2393.3958140512755</v>
      </c>
      <c r="O802" s="181">
        <v>2519.2274522489929</v>
      </c>
      <c r="P802" s="181">
        <v>2651.4627060308376</v>
      </c>
      <c r="Q802" s="181">
        <v>2790.7266129422219</v>
      </c>
      <c r="R802" s="181">
        <v>2937.0554505527275</v>
      </c>
      <c r="S802" s="181">
        <v>3090.7044827004406</v>
      </c>
      <c r="T802" s="181">
        <v>3251.8683365098173</v>
      </c>
      <c r="U802" s="181">
        <v>3420.7069432000212</v>
      </c>
      <c r="V802" s="181">
        <v>3597.470948429785</v>
      </c>
      <c r="W802" s="181">
        <v>3782.4581496323958</v>
      </c>
      <c r="X802" s="181">
        <v>3975.9484145255124</v>
      </c>
      <c r="Y802" s="181">
        <v>4178.1473587042856</v>
      </c>
    </row>
    <row r="803" spans="1:25" x14ac:dyDescent="0.25">
      <c r="A803" s="178" t="s">
        <v>1075</v>
      </c>
      <c r="B803" s="178" t="s">
        <v>654</v>
      </c>
      <c r="C803" s="178" t="s">
        <v>1119</v>
      </c>
      <c r="D803" s="178" t="s">
        <v>1120</v>
      </c>
      <c r="E803" s="181">
        <v>3603.2170769974914</v>
      </c>
      <c r="F803" s="181">
        <v>3770.3940462491355</v>
      </c>
      <c r="G803" s="181">
        <v>3958.7111032716698</v>
      </c>
      <c r="H803" s="181">
        <v>4159.1403276535593</v>
      </c>
      <c r="I803" s="181">
        <v>4374.2498266824114</v>
      </c>
      <c r="J803" s="182">
        <v>4603.0085255536751</v>
      </c>
      <c r="K803" s="181">
        <v>4845.3743196385103</v>
      </c>
      <c r="L803" s="181">
        <v>5101.8057703400609</v>
      </c>
      <c r="M803" s="181">
        <v>5371.9381424470275</v>
      </c>
      <c r="N803" s="181">
        <v>5655.4936365946996</v>
      </c>
      <c r="O803" s="181">
        <v>5952.8285048732942</v>
      </c>
      <c r="P803" s="181">
        <v>6265.2948474256436</v>
      </c>
      <c r="Q803" s="181">
        <v>6594.369601680969</v>
      </c>
      <c r="R803" s="181">
        <v>6940.1384900102703</v>
      </c>
      <c r="S803" s="181">
        <v>7303.2046901259309</v>
      </c>
      <c r="T803" s="181">
        <v>7684.0280977365546</v>
      </c>
      <c r="U803" s="181">
        <v>8082.9866235859317</v>
      </c>
      <c r="V803" s="181">
        <v>8500.6725328228858</v>
      </c>
      <c r="W803" s="181">
        <v>8937.7895082561918</v>
      </c>
      <c r="X803" s="181">
        <v>9394.9988655307679</v>
      </c>
      <c r="Y803" s="181">
        <v>9872.7864656492657</v>
      </c>
    </row>
    <row r="804" spans="1:25" x14ac:dyDescent="0.25">
      <c r="A804" s="178" t="s">
        <v>1075</v>
      </c>
      <c r="B804" s="178" t="s">
        <v>654</v>
      </c>
      <c r="C804" s="178" t="s">
        <v>240</v>
      </c>
      <c r="D804" s="178" t="s">
        <v>241</v>
      </c>
      <c r="E804" s="181">
        <v>4139.0960450953098</v>
      </c>
      <c r="F804" s="181">
        <v>4045.8679786491739</v>
      </c>
      <c r="G804" s="181">
        <v>3968.1821548940106</v>
      </c>
      <c r="H804" s="181">
        <v>3894.5486081180575</v>
      </c>
      <c r="I804" s="181">
        <v>3826.2720762158015</v>
      </c>
      <c r="J804" s="182">
        <v>3761.2803455064168</v>
      </c>
      <c r="K804" s="181">
        <v>3698.6724648540057</v>
      </c>
      <c r="L804" s="181">
        <v>3638.0615100762416</v>
      </c>
      <c r="M804" s="181">
        <v>3578.5547108131645</v>
      </c>
      <c r="N804" s="181">
        <v>3519.4977161243869</v>
      </c>
      <c r="O804" s="181">
        <v>3460.7484046125828</v>
      </c>
      <c r="P804" s="181">
        <v>3402.7311486323815</v>
      </c>
      <c r="Q804" s="181">
        <v>3345.8144994899026</v>
      </c>
      <c r="R804" s="181">
        <v>3289.5928705488</v>
      </c>
      <c r="S804" s="181">
        <v>3233.969524636158</v>
      </c>
      <c r="T804" s="181">
        <v>3178.7972487121324</v>
      </c>
      <c r="U804" s="181">
        <v>3123.9220040734708</v>
      </c>
      <c r="V804" s="181">
        <v>3069.2979880959783</v>
      </c>
      <c r="W804" s="181">
        <v>3014.9238684900201</v>
      </c>
      <c r="X804" s="181">
        <v>2960.7820304403108</v>
      </c>
      <c r="Y804" s="181">
        <v>2906.805324811241</v>
      </c>
    </row>
    <row r="805" spans="1:25" x14ac:dyDescent="0.25">
      <c r="A805" s="178" t="s">
        <v>1075</v>
      </c>
      <c r="B805" s="178" t="s">
        <v>656</v>
      </c>
      <c r="C805" s="178" t="s">
        <v>565</v>
      </c>
      <c r="D805" s="178" t="s">
        <v>566</v>
      </c>
      <c r="E805" s="181">
        <v>5136.3302915833647</v>
      </c>
      <c r="F805" s="181">
        <v>5213.9049374125252</v>
      </c>
      <c r="G805" s="181">
        <v>5284.1865683598808</v>
      </c>
      <c r="H805" s="181">
        <v>5339.9749102674477</v>
      </c>
      <c r="I805" s="181">
        <v>5387.7390262666368</v>
      </c>
      <c r="J805" s="182">
        <v>5428.6109225425462</v>
      </c>
      <c r="K805" s="181">
        <v>5464.1934350031252</v>
      </c>
      <c r="L805" s="181">
        <v>5496.0487991613863</v>
      </c>
      <c r="M805" s="181">
        <v>5524.4742707629348</v>
      </c>
      <c r="N805" s="181">
        <v>5549.7413479279639</v>
      </c>
      <c r="O805" s="181">
        <v>5572.6021181253145</v>
      </c>
      <c r="P805" s="181">
        <v>5594.3821544452339</v>
      </c>
      <c r="Q805" s="181">
        <v>5616.2052224897361</v>
      </c>
      <c r="R805" s="181">
        <v>5637.9269841201731</v>
      </c>
      <c r="S805" s="181">
        <v>5659.8855783383633</v>
      </c>
      <c r="T805" s="181">
        <v>5682.3175713285809</v>
      </c>
      <c r="U805" s="181">
        <v>5704.8787842638794</v>
      </c>
      <c r="V805" s="181">
        <v>5727.238721059015</v>
      </c>
      <c r="W805" s="181">
        <v>5749.4742719119695</v>
      </c>
      <c r="X805" s="181">
        <v>5771.6466079153652</v>
      </c>
      <c r="Y805" s="181">
        <v>5793.7076106711356</v>
      </c>
    </row>
    <row r="806" spans="1:25" x14ac:dyDescent="0.25">
      <c r="A806" s="178" t="s">
        <v>1075</v>
      </c>
      <c r="B806" s="178" t="s">
        <v>777</v>
      </c>
      <c r="C806" s="178" t="s">
        <v>565</v>
      </c>
      <c r="D806" s="178" t="s">
        <v>566</v>
      </c>
      <c r="E806" s="181">
        <v>4168.0334652893898</v>
      </c>
      <c r="F806" s="181">
        <v>4188.4053824247549</v>
      </c>
      <c r="G806" s="181">
        <v>4211.3292346608669</v>
      </c>
      <c r="H806" s="181">
        <v>4229.3557863049045</v>
      </c>
      <c r="I806" s="181">
        <v>4245.9618285856995</v>
      </c>
      <c r="J806" s="182">
        <v>4260.8950325071601</v>
      </c>
      <c r="K806" s="181">
        <v>4274.5230681721278</v>
      </c>
      <c r="L806" s="181">
        <v>4287.390925847727</v>
      </c>
      <c r="M806" s="181">
        <v>4299.2410178401769</v>
      </c>
      <c r="N806" s="181">
        <v>4309.8544127867754</v>
      </c>
      <c r="O806" s="181">
        <v>4319.4593161702296</v>
      </c>
      <c r="P806" s="181">
        <v>4328.8059095690815</v>
      </c>
      <c r="Q806" s="181">
        <v>4338.5242133881429</v>
      </c>
      <c r="R806" s="181">
        <v>4348.3083703472967</v>
      </c>
      <c r="S806" s="181">
        <v>4358.2231610544131</v>
      </c>
      <c r="T806" s="181">
        <v>4368.4738660761031</v>
      </c>
      <c r="U806" s="181">
        <v>4378.8931152518307</v>
      </c>
      <c r="V806" s="181">
        <v>4389.1715138567688</v>
      </c>
      <c r="W806" s="181">
        <v>4399.3112921545926</v>
      </c>
      <c r="X806" s="181">
        <v>4409.3098434610665</v>
      </c>
      <c r="Y806" s="181">
        <v>4419.2136004786844</v>
      </c>
    </row>
    <row r="807" spans="1:25" x14ac:dyDescent="0.25">
      <c r="A807" s="178" t="s">
        <v>1075</v>
      </c>
      <c r="B807" s="178" t="s">
        <v>779</v>
      </c>
      <c r="C807" s="178" t="s">
        <v>218</v>
      </c>
      <c r="D807" s="178" t="s">
        <v>1121</v>
      </c>
      <c r="E807" s="181">
        <v>15974.086191916671</v>
      </c>
      <c r="F807" s="181">
        <v>15941.758426292392</v>
      </c>
      <c r="G807" s="181">
        <v>15998.716163769512</v>
      </c>
      <c r="H807" s="181">
        <v>16095.949381909641</v>
      </c>
      <c r="I807" s="181">
        <v>16232.62743737918</v>
      </c>
      <c r="J807" s="182">
        <v>16396.905835602298</v>
      </c>
      <c r="K807" s="181">
        <v>16582.280866880013</v>
      </c>
      <c r="L807" s="181">
        <v>16784.832296949582</v>
      </c>
      <c r="M807" s="181">
        <v>16998.801122077992</v>
      </c>
      <c r="N807" s="181">
        <v>17219.593274853931</v>
      </c>
      <c r="O807" s="181">
        <v>17445.123314754946</v>
      </c>
      <c r="P807" s="181">
        <v>17676.199192034088</v>
      </c>
      <c r="Q807" s="181">
        <v>17913.808997990407</v>
      </c>
      <c r="R807" s="181">
        <v>18155.19611444413</v>
      </c>
      <c r="S807" s="181">
        <v>18399.071360697755</v>
      </c>
      <c r="T807" s="181">
        <v>18643.425777962206</v>
      </c>
      <c r="U807" s="181">
        <v>18887.151340047829</v>
      </c>
      <c r="V807" s="181">
        <v>19130.316057117601</v>
      </c>
      <c r="W807" s="181">
        <v>19372.451259151516</v>
      </c>
      <c r="X807" s="181">
        <v>19612.949480407133</v>
      </c>
      <c r="Y807" s="181">
        <v>19850.594379369926</v>
      </c>
    </row>
    <row r="808" spans="1:25" x14ac:dyDescent="0.25">
      <c r="A808" s="178" t="s">
        <v>1075</v>
      </c>
      <c r="B808" s="178" t="s">
        <v>779</v>
      </c>
      <c r="C808" s="178" t="s">
        <v>857</v>
      </c>
      <c r="D808" s="178" t="s">
        <v>1122</v>
      </c>
      <c r="E808" s="181">
        <v>3642.1785180248926</v>
      </c>
      <c r="F808" s="181">
        <v>3552.4221480314263</v>
      </c>
      <c r="G808" s="181">
        <v>3484.3086501398166</v>
      </c>
      <c r="H808" s="181">
        <v>3426.0304877795447</v>
      </c>
      <c r="I808" s="181">
        <v>3376.8097029048881</v>
      </c>
      <c r="J808" s="182">
        <v>3333.6715505154821</v>
      </c>
      <c r="K808" s="181">
        <v>3294.946089703396</v>
      </c>
      <c r="L808" s="181">
        <v>3259.5991288591645</v>
      </c>
      <c r="M808" s="181">
        <v>3226.3287616783655</v>
      </c>
      <c r="N808" s="181">
        <v>3194.1577167893774</v>
      </c>
      <c r="O808" s="181">
        <v>3162.6464926702151</v>
      </c>
      <c r="P808" s="181">
        <v>3131.9053919607213</v>
      </c>
      <c r="Q808" s="181">
        <v>3102.0645243586036</v>
      </c>
      <c r="R808" s="181">
        <v>3072.606695267385</v>
      </c>
      <c r="S808" s="181">
        <v>3043.30214443779</v>
      </c>
      <c r="T808" s="181">
        <v>3013.8249683784647</v>
      </c>
      <c r="U808" s="181">
        <v>2984.021232055336</v>
      </c>
      <c r="V808" s="181">
        <v>2953.9336357889424</v>
      </c>
      <c r="W808" s="181">
        <v>2923.5215938107203</v>
      </c>
      <c r="X808" s="181">
        <v>2892.7291965926538</v>
      </c>
      <c r="Y808" s="181">
        <v>2861.4194493191467</v>
      </c>
    </row>
    <row r="809" spans="1:25" x14ac:dyDescent="0.25">
      <c r="A809" s="178" t="s">
        <v>1075</v>
      </c>
      <c r="B809" s="178" t="s">
        <v>779</v>
      </c>
      <c r="C809" s="178" t="s">
        <v>240</v>
      </c>
      <c r="D809" s="178" t="s">
        <v>241</v>
      </c>
      <c r="E809" s="181">
        <v>11005.128844071807</v>
      </c>
      <c r="F809" s="181">
        <v>10811.754629200081</v>
      </c>
      <c r="G809" s="181">
        <v>10681.558615718784</v>
      </c>
      <c r="H809" s="181">
        <v>10579.478948714401</v>
      </c>
      <c r="I809" s="181">
        <v>10503.723939306159</v>
      </c>
      <c r="J809" s="182">
        <v>10445.560489182895</v>
      </c>
      <c r="K809" s="181">
        <v>10400.111896778899</v>
      </c>
      <c r="L809" s="181">
        <v>10364.375592361477</v>
      </c>
      <c r="M809" s="181">
        <v>10334.400138094526</v>
      </c>
      <c r="N809" s="181">
        <v>10307.16255604684</v>
      </c>
      <c r="O809" s="181">
        <v>10281.297081297671</v>
      </c>
      <c r="P809" s="181">
        <v>10257.197373947176</v>
      </c>
      <c r="Q809" s="181">
        <v>10235.333968210556</v>
      </c>
      <c r="R809" s="181">
        <v>10214.039374030539</v>
      </c>
      <c r="S809" s="181">
        <v>10192.558266524044</v>
      </c>
      <c r="T809" s="181">
        <v>10169.788091718998</v>
      </c>
      <c r="U809" s="181">
        <v>10145.177789941079</v>
      </c>
      <c r="V809" s="181">
        <v>10118.833568001017</v>
      </c>
      <c r="W809" s="181">
        <v>10090.577873554492</v>
      </c>
      <c r="X809" s="181">
        <v>10060.174927563712</v>
      </c>
      <c r="Y809" s="181">
        <v>10027.098132689031</v>
      </c>
    </row>
    <row r="810" spans="1:25" x14ac:dyDescent="0.25">
      <c r="A810" s="178" t="s">
        <v>1075</v>
      </c>
      <c r="B810" s="178" t="s">
        <v>783</v>
      </c>
      <c r="C810" s="178" t="s">
        <v>565</v>
      </c>
      <c r="D810" s="178" t="s">
        <v>566</v>
      </c>
      <c r="E810" s="181">
        <v>1992.2448606908263</v>
      </c>
      <c r="F810" s="181">
        <v>1960.8628746212278</v>
      </c>
      <c r="G810" s="181">
        <v>1944.9008164413719</v>
      </c>
      <c r="H810" s="181">
        <v>1936.6042899508493</v>
      </c>
      <c r="I810" s="181">
        <v>1935.1819062806394</v>
      </c>
      <c r="J810" s="182">
        <v>1938.5434698735305</v>
      </c>
      <c r="K810" s="181">
        <v>1945.4542876663816</v>
      </c>
      <c r="L810" s="181">
        <v>1955.1515578420515</v>
      </c>
      <c r="M810" s="181">
        <v>1966.7330598605718</v>
      </c>
      <c r="N810" s="181">
        <v>1979.5234866608919</v>
      </c>
      <c r="O810" s="181">
        <v>1993.2252515563182</v>
      </c>
      <c r="P810" s="181">
        <v>2007.9141838572023</v>
      </c>
      <c r="Q810" s="181">
        <v>2023.7127869872768</v>
      </c>
      <c r="R810" s="181">
        <v>2040.3435658384058</v>
      </c>
      <c r="S810" s="181">
        <v>2057.7778853048853</v>
      </c>
      <c r="T810" s="181">
        <v>2075.9300211923996</v>
      </c>
      <c r="U810" s="181">
        <v>2094.3859266192435</v>
      </c>
      <c r="V810" s="181">
        <v>2112.826201853869</v>
      </c>
      <c r="W810" s="181">
        <v>2131.2401349507513</v>
      </c>
      <c r="X810" s="181">
        <v>2149.6267337651102</v>
      </c>
      <c r="Y810" s="181">
        <v>2167.9173062564009</v>
      </c>
    </row>
    <row r="811" spans="1:25" x14ac:dyDescent="0.25">
      <c r="A811" s="178" t="s">
        <v>1075</v>
      </c>
      <c r="B811" s="178" t="s">
        <v>790</v>
      </c>
      <c r="C811" s="178" t="s">
        <v>565</v>
      </c>
      <c r="D811" s="178" t="s">
        <v>566</v>
      </c>
      <c r="E811" s="181">
        <v>1657.1222972433447</v>
      </c>
      <c r="F811" s="181">
        <v>1656.1834377240873</v>
      </c>
      <c r="G811" s="181">
        <v>1657.9538803829664</v>
      </c>
      <c r="H811" s="181">
        <v>1659.0110338646512</v>
      </c>
      <c r="I811" s="181">
        <v>1660.4758496255399</v>
      </c>
      <c r="J811" s="182">
        <v>1662.0533966169385</v>
      </c>
      <c r="K811" s="181">
        <v>1663.7304513641168</v>
      </c>
      <c r="L811" s="181">
        <v>1665.6184684642028</v>
      </c>
      <c r="M811" s="181">
        <v>1667.5263807712261</v>
      </c>
      <c r="N811" s="181">
        <v>1669.2865014326103</v>
      </c>
      <c r="O811" s="181">
        <v>1670.9309881588463</v>
      </c>
      <c r="P811" s="181">
        <v>1672.681503576543</v>
      </c>
      <c r="Q811" s="181">
        <v>1674.705742744381</v>
      </c>
      <c r="R811" s="181">
        <v>1676.8088216928224</v>
      </c>
      <c r="S811" s="181">
        <v>1678.9370410094241</v>
      </c>
      <c r="T811" s="181">
        <v>1681.1448336256658</v>
      </c>
      <c r="U811" s="181">
        <v>1683.3985290068752</v>
      </c>
      <c r="V811" s="181">
        <v>1685.5701524255162</v>
      </c>
      <c r="W811" s="181">
        <v>1687.6138750799273</v>
      </c>
      <c r="X811" s="181">
        <v>1689.4859786480649</v>
      </c>
      <c r="Y811" s="181">
        <v>1691.1965683777507</v>
      </c>
    </row>
    <row r="812" spans="1:25" x14ac:dyDescent="0.25">
      <c r="A812" s="178" t="s">
        <v>1075</v>
      </c>
      <c r="B812" s="178" t="s">
        <v>792</v>
      </c>
      <c r="C812" s="178" t="s">
        <v>565</v>
      </c>
      <c r="D812" s="178" t="s">
        <v>566</v>
      </c>
      <c r="E812" s="181">
        <v>3208.5816891741715</v>
      </c>
      <c r="F812" s="181">
        <v>3206.0233061637564</v>
      </c>
      <c r="G812" s="181">
        <v>3210.2785399389895</v>
      </c>
      <c r="H812" s="181">
        <v>3214.7750479832339</v>
      </c>
      <c r="I812" s="181">
        <v>3221.1313092868531</v>
      </c>
      <c r="J812" s="182">
        <v>3228.6093307303549</v>
      </c>
      <c r="K812" s="181">
        <v>3236.9742419347031</v>
      </c>
      <c r="L812" s="181">
        <v>3246.1946525692924</v>
      </c>
      <c r="M812" s="181">
        <v>3255.6972843174881</v>
      </c>
      <c r="N812" s="181">
        <v>3264.9914756544767</v>
      </c>
      <c r="O812" s="181">
        <v>3273.9222613090592</v>
      </c>
      <c r="P812" s="181">
        <v>3282.7755281689269</v>
      </c>
      <c r="Q812" s="181">
        <v>3291.7739532257228</v>
      </c>
      <c r="R812" s="181">
        <v>3300.4637786618423</v>
      </c>
      <c r="S812" s="181">
        <v>3308.702481511411</v>
      </c>
      <c r="T812" s="181">
        <v>3316.6563293892982</v>
      </c>
      <c r="U812" s="181">
        <v>3324.3347422322099</v>
      </c>
      <c r="V812" s="181">
        <v>3331.5032166960054</v>
      </c>
      <c r="W812" s="181">
        <v>3338.1193577072695</v>
      </c>
      <c r="X812" s="181">
        <v>3344.1659953260123</v>
      </c>
      <c r="Y812" s="181">
        <v>3349.7786778452237</v>
      </c>
    </row>
    <row r="813" spans="1:25" x14ac:dyDescent="0.25">
      <c r="A813" s="178" t="s">
        <v>1075</v>
      </c>
      <c r="B813" s="178" t="s">
        <v>794</v>
      </c>
      <c r="C813" s="178" t="s">
        <v>218</v>
      </c>
      <c r="D813" s="178" t="s">
        <v>1123</v>
      </c>
      <c r="E813" s="181">
        <v>2714.0349907846157</v>
      </c>
      <c r="F813" s="181">
        <v>2785.4436949215242</v>
      </c>
      <c r="G813" s="181">
        <v>2858.5837480305472</v>
      </c>
      <c r="H813" s="181">
        <v>2928.303484060345</v>
      </c>
      <c r="I813" s="181">
        <v>2996.8641859691006</v>
      </c>
      <c r="J813" s="182">
        <v>3064.0172571396861</v>
      </c>
      <c r="K813" s="181">
        <v>3129.9454913056061</v>
      </c>
      <c r="L813" s="181">
        <v>3194.9757304350142</v>
      </c>
      <c r="M813" s="181">
        <v>3258.8608262972734</v>
      </c>
      <c r="N813" s="181">
        <v>3321.3883206210194</v>
      </c>
      <c r="O813" s="181">
        <v>3382.6787963331981</v>
      </c>
      <c r="P813" s="181">
        <v>3443.2876416077283</v>
      </c>
      <c r="Q813" s="181">
        <v>3503.7143309453199</v>
      </c>
      <c r="R813" s="181">
        <v>3563.7157296116889</v>
      </c>
      <c r="S813" s="181">
        <v>3623.3682813301234</v>
      </c>
      <c r="T813" s="181">
        <v>3682.7392930398428</v>
      </c>
      <c r="U813" s="181">
        <v>3741.6107581979991</v>
      </c>
      <c r="V813" s="181">
        <v>3799.7593222356982</v>
      </c>
      <c r="W813" s="181">
        <v>3857.1703742486461</v>
      </c>
      <c r="X813" s="181">
        <v>3913.8336318627989</v>
      </c>
      <c r="Y813" s="181">
        <v>3969.6983648458709</v>
      </c>
    </row>
    <row r="814" spans="1:25" x14ac:dyDescent="0.25">
      <c r="A814" s="178" t="s">
        <v>1075</v>
      </c>
      <c r="B814" s="178" t="s">
        <v>794</v>
      </c>
      <c r="C814" s="178" t="s">
        <v>240</v>
      </c>
      <c r="D814" s="178" t="s">
        <v>241</v>
      </c>
      <c r="E814" s="181">
        <v>1955.350639632205</v>
      </c>
      <c r="F814" s="181">
        <v>1921.2811522990874</v>
      </c>
      <c r="G814" s="181">
        <v>1887.7078927811174</v>
      </c>
      <c r="H814" s="181">
        <v>1851.3447065904559</v>
      </c>
      <c r="I814" s="181">
        <v>1813.9512001321623</v>
      </c>
      <c r="J814" s="182">
        <v>1775.567052367885</v>
      </c>
      <c r="K814" s="181">
        <v>1736.4807688635328</v>
      </c>
      <c r="L814" s="181">
        <v>1697.0244531087401</v>
      </c>
      <c r="M814" s="181">
        <v>1657.1952644421904</v>
      </c>
      <c r="N814" s="181">
        <v>1617.0180102064521</v>
      </c>
      <c r="O814" s="181">
        <v>1576.6790503379018</v>
      </c>
      <c r="P814" s="181">
        <v>1536.5375317413072</v>
      </c>
      <c r="Q814" s="181">
        <v>1496.8762288584614</v>
      </c>
      <c r="R814" s="181">
        <v>1457.6309768425685</v>
      </c>
      <c r="S814" s="181">
        <v>1418.8756854317473</v>
      </c>
      <c r="T814" s="181">
        <v>1380.670917237486</v>
      </c>
      <c r="U814" s="181">
        <v>1342.9663781403142</v>
      </c>
      <c r="V814" s="181">
        <v>1305.7197001835639</v>
      </c>
      <c r="W814" s="181">
        <v>1268.9661079946493</v>
      </c>
      <c r="X814" s="181">
        <v>1232.7383146181287</v>
      </c>
      <c r="Y814" s="181">
        <v>1197.0529881379791</v>
      </c>
    </row>
    <row r="815" spans="1:25" x14ac:dyDescent="0.25">
      <c r="A815" s="178" t="s">
        <v>1075</v>
      </c>
      <c r="B815" s="178" t="s">
        <v>799</v>
      </c>
      <c r="C815" s="178" t="s">
        <v>218</v>
      </c>
      <c r="D815" s="178" t="s">
        <v>1124</v>
      </c>
      <c r="E815" s="181">
        <v>23358.80262693547</v>
      </c>
      <c r="F815" s="181">
        <v>23510.785423185502</v>
      </c>
      <c r="G815" s="181">
        <v>23681.595533717173</v>
      </c>
      <c r="H815" s="181">
        <v>23825.407291942185</v>
      </c>
      <c r="I815" s="181">
        <v>23961.628534958832</v>
      </c>
      <c r="J815" s="182">
        <v>24087.608164852882</v>
      </c>
      <c r="K815" s="181">
        <v>24204.572452682249</v>
      </c>
      <c r="L815" s="181">
        <v>24314.952776297694</v>
      </c>
      <c r="M815" s="181">
        <v>24416.463393345497</v>
      </c>
      <c r="N815" s="181">
        <v>24507.121191698083</v>
      </c>
      <c r="O815" s="181">
        <v>24587.545114102788</v>
      </c>
      <c r="P815" s="181">
        <v>24661.737263810144</v>
      </c>
      <c r="Q815" s="181">
        <v>24733.117910459056</v>
      </c>
      <c r="R815" s="181">
        <v>24799.384376703165</v>
      </c>
      <c r="S815" s="181">
        <v>24860.319322830961</v>
      </c>
      <c r="T815" s="181">
        <v>24915.955333732803</v>
      </c>
      <c r="U815" s="181">
        <v>24965.844567360877</v>
      </c>
      <c r="V815" s="181">
        <v>25009.499849602107</v>
      </c>
      <c r="W815" s="181">
        <v>25046.899837798581</v>
      </c>
      <c r="X815" s="181">
        <v>25077.917955064167</v>
      </c>
      <c r="Y815" s="181">
        <v>25102.376999430795</v>
      </c>
    </row>
    <row r="816" spans="1:25" x14ac:dyDescent="0.25">
      <c r="A816" s="178" t="s">
        <v>1075</v>
      </c>
      <c r="B816" s="178" t="s">
        <v>799</v>
      </c>
      <c r="C816" s="178" t="s">
        <v>464</v>
      </c>
      <c r="D816" s="178" t="s">
        <v>308</v>
      </c>
      <c r="E816" s="181">
        <v>9006.6013141156345</v>
      </c>
      <c r="F816" s="181">
        <v>9105.9320023282362</v>
      </c>
      <c r="G816" s="181">
        <v>9213.2982018858747</v>
      </c>
      <c r="H816" s="181">
        <v>9310.8944973226498</v>
      </c>
      <c r="I816" s="181">
        <v>9406.2021235815446</v>
      </c>
      <c r="J816" s="182">
        <v>9498.1397855486739</v>
      </c>
      <c r="K816" s="181">
        <v>9587.142843710526</v>
      </c>
      <c r="L816" s="181">
        <v>9674.1343948341382</v>
      </c>
      <c r="M816" s="181">
        <v>9758.1692883039814</v>
      </c>
      <c r="N816" s="181">
        <v>9838.4071506027267</v>
      </c>
      <c r="O816" s="181">
        <v>9915.0421816310209</v>
      </c>
      <c r="P816" s="181">
        <v>9989.642962772019</v>
      </c>
      <c r="Q816" s="181">
        <v>10063.569987103527</v>
      </c>
      <c r="R816" s="181">
        <v>10135.86941678246</v>
      </c>
      <c r="S816" s="181">
        <v>10206.426513567138</v>
      </c>
      <c r="T816" s="181">
        <v>10275.22776481752</v>
      </c>
      <c r="U816" s="181">
        <v>10342.060632127481</v>
      </c>
      <c r="V816" s="181">
        <v>10406.692625060154</v>
      </c>
      <c r="W816" s="181">
        <v>10469.08204193679</v>
      </c>
      <c r="X816" s="181">
        <v>10529.14253491118</v>
      </c>
      <c r="Y816" s="181">
        <v>10586.7651443582</v>
      </c>
    </row>
    <row r="817" spans="1:25" x14ac:dyDescent="0.25">
      <c r="A817" s="178" t="s">
        <v>1075</v>
      </c>
      <c r="B817" s="178" t="s">
        <v>799</v>
      </c>
      <c r="C817" s="178" t="s">
        <v>240</v>
      </c>
      <c r="D817" s="178" t="s">
        <v>241</v>
      </c>
      <c r="E817" s="181">
        <v>12991.484317408294</v>
      </c>
      <c r="F817" s="181">
        <v>13206.654399817266</v>
      </c>
      <c r="G817" s="181">
        <v>13437.131472772664</v>
      </c>
      <c r="H817" s="181">
        <v>13657.080679220575</v>
      </c>
      <c r="I817" s="181">
        <v>13877.375875269268</v>
      </c>
      <c r="J817" s="182">
        <v>14096.433794730186</v>
      </c>
      <c r="K817" s="181">
        <v>14314.894712839392</v>
      </c>
      <c r="L817" s="181">
        <v>14534.144186968753</v>
      </c>
      <c r="M817" s="181">
        <v>14752.775236405965</v>
      </c>
      <c r="N817" s="181">
        <v>14969.501879636064</v>
      </c>
      <c r="O817" s="181">
        <v>15184.586064727535</v>
      </c>
      <c r="P817" s="181">
        <v>15400.412110121</v>
      </c>
      <c r="Q817" s="181">
        <v>15619.102556555412</v>
      </c>
      <c r="R817" s="181">
        <v>15839.219394303385</v>
      </c>
      <c r="S817" s="181">
        <v>16060.603508875098</v>
      </c>
      <c r="T817" s="181">
        <v>16283.249745368563</v>
      </c>
      <c r="U817" s="181">
        <v>16506.833140859315</v>
      </c>
      <c r="V817" s="181">
        <v>16730.985200559568</v>
      </c>
      <c r="W817" s="181">
        <v>16955.633473125472</v>
      </c>
      <c r="X817" s="181">
        <v>17180.62834313255</v>
      </c>
      <c r="Y817" s="181">
        <v>17405.776353509937</v>
      </c>
    </row>
    <row r="818" spans="1:25" x14ac:dyDescent="0.25">
      <c r="A818" s="178" t="s">
        <v>1075</v>
      </c>
      <c r="B818" s="178" t="s">
        <v>800</v>
      </c>
      <c r="C818" s="178" t="s">
        <v>565</v>
      </c>
      <c r="D818" s="178" t="s">
        <v>566</v>
      </c>
      <c r="E818" s="181">
        <v>8599.22299033132</v>
      </c>
      <c r="F818" s="181">
        <v>8785.3098322372553</v>
      </c>
      <c r="G818" s="181">
        <v>8965.9918804221888</v>
      </c>
      <c r="H818" s="181">
        <v>9125.0530977997041</v>
      </c>
      <c r="I818" s="181">
        <v>9273.8233942242641</v>
      </c>
      <c r="J818" s="182">
        <v>9413.2776680953866</v>
      </c>
      <c r="K818" s="181">
        <v>9545.623987926363</v>
      </c>
      <c r="L818" s="181">
        <v>9673.3184143593971</v>
      </c>
      <c r="M818" s="181">
        <v>9796.357143545265</v>
      </c>
      <c r="N818" s="181">
        <v>9914.584300838027</v>
      </c>
      <c r="O818" s="181">
        <v>10028.926379325827</v>
      </c>
      <c r="P818" s="181">
        <v>10141.600922767993</v>
      </c>
      <c r="Q818" s="181">
        <v>10254.524778793162</v>
      </c>
      <c r="R818" s="181">
        <v>10366.955070961227</v>
      </c>
      <c r="S818" s="181">
        <v>10478.893964686424</v>
      </c>
      <c r="T818" s="181">
        <v>10590.146154333088</v>
      </c>
      <c r="U818" s="181">
        <v>10699.965794941703</v>
      </c>
      <c r="V818" s="181">
        <v>10807.832609635167</v>
      </c>
      <c r="W818" s="181">
        <v>10913.819835277931</v>
      </c>
      <c r="X818" s="181">
        <v>11017.867977165188</v>
      </c>
      <c r="Y818" s="181">
        <v>11119.745314544522</v>
      </c>
    </row>
    <row r="819" spans="1:25" x14ac:dyDescent="0.25">
      <c r="A819" s="178" t="s">
        <v>1075</v>
      </c>
      <c r="B819" s="178" t="s">
        <v>804</v>
      </c>
      <c r="C819" s="178" t="s">
        <v>218</v>
      </c>
      <c r="D819" s="178" t="s">
        <v>1125</v>
      </c>
      <c r="E819" s="181">
        <v>1860.8746297470732</v>
      </c>
      <c r="F819" s="181">
        <v>1947.9693766371265</v>
      </c>
      <c r="G819" s="181">
        <v>2042.1316644116448</v>
      </c>
      <c r="H819" s="181">
        <v>2138.6704944136836</v>
      </c>
      <c r="I819" s="181">
        <v>2238.8371772923656</v>
      </c>
      <c r="J819" s="182">
        <v>2341.9606163110138</v>
      </c>
      <c r="K819" s="181">
        <v>2447.7659836263774</v>
      </c>
      <c r="L819" s="181">
        <v>2556.1824152546524</v>
      </c>
      <c r="M819" s="181">
        <v>2666.6631394760716</v>
      </c>
      <c r="N819" s="181">
        <v>2778.7384761490989</v>
      </c>
      <c r="O819" s="181">
        <v>2892.2594389704727</v>
      </c>
      <c r="P819" s="181">
        <v>3007.506307292218</v>
      </c>
      <c r="Q819" s="181">
        <v>3124.7664274271847</v>
      </c>
      <c r="R819" s="181">
        <v>3243.6603807185438</v>
      </c>
      <c r="S819" s="181">
        <v>3364.1245914651131</v>
      </c>
      <c r="T819" s="181">
        <v>3486.2258207200971</v>
      </c>
      <c r="U819" s="181">
        <v>3609.3555000769165</v>
      </c>
      <c r="V819" s="181">
        <v>3732.7232481526789</v>
      </c>
      <c r="W819" s="181">
        <v>3856.124506616371</v>
      </c>
      <c r="X819" s="181">
        <v>3979.3648437780967</v>
      </c>
      <c r="Y819" s="181">
        <v>4102.2874696553017</v>
      </c>
    </row>
    <row r="820" spans="1:25" x14ac:dyDescent="0.25">
      <c r="A820" s="178" t="s">
        <v>1075</v>
      </c>
      <c r="B820" s="178" t="s">
        <v>804</v>
      </c>
      <c r="C820" s="178" t="s">
        <v>240</v>
      </c>
      <c r="D820" s="178" t="s">
        <v>241</v>
      </c>
      <c r="E820" s="181">
        <v>3633.8257778218276</v>
      </c>
      <c r="F820" s="181">
        <v>3565.2313374152573</v>
      </c>
      <c r="G820" s="181">
        <v>3503.0628794539343</v>
      </c>
      <c r="H820" s="181">
        <v>3438.4813645451659</v>
      </c>
      <c r="I820" s="181">
        <v>3373.6801874781822</v>
      </c>
      <c r="J820" s="182">
        <v>3307.6503302400415</v>
      </c>
      <c r="K820" s="181">
        <v>3240.1752690322078</v>
      </c>
      <c r="L820" s="181">
        <v>3171.3856312825064</v>
      </c>
      <c r="M820" s="181">
        <v>3100.8729510477028</v>
      </c>
      <c r="N820" s="181">
        <v>3028.4617515082518</v>
      </c>
      <c r="O820" s="181">
        <v>2954.4066286034204</v>
      </c>
      <c r="P820" s="181">
        <v>2879.3746202588195</v>
      </c>
      <c r="Q820" s="181">
        <v>2803.9340137213449</v>
      </c>
      <c r="R820" s="181">
        <v>2727.9990128188974</v>
      </c>
      <c r="S820" s="181">
        <v>2651.7923159579964</v>
      </c>
      <c r="T820" s="181">
        <v>2575.6186128460231</v>
      </c>
      <c r="U820" s="181">
        <v>2499.2764839095748</v>
      </c>
      <c r="V820" s="181">
        <v>2422.5292999391181</v>
      </c>
      <c r="W820" s="181">
        <v>2345.5943040472312</v>
      </c>
      <c r="X820" s="181">
        <v>2268.6850684980395</v>
      </c>
      <c r="Y820" s="181">
        <v>2192.0232081862159</v>
      </c>
    </row>
    <row r="821" spans="1:25" x14ac:dyDescent="0.25">
      <c r="A821" s="178" t="s">
        <v>1075</v>
      </c>
      <c r="B821" s="178" t="s">
        <v>808</v>
      </c>
      <c r="C821" s="178" t="s">
        <v>889</v>
      </c>
      <c r="D821" s="178" t="s">
        <v>1126</v>
      </c>
      <c r="E821" s="181">
        <v>2713.5892966652277</v>
      </c>
      <c r="F821" s="181">
        <v>2715.0205135880128</v>
      </c>
      <c r="G821" s="181">
        <v>2709.2917800438277</v>
      </c>
      <c r="H821" s="181">
        <v>2693.9397698154485</v>
      </c>
      <c r="I821" s="181">
        <v>2672.8389241587402</v>
      </c>
      <c r="J821" s="182">
        <v>2647.1484142336676</v>
      </c>
      <c r="K821" s="181">
        <v>2618.0857871889039</v>
      </c>
      <c r="L821" s="181">
        <v>2586.7157506456638</v>
      </c>
      <c r="M821" s="181">
        <v>2553.4321922548979</v>
      </c>
      <c r="N821" s="181">
        <v>2518.5393687233509</v>
      </c>
      <c r="O821" s="181">
        <v>2482.4785540410285</v>
      </c>
      <c r="P821" s="181">
        <v>2445.911853327229</v>
      </c>
      <c r="Q821" s="181">
        <v>2409.3617282612768</v>
      </c>
      <c r="R821" s="181">
        <v>2372.7564238790546</v>
      </c>
      <c r="S821" s="181">
        <v>2336.1757120495072</v>
      </c>
      <c r="T821" s="181">
        <v>2299.5954552291714</v>
      </c>
      <c r="U821" s="181">
        <v>2262.9602319939504</v>
      </c>
      <c r="V821" s="181">
        <v>2226.2984423580324</v>
      </c>
      <c r="W821" s="181">
        <v>2189.6568796032248</v>
      </c>
      <c r="X821" s="181">
        <v>2153.0547129059819</v>
      </c>
      <c r="Y821" s="181">
        <v>2116.4512087772609</v>
      </c>
    </row>
    <row r="822" spans="1:25" x14ac:dyDescent="0.25">
      <c r="A822" s="178" t="s">
        <v>1075</v>
      </c>
      <c r="B822" s="178" t="s">
        <v>808</v>
      </c>
      <c r="C822" s="178" t="s">
        <v>1127</v>
      </c>
      <c r="D822" s="178" t="s">
        <v>724</v>
      </c>
      <c r="E822" s="181">
        <v>2036.4861299277002</v>
      </c>
      <c r="F822" s="181">
        <v>2092.0601863353395</v>
      </c>
      <c r="G822" s="181">
        <v>2143.4855441143477</v>
      </c>
      <c r="H822" s="181">
        <v>2188.3479754869895</v>
      </c>
      <c r="I822" s="181">
        <v>2229.2819898613252</v>
      </c>
      <c r="J822" s="182">
        <v>2266.9097557793016</v>
      </c>
      <c r="K822" s="181">
        <v>2301.9905360001858</v>
      </c>
      <c r="L822" s="181">
        <v>2335.2430520193025</v>
      </c>
      <c r="M822" s="181">
        <v>2366.8537908164089</v>
      </c>
      <c r="N822" s="181">
        <v>2396.9532608393038</v>
      </c>
      <c r="O822" s="181">
        <v>2425.8282388285334</v>
      </c>
      <c r="P822" s="181">
        <v>2454.0254592785495</v>
      </c>
      <c r="Q822" s="181">
        <v>2482.0126467315813</v>
      </c>
      <c r="R822" s="181">
        <v>2509.6829530122736</v>
      </c>
      <c r="S822" s="181">
        <v>2537.0844744700989</v>
      </c>
      <c r="T822" s="181">
        <v>2564.156835881367</v>
      </c>
      <c r="U822" s="181">
        <v>2590.7993878046018</v>
      </c>
      <c r="V822" s="181">
        <v>2617.0014697165598</v>
      </c>
      <c r="W822" s="181">
        <v>2642.7760986762955</v>
      </c>
      <c r="X822" s="181">
        <v>2668.1060697961202</v>
      </c>
      <c r="Y822" s="181">
        <v>2692.8986337992083</v>
      </c>
    </row>
    <row r="823" spans="1:25" x14ac:dyDescent="0.25">
      <c r="A823" s="178" t="s">
        <v>1075</v>
      </c>
      <c r="B823" s="178" t="s">
        <v>808</v>
      </c>
      <c r="C823" s="178" t="s">
        <v>967</v>
      </c>
      <c r="D823" s="178" t="s">
        <v>1128</v>
      </c>
      <c r="E823" s="181">
        <v>3083.2006583247035</v>
      </c>
      <c r="F823" s="181">
        <v>3187.9519768363457</v>
      </c>
      <c r="G823" s="181">
        <v>3287.5730940888179</v>
      </c>
      <c r="H823" s="181">
        <v>3378.2244640509753</v>
      </c>
      <c r="I823" s="181">
        <v>3463.8126264922462</v>
      </c>
      <c r="J823" s="182">
        <v>3545.2011179970641</v>
      </c>
      <c r="K823" s="181">
        <v>3623.4931315815384</v>
      </c>
      <c r="L823" s="181">
        <v>3699.7575043961338</v>
      </c>
      <c r="M823" s="181">
        <v>3774.2430541032668</v>
      </c>
      <c r="N823" s="181">
        <v>3847.1158252281271</v>
      </c>
      <c r="O823" s="181">
        <v>3918.7991577431985</v>
      </c>
      <c r="P823" s="181">
        <v>3990.1505787399656</v>
      </c>
      <c r="Q823" s="181">
        <v>4061.9210113524264</v>
      </c>
      <c r="R823" s="181">
        <v>4133.934650727997</v>
      </c>
      <c r="S823" s="181">
        <v>4206.2679652721627</v>
      </c>
      <c r="T823" s="181">
        <v>4278.8184172746987</v>
      </c>
      <c r="U823" s="181">
        <v>4351.4131474873593</v>
      </c>
      <c r="V823" s="181">
        <v>4424.0269396803151</v>
      </c>
      <c r="W823" s="181">
        <v>4496.6742697065356</v>
      </c>
      <c r="X823" s="181">
        <v>4569.3183005831424</v>
      </c>
      <c r="Y823" s="181">
        <v>4641.7910830772435</v>
      </c>
    </row>
    <row r="824" spans="1:25" x14ac:dyDescent="0.25">
      <c r="A824" s="178" t="s">
        <v>1075</v>
      </c>
      <c r="B824" s="178" t="s">
        <v>808</v>
      </c>
      <c r="C824" s="178" t="s">
        <v>240</v>
      </c>
      <c r="D824" s="178" t="s">
        <v>241</v>
      </c>
      <c r="E824" s="181">
        <v>15854.981491465584</v>
      </c>
      <c r="F824" s="181">
        <v>16148.163892797849</v>
      </c>
      <c r="G824" s="181">
        <v>16405.144773047141</v>
      </c>
      <c r="H824" s="181">
        <v>16608.560617005864</v>
      </c>
      <c r="I824" s="181">
        <v>16779.616467439275</v>
      </c>
      <c r="J824" s="182">
        <v>16923.792724607567</v>
      </c>
      <c r="K824" s="181">
        <v>17047.40249479653</v>
      </c>
      <c r="L824" s="181">
        <v>17156.255106577952</v>
      </c>
      <c r="M824" s="181">
        <v>17252.093981112448</v>
      </c>
      <c r="N824" s="181">
        <v>17336.200657867033</v>
      </c>
      <c r="O824" s="181">
        <v>17410.936325403116</v>
      </c>
      <c r="P824" s="181">
        <v>17480.440060026256</v>
      </c>
      <c r="Q824" s="181">
        <v>17548.166951685089</v>
      </c>
      <c r="R824" s="181">
        <v>17613.436962127707</v>
      </c>
      <c r="S824" s="181">
        <v>17676.669055919927</v>
      </c>
      <c r="T824" s="181">
        <v>17737.519391925642</v>
      </c>
      <c r="U824" s="181">
        <v>17795.376821561247</v>
      </c>
      <c r="V824" s="181">
        <v>17850.260512430214</v>
      </c>
      <c r="W824" s="181">
        <v>17902.348799057621</v>
      </c>
      <c r="X824" s="181">
        <v>17951.611122992777</v>
      </c>
      <c r="Y824" s="181">
        <v>17997.512152430078</v>
      </c>
    </row>
    <row r="825" spans="1:25" x14ac:dyDescent="0.25">
      <c r="A825" s="178" t="s">
        <v>1075</v>
      </c>
      <c r="B825" s="178" t="s">
        <v>810</v>
      </c>
      <c r="C825" s="178" t="s">
        <v>565</v>
      </c>
      <c r="D825" s="178" t="s">
        <v>566</v>
      </c>
      <c r="E825" s="181">
        <v>2943.9333998731504</v>
      </c>
      <c r="F825" s="181">
        <v>2950.0630612485757</v>
      </c>
      <c r="G825" s="181">
        <v>2961.0740579892981</v>
      </c>
      <c r="H825" s="181">
        <v>2970.937854483539</v>
      </c>
      <c r="I825" s="181">
        <v>2981.6324681543492</v>
      </c>
      <c r="J825" s="182">
        <v>2992.6871153593129</v>
      </c>
      <c r="K825" s="181">
        <v>3004.1294833848801</v>
      </c>
      <c r="L825" s="181">
        <v>3016.1747960741427</v>
      </c>
      <c r="M825" s="181">
        <v>3028.4882076707427</v>
      </c>
      <c r="N825" s="181">
        <v>3040.8242401221228</v>
      </c>
      <c r="O825" s="181">
        <v>3053.2697992314925</v>
      </c>
      <c r="P825" s="181">
        <v>3066.2855550131276</v>
      </c>
      <c r="Q825" s="181">
        <v>3080.2603947740336</v>
      </c>
      <c r="R825" s="181">
        <v>3094.8819846983015</v>
      </c>
      <c r="S825" s="181">
        <v>3110.0709741838336</v>
      </c>
      <c r="T825" s="181">
        <v>3125.6491898833292</v>
      </c>
      <c r="U825" s="181">
        <v>3141.3581951924634</v>
      </c>
      <c r="V825" s="181">
        <v>3157.054427471895</v>
      </c>
      <c r="W825" s="181">
        <v>3172.6824564627891</v>
      </c>
      <c r="X825" s="181">
        <v>3188.15393287706</v>
      </c>
      <c r="Y825" s="181">
        <v>3203.3003739412461</v>
      </c>
    </row>
    <row r="826" spans="1:25" x14ac:dyDescent="0.25">
      <c r="A826" s="178" t="s">
        <v>1075</v>
      </c>
      <c r="B826" s="178" t="s">
        <v>811</v>
      </c>
      <c r="C826" s="178" t="s">
        <v>218</v>
      </c>
      <c r="D826" s="178" t="s">
        <v>1129</v>
      </c>
      <c r="E826" s="181">
        <v>57469.038069368216</v>
      </c>
      <c r="F826" s="181">
        <v>58356.407107795014</v>
      </c>
      <c r="G826" s="181">
        <v>59255.993762673701</v>
      </c>
      <c r="H826" s="181">
        <v>60059.334626993368</v>
      </c>
      <c r="I826" s="181">
        <v>60822.199201374911</v>
      </c>
      <c r="J826" s="182">
        <v>61541.981763452684</v>
      </c>
      <c r="K826" s="181">
        <v>62226.183044202677</v>
      </c>
      <c r="L826" s="181">
        <v>62884.513181073788</v>
      </c>
      <c r="M826" s="181">
        <v>63513.929561551769</v>
      </c>
      <c r="N826" s="181">
        <v>64111.517567549105</v>
      </c>
      <c r="O826" s="181">
        <v>64680.662508254056</v>
      </c>
      <c r="P826" s="181">
        <v>65233.675467543333</v>
      </c>
      <c r="Q826" s="181">
        <v>65781.537394190018</v>
      </c>
      <c r="R826" s="181">
        <v>66319.481909010283</v>
      </c>
      <c r="S826" s="181">
        <v>66847.224044230752</v>
      </c>
      <c r="T826" s="181">
        <v>67361.859420233261</v>
      </c>
      <c r="U826" s="181">
        <v>67862.6862185754</v>
      </c>
      <c r="V826" s="181">
        <v>68351.977803491201</v>
      </c>
      <c r="W826" s="181">
        <v>68830.0666446736</v>
      </c>
      <c r="X826" s="181">
        <v>69296.37707045456</v>
      </c>
      <c r="Y826" s="181">
        <v>69748.37229709333</v>
      </c>
    </row>
    <row r="827" spans="1:25" x14ac:dyDescent="0.25">
      <c r="A827" s="178" t="s">
        <v>1075</v>
      </c>
      <c r="B827" s="178" t="s">
        <v>811</v>
      </c>
      <c r="C827" s="178" t="s">
        <v>240</v>
      </c>
      <c r="D827" s="178" t="s">
        <v>241</v>
      </c>
      <c r="E827" s="181">
        <v>3914.511188495479</v>
      </c>
      <c r="F827" s="181">
        <v>3964.8302587845942</v>
      </c>
      <c r="G827" s="181">
        <v>4015.6955807815089</v>
      </c>
      <c r="H827" s="181">
        <v>4059.7702451304731</v>
      </c>
      <c r="I827" s="181">
        <v>4100.8652767361536</v>
      </c>
      <c r="J827" s="182">
        <v>4138.827278526408</v>
      </c>
      <c r="K827" s="181">
        <v>4174.1824781604801</v>
      </c>
      <c r="L827" s="181">
        <v>4207.5996924393639</v>
      </c>
      <c r="M827" s="181">
        <v>4238.8899104950833</v>
      </c>
      <c r="N827" s="181">
        <v>4267.8746405512729</v>
      </c>
      <c r="O827" s="181">
        <v>4294.7956048409778</v>
      </c>
      <c r="P827" s="181">
        <v>4320.4833122823075</v>
      </c>
      <c r="Q827" s="181">
        <v>4345.6720171887309</v>
      </c>
      <c r="R827" s="181">
        <v>4370.0508861199514</v>
      </c>
      <c r="S827" s="181">
        <v>4393.606815604965</v>
      </c>
      <c r="T827" s="181">
        <v>4416.1551401409661</v>
      </c>
      <c r="U827" s="181">
        <v>4437.6571350739177</v>
      </c>
      <c r="V827" s="181">
        <v>4458.2685645148895</v>
      </c>
      <c r="W827" s="181">
        <v>4478.0173719881959</v>
      </c>
      <c r="X827" s="181">
        <v>4496.8723170742305</v>
      </c>
      <c r="Y827" s="181">
        <v>4514.6755707125376</v>
      </c>
    </row>
    <row r="828" spans="1:25" x14ac:dyDescent="0.25">
      <c r="A828" s="178" t="s">
        <v>1075</v>
      </c>
      <c r="B828" s="178" t="s">
        <v>812</v>
      </c>
      <c r="C828" s="178" t="s">
        <v>565</v>
      </c>
      <c r="D828" s="178" t="s">
        <v>566</v>
      </c>
      <c r="E828" s="181">
        <v>7817.3202205513244</v>
      </c>
      <c r="F828" s="181">
        <v>8034.3364182743344</v>
      </c>
      <c r="G828" s="181">
        <v>8235.3061961943549</v>
      </c>
      <c r="H828" s="181">
        <v>8407.2741432446655</v>
      </c>
      <c r="I828" s="181">
        <v>8561.7396371380182</v>
      </c>
      <c r="J828" s="182">
        <v>8700.907698158544</v>
      </c>
      <c r="K828" s="181">
        <v>8827.6871681502671</v>
      </c>
      <c r="L828" s="181">
        <v>8945.1275063152207</v>
      </c>
      <c r="M828" s="181">
        <v>9054.033916360122</v>
      </c>
      <c r="N828" s="181">
        <v>9155.2259919100743</v>
      </c>
      <c r="O828" s="181">
        <v>9250.284622992911</v>
      </c>
      <c r="P828" s="181">
        <v>9341.9145177537594</v>
      </c>
      <c r="Q828" s="181">
        <v>9432.4835158391961</v>
      </c>
      <c r="R828" s="181">
        <v>9522.0070642860719</v>
      </c>
      <c r="S828" s="181">
        <v>9611.275427786577</v>
      </c>
      <c r="T828" s="181">
        <v>9701.0122460903222</v>
      </c>
      <c r="U828" s="181">
        <v>9790.5879903711611</v>
      </c>
      <c r="V828" s="181">
        <v>9879.2274519514667</v>
      </c>
      <c r="W828" s="181">
        <v>9967.2270739834548</v>
      </c>
      <c r="X828" s="181">
        <v>10054.756017813184</v>
      </c>
      <c r="Y828" s="181">
        <v>10141.833193894952</v>
      </c>
    </row>
    <row r="829" spans="1:25" x14ac:dyDescent="0.25">
      <c r="A829" s="178" t="s">
        <v>1075</v>
      </c>
      <c r="B829" s="178" t="s">
        <v>814</v>
      </c>
      <c r="C829" s="178" t="s">
        <v>218</v>
      </c>
      <c r="D829" s="178" t="s">
        <v>1130</v>
      </c>
      <c r="E829" s="181">
        <v>23556.07066651397</v>
      </c>
      <c r="F829" s="181">
        <v>24345.858484105978</v>
      </c>
      <c r="G829" s="181">
        <v>25030.3696504336</v>
      </c>
      <c r="H829" s="181">
        <v>25589.097407707417</v>
      </c>
      <c r="I829" s="181">
        <v>26063.700292019075</v>
      </c>
      <c r="J829" s="182">
        <v>26469.545329328219</v>
      </c>
      <c r="K829" s="181">
        <v>26822.016298002676</v>
      </c>
      <c r="L829" s="181">
        <v>27135.041677464138</v>
      </c>
      <c r="M829" s="181">
        <v>27414.970586419597</v>
      </c>
      <c r="N829" s="181">
        <v>27666.811037637526</v>
      </c>
      <c r="O829" s="181">
        <v>27896.825313857662</v>
      </c>
      <c r="P829" s="181">
        <v>28113.803040215538</v>
      </c>
      <c r="Q829" s="181">
        <v>28324.895882155804</v>
      </c>
      <c r="R829" s="181">
        <v>28530.103057283704</v>
      </c>
      <c r="S829" s="181">
        <v>28731.396313428908</v>
      </c>
      <c r="T829" s="181">
        <v>28931.264885514945</v>
      </c>
      <c r="U829" s="181">
        <v>29128.536967116612</v>
      </c>
      <c r="V829" s="181">
        <v>29320.792269714522</v>
      </c>
      <c r="W829" s="181">
        <v>29508.347276402903</v>
      </c>
      <c r="X829" s="181">
        <v>29691.294253257722</v>
      </c>
      <c r="Y829" s="181">
        <v>29869.930488020782</v>
      </c>
    </row>
    <row r="830" spans="1:25" x14ac:dyDescent="0.25">
      <c r="A830" s="178" t="s">
        <v>1075</v>
      </c>
      <c r="B830" s="178" t="s">
        <v>814</v>
      </c>
      <c r="C830" s="178" t="s">
        <v>240</v>
      </c>
      <c r="D830" s="178" t="s">
        <v>241</v>
      </c>
      <c r="E830" s="181">
        <v>3687.1091968338787</v>
      </c>
      <c r="F830" s="181">
        <v>3823.4557019739636</v>
      </c>
      <c r="G830" s="181">
        <v>3944.0830506360558</v>
      </c>
      <c r="H830" s="181">
        <v>4045.587267494775</v>
      </c>
      <c r="I830" s="181">
        <v>4134.381014430558</v>
      </c>
      <c r="J830" s="182">
        <v>4212.779461006322</v>
      </c>
      <c r="K830" s="181">
        <v>4283.1322410240437</v>
      </c>
      <c r="L830" s="181">
        <v>4347.5879123058367</v>
      </c>
      <c r="M830" s="181">
        <v>4407.1058572242273</v>
      </c>
      <c r="N830" s="181">
        <v>4462.4423672666762</v>
      </c>
      <c r="O830" s="181">
        <v>4514.5671548321216</v>
      </c>
      <c r="P830" s="181">
        <v>4564.8735407605118</v>
      </c>
      <c r="Q830" s="181">
        <v>4614.506833581373</v>
      </c>
      <c r="R830" s="181">
        <v>4663.4586476791847</v>
      </c>
      <c r="S830" s="181">
        <v>4712.044038877224</v>
      </c>
      <c r="T830" s="181">
        <v>4760.6674766658289</v>
      </c>
      <c r="U830" s="181">
        <v>4809.1344247715542</v>
      </c>
      <c r="V830" s="181">
        <v>4857.0409393212367</v>
      </c>
      <c r="W830" s="181">
        <v>4904.4325629413461</v>
      </c>
      <c r="X830" s="181">
        <v>4951.3181002869742</v>
      </c>
      <c r="Y830" s="181">
        <v>4997.740818171068</v>
      </c>
    </row>
    <row r="831" spans="1:25" x14ac:dyDescent="0.25">
      <c r="A831" s="178" t="s">
        <v>1075</v>
      </c>
      <c r="B831" s="178" t="s">
        <v>821</v>
      </c>
      <c r="C831" s="178" t="s">
        <v>565</v>
      </c>
      <c r="D831" s="178" t="s">
        <v>566</v>
      </c>
      <c r="E831" s="181">
        <v>4954.3553478906488</v>
      </c>
      <c r="F831" s="181">
        <v>4584.3781303668793</v>
      </c>
      <c r="G831" s="181">
        <v>4336.027060580971</v>
      </c>
      <c r="H831" s="181">
        <v>4162.3654948581298</v>
      </c>
      <c r="I831" s="181">
        <v>4042.2829435139511</v>
      </c>
      <c r="J831" s="182">
        <v>3959.5030265301757</v>
      </c>
      <c r="K831" s="181">
        <v>3903.5468348746281</v>
      </c>
      <c r="L831" s="181">
        <v>3867.3706785390264</v>
      </c>
      <c r="M831" s="181">
        <v>3845.4247297677657</v>
      </c>
      <c r="N831" s="181">
        <v>3833.6799870247423</v>
      </c>
      <c r="O831" s="181">
        <v>3829.4944260555512</v>
      </c>
      <c r="P831" s="181">
        <v>3831.4235923455763</v>
      </c>
      <c r="Q831" s="181">
        <v>3838.4509538414759</v>
      </c>
      <c r="R831" s="181">
        <v>3849.0828945919593</v>
      </c>
      <c r="S831" s="181">
        <v>3862.3730834024855</v>
      </c>
      <c r="T831" s="181">
        <v>3877.4746415696936</v>
      </c>
      <c r="U831" s="181">
        <v>3893.7189947665447</v>
      </c>
      <c r="V831" s="181">
        <v>3910.6823015619566</v>
      </c>
      <c r="W831" s="181">
        <v>3928.0200883376119</v>
      </c>
      <c r="X831" s="181">
        <v>3945.4286224197376</v>
      </c>
      <c r="Y831" s="181">
        <v>3962.5757958152653</v>
      </c>
    </row>
    <row r="832" spans="1:25" x14ac:dyDescent="0.25">
      <c r="A832" s="178" t="s">
        <v>1075</v>
      </c>
      <c r="B832" s="178" t="s">
        <v>822</v>
      </c>
      <c r="C832" s="178" t="s">
        <v>565</v>
      </c>
      <c r="D832" s="178" t="s">
        <v>566</v>
      </c>
      <c r="E832" s="181">
        <v>8299.1344818392481</v>
      </c>
      <c r="F832" s="181">
        <v>8315.6111564066705</v>
      </c>
      <c r="G832" s="181">
        <v>8354.6737470066237</v>
      </c>
      <c r="H832" s="181">
        <v>8396.7575107232387</v>
      </c>
      <c r="I832" s="181">
        <v>8447.0650999983591</v>
      </c>
      <c r="J832" s="182">
        <v>8503.2614996496304</v>
      </c>
      <c r="K832" s="181">
        <v>8564.5170249531693</v>
      </c>
      <c r="L832" s="181">
        <v>8630.71241340302</v>
      </c>
      <c r="M832" s="181">
        <v>8700.0653279023609</v>
      </c>
      <c r="N832" s="181">
        <v>8771.0232888399332</v>
      </c>
      <c r="O832" s="181">
        <v>8843.314184712799</v>
      </c>
      <c r="P832" s="181">
        <v>8917.8766673796636</v>
      </c>
      <c r="Q832" s="181">
        <v>8995.5648715426414</v>
      </c>
      <c r="R832" s="181">
        <v>9075.28913039285</v>
      </c>
      <c r="S832" s="181">
        <v>9156.9627707767741</v>
      </c>
      <c r="T832" s="181">
        <v>9240.6051024488224</v>
      </c>
      <c r="U832" s="181">
        <v>9324.4978743775882</v>
      </c>
      <c r="V832" s="181">
        <v>9406.902444080024</v>
      </c>
      <c r="W832" s="181">
        <v>9487.7674791372374</v>
      </c>
      <c r="X832" s="181">
        <v>9567.1114721982776</v>
      </c>
      <c r="Y832" s="181">
        <v>9644.9223323250972</v>
      </c>
    </row>
    <row r="833" spans="1:25" x14ac:dyDescent="0.25">
      <c r="A833" s="178" t="s">
        <v>1075</v>
      </c>
      <c r="B833" s="178" t="s">
        <v>824</v>
      </c>
      <c r="C833" s="178" t="s">
        <v>218</v>
      </c>
      <c r="D833" s="178" t="s">
        <v>1131</v>
      </c>
      <c r="E833" s="181">
        <v>5763.4160829176008</v>
      </c>
      <c r="F833" s="181">
        <v>5781.8561502660559</v>
      </c>
      <c r="G833" s="181">
        <v>5804.5507092870002</v>
      </c>
      <c r="H833" s="181">
        <v>5820.5916615077631</v>
      </c>
      <c r="I833" s="181">
        <v>5834.7188952256547</v>
      </c>
      <c r="J833" s="182">
        <v>5846.3797873093044</v>
      </c>
      <c r="K833" s="181">
        <v>5855.9486255484926</v>
      </c>
      <c r="L833" s="181">
        <v>5864.0603532962423</v>
      </c>
      <c r="M833" s="181">
        <v>5870.2124834486722</v>
      </c>
      <c r="N833" s="181">
        <v>5873.9604019361122</v>
      </c>
      <c r="O833" s="181">
        <v>5875.4604642806253</v>
      </c>
      <c r="P833" s="181">
        <v>5875.6478730770223</v>
      </c>
      <c r="Q833" s="181">
        <v>5875.3232108142165</v>
      </c>
      <c r="R833" s="181">
        <v>5873.9429828937218</v>
      </c>
      <c r="S833" s="181">
        <v>5871.4178997752369</v>
      </c>
      <c r="T833" s="181">
        <v>5867.561759414376</v>
      </c>
      <c r="U833" s="181">
        <v>5862.2462131228085</v>
      </c>
      <c r="V833" s="181">
        <v>5855.4951443171658</v>
      </c>
      <c r="W833" s="181">
        <v>5847.3083976677844</v>
      </c>
      <c r="X833" s="181">
        <v>5837.6515968833346</v>
      </c>
      <c r="Y833" s="181">
        <v>5826.4026992458976</v>
      </c>
    </row>
    <row r="834" spans="1:25" x14ac:dyDescent="0.25">
      <c r="A834" s="178" t="s">
        <v>1075</v>
      </c>
      <c r="B834" s="178" t="s">
        <v>824</v>
      </c>
      <c r="C834" s="178" t="s">
        <v>755</v>
      </c>
      <c r="D834" s="178" t="s">
        <v>1132</v>
      </c>
      <c r="E834" s="181">
        <v>2267.0816225623817</v>
      </c>
      <c r="F834" s="181">
        <v>2298.3196707717921</v>
      </c>
      <c r="G834" s="181">
        <v>2331.6734659565159</v>
      </c>
      <c r="H834" s="181">
        <v>2362.7742164752431</v>
      </c>
      <c r="I834" s="181">
        <v>2393.4865809428279</v>
      </c>
      <c r="J834" s="182">
        <v>2423.5615454804301</v>
      </c>
      <c r="K834" s="181">
        <v>2453.1282625882245</v>
      </c>
      <c r="L834" s="181">
        <v>2482.4322162697181</v>
      </c>
      <c r="M834" s="181">
        <v>2511.2431101802599</v>
      </c>
      <c r="N834" s="181">
        <v>2539.3462363118997</v>
      </c>
      <c r="O834" s="181">
        <v>2566.7808081405205</v>
      </c>
      <c r="P834" s="181">
        <v>2593.9321089331984</v>
      </c>
      <c r="Q834" s="181">
        <v>2621.1421635049855</v>
      </c>
      <c r="R834" s="181">
        <v>2648.1617575558616</v>
      </c>
      <c r="S834" s="181">
        <v>2674.9381502739952</v>
      </c>
      <c r="T834" s="181">
        <v>2701.3719811096121</v>
      </c>
      <c r="U834" s="181">
        <v>2727.3868708609043</v>
      </c>
      <c r="V834" s="181">
        <v>2752.9751121643508</v>
      </c>
      <c r="W834" s="181">
        <v>2778.1176219489566</v>
      </c>
      <c r="X834" s="181">
        <v>2802.7784552889038</v>
      </c>
      <c r="Y834" s="181">
        <v>2826.8780003733418</v>
      </c>
    </row>
    <row r="835" spans="1:25" x14ac:dyDescent="0.25">
      <c r="A835" s="178" t="s">
        <v>1075</v>
      </c>
      <c r="B835" s="178" t="s">
        <v>824</v>
      </c>
      <c r="C835" s="178" t="s">
        <v>244</v>
      </c>
      <c r="D835" s="178" t="s">
        <v>1133</v>
      </c>
      <c r="E835" s="181">
        <v>2710.9784806542402</v>
      </c>
      <c r="F835" s="181">
        <v>2716.6978125849732</v>
      </c>
      <c r="G835" s="181">
        <v>2724.398388511222</v>
      </c>
      <c r="H835" s="181">
        <v>2728.9595125005544</v>
      </c>
      <c r="I835" s="181">
        <v>2732.61124751753</v>
      </c>
      <c r="J835" s="182">
        <v>2735.0980052528139</v>
      </c>
      <c r="K835" s="181">
        <v>2736.5984778947422</v>
      </c>
      <c r="L835" s="181">
        <v>2737.4122664593051</v>
      </c>
      <c r="M835" s="181">
        <v>2737.3072879681649</v>
      </c>
      <c r="N835" s="181">
        <v>2736.0794299204154</v>
      </c>
      <c r="O835" s="181">
        <v>2733.8050996294942</v>
      </c>
      <c r="P835" s="181">
        <v>2730.9223780210368</v>
      </c>
      <c r="Q835" s="181">
        <v>2727.8049481739972</v>
      </c>
      <c r="R835" s="181">
        <v>2724.201521237359</v>
      </c>
      <c r="S835" s="181">
        <v>2720.0723231351831</v>
      </c>
      <c r="T835" s="181">
        <v>2715.3329078548759</v>
      </c>
      <c r="U835" s="181">
        <v>2709.9259437945152</v>
      </c>
      <c r="V835" s="181">
        <v>2703.8646483237285</v>
      </c>
      <c r="W835" s="181">
        <v>2697.1510979244363</v>
      </c>
      <c r="X835" s="181">
        <v>2689.7715969729566</v>
      </c>
      <c r="Y835" s="181">
        <v>2681.6721644725403</v>
      </c>
    </row>
    <row r="836" spans="1:25" x14ac:dyDescent="0.25">
      <c r="A836" s="178" t="s">
        <v>1075</v>
      </c>
      <c r="B836" s="178" t="s">
        <v>824</v>
      </c>
      <c r="C836" s="178" t="s">
        <v>240</v>
      </c>
      <c r="D836" s="178" t="s">
        <v>241</v>
      </c>
      <c r="E836" s="181">
        <v>6626.3764084388367</v>
      </c>
      <c r="F836" s="181">
        <v>6729.4032362501666</v>
      </c>
      <c r="G836" s="181">
        <v>6839.112598928411</v>
      </c>
      <c r="H836" s="181">
        <v>6942.7088244639635</v>
      </c>
      <c r="I836" s="181">
        <v>7045.6537845323473</v>
      </c>
      <c r="J836" s="182">
        <v>7147.2152964060451</v>
      </c>
      <c r="K836" s="181">
        <v>7247.773002420332</v>
      </c>
      <c r="L836" s="181">
        <v>7348.0535890895408</v>
      </c>
      <c r="M836" s="181">
        <v>7447.3781549928799</v>
      </c>
      <c r="N836" s="181">
        <v>7545.1089041933665</v>
      </c>
      <c r="O836" s="181">
        <v>7641.3589443454966</v>
      </c>
      <c r="P836" s="181">
        <v>7737.27436939158</v>
      </c>
      <c r="Q836" s="181">
        <v>7833.8808837344532</v>
      </c>
      <c r="R836" s="181">
        <v>7930.4417679649823</v>
      </c>
      <c r="S836" s="181">
        <v>8026.8039926119527</v>
      </c>
      <c r="T836" s="181">
        <v>8122.6730919720794</v>
      </c>
      <c r="U836" s="181">
        <v>8217.8213888284736</v>
      </c>
      <c r="V836" s="181">
        <v>8312.2265921955659</v>
      </c>
      <c r="W836" s="181">
        <v>8405.8317177972131</v>
      </c>
      <c r="X836" s="181">
        <v>8498.5280776255822</v>
      </c>
      <c r="Y836" s="181">
        <v>8590.07325798278</v>
      </c>
    </row>
    <row r="837" spans="1:25" x14ac:dyDescent="0.25">
      <c r="A837" s="178" t="s">
        <v>1075</v>
      </c>
      <c r="B837" s="178" t="s">
        <v>826</v>
      </c>
      <c r="C837" s="178" t="s">
        <v>565</v>
      </c>
      <c r="D837" s="178" t="s">
        <v>566</v>
      </c>
      <c r="E837" s="181">
        <v>2312.4522803829987</v>
      </c>
      <c r="F837" s="181">
        <v>2344.8566542212247</v>
      </c>
      <c r="G837" s="181">
        <v>2372.619070152577</v>
      </c>
      <c r="H837" s="181">
        <v>2393.284906234609</v>
      </c>
      <c r="I837" s="181">
        <v>2409.7003202867472</v>
      </c>
      <c r="J837" s="182">
        <v>2422.6215010079331</v>
      </c>
      <c r="K837" s="181">
        <v>2432.9625522116039</v>
      </c>
      <c r="L837" s="181">
        <v>2441.5394354887608</v>
      </c>
      <c r="M837" s="181">
        <v>2448.6072637465768</v>
      </c>
      <c r="N837" s="181">
        <v>2454.3304260131881</v>
      </c>
      <c r="O837" s="181">
        <v>2459.026460982001</v>
      </c>
      <c r="P837" s="181">
        <v>2463.2469894015931</v>
      </c>
      <c r="Q837" s="181">
        <v>2467.4383579045552</v>
      </c>
      <c r="R837" s="181">
        <v>2471.4909317692786</v>
      </c>
      <c r="S837" s="181">
        <v>2475.4467611305981</v>
      </c>
      <c r="T837" s="181">
        <v>2479.3612969865512</v>
      </c>
      <c r="U837" s="181">
        <v>2483.2309255611331</v>
      </c>
      <c r="V837" s="181">
        <v>2487.0207614842684</v>
      </c>
      <c r="W837" s="181">
        <v>2490.7185711439201</v>
      </c>
      <c r="X837" s="181">
        <v>2494.3021049986587</v>
      </c>
      <c r="Y837" s="181">
        <v>2497.7486787453413</v>
      </c>
    </row>
    <row r="838" spans="1:25" x14ac:dyDescent="0.25">
      <c r="A838" s="178" t="s">
        <v>1075</v>
      </c>
      <c r="B838" s="178" t="s">
        <v>827</v>
      </c>
      <c r="C838" s="178" t="s">
        <v>565</v>
      </c>
      <c r="D838" s="178" t="s">
        <v>566</v>
      </c>
      <c r="E838" s="181">
        <v>2375.9998139878317</v>
      </c>
      <c r="F838" s="181">
        <v>2385.309542670946</v>
      </c>
      <c r="G838" s="181">
        <v>2393.4900378873108</v>
      </c>
      <c r="H838" s="181">
        <v>2397.315894613308</v>
      </c>
      <c r="I838" s="181">
        <v>2398.8350543644774</v>
      </c>
      <c r="J838" s="182">
        <v>2398.2932194245786</v>
      </c>
      <c r="K838" s="181">
        <v>2396.1659736724314</v>
      </c>
      <c r="L838" s="181">
        <v>2392.949457162516</v>
      </c>
      <c r="M838" s="181">
        <v>2388.7234283095195</v>
      </c>
      <c r="N838" s="181">
        <v>2383.5016056289523</v>
      </c>
      <c r="O838" s="181">
        <v>2377.494378850608</v>
      </c>
      <c r="P838" s="181">
        <v>2371.1680535740688</v>
      </c>
      <c r="Q838" s="181">
        <v>2364.9185811305269</v>
      </c>
      <c r="R838" s="181">
        <v>2358.6868097890656</v>
      </c>
      <c r="S838" s="181">
        <v>2352.6096378216662</v>
      </c>
      <c r="T838" s="181">
        <v>2346.9156068667357</v>
      </c>
      <c r="U838" s="181">
        <v>2341.5363816457793</v>
      </c>
      <c r="V838" s="181">
        <v>2336.2885930578977</v>
      </c>
      <c r="W838" s="181">
        <v>2331.2243556170179</v>
      </c>
      <c r="X838" s="181">
        <v>2326.4037742237542</v>
      </c>
      <c r="Y838" s="181">
        <v>2321.9207096164541</v>
      </c>
    </row>
    <row r="839" spans="1:25" x14ac:dyDescent="0.25">
      <c r="A839" s="178" t="s">
        <v>1075</v>
      </c>
      <c r="B839" s="178" t="s">
        <v>829</v>
      </c>
      <c r="C839" s="178" t="s">
        <v>565</v>
      </c>
      <c r="D839" s="178" t="s">
        <v>566</v>
      </c>
      <c r="E839" s="181">
        <v>3089.7587055098711</v>
      </c>
      <c r="F839" s="181">
        <v>3144.7147769664971</v>
      </c>
      <c r="G839" s="181">
        <v>3192.4478246000108</v>
      </c>
      <c r="H839" s="181">
        <v>3229.4696855699531</v>
      </c>
      <c r="I839" s="181">
        <v>3260.1165529789087</v>
      </c>
      <c r="J839" s="182">
        <v>3285.5760937109626</v>
      </c>
      <c r="K839" s="181">
        <v>3307.1345258593983</v>
      </c>
      <c r="L839" s="181">
        <v>3325.982551846656</v>
      </c>
      <c r="M839" s="181">
        <v>3342.4817180042219</v>
      </c>
      <c r="N839" s="181">
        <v>3356.8965059650336</v>
      </c>
      <c r="O839" s="181">
        <v>3369.7365028826953</v>
      </c>
      <c r="P839" s="181">
        <v>3381.8219334868659</v>
      </c>
      <c r="Q839" s="181">
        <v>3393.8113275252372</v>
      </c>
      <c r="R839" s="181">
        <v>3405.6003190578654</v>
      </c>
      <c r="S839" s="181">
        <v>3417.3838474907534</v>
      </c>
      <c r="T839" s="181">
        <v>3429.4728783705941</v>
      </c>
      <c r="U839" s="181">
        <v>3441.6626942341745</v>
      </c>
      <c r="V839" s="181">
        <v>3453.562878120073</v>
      </c>
      <c r="W839" s="181">
        <v>3465.1895106226889</v>
      </c>
      <c r="X839" s="181">
        <v>3476.5752071685579</v>
      </c>
      <c r="Y839" s="181">
        <v>3487.8058790662758</v>
      </c>
    </row>
    <row r="840" spans="1:25" x14ac:dyDescent="0.25">
      <c r="A840" s="178" t="s">
        <v>1075</v>
      </c>
      <c r="B840" s="178" t="s">
        <v>831</v>
      </c>
      <c r="C840" s="178" t="s">
        <v>218</v>
      </c>
      <c r="D840" s="178" t="s">
        <v>1134</v>
      </c>
      <c r="E840" s="181">
        <v>4411.0894414342965</v>
      </c>
      <c r="F840" s="181">
        <v>4418.3144450404207</v>
      </c>
      <c r="G840" s="181">
        <v>4437.9022686318194</v>
      </c>
      <c r="H840" s="181">
        <v>4459.0698272764248</v>
      </c>
      <c r="I840" s="181">
        <v>4483.6493395388297</v>
      </c>
      <c r="J840" s="182">
        <v>4509.7890746318353</v>
      </c>
      <c r="K840" s="181">
        <v>4536.701749741499</v>
      </c>
      <c r="L840" s="181">
        <v>4564.0509524522313</v>
      </c>
      <c r="M840" s="181">
        <v>4590.8696230831938</v>
      </c>
      <c r="N840" s="181">
        <v>4616.4386654740429</v>
      </c>
      <c r="O840" s="181">
        <v>4640.6065553996305</v>
      </c>
      <c r="P840" s="181">
        <v>4663.958644570419</v>
      </c>
      <c r="Q840" s="181">
        <v>4687.1080820400375</v>
      </c>
      <c r="R840" s="181">
        <v>4709.721290509452</v>
      </c>
      <c r="S840" s="181">
        <v>4731.8665958023203</v>
      </c>
      <c r="T840" s="181">
        <v>4753.2568425391646</v>
      </c>
      <c r="U840" s="181">
        <v>4773.859766391316</v>
      </c>
      <c r="V840" s="181">
        <v>4794.0402967917253</v>
      </c>
      <c r="W840" s="181">
        <v>4813.9240022729064</v>
      </c>
      <c r="X840" s="181">
        <v>4833.5927250363584</v>
      </c>
      <c r="Y840" s="181">
        <v>4852.8635726151897</v>
      </c>
    </row>
    <row r="841" spans="1:25" x14ac:dyDescent="0.25">
      <c r="A841" s="178" t="s">
        <v>1075</v>
      </c>
      <c r="B841" s="178" t="s">
        <v>831</v>
      </c>
      <c r="C841" s="178" t="s">
        <v>240</v>
      </c>
      <c r="D841" s="178" t="s">
        <v>241</v>
      </c>
      <c r="E841" s="181">
        <v>523.22642468413403</v>
      </c>
      <c r="F841" s="181">
        <v>513.2658628765746</v>
      </c>
      <c r="G841" s="181">
        <v>504.90008992445394</v>
      </c>
      <c r="H841" s="181">
        <v>496.83701251637223</v>
      </c>
      <c r="I841" s="181">
        <v>489.26400092827845</v>
      </c>
      <c r="J841" s="182">
        <v>481.95868114575256</v>
      </c>
      <c r="K841" s="181">
        <v>474.82738732416129</v>
      </c>
      <c r="L841" s="181">
        <v>467.82989458867331</v>
      </c>
      <c r="M841" s="181">
        <v>460.86571340751976</v>
      </c>
      <c r="N841" s="181">
        <v>453.86685099182091</v>
      </c>
      <c r="O841" s="181">
        <v>446.82565234576253</v>
      </c>
      <c r="P841" s="181">
        <v>439.80482958524675</v>
      </c>
      <c r="Q841" s="181">
        <v>432.86475499017479</v>
      </c>
      <c r="R841" s="181">
        <v>425.97530191205931</v>
      </c>
      <c r="S841" s="181">
        <v>419.14439072151811</v>
      </c>
      <c r="T841" s="181">
        <v>412.34848449114531</v>
      </c>
      <c r="U841" s="181">
        <v>405.58765928290074</v>
      </c>
      <c r="V841" s="181">
        <v>398.89510744468168</v>
      </c>
      <c r="W841" s="181">
        <v>392.28184885626473</v>
      </c>
      <c r="X841" s="181">
        <v>385.75449233356994</v>
      </c>
      <c r="Y841" s="181">
        <v>379.29836856221692</v>
      </c>
    </row>
    <row r="842" spans="1:25" x14ac:dyDescent="0.25">
      <c r="A842" s="178" t="s">
        <v>1075</v>
      </c>
      <c r="B842" s="178" t="s">
        <v>853</v>
      </c>
      <c r="C842" s="178" t="s">
        <v>218</v>
      </c>
      <c r="D842" s="178" t="s">
        <v>1135</v>
      </c>
      <c r="E842" s="181">
        <v>9087.8292887185034</v>
      </c>
      <c r="F842" s="181">
        <v>9114.1310165046198</v>
      </c>
      <c r="G842" s="181">
        <v>9149.6948373728028</v>
      </c>
      <c r="H842" s="181">
        <v>9176.0915896862534</v>
      </c>
      <c r="I842" s="181">
        <v>9200.3991305471955</v>
      </c>
      <c r="J842" s="182">
        <v>9221.1048359798333</v>
      </c>
      <c r="K842" s="181">
        <v>9238.3539117513119</v>
      </c>
      <c r="L842" s="181">
        <v>9252.7840567780004</v>
      </c>
      <c r="M842" s="181">
        <v>9263.3341128016164</v>
      </c>
      <c r="N842" s="181">
        <v>9269.1403076889492</v>
      </c>
      <c r="O842" s="181">
        <v>9270.3819184856402</v>
      </c>
      <c r="P842" s="181">
        <v>9268.5379772790166</v>
      </c>
      <c r="Q842" s="181">
        <v>9264.977511145742</v>
      </c>
      <c r="R842" s="181">
        <v>9259.0639979834323</v>
      </c>
      <c r="S842" s="181">
        <v>9250.9411178365735</v>
      </c>
      <c r="T842" s="181">
        <v>9240.3790304388422</v>
      </c>
      <c r="U842" s="181">
        <v>9227.1082531803986</v>
      </c>
      <c r="V842" s="181">
        <v>9211.2580890009212</v>
      </c>
      <c r="W842" s="181">
        <v>9192.9888237382656</v>
      </c>
      <c r="X842" s="181">
        <v>9172.4149599291759</v>
      </c>
      <c r="Y842" s="181">
        <v>9149.3595367451326</v>
      </c>
    </row>
    <row r="843" spans="1:25" x14ac:dyDescent="0.25">
      <c r="A843" s="178" t="s">
        <v>1075</v>
      </c>
      <c r="B843" s="178" t="s">
        <v>853</v>
      </c>
      <c r="C843" s="178" t="s">
        <v>240</v>
      </c>
      <c r="D843" s="178" t="s">
        <v>241</v>
      </c>
      <c r="E843" s="181">
        <v>1723.2141788762299</v>
      </c>
      <c r="F843" s="181">
        <v>1776.7055207231297</v>
      </c>
      <c r="G843" s="181">
        <v>1833.6982884272686</v>
      </c>
      <c r="H843" s="181">
        <v>1890.6019227444626</v>
      </c>
      <c r="I843" s="181">
        <v>1948.8127361800916</v>
      </c>
      <c r="J843" s="182">
        <v>2008.0174660826303</v>
      </c>
      <c r="K843" s="181">
        <v>2068.2365443093463</v>
      </c>
      <c r="L843" s="181">
        <v>2129.6053249973097</v>
      </c>
      <c r="M843" s="181">
        <v>2191.8716099125827</v>
      </c>
      <c r="N843" s="181">
        <v>2254.8015493252992</v>
      </c>
      <c r="O843" s="181">
        <v>2318.3957945603365</v>
      </c>
      <c r="P843" s="181">
        <v>2382.9902923249101</v>
      </c>
      <c r="Q843" s="181">
        <v>2448.9306929839122</v>
      </c>
      <c r="R843" s="181">
        <v>2516.0559610460505</v>
      </c>
      <c r="S843" s="181">
        <v>2584.4028573217161</v>
      </c>
      <c r="T843" s="181">
        <v>2653.903744468018</v>
      </c>
      <c r="U843" s="181">
        <v>2724.4703294893961</v>
      </c>
      <c r="V843" s="181">
        <v>2796.12448939776</v>
      </c>
      <c r="W843" s="181">
        <v>2868.8997319572627</v>
      </c>
      <c r="X843" s="181">
        <v>2942.8180913321366</v>
      </c>
      <c r="Y843" s="181">
        <v>3017.807287126011</v>
      </c>
    </row>
    <row r="844" spans="1:25" x14ac:dyDescent="0.25">
      <c r="A844" s="178" t="s">
        <v>1075</v>
      </c>
      <c r="B844" s="178" t="s">
        <v>855</v>
      </c>
      <c r="C844" s="178" t="s">
        <v>565</v>
      </c>
      <c r="D844" s="178" t="s">
        <v>566</v>
      </c>
      <c r="E844" s="181">
        <v>3795.8443161837727</v>
      </c>
      <c r="F844" s="181">
        <v>3775.6810488611018</v>
      </c>
      <c r="G844" s="181">
        <v>3765.224314483502</v>
      </c>
      <c r="H844" s="181">
        <v>3756.3357324154845</v>
      </c>
      <c r="I844" s="181">
        <v>3750.4532957538745</v>
      </c>
      <c r="J844" s="182">
        <v>3746.3571463273747</v>
      </c>
      <c r="K844" s="181">
        <v>3743.5477330905478</v>
      </c>
      <c r="L844" s="181">
        <v>3741.8424623972378</v>
      </c>
      <c r="M844" s="181">
        <v>3740.5430011790477</v>
      </c>
      <c r="N844" s="181">
        <v>3739.1225885432077</v>
      </c>
      <c r="O844" s="181">
        <v>3737.4711014679956</v>
      </c>
      <c r="P844" s="181">
        <v>3735.9893105909873</v>
      </c>
      <c r="Q844" s="181">
        <v>3735.0264641116009</v>
      </c>
      <c r="R844" s="181">
        <v>3734.1963787517393</v>
      </c>
      <c r="S844" s="181">
        <v>3733.463739607309</v>
      </c>
      <c r="T844" s="181">
        <v>3732.9699656417924</v>
      </c>
      <c r="U844" s="181">
        <v>3732.7364783063908</v>
      </c>
      <c r="V844" s="181">
        <v>3732.6409434169723</v>
      </c>
      <c r="W844" s="181">
        <v>3732.6627917665678</v>
      </c>
      <c r="X844" s="181">
        <v>3732.7956560221319</v>
      </c>
      <c r="Y844" s="181">
        <v>3733.0975098817912</v>
      </c>
    </row>
    <row r="845" spans="1:25" x14ac:dyDescent="0.25">
      <c r="A845" s="178" t="s">
        <v>1075</v>
      </c>
      <c r="B845" s="178" t="s">
        <v>860</v>
      </c>
      <c r="C845" s="178" t="s">
        <v>218</v>
      </c>
      <c r="D845" s="178" t="s">
        <v>1136</v>
      </c>
      <c r="E845" s="181">
        <v>11387.445087409958</v>
      </c>
      <c r="F845" s="181">
        <v>11718.119902182056</v>
      </c>
      <c r="G845" s="181">
        <v>12030.497008504186</v>
      </c>
      <c r="H845" s="181">
        <v>12308.016931416116</v>
      </c>
      <c r="I845" s="181">
        <v>12565.384723951458</v>
      </c>
      <c r="J845" s="182">
        <v>12805.232186242391</v>
      </c>
      <c r="K845" s="181">
        <v>13031.427603176608</v>
      </c>
      <c r="L845" s="181">
        <v>13247.737693548675</v>
      </c>
      <c r="M845" s="181">
        <v>13454.834120148993</v>
      </c>
      <c r="N845" s="181">
        <v>13653.078287650014</v>
      </c>
      <c r="O845" s="181">
        <v>13843.917192133866</v>
      </c>
      <c r="P845" s="181">
        <v>14030.403987738115</v>
      </c>
      <c r="Q845" s="181">
        <v>14215.161931875176</v>
      </c>
      <c r="R845" s="181">
        <v>14397.423656283328</v>
      </c>
      <c r="S845" s="181">
        <v>14577.337960298213</v>
      </c>
      <c r="T845" s="181">
        <v>14754.581265385699</v>
      </c>
      <c r="U845" s="181">
        <v>14928.983145858245</v>
      </c>
      <c r="V845" s="181">
        <v>15100.758234825345</v>
      </c>
      <c r="W845" s="181">
        <v>15269.841534712514</v>
      </c>
      <c r="X845" s="181">
        <v>15436.004200264464</v>
      </c>
      <c r="Y845" s="181">
        <v>15598.667603910288</v>
      </c>
    </row>
    <row r="846" spans="1:25" x14ac:dyDescent="0.25">
      <c r="A846" s="178" t="s">
        <v>1075</v>
      </c>
      <c r="B846" s="178" t="s">
        <v>860</v>
      </c>
      <c r="C846" s="178" t="s">
        <v>638</v>
      </c>
      <c r="D846" s="178" t="s">
        <v>1137</v>
      </c>
      <c r="E846" s="181">
        <v>5110.069414906432</v>
      </c>
      <c r="F846" s="181">
        <v>5114.4088601506746</v>
      </c>
      <c r="G846" s="181">
        <v>5106.9085174170241</v>
      </c>
      <c r="H846" s="181">
        <v>5081.5897006322539</v>
      </c>
      <c r="I846" s="181">
        <v>5045.7334438171101</v>
      </c>
      <c r="J846" s="182">
        <v>5001.1856180315272</v>
      </c>
      <c r="K846" s="181">
        <v>4950.1061734229634</v>
      </c>
      <c r="L846" s="181">
        <v>4894.420079579726</v>
      </c>
      <c r="M846" s="181">
        <v>4834.7594529012058</v>
      </c>
      <c r="N846" s="181">
        <v>4771.6008389852086</v>
      </c>
      <c r="O846" s="181">
        <v>4705.7572615771232</v>
      </c>
      <c r="P846" s="181">
        <v>4638.501557928942</v>
      </c>
      <c r="Q846" s="181">
        <v>4570.8434214657746</v>
      </c>
      <c r="R846" s="181">
        <v>4502.6306136184139</v>
      </c>
      <c r="S846" s="181">
        <v>4434.0109418124757</v>
      </c>
      <c r="T846" s="181">
        <v>4364.9817182931583</v>
      </c>
      <c r="U846" s="181">
        <v>4295.5894841602731</v>
      </c>
      <c r="V846" s="181">
        <v>4225.9883913991425</v>
      </c>
      <c r="W846" s="181">
        <v>4156.2444026854455</v>
      </c>
      <c r="X846" s="181">
        <v>4086.3770656732613</v>
      </c>
      <c r="Y846" s="181">
        <v>4016.3176722910225</v>
      </c>
    </row>
    <row r="847" spans="1:25" x14ac:dyDescent="0.25">
      <c r="A847" s="178" t="s">
        <v>1075</v>
      </c>
      <c r="B847" s="178" t="s">
        <v>860</v>
      </c>
      <c r="C847" s="178" t="s">
        <v>240</v>
      </c>
      <c r="D847" s="178" t="s">
        <v>241</v>
      </c>
      <c r="E847" s="181">
        <v>16953.881576430147</v>
      </c>
      <c r="F847" s="181">
        <v>17321.813921928988</v>
      </c>
      <c r="G847" s="181">
        <v>17659.483776455098</v>
      </c>
      <c r="H847" s="181">
        <v>17943.496185146108</v>
      </c>
      <c r="I847" s="181">
        <v>18196.337320891165</v>
      </c>
      <c r="J847" s="182">
        <v>18422.502523776271</v>
      </c>
      <c r="K847" s="181">
        <v>18628.119638279411</v>
      </c>
      <c r="L847" s="181">
        <v>18819.00160304235</v>
      </c>
      <c r="M847" s="181">
        <v>18996.435721703081</v>
      </c>
      <c r="N847" s="181">
        <v>19161.232838629807</v>
      </c>
      <c r="O847" s="181">
        <v>19315.690025295924</v>
      </c>
      <c r="P847" s="181">
        <v>19464.271157417388</v>
      </c>
      <c r="Q847" s="181">
        <v>19610.739966248952</v>
      </c>
      <c r="R847" s="181">
        <v>19754.12120773477</v>
      </c>
      <c r="S847" s="181">
        <v>19894.708044347881</v>
      </c>
      <c r="T847" s="181">
        <v>20032.142977896652</v>
      </c>
      <c r="U847" s="181">
        <v>20166.279593971612</v>
      </c>
      <c r="V847" s="181">
        <v>20297.488727266911</v>
      </c>
      <c r="W847" s="181">
        <v>20425.756741894722</v>
      </c>
      <c r="X847" s="181">
        <v>20550.849102757711</v>
      </c>
      <c r="Y847" s="181">
        <v>20672.069052039678</v>
      </c>
    </row>
    <row r="848" spans="1:25" x14ac:dyDescent="0.25">
      <c r="A848" s="178" t="s">
        <v>1075</v>
      </c>
      <c r="B848" s="178" t="s">
        <v>862</v>
      </c>
      <c r="C848" s="178" t="s">
        <v>565</v>
      </c>
      <c r="D848" s="178" t="s">
        <v>566</v>
      </c>
      <c r="E848" s="181">
        <v>6435.9156228255497</v>
      </c>
      <c r="F848" s="181">
        <v>6433.1669213532568</v>
      </c>
      <c r="G848" s="181">
        <v>6444.769993103203</v>
      </c>
      <c r="H848" s="181">
        <v>6456.7176515064284</v>
      </c>
      <c r="I848" s="181">
        <v>6472.246375704146</v>
      </c>
      <c r="J848" s="182">
        <v>6489.4791352750763</v>
      </c>
      <c r="K848" s="181">
        <v>6507.9297081000477</v>
      </c>
      <c r="L848" s="181">
        <v>6527.5729105319906</v>
      </c>
      <c r="M848" s="181">
        <v>6547.4240297618007</v>
      </c>
      <c r="N848" s="181">
        <v>6566.7134843170716</v>
      </c>
      <c r="O848" s="181">
        <v>6585.496089433791</v>
      </c>
      <c r="P848" s="181">
        <v>6604.6757638371892</v>
      </c>
      <c r="Q848" s="181">
        <v>6625.0680426477729</v>
      </c>
      <c r="R848" s="181">
        <v>6646.1277598804827</v>
      </c>
      <c r="S848" s="181">
        <v>6667.9270491815359</v>
      </c>
      <c r="T848" s="181">
        <v>6690.0409378992608</v>
      </c>
      <c r="U848" s="181">
        <v>6712.0776717359586</v>
      </c>
      <c r="V848" s="181">
        <v>6734.152066506068</v>
      </c>
      <c r="W848" s="181">
        <v>6756.2380953384563</v>
      </c>
      <c r="X848" s="181">
        <v>6778.2996777201352</v>
      </c>
      <c r="Y848" s="181">
        <v>6799.9391091385651</v>
      </c>
    </row>
    <row r="849" spans="1:25" x14ac:dyDescent="0.25">
      <c r="A849" s="178" t="s">
        <v>1075</v>
      </c>
      <c r="B849" s="178" t="s">
        <v>864</v>
      </c>
      <c r="C849" s="178" t="s">
        <v>565</v>
      </c>
      <c r="D849" s="178" t="s">
        <v>566</v>
      </c>
      <c r="E849" s="181">
        <v>1931.9131376768701</v>
      </c>
      <c r="F849" s="181">
        <v>1942.400016414658</v>
      </c>
      <c r="G849" s="181">
        <v>1953.4780408651636</v>
      </c>
      <c r="H849" s="181">
        <v>1962.1490355400949</v>
      </c>
      <c r="I849" s="181">
        <v>1970.110920145846</v>
      </c>
      <c r="J849" s="182">
        <v>1977.409109984821</v>
      </c>
      <c r="K849" s="181">
        <v>1984.2864688308832</v>
      </c>
      <c r="L849" s="181">
        <v>1991.0274414357439</v>
      </c>
      <c r="M849" s="181">
        <v>1997.5326126720931</v>
      </c>
      <c r="N849" s="181">
        <v>2003.6634458524959</v>
      </c>
      <c r="O849" s="181">
        <v>2009.4491894516532</v>
      </c>
      <c r="P849" s="181">
        <v>2015.1631635837689</v>
      </c>
      <c r="Q849" s="181">
        <v>2021.033836116864</v>
      </c>
      <c r="R849" s="181">
        <v>2026.8537718497919</v>
      </c>
      <c r="S849" s="181">
        <v>2032.5691979694241</v>
      </c>
      <c r="T849" s="181">
        <v>2038.0822285143081</v>
      </c>
      <c r="U849" s="181">
        <v>2043.336643602471</v>
      </c>
      <c r="V849" s="181">
        <v>2048.3419689985767</v>
      </c>
      <c r="W849" s="181">
        <v>2053.0967138756178</v>
      </c>
      <c r="X849" s="181">
        <v>2057.5942932056032</v>
      </c>
      <c r="Y849" s="181">
        <v>2061.7954087540029</v>
      </c>
    </row>
    <row r="850" spans="1:25" x14ac:dyDescent="0.25">
      <c r="A850" s="178" t="s">
        <v>1075</v>
      </c>
      <c r="B850" s="178" t="s">
        <v>870</v>
      </c>
      <c r="C850" s="178" t="s">
        <v>510</v>
      </c>
      <c r="D850" s="178" t="s">
        <v>1138</v>
      </c>
      <c r="E850" s="181">
        <v>1604.3155142899568</v>
      </c>
      <c r="F850" s="181">
        <v>1634.2909677159239</v>
      </c>
      <c r="G850" s="181">
        <v>1669.0864944996092</v>
      </c>
      <c r="H850" s="181">
        <v>1704.9190330165529</v>
      </c>
      <c r="I850" s="181">
        <v>1742.858051499757</v>
      </c>
      <c r="J850" s="182">
        <v>1782.4326596955152</v>
      </c>
      <c r="K850" s="181">
        <v>1823.542241146253</v>
      </c>
      <c r="L850" s="181">
        <v>1866.2429277616977</v>
      </c>
      <c r="M850" s="181">
        <v>1910.2404609713262</v>
      </c>
      <c r="N850" s="181">
        <v>1955.274674690723</v>
      </c>
      <c r="O850" s="181">
        <v>2001.3265240924889</v>
      </c>
      <c r="P850" s="181">
        <v>2048.6634765184053</v>
      </c>
      <c r="Q850" s="181">
        <v>2097.536975339739</v>
      </c>
      <c r="R850" s="181">
        <v>2147.6889300151042</v>
      </c>
      <c r="S850" s="181">
        <v>2199.0111505823133</v>
      </c>
      <c r="T850" s="181">
        <v>2251.3072897389425</v>
      </c>
      <c r="U850" s="181">
        <v>2304.3245428137716</v>
      </c>
      <c r="V850" s="181">
        <v>2357.9287379995039</v>
      </c>
      <c r="W850" s="181">
        <v>2412.0626168241965</v>
      </c>
      <c r="X850" s="181">
        <v>2466.6386459358191</v>
      </c>
      <c r="Y850" s="181">
        <v>2521.4964247467287</v>
      </c>
    </row>
    <row r="851" spans="1:25" x14ac:dyDescent="0.25">
      <c r="A851" s="178" t="s">
        <v>1075</v>
      </c>
      <c r="B851" s="178" t="s">
        <v>870</v>
      </c>
      <c r="C851" s="178" t="s">
        <v>240</v>
      </c>
      <c r="D851" s="178" t="s">
        <v>241</v>
      </c>
      <c r="E851" s="181">
        <v>19414.692245552629</v>
      </c>
      <c r="F851" s="181">
        <v>19475.656216320647</v>
      </c>
      <c r="G851" s="181">
        <v>19588.040485708763</v>
      </c>
      <c r="H851" s="181">
        <v>19705.717996371561</v>
      </c>
      <c r="I851" s="181">
        <v>19840.531006112345</v>
      </c>
      <c r="J851" s="182">
        <v>19986.331622299949</v>
      </c>
      <c r="K851" s="181">
        <v>20141.410857045674</v>
      </c>
      <c r="L851" s="181">
        <v>20305.854460812319</v>
      </c>
      <c r="M851" s="181">
        <v>20475.976235292335</v>
      </c>
      <c r="N851" s="181">
        <v>20648.657009504037</v>
      </c>
      <c r="O851" s="181">
        <v>20823.462814372644</v>
      </c>
      <c r="P851" s="181">
        <v>21002.918019894805</v>
      </c>
      <c r="Q851" s="181">
        <v>21189.233263502494</v>
      </c>
      <c r="R851" s="181">
        <v>21379.411437411927</v>
      </c>
      <c r="S851" s="181">
        <v>21572.091476615773</v>
      </c>
      <c r="T851" s="181">
        <v>21765.133051750858</v>
      </c>
      <c r="U851" s="181">
        <v>21955.976975527657</v>
      </c>
      <c r="V851" s="181">
        <v>22143.322998650987</v>
      </c>
      <c r="W851" s="181">
        <v>22326.657402093064</v>
      </c>
      <c r="X851" s="181">
        <v>22505.220872430091</v>
      </c>
      <c r="Y851" s="181">
        <v>22677.643809509689</v>
      </c>
    </row>
    <row r="852" spans="1:25" x14ac:dyDescent="0.25">
      <c r="A852" s="178" t="s">
        <v>1075</v>
      </c>
      <c r="B852" s="178" t="s">
        <v>874</v>
      </c>
      <c r="C852" s="178" t="s">
        <v>218</v>
      </c>
      <c r="D852" s="178" t="s">
        <v>1139</v>
      </c>
      <c r="E852" s="181">
        <v>1239.465014432988</v>
      </c>
      <c r="F852" s="181">
        <v>1297.7141575543176</v>
      </c>
      <c r="G852" s="181">
        <v>1361.524907908153</v>
      </c>
      <c r="H852" s="181">
        <v>1427.9963407627288</v>
      </c>
      <c r="I852" s="181">
        <v>1498.1793916692202</v>
      </c>
      <c r="J852" s="182">
        <v>1571.7916762074344</v>
      </c>
      <c r="K852" s="181">
        <v>1648.8316619765151</v>
      </c>
      <c r="L852" s="181">
        <v>1729.4142521502833</v>
      </c>
      <c r="M852" s="181">
        <v>1813.3148685623098</v>
      </c>
      <c r="N852" s="181">
        <v>1900.3094050143936</v>
      </c>
      <c r="O852" s="181">
        <v>1990.3820375716664</v>
      </c>
      <c r="P852" s="181">
        <v>2083.8140312182486</v>
      </c>
      <c r="Q852" s="181">
        <v>2180.8932250790353</v>
      </c>
      <c r="R852" s="181">
        <v>2281.4180347988663</v>
      </c>
      <c r="S852" s="181">
        <v>2385.3709848329245</v>
      </c>
      <c r="T852" s="181">
        <v>2492.8131915530648</v>
      </c>
      <c r="U852" s="181">
        <v>2603.5942095316054</v>
      </c>
      <c r="V852" s="181">
        <v>2717.4793512636543</v>
      </c>
      <c r="W852" s="181">
        <v>2834.4289730250816</v>
      </c>
      <c r="X852" s="181">
        <v>2954.3913960423015</v>
      </c>
      <c r="Y852" s="181">
        <v>3077.3381741159506</v>
      </c>
    </row>
    <row r="853" spans="1:25" x14ac:dyDescent="0.25">
      <c r="A853" s="178" t="s">
        <v>1075</v>
      </c>
      <c r="B853" s="178" t="s">
        <v>874</v>
      </c>
      <c r="C853" s="178" t="s">
        <v>240</v>
      </c>
      <c r="D853" s="178" t="s">
        <v>241</v>
      </c>
      <c r="E853" s="181">
        <v>7237.2765354840285</v>
      </c>
      <c r="F853" s="181">
        <v>7232.2470875927384</v>
      </c>
      <c r="G853" s="181">
        <v>7242.2434803542164</v>
      </c>
      <c r="H853" s="181">
        <v>7249.8320086087324</v>
      </c>
      <c r="I853" s="181">
        <v>7259.6884884692035</v>
      </c>
      <c r="J853" s="182">
        <v>7269.4653266573796</v>
      </c>
      <c r="K853" s="181">
        <v>7278.4201434832949</v>
      </c>
      <c r="L853" s="181">
        <v>7286.4024457952037</v>
      </c>
      <c r="M853" s="181">
        <v>7291.8992872408598</v>
      </c>
      <c r="N853" s="181">
        <v>7293.6526185343791</v>
      </c>
      <c r="O853" s="181">
        <v>7291.3932004687176</v>
      </c>
      <c r="P853" s="181">
        <v>7285.9527636272987</v>
      </c>
      <c r="Q853" s="181">
        <v>7278.0513385574632</v>
      </c>
      <c r="R853" s="181">
        <v>7266.7279216146053</v>
      </c>
      <c r="S853" s="181">
        <v>7251.7576167747711</v>
      </c>
      <c r="T853" s="181">
        <v>7233.1987700542231</v>
      </c>
      <c r="U853" s="181">
        <v>7210.5315360154218</v>
      </c>
      <c r="V853" s="181">
        <v>7183.1271574998109</v>
      </c>
      <c r="W853" s="181">
        <v>7150.990455708532</v>
      </c>
      <c r="X853" s="181">
        <v>7114.1327962653859</v>
      </c>
      <c r="Y853" s="181">
        <v>7072.6551008525894</v>
      </c>
    </row>
    <row r="854" spans="1:25" x14ac:dyDescent="0.25">
      <c r="A854" s="178" t="s">
        <v>1075</v>
      </c>
      <c r="B854" s="178" t="s">
        <v>876</v>
      </c>
      <c r="C854" s="178" t="s">
        <v>218</v>
      </c>
      <c r="D854" s="178" t="s">
        <v>1140</v>
      </c>
      <c r="E854" s="181">
        <v>2303.8807560346308</v>
      </c>
      <c r="F854" s="181">
        <v>2365.5486469583329</v>
      </c>
      <c r="G854" s="181">
        <v>2417.5648303311968</v>
      </c>
      <c r="H854" s="181">
        <v>2458.2512613210374</v>
      </c>
      <c r="I854" s="181">
        <v>2491.4011636206264</v>
      </c>
      <c r="J854" s="182">
        <v>2518.4297128239082</v>
      </c>
      <c r="K854" s="181">
        <v>2540.7337914834488</v>
      </c>
      <c r="L854" s="181">
        <v>2559.5495656858907</v>
      </c>
      <c r="M854" s="181">
        <v>2575.4316049689555</v>
      </c>
      <c r="N854" s="181">
        <v>2588.851925136089</v>
      </c>
      <c r="O854" s="181">
        <v>2600.4022753934796</v>
      </c>
      <c r="P854" s="181">
        <v>2610.8833758006995</v>
      </c>
      <c r="Q854" s="181">
        <v>2620.9650856492854</v>
      </c>
      <c r="R854" s="181">
        <v>2630.7220731536499</v>
      </c>
      <c r="S854" s="181">
        <v>2640.4371986698925</v>
      </c>
      <c r="T854" s="181">
        <v>2650.4205310367588</v>
      </c>
      <c r="U854" s="181">
        <v>2660.5443305162726</v>
      </c>
      <c r="V854" s="181">
        <v>2670.5676920751953</v>
      </c>
      <c r="W854" s="181">
        <v>2680.5686079834741</v>
      </c>
      <c r="X854" s="181">
        <v>2690.6190700331458</v>
      </c>
      <c r="Y854" s="181">
        <v>2700.7857057508377</v>
      </c>
    </row>
    <row r="855" spans="1:25" x14ac:dyDescent="0.25">
      <c r="A855" s="178" t="s">
        <v>1075</v>
      </c>
      <c r="B855" s="178" t="s">
        <v>876</v>
      </c>
      <c r="C855" s="178" t="s">
        <v>240</v>
      </c>
      <c r="D855" s="178" t="s">
        <v>241</v>
      </c>
      <c r="E855" s="181">
        <v>2986.8575523579875</v>
      </c>
      <c r="F855" s="181">
        <v>3062.1877680364596</v>
      </c>
      <c r="G855" s="181">
        <v>3124.8090430860184</v>
      </c>
      <c r="H855" s="181">
        <v>3172.6125969123445</v>
      </c>
      <c r="I855" s="181">
        <v>3210.5530948220671</v>
      </c>
      <c r="J855" s="182">
        <v>3240.4956893373947</v>
      </c>
      <c r="K855" s="181">
        <v>3264.2709277485374</v>
      </c>
      <c r="L855" s="181">
        <v>3283.4922642858755</v>
      </c>
      <c r="M855" s="181">
        <v>3298.8904543133558</v>
      </c>
      <c r="N855" s="181">
        <v>3311.086328031824</v>
      </c>
      <c r="O855" s="181">
        <v>3320.8499331158587</v>
      </c>
      <c r="P855" s="181">
        <v>3329.2131863499139</v>
      </c>
      <c r="Q855" s="181">
        <v>3337.0352077440739</v>
      </c>
      <c r="R855" s="181">
        <v>3344.4132995043128</v>
      </c>
      <c r="S855" s="181">
        <v>3351.7084590624518</v>
      </c>
      <c r="T855" s="181">
        <v>3359.3140007747429</v>
      </c>
      <c r="U855" s="181">
        <v>3367.0667994395435</v>
      </c>
      <c r="V855" s="181">
        <v>3374.6617069633157</v>
      </c>
      <c r="W855" s="181">
        <v>3382.1977789732</v>
      </c>
      <c r="X855" s="181">
        <v>3389.7659166961976</v>
      </c>
      <c r="Y855" s="181">
        <v>3397.4497264464508</v>
      </c>
    </row>
    <row r="856" spans="1:25" x14ac:dyDescent="0.25">
      <c r="A856" s="178" t="s">
        <v>1141</v>
      </c>
      <c r="B856" s="178" t="s">
        <v>242</v>
      </c>
      <c r="C856" s="178" t="s">
        <v>218</v>
      </c>
      <c r="D856" s="178" t="s">
        <v>1142</v>
      </c>
      <c r="E856" s="181">
        <v>418801.76944081171</v>
      </c>
      <c r="F856" s="181">
        <v>415771.61234381015</v>
      </c>
      <c r="G856" s="181">
        <v>413131.49963846663</v>
      </c>
      <c r="H856" s="181">
        <v>410745.26649652299</v>
      </c>
      <c r="I856" s="181">
        <v>408537.86112046352</v>
      </c>
      <c r="J856" s="182">
        <v>406449.82003683591</v>
      </c>
      <c r="K856" s="181">
        <v>404443.81588497071</v>
      </c>
      <c r="L856" s="181">
        <v>402491.09216268029</v>
      </c>
      <c r="M856" s="181">
        <v>400566.63144335884</v>
      </c>
      <c r="N856" s="181">
        <v>398650.25485018367</v>
      </c>
      <c r="O856" s="181">
        <v>396730.50918844587</v>
      </c>
      <c r="P856" s="181">
        <v>394798.34204444161</v>
      </c>
      <c r="Q856" s="181">
        <v>392846.8734919292</v>
      </c>
      <c r="R856" s="181">
        <v>390871.5290302143</v>
      </c>
      <c r="S856" s="181">
        <v>388867.99289817235</v>
      </c>
      <c r="T856" s="181">
        <v>386831.6191178321</v>
      </c>
      <c r="U856" s="181">
        <v>384764.96723540057</v>
      </c>
      <c r="V856" s="181">
        <v>382672.25996899465</v>
      </c>
      <c r="W856" s="181">
        <v>380552.43811708235</v>
      </c>
      <c r="X856" s="181">
        <v>378404.80910092907</v>
      </c>
      <c r="Y856" s="181">
        <v>376228.00555213867</v>
      </c>
    </row>
    <row r="857" spans="1:25" x14ac:dyDescent="0.25">
      <c r="A857" s="178" t="s">
        <v>1141</v>
      </c>
      <c r="B857" s="178" t="s">
        <v>250</v>
      </c>
      <c r="C857" s="178" t="s">
        <v>565</v>
      </c>
      <c r="D857" s="178" t="s">
        <v>566</v>
      </c>
      <c r="E857" s="181">
        <v>626154.42747208569</v>
      </c>
      <c r="F857" s="181">
        <v>623487.35653971392</v>
      </c>
      <c r="G857" s="181">
        <v>620884.87107073923</v>
      </c>
      <c r="H857" s="181">
        <v>618265.4304047944</v>
      </c>
      <c r="I857" s="181">
        <v>615606.909832848</v>
      </c>
      <c r="J857" s="182">
        <v>612887.62313498638</v>
      </c>
      <c r="K857" s="181">
        <v>610111.67507226695</v>
      </c>
      <c r="L857" s="181">
        <v>607273.40741076274</v>
      </c>
      <c r="M857" s="181">
        <v>604363.9898810552</v>
      </c>
      <c r="N857" s="181">
        <v>601375.30878487427</v>
      </c>
      <c r="O857" s="181">
        <v>598306.8961727448</v>
      </c>
      <c r="P857" s="181">
        <v>595159.28930193523</v>
      </c>
      <c r="Q857" s="181">
        <v>591933.91665458889</v>
      </c>
      <c r="R857" s="181">
        <v>588633.81715328631</v>
      </c>
      <c r="S857" s="181">
        <v>585259.9663951468</v>
      </c>
      <c r="T857" s="181">
        <v>581812.20375812612</v>
      </c>
      <c r="U857" s="181">
        <v>578309.79275689833</v>
      </c>
      <c r="V857" s="181">
        <v>574772.86729035655</v>
      </c>
      <c r="W857" s="181">
        <v>571204.09177882399</v>
      </c>
      <c r="X857" s="181">
        <v>567604.89909195132</v>
      </c>
      <c r="Y857" s="181">
        <v>563975.55007234914</v>
      </c>
    </row>
    <row r="858" spans="1:25" x14ac:dyDescent="0.25">
      <c r="A858" s="178" t="s">
        <v>1141</v>
      </c>
      <c r="B858" s="178" t="s">
        <v>256</v>
      </c>
      <c r="C858" s="178" t="s">
        <v>565</v>
      </c>
      <c r="D858" s="178" t="s">
        <v>566</v>
      </c>
      <c r="E858" s="181">
        <v>162365.55306770114</v>
      </c>
      <c r="F858" s="181">
        <v>163075.52936992218</v>
      </c>
      <c r="G858" s="181">
        <v>163580.63575426972</v>
      </c>
      <c r="H858" s="181">
        <v>163918.082227401</v>
      </c>
      <c r="I858" s="181">
        <v>164125.9122872325</v>
      </c>
      <c r="J858" s="182">
        <v>164230.59477183563</v>
      </c>
      <c r="K858" s="181">
        <v>164251.04565389871</v>
      </c>
      <c r="L858" s="181">
        <v>164203.79605565948</v>
      </c>
      <c r="M858" s="181">
        <v>164099.61888227193</v>
      </c>
      <c r="N858" s="181">
        <v>163945.85689489156</v>
      </c>
      <c r="O858" s="181">
        <v>163749.38312705274</v>
      </c>
      <c r="P858" s="181">
        <v>163515.05428109365</v>
      </c>
      <c r="Q858" s="181">
        <v>163246.68760210558</v>
      </c>
      <c r="R858" s="181">
        <v>162947.32877464642</v>
      </c>
      <c r="S858" s="181">
        <v>162618.70796848796</v>
      </c>
      <c r="T858" s="181">
        <v>162260.83390776702</v>
      </c>
      <c r="U858" s="181">
        <v>161870.89459927729</v>
      </c>
      <c r="V858" s="181">
        <v>161447.0574733894</v>
      </c>
      <c r="W858" s="181">
        <v>160990.26283142652</v>
      </c>
      <c r="X858" s="181">
        <v>160501.07255224165</v>
      </c>
      <c r="Y858" s="181">
        <v>159978.95009844285</v>
      </c>
    </row>
    <row r="859" spans="1:25" x14ac:dyDescent="0.25">
      <c r="A859" s="178" t="s">
        <v>1141</v>
      </c>
      <c r="B859" s="178" t="s">
        <v>256</v>
      </c>
      <c r="C859" s="178" t="s">
        <v>583</v>
      </c>
      <c r="D859" s="178" t="s">
        <v>1143</v>
      </c>
      <c r="E859" s="181">
        <v>23306.07477067643</v>
      </c>
      <c r="F859" s="181">
        <v>23568.206641794593</v>
      </c>
      <c r="G859" s="181">
        <v>23803.023929608786</v>
      </c>
      <c r="H859" s="181">
        <v>24015.387963410813</v>
      </c>
      <c r="I859" s="181">
        <v>24210.424083066002</v>
      </c>
      <c r="J859" s="182">
        <v>24391.685436249543</v>
      </c>
      <c r="K859" s="181">
        <v>24561.698106098887</v>
      </c>
      <c r="L859" s="181">
        <v>24722.702341072531</v>
      </c>
      <c r="M859" s="181">
        <v>24876.130169037351</v>
      </c>
      <c r="N859" s="181">
        <v>25022.931981781607</v>
      </c>
      <c r="O859" s="181">
        <v>25164.01428924804</v>
      </c>
      <c r="P859" s="181">
        <v>25299.998447297945</v>
      </c>
      <c r="Q859" s="181">
        <v>25431.362633607609</v>
      </c>
      <c r="R859" s="181">
        <v>25558.478656814677</v>
      </c>
      <c r="S859" s="181">
        <v>25681.522170782075</v>
      </c>
      <c r="T859" s="181">
        <v>25800.401226014616</v>
      </c>
      <c r="U859" s="181">
        <v>25914.571027430207</v>
      </c>
      <c r="V859" s="181">
        <v>26023.631009577359</v>
      </c>
      <c r="W859" s="181">
        <v>26127.621077887583</v>
      </c>
      <c r="X859" s="181">
        <v>26226.521920800045</v>
      </c>
      <c r="Y859" s="181">
        <v>26320.134492027442</v>
      </c>
    </row>
    <row r="860" spans="1:25" x14ac:dyDescent="0.25">
      <c r="A860" s="178" t="s">
        <v>1141</v>
      </c>
      <c r="B860" s="178" t="s">
        <v>256</v>
      </c>
      <c r="C860" s="178" t="s">
        <v>240</v>
      </c>
      <c r="D860" s="178" t="s">
        <v>241</v>
      </c>
      <c r="E860" s="181">
        <v>2896.4401644505192</v>
      </c>
      <c r="F860" s="181">
        <v>3010.1878261374673</v>
      </c>
      <c r="G860" s="181">
        <v>3124.4301709442011</v>
      </c>
      <c r="H860" s="181">
        <v>3239.6636920556152</v>
      </c>
      <c r="I860" s="181">
        <v>3356.482216430672</v>
      </c>
      <c r="J860" s="182">
        <v>3475.3247738357168</v>
      </c>
      <c r="K860" s="181">
        <v>3596.5293326912115</v>
      </c>
      <c r="L860" s="181">
        <v>3720.42701858591</v>
      </c>
      <c r="M860" s="181">
        <v>3847.2579193726647</v>
      </c>
      <c r="N860" s="181">
        <v>3977.2080430368983</v>
      </c>
      <c r="O860" s="181">
        <v>4110.471758908182</v>
      </c>
      <c r="P860" s="181">
        <v>4247.2113420705173</v>
      </c>
      <c r="Q860" s="181">
        <v>4387.5758787861096</v>
      </c>
      <c r="R860" s="181">
        <v>4531.7051041913237</v>
      </c>
      <c r="S860" s="181">
        <v>4679.7110125579702</v>
      </c>
      <c r="T860" s="181">
        <v>4831.6599955127549</v>
      </c>
      <c r="U860" s="181">
        <v>4987.530468036819</v>
      </c>
      <c r="V860" s="181">
        <v>5147.31873798579</v>
      </c>
      <c r="W860" s="181">
        <v>5311.1023464896507</v>
      </c>
      <c r="X860" s="181">
        <v>5478.9474260568231</v>
      </c>
      <c r="Y860" s="181">
        <v>5650.8811024713505</v>
      </c>
    </row>
    <row r="861" spans="1:25" x14ac:dyDescent="0.25">
      <c r="A861" s="178" t="s">
        <v>1141</v>
      </c>
      <c r="B861" s="178" t="s">
        <v>260</v>
      </c>
      <c r="C861" s="178" t="s">
        <v>218</v>
      </c>
      <c r="D861" s="178" t="s">
        <v>1144</v>
      </c>
      <c r="E861" s="181">
        <v>1197913.0085649651</v>
      </c>
      <c r="F861" s="181">
        <v>1191493.4622221244</v>
      </c>
      <c r="G861" s="181">
        <v>1185795.3642129293</v>
      </c>
      <c r="H861" s="181">
        <v>1180558.7595624435</v>
      </c>
      <c r="I861" s="181">
        <v>1175659.6567424326</v>
      </c>
      <c r="J861" s="182">
        <v>1170991.386478951</v>
      </c>
      <c r="K861" s="181">
        <v>1166483.2723779553</v>
      </c>
      <c r="L861" s="181">
        <v>1162087.8578581398</v>
      </c>
      <c r="M861" s="181">
        <v>1157758.0078611854</v>
      </c>
      <c r="N861" s="181">
        <v>1153454.2010706156</v>
      </c>
      <c r="O861" s="181">
        <v>1149157.8688367859</v>
      </c>
      <c r="P861" s="181">
        <v>1144851.8887908449</v>
      </c>
      <c r="Q861" s="181">
        <v>1140522.3347277639</v>
      </c>
      <c r="R861" s="181">
        <v>1136159.1443289947</v>
      </c>
      <c r="S861" s="181">
        <v>1131750.4265120542</v>
      </c>
      <c r="T861" s="181">
        <v>1127279.6420413393</v>
      </c>
      <c r="U861" s="181">
        <v>1122733.1966935263</v>
      </c>
      <c r="V861" s="181">
        <v>1118104.3052900056</v>
      </c>
      <c r="W861" s="181">
        <v>1113387.9958679026</v>
      </c>
      <c r="X861" s="181">
        <v>1108578.8902972068</v>
      </c>
      <c r="Y861" s="181">
        <v>1103667.5441578508</v>
      </c>
    </row>
    <row r="862" spans="1:25" x14ac:dyDescent="0.25">
      <c r="A862" s="178" t="s">
        <v>1141</v>
      </c>
      <c r="B862" s="178" t="s">
        <v>274</v>
      </c>
      <c r="C862" s="178" t="s">
        <v>565</v>
      </c>
      <c r="D862" s="178" t="s">
        <v>566</v>
      </c>
      <c r="E862" s="181">
        <v>388143.37212614261</v>
      </c>
      <c r="F862" s="181">
        <v>385116.89936386538</v>
      </c>
      <c r="G862" s="181">
        <v>382535.59584267286</v>
      </c>
      <c r="H862" s="181">
        <v>380258.72174086183</v>
      </c>
      <c r="I862" s="181">
        <v>378204.18325811106</v>
      </c>
      <c r="J862" s="182">
        <v>376306.41812793241</v>
      </c>
      <c r="K862" s="181">
        <v>374525.00909414579</v>
      </c>
      <c r="L862" s="181">
        <v>372827.62897430977</v>
      </c>
      <c r="M862" s="181">
        <v>371186.15346566576</v>
      </c>
      <c r="N862" s="181">
        <v>369578.10654567718</v>
      </c>
      <c r="O862" s="181">
        <v>367989.46882856742</v>
      </c>
      <c r="P862" s="181">
        <v>366408.50592594018</v>
      </c>
      <c r="Q862" s="181">
        <v>364825.76366978779</v>
      </c>
      <c r="R862" s="181">
        <v>363234.17918848997</v>
      </c>
      <c r="S862" s="181">
        <v>361626.96982626471</v>
      </c>
      <c r="T862" s="181">
        <v>359995.23151146411</v>
      </c>
      <c r="U862" s="181">
        <v>358336.35928205459</v>
      </c>
      <c r="V862" s="181">
        <v>356651.72718802968</v>
      </c>
      <c r="W862" s="181">
        <v>354938.9029448923</v>
      </c>
      <c r="X862" s="181">
        <v>353195.78319174767</v>
      </c>
      <c r="Y862" s="181">
        <v>351417.98060526181</v>
      </c>
    </row>
    <row r="863" spans="1:25" x14ac:dyDescent="0.25">
      <c r="A863" s="178" t="s">
        <v>1141</v>
      </c>
      <c r="B863" s="178" t="s">
        <v>278</v>
      </c>
      <c r="C863" s="178" t="s">
        <v>565</v>
      </c>
      <c r="D863" s="178" t="s">
        <v>566</v>
      </c>
      <c r="E863" s="181">
        <v>1836582.4328520745</v>
      </c>
      <c r="F863" s="181">
        <v>1826076.8824153936</v>
      </c>
      <c r="G863" s="181">
        <v>1817948.4097664922</v>
      </c>
      <c r="H863" s="181">
        <v>1811472.6431799219</v>
      </c>
      <c r="I863" s="181">
        <v>1806218.0660929864</v>
      </c>
      <c r="J863" s="182">
        <v>1801846.0743933553</v>
      </c>
      <c r="K863" s="181">
        <v>1798073.8621906217</v>
      </c>
      <c r="L863" s="181">
        <v>1794727.3153690347</v>
      </c>
      <c r="M863" s="181">
        <v>1791658.2137069318</v>
      </c>
      <c r="N863" s="181">
        <v>1788749.5520236364</v>
      </c>
      <c r="O863" s="181">
        <v>1785931.2571742884</v>
      </c>
      <c r="P863" s="181">
        <v>1783145.8992385473</v>
      </c>
      <c r="Q863" s="181">
        <v>1780350.2649526019</v>
      </c>
      <c r="R863" s="181">
        <v>1777513.5936875099</v>
      </c>
      <c r="S863" s="181">
        <v>1774609.2877160606</v>
      </c>
      <c r="T863" s="181">
        <v>1771613.7983748163</v>
      </c>
      <c r="U863" s="181">
        <v>1768470.2130121719</v>
      </c>
      <c r="V863" s="181">
        <v>1765127.2596417561</v>
      </c>
      <c r="W863" s="181">
        <v>1761577.0165575841</v>
      </c>
      <c r="X863" s="181">
        <v>1757813.7418473596</v>
      </c>
      <c r="Y863" s="181">
        <v>1753831.983384887</v>
      </c>
    </row>
    <row r="864" spans="1:25" x14ac:dyDescent="0.25">
      <c r="A864" s="178" t="s">
        <v>1141</v>
      </c>
      <c r="B864" s="178" t="s">
        <v>286</v>
      </c>
      <c r="C864" s="178" t="s">
        <v>565</v>
      </c>
      <c r="D864" s="178" t="s">
        <v>566</v>
      </c>
      <c r="E864" s="181">
        <v>241057.18228565357</v>
      </c>
      <c r="F864" s="181">
        <v>241427.92076894769</v>
      </c>
      <c r="G864" s="181">
        <v>241611.06767428207</v>
      </c>
      <c r="H864" s="181">
        <v>241637.93843229814</v>
      </c>
      <c r="I864" s="181">
        <v>241546.5035080603</v>
      </c>
      <c r="J864" s="182">
        <v>241362.84815341709</v>
      </c>
      <c r="K864" s="181">
        <v>241105.97088689776</v>
      </c>
      <c r="L864" s="181">
        <v>240793.07332856511</v>
      </c>
      <c r="M864" s="181">
        <v>240434.65954373119</v>
      </c>
      <c r="N864" s="181">
        <v>240037.96128923554</v>
      </c>
      <c r="O864" s="181">
        <v>239610.8233860551</v>
      </c>
      <c r="P864" s="181">
        <v>239158.32191083906</v>
      </c>
      <c r="Q864" s="181">
        <v>238684.05039092485</v>
      </c>
      <c r="R864" s="181">
        <v>238190.61836942242</v>
      </c>
      <c r="S864" s="181">
        <v>237679.08212360504</v>
      </c>
      <c r="T864" s="181">
        <v>237147.39414778634</v>
      </c>
      <c r="U864" s="181">
        <v>236590.92827036598</v>
      </c>
      <c r="V864" s="181">
        <v>236007.06817381573</v>
      </c>
      <c r="W864" s="181">
        <v>235395.40460244397</v>
      </c>
      <c r="X864" s="181">
        <v>234755.07625450686</v>
      </c>
      <c r="Y864" s="181">
        <v>234083.01627093242</v>
      </c>
    </row>
    <row r="865" spans="1:25" x14ac:dyDescent="0.25">
      <c r="A865" s="178" t="s">
        <v>1141</v>
      </c>
      <c r="B865" s="178" t="s">
        <v>286</v>
      </c>
      <c r="C865" s="178" t="s">
        <v>240</v>
      </c>
      <c r="D865" s="178" t="s">
        <v>241</v>
      </c>
      <c r="E865" s="181">
        <v>662.21445364530246</v>
      </c>
      <c r="F865" s="181">
        <v>680.60323316734616</v>
      </c>
      <c r="G865" s="181">
        <v>698.95830921641641</v>
      </c>
      <c r="H865" s="181">
        <v>717.34405502419179</v>
      </c>
      <c r="I865" s="181">
        <v>735.85301025591389</v>
      </c>
      <c r="J865" s="182">
        <v>754.55112602202382</v>
      </c>
      <c r="K865" s="181">
        <v>773.48901295401674</v>
      </c>
      <c r="L865" s="181">
        <v>792.71688216228301</v>
      </c>
      <c r="M865" s="181">
        <v>812.2675890075792</v>
      </c>
      <c r="N865" s="181">
        <v>832.16589874884028</v>
      </c>
      <c r="O865" s="181">
        <v>852.44104123117586</v>
      </c>
      <c r="P865" s="181">
        <v>873.11480170855532</v>
      </c>
      <c r="Q865" s="181">
        <v>894.20519028131173</v>
      </c>
      <c r="R865" s="181">
        <v>915.72774573722177</v>
      </c>
      <c r="S865" s="181">
        <v>937.69287662575255</v>
      </c>
      <c r="T865" s="181">
        <v>960.09884225496626</v>
      </c>
      <c r="U865" s="181">
        <v>982.93231074442565</v>
      </c>
      <c r="V865" s="181">
        <v>1006.1864555503849</v>
      </c>
      <c r="W865" s="181">
        <v>1029.8628003963117</v>
      </c>
      <c r="X865" s="181">
        <v>1053.9604568491493</v>
      </c>
      <c r="Y865" s="181">
        <v>1078.4677528990496</v>
      </c>
    </row>
    <row r="866" spans="1:25" x14ac:dyDescent="0.25">
      <c r="A866" s="178" t="s">
        <v>1141</v>
      </c>
      <c r="B866" s="178" t="s">
        <v>288</v>
      </c>
      <c r="C866" s="178" t="s">
        <v>218</v>
      </c>
      <c r="D866" s="178" t="s">
        <v>1145</v>
      </c>
      <c r="E866" s="181">
        <v>18504.163196227448</v>
      </c>
      <c r="F866" s="181">
        <v>18261.890304929577</v>
      </c>
      <c r="G866" s="181">
        <v>17970.150026577983</v>
      </c>
      <c r="H866" s="181">
        <v>17642.563619702163</v>
      </c>
      <c r="I866" s="181">
        <v>17290.235062103857</v>
      </c>
      <c r="J866" s="182">
        <v>16921.23713539066</v>
      </c>
      <c r="K866" s="181">
        <v>16540.820291218221</v>
      </c>
      <c r="L866" s="181">
        <v>16153.536717055671</v>
      </c>
      <c r="M866" s="181">
        <v>15762.547498264665</v>
      </c>
      <c r="N866" s="181">
        <v>15370.165174479216</v>
      </c>
      <c r="O866" s="181">
        <v>14978.241549653243</v>
      </c>
      <c r="P866" s="181">
        <v>14588.061479714683</v>
      </c>
      <c r="Q866" s="181">
        <v>14200.565639246512</v>
      </c>
      <c r="R866" s="181">
        <v>13816.46410724138</v>
      </c>
      <c r="S866" s="181">
        <v>13436.294988556492</v>
      </c>
      <c r="T866" s="181">
        <v>13060.44619376485</v>
      </c>
      <c r="U866" s="181">
        <v>12688.591406666512</v>
      </c>
      <c r="V866" s="181">
        <v>12320.436684993378</v>
      </c>
      <c r="W866" s="181">
        <v>11956.313650579041</v>
      </c>
      <c r="X866" s="181">
        <v>11596.531045147363</v>
      </c>
      <c r="Y866" s="181">
        <v>11241.362322861749</v>
      </c>
    </row>
    <row r="867" spans="1:25" x14ac:dyDescent="0.25">
      <c r="A867" s="178" t="s">
        <v>1141</v>
      </c>
      <c r="B867" s="178" t="s">
        <v>288</v>
      </c>
      <c r="C867" s="178" t="s">
        <v>244</v>
      </c>
      <c r="D867" s="178" t="s">
        <v>1146</v>
      </c>
      <c r="E867" s="181">
        <v>24704.283107057083</v>
      </c>
      <c r="F867" s="181">
        <v>25096.38556366189</v>
      </c>
      <c r="G867" s="181">
        <v>25420.248612563842</v>
      </c>
      <c r="H867" s="181">
        <v>25689.309173747784</v>
      </c>
      <c r="I867" s="181">
        <v>25915.182616597744</v>
      </c>
      <c r="J867" s="182">
        <v>26106.46866775299</v>
      </c>
      <c r="K867" s="181">
        <v>26268.526022247312</v>
      </c>
      <c r="L867" s="181">
        <v>26406.383537462101</v>
      </c>
      <c r="M867" s="181">
        <v>26523.470820022361</v>
      </c>
      <c r="N867" s="181">
        <v>26622.272440853754</v>
      </c>
      <c r="O867" s="181">
        <v>26704.844994244602</v>
      </c>
      <c r="P867" s="181">
        <v>26772.532778405457</v>
      </c>
      <c r="Q867" s="181">
        <v>26826.261900996607</v>
      </c>
      <c r="R867" s="181">
        <v>26866.684312972291</v>
      </c>
      <c r="S867" s="181">
        <v>26894.243448198216</v>
      </c>
      <c r="T867" s="181">
        <v>26909.179684857667</v>
      </c>
      <c r="U867" s="181">
        <v>26910.297533287001</v>
      </c>
      <c r="V867" s="181">
        <v>26896.379923290624</v>
      </c>
      <c r="W867" s="181">
        <v>26867.525608623895</v>
      </c>
      <c r="X867" s="181">
        <v>26823.849866329325</v>
      </c>
      <c r="Y867" s="181">
        <v>26765.453309756973</v>
      </c>
    </row>
    <row r="868" spans="1:25" x14ac:dyDescent="0.25">
      <c r="A868" s="178" t="s">
        <v>1141</v>
      </c>
      <c r="B868" s="178" t="s">
        <v>288</v>
      </c>
      <c r="C868" s="178" t="s">
        <v>464</v>
      </c>
      <c r="D868" s="178" t="s">
        <v>1147</v>
      </c>
      <c r="E868" s="181">
        <v>4394.662814470129</v>
      </c>
      <c r="F868" s="181">
        <v>4399.759148512414</v>
      </c>
      <c r="G868" s="181">
        <v>4391.9960461963919</v>
      </c>
      <c r="H868" s="181">
        <v>4374.2036041673719</v>
      </c>
      <c r="I868" s="181">
        <v>4348.7582314644551</v>
      </c>
      <c r="J868" s="182">
        <v>4317.4124771518109</v>
      </c>
      <c r="K868" s="181">
        <v>4281.2987899847749</v>
      </c>
      <c r="L868" s="181">
        <v>4241.4385796339957</v>
      </c>
      <c r="M868" s="181">
        <v>4198.5471216325604</v>
      </c>
      <c r="N868" s="181">
        <v>4153.1557912490744</v>
      </c>
      <c r="O868" s="181">
        <v>4105.7034933964933</v>
      </c>
      <c r="P868" s="181">
        <v>4056.4992628907385</v>
      </c>
      <c r="Q868" s="181">
        <v>4005.7747473514796</v>
      </c>
      <c r="R868" s="181">
        <v>3953.7104287495822</v>
      </c>
      <c r="S868" s="181">
        <v>3900.4484232024224</v>
      </c>
      <c r="T868" s="181">
        <v>3846.0957155447936</v>
      </c>
      <c r="U868" s="181">
        <v>3790.5528019697508</v>
      </c>
      <c r="V868" s="181">
        <v>3733.7247928413444</v>
      </c>
      <c r="W868" s="181">
        <v>3675.704297820585</v>
      </c>
      <c r="X868" s="181">
        <v>3616.58291239663</v>
      </c>
      <c r="Y868" s="181">
        <v>3556.447001933122</v>
      </c>
    </row>
    <row r="869" spans="1:25" x14ac:dyDescent="0.25">
      <c r="A869" s="178" t="s">
        <v>1141</v>
      </c>
      <c r="B869" s="178" t="s">
        <v>288</v>
      </c>
      <c r="C869" s="178" t="s">
        <v>972</v>
      </c>
      <c r="D869" s="178" t="s">
        <v>1148</v>
      </c>
      <c r="E869" s="181">
        <v>11600.289678011475</v>
      </c>
      <c r="F869" s="181">
        <v>11823.195002655901</v>
      </c>
      <c r="G869" s="181">
        <v>12015.187823212256</v>
      </c>
      <c r="H869" s="181">
        <v>12182.328098103542</v>
      </c>
      <c r="I869" s="181">
        <v>12329.890953939752</v>
      </c>
      <c r="J869" s="182">
        <v>12461.783108340291</v>
      </c>
      <c r="K869" s="181">
        <v>12580.411827198563</v>
      </c>
      <c r="L869" s="181">
        <v>12688.058623481355</v>
      </c>
      <c r="M869" s="181">
        <v>12786.264970704702</v>
      </c>
      <c r="N869" s="181">
        <v>12876.136289934555</v>
      </c>
      <c r="O869" s="181">
        <v>12958.585506726622</v>
      </c>
      <c r="P869" s="181">
        <v>13034.191339287459</v>
      </c>
      <c r="Q869" s="181">
        <v>13103.33635285333</v>
      </c>
      <c r="R869" s="181">
        <v>13166.274251353014</v>
      </c>
      <c r="S869" s="181">
        <v>13223.159985994547</v>
      </c>
      <c r="T869" s="181">
        <v>13274.050794318038</v>
      </c>
      <c r="U869" s="181">
        <v>13318.294436555629</v>
      </c>
      <c r="V869" s="181">
        <v>13355.219766344493</v>
      </c>
      <c r="W869" s="181">
        <v>13384.802753194686</v>
      </c>
      <c r="X869" s="181">
        <v>13407.027789312217</v>
      </c>
      <c r="Y869" s="181">
        <v>13421.872189082946</v>
      </c>
    </row>
    <row r="870" spans="1:25" x14ac:dyDescent="0.25">
      <c r="A870" s="178" t="s">
        <v>1141</v>
      </c>
      <c r="B870" s="178" t="s">
        <v>288</v>
      </c>
      <c r="C870" s="178" t="s">
        <v>797</v>
      </c>
      <c r="D870" s="178" t="s">
        <v>1149</v>
      </c>
      <c r="E870" s="181">
        <v>15702.312503223107</v>
      </c>
      <c r="F870" s="181">
        <v>15899.272149442551</v>
      </c>
      <c r="G870" s="181">
        <v>16051.682602582936</v>
      </c>
      <c r="H870" s="181">
        <v>16168.431839342218</v>
      </c>
      <c r="I870" s="181">
        <v>16257.151493261248</v>
      </c>
      <c r="J870" s="182">
        <v>16323.489872723772</v>
      </c>
      <c r="K870" s="181">
        <v>16371.003179527946</v>
      </c>
      <c r="L870" s="181">
        <v>16402.99754833469</v>
      </c>
      <c r="M870" s="181">
        <v>16421.74682474423</v>
      </c>
      <c r="N870" s="181">
        <v>16428.912852036879</v>
      </c>
      <c r="O870" s="181">
        <v>16425.873296241738</v>
      </c>
      <c r="P870" s="181">
        <v>16413.55181893575</v>
      </c>
      <c r="Q870" s="181">
        <v>16392.605088858916</v>
      </c>
      <c r="R870" s="181">
        <v>16363.514786071355</v>
      </c>
      <c r="S870" s="181">
        <v>16326.630249157211</v>
      </c>
      <c r="T870" s="181">
        <v>16282.173899204281</v>
      </c>
      <c r="U870" s="181">
        <v>16229.499779982752</v>
      </c>
      <c r="V870" s="181">
        <v>16167.957919650826</v>
      </c>
      <c r="W870" s="181">
        <v>16097.695775346558</v>
      </c>
      <c r="X870" s="181">
        <v>16018.869315869828</v>
      </c>
      <c r="Y870" s="181">
        <v>15931.624306100728</v>
      </c>
    </row>
    <row r="871" spans="1:25" x14ac:dyDescent="0.25">
      <c r="A871" s="178" t="s">
        <v>1141</v>
      </c>
      <c r="B871" s="178" t="s">
        <v>288</v>
      </c>
      <c r="C871" s="178" t="s">
        <v>741</v>
      </c>
      <c r="D871" s="178" t="s">
        <v>1150</v>
      </c>
      <c r="E871" s="181">
        <v>8387.3253668792804</v>
      </c>
      <c r="F871" s="181">
        <v>8195.1484642664491</v>
      </c>
      <c r="G871" s="181">
        <v>7983.9876049740205</v>
      </c>
      <c r="H871" s="181">
        <v>7760.4498818048596</v>
      </c>
      <c r="I871" s="181">
        <v>7529.7951121957767</v>
      </c>
      <c r="J871" s="182">
        <v>7295.7749402696154</v>
      </c>
      <c r="K871" s="181">
        <v>7060.7919525481329</v>
      </c>
      <c r="L871" s="181">
        <v>6826.8608402952595</v>
      </c>
      <c r="M871" s="181">
        <v>6595.3354666901623</v>
      </c>
      <c r="N871" s="181">
        <v>6367.1645257108948</v>
      </c>
      <c r="O871" s="181">
        <v>6143.0694133320812</v>
      </c>
      <c r="P871" s="181">
        <v>5923.5114558694913</v>
      </c>
      <c r="Q871" s="181">
        <v>5708.7936668881275</v>
      </c>
      <c r="R871" s="181">
        <v>5499.1133454918127</v>
      </c>
      <c r="S871" s="181">
        <v>5294.5901012330223</v>
      </c>
      <c r="T871" s="181">
        <v>5095.2779833584982</v>
      </c>
      <c r="U871" s="181">
        <v>4900.9507276271424</v>
      </c>
      <c r="V871" s="181">
        <v>4711.4011116598231</v>
      </c>
      <c r="W871" s="181">
        <v>4526.6647717748519</v>
      </c>
      <c r="X871" s="181">
        <v>4346.7652274326329</v>
      </c>
      <c r="Y871" s="181">
        <v>4171.7098062894793</v>
      </c>
    </row>
    <row r="872" spans="1:25" x14ac:dyDescent="0.25">
      <c r="A872" s="178" t="s">
        <v>1141</v>
      </c>
      <c r="B872" s="178" t="s">
        <v>288</v>
      </c>
      <c r="C872" s="178" t="s">
        <v>264</v>
      </c>
      <c r="D872" s="178" t="s">
        <v>1151</v>
      </c>
      <c r="E872" s="181">
        <v>14030.517962511085</v>
      </c>
      <c r="F872" s="181">
        <v>14204.979076727623</v>
      </c>
      <c r="G872" s="181">
        <v>14339.604922720966</v>
      </c>
      <c r="H872" s="181">
        <v>14442.347481136392</v>
      </c>
      <c r="I872" s="181">
        <v>14520.033213173805</v>
      </c>
      <c r="J872" s="182">
        <v>14577.714432952125</v>
      </c>
      <c r="K872" s="181">
        <v>14618.573124265409</v>
      </c>
      <c r="L872" s="181">
        <v>14645.566628034145</v>
      </c>
      <c r="M872" s="181">
        <v>14660.729423934463</v>
      </c>
      <c r="N872" s="181">
        <v>14665.548802671892</v>
      </c>
      <c r="O872" s="181">
        <v>14661.257767275902</v>
      </c>
      <c r="P872" s="181">
        <v>14648.683603214655</v>
      </c>
      <c r="Q872" s="181">
        <v>14628.414981749293</v>
      </c>
      <c r="R872" s="181">
        <v>14600.884181947651</v>
      </c>
      <c r="S872" s="181">
        <v>14566.405224030952</v>
      </c>
      <c r="T872" s="181">
        <v>14525.178771629984</v>
      </c>
      <c r="U872" s="181">
        <v>14476.630814365668</v>
      </c>
      <c r="V872" s="181">
        <v>14420.184007862428</v>
      </c>
      <c r="W872" s="181">
        <v>14355.972406251007</v>
      </c>
      <c r="X872" s="181">
        <v>14284.137596422352</v>
      </c>
      <c r="Y872" s="181">
        <v>14204.812006940505</v>
      </c>
    </row>
    <row r="873" spans="1:25" x14ac:dyDescent="0.25">
      <c r="A873" s="178" t="s">
        <v>1141</v>
      </c>
      <c r="B873" s="178" t="s">
        <v>288</v>
      </c>
      <c r="C873" s="178" t="s">
        <v>543</v>
      </c>
      <c r="D873" s="178" t="s">
        <v>1152</v>
      </c>
      <c r="E873" s="181">
        <v>10726.420090710157</v>
      </c>
      <c r="F873" s="181">
        <v>10805.403574254457</v>
      </c>
      <c r="G873" s="181">
        <v>10853.176753625858</v>
      </c>
      <c r="H873" s="181">
        <v>10876.189751366406</v>
      </c>
      <c r="I873" s="181">
        <v>10879.924758534566</v>
      </c>
      <c r="J873" s="182">
        <v>10868.435110532688</v>
      </c>
      <c r="K873" s="181">
        <v>10844.308375685829</v>
      </c>
      <c r="L873" s="181">
        <v>10809.916754837879</v>
      </c>
      <c r="M873" s="181">
        <v>10766.909069946116</v>
      </c>
      <c r="N873" s="181">
        <v>10716.502814312242</v>
      </c>
      <c r="O873" s="181">
        <v>10659.707512483727</v>
      </c>
      <c r="P873" s="181">
        <v>10597.220085834295</v>
      </c>
      <c r="Q873" s="181">
        <v>10529.552718554722</v>
      </c>
      <c r="R873" s="181">
        <v>10457.096204493901</v>
      </c>
      <c r="S873" s="181">
        <v>10380.15004014909</v>
      </c>
      <c r="T873" s="181">
        <v>10298.928095586038</v>
      </c>
      <c r="U873" s="181">
        <v>10213.094138151422</v>
      </c>
      <c r="V873" s="181">
        <v>10122.317006877662</v>
      </c>
      <c r="W873" s="181">
        <v>10026.769772395439</v>
      </c>
      <c r="X873" s="181">
        <v>9926.6280534505913</v>
      </c>
      <c r="Y873" s="181">
        <v>9822.0583749037214</v>
      </c>
    </row>
    <row r="874" spans="1:25" x14ac:dyDescent="0.25">
      <c r="A874" s="178" t="s">
        <v>1141</v>
      </c>
      <c r="B874" s="178" t="s">
        <v>288</v>
      </c>
      <c r="C874" s="178" t="s">
        <v>645</v>
      </c>
      <c r="D874" s="178" t="s">
        <v>1153</v>
      </c>
      <c r="E874" s="181">
        <v>3722.2996557585702</v>
      </c>
      <c r="F874" s="181">
        <v>3670.6315716219297</v>
      </c>
      <c r="G874" s="181">
        <v>3609.1086190914675</v>
      </c>
      <c r="H874" s="181">
        <v>3540.4879925642945</v>
      </c>
      <c r="I874" s="181">
        <v>3467.0133588889762</v>
      </c>
      <c r="J874" s="182">
        <v>3390.3139221371725</v>
      </c>
      <c r="K874" s="181">
        <v>3311.4486765571319</v>
      </c>
      <c r="L874" s="181">
        <v>3231.3335675778894</v>
      </c>
      <c r="M874" s="181">
        <v>3150.6035722151978</v>
      </c>
      <c r="N874" s="181">
        <v>3069.7221737738414</v>
      </c>
      <c r="O874" s="181">
        <v>2989.0594336997547</v>
      </c>
      <c r="P874" s="181">
        <v>2908.8711826751273</v>
      </c>
      <c r="Q874" s="181">
        <v>2829.3438585844856</v>
      </c>
      <c r="R874" s="181">
        <v>2750.6173947949756</v>
      </c>
      <c r="S874" s="181">
        <v>2672.7970657731694</v>
      </c>
      <c r="T874" s="181">
        <v>2595.9579535927974</v>
      </c>
      <c r="U874" s="181">
        <v>2520.0330474113398</v>
      </c>
      <c r="V874" s="181">
        <v>2444.9619712903809</v>
      </c>
      <c r="W874" s="181">
        <v>2370.8085813756352</v>
      </c>
      <c r="X874" s="181">
        <v>2297.6319935494512</v>
      </c>
      <c r="Y874" s="181">
        <v>2225.4841456014678</v>
      </c>
    </row>
    <row r="875" spans="1:25" x14ac:dyDescent="0.25">
      <c r="A875" s="178" t="s">
        <v>1141</v>
      </c>
      <c r="B875" s="178" t="s">
        <v>288</v>
      </c>
      <c r="C875" s="178" t="s">
        <v>1154</v>
      </c>
      <c r="D875" s="178" t="s">
        <v>1155</v>
      </c>
      <c r="E875" s="181">
        <v>3533.9569637098498</v>
      </c>
      <c r="F875" s="181">
        <v>3587.3249939022498</v>
      </c>
      <c r="G875" s="181">
        <v>3630.8631790821955</v>
      </c>
      <c r="H875" s="181">
        <v>3666.5115748689059</v>
      </c>
      <c r="I875" s="181">
        <v>3695.9446020265345</v>
      </c>
      <c r="J875" s="182">
        <v>3720.4018738657987</v>
      </c>
      <c r="K875" s="181">
        <v>3740.6577397044616</v>
      </c>
      <c r="L875" s="181">
        <v>3757.4372836729731</v>
      </c>
      <c r="M875" s="181">
        <v>3771.2360157491248</v>
      </c>
      <c r="N875" s="181">
        <v>3782.4136869894746</v>
      </c>
      <c r="O875" s="181">
        <v>3791.2682079468941</v>
      </c>
      <c r="P875" s="181">
        <v>3797.9955470629966</v>
      </c>
      <c r="Q875" s="181">
        <v>3802.7318061412143</v>
      </c>
      <c r="R875" s="181">
        <v>3805.5738481186409</v>
      </c>
      <c r="S875" s="181">
        <v>3806.5887356456201</v>
      </c>
      <c r="T875" s="181">
        <v>3805.8146159435569</v>
      </c>
      <c r="U875" s="181">
        <v>3803.0866033957491</v>
      </c>
      <c r="V875" s="181">
        <v>3798.2372711464377</v>
      </c>
      <c r="W875" s="181">
        <v>3791.285383278856</v>
      </c>
      <c r="X875" s="181">
        <v>3782.2519841210924</v>
      </c>
      <c r="Y875" s="181">
        <v>3771.1559953686383</v>
      </c>
    </row>
    <row r="876" spans="1:25" x14ac:dyDescent="0.25">
      <c r="A876" s="178" t="s">
        <v>1141</v>
      </c>
      <c r="B876" s="178" t="s">
        <v>288</v>
      </c>
      <c r="C876" s="178" t="s">
        <v>240</v>
      </c>
      <c r="D876" s="178" t="s">
        <v>241</v>
      </c>
      <c r="E876" s="181">
        <v>16920.464430828535</v>
      </c>
      <c r="F876" s="181">
        <v>17731.53068600838</v>
      </c>
      <c r="G876" s="181">
        <v>18527.203426614218</v>
      </c>
      <c r="H876" s="181">
        <v>19314.235756244649</v>
      </c>
      <c r="I876" s="181">
        <v>20098.997795409643</v>
      </c>
      <c r="J876" s="182">
        <v>20886.385313234823</v>
      </c>
      <c r="K876" s="181">
        <v>21679.331490502878</v>
      </c>
      <c r="L876" s="181">
        <v>22480.922833439552</v>
      </c>
      <c r="M876" s="181">
        <v>23293.276872479106</v>
      </c>
      <c r="N876" s="181">
        <v>24117.949651137489</v>
      </c>
      <c r="O876" s="181">
        <v>24956.308668761652</v>
      </c>
      <c r="P876" s="181">
        <v>25809.21362363829</v>
      </c>
      <c r="Q876" s="181">
        <v>26677.215675012343</v>
      </c>
      <c r="R876" s="181">
        <v>27560.648885180497</v>
      </c>
      <c r="S876" s="181">
        <v>28459.661099363708</v>
      </c>
      <c r="T876" s="181">
        <v>29374.188489948836</v>
      </c>
      <c r="U876" s="181">
        <v>30302.533816729345</v>
      </c>
      <c r="V876" s="181">
        <v>31242.753482077846</v>
      </c>
      <c r="W876" s="181">
        <v>32194.239397504392</v>
      </c>
      <c r="X876" s="181">
        <v>33156.343758484429</v>
      </c>
      <c r="Y876" s="181">
        <v>34128.339115393246</v>
      </c>
    </row>
    <row r="877" spans="1:25" x14ac:dyDescent="0.25">
      <c r="A877" s="178" t="s">
        <v>1141</v>
      </c>
      <c r="B877" s="178" t="s">
        <v>291</v>
      </c>
      <c r="C877" s="178" t="s">
        <v>218</v>
      </c>
      <c r="D877" s="178" t="s">
        <v>933</v>
      </c>
      <c r="E877" s="181">
        <v>734207.85645226319</v>
      </c>
      <c r="F877" s="181">
        <v>734447.92107253044</v>
      </c>
      <c r="G877" s="181">
        <v>734338.79041645781</v>
      </c>
      <c r="H877" s="181">
        <v>733907.30550607026</v>
      </c>
      <c r="I877" s="181">
        <v>733218.01248112426</v>
      </c>
      <c r="J877" s="182">
        <v>732311.88346707192</v>
      </c>
      <c r="K877" s="181">
        <v>731225.51783940312</v>
      </c>
      <c r="L877" s="181">
        <v>729988.90626487439</v>
      </c>
      <c r="M877" s="181">
        <v>728617.66125852417</v>
      </c>
      <c r="N877" s="181">
        <v>727120.40050739329</v>
      </c>
      <c r="O877" s="181">
        <v>725509.95024653769</v>
      </c>
      <c r="P877" s="181">
        <v>723794.92766620789</v>
      </c>
      <c r="Q877" s="181">
        <v>721982.01898638858</v>
      </c>
      <c r="R877" s="181">
        <v>720076.88780713559</v>
      </c>
      <c r="S877" s="181">
        <v>718081.30404154269</v>
      </c>
      <c r="T877" s="181">
        <v>715992.84804509603</v>
      </c>
      <c r="U877" s="181">
        <v>713812.05553824641</v>
      </c>
      <c r="V877" s="181">
        <v>711542.37073196622</v>
      </c>
      <c r="W877" s="181">
        <v>709185.35900083708</v>
      </c>
      <c r="X877" s="181">
        <v>706741.4944874472</v>
      </c>
      <c r="Y877" s="181">
        <v>704208.40976637753</v>
      </c>
    </row>
    <row r="878" spans="1:25" x14ac:dyDescent="0.25">
      <c r="A878" s="178" t="s">
        <v>1141</v>
      </c>
      <c r="B878" s="178" t="s">
        <v>291</v>
      </c>
      <c r="C878" s="178" t="s">
        <v>240</v>
      </c>
      <c r="D878" s="178" t="s">
        <v>241</v>
      </c>
      <c r="E878" s="181">
        <v>373.84115201432485</v>
      </c>
      <c r="F878" s="181">
        <v>377.02392268723997</v>
      </c>
      <c r="G878" s="181">
        <v>380.05302577834181</v>
      </c>
      <c r="H878" s="181">
        <v>382.93825892010148</v>
      </c>
      <c r="I878" s="181">
        <v>385.70964233150363</v>
      </c>
      <c r="J878" s="182">
        <v>388.38573913571088</v>
      </c>
      <c r="K878" s="181">
        <v>390.98343242404053</v>
      </c>
      <c r="L878" s="181">
        <v>393.51663805750945</v>
      </c>
      <c r="M878" s="181">
        <v>395.99194880154482</v>
      </c>
      <c r="N878" s="181">
        <v>398.4123704243969</v>
      </c>
      <c r="O878" s="181">
        <v>400.78335902804969</v>
      </c>
      <c r="P878" s="181">
        <v>403.10823087392288</v>
      </c>
      <c r="Q878" s="181">
        <v>405.38934995130995</v>
      </c>
      <c r="R878" s="181">
        <v>407.62860068663684</v>
      </c>
      <c r="S878" s="181">
        <v>409.82572786007285</v>
      </c>
      <c r="T878" s="181">
        <v>411.97807726899566</v>
      </c>
      <c r="U878" s="181">
        <v>414.08464225836832</v>
      </c>
      <c r="V878" s="181">
        <v>416.14610523575584</v>
      </c>
      <c r="W878" s="181">
        <v>418.16208439653605</v>
      </c>
      <c r="X878" s="181">
        <v>420.13155763634325</v>
      </c>
      <c r="Y878" s="181">
        <v>422.0517873009041</v>
      </c>
    </row>
    <row r="879" spans="1:25" x14ac:dyDescent="0.25">
      <c r="A879" s="178" t="s">
        <v>1141</v>
      </c>
      <c r="B879" s="178" t="s">
        <v>293</v>
      </c>
      <c r="C879" s="178" t="s">
        <v>218</v>
      </c>
      <c r="D879" s="178" t="s">
        <v>1156</v>
      </c>
      <c r="E879" s="181">
        <v>308732.72362061194</v>
      </c>
      <c r="F879" s="181">
        <v>308437.58188096673</v>
      </c>
      <c r="G879" s="181">
        <v>308072.96547255601</v>
      </c>
      <c r="H879" s="181">
        <v>307641.5849924534</v>
      </c>
      <c r="I879" s="181">
        <v>307160.7676669503</v>
      </c>
      <c r="J879" s="182">
        <v>306640.12657277827</v>
      </c>
      <c r="K879" s="181">
        <v>306077.4842197703</v>
      </c>
      <c r="L879" s="181">
        <v>305479.13640709943</v>
      </c>
      <c r="M879" s="181">
        <v>304845.82606922073</v>
      </c>
      <c r="N879" s="181">
        <v>304176.56717664405</v>
      </c>
      <c r="O879" s="181">
        <v>303472.82189333159</v>
      </c>
      <c r="P879" s="181">
        <v>302733.67283002078</v>
      </c>
      <c r="Q879" s="181">
        <v>301957.46332547429</v>
      </c>
      <c r="R879" s="181">
        <v>301142.3447787388</v>
      </c>
      <c r="S879" s="181">
        <v>300285.77314150892</v>
      </c>
      <c r="T879" s="181">
        <v>299384.89986940613</v>
      </c>
      <c r="U879" s="181">
        <v>298427.93674305116</v>
      </c>
      <c r="V879" s="181">
        <v>297403.39461937599</v>
      </c>
      <c r="W879" s="181">
        <v>296309.46325523697</v>
      </c>
      <c r="X879" s="181">
        <v>295144.60623352882</v>
      </c>
      <c r="Y879" s="181">
        <v>293907.68910462328</v>
      </c>
    </row>
    <row r="880" spans="1:25" x14ac:dyDescent="0.25">
      <c r="A880" s="178" t="s">
        <v>1141</v>
      </c>
      <c r="B880" s="178" t="s">
        <v>293</v>
      </c>
      <c r="C880" s="178" t="s">
        <v>244</v>
      </c>
      <c r="D880" s="178" t="s">
        <v>1157</v>
      </c>
      <c r="E880" s="181">
        <v>13469.537267403352</v>
      </c>
      <c r="F880" s="181">
        <v>13524.703212203416</v>
      </c>
      <c r="G880" s="181">
        <v>13577.020856591844</v>
      </c>
      <c r="H880" s="181">
        <v>13626.56456614839</v>
      </c>
      <c r="I880" s="181">
        <v>13674.061364519855</v>
      </c>
      <c r="J880" s="182">
        <v>13719.908271740904</v>
      </c>
      <c r="K880" s="181">
        <v>13763.980459283872</v>
      </c>
      <c r="L880" s="181">
        <v>13806.533804157762</v>
      </c>
      <c r="M880" s="181">
        <v>13847.577407603409</v>
      </c>
      <c r="N880" s="181">
        <v>13887.041866702266</v>
      </c>
      <c r="O880" s="181">
        <v>13924.968955735803</v>
      </c>
      <c r="P880" s="181">
        <v>13961.291809522418</v>
      </c>
      <c r="Q880" s="181">
        <v>13995.9081919855</v>
      </c>
      <c r="R880" s="181">
        <v>14028.705114381139</v>
      </c>
      <c r="S880" s="181">
        <v>14059.535012947594</v>
      </c>
      <c r="T880" s="181">
        <v>14088.23329848195</v>
      </c>
      <c r="U880" s="181">
        <v>14114.209558678316</v>
      </c>
      <c r="V880" s="181">
        <v>14136.875989908278</v>
      </c>
      <c r="W880" s="181">
        <v>14156.095729576238</v>
      </c>
      <c r="X880" s="181">
        <v>14171.742807017679</v>
      </c>
      <c r="Y880" s="181">
        <v>14183.708633530285</v>
      </c>
    </row>
    <row r="881" spans="1:25" x14ac:dyDescent="0.25">
      <c r="A881" s="178" t="s">
        <v>1141</v>
      </c>
      <c r="B881" s="178" t="s">
        <v>293</v>
      </c>
      <c r="C881" s="178" t="s">
        <v>252</v>
      </c>
      <c r="D881" s="178" t="s">
        <v>1158</v>
      </c>
      <c r="E881" s="181">
        <v>24409.108857232823</v>
      </c>
      <c r="F881" s="181">
        <v>24515.443108187494</v>
      </c>
      <c r="G881" s="181">
        <v>24616.666646400347</v>
      </c>
      <c r="H881" s="181">
        <v>24712.910337771646</v>
      </c>
      <c r="I881" s="181">
        <v>24805.489143341634</v>
      </c>
      <c r="J881" s="182">
        <v>24895.120592059407</v>
      </c>
      <c r="K881" s="181">
        <v>24981.575806333967</v>
      </c>
      <c r="L881" s="181">
        <v>25065.316830671814</v>
      </c>
      <c r="M881" s="181">
        <v>25146.358060993894</v>
      </c>
      <c r="N881" s="181">
        <v>25224.571313483102</v>
      </c>
      <c r="O881" s="181">
        <v>25300.030268173767</v>
      </c>
      <c r="P881" s="181">
        <v>25372.611246401593</v>
      </c>
      <c r="Q881" s="181">
        <v>25442.126144029215</v>
      </c>
      <c r="R881" s="181">
        <v>25508.367111159776</v>
      </c>
      <c r="S881" s="181">
        <v>25571.063199245949</v>
      </c>
      <c r="T881" s="181">
        <v>25629.912206242549</v>
      </c>
      <c r="U881" s="181">
        <v>25683.836741035531</v>
      </c>
      <c r="V881" s="181">
        <v>25731.763043317394</v>
      </c>
      <c r="W881" s="181">
        <v>25773.437249812901</v>
      </c>
      <c r="X881" s="181">
        <v>25808.625071653627</v>
      </c>
      <c r="Y881" s="181">
        <v>25837.12364223913</v>
      </c>
    </row>
    <row r="882" spans="1:25" x14ac:dyDescent="0.25">
      <c r="A882" s="178" t="s">
        <v>1141</v>
      </c>
      <c r="B882" s="178" t="s">
        <v>293</v>
      </c>
      <c r="C882" s="178" t="s">
        <v>797</v>
      </c>
      <c r="D882" s="178" t="s">
        <v>1155</v>
      </c>
      <c r="E882" s="181">
        <v>4296.8937067914821</v>
      </c>
      <c r="F882" s="181">
        <v>4412.0356053827745</v>
      </c>
      <c r="G882" s="181">
        <v>4529.237355752869</v>
      </c>
      <c r="H882" s="181">
        <v>4648.5371311682675</v>
      </c>
      <c r="I882" s="181">
        <v>4770.202119566783</v>
      </c>
      <c r="J882" s="182">
        <v>4894.4037775261149</v>
      </c>
      <c r="K882" s="181">
        <v>5021.1357728020694</v>
      </c>
      <c r="L882" s="181">
        <v>5150.5298525978988</v>
      </c>
      <c r="M882" s="181">
        <v>5282.6322721124461</v>
      </c>
      <c r="N882" s="181">
        <v>5417.4592595650629</v>
      </c>
      <c r="O882" s="181">
        <v>5555.0692257864921</v>
      </c>
      <c r="P882" s="181">
        <v>5695.4779495504117</v>
      </c>
      <c r="Q882" s="181">
        <v>5838.6841980272056</v>
      </c>
      <c r="R882" s="181">
        <v>5984.6784019832221</v>
      </c>
      <c r="S882" s="181">
        <v>6133.4315029512381</v>
      </c>
      <c r="T882" s="181">
        <v>6284.9008007628636</v>
      </c>
      <c r="U882" s="181">
        <v>6438.8422369905411</v>
      </c>
      <c r="V882" s="181">
        <v>6594.9878814387384</v>
      </c>
      <c r="W882" s="181">
        <v>6753.2585159239588</v>
      </c>
      <c r="X882" s="181">
        <v>6913.5717856874544</v>
      </c>
      <c r="Y882" s="181">
        <v>7075.8455781811517</v>
      </c>
    </row>
    <row r="883" spans="1:25" x14ac:dyDescent="0.25">
      <c r="A883" s="178" t="s">
        <v>1141</v>
      </c>
      <c r="B883" s="178" t="s">
        <v>293</v>
      </c>
      <c r="C883" s="178" t="s">
        <v>258</v>
      </c>
      <c r="D883" s="178" t="s">
        <v>1159</v>
      </c>
      <c r="E883" s="181">
        <v>9677.6247098556178</v>
      </c>
      <c r="F883" s="181">
        <v>9848.3044429449874</v>
      </c>
      <c r="G883" s="181">
        <v>10019.725612729095</v>
      </c>
      <c r="H883" s="181">
        <v>10191.904450365744</v>
      </c>
      <c r="I883" s="181">
        <v>10365.353342464297</v>
      </c>
      <c r="J883" s="182">
        <v>10540.359318153765</v>
      </c>
      <c r="K883" s="181">
        <v>10716.818543322228</v>
      </c>
      <c r="L883" s="181">
        <v>10894.921668042069</v>
      </c>
      <c r="M883" s="181">
        <v>11074.672054634368</v>
      </c>
      <c r="N883" s="181">
        <v>11256.009204691181</v>
      </c>
      <c r="O883" s="181">
        <v>11438.960280532465</v>
      </c>
      <c r="P883" s="181">
        <v>11623.463133585528</v>
      </c>
      <c r="Q883" s="181">
        <v>11809.422069255967</v>
      </c>
      <c r="R883" s="181">
        <v>11996.726764948071</v>
      </c>
      <c r="S883" s="181">
        <v>12185.230824032678</v>
      </c>
      <c r="T883" s="181">
        <v>12374.764969495129</v>
      </c>
      <c r="U883" s="181">
        <v>12564.771854386128</v>
      </c>
      <c r="V883" s="181">
        <v>12754.666749010772</v>
      </c>
      <c r="W883" s="181">
        <v>12944.246659947714</v>
      </c>
      <c r="X883" s="181">
        <v>13133.309314500968</v>
      </c>
      <c r="Y883" s="181">
        <v>13321.659645403897</v>
      </c>
    </row>
    <row r="884" spans="1:25" x14ac:dyDescent="0.25">
      <c r="A884" s="178" t="s">
        <v>1141</v>
      </c>
      <c r="B884" s="178" t="s">
        <v>293</v>
      </c>
      <c r="C884" s="178" t="s">
        <v>240</v>
      </c>
      <c r="D884" s="178" t="s">
        <v>241</v>
      </c>
      <c r="E884" s="181">
        <v>3997.3457705667352</v>
      </c>
      <c r="F884" s="181">
        <v>4185.453617208469</v>
      </c>
      <c r="G884" s="181">
        <v>4381.4213949594459</v>
      </c>
      <c r="H884" s="181">
        <v>4585.5630316104707</v>
      </c>
      <c r="I884" s="181">
        <v>4798.4344159131088</v>
      </c>
      <c r="J884" s="182">
        <v>5020.5234072693793</v>
      </c>
      <c r="K884" s="181">
        <v>5252.1556182359527</v>
      </c>
      <c r="L884" s="181">
        <v>5493.8139569706527</v>
      </c>
      <c r="M884" s="181">
        <v>5745.9102611123799</v>
      </c>
      <c r="N884" s="181">
        <v>6008.8385042217387</v>
      </c>
      <c r="O884" s="181">
        <v>6283.0537119538503</v>
      </c>
      <c r="P884" s="181">
        <v>6568.9792636953825</v>
      </c>
      <c r="Q884" s="181">
        <v>6867.0327889156306</v>
      </c>
      <c r="R884" s="181">
        <v>7177.6350408656162</v>
      </c>
      <c r="S884" s="181">
        <v>7501.1956485475848</v>
      </c>
      <c r="T884" s="181">
        <v>7838.1184073681243</v>
      </c>
      <c r="U884" s="181">
        <v>8188.5611389667765</v>
      </c>
      <c r="V884" s="181">
        <v>8552.6408022996275</v>
      </c>
      <c r="W884" s="181">
        <v>8930.7107774434062</v>
      </c>
      <c r="X884" s="181">
        <v>9323.1258297095792</v>
      </c>
      <c r="Y884" s="181">
        <v>9730.2463221924045</v>
      </c>
    </row>
    <row r="885" spans="1:25" x14ac:dyDescent="0.25">
      <c r="A885" s="178" t="s">
        <v>1141</v>
      </c>
      <c r="B885" s="178" t="s">
        <v>580</v>
      </c>
      <c r="C885" s="178" t="s">
        <v>218</v>
      </c>
      <c r="D885" s="178" t="s">
        <v>1160</v>
      </c>
      <c r="E885" s="181">
        <v>580706.39897938306</v>
      </c>
      <c r="F885" s="181">
        <v>581977.25593148719</v>
      </c>
      <c r="G885" s="181">
        <v>582076.11554761417</v>
      </c>
      <c r="H885" s="181">
        <v>581227.78700441541</v>
      </c>
      <c r="I885" s="181">
        <v>579637.18395626987</v>
      </c>
      <c r="J885" s="182">
        <v>577453.98028736073</v>
      </c>
      <c r="K885" s="181">
        <v>574792.46814029897</v>
      </c>
      <c r="L885" s="181">
        <v>571742.43788832112</v>
      </c>
      <c r="M885" s="181">
        <v>568365.81906128605</v>
      </c>
      <c r="N885" s="181">
        <v>564706.67685599509</v>
      </c>
      <c r="O885" s="181">
        <v>560803.03115727624</v>
      </c>
      <c r="P885" s="181">
        <v>556682.51570468908</v>
      </c>
      <c r="Q885" s="181">
        <v>552366.22840186779</v>
      </c>
      <c r="R885" s="181">
        <v>547870.70134811441</v>
      </c>
      <c r="S885" s="181">
        <v>543206.16047313926</v>
      </c>
      <c r="T885" s="181">
        <v>538376.09656717035</v>
      </c>
      <c r="U885" s="181">
        <v>533386.36258920666</v>
      </c>
      <c r="V885" s="181">
        <v>528245.58293465187</v>
      </c>
      <c r="W885" s="181">
        <v>522959.43164997635</v>
      </c>
      <c r="X885" s="181">
        <v>517531.72830013925</v>
      </c>
      <c r="Y885" s="181">
        <v>511962.64880325686</v>
      </c>
    </row>
    <row r="886" spans="1:25" x14ac:dyDescent="0.25">
      <c r="A886" s="178" t="s">
        <v>1141</v>
      </c>
      <c r="B886" s="178" t="s">
        <v>580</v>
      </c>
      <c r="C886" s="178" t="s">
        <v>733</v>
      </c>
      <c r="D886" s="178" t="s">
        <v>1161</v>
      </c>
      <c r="E886" s="181">
        <v>2616.6186028289035</v>
      </c>
      <c r="F886" s="181">
        <v>2741.6305630178013</v>
      </c>
      <c r="G886" s="181">
        <v>2866.8291184071559</v>
      </c>
      <c r="H886" s="181">
        <v>2992.8675937858729</v>
      </c>
      <c r="I886" s="181">
        <v>3120.4446279019617</v>
      </c>
      <c r="J886" s="182">
        <v>3250.1000413580982</v>
      </c>
      <c r="K886" s="181">
        <v>3382.2797548005301</v>
      </c>
      <c r="L886" s="181">
        <v>3517.3695045414102</v>
      </c>
      <c r="M886" s="181">
        <v>3655.6501302605379</v>
      </c>
      <c r="N886" s="181">
        <v>3797.3331646739025</v>
      </c>
      <c r="O886" s="181">
        <v>3942.622893087982</v>
      </c>
      <c r="P886" s="181">
        <v>4091.6791926052379</v>
      </c>
      <c r="Q886" s="181">
        <v>4244.6337196614022</v>
      </c>
      <c r="R886" s="181">
        <v>4401.5970842383867</v>
      </c>
      <c r="S886" s="181">
        <v>4562.6378952086625</v>
      </c>
      <c r="T886" s="181">
        <v>4727.7683979209351</v>
      </c>
      <c r="U886" s="181">
        <v>4897.0150532646512</v>
      </c>
      <c r="V886" s="181">
        <v>5070.4267501913882</v>
      </c>
      <c r="W886" s="181">
        <v>5248.023198871897</v>
      </c>
      <c r="X886" s="181">
        <v>5429.8000080290749</v>
      </c>
      <c r="Y886" s="181">
        <v>5615.7043880370975</v>
      </c>
    </row>
    <row r="887" spans="1:25" x14ac:dyDescent="0.25">
      <c r="A887" s="178" t="s">
        <v>1141</v>
      </c>
      <c r="B887" s="178" t="s">
        <v>580</v>
      </c>
      <c r="C887" s="178" t="s">
        <v>258</v>
      </c>
      <c r="D887" s="178" t="s">
        <v>1162</v>
      </c>
      <c r="E887" s="181">
        <v>30098.693940072451</v>
      </c>
      <c r="F887" s="181">
        <v>30784.576827475656</v>
      </c>
      <c r="G887" s="181">
        <v>31422.670483312737</v>
      </c>
      <c r="H887" s="181">
        <v>32021.805630684015</v>
      </c>
      <c r="I887" s="181">
        <v>32590.559982443086</v>
      </c>
      <c r="J887" s="182">
        <v>33135.162173989738</v>
      </c>
      <c r="K887" s="181">
        <v>33660.373170020888</v>
      </c>
      <c r="L887" s="181">
        <v>34169.956294185009</v>
      </c>
      <c r="M887" s="181">
        <v>34666.34721810741</v>
      </c>
      <c r="N887" s="181">
        <v>35151.121816287181</v>
      </c>
      <c r="O887" s="181">
        <v>35625.646625426525</v>
      </c>
      <c r="P887" s="181">
        <v>36090.767771442552</v>
      </c>
      <c r="Q887" s="181">
        <v>36547.005139788329</v>
      </c>
      <c r="R887" s="181">
        <v>36994.647102130068</v>
      </c>
      <c r="S887" s="181">
        <v>37433.603483100516</v>
      </c>
      <c r="T887" s="181">
        <v>37863.334213272617</v>
      </c>
      <c r="U887" s="181">
        <v>38283.455405888526</v>
      </c>
      <c r="V887" s="181">
        <v>38693.786648754089</v>
      </c>
      <c r="W887" s="181">
        <v>39093.94474706531</v>
      </c>
      <c r="X887" s="181">
        <v>39483.406170295646</v>
      </c>
      <c r="Y887" s="181">
        <v>39861.353858198214</v>
      </c>
    </row>
    <row r="888" spans="1:25" x14ac:dyDescent="0.25">
      <c r="A888" s="178" t="s">
        <v>1141</v>
      </c>
      <c r="B888" s="178" t="s">
        <v>580</v>
      </c>
      <c r="C888" s="178" t="s">
        <v>590</v>
      </c>
      <c r="D888" s="178" t="s">
        <v>1163</v>
      </c>
      <c r="E888" s="181">
        <v>34972.133454495379</v>
      </c>
      <c r="F888" s="181">
        <v>36546.554791434188</v>
      </c>
      <c r="G888" s="181">
        <v>38114.92980884877</v>
      </c>
      <c r="H888" s="181">
        <v>39685.93609565981</v>
      </c>
      <c r="I888" s="181">
        <v>41268.759337859556</v>
      </c>
      <c r="J888" s="182">
        <v>42870.393432828983</v>
      </c>
      <c r="K888" s="181">
        <v>44496.52273630612</v>
      </c>
      <c r="L888" s="181">
        <v>46151.981191766972</v>
      </c>
      <c r="M888" s="181">
        <v>47840.177987073381</v>
      </c>
      <c r="N888" s="181">
        <v>49563.580482322061</v>
      </c>
      <c r="O888" s="181">
        <v>51324.534241390727</v>
      </c>
      <c r="P888" s="181">
        <v>53124.781975670609</v>
      </c>
      <c r="Q888" s="181">
        <v>54965.680925526969</v>
      </c>
      <c r="R888" s="181">
        <v>56848.300461210769</v>
      </c>
      <c r="S888" s="181">
        <v>58773.155843171524</v>
      </c>
      <c r="T888" s="181">
        <v>60740.030908668523</v>
      </c>
      <c r="U888" s="181">
        <v>62748.892029517832</v>
      </c>
      <c r="V888" s="181">
        <v>64799.990673463129</v>
      </c>
      <c r="W888" s="181">
        <v>66893.201848268931</v>
      </c>
      <c r="X888" s="181">
        <v>69028.093576008803</v>
      </c>
      <c r="Y888" s="181">
        <v>71203.622862614822</v>
      </c>
    </row>
    <row r="889" spans="1:25" x14ac:dyDescent="0.25">
      <c r="A889" s="178" t="s">
        <v>1141</v>
      </c>
      <c r="B889" s="178" t="s">
        <v>580</v>
      </c>
      <c r="C889" s="178" t="s">
        <v>1164</v>
      </c>
      <c r="D889" s="178" t="s">
        <v>1165</v>
      </c>
      <c r="E889" s="181">
        <v>1406.8493994352391</v>
      </c>
      <c r="F889" s="181">
        <v>1474.0632459330936</v>
      </c>
      <c r="G889" s="181">
        <v>1541.3774170810204</v>
      </c>
      <c r="H889" s="181">
        <v>1609.1431790459392</v>
      </c>
      <c r="I889" s="181">
        <v>1677.7361614675674</v>
      </c>
      <c r="J889" s="182">
        <v>1747.4466039283409</v>
      </c>
      <c r="K889" s="181">
        <v>1818.5142598232289</v>
      </c>
      <c r="L889" s="181">
        <v>1891.1465238785804</v>
      </c>
      <c r="M889" s="181">
        <v>1965.4943921678912</v>
      </c>
      <c r="N889" s="181">
        <v>2041.6715972290742</v>
      </c>
      <c r="O889" s="181">
        <v>2119.7879749627159</v>
      </c>
      <c r="P889" s="181">
        <v>2199.9294847842766</v>
      </c>
      <c r="Q889" s="181">
        <v>2282.1669130045088</v>
      </c>
      <c r="R889" s="181">
        <v>2366.5597301119496</v>
      </c>
      <c r="S889" s="181">
        <v>2453.1448243068617</v>
      </c>
      <c r="T889" s="181">
        <v>2541.9287794151992</v>
      </c>
      <c r="U889" s="181">
        <v>2632.9258223809993</v>
      </c>
      <c r="V889" s="181">
        <v>2726.1622388051096</v>
      </c>
      <c r="W889" s="181">
        <v>2821.6486260446891</v>
      </c>
      <c r="X889" s="181">
        <v>2919.382623088642</v>
      </c>
      <c r="Y889" s="181">
        <v>3019.3358471022261</v>
      </c>
    </row>
    <row r="890" spans="1:25" x14ac:dyDescent="0.25">
      <c r="A890" s="178" t="s">
        <v>1141</v>
      </c>
      <c r="B890" s="178" t="s">
        <v>580</v>
      </c>
      <c r="C890" s="178" t="s">
        <v>240</v>
      </c>
      <c r="D890" s="178" t="s">
        <v>241</v>
      </c>
      <c r="E890" s="181">
        <v>7706.3409990615646</v>
      </c>
      <c r="F890" s="181">
        <v>8074.5202947125281</v>
      </c>
      <c r="G890" s="181">
        <v>8443.2491416973971</v>
      </c>
      <c r="H890" s="181">
        <v>8814.4516811963204</v>
      </c>
      <c r="I890" s="181">
        <v>9190.1855109124936</v>
      </c>
      <c r="J890" s="182">
        <v>9572.0404848804483</v>
      </c>
      <c r="K890" s="181">
        <v>9961.3299074368533</v>
      </c>
      <c r="L890" s="181">
        <v>10359.189830872236</v>
      </c>
      <c r="M890" s="181">
        <v>10766.44737089091</v>
      </c>
      <c r="N890" s="181">
        <v>11183.725523614703</v>
      </c>
      <c r="O890" s="181">
        <v>11611.625940438709</v>
      </c>
      <c r="P890" s="181">
        <v>12050.619483821894</v>
      </c>
      <c r="Q890" s="181">
        <v>12501.093902054123</v>
      </c>
      <c r="R890" s="181">
        <v>12963.374958407734</v>
      </c>
      <c r="S890" s="181">
        <v>13437.66471647971</v>
      </c>
      <c r="T890" s="181">
        <v>13923.99924069024</v>
      </c>
      <c r="U890" s="181">
        <v>14422.45646239585</v>
      </c>
      <c r="V890" s="181">
        <v>14933.180367017849</v>
      </c>
      <c r="W890" s="181">
        <v>15456.229004016248</v>
      </c>
      <c r="X890" s="181">
        <v>15991.589440410011</v>
      </c>
      <c r="Y890" s="181">
        <v>16539.106202697047</v>
      </c>
    </row>
    <row r="891" spans="1:25" x14ac:dyDescent="0.25">
      <c r="A891" s="178" t="s">
        <v>1141</v>
      </c>
      <c r="B891" s="178" t="s">
        <v>581</v>
      </c>
      <c r="C891" s="178" t="s">
        <v>218</v>
      </c>
      <c r="D891" s="178" t="s">
        <v>1166</v>
      </c>
      <c r="E891" s="181">
        <v>412411.03867149469</v>
      </c>
      <c r="F891" s="181">
        <v>411533.29755239194</v>
      </c>
      <c r="G891" s="181">
        <v>410672.54532690713</v>
      </c>
      <c r="H891" s="181">
        <v>409796.48917981319</v>
      </c>
      <c r="I891" s="181">
        <v>408902.64419461793</v>
      </c>
      <c r="J891" s="182">
        <v>407982.69363252283</v>
      </c>
      <c r="K891" s="181">
        <v>407028.42812101834</v>
      </c>
      <c r="L891" s="181">
        <v>406038.39693595242</v>
      </c>
      <c r="M891" s="181">
        <v>405006.59290160757</v>
      </c>
      <c r="N891" s="181">
        <v>403926.6014433293</v>
      </c>
      <c r="O891" s="181">
        <v>402797.07719391066</v>
      </c>
      <c r="P891" s="181">
        <v>401615.0674271803</v>
      </c>
      <c r="Q891" s="181">
        <v>400377.50141933659</v>
      </c>
      <c r="R891" s="181">
        <v>399081.56550683884</v>
      </c>
      <c r="S891" s="181">
        <v>397723.24904538842</v>
      </c>
      <c r="T891" s="181">
        <v>396297.74069356179</v>
      </c>
      <c r="U891" s="181">
        <v>394796.29617215728</v>
      </c>
      <c r="V891" s="181">
        <v>393211.46312840609</v>
      </c>
      <c r="W891" s="181">
        <v>391541.09046730737</v>
      </c>
      <c r="X891" s="181">
        <v>389782.7597590831</v>
      </c>
      <c r="Y891" s="181">
        <v>387933.66820502834</v>
      </c>
    </row>
    <row r="892" spans="1:25" x14ac:dyDescent="0.25">
      <c r="A892" s="178" t="s">
        <v>1141</v>
      </c>
      <c r="B892" s="178" t="s">
        <v>581</v>
      </c>
      <c r="C892" s="178" t="s">
        <v>240</v>
      </c>
      <c r="D892" s="178" t="s">
        <v>241</v>
      </c>
      <c r="E892" s="181">
        <v>7201.0282737006382</v>
      </c>
      <c r="F892" s="181">
        <v>7552.7233195618364</v>
      </c>
      <c r="G892" s="181">
        <v>7921.886676787457</v>
      </c>
      <c r="H892" s="181">
        <v>8308.7472726295091</v>
      </c>
      <c r="I892" s="181">
        <v>8714.0810518506532</v>
      </c>
      <c r="J892" s="182">
        <v>9138.5602072533948</v>
      </c>
      <c r="K892" s="181">
        <v>9582.8599137911224</v>
      </c>
      <c r="L892" s="181">
        <v>10047.820350934489</v>
      </c>
      <c r="M892" s="181">
        <v>10534.191529079246</v>
      </c>
      <c r="N892" s="181">
        <v>11042.716766845871</v>
      </c>
      <c r="O892" s="181">
        <v>11574.284372513926</v>
      </c>
      <c r="P892" s="181">
        <v>12129.759669895646</v>
      </c>
      <c r="Q892" s="181">
        <v>12710.019696055821</v>
      </c>
      <c r="R892" s="181">
        <v>13315.963193172342</v>
      </c>
      <c r="S892" s="181">
        <v>13948.459883548792</v>
      </c>
      <c r="T892" s="181">
        <v>14608.352366115731</v>
      </c>
      <c r="U892" s="181">
        <v>15296.323835560577</v>
      </c>
      <c r="V892" s="181">
        <v>16013.067347951377</v>
      </c>
      <c r="W892" s="181">
        <v>16759.461740693008</v>
      </c>
      <c r="X892" s="181">
        <v>17536.370273745557</v>
      </c>
      <c r="Y892" s="181">
        <v>18344.628195213729</v>
      </c>
    </row>
    <row r="893" spans="1:25" x14ac:dyDescent="0.25">
      <c r="A893" s="178" t="s">
        <v>1141</v>
      </c>
      <c r="B893" s="178" t="s">
        <v>582</v>
      </c>
      <c r="C893" s="178" t="s">
        <v>218</v>
      </c>
      <c r="D893" s="178" t="s">
        <v>724</v>
      </c>
      <c r="E893" s="181">
        <v>389027.69121087907</v>
      </c>
      <c r="F893" s="181">
        <v>393323.1840987145</v>
      </c>
      <c r="G893" s="181">
        <v>396026.85049380938</v>
      </c>
      <c r="H893" s="181">
        <v>397445.66869609221</v>
      </c>
      <c r="I893" s="181">
        <v>397857.91203903605</v>
      </c>
      <c r="J893" s="182">
        <v>397476.02424746554</v>
      </c>
      <c r="K893" s="181">
        <v>396477.66824400931</v>
      </c>
      <c r="L893" s="181">
        <v>394992.23385280202</v>
      </c>
      <c r="M893" s="181">
        <v>393116.65595888626</v>
      </c>
      <c r="N893" s="181">
        <v>390923.83383858495</v>
      </c>
      <c r="O893" s="181">
        <v>388473.63620687358</v>
      </c>
      <c r="P893" s="181">
        <v>385814.35579730512</v>
      </c>
      <c r="Q893" s="181">
        <v>382985.34362503444</v>
      </c>
      <c r="R893" s="181">
        <v>380020.33215005026</v>
      </c>
      <c r="S893" s="181">
        <v>376947.86156261986</v>
      </c>
      <c r="T893" s="181">
        <v>373793.16570408444</v>
      </c>
      <c r="U893" s="181">
        <v>370590.48000337684</v>
      </c>
      <c r="V893" s="181">
        <v>367368.72379681113</v>
      </c>
      <c r="W893" s="181">
        <v>364140.69463992503</v>
      </c>
      <c r="X893" s="181">
        <v>360917.66116903175</v>
      </c>
      <c r="Y893" s="181">
        <v>357709.64079525851</v>
      </c>
    </row>
    <row r="894" spans="1:25" x14ac:dyDescent="0.25">
      <c r="A894" s="178" t="s">
        <v>1141</v>
      </c>
      <c r="B894" s="178" t="s">
        <v>585</v>
      </c>
      <c r="C894" s="178" t="s">
        <v>565</v>
      </c>
      <c r="D894" s="178" t="s">
        <v>566</v>
      </c>
      <c r="E894" s="181">
        <v>537199.8630176424</v>
      </c>
      <c r="F894" s="181">
        <v>537235.26200819062</v>
      </c>
      <c r="G894" s="181">
        <v>536850.17194365547</v>
      </c>
      <c r="H894" s="181">
        <v>536085.61295796419</v>
      </c>
      <c r="I894" s="181">
        <v>535010.5463595317</v>
      </c>
      <c r="J894" s="182">
        <v>533669.52802092396</v>
      </c>
      <c r="K894" s="181">
        <v>532108.20974210592</v>
      </c>
      <c r="L894" s="181">
        <v>530358.74510211416</v>
      </c>
      <c r="M894" s="181">
        <v>528441.76217076113</v>
      </c>
      <c r="N894" s="181">
        <v>526371.80301143264</v>
      </c>
      <c r="O894" s="181">
        <v>524165.84390035423</v>
      </c>
      <c r="P894" s="181">
        <v>521838.22195136599</v>
      </c>
      <c r="Q894" s="181">
        <v>519401.83082919242</v>
      </c>
      <c r="R894" s="181">
        <v>516869.37997056224</v>
      </c>
      <c r="S894" s="181">
        <v>514252.01844660123</v>
      </c>
      <c r="T894" s="181">
        <v>511558.79511070374</v>
      </c>
      <c r="U894" s="181">
        <v>508806.92089018633</v>
      </c>
      <c r="V894" s="181">
        <v>506013.53203439416</v>
      </c>
      <c r="W894" s="181">
        <v>503185.97765984974</v>
      </c>
      <c r="X894" s="181">
        <v>500330.84575657803</v>
      </c>
      <c r="Y894" s="181">
        <v>497452.68073238828</v>
      </c>
    </row>
    <row r="895" spans="1:25" x14ac:dyDescent="0.25">
      <c r="A895" s="178" t="s">
        <v>1141</v>
      </c>
      <c r="B895" s="178" t="s">
        <v>586</v>
      </c>
      <c r="C895" s="178" t="s">
        <v>565</v>
      </c>
      <c r="D895" s="178" t="s">
        <v>566</v>
      </c>
      <c r="E895" s="181">
        <v>376590.94930921512</v>
      </c>
      <c r="F895" s="181">
        <v>378724.10847139638</v>
      </c>
      <c r="G895" s="181">
        <v>380011.72953759209</v>
      </c>
      <c r="H895" s="181">
        <v>380607.77981692652</v>
      </c>
      <c r="I895" s="181">
        <v>380660.99539080611</v>
      </c>
      <c r="J895" s="182">
        <v>380280.15877446573</v>
      </c>
      <c r="K895" s="181">
        <v>379559.46041539806</v>
      </c>
      <c r="L895" s="181">
        <v>378566.94382262038</v>
      </c>
      <c r="M895" s="181">
        <v>377352.01766313676</v>
      </c>
      <c r="N895" s="181">
        <v>375951.59181270743</v>
      </c>
      <c r="O895" s="181">
        <v>374397.83242384763</v>
      </c>
      <c r="P895" s="181">
        <v>372716.60451620049</v>
      </c>
      <c r="Q895" s="181">
        <v>370929.22346297302</v>
      </c>
      <c r="R895" s="181">
        <v>369054.10948364169</v>
      </c>
      <c r="S895" s="181">
        <v>367106.43123946048</v>
      </c>
      <c r="T895" s="181">
        <v>365096.77364142978</v>
      </c>
      <c r="U895" s="181">
        <v>363042.74258769315</v>
      </c>
      <c r="V895" s="181">
        <v>360961.8000554106</v>
      </c>
      <c r="W895" s="181">
        <v>358860.67227629403</v>
      </c>
      <c r="X895" s="181">
        <v>356744.81536870153</v>
      </c>
      <c r="Y895" s="181">
        <v>354616.47758298286</v>
      </c>
    </row>
    <row r="896" spans="1:25" x14ac:dyDescent="0.25">
      <c r="A896" s="178" t="s">
        <v>1141</v>
      </c>
      <c r="B896" s="178" t="s">
        <v>587</v>
      </c>
      <c r="C896" s="178" t="s">
        <v>565</v>
      </c>
      <c r="D896" s="178" t="s">
        <v>566</v>
      </c>
      <c r="E896" s="181">
        <v>435387.1848192325</v>
      </c>
      <c r="F896" s="181">
        <v>431300.14858381549</v>
      </c>
      <c r="G896" s="181">
        <v>427893.42490705935</v>
      </c>
      <c r="H896" s="181">
        <v>424962.42591965833</v>
      </c>
      <c r="I896" s="181">
        <v>422380.3165678361</v>
      </c>
      <c r="J896" s="182">
        <v>420046.97003042186</v>
      </c>
      <c r="K896" s="181">
        <v>417894.92080069141</v>
      </c>
      <c r="L896" s="181">
        <v>415873.08550314524</v>
      </c>
      <c r="M896" s="181">
        <v>413939.23845143907</v>
      </c>
      <c r="N896" s="181">
        <v>412060.35101749038</v>
      </c>
      <c r="O896" s="181">
        <v>410215.69932962465</v>
      </c>
      <c r="P896" s="181">
        <v>408388.79027406138</v>
      </c>
      <c r="Q896" s="181">
        <v>406567.01527620037</v>
      </c>
      <c r="R896" s="181">
        <v>404741.40008699626</v>
      </c>
      <c r="S896" s="181">
        <v>402904.15871389327</v>
      </c>
      <c r="T896" s="181">
        <v>401045.19768162194</v>
      </c>
      <c r="U896" s="181">
        <v>399161.13523474801</v>
      </c>
      <c r="V896" s="181">
        <v>397253.581597679</v>
      </c>
      <c r="W896" s="181">
        <v>395320.48377980833</v>
      </c>
      <c r="X896" s="181">
        <v>393360.16932774999</v>
      </c>
      <c r="Y896" s="181">
        <v>391368.01015883998</v>
      </c>
    </row>
    <row r="897" spans="1:25" x14ac:dyDescent="0.25">
      <c r="A897" s="178" t="s">
        <v>1167</v>
      </c>
      <c r="B897" s="178" t="s">
        <v>217</v>
      </c>
      <c r="C897" s="178" t="s">
        <v>565</v>
      </c>
      <c r="D897" s="178" t="s">
        <v>566</v>
      </c>
      <c r="E897" s="181">
        <v>11744.755120296848</v>
      </c>
      <c r="F897" s="181">
        <v>11882.305846944884</v>
      </c>
      <c r="G897" s="181">
        <v>12006.450774500929</v>
      </c>
      <c r="H897" s="181">
        <v>12122.526321271758</v>
      </c>
      <c r="I897" s="181">
        <v>12233.356925454636</v>
      </c>
      <c r="J897" s="182">
        <v>12338.41875400452</v>
      </c>
      <c r="K897" s="181">
        <v>12438.105776585702</v>
      </c>
      <c r="L897" s="181">
        <v>12533.128732948633</v>
      </c>
      <c r="M897" s="181">
        <v>12622.870241667906</v>
      </c>
      <c r="N897" s="181">
        <v>12706.756630544354</v>
      </c>
      <c r="O897" s="181">
        <v>12784.876781486497</v>
      </c>
      <c r="P897" s="181">
        <v>12858.479000264148</v>
      </c>
      <c r="Q897" s="181">
        <v>12928.71516011227</v>
      </c>
      <c r="R897" s="181">
        <v>12994.979855065159</v>
      </c>
      <c r="S897" s="181">
        <v>13057.339141599829</v>
      </c>
      <c r="T897" s="181">
        <v>13115.97549662677</v>
      </c>
      <c r="U897" s="181">
        <v>13170.854667702011</v>
      </c>
      <c r="V897" s="181">
        <v>13221.792179861042</v>
      </c>
      <c r="W897" s="181">
        <v>13268.773452722882</v>
      </c>
      <c r="X897" s="181">
        <v>13311.763719905006</v>
      </c>
      <c r="Y897" s="181">
        <v>13350.584631690621</v>
      </c>
    </row>
    <row r="898" spans="1:25" x14ac:dyDescent="0.25">
      <c r="A898" s="178" t="s">
        <v>1167</v>
      </c>
      <c r="B898" s="178" t="s">
        <v>217</v>
      </c>
      <c r="C898" s="178" t="s">
        <v>350</v>
      </c>
      <c r="D898" s="178" t="s">
        <v>1012</v>
      </c>
      <c r="E898" s="181">
        <v>1498.8739244432777</v>
      </c>
      <c r="F898" s="181">
        <v>1568.2223150133598</v>
      </c>
      <c r="G898" s="181">
        <v>1638.7296497255647</v>
      </c>
      <c r="H898" s="181">
        <v>1711.0849324184653</v>
      </c>
      <c r="I898" s="181">
        <v>1785.7055261199989</v>
      </c>
      <c r="J898" s="182">
        <v>1862.5565418817084</v>
      </c>
      <c r="K898" s="181">
        <v>1941.7350497722771</v>
      </c>
      <c r="L898" s="181">
        <v>2023.3964748108451</v>
      </c>
      <c r="M898" s="181">
        <v>2107.4892629360188</v>
      </c>
      <c r="N898" s="181">
        <v>2193.9550690626324</v>
      </c>
      <c r="O898" s="181">
        <v>2282.8392354436101</v>
      </c>
      <c r="P898" s="181">
        <v>2374.4014332584106</v>
      </c>
      <c r="Q898" s="181">
        <v>2468.9123806702291</v>
      </c>
      <c r="R898" s="181">
        <v>2566.3251795161054</v>
      </c>
      <c r="S898" s="181">
        <v>2666.7145044937688</v>
      </c>
      <c r="T898" s="181">
        <v>2770.1813414913508</v>
      </c>
      <c r="U898" s="181">
        <v>2876.7844665427237</v>
      </c>
      <c r="V898" s="181">
        <v>2986.5477198045251</v>
      </c>
      <c r="W898" s="181">
        <v>3099.5287940608491</v>
      </c>
      <c r="X898" s="181">
        <v>3215.7794888261046</v>
      </c>
      <c r="Y898" s="181">
        <v>3335.3138656300694</v>
      </c>
    </row>
    <row r="899" spans="1:25" x14ac:dyDescent="0.25">
      <c r="A899" s="178" t="s">
        <v>1167</v>
      </c>
      <c r="B899" s="178" t="s">
        <v>217</v>
      </c>
      <c r="C899" s="178" t="s">
        <v>240</v>
      </c>
      <c r="D899" s="178" t="s">
        <v>241</v>
      </c>
      <c r="E899" s="181">
        <v>18839.629374785</v>
      </c>
      <c r="F899" s="181">
        <v>18983.657928678349</v>
      </c>
      <c r="G899" s="181">
        <v>19106.311528476002</v>
      </c>
      <c r="H899" s="181">
        <v>19216.344440404835</v>
      </c>
      <c r="I899" s="181">
        <v>19318.404271905194</v>
      </c>
      <c r="J899" s="182">
        <v>19411.79775464358</v>
      </c>
      <c r="K899" s="181">
        <v>19497.278104418387</v>
      </c>
      <c r="L899" s="181">
        <v>19576.079888017517</v>
      </c>
      <c r="M899" s="181">
        <v>19647.35073585335</v>
      </c>
      <c r="N899" s="181">
        <v>19710.315651224435</v>
      </c>
      <c r="O899" s="181">
        <v>19765.231803716135</v>
      </c>
      <c r="P899" s="181">
        <v>19814.136724530639</v>
      </c>
      <c r="Q899" s="181">
        <v>19858.890983001071</v>
      </c>
      <c r="R899" s="181">
        <v>19898.639047493198</v>
      </c>
      <c r="S899" s="181">
        <v>19933.559394928183</v>
      </c>
      <c r="T899" s="181">
        <v>19964.003764764559</v>
      </c>
      <c r="U899" s="181">
        <v>19989.98909629316</v>
      </c>
      <c r="V899" s="181">
        <v>20011.303046741414</v>
      </c>
      <c r="W899" s="181">
        <v>20027.990235494624</v>
      </c>
      <c r="X899" s="181">
        <v>20040.062492298293</v>
      </c>
      <c r="Y899" s="181">
        <v>20047.313948778115</v>
      </c>
    </row>
    <row r="900" spans="1:25" x14ac:dyDescent="0.25">
      <c r="A900" s="178" t="s">
        <v>1167</v>
      </c>
      <c r="B900" s="178" t="s">
        <v>242</v>
      </c>
      <c r="C900" s="178" t="s">
        <v>565</v>
      </c>
      <c r="D900" s="178" t="s">
        <v>566</v>
      </c>
      <c r="E900" s="181">
        <v>4222.7731595054884</v>
      </c>
      <c r="F900" s="181">
        <v>4212.890574436673</v>
      </c>
      <c r="G900" s="181">
        <v>4215.1993513245916</v>
      </c>
      <c r="H900" s="181">
        <v>4227.522048866439</v>
      </c>
      <c r="I900" s="181">
        <v>4247.7866733703595</v>
      </c>
      <c r="J900" s="182">
        <v>4273.4157140718862</v>
      </c>
      <c r="K900" s="181">
        <v>4302.793296320131</v>
      </c>
      <c r="L900" s="181">
        <v>4334.9033543821388</v>
      </c>
      <c r="M900" s="181">
        <v>4368.5766505016281</v>
      </c>
      <c r="N900" s="181">
        <v>4402.9116545462311</v>
      </c>
      <c r="O900" s="181">
        <v>4437.4603957044965</v>
      </c>
      <c r="P900" s="181">
        <v>4472.3405169540138</v>
      </c>
      <c r="Q900" s="181">
        <v>4507.7599136363979</v>
      </c>
      <c r="R900" s="181">
        <v>4543.3648606862635</v>
      </c>
      <c r="S900" s="181">
        <v>4579.1045215666827</v>
      </c>
      <c r="T900" s="181">
        <v>4614.8387815782626</v>
      </c>
      <c r="U900" s="181">
        <v>4650.2266413457546</v>
      </c>
      <c r="V900" s="181">
        <v>4685.0680473642178</v>
      </c>
      <c r="W900" s="181">
        <v>4719.4092742398889</v>
      </c>
      <c r="X900" s="181">
        <v>4753.2863284000669</v>
      </c>
      <c r="Y900" s="181">
        <v>4786.5894829345689</v>
      </c>
    </row>
    <row r="901" spans="1:25" x14ac:dyDescent="0.25">
      <c r="A901" s="178" t="s">
        <v>1167</v>
      </c>
      <c r="B901" s="178" t="s">
        <v>250</v>
      </c>
      <c r="C901" s="178" t="s">
        <v>565</v>
      </c>
      <c r="D901" s="178" t="s">
        <v>566</v>
      </c>
      <c r="E901" s="181">
        <v>4625.1784027779922</v>
      </c>
      <c r="F901" s="181">
        <v>4653.195056157846</v>
      </c>
      <c r="G901" s="181">
        <v>4681.7527789299675</v>
      </c>
      <c r="H901" s="181">
        <v>4712.0003302491887</v>
      </c>
      <c r="I901" s="181">
        <v>4744.3903435806487</v>
      </c>
      <c r="J901" s="182">
        <v>4778.3300797764459</v>
      </c>
      <c r="K901" s="181">
        <v>4813.6617144109468</v>
      </c>
      <c r="L901" s="181">
        <v>4850.404890850732</v>
      </c>
      <c r="M901" s="181">
        <v>4888.1549606450508</v>
      </c>
      <c r="N901" s="181">
        <v>4926.5345993897672</v>
      </c>
      <c r="O901" s="181">
        <v>4965.4862817853436</v>
      </c>
      <c r="P901" s="181">
        <v>5005.3572334078372</v>
      </c>
      <c r="Q901" s="181">
        <v>5046.4737099692729</v>
      </c>
      <c r="R901" s="181">
        <v>5088.4609557989188</v>
      </c>
      <c r="S901" s="181">
        <v>5131.1460775768428</v>
      </c>
      <c r="T901" s="181">
        <v>5173.8082576324341</v>
      </c>
      <c r="U901" s="181">
        <v>5215.944003383639</v>
      </c>
      <c r="V901" s="181">
        <v>5257.5983317851951</v>
      </c>
      <c r="W901" s="181">
        <v>5298.6588951208114</v>
      </c>
      <c r="X901" s="181">
        <v>5338.9614410059457</v>
      </c>
      <c r="Y901" s="181">
        <v>5377.978656639857</v>
      </c>
    </row>
    <row r="902" spans="1:25" x14ac:dyDescent="0.25">
      <c r="A902" s="178" t="s">
        <v>1167</v>
      </c>
      <c r="B902" s="178" t="s">
        <v>256</v>
      </c>
      <c r="C902" s="178" t="s">
        <v>218</v>
      </c>
      <c r="D902" s="178" t="s">
        <v>1168</v>
      </c>
      <c r="E902" s="181">
        <v>10070.139323201925</v>
      </c>
      <c r="F902" s="181">
        <v>10086.012801137142</v>
      </c>
      <c r="G902" s="181">
        <v>10097.217273404687</v>
      </c>
      <c r="H902" s="181">
        <v>10106.571492964482</v>
      </c>
      <c r="I902" s="181">
        <v>10115.244871112434</v>
      </c>
      <c r="J902" s="182">
        <v>10121.934980274937</v>
      </c>
      <c r="K902" s="181">
        <v>10126.364373145359</v>
      </c>
      <c r="L902" s="181">
        <v>10128.724195741099</v>
      </c>
      <c r="M902" s="181">
        <v>10128.262748077028</v>
      </c>
      <c r="N902" s="181">
        <v>10124.347204298836</v>
      </c>
      <c r="O902" s="181">
        <v>10116.95739440802</v>
      </c>
      <c r="P902" s="181">
        <v>10107.039123150209</v>
      </c>
      <c r="Q902" s="181">
        <v>10095.475166366368</v>
      </c>
      <c r="R902" s="181">
        <v>10081.800541871067</v>
      </c>
      <c r="S902" s="181">
        <v>10066.108216892771</v>
      </c>
      <c r="T902" s="181">
        <v>10048.591153230505</v>
      </c>
      <c r="U902" s="181">
        <v>10028.876099203799</v>
      </c>
      <c r="V902" s="181">
        <v>10006.492188155757</v>
      </c>
      <c r="W902" s="181">
        <v>9981.5063235694324</v>
      </c>
      <c r="X902" s="181">
        <v>9953.9784596876216</v>
      </c>
      <c r="Y902" s="181">
        <v>9923.8570852834691</v>
      </c>
    </row>
    <row r="903" spans="1:25" x14ac:dyDescent="0.25">
      <c r="A903" s="178" t="s">
        <v>1167</v>
      </c>
      <c r="B903" s="178" t="s">
        <v>256</v>
      </c>
      <c r="C903" s="178" t="s">
        <v>703</v>
      </c>
      <c r="D903" s="178" t="s">
        <v>668</v>
      </c>
      <c r="E903" s="181">
        <v>3065.6252732493267</v>
      </c>
      <c r="F903" s="181">
        <v>3062.2907442481824</v>
      </c>
      <c r="G903" s="181">
        <v>3057.5384439432605</v>
      </c>
      <c r="H903" s="181">
        <v>3052.2309747780564</v>
      </c>
      <c r="I903" s="181">
        <v>3046.725038148249</v>
      </c>
      <c r="J903" s="182">
        <v>3040.6310233557415</v>
      </c>
      <c r="K903" s="181">
        <v>3033.8705588244088</v>
      </c>
      <c r="L903" s="181">
        <v>3026.5061497091201</v>
      </c>
      <c r="M903" s="181">
        <v>3018.3186876699829</v>
      </c>
      <c r="N903" s="181">
        <v>3009.1267529070483</v>
      </c>
      <c r="O903" s="181">
        <v>2998.9324984555951</v>
      </c>
      <c r="P903" s="181">
        <v>2988.023676277453</v>
      </c>
      <c r="Q903" s="181">
        <v>2976.6664357837208</v>
      </c>
      <c r="R903" s="181">
        <v>2964.7277941467678</v>
      </c>
      <c r="S903" s="181">
        <v>2952.2398413486444</v>
      </c>
      <c r="T903" s="181">
        <v>2939.2636002584663</v>
      </c>
      <c r="U903" s="181">
        <v>2925.6942887942619</v>
      </c>
      <c r="V903" s="181">
        <v>2911.3998600118348</v>
      </c>
      <c r="W903" s="181">
        <v>2896.4057464958128</v>
      </c>
      <c r="X903" s="181">
        <v>2880.7351307530748</v>
      </c>
      <c r="Y903" s="181">
        <v>2864.378806368502</v>
      </c>
    </row>
    <row r="904" spans="1:25" x14ac:dyDescent="0.25">
      <c r="A904" s="178" t="s">
        <v>1167</v>
      </c>
      <c r="B904" s="178" t="s">
        <v>256</v>
      </c>
      <c r="C904" s="178" t="s">
        <v>1169</v>
      </c>
      <c r="D904" s="178" t="s">
        <v>1170</v>
      </c>
      <c r="E904" s="181">
        <v>2479.7002293627811</v>
      </c>
      <c r="F904" s="181">
        <v>2505.6331926541866</v>
      </c>
      <c r="G904" s="181">
        <v>2530.6609037818757</v>
      </c>
      <c r="H904" s="181">
        <v>2555.4676186552711</v>
      </c>
      <c r="I904" s="181">
        <v>2580.3416110780649</v>
      </c>
      <c r="J904" s="182">
        <v>2604.9453951905916</v>
      </c>
      <c r="K904" s="181">
        <v>2629.1956603630515</v>
      </c>
      <c r="L904" s="181">
        <v>2653.1290657461855</v>
      </c>
      <c r="M904" s="181">
        <v>2676.5346301137261</v>
      </c>
      <c r="N904" s="181">
        <v>2699.225782214317</v>
      </c>
      <c r="O904" s="181">
        <v>2721.1744194558637</v>
      </c>
      <c r="P904" s="181">
        <v>2742.6139522029089</v>
      </c>
      <c r="Q904" s="181">
        <v>2763.7692122899407</v>
      </c>
      <c r="R904" s="181">
        <v>2784.5010529462379</v>
      </c>
      <c r="S904" s="181">
        <v>2804.8210358440051</v>
      </c>
      <c r="T904" s="181">
        <v>2824.7694841696502</v>
      </c>
      <c r="U904" s="181">
        <v>2844.2278061736265</v>
      </c>
      <c r="V904" s="181">
        <v>2863.0454887820165</v>
      </c>
      <c r="W904" s="181">
        <v>2881.2221801811361</v>
      </c>
      <c r="X904" s="181">
        <v>2898.7558314317421</v>
      </c>
      <c r="Y904" s="181">
        <v>2915.6119098963168</v>
      </c>
    </row>
    <row r="905" spans="1:25" x14ac:dyDescent="0.25">
      <c r="A905" s="178" t="s">
        <v>1167</v>
      </c>
      <c r="B905" s="178" t="s">
        <v>256</v>
      </c>
      <c r="C905" s="178" t="s">
        <v>240</v>
      </c>
      <c r="D905" s="178" t="s">
        <v>241</v>
      </c>
      <c r="E905" s="181">
        <v>18807.887141719435</v>
      </c>
      <c r="F905" s="181">
        <v>19051.583496790925</v>
      </c>
      <c r="G905" s="181">
        <v>19291.528939884578</v>
      </c>
      <c r="H905" s="181">
        <v>19532.947998530475</v>
      </c>
      <c r="I905" s="181">
        <v>19778.083693639619</v>
      </c>
      <c r="J905" s="182">
        <v>20024.393178264443</v>
      </c>
      <c r="K905" s="181">
        <v>20271.262584110285</v>
      </c>
      <c r="L905" s="181">
        <v>20518.996583540978</v>
      </c>
      <c r="M905" s="181">
        <v>20765.980404295449</v>
      </c>
      <c r="N905" s="181">
        <v>21010.76627286564</v>
      </c>
      <c r="O905" s="181">
        <v>21253.121973088386</v>
      </c>
      <c r="P905" s="181">
        <v>21494.858436145812</v>
      </c>
      <c r="Q905" s="181">
        <v>21737.741692863827</v>
      </c>
      <c r="R905" s="181">
        <v>21980.688047574971</v>
      </c>
      <c r="S905" s="181">
        <v>22223.790325870159</v>
      </c>
      <c r="T905" s="181">
        <v>22467.369681565608</v>
      </c>
      <c r="U905" s="181">
        <v>22710.481630480026</v>
      </c>
      <c r="V905" s="181">
        <v>22951.909146910206</v>
      </c>
      <c r="W905" s="181">
        <v>23191.622180022066</v>
      </c>
      <c r="X905" s="181">
        <v>23429.574173531066</v>
      </c>
      <c r="Y905" s="181">
        <v>23665.451913784484</v>
      </c>
    </row>
    <row r="906" spans="1:25" x14ac:dyDescent="0.25">
      <c r="A906" s="178" t="s">
        <v>1167</v>
      </c>
      <c r="B906" s="178" t="s">
        <v>260</v>
      </c>
      <c r="C906" s="178" t="s">
        <v>218</v>
      </c>
      <c r="D906" s="178" t="s">
        <v>1171</v>
      </c>
      <c r="E906" s="181">
        <v>530579.9011475686</v>
      </c>
      <c r="F906" s="181">
        <v>540265.2365223919</v>
      </c>
      <c r="G906" s="181">
        <v>549090.70286625123</v>
      </c>
      <c r="H906" s="181">
        <v>557362.45372166822</v>
      </c>
      <c r="I906" s="181">
        <v>565258.00283978891</v>
      </c>
      <c r="J906" s="182">
        <v>572782.22736120713</v>
      </c>
      <c r="K906" s="181">
        <v>579979.32883480086</v>
      </c>
      <c r="L906" s="181">
        <v>586903.89408335986</v>
      </c>
      <c r="M906" s="181">
        <v>593543.93318071554</v>
      </c>
      <c r="N906" s="181">
        <v>599882.66007445939</v>
      </c>
      <c r="O906" s="181">
        <v>605928.15152560244</v>
      </c>
      <c r="P906" s="181">
        <v>611745.12301542761</v>
      </c>
      <c r="Q906" s="181">
        <v>617395.07170383562</v>
      </c>
      <c r="R906" s="181">
        <v>622854.03053908038</v>
      </c>
      <c r="S906" s="181">
        <v>628126.44855288859</v>
      </c>
      <c r="T906" s="181">
        <v>633209.19249096664</v>
      </c>
      <c r="U906" s="181">
        <v>638114.89081439376</v>
      </c>
      <c r="V906" s="181">
        <v>642862.52415875148</v>
      </c>
      <c r="W906" s="181">
        <v>647456.43349793903</v>
      </c>
      <c r="X906" s="181">
        <v>651899.06841514015</v>
      </c>
      <c r="Y906" s="181">
        <v>656179.79825412389</v>
      </c>
    </row>
    <row r="907" spans="1:25" x14ac:dyDescent="0.25">
      <c r="A907" s="178" t="s">
        <v>1167</v>
      </c>
      <c r="B907" s="178" t="s">
        <v>260</v>
      </c>
      <c r="C907" s="178" t="s">
        <v>1172</v>
      </c>
      <c r="D907" s="178" t="s">
        <v>1173</v>
      </c>
      <c r="E907" s="181">
        <v>3383.7051468090144</v>
      </c>
      <c r="F907" s="181">
        <v>3349.3749229978857</v>
      </c>
      <c r="G907" s="181">
        <v>3309.1454332699409</v>
      </c>
      <c r="H907" s="181">
        <v>3265.3105890857269</v>
      </c>
      <c r="I907" s="181">
        <v>3219.2042339701165</v>
      </c>
      <c r="J907" s="182">
        <v>3171.0739334569253</v>
      </c>
      <c r="K907" s="181">
        <v>3121.3636758227317</v>
      </c>
      <c r="L907" s="181">
        <v>3070.5337216023718</v>
      </c>
      <c r="M907" s="181">
        <v>3018.6639882549894</v>
      </c>
      <c r="N907" s="181">
        <v>2965.8093866906247</v>
      </c>
      <c r="O907" s="181">
        <v>2912.1455702321282</v>
      </c>
      <c r="P907" s="181">
        <v>2858.1004545678093</v>
      </c>
      <c r="Q907" s="181">
        <v>2804.0461361090624</v>
      </c>
      <c r="R907" s="181">
        <v>2749.9405111308756</v>
      </c>
      <c r="S907" s="181">
        <v>2695.8711038713523</v>
      </c>
      <c r="T907" s="181">
        <v>2641.8872401725953</v>
      </c>
      <c r="U907" s="181">
        <v>2588.0994998169162</v>
      </c>
      <c r="V907" s="181">
        <v>2534.6337999288239</v>
      </c>
      <c r="W907" s="181">
        <v>2481.5480377735789</v>
      </c>
      <c r="X907" s="181">
        <v>2428.8881705377903</v>
      </c>
      <c r="Y907" s="181">
        <v>2376.6489528995967</v>
      </c>
    </row>
    <row r="908" spans="1:25" x14ac:dyDescent="0.25">
      <c r="A908" s="178" t="s">
        <v>1167</v>
      </c>
      <c r="B908" s="178" t="s">
        <v>260</v>
      </c>
      <c r="C908" s="178" t="s">
        <v>1174</v>
      </c>
      <c r="D908" s="178" t="s">
        <v>1175</v>
      </c>
      <c r="E908" s="181">
        <v>2060.0913439157666</v>
      </c>
      <c r="F908" s="181">
        <v>2108.8014533404234</v>
      </c>
      <c r="G908" s="181">
        <v>2154.5954810289859</v>
      </c>
      <c r="H908" s="181">
        <v>2198.6310120882608</v>
      </c>
      <c r="I908" s="181">
        <v>2241.5805286775471</v>
      </c>
      <c r="J908" s="182">
        <v>2283.4428441220243</v>
      </c>
      <c r="K908" s="181">
        <v>2324.3745535116227</v>
      </c>
      <c r="L908" s="181">
        <v>2364.5776156465067</v>
      </c>
      <c r="M908" s="181">
        <v>2403.9887942934997</v>
      </c>
      <c r="N908" s="181">
        <v>2442.5241309607172</v>
      </c>
      <c r="O908" s="181">
        <v>2480.1998135850904</v>
      </c>
      <c r="P908" s="181">
        <v>2517.2656039427416</v>
      </c>
      <c r="Q908" s="181">
        <v>2553.9634048940247</v>
      </c>
      <c r="R908" s="181">
        <v>2590.1849552872295</v>
      </c>
      <c r="S908" s="181">
        <v>2625.9385794283417</v>
      </c>
      <c r="T908" s="181">
        <v>2661.2010115428811</v>
      </c>
      <c r="U908" s="181">
        <v>2696.0151841176653</v>
      </c>
      <c r="V908" s="181">
        <v>2730.4520203174161</v>
      </c>
      <c r="W908" s="181">
        <v>2764.5215306415439</v>
      </c>
      <c r="X908" s="181">
        <v>2798.2259009305262</v>
      </c>
      <c r="Y908" s="181">
        <v>2831.5110002609795</v>
      </c>
    </row>
    <row r="909" spans="1:25" x14ac:dyDescent="0.25">
      <c r="A909" s="178" t="s">
        <v>1167</v>
      </c>
      <c r="B909" s="178" t="s">
        <v>260</v>
      </c>
      <c r="C909" s="178" t="s">
        <v>240</v>
      </c>
      <c r="D909" s="178" t="s">
        <v>241</v>
      </c>
      <c r="E909" s="181">
        <v>59568.758443038008</v>
      </c>
      <c r="F909" s="181">
        <v>60054.853201892438</v>
      </c>
      <c r="G909" s="181">
        <v>60436.646324489899</v>
      </c>
      <c r="H909" s="181">
        <v>60750.618198495344</v>
      </c>
      <c r="I909" s="181">
        <v>61017.961319657894</v>
      </c>
      <c r="J909" s="182">
        <v>61240.604610299888</v>
      </c>
      <c r="K909" s="181">
        <v>61424.571208457055</v>
      </c>
      <c r="L909" s="181">
        <v>61576.750435928021</v>
      </c>
      <c r="M909" s="181">
        <v>61696.857620749826</v>
      </c>
      <c r="N909" s="181">
        <v>61784.12598250767</v>
      </c>
      <c r="O909" s="181">
        <v>61840.355126757357</v>
      </c>
      <c r="P909" s="181">
        <v>61873.009208463933</v>
      </c>
      <c r="Q909" s="181">
        <v>61888.964609139592</v>
      </c>
      <c r="R909" s="181">
        <v>61886.364419153113</v>
      </c>
      <c r="S909" s="181">
        <v>61866.216113249582</v>
      </c>
      <c r="T909" s="181">
        <v>61828.752546803153</v>
      </c>
      <c r="U909" s="181">
        <v>61775.724896752537</v>
      </c>
      <c r="V909" s="181">
        <v>61709.435106678269</v>
      </c>
      <c r="W909" s="181">
        <v>61630.714768019476</v>
      </c>
      <c r="X909" s="181">
        <v>61540.189645255246</v>
      </c>
      <c r="Y909" s="181">
        <v>61437.240503895715</v>
      </c>
    </row>
    <row r="910" spans="1:25" x14ac:dyDescent="0.25">
      <c r="A910" s="178" t="s">
        <v>1167</v>
      </c>
      <c r="B910" s="178" t="s">
        <v>274</v>
      </c>
      <c r="C910" s="178" t="s">
        <v>565</v>
      </c>
      <c r="D910" s="178" t="s">
        <v>566</v>
      </c>
      <c r="E910" s="181">
        <v>10871.643409559416</v>
      </c>
      <c r="F910" s="181">
        <v>11029.59026010038</v>
      </c>
      <c r="G910" s="181">
        <v>11167.73966201039</v>
      </c>
      <c r="H910" s="181">
        <v>11292.883810953525</v>
      </c>
      <c r="I910" s="181">
        <v>11409.270416626965</v>
      </c>
      <c r="J910" s="182">
        <v>11517.764357830345</v>
      </c>
      <c r="K910" s="181">
        <v>11619.809861397482</v>
      </c>
      <c r="L910" s="181">
        <v>11716.983860883751</v>
      </c>
      <c r="M910" s="181">
        <v>11809.558190253096</v>
      </c>
      <c r="N910" s="181">
        <v>11897.739486337821</v>
      </c>
      <c r="O910" s="181">
        <v>11982.211634950085</v>
      </c>
      <c r="P910" s="181">
        <v>12064.647158560821</v>
      </c>
      <c r="Q910" s="181">
        <v>12146.625229334448</v>
      </c>
      <c r="R910" s="181">
        <v>12228.100152312169</v>
      </c>
      <c r="S910" s="181">
        <v>12309.599400266025</v>
      </c>
      <c r="T910" s="181">
        <v>12391.013710079602</v>
      </c>
      <c r="U910" s="181">
        <v>12471.37501665233</v>
      </c>
      <c r="V910" s="181">
        <v>12550.199517240146</v>
      </c>
      <c r="W910" s="181">
        <v>12627.729004325647</v>
      </c>
      <c r="X910" s="181">
        <v>12704.13971705029</v>
      </c>
      <c r="Y910" s="181">
        <v>12779.061339128777</v>
      </c>
    </row>
    <row r="911" spans="1:25" x14ac:dyDescent="0.25">
      <c r="A911" s="178" t="s">
        <v>1167</v>
      </c>
      <c r="B911" s="178" t="s">
        <v>278</v>
      </c>
      <c r="C911" s="178" t="s">
        <v>218</v>
      </c>
      <c r="D911" s="178" t="s">
        <v>1176</v>
      </c>
      <c r="E911" s="181">
        <v>263159.04969281715</v>
      </c>
      <c r="F911" s="181">
        <v>266052.53635858203</v>
      </c>
      <c r="G911" s="181">
        <v>268783.11723197222</v>
      </c>
      <c r="H911" s="181">
        <v>271438.29025074787</v>
      </c>
      <c r="I911" s="181">
        <v>274058.91212194931</v>
      </c>
      <c r="J911" s="182">
        <v>276613.2613646072</v>
      </c>
      <c r="K911" s="181">
        <v>279097.37087912782</v>
      </c>
      <c r="L911" s="181">
        <v>281518.9621647512</v>
      </c>
      <c r="M911" s="181">
        <v>283858.38478930434</v>
      </c>
      <c r="N911" s="181">
        <v>286097.13580410939</v>
      </c>
      <c r="O911" s="181">
        <v>288231.38137257937</v>
      </c>
      <c r="P911" s="181">
        <v>290285.57960854983</v>
      </c>
      <c r="Q911" s="181">
        <v>292283.23789882305</v>
      </c>
      <c r="R911" s="181">
        <v>294207.83897410327</v>
      </c>
      <c r="S911" s="181">
        <v>296056.77301193756</v>
      </c>
      <c r="T911" s="181">
        <v>297825.30888038932</v>
      </c>
      <c r="U911" s="181">
        <v>299511.05332633946</v>
      </c>
      <c r="V911" s="181">
        <v>301113.97112987866</v>
      </c>
      <c r="W911" s="181">
        <v>302632.80164432962</v>
      </c>
      <c r="X911" s="181">
        <v>304065.66328243329</v>
      </c>
      <c r="Y911" s="181">
        <v>305405.27491242799</v>
      </c>
    </row>
    <row r="912" spans="1:25" x14ac:dyDescent="0.25">
      <c r="A912" s="178" t="s">
        <v>1167</v>
      </c>
      <c r="B912" s="178" t="s">
        <v>278</v>
      </c>
      <c r="C912" s="178" t="s">
        <v>1127</v>
      </c>
      <c r="D912" s="178" t="s">
        <v>1177</v>
      </c>
      <c r="E912" s="181">
        <v>2299.7478269418762</v>
      </c>
      <c r="F912" s="181">
        <v>2418.2878072594212</v>
      </c>
      <c r="G912" s="181">
        <v>2541.097003134606</v>
      </c>
      <c r="H912" s="181">
        <v>2669.1258024709286</v>
      </c>
      <c r="I912" s="181">
        <v>2802.9834721837028</v>
      </c>
      <c r="J912" s="182">
        <v>2942.5800050571279</v>
      </c>
      <c r="K912" s="181">
        <v>3088.088249039673</v>
      </c>
      <c r="L912" s="181">
        <v>3239.8155465079008</v>
      </c>
      <c r="M912" s="181">
        <v>3397.7626219287822</v>
      </c>
      <c r="N912" s="181">
        <v>3561.9145138665344</v>
      </c>
      <c r="O912" s="181">
        <v>3732.4149495256161</v>
      </c>
      <c r="P912" s="181">
        <v>3909.7842623419356</v>
      </c>
      <c r="Q912" s="181">
        <v>4094.5852419586226</v>
      </c>
      <c r="R912" s="181">
        <v>4286.85626270589</v>
      </c>
      <c r="S912" s="181">
        <v>4486.8170127487156</v>
      </c>
      <c r="T912" s="181">
        <v>4694.6544622702031</v>
      </c>
      <c r="U912" s="181">
        <v>4910.5887123988196</v>
      </c>
      <c r="V912" s="181">
        <v>5134.8798740083821</v>
      </c>
      <c r="W912" s="181">
        <v>5367.7719309165113</v>
      </c>
      <c r="X912" s="181">
        <v>5609.4994737356228</v>
      </c>
      <c r="Y912" s="181">
        <v>5860.1932834124018</v>
      </c>
    </row>
    <row r="913" spans="1:25" x14ac:dyDescent="0.25">
      <c r="A913" s="178" t="s">
        <v>1167</v>
      </c>
      <c r="B913" s="178" t="s">
        <v>278</v>
      </c>
      <c r="C913" s="178" t="s">
        <v>1178</v>
      </c>
      <c r="D913" s="178" t="s">
        <v>1179</v>
      </c>
      <c r="E913" s="181">
        <v>1628.945437224726</v>
      </c>
      <c r="F913" s="181">
        <v>1712.9090604554281</v>
      </c>
      <c r="G913" s="181">
        <v>1799.8966322780914</v>
      </c>
      <c r="H913" s="181">
        <v>1890.5813265167587</v>
      </c>
      <c r="I913" s="181">
        <v>1985.3946959487064</v>
      </c>
      <c r="J913" s="182">
        <v>2084.2729871302836</v>
      </c>
      <c r="K913" s="181">
        <v>2187.3386308226782</v>
      </c>
      <c r="L913" s="181">
        <v>2294.8093221818995</v>
      </c>
      <c r="M913" s="181">
        <v>2406.6855743586293</v>
      </c>
      <c r="N913" s="181">
        <v>2522.9567899463755</v>
      </c>
      <c r="O913" s="181">
        <v>2643.7247730521644</v>
      </c>
      <c r="P913" s="181">
        <v>2769.3580835530083</v>
      </c>
      <c r="Q913" s="181">
        <v>2900.2553536861269</v>
      </c>
      <c r="R913" s="181">
        <v>3036.4437645578023</v>
      </c>
      <c r="S913" s="181">
        <v>3178.0789245481192</v>
      </c>
      <c r="T913" s="181">
        <v>3325.293267406159</v>
      </c>
      <c r="U913" s="181">
        <v>3478.2426940201594</v>
      </c>
      <c r="V913" s="181">
        <v>3637.1114447733989</v>
      </c>
      <c r="W913" s="181">
        <v>3802.0723370164637</v>
      </c>
      <c r="X913" s="181">
        <v>3973.2915347536123</v>
      </c>
      <c r="Y913" s="181">
        <v>4150.8616720658001</v>
      </c>
    </row>
    <row r="914" spans="1:25" x14ac:dyDescent="0.25">
      <c r="A914" s="178" t="s">
        <v>1167</v>
      </c>
      <c r="B914" s="178" t="s">
        <v>278</v>
      </c>
      <c r="C914" s="178" t="s">
        <v>1180</v>
      </c>
      <c r="D914" s="178" t="s">
        <v>1181</v>
      </c>
      <c r="E914" s="181">
        <v>2756.8342113985318</v>
      </c>
      <c r="F914" s="181">
        <v>2730.1137968919898</v>
      </c>
      <c r="G914" s="181">
        <v>2701.6951216981461</v>
      </c>
      <c r="H914" s="181">
        <v>2672.5538785470512</v>
      </c>
      <c r="I914" s="181">
        <v>2643.1407703042951</v>
      </c>
      <c r="J914" s="182">
        <v>2613.1862685984097</v>
      </c>
      <c r="K914" s="181">
        <v>2582.7009466477293</v>
      </c>
      <c r="L914" s="181">
        <v>2551.8023621025327</v>
      </c>
      <c r="M914" s="181">
        <v>2520.3573139190307</v>
      </c>
      <c r="N914" s="181">
        <v>2488.2551084629608</v>
      </c>
      <c r="O914" s="181">
        <v>2455.5210616111472</v>
      </c>
      <c r="P914" s="181">
        <v>2422.4167931410161</v>
      </c>
      <c r="Q914" s="181">
        <v>2389.17698341183</v>
      </c>
      <c r="R914" s="181">
        <v>2355.6982456327423</v>
      </c>
      <c r="S914" s="181">
        <v>2321.9957770107021</v>
      </c>
      <c r="T914" s="181">
        <v>2288.0685484694977</v>
      </c>
      <c r="U914" s="181">
        <v>2253.9344991852972</v>
      </c>
      <c r="V914" s="181">
        <v>2219.6287887056274</v>
      </c>
      <c r="W914" s="181">
        <v>2185.1761257523526</v>
      </c>
      <c r="X914" s="181">
        <v>2150.596004801504</v>
      </c>
      <c r="Y914" s="181">
        <v>2115.8700660142208</v>
      </c>
    </row>
    <row r="915" spans="1:25" x14ac:dyDescent="0.25">
      <c r="A915" s="178" t="s">
        <v>1167</v>
      </c>
      <c r="B915" s="178" t="s">
        <v>278</v>
      </c>
      <c r="C915" s="178" t="s">
        <v>1041</v>
      </c>
      <c r="D915" s="178" t="s">
        <v>1182</v>
      </c>
      <c r="E915" s="181">
        <v>3482.8550905131301</v>
      </c>
      <c r="F915" s="181">
        <v>3536.4919657044384</v>
      </c>
      <c r="G915" s="181">
        <v>3588.3552743439336</v>
      </c>
      <c r="H915" s="181">
        <v>3639.5922865434691</v>
      </c>
      <c r="I915" s="181">
        <v>3690.7423703277154</v>
      </c>
      <c r="J915" s="182">
        <v>3741.3727145907856</v>
      </c>
      <c r="K915" s="181">
        <v>3791.4200220546863</v>
      </c>
      <c r="L915" s="181">
        <v>3840.9794436057982</v>
      </c>
      <c r="M915" s="181">
        <v>3889.7727868219272</v>
      </c>
      <c r="N915" s="181">
        <v>3937.5328742873062</v>
      </c>
      <c r="O915" s="181">
        <v>3984.1907438768808</v>
      </c>
      <c r="P915" s="181">
        <v>4030.0691445134908</v>
      </c>
      <c r="Q915" s="181">
        <v>4075.4833335702515</v>
      </c>
      <c r="R915" s="181">
        <v>4120.193645874112</v>
      </c>
      <c r="S915" s="181">
        <v>4164.1519194111934</v>
      </c>
      <c r="T915" s="181">
        <v>4207.2792794875741</v>
      </c>
      <c r="U915" s="181">
        <v>4249.528746061048</v>
      </c>
      <c r="V915" s="181">
        <v>4290.8862300691035</v>
      </c>
      <c r="W915" s="181">
        <v>4331.3199711980942</v>
      </c>
      <c r="X915" s="181">
        <v>4370.7888439597073</v>
      </c>
      <c r="Y915" s="181">
        <v>4409.1731695986746</v>
      </c>
    </row>
    <row r="916" spans="1:25" x14ac:dyDescent="0.25">
      <c r="A916" s="178" t="s">
        <v>1167</v>
      </c>
      <c r="B916" s="178" t="s">
        <v>278</v>
      </c>
      <c r="C916" s="178" t="s">
        <v>1164</v>
      </c>
      <c r="D916" s="178" t="s">
        <v>377</v>
      </c>
      <c r="E916" s="181">
        <v>4654.7141432812014</v>
      </c>
      <c r="F916" s="181">
        <v>4753.0443456282046</v>
      </c>
      <c r="G916" s="181">
        <v>4849.9382163984355</v>
      </c>
      <c r="H916" s="181">
        <v>4946.9222862727238</v>
      </c>
      <c r="I916" s="181">
        <v>5044.7269337548405</v>
      </c>
      <c r="J916" s="182">
        <v>5142.7627315300797</v>
      </c>
      <c r="K916" s="181">
        <v>5240.9376527565964</v>
      </c>
      <c r="L916" s="181">
        <v>5339.3778764364424</v>
      </c>
      <c r="M916" s="181">
        <v>5437.6905520747914</v>
      </c>
      <c r="N916" s="181">
        <v>5535.4894697287036</v>
      </c>
      <c r="O916" s="181">
        <v>5632.6600269604114</v>
      </c>
      <c r="P916" s="181">
        <v>5729.6421045872157</v>
      </c>
      <c r="Q916" s="181">
        <v>5826.8749767151467</v>
      </c>
      <c r="R916" s="181">
        <v>5924.0100565268085</v>
      </c>
      <c r="S916" s="181">
        <v>6020.9678075399815</v>
      </c>
      <c r="T916" s="181">
        <v>6117.622324215281</v>
      </c>
      <c r="U916" s="181">
        <v>6213.8915973488029</v>
      </c>
      <c r="V916" s="181">
        <v>6309.7402558033173</v>
      </c>
      <c r="W916" s="181">
        <v>6405.1061354058074</v>
      </c>
      <c r="X916" s="181">
        <v>6499.9118859583041</v>
      </c>
      <c r="Y916" s="181">
        <v>6593.9610902532595</v>
      </c>
    </row>
    <row r="917" spans="1:25" x14ac:dyDescent="0.25">
      <c r="A917" s="178" t="s">
        <v>1167</v>
      </c>
      <c r="B917" s="178" t="s">
        <v>278</v>
      </c>
      <c r="C917" s="178" t="s">
        <v>1017</v>
      </c>
      <c r="D917" s="178" t="s">
        <v>1183</v>
      </c>
      <c r="E917" s="181">
        <v>1562.4787370240938</v>
      </c>
      <c r="F917" s="181">
        <v>1620.6051123411269</v>
      </c>
      <c r="G917" s="181">
        <v>1679.6770253211407</v>
      </c>
      <c r="H917" s="181">
        <v>1740.2390155955104</v>
      </c>
      <c r="I917" s="181">
        <v>1802.58483912522</v>
      </c>
      <c r="J917" s="182">
        <v>1866.5463392743854</v>
      </c>
      <c r="K917" s="181">
        <v>1932.1263306894268</v>
      </c>
      <c r="L917" s="181">
        <v>1999.4079790441756</v>
      </c>
      <c r="M917" s="181">
        <v>2068.2807499127453</v>
      </c>
      <c r="N917" s="181">
        <v>2138.6280917117042</v>
      </c>
      <c r="O917" s="181">
        <v>2210.4312653674933</v>
      </c>
      <c r="P917" s="181">
        <v>2283.8901332551359</v>
      </c>
      <c r="Q917" s="181">
        <v>2359.2157044648975</v>
      </c>
      <c r="R917" s="181">
        <v>2436.3067881132642</v>
      </c>
      <c r="S917" s="181">
        <v>2515.1664470348665</v>
      </c>
      <c r="T917" s="181">
        <v>2595.7766718107273</v>
      </c>
      <c r="U917" s="181">
        <v>2678.1356659777371</v>
      </c>
      <c r="V917" s="181">
        <v>2762.260414832584</v>
      </c>
      <c r="W917" s="181">
        <v>2848.1555622507103</v>
      </c>
      <c r="X917" s="181">
        <v>2935.8176855296274</v>
      </c>
      <c r="Y917" s="181">
        <v>3025.1870363290795</v>
      </c>
    </row>
    <row r="918" spans="1:25" x14ac:dyDescent="0.25">
      <c r="A918" s="178" t="s">
        <v>1167</v>
      </c>
      <c r="B918" s="178" t="s">
        <v>278</v>
      </c>
      <c r="C918" s="178" t="s">
        <v>1184</v>
      </c>
      <c r="D918" s="178" t="s">
        <v>1185</v>
      </c>
      <c r="E918" s="181">
        <v>2683.2095588686011</v>
      </c>
      <c r="F918" s="181">
        <v>2702.0706534560413</v>
      </c>
      <c r="G918" s="181">
        <v>2719.0944770631058</v>
      </c>
      <c r="H918" s="181">
        <v>2735.1833029355494</v>
      </c>
      <c r="I918" s="181">
        <v>2750.757268342978</v>
      </c>
      <c r="J918" s="182">
        <v>2765.5043826871192</v>
      </c>
      <c r="K918" s="181">
        <v>2779.3939861289045</v>
      </c>
      <c r="L918" s="181">
        <v>2792.5119162641431</v>
      </c>
      <c r="M918" s="181">
        <v>2804.6722894798982</v>
      </c>
      <c r="N918" s="181">
        <v>2815.7034993875345</v>
      </c>
      <c r="O918" s="181">
        <v>2825.580520632896</v>
      </c>
      <c r="P918" s="181">
        <v>2834.5550839407479</v>
      </c>
      <c r="Q918" s="181">
        <v>2842.8658261915734</v>
      </c>
      <c r="R918" s="181">
        <v>2850.3599510796598</v>
      </c>
      <c r="S918" s="181">
        <v>2857.0213286027229</v>
      </c>
      <c r="T918" s="181">
        <v>2862.8137637152295</v>
      </c>
      <c r="U918" s="181">
        <v>2867.7240881681114</v>
      </c>
      <c r="V918" s="181">
        <v>2871.7619071409777</v>
      </c>
      <c r="W918" s="181">
        <v>2874.925113262786</v>
      </c>
      <c r="X918" s="181">
        <v>2877.2058353044413</v>
      </c>
      <c r="Y918" s="181">
        <v>2878.5455121535269</v>
      </c>
    </row>
    <row r="919" spans="1:25" x14ac:dyDescent="0.25">
      <c r="A919" s="178" t="s">
        <v>1167</v>
      </c>
      <c r="B919" s="178" t="s">
        <v>278</v>
      </c>
      <c r="C919" s="178" t="s">
        <v>1186</v>
      </c>
      <c r="D919" s="178" t="s">
        <v>1187</v>
      </c>
      <c r="E919" s="181">
        <v>2307.9283438896468</v>
      </c>
      <c r="F919" s="181">
        <v>2341.9264597110173</v>
      </c>
      <c r="G919" s="181">
        <v>2374.7050441293131</v>
      </c>
      <c r="H919" s="181">
        <v>2407.0252046059536</v>
      </c>
      <c r="I919" s="181">
        <v>2439.2442772918735</v>
      </c>
      <c r="J919" s="182">
        <v>2471.0765591136992</v>
      </c>
      <c r="K919" s="181">
        <v>2502.4809935907556</v>
      </c>
      <c r="L919" s="181">
        <v>2533.5211463218034</v>
      </c>
      <c r="M919" s="181">
        <v>2564.014320382606</v>
      </c>
      <c r="N919" s="181">
        <v>2593.785557379917</v>
      </c>
      <c r="O919" s="181">
        <v>2622.7908466007557</v>
      </c>
      <c r="P919" s="181">
        <v>2651.2439884447226</v>
      </c>
      <c r="Q919" s="181">
        <v>2679.3532964251885</v>
      </c>
      <c r="R919" s="181">
        <v>2706.9619528605831</v>
      </c>
      <c r="S919" s="181">
        <v>2734.0392887708563</v>
      </c>
      <c r="T919" s="181">
        <v>2760.5345657025264</v>
      </c>
      <c r="U919" s="181">
        <v>2786.4180936605549</v>
      </c>
      <c r="V919" s="181">
        <v>2811.6818148272328</v>
      </c>
      <c r="W919" s="181">
        <v>2836.306122413057</v>
      </c>
      <c r="X919" s="181">
        <v>2860.2653342896606</v>
      </c>
      <c r="Y919" s="181">
        <v>2883.4824659182627</v>
      </c>
    </row>
    <row r="920" spans="1:25" x14ac:dyDescent="0.25">
      <c r="A920" s="178" t="s">
        <v>1167</v>
      </c>
      <c r="B920" s="178" t="s">
        <v>278</v>
      </c>
      <c r="C920" s="178" t="s">
        <v>240</v>
      </c>
      <c r="D920" s="178" t="s">
        <v>241</v>
      </c>
      <c r="E920" s="181">
        <v>50850.093347339098</v>
      </c>
      <c r="F920" s="181">
        <v>51487.368410392104</v>
      </c>
      <c r="G920" s="181">
        <v>52097.366787315208</v>
      </c>
      <c r="H920" s="181">
        <v>52696.979674498602</v>
      </c>
      <c r="I920" s="181">
        <v>53294.13153410708</v>
      </c>
      <c r="J920" s="182">
        <v>53882.658709795425</v>
      </c>
      <c r="K920" s="181">
        <v>54461.767938109399</v>
      </c>
      <c r="L920" s="181">
        <v>55032.941471753569</v>
      </c>
      <c r="M920" s="181">
        <v>55592.307986083375</v>
      </c>
      <c r="N920" s="181">
        <v>56136.188819687413</v>
      </c>
      <c r="O920" s="181">
        <v>56663.756682151616</v>
      </c>
      <c r="P920" s="181">
        <v>57179.745822940371</v>
      </c>
      <c r="Q920" s="181">
        <v>57688.735976920681</v>
      </c>
      <c r="R920" s="181">
        <v>58187.424761341186</v>
      </c>
      <c r="S920" s="181">
        <v>58675.235978769902</v>
      </c>
      <c r="T920" s="181">
        <v>59151.164057402464</v>
      </c>
      <c r="U920" s="181">
        <v>59614.656887298632</v>
      </c>
      <c r="V920" s="181">
        <v>60065.624620270464</v>
      </c>
      <c r="W920" s="181">
        <v>60503.728370582532</v>
      </c>
      <c r="X920" s="181">
        <v>60928.498609271548</v>
      </c>
      <c r="Y920" s="181">
        <v>61338.373929827132</v>
      </c>
    </row>
    <row r="921" spans="1:25" x14ac:dyDescent="0.25">
      <c r="A921" s="178" t="s">
        <v>1167</v>
      </c>
      <c r="B921" s="178" t="s">
        <v>286</v>
      </c>
      <c r="C921" s="178" t="s">
        <v>218</v>
      </c>
      <c r="D921" s="178" t="s">
        <v>1014</v>
      </c>
      <c r="E921" s="181">
        <v>16863.638714663117</v>
      </c>
      <c r="F921" s="181">
        <v>17169.943003129421</v>
      </c>
      <c r="G921" s="181">
        <v>17465.908555288945</v>
      </c>
      <c r="H921" s="181">
        <v>17756.954263118863</v>
      </c>
      <c r="I921" s="181">
        <v>18045.73227954227</v>
      </c>
      <c r="J921" s="182">
        <v>18330.320608393224</v>
      </c>
      <c r="K921" s="181">
        <v>18610.503659795413</v>
      </c>
      <c r="L921" s="181">
        <v>18886.795383310302</v>
      </c>
      <c r="M921" s="181">
        <v>19157.856313433567</v>
      </c>
      <c r="N921" s="181">
        <v>19422.471502891265</v>
      </c>
      <c r="O921" s="181">
        <v>19680.453002538728</v>
      </c>
      <c r="P921" s="181">
        <v>19933.515879104325</v>
      </c>
      <c r="Q921" s="181">
        <v>20183.346226910759</v>
      </c>
      <c r="R921" s="181">
        <v>20428.852782034042</v>
      </c>
      <c r="S921" s="181">
        <v>20669.828190106793</v>
      </c>
      <c r="T921" s="181">
        <v>20905.696157071077</v>
      </c>
      <c r="U921" s="181">
        <v>21136.543672473377</v>
      </c>
      <c r="V921" s="181">
        <v>21362.837017618695</v>
      </c>
      <c r="W921" s="181">
        <v>21584.479892650128</v>
      </c>
      <c r="X921" s="181">
        <v>21801.257555564443</v>
      </c>
      <c r="Y921" s="181">
        <v>22012.457200765934</v>
      </c>
    </row>
    <row r="922" spans="1:25" x14ac:dyDescent="0.25">
      <c r="A922" s="178" t="s">
        <v>1167</v>
      </c>
      <c r="B922" s="178" t="s">
        <v>286</v>
      </c>
      <c r="C922" s="178" t="s">
        <v>560</v>
      </c>
      <c r="D922" s="178" t="s">
        <v>1188</v>
      </c>
      <c r="E922" s="181">
        <v>3602.3985282868143</v>
      </c>
      <c r="F922" s="181">
        <v>3571.6169060723614</v>
      </c>
      <c r="G922" s="181">
        <v>3537.8771465398468</v>
      </c>
      <c r="H922" s="181">
        <v>3502.4794129441052</v>
      </c>
      <c r="I922" s="181">
        <v>3466.0687641425161</v>
      </c>
      <c r="J922" s="182">
        <v>3428.3746479256915</v>
      </c>
      <c r="K922" s="181">
        <v>3389.4707453128458</v>
      </c>
      <c r="L922" s="181">
        <v>3349.5586589295694</v>
      </c>
      <c r="M922" s="181">
        <v>3308.5048336808891</v>
      </c>
      <c r="N922" s="181">
        <v>3266.2160159859441</v>
      </c>
      <c r="O922" s="181">
        <v>3222.7829044355249</v>
      </c>
      <c r="P922" s="181">
        <v>3178.5966126086973</v>
      </c>
      <c r="Q922" s="181">
        <v>3134.0089279245649</v>
      </c>
      <c r="R922" s="181">
        <v>3088.9194776249828</v>
      </c>
      <c r="S922" s="181">
        <v>3043.3718869410659</v>
      </c>
      <c r="T922" s="181">
        <v>2997.35609273508</v>
      </c>
      <c r="U922" s="181">
        <v>2950.9593546155693</v>
      </c>
      <c r="V922" s="181">
        <v>2904.3151007167462</v>
      </c>
      <c r="W922" s="181">
        <v>2857.4717354980367</v>
      </c>
      <c r="X922" s="181">
        <v>2810.4602683553103</v>
      </c>
      <c r="Y922" s="181">
        <v>2763.2487250520703</v>
      </c>
    </row>
    <row r="923" spans="1:25" x14ac:dyDescent="0.25">
      <c r="A923" s="178" t="s">
        <v>1167</v>
      </c>
      <c r="B923" s="178" t="s">
        <v>286</v>
      </c>
      <c r="C923" s="178" t="s">
        <v>530</v>
      </c>
      <c r="D923" s="178" t="s">
        <v>1189</v>
      </c>
      <c r="E923" s="181">
        <v>2260.9495017296426</v>
      </c>
      <c r="F923" s="181">
        <v>2304.5476143105452</v>
      </c>
      <c r="G923" s="181">
        <v>2346.849678926159</v>
      </c>
      <c r="H923" s="181">
        <v>2388.5801886298582</v>
      </c>
      <c r="I923" s="181">
        <v>2430.0942548629932</v>
      </c>
      <c r="J923" s="182">
        <v>2471.1319088859741</v>
      </c>
      <c r="K923" s="181">
        <v>2511.6623359330888</v>
      </c>
      <c r="L923" s="181">
        <v>2551.7531558443097</v>
      </c>
      <c r="M923" s="181">
        <v>2591.221603608958</v>
      </c>
      <c r="N923" s="181">
        <v>2629.9009741910977</v>
      </c>
      <c r="O923" s="181">
        <v>2667.7630477361154</v>
      </c>
      <c r="P923" s="181">
        <v>2705.0377311510892</v>
      </c>
      <c r="Q923" s="181">
        <v>2741.9520126695597</v>
      </c>
      <c r="R923" s="181">
        <v>2778.356158211302</v>
      </c>
      <c r="S923" s="181">
        <v>2814.2201232246412</v>
      </c>
      <c r="T923" s="181">
        <v>2849.4634481298162</v>
      </c>
      <c r="U923" s="181">
        <v>2884.0958290842068</v>
      </c>
      <c r="V923" s="181">
        <v>2918.1788211044282</v>
      </c>
      <c r="W923" s="181">
        <v>2951.6973210619658</v>
      </c>
      <c r="X923" s="181">
        <v>2984.6199486870964</v>
      </c>
      <c r="Y923" s="181">
        <v>3016.8469294543047</v>
      </c>
    </row>
    <row r="924" spans="1:25" x14ac:dyDescent="0.25">
      <c r="A924" s="178" t="s">
        <v>1167</v>
      </c>
      <c r="B924" s="178" t="s">
        <v>286</v>
      </c>
      <c r="C924" s="178" t="s">
        <v>506</v>
      </c>
      <c r="D924" s="178" t="s">
        <v>1190</v>
      </c>
      <c r="E924" s="181">
        <v>2644.0746997181723</v>
      </c>
      <c r="F924" s="181">
        <v>2621.4817223242403</v>
      </c>
      <c r="G924" s="181">
        <v>2596.7175426106423</v>
      </c>
      <c r="H924" s="181">
        <v>2570.7364494325998</v>
      </c>
      <c r="I924" s="181">
        <v>2544.011900624173</v>
      </c>
      <c r="J924" s="182">
        <v>2516.3453173090452</v>
      </c>
      <c r="K924" s="181">
        <v>2487.790779600014</v>
      </c>
      <c r="L924" s="181">
        <v>2458.4962590214782</v>
      </c>
      <c r="M924" s="181">
        <v>2428.3637293154134</v>
      </c>
      <c r="N924" s="181">
        <v>2397.3247445750508</v>
      </c>
      <c r="O924" s="181">
        <v>2365.4458754053162</v>
      </c>
      <c r="P924" s="181">
        <v>2333.0141898557331</v>
      </c>
      <c r="Q924" s="181">
        <v>2300.2878915112824</v>
      </c>
      <c r="R924" s="181">
        <v>2267.1933091586684</v>
      </c>
      <c r="S924" s="181">
        <v>2233.762462678244</v>
      </c>
      <c r="T924" s="181">
        <v>2199.9879659666472</v>
      </c>
      <c r="U924" s="181">
        <v>2165.9338654977614</v>
      </c>
      <c r="V924" s="181">
        <v>2131.6980943434355</v>
      </c>
      <c r="W924" s="181">
        <v>2097.3161802237473</v>
      </c>
      <c r="X924" s="181">
        <v>2062.8108832965281</v>
      </c>
      <c r="Y924" s="181">
        <v>2028.1587352339122</v>
      </c>
    </row>
    <row r="925" spans="1:25" x14ac:dyDescent="0.25">
      <c r="A925" s="178" t="s">
        <v>1167</v>
      </c>
      <c r="B925" s="178" t="s">
        <v>286</v>
      </c>
      <c r="C925" s="178" t="s">
        <v>755</v>
      </c>
      <c r="D925" s="178" t="s">
        <v>1191</v>
      </c>
      <c r="E925" s="181">
        <v>2484.6946173549441</v>
      </c>
      <c r="F925" s="181">
        <v>2497.7556850411747</v>
      </c>
      <c r="G925" s="181">
        <v>2508.6013836282027</v>
      </c>
      <c r="H925" s="181">
        <v>2518.073046293699</v>
      </c>
      <c r="I925" s="181">
        <v>2526.5839389752082</v>
      </c>
      <c r="J925" s="182">
        <v>2533.8952357889757</v>
      </c>
      <c r="K925" s="181">
        <v>2540.0139005158749</v>
      </c>
      <c r="L925" s="181">
        <v>2545.0458734705007</v>
      </c>
      <c r="M925" s="181">
        <v>2548.8461616089726</v>
      </c>
      <c r="N925" s="181">
        <v>2551.2944129776251</v>
      </c>
      <c r="O925" s="181">
        <v>2552.4106534266257</v>
      </c>
      <c r="P925" s="181">
        <v>2552.4587788117879</v>
      </c>
      <c r="Q925" s="181">
        <v>2551.6868393445975</v>
      </c>
      <c r="R925" s="181">
        <v>2549.9845849077815</v>
      </c>
      <c r="S925" s="181">
        <v>2547.3570135553095</v>
      </c>
      <c r="T925" s="181">
        <v>2543.7648154162889</v>
      </c>
      <c r="U925" s="181">
        <v>2539.251198034272</v>
      </c>
      <c r="V925" s="181">
        <v>2533.9030524875207</v>
      </c>
      <c r="W925" s="181">
        <v>2527.7378324496408</v>
      </c>
      <c r="X925" s="181">
        <v>2520.7591874980099</v>
      </c>
      <c r="Y925" s="181">
        <v>2512.914489662543</v>
      </c>
    </row>
    <row r="926" spans="1:25" x14ac:dyDescent="0.25">
      <c r="A926" s="178" t="s">
        <v>1167</v>
      </c>
      <c r="B926" s="178" t="s">
        <v>286</v>
      </c>
      <c r="C926" s="178" t="s">
        <v>240</v>
      </c>
      <c r="D926" s="178" t="s">
        <v>241</v>
      </c>
      <c r="E926" s="181">
        <v>6934.0552499950682</v>
      </c>
      <c r="F926" s="181">
        <v>6985.7175248071781</v>
      </c>
      <c r="G926" s="181">
        <v>7033.134743013843</v>
      </c>
      <c r="H926" s="181">
        <v>7078.6618716892008</v>
      </c>
      <c r="I926" s="181">
        <v>7123.4658482784998</v>
      </c>
      <c r="J926" s="182">
        <v>7166.8787735899987</v>
      </c>
      <c r="K926" s="181">
        <v>7208.9174781113516</v>
      </c>
      <c r="L926" s="181">
        <v>7249.8763723425573</v>
      </c>
      <c r="M926" s="181">
        <v>7289.3323125016395</v>
      </c>
      <c r="N926" s="181">
        <v>7326.9217099189173</v>
      </c>
      <c r="O926" s="181">
        <v>7362.6747964266669</v>
      </c>
      <c r="P926" s="181">
        <v>7397.3240552549923</v>
      </c>
      <c r="Q926" s="181">
        <v>7431.5653309377149</v>
      </c>
      <c r="R926" s="181">
        <v>7465.0560850455704</v>
      </c>
      <c r="S926" s="181">
        <v>7497.7826838026749</v>
      </c>
      <c r="T926" s="181">
        <v>7529.5967807557954</v>
      </c>
      <c r="U926" s="181">
        <v>7560.5890453024922</v>
      </c>
      <c r="V926" s="181">
        <v>7590.9799822902905</v>
      </c>
      <c r="W926" s="181">
        <v>7620.7833412269501</v>
      </c>
      <c r="X926" s="181">
        <v>7649.9686812839072</v>
      </c>
      <c r="Y926" s="181">
        <v>7678.3302371261852</v>
      </c>
    </row>
    <row r="927" spans="1:25" x14ac:dyDescent="0.25">
      <c r="A927" s="178" t="s">
        <v>1167</v>
      </c>
      <c r="B927" s="178" t="s">
        <v>288</v>
      </c>
      <c r="C927" s="178" t="s">
        <v>218</v>
      </c>
      <c r="D927" s="178" t="s">
        <v>1192</v>
      </c>
      <c r="E927" s="181">
        <v>2974.2915538888578</v>
      </c>
      <c r="F927" s="181">
        <v>3120.4606864906073</v>
      </c>
      <c r="G927" s="181">
        <v>3276.6177023873411</v>
      </c>
      <c r="H927" s="181">
        <v>3442.4995982508062</v>
      </c>
      <c r="I927" s="181">
        <v>3617.6007422201023</v>
      </c>
      <c r="J927" s="182">
        <v>3800.672493269401</v>
      </c>
      <c r="K927" s="181">
        <v>3990.9037837743645</v>
      </c>
      <c r="L927" s="181">
        <v>4187.7212935647985</v>
      </c>
      <c r="M927" s="181">
        <v>4390.2018662822302</v>
      </c>
      <c r="N927" s="181">
        <v>4597.4550668632555</v>
      </c>
      <c r="O927" s="181">
        <v>4808.8423052424414</v>
      </c>
      <c r="P927" s="181">
        <v>5024.2019534755827</v>
      </c>
      <c r="Q927" s="181">
        <v>5243.4272677307536</v>
      </c>
      <c r="R927" s="181">
        <v>5465.7375196455741</v>
      </c>
      <c r="S927" s="181">
        <v>5690.5875775337527</v>
      </c>
      <c r="T927" s="181">
        <v>5917.1952844080797</v>
      </c>
      <c r="U927" s="181">
        <v>6144.7472730474046</v>
      </c>
      <c r="V927" s="181">
        <v>6372.6585664793638</v>
      </c>
      <c r="W927" s="181">
        <v>6600.3518974093304</v>
      </c>
      <c r="X927" s="181">
        <v>6827.2328516955095</v>
      </c>
      <c r="Y927" s="181">
        <v>7052.4612707651095</v>
      </c>
    </row>
    <row r="928" spans="1:25" x14ac:dyDescent="0.25">
      <c r="A928" s="178" t="s">
        <v>1167</v>
      </c>
      <c r="B928" s="178" t="s">
        <v>288</v>
      </c>
      <c r="C928" s="178" t="s">
        <v>240</v>
      </c>
      <c r="D928" s="178" t="s">
        <v>241</v>
      </c>
      <c r="E928" s="181">
        <v>7406.0677928848763</v>
      </c>
      <c r="F928" s="181">
        <v>7244.7307069824419</v>
      </c>
      <c r="G928" s="181">
        <v>7092.9792783594257</v>
      </c>
      <c r="H928" s="181">
        <v>6948.2622591165418</v>
      </c>
      <c r="I928" s="181">
        <v>6808.0435384912043</v>
      </c>
      <c r="J928" s="182">
        <v>6669.0123914996811</v>
      </c>
      <c r="K928" s="181">
        <v>6529.3766297431584</v>
      </c>
      <c r="L928" s="181">
        <v>6388.1869818086079</v>
      </c>
      <c r="M928" s="181">
        <v>6244.299502640305</v>
      </c>
      <c r="N928" s="181">
        <v>6096.9988773807236</v>
      </c>
      <c r="O928" s="181">
        <v>5946.186733061114</v>
      </c>
      <c r="P928" s="181">
        <v>5792.4791905676739</v>
      </c>
      <c r="Q928" s="181">
        <v>5636.5326720103849</v>
      </c>
      <c r="R928" s="181">
        <v>5478.2889923486709</v>
      </c>
      <c r="S928" s="181">
        <v>5318.0530402191371</v>
      </c>
      <c r="T928" s="181">
        <v>5155.9754614400417</v>
      </c>
      <c r="U928" s="181">
        <v>4992.2732824908662</v>
      </c>
      <c r="V928" s="181">
        <v>4827.4119631560925</v>
      </c>
      <c r="W928" s="181">
        <v>4661.8703213839717</v>
      </c>
      <c r="X928" s="181">
        <v>4496.1128126563117</v>
      </c>
      <c r="Y928" s="181">
        <v>4330.4455324578576</v>
      </c>
    </row>
    <row r="929" spans="1:25" x14ac:dyDescent="0.25">
      <c r="A929" s="178" t="s">
        <v>1167</v>
      </c>
      <c r="B929" s="178" t="s">
        <v>291</v>
      </c>
      <c r="C929" s="178" t="s">
        <v>565</v>
      </c>
      <c r="D929" s="178" t="s">
        <v>566</v>
      </c>
      <c r="E929" s="181">
        <v>4352.9990457483427</v>
      </c>
      <c r="F929" s="181">
        <v>4364.9158917638106</v>
      </c>
      <c r="G929" s="181">
        <v>4377.1113930678348</v>
      </c>
      <c r="H929" s="181">
        <v>4390.5071773078525</v>
      </c>
      <c r="I929" s="181">
        <v>4405.394492454353</v>
      </c>
      <c r="J929" s="182">
        <v>4421.1028171750004</v>
      </c>
      <c r="K929" s="181">
        <v>4437.3847269533608</v>
      </c>
      <c r="L929" s="181">
        <v>4454.1606495145106</v>
      </c>
      <c r="M929" s="181">
        <v>4470.950619383244</v>
      </c>
      <c r="N929" s="181">
        <v>4487.3592182153634</v>
      </c>
      <c r="O929" s="181">
        <v>4503.2666797563015</v>
      </c>
      <c r="P929" s="181">
        <v>4518.9604573893075</v>
      </c>
      <c r="Q929" s="181">
        <v>4534.7202276179387</v>
      </c>
      <c r="R929" s="181">
        <v>4550.2489380812494</v>
      </c>
      <c r="S929" s="181">
        <v>4565.496853870708</v>
      </c>
      <c r="T929" s="181">
        <v>4580.3523195815978</v>
      </c>
      <c r="U929" s="181">
        <v>4594.7491627700492</v>
      </c>
      <c r="V929" s="181">
        <v>4608.692013427717</v>
      </c>
      <c r="W929" s="181">
        <v>4622.1445934091098</v>
      </c>
      <c r="X929" s="181">
        <v>4635.0687672961158</v>
      </c>
      <c r="Y929" s="181">
        <v>4647.3276716946939</v>
      </c>
    </row>
    <row r="930" spans="1:25" x14ac:dyDescent="0.25">
      <c r="A930" s="178" t="s">
        <v>1167</v>
      </c>
      <c r="B930" s="178" t="s">
        <v>293</v>
      </c>
      <c r="C930" s="178" t="s">
        <v>565</v>
      </c>
      <c r="D930" s="178" t="s">
        <v>566</v>
      </c>
      <c r="E930" s="181">
        <v>5385.9979533312007</v>
      </c>
      <c r="F930" s="181">
        <v>5456.0954994324893</v>
      </c>
      <c r="G930" s="181">
        <v>5511.6575443551856</v>
      </c>
      <c r="H930" s="181">
        <v>5556.9159641055103</v>
      </c>
      <c r="I930" s="181">
        <v>5594.8872343477515</v>
      </c>
      <c r="J930" s="182">
        <v>5626.8511482607264</v>
      </c>
      <c r="K930" s="181">
        <v>5654.1589105295334</v>
      </c>
      <c r="L930" s="181">
        <v>5678.063947982745</v>
      </c>
      <c r="M930" s="181">
        <v>5699.078433034435</v>
      </c>
      <c r="N930" s="181">
        <v>5717.5878738275687</v>
      </c>
      <c r="O930" s="181">
        <v>5734.1129541836626</v>
      </c>
      <c r="P930" s="181">
        <v>5749.5774370768004</v>
      </c>
      <c r="Q930" s="181">
        <v>5764.7695479696486</v>
      </c>
      <c r="R930" s="181">
        <v>5779.664398749168</v>
      </c>
      <c r="S930" s="181">
        <v>5794.4805693488579</v>
      </c>
      <c r="T930" s="181">
        <v>5809.488533419033</v>
      </c>
      <c r="U930" s="181">
        <v>5824.5317946107825</v>
      </c>
      <c r="V930" s="181">
        <v>5839.3185919247535</v>
      </c>
      <c r="W930" s="181">
        <v>5853.9198392431708</v>
      </c>
      <c r="X930" s="181">
        <v>5868.3745144811401</v>
      </c>
      <c r="Y930" s="181">
        <v>5882.6698120833908</v>
      </c>
    </row>
    <row r="931" spans="1:25" x14ac:dyDescent="0.25">
      <c r="A931" s="178" t="s">
        <v>1167</v>
      </c>
      <c r="B931" s="178" t="s">
        <v>580</v>
      </c>
      <c r="C931" s="178" t="s">
        <v>218</v>
      </c>
      <c r="D931" s="178" t="s">
        <v>1193</v>
      </c>
      <c r="E931" s="181">
        <v>81448.191766838281</v>
      </c>
      <c r="F931" s="181">
        <v>82829.731836749968</v>
      </c>
      <c r="G931" s="181">
        <v>84127.163766010912</v>
      </c>
      <c r="H931" s="181">
        <v>85376.619805282564</v>
      </c>
      <c r="I931" s="181">
        <v>86597.79608624347</v>
      </c>
      <c r="J931" s="182">
        <v>87786.310815867488</v>
      </c>
      <c r="K931" s="181">
        <v>88944.945170315201</v>
      </c>
      <c r="L931" s="181">
        <v>90079.1375850974</v>
      </c>
      <c r="M931" s="181">
        <v>91184.698451105927</v>
      </c>
      <c r="N931" s="181">
        <v>92257.107990920762</v>
      </c>
      <c r="O931" s="181">
        <v>93296.202714992483</v>
      </c>
      <c r="P931" s="181">
        <v>94310.533879901472</v>
      </c>
      <c r="Q931" s="181">
        <v>95308.066921362653</v>
      </c>
      <c r="R931" s="181">
        <v>96283.485004191476</v>
      </c>
      <c r="S931" s="181">
        <v>97235.8666052677</v>
      </c>
      <c r="T931" s="181">
        <v>98164.81536176191</v>
      </c>
      <c r="U931" s="181">
        <v>99069.925782583639</v>
      </c>
      <c r="V931" s="181">
        <v>99950.397577011157</v>
      </c>
      <c r="W931" s="181">
        <v>100805.73632806163</v>
      </c>
      <c r="X931" s="181">
        <v>101635.22409649969</v>
      </c>
      <c r="Y931" s="181">
        <v>102436.9566491244</v>
      </c>
    </row>
    <row r="932" spans="1:25" x14ac:dyDescent="0.25">
      <c r="A932" s="178" t="s">
        <v>1167</v>
      </c>
      <c r="B932" s="178" t="s">
        <v>580</v>
      </c>
      <c r="C932" s="178" t="s">
        <v>276</v>
      </c>
      <c r="D932" s="178" t="s">
        <v>1194</v>
      </c>
      <c r="E932" s="181">
        <v>3088.4658691287514</v>
      </c>
      <c r="F932" s="181">
        <v>3140.9506896371458</v>
      </c>
      <c r="G932" s="181">
        <v>3190.2492432342628</v>
      </c>
      <c r="H932" s="181">
        <v>3237.7314733153166</v>
      </c>
      <c r="I932" s="181">
        <v>3284.1441685313289</v>
      </c>
      <c r="J932" s="182">
        <v>3329.3210482173722</v>
      </c>
      <c r="K932" s="181">
        <v>3373.3674771437941</v>
      </c>
      <c r="L932" s="181">
        <v>3416.4896167841848</v>
      </c>
      <c r="M932" s="181">
        <v>3458.5284738404289</v>
      </c>
      <c r="N932" s="181">
        <v>3499.3125119592928</v>
      </c>
      <c r="O932" s="181">
        <v>3538.8354126146996</v>
      </c>
      <c r="P932" s="181">
        <v>3577.4214274176238</v>
      </c>
      <c r="Q932" s="181">
        <v>3615.3726260546928</v>
      </c>
      <c r="R932" s="181">
        <v>3652.4872565313972</v>
      </c>
      <c r="S932" s="181">
        <v>3688.7302818904168</v>
      </c>
      <c r="T932" s="181">
        <v>3724.086583870192</v>
      </c>
      <c r="U932" s="181">
        <v>3758.5406960235241</v>
      </c>
      <c r="V932" s="181">
        <v>3792.0621715075467</v>
      </c>
      <c r="W932" s="181">
        <v>3824.6321647371574</v>
      </c>
      <c r="X932" s="181">
        <v>3856.2233469521225</v>
      </c>
      <c r="Y932" s="181">
        <v>3886.7633744707437</v>
      </c>
    </row>
    <row r="933" spans="1:25" x14ac:dyDescent="0.25">
      <c r="A933" s="178" t="s">
        <v>1167</v>
      </c>
      <c r="B933" s="178" t="s">
        <v>580</v>
      </c>
      <c r="C933" s="178" t="s">
        <v>280</v>
      </c>
      <c r="D933" s="178" t="s">
        <v>1195</v>
      </c>
      <c r="E933" s="181">
        <v>2769.4981924759304</v>
      </c>
      <c r="F933" s="181">
        <v>2771.9892414215851</v>
      </c>
      <c r="G933" s="181">
        <v>2770.940360872436</v>
      </c>
      <c r="H933" s="181">
        <v>2767.6778203868957</v>
      </c>
      <c r="I933" s="181">
        <v>2762.9247853310253</v>
      </c>
      <c r="J933" s="182">
        <v>2756.6058109871301</v>
      </c>
      <c r="K933" s="181">
        <v>2748.8737031967084</v>
      </c>
      <c r="L933" s="181">
        <v>2739.9546866623905</v>
      </c>
      <c r="M933" s="181">
        <v>2729.7745038017983</v>
      </c>
      <c r="N933" s="181">
        <v>2718.2555874610784</v>
      </c>
      <c r="O933" s="181">
        <v>2705.4534543825589</v>
      </c>
      <c r="P933" s="181">
        <v>2691.6708309294781</v>
      </c>
      <c r="Q933" s="181">
        <v>2677.1767943414902</v>
      </c>
      <c r="R933" s="181">
        <v>2661.8577197286158</v>
      </c>
      <c r="S933" s="181">
        <v>2645.7278684058806</v>
      </c>
      <c r="T933" s="181">
        <v>2628.8159601497573</v>
      </c>
      <c r="U933" s="181">
        <v>2611.1499481012302</v>
      </c>
      <c r="V933" s="181">
        <v>2592.7470372991338</v>
      </c>
      <c r="W933" s="181">
        <v>2573.6323856062745</v>
      </c>
      <c r="X933" s="181">
        <v>2553.8251627715049</v>
      </c>
      <c r="Y933" s="181">
        <v>2533.315182715738</v>
      </c>
    </row>
    <row r="934" spans="1:25" x14ac:dyDescent="0.25">
      <c r="A934" s="178" t="s">
        <v>1167</v>
      </c>
      <c r="B934" s="178" t="s">
        <v>580</v>
      </c>
      <c r="C934" s="178" t="s">
        <v>252</v>
      </c>
      <c r="D934" s="178" t="s">
        <v>1196</v>
      </c>
      <c r="E934" s="181">
        <v>3409.4782103755001</v>
      </c>
      <c r="F934" s="181">
        <v>3434.1028927968391</v>
      </c>
      <c r="G934" s="181">
        <v>3454.4894551096495</v>
      </c>
      <c r="H934" s="181">
        <v>3472.2193740007506</v>
      </c>
      <c r="I934" s="181">
        <v>3488.1537123194453</v>
      </c>
      <c r="J934" s="182">
        <v>3502.1613391264646</v>
      </c>
      <c r="K934" s="181">
        <v>3514.4000676826513</v>
      </c>
      <c r="L934" s="181">
        <v>3525.1266289886285</v>
      </c>
      <c r="M934" s="181">
        <v>3534.2156417024089</v>
      </c>
      <c r="N934" s="181">
        <v>3541.5346131136689</v>
      </c>
      <c r="O934" s="181">
        <v>3547.1225862885312</v>
      </c>
      <c r="P934" s="181">
        <v>3551.3461825654249</v>
      </c>
      <c r="Q934" s="181">
        <v>3554.5370271537272</v>
      </c>
      <c r="R934" s="181">
        <v>3556.5241212118322</v>
      </c>
      <c r="S934" s="181">
        <v>3557.3043397676802</v>
      </c>
      <c r="T934" s="181">
        <v>3556.8943275645788</v>
      </c>
      <c r="U934" s="181">
        <v>3555.3103914288658</v>
      </c>
      <c r="V934" s="181">
        <v>3552.5548034300723</v>
      </c>
      <c r="W934" s="181">
        <v>3548.6411337803543</v>
      </c>
      <c r="X934" s="181">
        <v>3543.5752600436726</v>
      </c>
      <c r="Y934" s="181">
        <v>3537.3224869899873</v>
      </c>
    </row>
    <row r="935" spans="1:25" x14ac:dyDescent="0.25">
      <c r="A935" s="178" t="s">
        <v>1167</v>
      </c>
      <c r="B935" s="178" t="s">
        <v>580</v>
      </c>
      <c r="C935" s="178" t="s">
        <v>638</v>
      </c>
      <c r="D935" s="178" t="s">
        <v>1197</v>
      </c>
      <c r="E935" s="181">
        <v>2511.87045364096</v>
      </c>
      <c r="F935" s="181">
        <v>2533.8976668245623</v>
      </c>
      <c r="G935" s="181">
        <v>2552.8546570152412</v>
      </c>
      <c r="H935" s="181">
        <v>2569.8976324230853</v>
      </c>
      <c r="I935" s="181">
        <v>2585.6559279720077</v>
      </c>
      <c r="J935" s="182">
        <v>2600.0261611172323</v>
      </c>
      <c r="K935" s="181">
        <v>2613.1191760445813</v>
      </c>
      <c r="L935" s="181">
        <v>2625.1201805787464</v>
      </c>
      <c r="M935" s="181">
        <v>2635.9305469825576</v>
      </c>
      <c r="N935" s="181">
        <v>2645.4457452520987</v>
      </c>
      <c r="O935" s="181">
        <v>2653.6889503690063</v>
      </c>
      <c r="P935" s="181">
        <v>2660.9289438069204</v>
      </c>
      <c r="Q935" s="181">
        <v>2667.4099143366388</v>
      </c>
      <c r="R935" s="181">
        <v>2672.9998046635451</v>
      </c>
      <c r="S935" s="181">
        <v>2677.6921209157717</v>
      </c>
      <c r="T935" s="181">
        <v>2681.4952461436819</v>
      </c>
      <c r="U935" s="181">
        <v>2684.4173725195506</v>
      </c>
      <c r="V935" s="181">
        <v>2686.4561420364862</v>
      </c>
      <c r="W935" s="181">
        <v>2687.6177515311138</v>
      </c>
      <c r="X935" s="181">
        <v>2687.9026133421648</v>
      </c>
      <c r="Y935" s="181">
        <v>2687.2803318872084</v>
      </c>
    </row>
    <row r="936" spans="1:25" x14ac:dyDescent="0.25">
      <c r="A936" s="178" t="s">
        <v>1167</v>
      </c>
      <c r="B936" s="178" t="s">
        <v>580</v>
      </c>
      <c r="C936" s="178" t="s">
        <v>262</v>
      </c>
      <c r="D936" s="178" t="s">
        <v>1198</v>
      </c>
      <c r="E936" s="181">
        <v>4135.3341412200589</v>
      </c>
      <c r="F936" s="181">
        <v>4146.2751361668334</v>
      </c>
      <c r="G936" s="181">
        <v>4151.9375409035556</v>
      </c>
      <c r="H936" s="181">
        <v>4154.2843793036054</v>
      </c>
      <c r="I936" s="181">
        <v>4154.3856326450723</v>
      </c>
      <c r="J936" s="182">
        <v>4152.1159098727585</v>
      </c>
      <c r="K936" s="181">
        <v>4147.6933863219265</v>
      </c>
      <c r="L936" s="181">
        <v>4141.448776005871</v>
      </c>
      <c r="M936" s="181">
        <v>4133.2601679841709</v>
      </c>
      <c r="N936" s="181">
        <v>4122.9998137706079</v>
      </c>
      <c r="O936" s="181">
        <v>4110.7413200566671</v>
      </c>
      <c r="P936" s="181">
        <v>4096.935117372087</v>
      </c>
      <c r="Q936" s="181">
        <v>4081.9835099846018</v>
      </c>
      <c r="R936" s="181">
        <v>4065.7071005765906</v>
      </c>
      <c r="S936" s="181">
        <v>4048.120933933013</v>
      </c>
      <c r="T936" s="181">
        <v>4029.2623445768841</v>
      </c>
      <c r="U936" s="181">
        <v>4009.167774025625</v>
      </c>
      <c r="V936" s="181">
        <v>3987.8574094820301</v>
      </c>
      <c r="W936" s="181">
        <v>3965.3638546040684</v>
      </c>
      <c r="X936" s="181">
        <v>3941.7107199497646</v>
      </c>
      <c r="Y936" s="181">
        <v>3916.876413560291</v>
      </c>
    </row>
    <row r="937" spans="1:25" x14ac:dyDescent="0.25">
      <c r="A937" s="178" t="s">
        <v>1167</v>
      </c>
      <c r="B937" s="178" t="s">
        <v>580</v>
      </c>
      <c r="C937" s="178" t="s">
        <v>682</v>
      </c>
      <c r="D937" s="178" t="s">
        <v>1199</v>
      </c>
      <c r="E937" s="181">
        <v>7682.8272116857224</v>
      </c>
      <c r="F937" s="181">
        <v>7898.6146561005771</v>
      </c>
      <c r="G937" s="181">
        <v>8110.0955584009816</v>
      </c>
      <c r="H937" s="181">
        <v>8320.5825320708027</v>
      </c>
      <c r="I937" s="181">
        <v>8531.9179084801635</v>
      </c>
      <c r="J937" s="182">
        <v>8743.6281497826058</v>
      </c>
      <c r="K937" s="181">
        <v>8955.9406197685457</v>
      </c>
      <c r="L937" s="181">
        <v>9169.3638378513842</v>
      </c>
      <c r="M937" s="181">
        <v>9383.4383466330073</v>
      </c>
      <c r="N937" s="181">
        <v>9597.6504253346375</v>
      </c>
      <c r="O937" s="181">
        <v>9811.922544956833</v>
      </c>
      <c r="P937" s="181">
        <v>10027.101227230114</v>
      </c>
      <c r="Q937" s="181">
        <v>10244.008013424569</v>
      </c>
      <c r="R937" s="181">
        <v>10462.057489641888</v>
      </c>
      <c r="S937" s="181">
        <v>10681.121185739998</v>
      </c>
      <c r="T937" s="181">
        <v>10901.123500479422</v>
      </c>
      <c r="U937" s="181">
        <v>11121.984766622585</v>
      </c>
      <c r="V937" s="181">
        <v>11343.577347636407</v>
      </c>
      <c r="W937" s="181">
        <v>11565.80349829881</v>
      </c>
      <c r="X937" s="181">
        <v>11788.535745599405</v>
      </c>
      <c r="Y937" s="181">
        <v>12011.502482964999</v>
      </c>
    </row>
    <row r="938" spans="1:25" x14ac:dyDescent="0.25">
      <c r="A938" s="178" t="s">
        <v>1167</v>
      </c>
      <c r="B938" s="178" t="s">
        <v>580</v>
      </c>
      <c r="C938" s="178" t="s">
        <v>934</v>
      </c>
      <c r="D938" s="178" t="s">
        <v>1200</v>
      </c>
      <c r="E938" s="181">
        <v>7226.8670072397017</v>
      </c>
      <c r="F938" s="181">
        <v>7246.4401640429815</v>
      </c>
      <c r="G938" s="181">
        <v>7256.7897764447353</v>
      </c>
      <c r="H938" s="181">
        <v>7261.3453184193922</v>
      </c>
      <c r="I938" s="181">
        <v>7261.9760592652156</v>
      </c>
      <c r="J938" s="182">
        <v>7258.4620625907282</v>
      </c>
      <c r="K938" s="181">
        <v>7251.1839753264958</v>
      </c>
      <c r="L938" s="181">
        <v>7240.7192971123795</v>
      </c>
      <c r="M938" s="181">
        <v>7226.8542738420883</v>
      </c>
      <c r="N938" s="181">
        <v>7209.3648906824901</v>
      </c>
      <c r="O938" s="181">
        <v>7188.3791830536375</v>
      </c>
      <c r="P938" s="181">
        <v>7164.684204686956</v>
      </c>
      <c r="Q938" s="181">
        <v>7138.9830380774692</v>
      </c>
      <c r="R938" s="181">
        <v>7110.9615397505213</v>
      </c>
      <c r="S938" s="181">
        <v>7080.6455901504296</v>
      </c>
      <c r="T938" s="181">
        <v>7048.1000660872351</v>
      </c>
      <c r="U938" s="181">
        <v>7013.3882984724623</v>
      </c>
      <c r="V938" s="181">
        <v>6976.5451980375192</v>
      </c>
      <c r="W938" s="181">
        <v>6937.6274075782148</v>
      </c>
      <c r="X938" s="181">
        <v>6896.6758491801893</v>
      </c>
      <c r="Y938" s="181">
        <v>6853.6523609730511</v>
      </c>
    </row>
    <row r="939" spans="1:25" x14ac:dyDescent="0.25">
      <c r="A939" s="178" t="s">
        <v>1167</v>
      </c>
      <c r="B939" s="178" t="s">
        <v>580</v>
      </c>
      <c r="C939" s="178" t="s">
        <v>240</v>
      </c>
      <c r="D939" s="178" t="s">
        <v>241</v>
      </c>
      <c r="E939" s="181">
        <v>31920.281308112211</v>
      </c>
      <c r="F939" s="181">
        <v>32161.539872336776</v>
      </c>
      <c r="G939" s="181">
        <v>32370.090209214854</v>
      </c>
      <c r="H939" s="181">
        <v>32560.742921107612</v>
      </c>
      <c r="I939" s="181">
        <v>32741.555079637114</v>
      </c>
      <c r="J939" s="182">
        <v>32911.268101123256</v>
      </c>
      <c r="K939" s="181">
        <v>33071.316861072439</v>
      </c>
      <c r="L939" s="181">
        <v>33224.057817000168</v>
      </c>
      <c r="M939" s="181">
        <v>33368.238843694999</v>
      </c>
      <c r="N939" s="181">
        <v>33502.516572811648</v>
      </c>
      <c r="O939" s="181">
        <v>33627.147208663882</v>
      </c>
      <c r="P939" s="181">
        <v>33745.486010862231</v>
      </c>
      <c r="Q939" s="181">
        <v>33860.573404112882</v>
      </c>
      <c r="R939" s="181">
        <v>33970.670636158444</v>
      </c>
      <c r="S939" s="181">
        <v>34075.619664527971</v>
      </c>
      <c r="T939" s="181">
        <v>34175.441702339034</v>
      </c>
      <c r="U939" s="181">
        <v>34270.146501727126</v>
      </c>
      <c r="V939" s="181">
        <v>34359.60020633979</v>
      </c>
      <c r="W939" s="181">
        <v>34443.769184794546</v>
      </c>
      <c r="X939" s="181">
        <v>34522.537162172615</v>
      </c>
      <c r="Y939" s="181">
        <v>34595.382482757101</v>
      </c>
    </row>
    <row r="940" spans="1:25" x14ac:dyDescent="0.25">
      <c r="A940" s="178" t="s">
        <v>1167</v>
      </c>
      <c r="B940" s="178" t="s">
        <v>581</v>
      </c>
      <c r="C940" s="178" t="s">
        <v>218</v>
      </c>
      <c r="D940" s="178" t="s">
        <v>1201</v>
      </c>
      <c r="E940" s="181">
        <v>5749.3403565710969</v>
      </c>
      <c r="F940" s="181">
        <v>5885.3081103696886</v>
      </c>
      <c r="G940" s="181">
        <v>6018.6446265281938</v>
      </c>
      <c r="H940" s="181">
        <v>6151.7274065409529</v>
      </c>
      <c r="I940" s="181">
        <v>6285.855521406249</v>
      </c>
      <c r="J940" s="182">
        <v>6420.6829559398539</v>
      </c>
      <c r="K940" s="181">
        <v>6556.3765777900016</v>
      </c>
      <c r="L940" s="181">
        <v>6693.3366332410396</v>
      </c>
      <c r="M940" s="181">
        <v>6831.2874304348443</v>
      </c>
      <c r="N940" s="181">
        <v>6969.9441279944585</v>
      </c>
      <c r="O940" s="181">
        <v>7109.3450350220064</v>
      </c>
      <c r="P940" s="181">
        <v>7250.1873398562375</v>
      </c>
      <c r="Q940" s="181">
        <v>7393.1746108967382</v>
      </c>
      <c r="R940" s="181">
        <v>7538.0008748867494</v>
      </c>
      <c r="S940" s="181">
        <v>7684.639704258786</v>
      </c>
      <c r="T940" s="181">
        <v>7832.747490617623</v>
      </c>
      <c r="U940" s="181">
        <v>7981.6964375346724</v>
      </c>
      <c r="V940" s="181">
        <v>8131.1268016696986</v>
      </c>
      <c r="W940" s="181">
        <v>8280.9766616507513</v>
      </c>
      <c r="X940" s="181">
        <v>8431.1212127474337</v>
      </c>
      <c r="Y940" s="181">
        <v>8581.1273002285143</v>
      </c>
    </row>
    <row r="941" spans="1:25" x14ac:dyDescent="0.25">
      <c r="A941" s="178" t="s">
        <v>1167</v>
      </c>
      <c r="B941" s="178" t="s">
        <v>581</v>
      </c>
      <c r="C941" s="178" t="s">
        <v>462</v>
      </c>
      <c r="D941" s="178" t="s">
        <v>1202</v>
      </c>
      <c r="E941" s="181">
        <v>9354.5642757013993</v>
      </c>
      <c r="F941" s="181">
        <v>9377.301862286231</v>
      </c>
      <c r="G941" s="181">
        <v>9390.9719112671901</v>
      </c>
      <c r="H941" s="181">
        <v>9399.6584186063301</v>
      </c>
      <c r="I941" s="181">
        <v>9405.5139466332839</v>
      </c>
      <c r="J941" s="182">
        <v>9408.1126946156364</v>
      </c>
      <c r="K941" s="181">
        <v>9407.805361967894</v>
      </c>
      <c r="L941" s="181">
        <v>9405.2479580851304</v>
      </c>
      <c r="M941" s="181">
        <v>9400.117645895627</v>
      </c>
      <c r="N941" s="181">
        <v>9392.110101596767</v>
      </c>
      <c r="O941" s="181">
        <v>9381.3776454525487</v>
      </c>
      <c r="P941" s="181">
        <v>9368.9172564499804</v>
      </c>
      <c r="Q941" s="181">
        <v>9355.6568986876646</v>
      </c>
      <c r="R941" s="181">
        <v>9341.1996597600446</v>
      </c>
      <c r="S941" s="181">
        <v>9325.5215474114193</v>
      </c>
      <c r="T941" s="181">
        <v>9308.22545788356</v>
      </c>
      <c r="U941" s="181">
        <v>9288.6184270892863</v>
      </c>
      <c r="V941" s="181">
        <v>9266.3734302920802</v>
      </c>
      <c r="W941" s="181">
        <v>9241.5277775615414</v>
      </c>
      <c r="X941" s="181">
        <v>9214.0527433801308</v>
      </c>
      <c r="Y941" s="181">
        <v>9183.5977672715162</v>
      </c>
    </row>
    <row r="942" spans="1:25" x14ac:dyDescent="0.25">
      <c r="A942" s="178" t="s">
        <v>1167</v>
      </c>
      <c r="B942" s="178" t="s">
        <v>581</v>
      </c>
      <c r="C942" s="178" t="s">
        <v>638</v>
      </c>
      <c r="D942" s="178" t="s">
        <v>1203</v>
      </c>
      <c r="E942" s="181">
        <v>3813.8074924435696</v>
      </c>
      <c r="F942" s="181">
        <v>3900.0236457237424</v>
      </c>
      <c r="G942" s="181">
        <v>3984.3182863694801</v>
      </c>
      <c r="H942" s="181">
        <v>4068.2693078682287</v>
      </c>
      <c r="I942" s="181">
        <v>4152.7357220947852</v>
      </c>
      <c r="J942" s="182">
        <v>4237.4873268319325</v>
      </c>
      <c r="K942" s="181">
        <v>4322.6329992117726</v>
      </c>
      <c r="L942" s="181">
        <v>4408.4348807655297</v>
      </c>
      <c r="M942" s="181">
        <v>4494.7093020538632</v>
      </c>
      <c r="N942" s="181">
        <v>4581.2673238439911</v>
      </c>
      <c r="O942" s="181">
        <v>4668.1329604376006</v>
      </c>
      <c r="P942" s="181">
        <v>4755.7623181419494</v>
      </c>
      <c r="Q942" s="181">
        <v>4844.6138228758928</v>
      </c>
      <c r="R942" s="181">
        <v>4934.4831667307335</v>
      </c>
      <c r="S942" s="181">
        <v>5025.3496746164819</v>
      </c>
      <c r="T942" s="181">
        <v>5116.9855407572522</v>
      </c>
      <c r="U942" s="181">
        <v>5208.9784156913465</v>
      </c>
      <c r="V942" s="181">
        <v>5301.0923826379649</v>
      </c>
      <c r="W942" s="181">
        <v>5393.2864510280688</v>
      </c>
      <c r="X942" s="181">
        <v>5485.4788828581259</v>
      </c>
      <c r="Y942" s="181">
        <v>5577.3878572423009</v>
      </c>
    </row>
    <row r="943" spans="1:25" x14ac:dyDescent="0.25">
      <c r="A943" s="178" t="s">
        <v>1167</v>
      </c>
      <c r="B943" s="178" t="s">
        <v>581</v>
      </c>
      <c r="C943" s="178" t="s">
        <v>240</v>
      </c>
      <c r="D943" s="178" t="s">
        <v>241</v>
      </c>
      <c r="E943" s="181">
        <v>6784.0784751643669</v>
      </c>
      <c r="F943" s="181">
        <v>6831.5700138475886</v>
      </c>
      <c r="G943" s="181">
        <v>6872.7175531235043</v>
      </c>
      <c r="H943" s="181">
        <v>6910.434482651568</v>
      </c>
      <c r="I943" s="181">
        <v>6946.2617002844008</v>
      </c>
      <c r="J943" s="182">
        <v>6979.8557611277201</v>
      </c>
      <c r="K943" s="181">
        <v>7011.4459143278054</v>
      </c>
      <c r="L943" s="181">
        <v>7041.4944570221996</v>
      </c>
      <c r="M943" s="181">
        <v>7069.7361950628347</v>
      </c>
      <c r="N943" s="181">
        <v>7095.9152868235487</v>
      </c>
      <c r="O943" s="181">
        <v>7120.1180350168779</v>
      </c>
      <c r="P943" s="181">
        <v>7143.0765680387422</v>
      </c>
      <c r="Q943" s="181">
        <v>7165.4837594558257</v>
      </c>
      <c r="R943" s="181">
        <v>7187.0259317692407</v>
      </c>
      <c r="S943" s="181">
        <v>7207.6719910219954</v>
      </c>
      <c r="T943" s="181">
        <v>7227.1006979644981</v>
      </c>
      <c r="U943" s="181">
        <v>7244.7543130624899</v>
      </c>
      <c r="V943" s="181">
        <v>7260.3518023182451</v>
      </c>
      <c r="W943" s="181">
        <v>7273.893996192448</v>
      </c>
      <c r="X943" s="181">
        <v>7285.3297874894843</v>
      </c>
      <c r="Y943" s="181">
        <v>7294.3517689381397</v>
      </c>
    </row>
    <row r="944" spans="1:25" x14ac:dyDescent="0.25">
      <c r="A944" s="178" t="s">
        <v>1167</v>
      </c>
      <c r="B944" s="178" t="s">
        <v>582</v>
      </c>
      <c r="C944" s="178" t="s">
        <v>565</v>
      </c>
      <c r="D944" s="178" t="s">
        <v>566</v>
      </c>
      <c r="E944" s="181">
        <v>34162.462070098292</v>
      </c>
      <c r="F944" s="181">
        <v>34402.169619668712</v>
      </c>
      <c r="G944" s="181">
        <v>34674.36403866503</v>
      </c>
      <c r="H944" s="181">
        <v>34980.909732946442</v>
      </c>
      <c r="I944" s="181">
        <v>35319.875964166094</v>
      </c>
      <c r="J944" s="182">
        <v>35682.259558800375</v>
      </c>
      <c r="K944" s="181">
        <v>36063.377107431756</v>
      </c>
      <c r="L944" s="181">
        <v>36461.331720660513</v>
      </c>
      <c r="M944" s="181">
        <v>36871.426879440041</v>
      </c>
      <c r="N944" s="181">
        <v>37290.084979970103</v>
      </c>
      <c r="O944" s="181">
        <v>37716.348219070002</v>
      </c>
      <c r="P944" s="181">
        <v>38153.115565537308</v>
      </c>
      <c r="Q944" s="181">
        <v>38603.643406158713</v>
      </c>
      <c r="R944" s="181">
        <v>39066.100690007697</v>
      </c>
      <c r="S944" s="181">
        <v>39540.60166890471</v>
      </c>
      <c r="T944" s="181">
        <v>40025.37051822037</v>
      </c>
      <c r="U944" s="181">
        <v>40512.083820336164</v>
      </c>
      <c r="V944" s="181">
        <v>40994.230606131503</v>
      </c>
      <c r="W944" s="181">
        <v>41472.102424158198</v>
      </c>
      <c r="X944" s="181">
        <v>41945.655020926715</v>
      </c>
      <c r="Y944" s="181">
        <v>42412.931651511179</v>
      </c>
    </row>
    <row r="945" spans="1:25" x14ac:dyDescent="0.25">
      <c r="A945" s="178" t="s">
        <v>1167</v>
      </c>
      <c r="B945" s="178" t="s">
        <v>585</v>
      </c>
      <c r="C945" s="178" t="s">
        <v>218</v>
      </c>
      <c r="D945" s="178" t="s">
        <v>1204</v>
      </c>
      <c r="E945" s="181">
        <v>3700.0266288620182</v>
      </c>
      <c r="F945" s="181">
        <v>3734.8558174134132</v>
      </c>
      <c r="G945" s="181">
        <v>3772.9335005562207</v>
      </c>
      <c r="H945" s="181">
        <v>3814.379368900969</v>
      </c>
      <c r="I945" s="181">
        <v>3859.0085379395873</v>
      </c>
      <c r="J945" s="182">
        <v>3905.9164083643886</v>
      </c>
      <c r="K945" s="181">
        <v>3954.6539665066234</v>
      </c>
      <c r="L945" s="181">
        <v>4005.0150133153952</v>
      </c>
      <c r="M945" s="181">
        <v>4056.4967823814113</v>
      </c>
      <c r="N945" s="181">
        <v>4108.6909975945155</v>
      </c>
      <c r="O945" s="181">
        <v>4161.4396326526385</v>
      </c>
      <c r="P945" s="181">
        <v>4214.9871874325663</v>
      </c>
      <c r="Q945" s="181">
        <v>4269.5920197540127</v>
      </c>
      <c r="R945" s="181">
        <v>4324.9808568394392</v>
      </c>
      <c r="S945" s="181">
        <v>4381.1049240477723</v>
      </c>
      <c r="T945" s="181">
        <v>4437.8080562298774</v>
      </c>
      <c r="U945" s="181">
        <v>4494.736261649753</v>
      </c>
      <c r="V945" s="181">
        <v>4551.647233260659</v>
      </c>
      <c r="W945" s="181">
        <v>4608.5041570508338</v>
      </c>
      <c r="X945" s="181">
        <v>4665.2617824996178</v>
      </c>
      <c r="Y945" s="181">
        <v>4721.7398346070377</v>
      </c>
    </row>
    <row r="946" spans="1:25" x14ac:dyDescent="0.25">
      <c r="A946" s="178" t="s">
        <v>1167</v>
      </c>
      <c r="B946" s="178" t="s">
        <v>585</v>
      </c>
      <c r="C946" s="178" t="s">
        <v>240</v>
      </c>
      <c r="D946" s="178" t="s">
        <v>241</v>
      </c>
      <c r="E946" s="181">
        <v>8978.3362896378439</v>
      </c>
      <c r="F946" s="181">
        <v>8966.0875542580525</v>
      </c>
      <c r="G946" s="181">
        <v>8961.0857611646607</v>
      </c>
      <c r="H946" s="181">
        <v>8963.3819809494489</v>
      </c>
      <c r="I946" s="181">
        <v>8972.3135085559861</v>
      </c>
      <c r="J946" s="182">
        <v>8985.5864154365008</v>
      </c>
      <c r="K946" s="181">
        <v>9002.0371750942322</v>
      </c>
      <c r="L946" s="181">
        <v>9021.0959306823988</v>
      </c>
      <c r="M946" s="181">
        <v>9041.5541302532929</v>
      </c>
      <c r="N946" s="181">
        <v>9062.460783919425</v>
      </c>
      <c r="O946" s="181">
        <v>9083.4499909534625</v>
      </c>
      <c r="P946" s="181">
        <v>9105.0403007137611</v>
      </c>
      <c r="Q946" s="181">
        <v>9127.7584077695228</v>
      </c>
      <c r="R946" s="181">
        <v>9150.9841740023003</v>
      </c>
      <c r="S946" s="181">
        <v>9174.5925174590211</v>
      </c>
      <c r="T946" s="181">
        <v>9198.2406339816298</v>
      </c>
      <c r="U946" s="181">
        <v>9221.1936585237891</v>
      </c>
      <c r="V946" s="181">
        <v>9242.9733727306175</v>
      </c>
      <c r="W946" s="181">
        <v>9263.5342882048553</v>
      </c>
      <c r="X946" s="181">
        <v>9282.8164462175955</v>
      </c>
      <c r="Y946" s="181">
        <v>9300.4968389567057</v>
      </c>
    </row>
    <row r="947" spans="1:25" x14ac:dyDescent="0.25">
      <c r="A947" s="178" t="s">
        <v>1167</v>
      </c>
      <c r="B947" s="178" t="s">
        <v>586</v>
      </c>
      <c r="C947" s="178" t="s">
        <v>218</v>
      </c>
      <c r="D947" s="178" t="s">
        <v>1205</v>
      </c>
      <c r="E947" s="181">
        <v>5413.1315129059121</v>
      </c>
      <c r="F947" s="181">
        <v>5487.9093399495596</v>
      </c>
      <c r="G947" s="181">
        <v>5559.4069012821192</v>
      </c>
      <c r="H947" s="181">
        <v>5629.396401950301</v>
      </c>
      <c r="I947" s="181">
        <v>5698.8473776460351</v>
      </c>
      <c r="J947" s="182">
        <v>5767.3585185692937</v>
      </c>
      <c r="K947" s="181">
        <v>5834.9627102686063</v>
      </c>
      <c r="L947" s="181">
        <v>5901.8941950865155</v>
      </c>
      <c r="M947" s="181">
        <v>5967.8101319173684</v>
      </c>
      <c r="N947" s="181">
        <v>6032.3373801212274</v>
      </c>
      <c r="O947" s="181">
        <v>6095.4310860285814</v>
      </c>
      <c r="P947" s="181">
        <v>6157.6165413172939</v>
      </c>
      <c r="Q947" s="181">
        <v>6219.3774840077913</v>
      </c>
      <c r="R947" s="181">
        <v>6280.3828967830395</v>
      </c>
      <c r="S947" s="181">
        <v>6340.6422879479878</v>
      </c>
      <c r="T947" s="181">
        <v>6400.4903107692053</v>
      </c>
      <c r="U947" s="181">
        <v>6459.7933421852413</v>
      </c>
      <c r="V947" s="181">
        <v>6518.0735024193782</v>
      </c>
      <c r="W947" s="181">
        <v>6575.3165320349817</v>
      </c>
      <c r="X947" s="181">
        <v>6631.516945313454</v>
      </c>
      <c r="Y947" s="181">
        <v>6686.7385273235332</v>
      </c>
    </row>
    <row r="948" spans="1:25" x14ac:dyDescent="0.25">
      <c r="A948" s="178" t="s">
        <v>1167</v>
      </c>
      <c r="B948" s="178" t="s">
        <v>586</v>
      </c>
      <c r="C948" s="178" t="s">
        <v>1206</v>
      </c>
      <c r="D948" s="178" t="s">
        <v>1207</v>
      </c>
      <c r="E948" s="181">
        <v>1531.4404506523704</v>
      </c>
      <c r="F948" s="181">
        <v>1576.4255712809259</v>
      </c>
      <c r="G948" s="181">
        <v>1621.4740837429445</v>
      </c>
      <c r="H948" s="181">
        <v>1667.0874729554671</v>
      </c>
      <c r="I948" s="181">
        <v>1713.557136893422</v>
      </c>
      <c r="J948" s="182">
        <v>1760.7736099958015</v>
      </c>
      <c r="K948" s="181">
        <v>1808.7546600501621</v>
      </c>
      <c r="L948" s="181">
        <v>1857.5820453716833</v>
      </c>
      <c r="M948" s="181">
        <v>1907.1576298255636</v>
      </c>
      <c r="N948" s="181">
        <v>1957.366820844687</v>
      </c>
      <c r="O948" s="181">
        <v>2008.1956961230414</v>
      </c>
      <c r="P948" s="181">
        <v>2059.819919588278</v>
      </c>
      <c r="Q948" s="181">
        <v>2112.4115704111809</v>
      </c>
      <c r="R948" s="181">
        <v>2165.8718155319202</v>
      </c>
      <c r="S948" s="181">
        <v>2220.2142591476213</v>
      </c>
      <c r="T948" s="181">
        <v>2275.5683581568869</v>
      </c>
      <c r="U948" s="181">
        <v>2331.9018845084834</v>
      </c>
      <c r="V948" s="181">
        <v>2389.0536878414114</v>
      </c>
      <c r="W948" s="181">
        <v>2447.0245550804125</v>
      </c>
      <c r="X948" s="181">
        <v>2505.8181686142843</v>
      </c>
      <c r="Y948" s="181">
        <v>2565.4645531170972</v>
      </c>
    </row>
    <row r="949" spans="1:25" x14ac:dyDescent="0.25">
      <c r="A949" s="178" t="s">
        <v>1167</v>
      </c>
      <c r="B949" s="178" t="s">
        <v>586</v>
      </c>
      <c r="C949" s="178" t="s">
        <v>240</v>
      </c>
      <c r="D949" s="178" t="s">
        <v>241</v>
      </c>
      <c r="E949" s="181">
        <v>11930.9420708824</v>
      </c>
      <c r="F949" s="181">
        <v>11975.001649439064</v>
      </c>
      <c r="G949" s="181">
        <v>12009.974762838738</v>
      </c>
      <c r="H949" s="181">
        <v>12039.901682148924</v>
      </c>
      <c r="I949" s="181">
        <v>12066.966911703754</v>
      </c>
      <c r="J949" s="182">
        <v>12090.396807634812</v>
      </c>
      <c r="K949" s="181">
        <v>12110.351141820831</v>
      </c>
      <c r="L949" s="181">
        <v>12127.398968120455</v>
      </c>
      <c r="M949" s="181">
        <v>12140.914494506545</v>
      </c>
      <c r="N949" s="181">
        <v>12150.237271156602</v>
      </c>
      <c r="O949" s="181">
        <v>12155.389600192118</v>
      </c>
      <c r="P949" s="181">
        <v>12157.520813503144</v>
      </c>
      <c r="Q949" s="181">
        <v>12157.655635660261</v>
      </c>
      <c r="R949" s="181">
        <v>12155.202857703718</v>
      </c>
      <c r="S949" s="181">
        <v>12150.248269626571</v>
      </c>
      <c r="T949" s="181">
        <v>12143.492522198494</v>
      </c>
      <c r="U949" s="181">
        <v>12134.730203675974</v>
      </c>
      <c r="V949" s="181">
        <v>12123.124683989756</v>
      </c>
      <c r="W949" s="181">
        <v>12108.727248377454</v>
      </c>
      <c r="X949" s="181">
        <v>12091.604682027813</v>
      </c>
      <c r="Y949" s="181">
        <v>12071.947698483818</v>
      </c>
    </row>
    <row r="950" spans="1:25" x14ac:dyDescent="0.25">
      <c r="A950" s="178" t="s">
        <v>1167</v>
      </c>
      <c r="B950" s="178" t="s">
        <v>587</v>
      </c>
      <c r="C950" s="178" t="s">
        <v>246</v>
      </c>
      <c r="D950" s="178" t="s">
        <v>1208</v>
      </c>
      <c r="E950" s="181">
        <v>3141.9990654905255</v>
      </c>
      <c r="F950" s="181">
        <v>3158.7444843597659</v>
      </c>
      <c r="G950" s="181">
        <v>3172.4787793774399</v>
      </c>
      <c r="H950" s="181">
        <v>3184.4916778519082</v>
      </c>
      <c r="I950" s="181">
        <v>3195.4655006774701</v>
      </c>
      <c r="J950" s="182">
        <v>3205.2685740501693</v>
      </c>
      <c r="K950" s="181">
        <v>3213.9949279064722</v>
      </c>
      <c r="L950" s="181">
        <v>3221.8101184038997</v>
      </c>
      <c r="M950" s="181">
        <v>3228.5378788357111</v>
      </c>
      <c r="N950" s="181">
        <v>3234.0220570901688</v>
      </c>
      <c r="O950" s="181">
        <v>3238.2941316877232</v>
      </c>
      <c r="P950" s="181">
        <v>3241.6689146589501</v>
      </c>
      <c r="Q950" s="181">
        <v>3244.4326962458886</v>
      </c>
      <c r="R950" s="181">
        <v>3246.4586368998753</v>
      </c>
      <c r="S950" s="181">
        <v>3247.8288512851709</v>
      </c>
      <c r="T950" s="181">
        <v>3248.7545925683289</v>
      </c>
      <c r="U950" s="181">
        <v>3249.2039731851119</v>
      </c>
      <c r="V950" s="181">
        <v>3249.005799649683</v>
      </c>
      <c r="W950" s="181">
        <v>3248.1957483839642</v>
      </c>
      <c r="X950" s="181">
        <v>3246.8237703987111</v>
      </c>
      <c r="Y950" s="181">
        <v>3244.9526064815232</v>
      </c>
    </row>
    <row r="951" spans="1:25" x14ac:dyDescent="0.25">
      <c r="A951" s="178" t="s">
        <v>1167</v>
      </c>
      <c r="B951" s="178" t="s">
        <v>587</v>
      </c>
      <c r="C951" s="178" t="s">
        <v>240</v>
      </c>
      <c r="D951" s="178" t="s">
        <v>241</v>
      </c>
      <c r="E951" s="181">
        <v>6680.9574153187623</v>
      </c>
      <c r="F951" s="181">
        <v>6732.631509553421</v>
      </c>
      <c r="G951" s="181">
        <v>6778.839939283137</v>
      </c>
      <c r="H951" s="181">
        <v>6822.2988196796268</v>
      </c>
      <c r="I951" s="181">
        <v>6864.445158732141</v>
      </c>
      <c r="J951" s="182">
        <v>6904.9765788265831</v>
      </c>
      <c r="K951" s="181">
        <v>6944.0736434290111</v>
      </c>
      <c r="L951" s="181">
        <v>6982.0728433394779</v>
      </c>
      <c r="M951" s="181">
        <v>7018.5706878468845</v>
      </c>
      <c r="N951" s="181">
        <v>7053.201477233798</v>
      </c>
      <c r="O951" s="181">
        <v>7086.0042023074084</v>
      </c>
      <c r="P951" s="181">
        <v>7117.6393607776272</v>
      </c>
      <c r="Q951" s="181">
        <v>7148.7128367518671</v>
      </c>
      <c r="R951" s="181">
        <v>7178.9250110787289</v>
      </c>
      <c r="S951" s="181">
        <v>7208.4352632842038</v>
      </c>
      <c r="T951" s="181">
        <v>7237.6926334570544</v>
      </c>
      <c r="U951" s="181">
        <v>7266.6089843571017</v>
      </c>
      <c r="V951" s="181">
        <v>7294.7818932745877</v>
      </c>
      <c r="W951" s="181">
        <v>7322.2686734633189</v>
      </c>
      <c r="X951" s="181">
        <v>7349.1596289120653</v>
      </c>
      <c r="Y951" s="181">
        <v>7375.5754363247834</v>
      </c>
    </row>
    <row r="952" spans="1:25" x14ac:dyDescent="0.25">
      <c r="A952" s="178" t="s">
        <v>1167</v>
      </c>
      <c r="B952" s="178" t="s">
        <v>594</v>
      </c>
      <c r="C952" s="178" t="s">
        <v>218</v>
      </c>
      <c r="D952" s="178" t="s">
        <v>1209</v>
      </c>
      <c r="E952" s="181">
        <v>5996.2715428088495</v>
      </c>
      <c r="F952" s="181">
        <v>6109.1732315525815</v>
      </c>
      <c r="G952" s="181">
        <v>6209.7304911858191</v>
      </c>
      <c r="H952" s="181">
        <v>6302.0389794993598</v>
      </c>
      <c r="I952" s="181">
        <v>6388.7769547539974</v>
      </c>
      <c r="J952" s="182">
        <v>6470.7681467168286</v>
      </c>
      <c r="K952" s="181">
        <v>6549.0152674846813</v>
      </c>
      <c r="L952" s="181">
        <v>6624.4591722242467</v>
      </c>
      <c r="M952" s="181">
        <v>6697.2377799362021</v>
      </c>
      <c r="N952" s="181">
        <v>6767.3840433446067</v>
      </c>
      <c r="O952" s="181">
        <v>6835.1692976947979</v>
      </c>
      <c r="P952" s="181">
        <v>6901.3763408052373</v>
      </c>
      <c r="Q952" s="181">
        <v>6966.6859374346732</v>
      </c>
      <c r="R952" s="181">
        <v>7030.8306478916884</v>
      </c>
      <c r="S952" s="181">
        <v>7093.8256277115461</v>
      </c>
      <c r="T952" s="181">
        <v>7155.6782564802934</v>
      </c>
      <c r="U952" s="181">
        <v>7216.6457883537778</v>
      </c>
      <c r="V952" s="181">
        <v>7276.9497976461807</v>
      </c>
      <c r="W952" s="181">
        <v>7336.5455761442263</v>
      </c>
      <c r="X952" s="181">
        <v>7395.3584027126908</v>
      </c>
      <c r="Y952" s="181">
        <v>7453.2187738004304</v>
      </c>
    </row>
    <row r="953" spans="1:25" x14ac:dyDescent="0.25">
      <c r="A953" s="178" t="s">
        <v>1167</v>
      </c>
      <c r="B953" s="178" t="s">
        <v>594</v>
      </c>
      <c r="C953" s="178" t="s">
        <v>240</v>
      </c>
      <c r="D953" s="178" t="s">
        <v>241</v>
      </c>
      <c r="E953" s="181">
        <v>5551.4987641996868</v>
      </c>
      <c r="F953" s="181">
        <v>5581.0146256779408</v>
      </c>
      <c r="G953" s="181">
        <v>5597.6435147020939</v>
      </c>
      <c r="H953" s="181">
        <v>5605.5126256911553</v>
      </c>
      <c r="I953" s="181">
        <v>5607.299340330901</v>
      </c>
      <c r="J953" s="182">
        <v>5603.9418297059001</v>
      </c>
      <c r="K953" s="181">
        <v>5596.4876183805991</v>
      </c>
      <c r="L953" s="181">
        <v>5585.8817406420922</v>
      </c>
      <c r="M953" s="181">
        <v>5572.3552057435218</v>
      </c>
      <c r="N953" s="181">
        <v>5556.04381271886</v>
      </c>
      <c r="O953" s="181">
        <v>5537.272281892856</v>
      </c>
      <c r="P953" s="181">
        <v>5516.7598482048752</v>
      </c>
      <c r="Q953" s="181">
        <v>5495.1096875002859</v>
      </c>
      <c r="R953" s="181">
        <v>5472.1568225410829</v>
      </c>
      <c r="S953" s="181">
        <v>5447.9632780454294</v>
      </c>
      <c r="T953" s="181">
        <v>5422.5833018751673</v>
      </c>
      <c r="U953" s="181">
        <v>5396.2564616243653</v>
      </c>
      <c r="V953" s="181">
        <v>5369.1845988072509</v>
      </c>
      <c r="W953" s="181">
        <v>5341.3660482209179</v>
      </c>
      <c r="X953" s="181">
        <v>5312.7785360323505</v>
      </c>
      <c r="Y953" s="181">
        <v>5283.3346556092301</v>
      </c>
    </row>
    <row r="954" spans="1:25" x14ac:dyDescent="0.25">
      <c r="A954" s="178" t="s">
        <v>1167</v>
      </c>
      <c r="B954" s="178" t="s">
        <v>596</v>
      </c>
      <c r="C954" s="178" t="s">
        <v>565</v>
      </c>
      <c r="D954" s="178" t="s">
        <v>566</v>
      </c>
      <c r="E954" s="181">
        <v>5333.7752597420813</v>
      </c>
      <c r="F954" s="181">
        <v>5423.1489918330317</v>
      </c>
      <c r="G954" s="181">
        <v>5503.0658176177076</v>
      </c>
      <c r="H954" s="181">
        <v>5577.7958613288456</v>
      </c>
      <c r="I954" s="181">
        <v>5649.9009711957824</v>
      </c>
      <c r="J954" s="182">
        <v>5719.8891817662288</v>
      </c>
      <c r="K954" s="181">
        <v>5788.5218891394743</v>
      </c>
      <c r="L954" s="181">
        <v>5856.5803338464275</v>
      </c>
      <c r="M954" s="181">
        <v>5924.017989959244</v>
      </c>
      <c r="N954" s="181">
        <v>5990.7178440359485</v>
      </c>
      <c r="O954" s="181">
        <v>6056.8358272524847</v>
      </c>
      <c r="P954" s="181">
        <v>6123.0128390106329</v>
      </c>
      <c r="Q954" s="181">
        <v>6189.8323639427681</v>
      </c>
      <c r="R954" s="181">
        <v>6256.9783453234995</v>
      </c>
      <c r="S954" s="181">
        <v>6324.4496050314756</v>
      </c>
      <c r="T954" s="181">
        <v>6391.8953263529565</v>
      </c>
      <c r="U954" s="181">
        <v>6458.4814985670864</v>
      </c>
      <c r="V954" s="181">
        <v>6523.7330588811938</v>
      </c>
      <c r="W954" s="181">
        <v>6587.6867728598982</v>
      </c>
      <c r="X954" s="181">
        <v>6650.3572098874602</v>
      </c>
      <c r="Y954" s="181">
        <v>6711.4639401606282</v>
      </c>
    </row>
    <row r="955" spans="1:25" x14ac:dyDescent="0.25">
      <c r="A955" s="178" t="s">
        <v>1167</v>
      </c>
      <c r="B955" s="178" t="s">
        <v>598</v>
      </c>
      <c r="C955" s="178" t="s">
        <v>218</v>
      </c>
      <c r="D955" s="178" t="s">
        <v>781</v>
      </c>
      <c r="E955" s="181">
        <v>4645.2607184008839</v>
      </c>
      <c r="F955" s="181">
        <v>4652.7889758936744</v>
      </c>
      <c r="G955" s="181">
        <v>4665.1642668564718</v>
      </c>
      <c r="H955" s="181">
        <v>4682.0438198962311</v>
      </c>
      <c r="I955" s="181">
        <v>4702.7717953117162</v>
      </c>
      <c r="J955" s="182">
        <v>4725.8873685819099</v>
      </c>
      <c r="K955" s="181">
        <v>4750.6081773793549</v>
      </c>
      <c r="L955" s="181">
        <v>4776.5081755912479</v>
      </c>
      <c r="M955" s="181">
        <v>4802.8441203010325</v>
      </c>
      <c r="N955" s="181">
        <v>4829.0257794507388</v>
      </c>
      <c r="O955" s="181">
        <v>4854.8037927393307</v>
      </c>
      <c r="P955" s="181">
        <v>4880.4408502708739</v>
      </c>
      <c r="Q955" s="181">
        <v>4906.219504791381</v>
      </c>
      <c r="R955" s="181">
        <v>4931.782848860531</v>
      </c>
      <c r="S955" s="181">
        <v>4957.0076740031</v>
      </c>
      <c r="T955" s="181">
        <v>4981.7517902432619</v>
      </c>
      <c r="U955" s="181">
        <v>5005.9680787975931</v>
      </c>
      <c r="V955" s="181">
        <v>5029.6572224625024</v>
      </c>
      <c r="W955" s="181">
        <v>5052.7691689211288</v>
      </c>
      <c r="X955" s="181">
        <v>5075.2299202849135</v>
      </c>
      <c r="Y955" s="181">
        <v>5096.8775909032875</v>
      </c>
    </row>
    <row r="956" spans="1:25" x14ac:dyDescent="0.25">
      <c r="A956" s="178" t="s">
        <v>1167</v>
      </c>
      <c r="B956" s="178" t="s">
        <v>598</v>
      </c>
      <c r="C956" s="178" t="s">
        <v>240</v>
      </c>
      <c r="D956" s="178" t="s">
        <v>241</v>
      </c>
      <c r="E956" s="181">
        <v>7531.447982339193</v>
      </c>
      <c r="F956" s="181">
        <v>7543.6536868500298</v>
      </c>
      <c r="G956" s="181">
        <v>7563.7179772747659</v>
      </c>
      <c r="H956" s="181">
        <v>7591.0851119504359</v>
      </c>
      <c r="I956" s="181">
        <v>7624.6917657174745</v>
      </c>
      <c r="J956" s="182">
        <v>7662.1694764898284</v>
      </c>
      <c r="K956" s="181">
        <v>7702.2497856104319</v>
      </c>
      <c r="L956" s="181">
        <v>7744.2419365574951</v>
      </c>
      <c r="M956" s="181">
        <v>7786.9408957056467</v>
      </c>
      <c r="N956" s="181">
        <v>7829.3897087929872</v>
      </c>
      <c r="O956" s="181">
        <v>7871.1840833050646</v>
      </c>
      <c r="P956" s="181">
        <v>7912.7499236150015</v>
      </c>
      <c r="Q956" s="181">
        <v>7954.5453377683643</v>
      </c>
      <c r="R956" s="181">
        <v>7995.9916650646574</v>
      </c>
      <c r="S956" s="181">
        <v>8036.8891453013039</v>
      </c>
      <c r="T956" s="181">
        <v>8077.0072432142033</v>
      </c>
      <c r="U956" s="181">
        <v>8116.2695642395483</v>
      </c>
      <c r="V956" s="181">
        <v>8154.6772154079117</v>
      </c>
      <c r="W956" s="181">
        <v>8192.1490459629222</v>
      </c>
      <c r="X956" s="181">
        <v>8228.5650817454843</v>
      </c>
      <c r="Y956" s="181">
        <v>8263.6628545260901</v>
      </c>
    </row>
    <row r="957" spans="1:25" x14ac:dyDescent="0.25">
      <c r="A957" s="178" t="s">
        <v>1167</v>
      </c>
      <c r="B957" s="178" t="s">
        <v>606</v>
      </c>
      <c r="C957" s="178" t="s">
        <v>218</v>
      </c>
      <c r="D957" s="178" t="s">
        <v>1210</v>
      </c>
      <c r="E957" s="181">
        <v>5392.1745637811582</v>
      </c>
      <c r="F957" s="181">
        <v>5482.6317157414323</v>
      </c>
      <c r="G957" s="181">
        <v>5571.1143322360967</v>
      </c>
      <c r="H957" s="181">
        <v>5659.2043780932891</v>
      </c>
      <c r="I957" s="181">
        <v>5747.6765349802736</v>
      </c>
      <c r="J957" s="182">
        <v>5835.9485262873513</v>
      </c>
      <c r="K957" s="181">
        <v>5923.9308927477186</v>
      </c>
      <c r="L957" s="181">
        <v>6011.7540460490782</v>
      </c>
      <c r="M957" s="181">
        <v>6099.0055683456312</v>
      </c>
      <c r="N957" s="181">
        <v>6185.3360608981939</v>
      </c>
      <c r="O957" s="181">
        <v>6270.7338934831096</v>
      </c>
      <c r="P957" s="181">
        <v>6355.7536972571452</v>
      </c>
      <c r="Q957" s="181">
        <v>6440.9523589229848</v>
      </c>
      <c r="R957" s="181">
        <v>6526.077167219989</v>
      </c>
      <c r="S957" s="181">
        <v>6611.2124741718226</v>
      </c>
      <c r="T957" s="181">
        <v>6696.0821470517294</v>
      </c>
      <c r="U957" s="181">
        <v>6780.3353904997921</v>
      </c>
      <c r="V957" s="181">
        <v>6863.9419561373825</v>
      </c>
      <c r="W957" s="181">
        <v>6946.9130095049513</v>
      </c>
      <c r="X957" s="181">
        <v>7029.2413288408361</v>
      </c>
      <c r="Y957" s="181">
        <v>7110.6139567461014</v>
      </c>
    </row>
    <row r="958" spans="1:25" x14ac:dyDescent="0.25">
      <c r="A958" s="178" t="s">
        <v>1167</v>
      </c>
      <c r="B958" s="178" t="s">
        <v>606</v>
      </c>
      <c r="C958" s="178" t="s">
        <v>240</v>
      </c>
      <c r="D958" s="178" t="s">
        <v>241</v>
      </c>
      <c r="E958" s="181">
        <v>5321.5883287401984</v>
      </c>
      <c r="F958" s="181">
        <v>5313.8165278057104</v>
      </c>
      <c r="G958" s="181">
        <v>5303.2078184205357</v>
      </c>
      <c r="H958" s="181">
        <v>5291.3950299503022</v>
      </c>
      <c r="I958" s="181">
        <v>5279.1582744662928</v>
      </c>
      <c r="J958" s="182">
        <v>5266.0003073436073</v>
      </c>
      <c r="K958" s="181">
        <v>5251.8964698397585</v>
      </c>
      <c r="L958" s="181">
        <v>5237.0168662653796</v>
      </c>
      <c r="M958" s="181">
        <v>5221.0566491027939</v>
      </c>
      <c r="N958" s="181">
        <v>5203.7862628401781</v>
      </c>
      <c r="O958" s="181">
        <v>5185.2728048912877</v>
      </c>
      <c r="P958" s="181">
        <v>5166.040934674269</v>
      </c>
      <c r="Q958" s="181">
        <v>5146.5833078901642</v>
      </c>
      <c r="R958" s="181">
        <v>5126.7244805907394</v>
      </c>
      <c r="S958" s="181">
        <v>5106.5616440950707</v>
      </c>
      <c r="T958" s="181">
        <v>5085.9124136402288</v>
      </c>
      <c r="U958" s="181">
        <v>5064.5513056105574</v>
      </c>
      <c r="V958" s="181">
        <v>5042.5039455253718</v>
      </c>
      <c r="W958" s="181">
        <v>5019.8251820574915</v>
      </c>
      <c r="X958" s="181">
        <v>4996.5541440698289</v>
      </c>
      <c r="Y958" s="181">
        <v>4972.5144652953977</v>
      </c>
    </row>
    <row r="959" spans="1:25" x14ac:dyDescent="0.25">
      <c r="A959" s="178" t="s">
        <v>1167</v>
      </c>
      <c r="B959" s="178" t="s">
        <v>608</v>
      </c>
      <c r="C959" s="178" t="s">
        <v>218</v>
      </c>
      <c r="D959" s="178" t="s">
        <v>655</v>
      </c>
      <c r="E959" s="181">
        <v>10992.394516849876</v>
      </c>
      <c r="F959" s="181">
        <v>11051.416972209874</v>
      </c>
      <c r="G959" s="181">
        <v>11104.791030590182</v>
      </c>
      <c r="H959" s="181">
        <v>11155.701894346161</v>
      </c>
      <c r="I959" s="181">
        <v>11205.635228309664</v>
      </c>
      <c r="J959" s="182">
        <v>11253.385961634895</v>
      </c>
      <c r="K959" s="181">
        <v>11298.812615976034</v>
      </c>
      <c r="L959" s="181">
        <v>11342.239437464725</v>
      </c>
      <c r="M959" s="181">
        <v>11382.951365039757</v>
      </c>
      <c r="N959" s="181">
        <v>11420.343602615001</v>
      </c>
      <c r="O959" s="181">
        <v>11454.40067426218</v>
      </c>
      <c r="P959" s="181">
        <v>11486.182259779172</v>
      </c>
      <c r="Q959" s="181">
        <v>11516.709281072288</v>
      </c>
      <c r="R959" s="181">
        <v>11545.475667765422</v>
      </c>
      <c r="S959" s="181">
        <v>11572.501376854545</v>
      </c>
      <c r="T959" s="181">
        <v>11597.480652027611</v>
      </c>
      <c r="U959" s="181">
        <v>11620.15205754911</v>
      </c>
      <c r="V959" s="181">
        <v>11640.546289207448</v>
      </c>
      <c r="W959" s="181">
        <v>11658.68382653051</v>
      </c>
      <c r="X959" s="181">
        <v>11674.52848789541</v>
      </c>
      <c r="Y959" s="181">
        <v>11687.706402097749</v>
      </c>
    </row>
    <row r="960" spans="1:25" x14ac:dyDescent="0.25">
      <c r="A960" s="178" t="s">
        <v>1167</v>
      </c>
      <c r="B960" s="178" t="s">
        <v>608</v>
      </c>
      <c r="C960" s="178" t="s">
        <v>755</v>
      </c>
      <c r="D960" s="178" t="s">
        <v>407</v>
      </c>
      <c r="E960" s="181">
        <v>1866.652319145157</v>
      </c>
      <c r="F960" s="181">
        <v>1911.2560944266309</v>
      </c>
      <c r="G960" s="181">
        <v>1955.8750157675472</v>
      </c>
      <c r="H960" s="181">
        <v>2001.0475084341751</v>
      </c>
      <c r="I960" s="181">
        <v>2047.0420825868919</v>
      </c>
      <c r="J960" s="182">
        <v>2093.6462076777125</v>
      </c>
      <c r="K960" s="181">
        <v>2140.8324416533987</v>
      </c>
      <c r="L960" s="181">
        <v>2188.6608671228678</v>
      </c>
      <c r="M960" s="181">
        <v>2236.9914937175627</v>
      </c>
      <c r="N960" s="181">
        <v>2285.6957127390197</v>
      </c>
      <c r="O960" s="181">
        <v>2334.7554845773702</v>
      </c>
      <c r="P960" s="181">
        <v>2384.3748237683894</v>
      </c>
      <c r="Q960" s="181">
        <v>2434.7648249191498</v>
      </c>
      <c r="R960" s="181">
        <v>2485.8231937526371</v>
      </c>
      <c r="S960" s="181">
        <v>2537.5548431945995</v>
      </c>
      <c r="T960" s="181">
        <v>2589.8919361653493</v>
      </c>
      <c r="U960" s="181">
        <v>2642.7713408207865</v>
      </c>
      <c r="V960" s="181">
        <v>2696.1927104362321</v>
      </c>
      <c r="W960" s="181">
        <v>2750.1531752688629</v>
      </c>
      <c r="X960" s="181">
        <v>2804.6359627213578</v>
      </c>
      <c r="Y960" s="181">
        <v>2859.5403780495612</v>
      </c>
    </row>
    <row r="961" spans="1:25" x14ac:dyDescent="0.25">
      <c r="A961" s="178" t="s">
        <v>1167</v>
      </c>
      <c r="B961" s="178" t="s">
        <v>608</v>
      </c>
      <c r="C961" s="178" t="s">
        <v>240</v>
      </c>
      <c r="D961" s="178" t="s">
        <v>241</v>
      </c>
      <c r="E961" s="181">
        <v>12613.703705329734</v>
      </c>
      <c r="F961" s="181">
        <v>12736.758228486093</v>
      </c>
      <c r="G961" s="181">
        <v>12854.158170500043</v>
      </c>
      <c r="H961" s="181">
        <v>12969.527520747795</v>
      </c>
      <c r="I961" s="181">
        <v>13084.569707499426</v>
      </c>
      <c r="J961" s="182">
        <v>13197.862530448914</v>
      </c>
      <c r="K961" s="181">
        <v>13309.211746203198</v>
      </c>
      <c r="L961" s="181">
        <v>13418.970880832465</v>
      </c>
      <c r="M961" s="181">
        <v>13526.264867046273</v>
      </c>
      <c r="N961" s="181">
        <v>13630.335023477568</v>
      </c>
      <c r="O961" s="181">
        <v>13731.116020923633</v>
      </c>
      <c r="P961" s="181">
        <v>13829.836226098389</v>
      </c>
      <c r="Q961" s="181">
        <v>13927.699106871274</v>
      </c>
      <c r="R961" s="181">
        <v>14024.07476245376</v>
      </c>
      <c r="S961" s="181">
        <v>14118.964040599192</v>
      </c>
      <c r="T961" s="181">
        <v>14211.968817194429</v>
      </c>
      <c r="U961" s="181">
        <v>14302.738629884756</v>
      </c>
      <c r="V961" s="181">
        <v>14391.278163810355</v>
      </c>
      <c r="W961" s="181">
        <v>14477.57972322762</v>
      </c>
      <c r="X961" s="181">
        <v>14561.565024534097</v>
      </c>
      <c r="Y961" s="181">
        <v>14642.731547712163</v>
      </c>
    </row>
    <row r="962" spans="1:25" x14ac:dyDescent="0.25">
      <c r="A962" s="178" t="s">
        <v>1167</v>
      </c>
      <c r="B962" s="178" t="s">
        <v>612</v>
      </c>
      <c r="C962" s="178" t="s">
        <v>218</v>
      </c>
      <c r="D962" s="178" t="s">
        <v>1211</v>
      </c>
      <c r="E962" s="181">
        <v>24803.521234041764</v>
      </c>
      <c r="F962" s="181">
        <v>25140.707586474175</v>
      </c>
      <c r="G962" s="181">
        <v>25526.168673483284</v>
      </c>
      <c r="H962" s="181">
        <v>25956.489632477853</v>
      </c>
      <c r="I962" s="181">
        <v>26426.268242741182</v>
      </c>
      <c r="J962" s="182">
        <v>26925.443125258287</v>
      </c>
      <c r="K962" s="181">
        <v>27448.168350965192</v>
      </c>
      <c r="L962" s="181">
        <v>27991.07233064064</v>
      </c>
      <c r="M962" s="181">
        <v>28548.817244372574</v>
      </c>
      <c r="N962" s="181">
        <v>29116.821202802068</v>
      </c>
      <c r="O962" s="181">
        <v>29692.632763563004</v>
      </c>
      <c r="P962" s="181">
        <v>30277.004251734936</v>
      </c>
      <c r="Q962" s="181">
        <v>30870.990270509239</v>
      </c>
      <c r="R962" s="181">
        <v>31471.556645041877</v>
      </c>
      <c r="S962" s="181">
        <v>32077.253476457528</v>
      </c>
      <c r="T962" s="181">
        <v>32686.309494821806</v>
      </c>
      <c r="U962" s="181">
        <v>33295.367674703026</v>
      </c>
      <c r="V962" s="181">
        <v>33901.72954367823</v>
      </c>
      <c r="W962" s="181">
        <v>34504.705151977425</v>
      </c>
      <c r="X962" s="181">
        <v>35103.505410054298</v>
      </c>
      <c r="Y962" s="181">
        <v>35696.526489029449</v>
      </c>
    </row>
    <row r="963" spans="1:25" x14ac:dyDescent="0.25">
      <c r="A963" s="178" t="s">
        <v>1167</v>
      </c>
      <c r="B963" s="178" t="s">
        <v>612</v>
      </c>
      <c r="C963" s="178" t="s">
        <v>797</v>
      </c>
      <c r="D963" s="178" t="s">
        <v>1212</v>
      </c>
      <c r="E963" s="181">
        <v>2669.5427952483383</v>
      </c>
      <c r="F963" s="181">
        <v>2646.5745089066882</v>
      </c>
      <c r="G963" s="181">
        <v>2628.3024746468</v>
      </c>
      <c r="H963" s="181">
        <v>2614.0792397887903</v>
      </c>
      <c r="I963" s="181">
        <v>2603.105142136189</v>
      </c>
      <c r="J963" s="182">
        <v>2594.1901818787596</v>
      </c>
      <c r="K963" s="181">
        <v>2586.6364997158212</v>
      </c>
      <c r="L963" s="181">
        <v>2580.0293720227282</v>
      </c>
      <c r="M963" s="181">
        <v>2573.8089990723083</v>
      </c>
      <c r="N963" s="181">
        <v>2567.5282752693997</v>
      </c>
      <c r="O963" s="181">
        <v>2560.9615808105737</v>
      </c>
      <c r="P963" s="181">
        <v>2554.1731724247634</v>
      </c>
      <c r="Q963" s="181">
        <v>2547.2471143779812</v>
      </c>
      <c r="R963" s="181">
        <v>2539.9304428485152</v>
      </c>
      <c r="S963" s="181">
        <v>2532.1175060050291</v>
      </c>
      <c r="T963" s="181">
        <v>2523.687921974798</v>
      </c>
      <c r="U963" s="181">
        <v>2514.4132503734186</v>
      </c>
      <c r="V963" s="181">
        <v>2504.1352248103763</v>
      </c>
      <c r="W963" s="181">
        <v>2492.8567563961424</v>
      </c>
      <c r="X963" s="181">
        <v>2480.5761920952068</v>
      </c>
      <c r="Y963" s="181">
        <v>2467.2384437657406</v>
      </c>
    </row>
    <row r="964" spans="1:25" x14ac:dyDescent="0.25">
      <c r="A964" s="178" t="s">
        <v>1167</v>
      </c>
      <c r="B964" s="178" t="s">
        <v>612</v>
      </c>
      <c r="C964" s="178" t="s">
        <v>240</v>
      </c>
      <c r="D964" s="178" t="s">
        <v>241</v>
      </c>
      <c r="E964" s="181">
        <v>22829.758086462596</v>
      </c>
      <c r="F964" s="181">
        <v>22680.308173619149</v>
      </c>
      <c r="G964" s="181">
        <v>22572.038481316034</v>
      </c>
      <c r="H964" s="181">
        <v>22499.659792079074</v>
      </c>
      <c r="I964" s="181">
        <v>22456.53790629311</v>
      </c>
      <c r="J964" s="182">
        <v>22432.615504954574</v>
      </c>
      <c r="K964" s="181">
        <v>22422.01572511001</v>
      </c>
      <c r="L964" s="181">
        <v>22421.271626546488</v>
      </c>
      <c r="M964" s="181">
        <v>22425.62243039508</v>
      </c>
      <c r="N964" s="181">
        <v>22431.245544650126</v>
      </c>
      <c r="O964" s="181">
        <v>22436.219014085851</v>
      </c>
      <c r="P964" s="181">
        <v>22441.146613664572</v>
      </c>
      <c r="Q964" s="181">
        <v>22446.813811095446</v>
      </c>
      <c r="R964" s="181">
        <v>22451.036863589004</v>
      </c>
      <c r="S964" s="181">
        <v>22452.911176044334</v>
      </c>
      <c r="T964" s="181">
        <v>22451.38858917572</v>
      </c>
      <c r="U964" s="181">
        <v>22444.440918000568</v>
      </c>
      <c r="V964" s="181">
        <v>22430.638230907163</v>
      </c>
      <c r="W964" s="181">
        <v>22409.975540063882</v>
      </c>
      <c r="X964" s="181">
        <v>22382.402114871486</v>
      </c>
      <c r="Y964" s="181">
        <v>22347.377716360857</v>
      </c>
    </row>
    <row r="965" spans="1:25" x14ac:dyDescent="0.25">
      <c r="A965" s="178" t="s">
        <v>1167</v>
      </c>
      <c r="B965" s="178" t="s">
        <v>618</v>
      </c>
      <c r="C965" s="178" t="s">
        <v>218</v>
      </c>
      <c r="D965" s="178" t="s">
        <v>1213</v>
      </c>
      <c r="E965" s="181">
        <v>4766.078302509376</v>
      </c>
      <c r="F965" s="181">
        <v>4884.9677042085304</v>
      </c>
      <c r="G965" s="181">
        <v>4990.4709478822515</v>
      </c>
      <c r="H965" s="181">
        <v>5086.6642055508928</v>
      </c>
      <c r="I965" s="181">
        <v>5176.2923627261789</v>
      </c>
      <c r="J965" s="182">
        <v>5260.3955622844551</v>
      </c>
      <c r="K965" s="181">
        <v>5340.1244118884824</v>
      </c>
      <c r="L965" s="181">
        <v>5416.5689796340785</v>
      </c>
      <c r="M965" s="181">
        <v>5490.0824672164617</v>
      </c>
      <c r="N965" s="181">
        <v>5560.9163374625468</v>
      </c>
      <c r="O965" s="181">
        <v>5629.489461210972</v>
      </c>
      <c r="P965" s="181">
        <v>5696.6550820549237</v>
      </c>
      <c r="Q965" s="181">
        <v>5763.1889434829764</v>
      </c>
      <c r="R965" s="181">
        <v>5829.0324612987797</v>
      </c>
      <c r="S965" s="181">
        <v>5894.3332437307472</v>
      </c>
      <c r="T965" s="181">
        <v>5959.1308187183513</v>
      </c>
      <c r="U965" s="181">
        <v>6023.3556394175812</v>
      </c>
      <c r="V965" s="181">
        <v>6086.980704550735</v>
      </c>
      <c r="W965" s="181">
        <v>6150.0847372692024</v>
      </c>
      <c r="X965" s="181">
        <v>6212.6894907507003</v>
      </c>
      <c r="Y965" s="181">
        <v>6274.6721844374661</v>
      </c>
    </row>
    <row r="966" spans="1:25" x14ac:dyDescent="0.25">
      <c r="A966" s="178" t="s">
        <v>1167</v>
      </c>
      <c r="B966" s="178" t="s">
        <v>618</v>
      </c>
      <c r="C966" s="178" t="s">
        <v>240</v>
      </c>
      <c r="D966" s="178" t="s">
        <v>241</v>
      </c>
      <c r="E966" s="181">
        <v>8296.2040233564403</v>
      </c>
      <c r="F966" s="181">
        <v>8425.9413207021098</v>
      </c>
      <c r="G966" s="181">
        <v>8530.0718964495427</v>
      </c>
      <c r="H966" s="181">
        <v>8616.172923322667</v>
      </c>
      <c r="I966" s="181">
        <v>8689.3216409099259</v>
      </c>
      <c r="J966" s="182">
        <v>8751.5823904620811</v>
      </c>
      <c r="K966" s="181">
        <v>8805.1315111519834</v>
      </c>
      <c r="L966" s="181">
        <v>8851.9720133388546</v>
      </c>
      <c r="M966" s="181">
        <v>8892.8447716470837</v>
      </c>
      <c r="N966" s="181">
        <v>8928.3029218482861</v>
      </c>
      <c r="O966" s="181">
        <v>8959.148116199367</v>
      </c>
      <c r="P966" s="181">
        <v>8986.840591278793</v>
      </c>
      <c r="Q966" s="181">
        <v>9012.6696828783533</v>
      </c>
      <c r="R966" s="181">
        <v>9036.5873185008277</v>
      </c>
      <c r="S966" s="181">
        <v>9058.8643936660701</v>
      </c>
      <c r="T966" s="181">
        <v>9079.5982256376847</v>
      </c>
      <c r="U966" s="181">
        <v>9098.7183837938937</v>
      </c>
      <c r="V966" s="181">
        <v>9116.2208972860808</v>
      </c>
      <c r="W966" s="181">
        <v>9132.2592722136251</v>
      </c>
      <c r="X966" s="181">
        <v>9146.8982783688534</v>
      </c>
      <c r="Y966" s="181">
        <v>9159.9898126493954</v>
      </c>
    </row>
    <row r="967" spans="1:25" x14ac:dyDescent="0.25">
      <c r="A967" s="178" t="s">
        <v>1167</v>
      </c>
      <c r="B967" s="178" t="s">
        <v>620</v>
      </c>
      <c r="C967" s="178" t="s">
        <v>565</v>
      </c>
      <c r="D967" s="178" t="s">
        <v>566</v>
      </c>
      <c r="E967" s="181">
        <v>3492.1325504998067</v>
      </c>
      <c r="F967" s="181">
        <v>3446.5063309798579</v>
      </c>
      <c r="G967" s="181">
        <v>3411.2675949828485</v>
      </c>
      <c r="H967" s="181">
        <v>3384.2384828401136</v>
      </c>
      <c r="I967" s="181">
        <v>3363.663158454704</v>
      </c>
      <c r="J967" s="182">
        <v>3347.7273220924112</v>
      </c>
      <c r="K967" s="181">
        <v>3335.3302486525909</v>
      </c>
      <c r="L967" s="181">
        <v>3325.7729122175342</v>
      </c>
      <c r="M967" s="181">
        <v>3318.2732659452317</v>
      </c>
      <c r="N967" s="181">
        <v>3312.2262982363336</v>
      </c>
      <c r="O967" s="181">
        <v>3307.3066997682699</v>
      </c>
      <c r="P967" s="181">
        <v>3303.5321078982038</v>
      </c>
      <c r="Q967" s="181">
        <v>3300.9479139089399</v>
      </c>
      <c r="R967" s="181">
        <v>3299.1994598443184</v>
      </c>
      <c r="S967" s="181">
        <v>3298.060508359642</v>
      </c>
      <c r="T967" s="181">
        <v>3297.1802628542882</v>
      </c>
      <c r="U967" s="181">
        <v>3296.5400437726353</v>
      </c>
      <c r="V967" s="181">
        <v>3296.2799379794137</v>
      </c>
      <c r="W967" s="181">
        <v>3296.2784711579552</v>
      </c>
      <c r="X967" s="181">
        <v>3296.3863002184653</v>
      </c>
      <c r="Y967" s="181">
        <v>3296.3482351170828</v>
      </c>
    </row>
    <row r="968" spans="1:25" x14ac:dyDescent="0.25">
      <c r="A968" s="178" t="s">
        <v>1167</v>
      </c>
      <c r="B968" s="178" t="s">
        <v>622</v>
      </c>
      <c r="C968" s="178" t="s">
        <v>218</v>
      </c>
      <c r="D968" s="178" t="s">
        <v>1214</v>
      </c>
      <c r="E968" s="181">
        <v>5241.988475961828</v>
      </c>
      <c r="F968" s="181">
        <v>5501.4594418698207</v>
      </c>
      <c r="G968" s="181">
        <v>5781.2022403857063</v>
      </c>
      <c r="H968" s="181">
        <v>6081.3589982775202</v>
      </c>
      <c r="I968" s="181">
        <v>6401.4622466432456</v>
      </c>
      <c r="J968" s="182">
        <v>6739.6554637339241</v>
      </c>
      <c r="K968" s="181">
        <v>7094.828808310268</v>
      </c>
      <c r="L968" s="181">
        <v>7466.2890225025594</v>
      </c>
      <c r="M968" s="181">
        <v>7852.6385516973214</v>
      </c>
      <c r="N968" s="181">
        <v>8252.5073553781276</v>
      </c>
      <c r="O968" s="181">
        <v>8664.9437023806458</v>
      </c>
      <c r="P968" s="181">
        <v>9089.8185688699796</v>
      </c>
      <c r="Q968" s="181">
        <v>9527.0590053658179</v>
      </c>
      <c r="R968" s="181">
        <v>9975.249943782921</v>
      </c>
      <c r="S968" s="181">
        <v>10433.309816388219</v>
      </c>
      <c r="T968" s="181">
        <v>10899.819594223578</v>
      </c>
      <c r="U968" s="181">
        <v>11373.066143466269</v>
      </c>
      <c r="V968" s="181">
        <v>11851.600290589258</v>
      </c>
      <c r="W968" s="181">
        <v>12334.273860654777</v>
      </c>
      <c r="X968" s="181">
        <v>12819.835855494803</v>
      </c>
      <c r="Y968" s="181">
        <v>13306.625207929395</v>
      </c>
    </row>
    <row r="969" spans="1:25" x14ac:dyDescent="0.25">
      <c r="A969" s="178" t="s">
        <v>1167</v>
      </c>
      <c r="B969" s="178" t="s">
        <v>622</v>
      </c>
      <c r="C969" s="178" t="s">
        <v>240</v>
      </c>
      <c r="D969" s="178" t="s">
        <v>241</v>
      </c>
      <c r="E969" s="181">
        <v>14902.42898698984</v>
      </c>
      <c r="F969" s="181">
        <v>14667.028166945642</v>
      </c>
      <c r="G969" s="181">
        <v>14453.944559708758</v>
      </c>
      <c r="H969" s="181">
        <v>14258.494709746807</v>
      </c>
      <c r="I969" s="181">
        <v>14075.306024376971</v>
      </c>
      <c r="J969" s="182">
        <v>13897.055164731895</v>
      </c>
      <c r="K969" s="181">
        <v>13719.372418815219</v>
      </c>
      <c r="L969" s="181">
        <v>13539.579414695569</v>
      </c>
      <c r="M969" s="181">
        <v>13354.414479004427</v>
      </c>
      <c r="N969" s="181">
        <v>13161.483648409818</v>
      </c>
      <c r="O969" s="181">
        <v>12959.706892661678</v>
      </c>
      <c r="P969" s="181">
        <v>12749.582899896168</v>
      </c>
      <c r="Q969" s="181">
        <v>12531.751403802484</v>
      </c>
      <c r="R969" s="181">
        <v>12305.228540739901</v>
      </c>
      <c r="S969" s="181">
        <v>12069.848359544554</v>
      </c>
      <c r="T969" s="181">
        <v>11825.340778171503</v>
      </c>
      <c r="U969" s="181">
        <v>11571.439807721945</v>
      </c>
      <c r="V969" s="181">
        <v>11308.45177301062</v>
      </c>
      <c r="W969" s="181">
        <v>11037.148870420224</v>
      </c>
      <c r="X969" s="181">
        <v>10758.303212167051</v>
      </c>
      <c r="Y969" s="181">
        <v>10472.445006322172</v>
      </c>
    </row>
    <row r="970" spans="1:25" x14ac:dyDescent="0.25">
      <c r="A970" s="178" t="s">
        <v>1167</v>
      </c>
      <c r="B970" s="178" t="s">
        <v>623</v>
      </c>
      <c r="C970" s="178" t="s">
        <v>565</v>
      </c>
      <c r="D970" s="178" t="s">
        <v>566</v>
      </c>
      <c r="E970" s="181">
        <v>6079.1966828643426</v>
      </c>
      <c r="F970" s="181">
        <v>6087.0315372506493</v>
      </c>
      <c r="G970" s="181">
        <v>6101.5188643526053</v>
      </c>
      <c r="H970" s="181">
        <v>6122.7661252348125</v>
      </c>
      <c r="I970" s="181">
        <v>6150.1863238386895</v>
      </c>
      <c r="J970" s="182">
        <v>6182.0783617333236</v>
      </c>
      <c r="K970" s="181">
        <v>6217.4746144237251</v>
      </c>
      <c r="L970" s="181">
        <v>6255.7751170028032</v>
      </c>
      <c r="M970" s="181">
        <v>6295.903994845974</v>
      </c>
      <c r="N970" s="181">
        <v>6336.94836485826</v>
      </c>
      <c r="O970" s="181">
        <v>6378.4479740925635</v>
      </c>
      <c r="P970" s="181">
        <v>6420.5811894877543</v>
      </c>
      <c r="Q970" s="181">
        <v>6463.5833550226907</v>
      </c>
      <c r="R970" s="181">
        <v>6506.9414819161793</v>
      </c>
      <c r="S970" s="181">
        <v>6550.5441824921636</v>
      </c>
      <c r="T970" s="181">
        <v>6594.2890424971511</v>
      </c>
      <c r="U970" s="181">
        <v>6637.6175194483276</v>
      </c>
      <c r="V970" s="181">
        <v>6680.0179051156083</v>
      </c>
      <c r="W970" s="181">
        <v>6721.4790110887643</v>
      </c>
      <c r="X970" s="181">
        <v>6762.0059984042855</v>
      </c>
      <c r="Y970" s="181">
        <v>6801.4810277418328</v>
      </c>
    </row>
    <row r="971" spans="1:25" x14ac:dyDescent="0.25">
      <c r="A971" s="178" t="s">
        <v>1167</v>
      </c>
      <c r="B971" s="178" t="s">
        <v>625</v>
      </c>
      <c r="C971" s="178" t="s">
        <v>218</v>
      </c>
      <c r="D971" s="178" t="s">
        <v>1215</v>
      </c>
      <c r="E971" s="181">
        <v>2980.1856457900553</v>
      </c>
      <c r="F971" s="181">
        <v>3060.0758740775086</v>
      </c>
      <c r="G971" s="181">
        <v>3133.8030512697028</v>
      </c>
      <c r="H971" s="181">
        <v>3203.5303632131468</v>
      </c>
      <c r="I971" s="181">
        <v>3270.6928097323907</v>
      </c>
      <c r="J971" s="182">
        <v>3335.738230125246</v>
      </c>
      <c r="K971" s="181">
        <v>3399.1923672359985</v>
      </c>
      <c r="L971" s="181">
        <v>3461.5602135965182</v>
      </c>
      <c r="M971" s="181">
        <v>3522.9294070770884</v>
      </c>
      <c r="N971" s="181">
        <v>3583.3707673641743</v>
      </c>
      <c r="O971" s="181">
        <v>3643.0625445728183</v>
      </c>
      <c r="P971" s="181">
        <v>3702.4807127295844</v>
      </c>
      <c r="Q971" s="181">
        <v>3762.0702708348958</v>
      </c>
      <c r="R971" s="181">
        <v>3821.7806188969639</v>
      </c>
      <c r="S971" s="181">
        <v>3881.7652457258264</v>
      </c>
      <c r="T971" s="181">
        <v>3942.185456064738</v>
      </c>
      <c r="U971" s="181">
        <v>4002.8605549805543</v>
      </c>
      <c r="V971" s="181">
        <v>4063.5603230914062</v>
      </c>
      <c r="W971" s="181">
        <v>4124.3520267996273</v>
      </c>
      <c r="X971" s="181">
        <v>4185.3010735596545</v>
      </c>
      <c r="Y971" s="181">
        <v>4246.4028473086191</v>
      </c>
    </row>
    <row r="972" spans="1:25" x14ac:dyDescent="0.25">
      <c r="A972" s="178" t="s">
        <v>1167</v>
      </c>
      <c r="B972" s="178" t="s">
        <v>625</v>
      </c>
      <c r="C972" s="178" t="s">
        <v>240</v>
      </c>
      <c r="D972" s="178" t="s">
        <v>241</v>
      </c>
      <c r="E972" s="181">
        <v>9152.4039252405437</v>
      </c>
      <c r="F972" s="181">
        <v>9274.5032215157044</v>
      </c>
      <c r="G972" s="181">
        <v>9373.3988929655407</v>
      </c>
      <c r="H972" s="181">
        <v>9456.3060583623737</v>
      </c>
      <c r="I972" s="181">
        <v>9527.9625800606882</v>
      </c>
      <c r="J972" s="182">
        <v>9590.0350810088075</v>
      </c>
      <c r="K972" s="181">
        <v>9644.3343555439333</v>
      </c>
      <c r="L972" s="181">
        <v>9692.5270662228686</v>
      </c>
      <c r="M972" s="181">
        <v>9735.046340174631</v>
      </c>
      <c r="N972" s="181">
        <v>9772.262237543544</v>
      </c>
      <c r="O972" s="181">
        <v>9804.8196670217076</v>
      </c>
      <c r="P972" s="181">
        <v>9834.1252926852994</v>
      </c>
      <c r="Q972" s="181">
        <v>9861.4350077953386</v>
      </c>
      <c r="R972" s="181">
        <v>9886.6595562410657</v>
      </c>
      <c r="S972" s="181">
        <v>9910.2369091232322</v>
      </c>
      <c r="T972" s="181">
        <v>9932.6033864484052</v>
      </c>
      <c r="U972" s="181">
        <v>9953.323220380229</v>
      </c>
      <c r="V972" s="181">
        <v>9971.8626984626007</v>
      </c>
      <c r="W972" s="181">
        <v>9988.4377409327517</v>
      </c>
      <c r="X972" s="181">
        <v>10003.250275702851</v>
      </c>
      <c r="Y972" s="181">
        <v>10016.328042470068</v>
      </c>
    </row>
    <row r="973" spans="1:25" x14ac:dyDescent="0.25">
      <c r="A973" s="178" t="s">
        <v>1167</v>
      </c>
      <c r="B973" s="178" t="s">
        <v>628</v>
      </c>
      <c r="C973" s="178" t="s">
        <v>565</v>
      </c>
      <c r="D973" s="178" t="s">
        <v>566</v>
      </c>
      <c r="E973" s="181">
        <v>2225.4571158596978</v>
      </c>
      <c r="F973" s="181">
        <v>2250.0352424999301</v>
      </c>
      <c r="G973" s="181">
        <v>2270.9307944240109</v>
      </c>
      <c r="H973" s="181">
        <v>2289.5941727711192</v>
      </c>
      <c r="I973" s="181">
        <v>2306.9453483881034</v>
      </c>
      <c r="J973" s="182">
        <v>2323.2208922540931</v>
      </c>
      <c r="K973" s="181">
        <v>2338.7538273398504</v>
      </c>
      <c r="L973" s="181">
        <v>2353.8761928262802</v>
      </c>
      <c r="M973" s="181">
        <v>2368.6287144321459</v>
      </c>
      <c r="N973" s="181">
        <v>2383.0062973483814</v>
      </c>
      <c r="O973" s="181">
        <v>2397.0810985301659</v>
      </c>
      <c r="P973" s="181">
        <v>2411.1038365205259</v>
      </c>
      <c r="Q973" s="181">
        <v>2425.2777950501859</v>
      </c>
      <c r="R973" s="181">
        <v>2439.4425448846555</v>
      </c>
      <c r="S973" s="181">
        <v>2453.515251384666</v>
      </c>
      <c r="T973" s="181">
        <v>2467.3818289928959</v>
      </c>
      <c r="U973" s="181">
        <v>2480.9867048575925</v>
      </c>
      <c r="V973" s="181">
        <v>2494.3102924458472</v>
      </c>
      <c r="W973" s="181">
        <v>2507.2981315569336</v>
      </c>
      <c r="X973" s="181">
        <v>2519.8751587034458</v>
      </c>
      <c r="Y973" s="181">
        <v>2531.9234983607489</v>
      </c>
    </row>
    <row r="974" spans="1:25" x14ac:dyDescent="0.25">
      <c r="A974" s="178" t="s">
        <v>1167</v>
      </c>
      <c r="B974" s="178" t="s">
        <v>630</v>
      </c>
      <c r="C974" s="178" t="s">
        <v>565</v>
      </c>
      <c r="D974" s="178" t="s">
        <v>566</v>
      </c>
      <c r="E974" s="181">
        <v>1746.9498917050832</v>
      </c>
      <c r="F974" s="181">
        <v>1785.4078888109977</v>
      </c>
      <c r="G974" s="181">
        <v>1816.8697316046987</v>
      </c>
      <c r="H974" s="181">
        <v>1843.1463601879486</v>
      </c>
      <c r="I974" s="181">
        <v>1865.5700807244414</v>
      </c>
      <c r="J974" s="182">
        <v>1884.807028125103</v>
      </c>
      <c r="K974" s="181">
        <v>1901.5093089460122</v>
      </c>
      <c r="L974" s="181">
        <v>1916.2518224155149</v>
      </c>
      <c r="M974" s="181">
        <v>1929.3039896005298</v>
      </c>
      <c r="N974" s="181">
        <v>1940.8998715048758</v>
      </c>
      <c r="O974" s="181">
        <v>1951.320983344013</v>
      </c>
      <c r="P974" s="181">
        <v>1960.9716023080721</v>
      </c>
      <c r="Q974" s="181">
        <v>1970.1913420647111</v>
      </c>
      <c r="R974" s="181">
        <v>1979.0096384579233</v>
      </c>
      <c r="S974" s="181">
        <v>1987.5479151879322</v>
      </c>
      <c r="T974" s="181">
        <v>1995.8995300184047</v>
      </c>
      <c r="U974" s="181">
        <v>2004.074761850595</v>
      </c>
      <c r="V974" s="181">
        <v>2012.0640388105369</v>
      </c>
      <c r="W974" s="181">
        <v>2019.896662141168</v>
      </c>
      <c r="X974" s="181">
        <v>2027.5936050208306</v>
      </c>
      <c r="Y974" s="181">
        <v>2035.132905822881</v>
      </c>
    </row>
    <row r="975" spans="1:25" x14ac:dyDescent="0.25">
      <c r="A975" s="178" t="s">
        <v>1167</v>
      </c>
      <c r="B975" s="178" t="s">
        <v>632</v>
      </c>
      <c r="C975" s="178" t="s">
        <v>218</v>
      </c>
      <c r="D975" s="178" t="s">
        <v>1216</v>
      </c>
      <c r="E975" s="181">
        <v>4152.2218949598364</v>
      </c>
      <c r="F975" s="181">
        <v>4195.0535084350613</v>
      </c>
      <c r="G975" s="181">
        <v>4232.6599286495493</v>
      </c>
      <c r="H975" s="181">
        <v>4267.091744475686</v>
      </c>
      <c r="I975" s="181">
        <v>4299.5433170235738</v>
      </c>
      <c r="J975" s="182">
        <v>4330.0525872682738</v>
      </c>
      <c r="K975" s="181">
        <v>4358.8910258670803</v>
      </c>
      <c r="L975" s="181">
        <v>4386.4090120287619</v>
      </c>
      <c r="M975" s="181">
        <v>4412.4881639436217</v>
      </c>
      <c r="N975" s="181">
        <v>4437.0944686690718</v>
      </c>
      <c r="O975" s="181">
        <v>4460.3576229645478</v>
      </c>
      <c r="P975" s="181">
        <v>4482.785577713571</v>
      </c>
      <c r="Q975" s="181">
        <v>4504.8447691865431</v>
      </c>
      <c r="R975" s="181">
        <v>4526.4001428883994</v>
      </c>
      <c r="S975" s="181">
        <v>4547.5658086541926</v>
      </c>
      <c r="T975" s="181">
        <v>4568.3912802599698</v>
      </c>
      <c r="U975" s="181">
        <v>4588.650502519502</v>
      </c>
      <c r="V975" s="181">
        <v>4608.1530166687216</v>
      </c>
      <c r="W975" s="181">
        <v>4626.9648891918596</v>
      </c>
      <c r="X975" s="181">
        <v>4645.1373635784494</v>
      </c>
      <c r="Y975" s="181">
        <v>4662.6116635491981</v>
      </c>
    </row>
    <row r="976" spans="1:25" x14ac:dyDescent="0.25">
      <c r="A976" s="178" t="s">
        <v>1167</v>
      </c>
      <c r="B976" s="178" t="s">
        <v>632</v>
      </c>
      <c r="C976" s="178" t="s">
        <v>240</v>
      </c>
      <c r="D976" s="178" t="s">
        <v>241</v>
      </c>
      <c r="E976" s="181">
        <v>3008.0858938615706</v>
      </c>
      <c r="F976" s="181">
        <v>3046.8086717742508</v>
      </c>
      <c r="G976" s="181">
        <v>3081.9036302995737</v>
      </c>
      <c r="H976" s="181">
        <v>3114.8393867910445</v>
      </c>
      <c r="I976" s="181">
        <v>3146.4729704662709</v>
      </c>
      <c r="J976" s="182">
        <v>3176.8217451309965</v>
      </c>
      <c r="K976" s="181">
        <v>3206.0750695033676</v>
      </c>
      <c r="L976" s="181">
        <v>3234.4824571901931</v>
      </c>
      <c r="M976" s="181">
        <v>3261.9494588170974</v>
      </c>
      <c r="N976" s="181">
        <v>3288.4432308396622</v>
      </c>
      <c r="O976" s="181">
        <v>3314.0522715659977</v>
      </c>
      <c r="P976" s="181">
        <v>3339.1477692980602</v>
      </c>
      <c r="Q976" s="181">
        <v>3364.0737047147727</v>
      </c>
      <c r="R976" s="181">
        <v>3388.7272517443503</v>
      </c>
      <c r="S976" s="181">
        <v>3413.1915623034752</v>
      </c>
      <c r="T976" s="181">
        <v>3437.5020367060142</v>
      </c>
      <c r="U976" s="181">
        <v>3461.4865647255801</v>
      </c>
      <c r="V976" s="181">
        <v>3484.9982211865181</v>
      </c>
      <c r="W976" s="181">
        <v>3508.0831000710477</v>
      </c>
      <c r="X976" s="181">
        <v>3530.7765147112541</v>
      </c>
      <c r="Y976" s="181">
        <v>3553.0303159048171</v>
      </c>
    </row>
    <row r="977" spans="1:25" x14ac:dyDescent="0.25">
      <c r="A977" s="178" t="s">
        <v>1167</v>
      </c>
      <c r="B977" s="178" t="s">
        <v>634</v>
      </c>
      <c r="C977" s="178" t="s">
        <v>218</v>
      </c>
      <c r="D977" s="178" t="s">
        <v>1217</v>
      </c>
      <c r="E977" s="181">
        <v>26717.200528509169</v>
      </c>
      <c r="F977" s="181">
        <v>27154.193538531959</v>
      </c>
      <c r="G977" s="181">
        <v>27571.445867963921</v>
      </c>
      <c r="H977" s="181">
        <v>27980.3829402138</v>
      </c>
      <c r="I977" s="181">
        <v>28386.520225835604</v>
      </c>
      <c r="J977" s="182">
        <v>28787.481422530662</v>
      </c>
      <c r="K977" s="181">
        <v>29183.305894516263</v>
      </c>
      <c r="L977" s="181">
        <v>29575.020182220062</v>
      </c>
      <c r="M977" s="181">
        <v>29960.659330280192</v>
      </c>
      <c r="N977" s="181">
        <v>30338.280683370649</v>
      </c>
      <c r="O977" s="181">
        <v>30707.493588320729</v>
      </c>
      <c r="P977" s="181">
        <v>31070.876521575432</v>
      </c>
      <c r="Q977" s="181">
        <v>31431.012585894205</v>
      </c>
      <c r="R977" s="181">
        <v>31786.309862754981</v>
      </c>
      <c r="S977" s="181">
        <v>32136.738157271953</v>
      </c>
      <c r="T977" s="181">
        <v>32481.955858876245</v>
      </c>
      <c r="U977" s="181">
        <v>32821.394005133552</v>
      </c>
      <c r="V977" s="181">
        <v>33154.861358835398</v>
      </c>
      <c r="W977" s="181">
        <v>33482.555368103007</v>
      </c>
      <c r="X977" s="181">
        <v>33804.612527429694</v>
      </c>
      <c r="Y977" s="181">
        <v>34120.479226355434</v>
      </c>
    </row>
    <row r="978" spans="1:25" x14ac:dyDescent="0.25">
      <c r="A978" s="178" t="s">
        <v>1167</v>
      </c>
      <c r="B978" s="178" t="s">
        <v>634</v>
      </c>
      <c r="C978" s="178" t="s">
        <v>1218</v>
      </c>
      <c r="D978" s="178" t="s">
        <v>1219</v>
      </c>
      <c r="E978" s="181">
        <v>1759.2582561554216</v>
      </c>
      <c r="F978" s="181">
        <v>1799.1558128288987</v>
      </c>
      <c r="G978" s="181">
        <v>1838.1655741090271</v>
      </c>
      <c r="H978" s="181">
        <v>1877.0332258257399</v>
      </c>
      <c r="I978" s="181">
        <v>1916.1243213363389</v>
      </c>
      <c r="J978" s="182">
        <v>1955.2775598207077</v>
      </c>
      <c r="K978" s="181">
        <v>1994.4927050665644</v>
      </c>
      <c r="L978" s="181">
        <v>2033.8374222669781</v>
      </c>
      <c r="M978" s="181">
        <v>2073.17407958377</v>
      </c>
      <c r="N978" s="181">
        <v>2112.3631779804182</v>
      </c>
      <c r="O978" s="181">
        <v>2151.3705175468785</v>
      </c>
      <c r="P978" s="181">
        <v>2190.370428044961</v>
      </c>
      <c r="Q978" s="181">
        <v>2229.5419819988556</v>
      </c>
      <c r="R978" s="181">
        <v>2268.7707486833201</v>
      </c>
      <c r="S978" s="181">
        <v>2308.051607081823</v>
      </c>
      <c r="T978" s="181">
        <v>2347.3568249900859</v>
      </c>
      <c r="U978" s="181">
        <v>2386.6414703698806</v>
      </c>
      <c r="V978" s="181">
        <v>2425.8871594677648</v>
      </c>
      <c r="W978" s="181">
        <v>2465.1037066452627</v>
      </c>
      <c r="X978" s="181">
        <v>2504.2966982889902</v>
      </c>
      <c r="Y978" s="181">
        <v>2543.4204587296072</v>
      </c>
    </row>
    <row r="979" spans="1:25" x14ac:dyDescent="0.25">
      <c r="A979" s="178" t="s">
        <v>1167</v>
      </c>
      <c r="B979" s="178" t="s">
        <v>634</v>
      </c>
      <c r="C979" s="178" t="s">
        <v>240</v>
      </c>
      <c r="D979" s="178" t="s">
        <v>241</v>
      </c>
      <c r="E979" s="181">
        <v>17515.870718989299</v>
      </c>
      <c r="F979" s="181">
        <v>17617.422915369993</v>
      </c>
      <c r="G979" s="181">
        <v>17702.304820065492</v>
      </c>
      <c r="H979" s="181">
        <v>17778.243160287358</v>
      </c>
      <c r="I979" s="181">
        <v>17848.937648629257</v>
      </c>
      <c r="J979" s="182">
        <v>17913.028808833038</v>
      </c>
      <c r="K979" s="181">
        <v>17970.704031420526</v>
      </c>
      <c r="L979" s="181">
        <v>18022.748242897866</v>
      </c>
      <c r="M979" s="181">
        <v>18068.113355920123</v>
      </c>
      <c r="N979" s="181">
        <v>18105.811309572735</v>
      </c>
      <c r="O979" s="181">
        <v>18135.815577918889</v>
      </c>
      <c r="P979" s="181">
        <v>18159.840631232983</v>
      </c>
      <c r="Q979" s="181">
        <v>18179.536983370977</v>
      </c>
      <c r="R979" s="181">
        <v>18194.100369375537</v>
      </c>
      <c r="S979" s="181">
        <v>18203.647042127777</v>
      </c>
      <c r="T979" s="181">
        <v>18208.116875467389</v>
      </c>
      <c r="U979" s="181">
        <v>18207.329084773944</v>
      </c>
      <c r="V979" s="181">
        <v>18201.320783981111</v>
      </c>
      <c r="W979" s="181">
        <v>18190.341874621496</v>
      </c>
      <c r="X979" s="181">
        <v>18174.602271559434</v>
      </c>
      <c r="Y979" s="181">
        <v>18153.939023673523</v>
      </c>
    </row>
    <row r="980" spans="1:25" x14ac:dyDescent="0.25">
      <c r="A980" s="178" t="s">
        <v>1167</v>
      </c>
      <c r="B980" s="178" t="s">
        <v>636</v>
      </c>
      <c r="C980" s="178" t="s">
        <v>218</v>
      </c>
      <c r="D980" s="178" t="s">
        <v>1220</v>
      </c>
      <c r="E980" s="181">
        <v>4195.4566093931717</v>
      </c>
      <c r="F980" s="181">
        <v>4188.6848161091166</v>
      </c>
      <c r="G980" s="181">
        <v>4192.0821779823964</v>
      </c>
      <c r="H980" s="181">
        <v>4203.8218498738861</v>
      </c>
      <c r="I980" s="181">
        <v>4222.2526096619022</v>
      </c>
      <c r="J980" s="182">
        <v>4245.4027200104774</v>
      </c>
      <c r="K980" s="181">
        <v>4272.056877287032</v>
      </c>
      <c r="L980" s="181">
        <v>4301.438748257091</v>
      </c>
      <c r="M980" s="181">
        <v>4332.6069687743075</v>
      </c>
      <c r="N980" s="181">
        <v>4364.8372872833415</v>
      </c>
      <c r="O980" s="181">
        <v>4397.7357085645199</v>
      </c>
      <c r="P980" s="181">
        <v>4431.3854932057329</v>
      </c>
      <c r="Q980" s="181">
        <v>4465.9219495416328</v>
      </c>
      <c r="R980" s="181">
        <v>4500.9522221172438</v>
      </c>
      <c r="S980" s="181">
        <v>4536.3149916430602</v>
      </c>
      <c r="T980" s="181">
        <v>4571.8242564282627</v>
      </c>
      <c r="U980" s="181">
        <v>4607.2740010537464</v>
      </c>
      <c r="V980" s="181">
        <v>4642.5078875041754</v>
      </c>
      <c r="W980" s="181">
        <v>4677.443544940078</v>
      </c>
      <c r="X980" s="181">
        <v>4711.9851907534539</v>
      </c>
      <c r="Y980" s="181">
        <v>4745.9434390819806</v>
      </c>
    </row>
    <row r="981" spans="1:25" x14ac:dyDescent="0.25">
      <c r="A981" s="178" t="s">
        <v>1167</v>
      </c>
      <c r="B981" s="178" t="s">
        <v>636</v>
      </c>
      <c r="C981" s="178" t="s">
        <v>240</v>
      </c>
      <c r="D981" s="178" t="s">
        <v>241</v>
      </c>
      <c r="E981" s="181">
        <v>2711.1618800412657</v>
      </c>
      <c r="F981" s="181">
        <v>2694.3766589647712</v>
      </c>
      <c r="G981" s="181">
        <v>2684.1996921750001</v>
      </c>
      <c r="H981" s="181">
        <v>2679.3765201787919</v>
      </c>
      <c r="I981" s="181">
        <v>2678.7862826950277</v>
      </c>
      <c r="J981" s="182">
        <v>2681.1255842987484</v>
      </c>
      <c r="K981" s="181">
        <v>2685.5899231936082</v>
      </c>
      <c r="L981" s="181">
        <v>2691.6638697390003</v>
      </c>
      <c r="M981" s="181">
        <v>2698.7383799958448</v>
      </c>
      <c r="N981" s="181">
        <v>2706.3499900416969</v>
      </c>
      <c r="O981" s="181">
        <v>2714.2474367870036</v>
      </c>
      <c r="P981" s="181">
        <v>2722.477201219549</v>
      </c>
      <c r="Q981" s="181">
        <v>2731.1167013834652</v>
      </c>
      <c r="R981" s="181">
        <v>2739.9203738091496</v>
      </c>
      <c r="S981" s="181">
        <v>2748.7874018197358</v>
      </c>
      <c r="T981" s="181">
        <v>2757.6039044956669</v>
      </c>
      <c r="U981" s="181">
        <v>2766.2460602550732</v>
      </c>
      <c r="V981" s="181">
        <v>2774.6220098791723</v>
      </c>
      <c r="W981" s="181">
        <v>2782.6856002784411</v>
      </c>
      <c r="X981" s="181">
        <v>2790.383611439579</v>
      </c>
      <c r="Y981" s="181">
        <v>2797.6086575794643</v>
      </c>
    </row>
    <row r="982" spans="1:25" x14ac:dyDescent="0.25">
      <c r="A982" s="178" t="s">
        <v>1167</v>
      </c>
      <c r="B982" s="178" t="s">
        <v>641</v>
      </c>
      <c r="C982" s="178" t="s">
        <v>218</v>
      </c>
      <c r="D982" s="178" t="s">
        <v>1221</v>
      </c>
      <c r="E982" s="181">
        <v>2393.136478681949</v>
      </c>
      <c r="F982" s="181">
        <v>2467.3740117235097</v>
      </c>
      <c r="G982" s="181">
        <v>2550.6349087317753</v>
      </c>
      <c r="H982" s="181">
        <v>2642.6642501082224</v>
      </c>
      <c r="I982" s="181">
        <v>2743.0088586955007</v>
      </c>
      <c r="J982" s="182">
        <v>2850.679200971199</v>
      </c>
      <c r="K982" s="181">
        <v>2965.1301215800831</v>
      </c>
      <c r="L982" s="181">
        <v>3086.0972014442095</v>
      </c>
      <c r="M982" s="181">
        <v>3213.0804580506087</v>
      </c>
      <c r="N982" s="181">
        <v>3345.6697215397521</v>
      </c>
      <c r="O982" s="181">
        <v>3483.7139029772557</v>
      </c>
      <c r="P982" s="181">
        <v>3627.461276957567</v>
      </c>
      <c r="Q982" s="181">
        <v>3777.2299114467764</v>
      </c>
      <c r="R982" s="181">
        <v>3932.8514010013055</v>
      </c>
      <c r="S982" s="181">
        <v>4094.3778824006145</v>
      </c>
      <c r="T982" s="181">
        <v>4261.8766648364717</v>
      </c>
      <c r="U982" s="181">
        <v>4434.9419964910376</v>
      </c>
      <c r="V982" s="181">
        <v>4613.1404924848721</v>
      </c>
      <c r="W982" s="181">
        <v>4796.5225811288037</v>
      </c>
      <c r="X982" s="181">
        <v>4985.1316717629998</v>
      </c>
      <c r="Y982" s="181">
        <v>5178.9134799675476</v>
      </c>
    </row>
    <row r="983" spans="1:25" x14ac:dyDescent="0.25">
      <c r="A983" s="178" t="s">
        <v>1167</v>
      </c>
      <c r="B983" s="178" t="s">
        <v>641</v>
      </c>
      <c r="C983" s="178" t="s">
        <v>240</v>
      </c>
      <c r="D983" s="178" t="s">
        <v>241</v>
      </c>
      <c r="E983" s="181">
        <v>24608.242498590465</v>
      </c>
      <c r="F983" s="181">
        <v>24494.366253450782</v>
      </c>
      <c r="G983" s="181">
        <v>24445.903055299656</v>
      </c>
      <c r="H983" s="181">
        <v>24453.159559308839</v>
      </c>
      <c r="I983" s="181">
        <v>24505.536790110989</v>
      </c>
      <c r="J983" s="182">
        <v>24588.858040610776</v>
      </c>
      <c r="K983" s="181">
        <v>24694.255246984103</v>
      </c>
      <c r="L983" s="181">
        <v>24816.085716859052</v>
      </c>
      <c r="M983" s="181">
        <v>24947.458374507692</v>
      </c>
      <c r="N983" s="181">
        <v>25082.943838179675</v>
      </c>
      <c r="O983" s="181">
        <v>25219.620770011465</v>
      </c>
      <c r="P983" s="181">
        <v>25357.683298954536</v>
      </c>
      <c r="Q983" s="181">
        <v>25497.711928410718</v>
      </c>
      <c r="R983" s="181">
        <v>25636.976803025045</v>
      </c>
      <c r="S983" s="181">
        <v>25774.447336837056</v>
      </c>
      <c r="T983" s="181">
        <v>25909.281580141549</v>
      </c>
      <c r="U983" s="181">
        <v>26037.937979467202</v>
      </c>
      <c r="V983" s="181">
        <v>26157.17174119081</v>
      </c>
      <c r="W983" s="181">
        <v>26266.824837303895</v>
      </c>
      <c r="X983" s="181">
        <v>26366.740332232981</v>
      </c>
      <c r="Y983" s="181">
        <v>26456.302758135058</v>
      </c>
    </row>
    <row r="984" spans="1:25" x14ac:dyDescent="0.25">
      <c r="A984" s="178" t="s">
        <v>1167</v>
      </c>
      <c r="B984" s="178" t="s">
        <v>643</v>
      </c>
      <c r="C984" s="178" t="s">
        <v>218</v>
      </c>
      <c r="D984" s="178" t="s">
        <v>1222</v>
      </c>
      <c r="E984" s="181">
        <v>4862.0486199426296</v>
      </c>
      <c r="F984" s="181">
        <v>4809.7176580280557</v>
      </c>
      <c r="G984" s="181">
        <v>4777.6772779536268</v>
      </c>
      <c r="H984" s="181">
        <v>4761.4208413221741</v>
      </c>
      <c r="I984" s="181">
        <v>4757.3285261139017</v>
      </c>
      <c r="J984" s="182">
        <v>4761.8553966511236</v>
      </c>
      <c r="K984" s="181">
        <v>4772.7008814897736</v>
      </c>
      <c r="L984" s="181">
        <v>4788.3313415132989</v>
      </c>
      <c r="M984" s="181">
        <v>4807.2100275711964</v>
      </c>
      <c r="N984" s="181">
        <v>4828.176651443805</v>
      </c>
      <c r="O984" s="181">
        <v>4850.5540161399185</v>
      </c>
      <c r="P984" s="181">
        <v>4874.2671297380903</v>
      </c>
      <c r="Q984" s="181">
        <v>4899.3450688033554</v>
      </c>
      <c r="R984" s="181">
        <v>4925.2787957024848</v>
      </c>
      <c r="S984" s="181">
        <v>4951.8792227859158</v>
      </c>
      <c r="T984" s="181">
        <v>4978.9979172470294</v>
      </c>
      <c r="U984" s="181">
        <v>5006.3625647756053</v>
      </c>
      <c r="V984" s="181">
        <v>5033.7237814026421</v>
      </c>
      <c r="W984" s="181">
        <v>5060.9925258167086</v>
      </c>
      <c r="X984" s="181">
        <v>5088.0849244028141</v>
      </c>
      <c r="Y984" s="181">
        <v>5114.840691576559</v>
      </c>
    </row>
    <row r="985" spans="1:25" x14ac:dyDescent="0.25">
      <c r="A985" s="178" t="s">
        <v>1167</v>
      </c>
      <c r="B985" s="178" t="s">
        <v>643</v>
      </c>
      <c r="C985" s="178" t="s">
        <v>240</v>
      </c>
      <c r="D985" s="178" t="s">
        <v>241</v>
      </c>
      <c r="E985" s="181">
        <v>6111.0058688797926</v>
      </c>
      <c r="F985" s="181">
        <v>6036.8748720806707</v>
      </c>
      <c r="G985" s="181">
        <v>5988.3695004323172</v>
      </c>
      <c r="H985" s="181">
        <v>5959.7430445872651</v>
      </c>
      <c r="I985" s="181">
        <v>5946.3887503792002</v>
      </c>
      <c r="J985" s="182">
        <v>5943.8185851188055</v>
      </c>
      <c r="K985" s="181">
        <v>5949.1202460691457</v>
      </c>
      <c r="L985" s="181">
        <v>5960.3520628582464</v>
      </c>
      <c r="M985" s="181">
        <v>5975.5791461013505</v>
      </c>
      <c r="N985" s="181">
        <v>5993.3445489998749</v>
      </c>
      <c r="O985" s="181">
        <v>6012.7981805180543</v>
      </c>
      <c r="P985" s="181">
        <v>6033.8400889921595</v>
      </c>
      <c r="Q985" s="181">
        <v>6056.4995038657162</v>
      </c>
      <c r="R985" s="181">
        <v>6080.1411851468638</v>
      </c>
      <c r="S985" s="181">
        <v>6104.5278115579113</v>
      </c>
      <c r="T985" s="181">
        <v>6129.4734114303665</v>
      </c>
      <c r="U985" s="181">
        <v>6154.6407372464882</v>
      </c>
      <c r="V985" s="181">
        <v>6179.7225504891258</v>
      </c>
      <c r="W985" s="181">
        <v>6204.6098836069232</v>
      </c>
      <c r="X985" s="181">
        <v>6229.2006989827596</v>
      </c>
      <c r="Y985" s="181">
        <v>6253.300105477435</v>
      </c>
    </row>
    <row r="986" spans="1:25" x14ac:dyDescent="0.25">
      <c r="A986" s="178" t="s">
        <v>1167</v>
      </c>
      <c r="B986" s="178" t="s">
        <v>652</v>
      </c>
      <c r="C986" s="178" t="s">
        <v>218</v>
      </c>
      <c r="D986" s="178" t="s">
        <v>1223</v>
      </c>
      <c r="E986" s="181">
        <v>9727.9626339226816</v>
      </c>
      <c r="F986" s="181">
        <v>9801.8537453116041</v>
      </c>
      <c r="G986" s="181">
        <v>9853.3080410635994</v>
      </c>
      <c r="H986" s="181">
        <v>9889.2483638091271</v>
      </c>
      <c r="I986" s="181">
        <v>9914.0808462088662</v>
      </c>
      <c r="J986" s="182">
        <v>9929.0247005983692</v>
      </c>
      <c r="K986" s="181">
        <v>9935.6611700236717</v>
      </c>
      <c r="L986" s="181">
        <v>9935.5605551182452</v>
      </c>
      <c r="M986" s="181">
        <v>9928.998494375388</v>
      </c>
      <c r="N986" s="181">
        <v>9916.1404521626137</v>
      </c>
      <c r="O986" s="181">
        <v>9897.5792956369678</v>
      </c>
      <c r="P986" s="181">
        <v>9874.6706660955297</v>
      </c>
      <c r="Q986" s="181">
        <v>9848.5624002425557</v>
      </c>
      <c r="R986" s="181">
        <v>9819.0138495767515</v>
      </c>
      <c r="S986" s="181">
        <v>9786.3345594263301</v>
      </c>
      <c r="T986" s="181">
        <v>9751.1534419195559</v>
      </c>
      <c r="U986" s="181">
        <v>9713.1924217137912</v>
      </c>
      <c r="V986" s="181">
        <v>9671.8036317354563</v>
      </c>
      <c r="W986" s="181">
        <v>9627.1196412220343</v>
      </c>
      <c r="X986" s="181">
        <v>9579.2842989149231</v>
      </c>
      <c r="Y986" s="181">
        <v>9528.4494809153857</v>
      </c>
    </row>
    <row r="987" spans="1:25" x14ac:dyDescent="0.25">
      <c r="A987" s="178" t="s">
        <v>1167</v>
      </c>
      <c r="B987" s="178" t="s">
        <v>652</v>
      </c>
      <c r="C987" s="178" t="s">
        <v>867</v>
      </c>
      <c r="D987" s="178" t="s">
        <v>1224</v>
      </c>
      <c r="E987" s="181">
        <v>2680.1216797462721</v>
      </c>
      <c r="F987" s="181">
        <v>2707.1936459471876</v>
      </c>
      <c r="G987" s="181">
        <v>2728.1713893130172</v>
      </c>
      <c r="H987" s="181">
        <v>2744.9305448208743</v>
      </c>
      <c r="I987" s="181">
        <v>2758.6653364010626</v>
      </c>
      <c r="J987" s="182">
        <v>2769.6930341563516</v>
      </c>
      <c r="K987" s="181">
        <v>2778.4354159851077</v>
      </c>
      <c r="L987" s="181">
        <v>2785.3154881847586</v>
      </c>
      <c r="M987" s="181">
        <v>2790.3967039770159</v>
      </c>
      <c r="N987" s="181">
        <v>2793.7121773940139</v>
      </c>
      <c r="O987" s="181">
        <v>2795.4161320658059</v>
      </c>
      <c r="P987" s="181">
        <v>2795.8803604181794</v>
      </c>
      <c r="Q987" s="181">
        <v>2795.421429064972</v>
      </c>
      <c r="R987" s="181">
        <v>2793.964010716445</v>
      </c>
      <c r="S987" s="181">
        <v>2791.589007948885</v>
      </c>
      <c r="T987" s="181">
        <v>2788.4694919635272</v>
      </c>
      <c r="U987" s="181">
        <v>2784.5202793140302</v>
      </c>
      <c r="V987" s="181">
        <v>2779.5490934423374</v>
      </c>
      <c r="W987" s="181">
        <v>2773.5866207602016</v>
      </c>
      <c r="X987" s="181">
        <v>2766.6671481523545</v>
      </c>
      <c r="Y987" s="181">
        <v>2758.8276640720132</v>
      </c>
    </row>
    <row r="988" spans="1:25" x14ac:dyDescent="0.25">
      <c r="A988" s="178" t="s">
        <v>1167</v>
      </c>
      <c r="B988" s="178" t="s">
        <v>652</v>
      </c>
      <c r="C988" s="178" t="s">
        <v>240</v>
      </c>
      <c r="D988" s="178" t="s">
        <v>241</v>
      </c>
      <c r="E988" s="181">
        <v>10328.996786360061</v>
      </c>
      <c r="F988" s="181">
        <v>10580.240142041819</v>
      </c>
      <c r="G988" s="181">
        <v>10814.040612537505</v>
      </c>
      <c r="H988" s="181">
        <v>11037.08923399257</v>
      </c>
      <c r="I988" s="181">
        <v>11253.688733232926</v>
      </c>
      <c r="J988" s="182">
        <v>11464.76565560842</v>
      </c>
      <c r="K988" s="181">
        <v>11671.740533095368</v>
      </c>
      <c r="L988" s="181">
        <v>11876.124449016284</v>
      </c>
      <c r="M988" s="181">
        <v>12077.963649221758</v>
      </c>
      <c r="N988" s="181">
        <v>12277.173435394732</v>
      </c>
      <c r="O988" s="181">
        <v>12474.204184801754</v>
      </c>
      <c r="P988" s="181">
        <v>12670.520559971621</v>
      </c>
      <c r="Q988" s="181">
        <v>12867.425330256927</v>
      </c>
      <c r="R988" s="181">
        <v>13064.470944903718</v>
      </c>
      <c r="S988" s="181">
        <v>13261.922335758365</v>
      </c>
      <c r="T988" s="181">
        <v>13460.505792470456</v>
      </c>
      <c r="U988" s="181">
        <v>13659.727220757011</v>
      </c>
      <c r="V988" s="181">
        <v>13858.525107186049</v>
      </c>
      <c r="W988" s="181">
        <v>14056.897332686483</v>
      </c>
      <c r="X988" s="181">
        <v>14254.860707492837</v>
      </c>
      <c r="Y988" s="181">
        <v>14452.448034381316</v>
      </c>
    </row>
    <row r="989" spans="1:25" x14ac:dyDescent="0.25">
      <c r="A989" s="178" t="s">
        <v>1167</v>
      </c>
      <c r="B989" s="178" t="s">
        <v>654</v>
      </c>
      <c r="C989" s="178" t="s">
        <v>218</v>
      </c>
      <c r="D989" s="178" t="s">
        <v>1225</v>
      </c>
      <c r="E989" s="181">
        <v>2102.0716365406192</v>
      </c>
      <c r="F989" s="181">
        <v>2152.0415459401852</v>
      </c>
      <c r="G989" s="181">
        <v>2203.2517148899146</v>
      </c>
      <c r="H989" s="181">
        <v>2256.2728084463688</v>
      </c>
      <c r="I989" s="181">
        <v>2311.2869926010812</v>
      </c>
      <c r="J989" s="182">
        <v>2367.8698021124542</v>
      </c>
      <c r="K989" s="181">
        <v>2425.8621173742235</v>
      </c>
      <c r="L989" s="181">
        <v>2485.2385668296042</v>
      </c>
      <c r="M989" s="181">
        <v>2545.7401182314111</v>
      </c>
      <c r="N989" s="181">
        <v>2607.1302581475884</v>
      </c>
      <c r="O989" s="181">
        <v>2669.3395146353541</v>
      </c>
      <c r="P989" s="181">
        <v>2732.5643875159899</v>
      </c>
      <c r="Q989" s="181">
        <v>2797.026076083258</v>
      </c>
      <c r="R989" s="181">
        <v>2862.5787139542122</v>
      </c>
      <c r="S989" s="181">
        <v>2929.2284678924152</v>
      </c>
      <c r="T989" s="181">
        <v>2996.7794410824927</v>
      </c>
      <c r="U989" s="181">
        <v>3064.9284198197788</v>
      </c>
      <c r="V989" s="181">
        <v>3133.5762118530029</v>
      </c>
      <c r="W989" s="181">
        <v>3202.7326812525189</v>
      </c>
      <c r="X989" s="181">
        <v>3272.3940541813354</v>
      </c>
      <c r="Y989" s="181">
        <v>3342.3830443345664</v>
      </c>
    </row>
    <row r="990" spans="1:25" x14ac:dyDescent="0.25">
      <c r="A990" s="178" t="s">
        <v>1167</v>
      </c>
      <c r="B990" s="178" t="s">
        <v>654</v>
      </c>
      <c r="C990" s="178" t="s">
        <v>240</v>
      </c>
      <c r="D990" s="178" t="s">
        <v>241</v>
      </c>
      <c r="E990" s="181">
        <v>6692.6025288202054</v>
      </c>
      <c r="F990" s="181">
        <v>6718.0440459339407</v>
      </c>
      <c r="G990" s="181">
        <v>6743.7426262145973</v>
      </c>
      <c r="H990" s="181">
        <v>6771.3171362555013</v>
      </c>
      <c r="I990" s="181">
        <v>6801.1146329296243</v>
      </c>
      <c r="J990" s="182">
        <v>6831.6988428546947</v>
      </c>
      <c r="K990" s="181">
        <v>6862.4893224007528</v>
      </c>
      <c r="L990" s="181">
        <v>6893.3182343068447</v>
      </c>
      <c r="M990" s="181">
        <v>6923.3930099401514</v>
      </c>
      <c r="N990" s="181">
        <v>6952.0409784375934</v>
      </c>
      <c r="O990" s="181">
        <v>6979.0785034848113</v>
      </c>
      <c r="P990" s="181">
        <v>7005.0194711899012</v>
      </c>
      <c r="Q990" s="181">
        <v>7030.4015775352373</v>
      </c>
      <c r="R990" s="181">
        <v>7054.8166259638974</v>
      </c>
      <c r="S990" s="181">
        <v>7078.255141679273</v>
      </c>
      <c r="T990" s="181">
        <v>7100.2300826142755</v>
      </c>
      <c r="U990" s="181">
        <v>7120.0435908742529</v>
      </c>
      <c r="V990" s="181">
        <v>7137.5185948578192</v>
      </c>
      <c r="W990" s="181">
        <v>7152.7386546736661</v>
      </c>
      <c r="X990" s="181">
        <v>7165.7546694450239</v>
      </c>
      <c r="Y990" s="181">
        <v>7176.244626286044</v>
      </c>
    </row>
    <row r="991" spans="1:25" x14ac:dyDescent="0.25">
      <c r="A991" s="178" t="s">
        <v>1167</v>
      </c>
      <c r="B991" s="178" t="s">
        <v>656</v>
      </c>
      <c r="C991" s="178" t="s">
        <v>218</v>
      </c>
      <c r="D991" s="178" t="s">
        <v>320</v>
      </c>
      <c r="E991" s="181">
        <v>16343.300195921885</v>
      </c>
      <c r="F991" s="181">
        <v>16477.948978088752</v>
      </c>
      <c r="G991" s="181">
        <v>16627.283947664186</v>
      </c>
      <c r="H991" s="181">
        <v>16791.033861280692</v>
      </c>
      <c r="I991" s="181">
        <v>16967.399142870712</v>
      </c>
      <c r="J991" s="182">
        <v>17151.397334787798</v>
      </c>
      <c r="K991" s="181">
        <v>17340.38301758017</v>
      </c>
      <c r="L991" s="181">
        <v>17532.948554161903</v>
      </c>
      <c r="M991" s="181">
        <v>17726.491214531208</v>
      </c>
      <c r="N991" s="181">
        <v>17918.850708025941</v>
      </c>
      <c r="O991" s="181">
        <v>18109.016538184595</v>
      </c>
      <c r="P991" s="181">
        <v>18297.880917975457</v>
      </c>
      <c r="Q991" s="181">
        <v>18486.431213062482</v>
      </c>
      <c r="R991" s="181">
        <v>18673.337298111695</v>
      </c>
      <c r="S991" s="181">
        <v>18858.268874050347</v>
      </c>
      <c r="T991" s="181">
        <v>19040.90553605662</v>
      </c>
      <c r="U991" s="181">
        <v>19220.923066854746</v>
      </c>
      <c r="V991" s="181">
        <v>19398.077566146298</v>
      </c>
      <c r="W991" s="181">
        <v>19572.219606251576</v>
      </c>
      <c r="X991" s="181">
        <v>19743.200773024557</v>
      </c>
      <c r="Y991" s="181">
        <v>19910.563384261652</v>
      </c>
    </row>
    <row r="992" spans="1:25" x14ac:dyDescent="0.25">
      <c r="A992" s="178" t="s">
        <v>1167</v>
      </c>
      <c r="B992" s="178" t="s">
        <v>656</v>
      </c>
      <c r="C992" s="178" t="s">
        <v>240</v>
      </c>
      <c r="D992" s="178" t="s">
        <v>241</v>
      </c>
      <c r="E992" s="181">
        <v>5251.085377678568</v>
      </c>
      <c r="F992" s="181">
        <v>5213.3881798706025</v>
      </c>
      <c r="G992" s="181">
        <v>5180.1923510565966</v>
      </c>
      <c r="H992" s="181">
        <v>5151.2158716055492</v>
      </c>
      <c r="I992" s="181">
        <v>5125.7262151368222</v>
      </c>
      <c r="J992" s="182">
        <v>5102.0831121832689</v>
      </c>
      <c r="K992" s="181">
        <v>5079.4264375528855</v>
      </c>
      <c r="L992" s="181">
        <v>5057.3032014695928</v>
      </c>
      <c r="M992" s="181">
        <v>5034.9473471223682</v>
      </c>
      <c r="N992" s="181">
        <v>5011.7627154643251</v>
      </c>
      <c r="O992" s="181">
        <v>4987.5066455481756</v>
      </c>
      <c r="P992" s="181">
        <v>4962.4685464476988</v>
      </c>
      <c r="Q992" s="181">
        <v>4936.9470970210123</v>
      </c>
      <c r="R992" s="181">
        <v>4910.6144373812285</v>
      </c>
      <c r="S992" s="181">
        <v>4883.4224310585314</v>
      </c>
      <c r="T992" s="181">
        <v>4855.3296394820118</v>
      </c>
      <c r="U992" s="181">
        <v>4826.29751245232</v>
      </c>
      <c r="V992" s="181">
        <v>4796.3110994412782</v>
      </c>
      <c r="W992" s="181">
        <v>4765.3808175994973</v>
      </c>
      <c r="X992" s="181">
        <v>4733.518177357284</v>
      </c>
      <c r="Y992" s="181">
        <v>4700.662458387289</v>
      </c>
    </row>
    <row r="993" spans="1:25" x14ac:dyDescent="0.25">
      <c r="A993" s="178" t="s">
        <v>1167</v>
      </c>
      <c r="B993" s="178" t="s">
        <v>777</v>
      </c>
      <c r="C993" s="178" t="s">
        <v>218</v>
      </c>
      <c r="D993" s="178" t="s">
        <v>1226</v>
      </c>
      <c r="E993" s="181">
        <v>11119.671939671918</v>
      </c>
      <c r="F993" s="181">
        <v>11448.740308513849</v>
      </c>
      <c r="G993" s="181">
        <v>11780.347269256818</v>
      </c>
      <c r="H993" s="181">
        <v>12117.242120831083</v>
      </c>
      <c r="I993" s="181">
        <v>12460.417288106313</v>
      </c>
      <c r="J993" s="182">
        <v>12807.955278501413</v>
      </c>
      <c r="K993" s="181">
        <v>13159.092907915954</v>
      </c>
      <c r="L993" s="181">
        <v>13513.679162228806</v>
      </c>
      <c r="M993" s="181">
        <v>13870.31923692021</v>
      </c>
      <c r="N993" s="181">
        <v>14227.699606667855</v>
      </c>
      <c r="O993" s="181">
        <v>14585.257649925772</v>
      </c>
      <c r="P993" s="181">
        <v>14943.860878033174</v>
      </c>
      <c r="Q993" s="181">
        <v>15304.472306687365</v>
      </c>
      <c r="R993" s="181">
        <v>15666.047705944949</v>
      </c>
      <c r="S993" s="181">
        <v>16028.198869608388</v>
      </c>
      <c r="T993" s="181">
        <v>16390.082388235711</v>
      </c>
      <c r="U993" s="181">
        <v>16750.501793199433</v>
      </c>
      <c r="V993" s="181">
        <v>17108.712225877855</v>
      </c>
      <c r="W993" s="181">
        <v>17464.460344013634</v>
      </c>
      <c r="X993" s="181">
        <v>17817.388342730595</v>
      </c>
      <c r="Y993" s="181">
        <v>18166.601983075507</v>
      </c>
    </row>
    <row r="994" spans="1:25" x14ac:dyDescent="0.25">
      <c r="A994" s="178" t="s">
        <v>1167</v>
      </c>
      <c r="B994" s="178" t="s">
        <v>777</v>
      </c>
      <c r="C994" s="178" t="s">
        <v>240</v>
      </c>
      <c r="D994" s="178" t="s">
        <v>241</v>
      </c>
      <c r="E994" s="181">
        <v>15556.907708169174</v>
      </c>
      <c r="F994" s="181">
        <v>15460.683579453729</v>
      </c>
      <c r="G994" s="181">
        <v>15358.73541277336</v>
      </c>
      <c r="H994" s="181">
        <v>15255.161050202776</v>
      </c>
      <c r="I994" s="181">
        <v>15151.412698185082</v>
      </c>
      <c r="J994" s="182">
        <v>15045.354177540021</v>
      </c>
      <c r="K994" s="181">
        <v>14936.46673713348</v>
      </c>
      <c r="L994" s="181">
        <v>14825.003487144466</v>
      </c>
      <c r="M994" s="181">
        <v>14709.89816265373</v>
      </c>
      <c r="N994" s="181">
        <v>14590.340595709646</v>
      </c>
      <c r="O994" s="181">
        <v>14466.408586250087</v>
      </c>
      <c r="P994" s="181">
        <v>14339.582446701415</v>
      </c>
      <c r="Q994" s="181">
        <v>14211.279155085871</v>
      </c>
      <c r="R994" s="181">
        <v>14080.961466534311</v>
      </c>
      <c r="S994" s="181">
        <v>13948.755718831657</v>
      </c>
      <c r="T994" s="181">
        <v>13814.414765587195</v>
      </c>
      <c r="U994" s="181">
        <v>13677.458818036641</v>
      </c>
      <c r="V994" s="181">
        <v>13537.849747319775</v>
      </c>
      <c r="W994" s="181">
        <v>13395.956985170991</v>
      </c>
      <c r="X994" s="181">
        <v>13252.052344982721</v>
      </c>
      <c r="Y994" s="181">
        <v>13106.010362048703</v>
      </c>
    </row>
    <row r="995" spans="1:25" x14ac:dyDescent="0.25">
      <c r="A995" s="178" t="s">
        <v>1227</v>
      </c>
      <c r="B995" s="178" t="s">
        <v>217</v>
      </c>
      <c r="C995" s="178" t="s">
        <v>218</v>
      </c>
      <c r="D995" s="178" t="s">
        <v>833</v>
      </c>
      <c r="E995" s="181">
        <v>27774.280212132762</v>
      </c>
      <c r="F995" s="181">
        <v>27850.011878789326</v>
      </c>
      <c r="G995" s="181">
        <v>27929.989255709916</v>
      </c>
      <c r="H995" s="181">
        <v>28013.705557347141</v>
      </c>
      <c r="I995" s="181">
        <v>28098.704756031897</v>
      </c>
      <c r="J995" s="182">
        <v>28182.323290706874</v>
      </c>
      <c r="K995" s="181">
        <v>28262.837926861361</v>
      </c>
      <c r="L995" s="181">
        <v>28339.345637359547</v>
      </c>
      <c r="M995" s="181">
        <v>28410.696888560327</v>
      </c>
      <c r="N995" s="181">
        <v>28476.009042357153</v>
      </c>
      <c r="O995" s="181">
        <v>28534.13877730089</v>
      </c>
      <c r="P995" s="181">
        <v>28586.457916565043</v>
      </c>
      <c r="Q995" s="181">
        <v>28634.4085180162</v>
      </c>
      <c r="R995" s="181">
        <v>28676.81106214743</v>
      </c>
      <c r="S995" s="181">
        <v>28713.72092888796</v>
      </c>
      <c r="T995" s="181">
        <v>28745.060969463622</v>
      </c>
      <c r="U995" s="181">
        <v>28770.106425435501</v>
      </c>
      <c r="V995" s="181">
        <v>28788.247265047325</v>
      </c>
      <c r="W995" s="181">
        <v>28799.524493845733</v>
      </c>
      <c r="X995" s="181">
        <v>28804.106656197448</v>
      </c>
      <c r="Y995" s="181">
        <v>28801.528099596155</v>
      </c>
    </row>
    <row r="996" spans="1:25" x14ac:dyDescent="0.25">
      <c r="A996" s="178" t="s">
        <v>1227</v>
      </c>
      <c r="B996" s="178" t="s">
        <v>217</v>
      </c>
      <c r="C996" s="178" t="s">
        <v>1228</v>
      </c>
      <c r="D996" s="178" t="s">
        <v>1229</v>
      </c>
      <c r="E996" s="181">
        <v>3468.1090337542096</v>
      </c>
      <c r="F996" s="181">
        <v>3480.8417811291633</v>
      </c>
      <c r="G996" s="181">
        <v>3494.126593216607</v>
      </c>
      <c r="H996" s="181">
        <v>3507.9015392143847</v>
      </c>
      <c r="I996" s="181">
        <v>3521.8601362119966</v>
      </c>
      <c r="J996" s="182">
        <v>3535.6687072369291</v>
      </c>
      <c r="K996" s="181">
        <v>3549.1103985727332</v>
      </c>
      <c r="L996" s="181">
        <v>3562.0706348393646</v>
      </c>
      <c r="M996" s="181">
        <v>3574.4033974266135</v>
      </c>
      <c r="N996" s="181">
        <v>3585.9957303238393</v>
      </c>
      <c r="O996" s="181">
        <v>3596.7013963359796</v>
      </c>
      <c r="P996" s="181">
        <v>3606.6909414550737</v>
      </c>
      <c r="Q996" s="181">
        <v>3616.1444288422172</v>
      </c>
      <c r="R996" s="181">
        <v>3624.9112218580894</v>
      </c>
      <c r="S996" s="181">
        <v>3632.9963644152608</v>
      </c>
      <c r="T996" s="181">
        <v>3640.3881391613795</v>
      </c>
      <c r="U996" s="181">
        <v>3646.9926951266689</v>
      </c>
      <c r="V996" s="181">
        <v>3652.7303882102483</v>
      </c>
      <c r="W996" s="181">
        <v>3657.6039615779155</v>
      </c>
      <c r="X996" s="181">
        <v>3661.6323863443922</v>
      </c>
      <c r="Y996" s="181">
        <v>3664.754013477816</v>
      </c>
    </row>
    <row r="997" spans="1:25" x14ac:dyDescent="0.25">
      <c r="A997" s="178" t="s">
        <v>1227</v>
      </c>
      <c r="B997" s="178" t="s">
        <v>217</v>
      </c>
      <c r="C997" s="178" t="s">
        <v>240</v>
      </c>
      <c r="D997" s="178" t="s">
        <v>241</v>
      </c>
      <c r="E997" s="181">
        <v>54275.906378253378</v>
      </c>
      <c r="F997" s="181">
        <v>54677.607113178594</v>
      </c>
      <c r="G997" s="181">
        <v>55094.618662280867</v>
      </c>
      <c r="H997" s="181">
        <v>55526.153262388645</v>
      </c>
      <c r="I997" s="181">
        <v>55967.528367251514</v>
      </c>
      <c r="J997" s="182">
        <v>56413.555540412504</v>
      </c>
      <c r="K997" s="181">
        <v>56860.834344837414</v>
      </c>
      <c r="L997" s="181">
        <v>57307.552548948035</v>
      </c>
      <c r="M997" s="181">
        <v>57751.357422350811</v>
      </c>
      <c r="N997" s="181">
        <v>58190.389686638526</v>
      </c>
      <c r="O997" s="181">
        <v>58622.211769776819</v>
      </c>
      <c r="P997" s="181">
        <v>59049.525131562841</v>
      </c>
      <c r="Q997" s="181">
        <v>59475.23292327454</v>
      </c>
      <c r="R997" s="181">
        <v>59896.824664481072</v>
      </c>
      <c r="S997" s="181">
        <v>60314.324692664275</v>
      </c>
      <c r="T997" s="181">
        <v>60727.475175370142</v>
      </c>
      <c r="U997" s="181">
        <v>61134.633480561213</v>
      </c>
      <c r="V997" s="181">
        <v>61534.360765015626</v>
      </c>
      <c r="W997" s="181">
        <v>61926.580711629649</v>
      </c>
      <c r="X997" s="181">
        <v>62311.487860140885</v>
      </c>
      <c r="Y997" s="181">
        <v>62687.898064013665</v>
      </c>
    </row>
    <row r="998" spans="1:25" x14ac:dyDescent="0.25">
      <c r="A998" s="178" t="s">
        <v>1227</v>
      </c>
      <c r="B998" s="178" t="s">
        <v>242</v>
      </c>
      <c r="C998" s="178" t="s">
        <v>218</v>
      </c>
      <c r="D998" s="178" t="s">
        <v>1230</v>
      </c>
      <c r="E998" s="181">
        <v>58703.810490445772</v>
      </c>
      <c r="F998" s="181">
        <v>58469.829374017616</v>
      </c>
      <c r="G998" s="181">
        <v>58235.384777265252</v>
      </c>
      <c r="H998" s="181">
        <v>57998.999472917843</v>
      </c>
      <c r="I998" s="181">
        <v>57756.426487508863</v>
      </c>
      <c r="J998" s="182">
        <v>57502.892075752752</v>
      </c>
      <c r="K998" s="181">
        <v>57235.29850376353</v>
      </c>
      <c r="L998" s="181">
        <v>56952.211762418512</v>
      </c>
      <c r="M998" s="181">
        <v>56651.672216095409</v>
      </c>
      <c r="N998" s="181">
        <v>56332.199862901602</v>
      </c>
      <c r="O998" s="181">
        <v>55991.742913121809</v>
      </c>
      <c r="P998" s="181">
        <v>55633.002311708238</v>
      </c>
      <c r="Q998" s="181">
        <v>55258.715890471976</v>
      </c>
      <c r="R998" s="181">
        <v>54866.61915670638</v>
      </c>
      <c r="S998" s="181">
        <v>54456.565546033889</v>
      </c>
      <c r="T998" s="181">
        <v>54027.993778478398</v>
      </c>
      <c r="U998" s="181">
        <v>53580.973199972177</v>
      </c>
      <c r="V998" s="181">
        <v>53116.020764167093</v>
      </c>
      <c r="W998" s="181">
        <v>52633.200604955455</v>
      </c>
      <c r="X998" s="181">
        <v>52132.685699511028</v>
      </c>
      <c r="Y998" s="181">
        <v>51613.400951032287</v>
      </c>
    </row>
    <row r="999" spans="1:25" x14ac:dyDescent="0.25">
      <c r="A999" s="178" t="s">
        <v>1227</v>
      </c>
      <c r="B999" s="178" t="s">
        <v>242</v>
      </c>
      <c r="C999" s="178" t="s">
        <v>972</v>
      </c>
      <c r="D999" s="178" t="s">
        <v>1231</v>
      </c>
      <c r="E999" s="181">
        <v>2301.6932526872147</v>
      </c>
      <c r="F999" s="181">
        <v>2434.2806538190548</v>
      </c>
      <c r="G999" s="181">
        <v>2574.4439405088383</v>
      </c>
      <c r="H999" s="181">
        <v>2722.5424539501623</v>
      </c>
      <c r="I999" s="181">
        <v>2878.8042987374024</v>
      </c>
      <c r="J999" s="182">
        <v>3043.4010393648805</v>
      </c>
      <c r="K999" s="181">
        <v>3216.5560074853265</v>
      </c>
      <c r="L999" s="181">
        <v>3398.5638168218179</v>
      </c>
      <c r="M999" s="181">
        <v>3589.6758822414017</v>
      </c>
      <c r="N999" s="181">
        <v>3790.1542398090041</v>
      </c>
      <c r="O999" s="181">
        <v>4000.2011261519187</v>
      </c>
      <c r="P999" s="181">
        <v>4220.345519829054</v>
      </c>
      <c r="Q999" s="181">
        <v>4451.1678107869157</v>
      </c>
      <c r="R999" s="181">
        <v>4692.8756669742761</v>
      </c>
      <c r="S999" s="181">
        <v>4945.8252207397909</v>
      </c>
      <c r="T999" s="181">
        <v>5210.3275592960372</v>
      </c>
      <c r="U999" s="181">
        <v>5486.7409038217456</v>
      </c>
      <c r="V999" s="181">
        <v>5775.4663220758248</v>
      </c>
      <c r="W999" s="181">
        <v>6076.8563851234367</v>
      </c>
      <c r="X999" s="181">
        <v>6391.2669932081781</v>
      </c>
      <c r="Y999" s="181">
        <v>6718.8818991229909</v>
      </c>
    </row>
    <row r="1000" spans="1:25" x14ac:dyDescent="0.25">
      <c r="A1000" s="178" t="s">
        <v>1227</v>
      </c>
      <c r="B1000" s="178" t="s">
        <v>242</v>
      </c>
      <c r="C1000" s="178" t="s">
        <v>590</v>
      </c>
      <c r="D1000" s="178" t="s">
        <v>1232</v>
      </c>
      <c r="E1000" s="181">
        <v>6029.1604164098899</v>
      </c>
      <c r="F1000" s="181">
        <v>5947.1421184437377</v>
      </c>
      <c r="G1000" s="181">
        <v>5866.0989364316138</v>
      </c>
      <c r="H1000" s="181">
        <v>5785.8727714389961</v>
      </c>
      <c r="I1000" s="181">
        <v>5706.0376918956626</v>
      </c>
      <c r="J1000" s="182">
        <v>5626.1324611968948</v>
      </c>
      <c r="K1000" s="181">
        <v>5545.8760761663734</v>
      </c>
      <c r="L1000" s="181">
        <v>5465.158315635842</v>
      </c>
      <c r="M1000" s="181">
        <v>5383.8236980994297</v>
      </c>
      <c r="N1000" s="181">
        <v>5301.7683870793335</v>
      </c>
      <c r="O1000" s="181">
        <v>5218.8398495981482</v>
      </c>
      <c r="P1000" s="181">
        <v>5135.3308048956142</v>
      </c>
      <c r="Q1000" s="181">
        <v>5051.5267751779647</v>
      </c>
      <c r="R1000" s="181">
        <v>4967.2499552639274</v>
      </c>
      <c r="S1000" s="181">
        <v>4882.5197194327347</v>
      </c>
      <c r="T1000" s="181">
        <v>4797.3183913904086</v>
      </c>
      <c r="U1000" s="181">
        <v>4711.6849454565427</v>
      </c>
      <c r="V1000" s="181">
        <v>4625.6963567511275</v>
      </c>
      <c r="W1000" s="181">
        <v>4539.3880796131371</v>
      </c>
      <c r="X1000" s="181">
        <v>4452.8039609660027</v>
      </c>
      <c r="Y1000" s="181">
        <v>4365.881029477343</v>
      </c>
    </row>
    <row r="1001" spans="1:25" x14ac:dyDescent="0.25">
      <c r="A1001" s="178" t="s">
        <v>1227</v>
      </c>
      <c r="B1001" s="178" t="s">
        <v>242</v>
      </c>
      <c r="C1001" s="178" t="s">
        <v>1233</v>
      </c>
      <c r="D1001" s="178" t="s">
        <v>1234</v>
      </c>
      <c r="E1001" s="181">
        <v>4109.2262293905496</v>
      </c>
      <c r="F1001" s="181">
        <v>4052.1231975042529</v>
      </c>
      <c r="G1001" s="181">
        <v>3995.71789679207</v>
      </c>
      <c r="H1001" s="181">
        <v>3939.9020633141954</v>
      </c>
      <c r="I1001" s="181">
        <v>3884.3852341996458</v>
      </c>
      <c r="J1001" s="182">
        <v>3828.8532642601217</v>
      </c>
      <c r="K1001" s="181">
        <v>3773.1150021287094</v>
      </c>
      <c r="L1001" s="181">
        <v>3717.0956797263516</v>
      </c>
      <c r="M1001" s="181">
        <v>3660.689843412064</v>
      </c>
      <c r="N1001" s="181">
        <v>3603.8272700881143</v>
      </c>
      <c r="O1001" s="181">
        <v>3546.4047290506101</v>
      </c>
      <c r="P1001" s="181">
        <v>3488.6215887943663</v>
      </c>
      <c r="Q1001" s="181">
        <v>3430.6720937170853</v>
      </c>
      <c r="R1001" s="181">
        <v>3372.4356890664412</v>
      </c>
      <c r="S1001" s="181">
        <v>3313.9257954218915</v>
      </c>
      <c r="T1001" s="181">
        <v>3255.1306776176484</v>
      </c>
      <c r="U1001" s="181">
        <v>3196.0770423755171</v>
      </c>
      <c r="V1001" s="181">
        <v>3136.8173343074104</v>
      </c>
      <c r="W1001" s="181">
        <v>3077.375787842599</v>
      </c>
      <c r="X1001" s="181">
        <v>3017.7822966358858</v>
      </c>
      <c r="Y1001" s="181">
        <v>2957.9943469042091</v>
      </c>
    </row>
    <row r="1002" spans="1:25" x14ac:dyDescent="0.25">
      <c r="A1002" s="178" t="s">
        <v>1227</v>
      </c>
      <c r="B1002" s="178" t="s">
        <v>242</v>
      </c>
      <c r="C1002" s="178" t="s">
        <v>240</v>
      </c>
      <c r="D1002" s="178" t="s">
        <v>241</v>
      </c>
      <c r="E1002" s="181">
        <v>39262.451599842228</v>
      </c>
      <c r="F1002" s="181">
        <v>39893.420959925788</v>
      </c>
      <c r="G1002" s="181">
        <v>40535.924124107893</v>
      </c>
      <c r="H1002" s="181">
        <v>41189.087343330611</v>
      </c>
      <c r="I1002" s="181">
        <v>41849.946680792673</v>
      </c>
      <c r="J1002" s="182">
        <v>42514.897038530275</v>
      </c>
      <c r="K1002" s="181">
        <v>43181.299664589933</v>
      </c>
      <c r="L1002" s="181">
        <v>43847.585032334995</v>
      </c>
      <c r="M1002" s="181">
        <v>44511.6522167246</v>
      </c>
      <c r="N1002" s="181">
        <v>45171.626110572543</v>
      </c>
      <c r="O1002" s="181">
        <v>45825.027968190727</v>
      </c>
      <c r="P1002" s="181">
        <v>46473.167688717374</v>
      </c>
      <c r="Q1002" s="181">
        <v>47117.524583140555</v>
      </c>
      <c r="R1002" s="181">
        <v>47755.373423394871</v>
      </c>
      <c r="S1002" s="181">
        <v>48385.666943289179</v>
      </c>
      <c r="T1002" s="181">
        <v>49006.923919333924</v>
      </c>
      <c r="U1002" s="181">
        <v>49618.155382409037</v>
      </c>
      <c r="V1002" s="181">
        <v>50218.748414055131</v>
      </c>
      <c r="W1002" s="181">
        <v>50807.639665684976</v>
      </c>
      <c r="X1002" s="181">
        <v>51383.82320693056</v>
      </c>
      <c r="Y1002" s="181">
        <v>51944.994375788221</v>
      </c>
    </row>
    <row r="1003" spans="1:25" x14ac:dyDescent="0.25">
      <c r="A1003" s="178" t="s">
        <v>1227</v>
      </c>
      <c r="B1003" s="178" t="s">
        <v>250</v>
      </c>
      <c r="C1003" s="178" t="s">
        <v>218</v>
      </c>
      <c r="D1003" s="178" t="s">
        <v>1235</v>
      </c>
      <c r="E1003" s="181">
        <v>70749.926728858351</v>
      </c>
      <c r="F1003" s="181">
        <v>71283.386181605834</v>
      </c>
      <c r="G1003" s="181">
        <v>71727.1659684107</v>
      </c>
      <c r="H1003" s="181">
        <v>72104.57541686167</v>
      </c>
      <c r="I1003" s="181">
        <v>72427.552732960088</v>
      </c>
      <c r="J1003" s="182">
        <v>72702.597392577038</v>
      </c>
      <c r="K1003" s="181">
        <v>72935.06698976914</v>
      </c>
      <c r="L1003" s="181">
        <v>73129.92981342964</v>
      </c>
      <c r="M1003" s="181">
        <v>73289.645709654185</v>
      </c>
      <c r="N1003" s="181">
        <v>73415.72050614054</v>
      </c>
      <c r="O1003" s="181">
        <v>73507.661573995967</v>
      </c>
      <c r="P1003" s="181">
        <v>73570.711729204952</v>
      </c>
      <c r="Q1003" s="181">
        <v>73609.797434308595</v>
      </c>
      <c r="R1003" s="181">
        <v>73622.623316913145</v>
      </c>
      <c r="S1003" s="181">
        <v>73609.422885205553</v>
      </c>
      <c r="T1003" s="181">
        <v>73569.216262715127</v>
      </c>
      <c r="U1003" s="181">
        <v>73500.673724324879</v>
      </c>
      <c r="V1003" s="181">
        <v>73403.577015077943</v>
      </c>
      <c r="W1003" s="181">
        <v>73278.358219711838</v>
      </c>
      <c r="X1003" s="181">
        <v>73125.411628239905</v>
      </c>
      <c r="Y1003" s="181">
        <v>72942.883674167024</v>
      </c>
    </row>
    <row r="1004" spans="1:25" x14ac:dyDescent="0.25">
      <c r="A1004" s="178" t="s">
        <v>1227</v>
      </c>
      <c r="B1004" s="178" t="s">
        <v>250</v>
      </c>
      <c r="C1004" s="178" t="s">
        <v>1236</v>
      </c>
      <c r="D1004" s="178" t="s">
        <v>1237</v>
      </c>
      <c r="E1004" s="181">
        <v>1257.6908949952474</v>
      </c>
      <c r="F1004" s="181">
        <v>1320.768398637128</v>
      </c>
      <c r="G1004" s="181">
        <v>1385.1998758870882</v>
      </c>
      <c r="H1004" s="181">
        <v>1451.3829640178274</v>
      </c>
      <c r="I1004" s="181">
        <v>1519.544535806567</v>
      </c>
      <c r="J1004" s="182">
        <v>1589.8273867980549</v>
      </c>
      <c r="K1004" s="181">
        <v>1662.3668056394306</v>
      </c>
      <c r="L1004" s="181">
        <v>1737.3049361913763</v>
      </c>
      <c r="M1004" s="181">
        <v>1814.7380455801251</v>
      </c>
      <c r="N1004" s="181">
        <v>1894.7451855344202</v>
      </c>
      <c r="O1004" s="181">
        <v>1977.3556037538233</v>
      </c>
      <c r="P1004" s="181">
        <v>2062.7545522062769</v>
      </c>
      <c r="Q1004" s="181">
        <v>2151.1398431390967</v>
      </c>
      <c r="R1004" s="181">
        <v>2242.5117886657376</v>
      </c>
      <c r="S1004" s="181">
        <v>2336.9385048330705</v>
      </c>
      <c r="T1004" s="181">
        <v>2434.4475716453394</v>
      </c>
      <c r="U1004" s="181">
        <v>2535.0471504788966</v>
      </c>
      <c r="V1004" s="181">
        <v>2638.7750573591984</v>
      </c>
      <c r="W1004" s="181">
        <v>2745.6887346126223</v>
      </c>
      <c r="X1004" s="181">
        <v>2855.8429447754002</v>
      </c>
      <c r="Y1004" s="181">
        <v>2969.1993007366063</v>
      </c>
    </row>
    <row r="1005" spans="1:25" x14ac:dyDescent="0.25">
      <c r="A1005" s="178" t="s">
        <v>1227</v>
      </c>
      <c r="B1005" s="178" t="s">
        <v>250</v>
      </c>
      <c r="C1005" s="178" t="s">
        <v>358</v>
      </c>
      <c r="D1005" s="178" t="s">
        <v>1238</v>
      </c>
      <c r="E1005" s="181">
        <v>1187.7628758536903</v>
      </c>
      <c r="F1005" s="181">
        <v>1247.3332499618964</v>
      </c>
      <c r="G1005" s="181">
        <v>1308.1823163091592</v>
      </c>
      <c r="H1005" s="181">
        <v>1370.6856034076491</v>
      </c>
      <c r="I1005" s="181">
        <v>1435.0573698350483</v>
      </c>
      <c r="J1005" s="182">
        <v>1501.432471657791</v>
      </c>
      <c r="K1005" s="181">
        <v>1569.9386754306288</v>
      </c>
      <c r="L1005" s="181">
        <v>1640.7102217697745</v>
      </c>
      <c r="M1005" s="181">
        <v>1713.8380253182136</v>
      </c>
      <c r="N1005" s="181">
        <v>1789.3967425030908</v>
      </c>
      <c r="O1005" s="181">
        <v>1867.4139948424452</v>
      </c>
      <c r="P1005" s="181">
        <v>1948.0647342350917</v>
      </c>
      <c r="Q1005" s="181">
        <v>2031.5357745036358</v>
      </c>
      <c r="R1005" s="181">
        <v>2117.8274104079242</v>
      </c>
      <c r="S1005" s="181">
        <v>2207.0039707206656</v>
      </c>
      <c r="T1005" s="181">
        <v>2299.0915019889794</v>
      </c>
      <c r="U1005" s="181">
        <v>2394.0977118140618</v>
      </c>
      <c r="V1005" s="181">
        <v>2492.0583136381647</v>
      </c>
      <c r="W1005" s="181">
        <v>2593.0275559758034</v>
      </c>
      <c r="X1005" s="181">
        <v>2697.0571565485452</v>
      </c>
      <c r="Y1005" s="181">
        <v>2804.1108625812049</v>
      </c>
    </row>
    <row r="1006" spans="1:25" x14ac:dyDescent="0.25">
      <c r="A1006" s="178" t="s">
        <v>1227</v>
      </c>
      <c r="B1006" s="178" t="s">
        <v>250</v>
      </c>
      <c r="C1006" s="178" t="s">
        <v>1239</v>
      </c>
      <c r="D1006" s="178" t="s">
        <v>1240</v>
      </c>
      <c r="E1006" s="181">
        <v>2027.9125551051486</v>
      </c>
      <c r="F1006" s="181">
        <v>2086.7871701655044</v>
      </c>
      <c r="G1006" s="181">
        <v>2144.5694462184601</v>
      </c>
      <c r="H1006" s="181">
        <v>2201.8405876867337</v>
      </c>
      <c r="I1006" s="181">
        <v>2258.8815940432928</v>
      </c>
      <c r="J1006" s="182">
        <v>2315.8274055500269</v>
      </c>
      <c r="K1006" s="181">
        <v>2372.789735300772</v>
      </c>
      <c r="L1006" s="181">
        <v>2429.8789115111708</v>
      </c>
      <c r="M1006" s="181">
        <v>2487.1312486317083</v>
      </c>
      <c r="N1006" s="181">
        <v>2544.5544795624314</v>
      </c>
      <c r="O1006" s="181">
        <v>2602.0875336665536</v>
      </c>
      <c r="P1006" s="181">
        <v>2659.8727416667889</v>
      </c>
      <c r="Q1006" s="181">
        <v>2718.0543118885644</v>
      </c>
      <c r="R1006" s="181">
        <v>2776.5174198375112</v>
      </c>
      <c r="S1006" s="181">
        <v>2835.2354718826605</v>
      </c>
      <c r="T1006" s="181">
        <v>2894.1328115965744</v>
      </c>
      <c r="U1006" s="181">
        <v>2953.1142819584488</v>
      </c>
      <c r="V1006" s="181">
        <v>3012.1234313464934</v>
      </c>
      <c r="W1006" s="181">
        <v>3071.1277173894923</v>
      </c>
      <c r="X1006" s="181">
        <v>3130.0918184125849</v>
      </c>
      <c r="Y1006" s="181">
        <v>3188.8808211066321</v>
      </c>
    </row>
    <row r="1007" spans="1:25" x14ac:dyDescent="0.25">
      <c r="A1007" s="178" t="s">
        <v>1227</v>
      </c>
      <c r="B1007" s="178" t="s">
        <v>250</v>
      </c>
      <c r="C1007" s="178" t="s">
        <v>1241</v>
      </c>
      <c r="D1007" s="178" t="s">
        <v>1242</v>
      </c>
      <c r="E1007" s="181">
        <v>2810.2956098483646</v>
      </c>
      <c r="F1007" s="181">
        <v>2761.0173084187786</v>
      </c>
      <c r="G1007" s="181">
        <v>2709.0640665916371</v>
      </c>
      <c r="H1007" s="181">
        <v>2655.5423069787962</v>
      </c>
      <c r="I1007" s="181">
        <v>2601.0518447032218</v>
      </c>
      <c r="J1007" s="182">
        <v>2545.9502996487931</v>
      </c>
      <c r="K1007" s="181">
        <v>2490.5265596107179</v>
      </c>
      <c r="L1007" s="181">
        <v>2435.0324029883232</v>
      </c>
      <c r="M1007" s="181">
        <v>2379.6166950446964</v>
      </c>
      <c r="N1007" s="181">
        <v>2324.3859791506638</v>
      </c>
      <c r="O1007" s="181">
        <v>2269.3766694179535</v>
      </c>
      <c r="P1007" s="181">
        <v>2214.79601183861</v>
      </c>
      <c r="Q1007" s="181">
        <v>2160.8230043747062</v>
      </c>
      <c r="R1007" s="181">
        <v>2107.4130113385313</v>
      </c>
      <c r="S1007" s="181">
        <v>2054.5966635494237</v>
      </c>
      <c r="T1007" s="181">
        <v>2002.3689032025075</v>
      </c>
      <c r="U1007" s="181">
        <v>1950.7161490601395</v>
      </c>
      <c r="V1007" s="181">
        <v>1899.6551970618723</v>
      </c>
      <c r="W1007" s="181">
        <v>1849.2178779994358</v>
      </c>
      <c r="X1007" s="181">
        <v>1799.4321412738063</v>
      </c>
      <c r="Y1007" s="181">
        <v>1750.2692988867834</v>
      </c>
    </row>
    <row r="1008" spans="1:25" x14ac:dyDescent="0.25">
      <c r="A1008" s="178" t="s">
        <v>1227</v>
      </c>
      <c r="B1008" s="178" t="s">
        <v>250</v>
      </c>
      <c r="C1008" s="178" t="s">
        <v>1243</v>
      </c>
      <c r="D1008" s="178" t="s">
        <v>1244</v>
      </c>
      <c r="E1008" s="181">
        <v>1506.999484978189</v>
      </c>
      <c r="F1008" s="181">
        <v>1582.5806678270824</v>
      </c>
      <c r="G1008" s="181">
        <v>1659.7842187301367</v>
      </c>
      <c r="H1008" s="181">
        <v>1739.0865974975893</v>
      </c>
      <c r="I1008" s="181">
        <v>1820.7596492702364</v>
      </c>
      <c r="J1008" s="182">
        <v>1904.9744755589891</v>
      </c>
      <c r="K1008" s="181">
        <v>1991.8931829055844</v>
      </c>
      <c r="L1008" s="181">
        <v>2081.6860919553369</v>
      </c>
      <c r="M1008" s="181">
        <v>2174.4685526008402</v>
      </c>
      <c r="N1008" s="181">
        <v>2270.3352867765348</v>
      </c>
      <c r="O1008" s="181">
        <v>2369.3213398726284</v>
      </c>
      <c r="P1008" s="181">
        <v>2471.6486858426515</v>
      </c>
      <c r="Q1008" s="181">
        <v>2577.5543487089712</v>
      </c>
      <c r="R1008" s="181">
        <v>2687.0387024544302</v>
      </c>
      <c r="S1008" s="181">
        <v>2800.183365581604</v>
      </c>
      <c r="T1008" s="181">
        <v>2917.0213852027509</v>
      </c>
      <c r="U1008" s="181">
        <v>3037.5625405012993</v>
      </c>
      <c r="V1008" s="181">
        <v>3161.852143668912</v>
      </c>
      <c r="W1008" s="181">
        <v>3289.959023665559</v>
      </c>
      <c r="X1008" s="181">
        <v>3421.9487984536718</v>
      </c>
      <c r="Y1008" s="181">
        <v>3557.7754715514243</v>
      </c>
    </row>
    <row r="1009" spans="1:25" x14ac:dyDescent="0.25">
      <c r="A1009" s="178" t="s">
        <v>1227</v>
      </c>
      <c r="B1009" s="178" t="s">
        <v>250</v>
      </c>
      <c r="C1009" s="178" t="s">
        <v>1245</v>
      </c>
      <c r="D1009" s="178" t="s">
        <v>1246</v>
      </c>
      <c r="E1009" s="181">
        <v>2743.4079393651368</v>
      </c>
      <c r="F1009" s="181">
        <v>2805.2716404851162</v>
      </c>
      <c r="G1009" s="181">
        <v>2864.7879009400085</v>
      </c>
      <c r="H1009" s="181">
        <v>2922.7645338602615</v>
      </c>
      <c r="I1009" s="181">
        <v>2979.5935030409764</v>
      </c>
      <c r="J1009" s="182">
        <v>3035.4657517349847</v>
      </c>
      <c r="K1009" s="181">
        <v>3090.5373695470657</v>
      </c>
      <c r="L1009" s="181">
        <v>3144.9588869927002</v>
      </c>
      <c r="M1009" s="181">
        <v>3198.7819801466326</v>
      </c>
      <c r="N1009" s="181">
        <v>3252.0205898090012</v>
      </c>
      <c r="O1009" s="181">
        <v>3304.6010095424858</v>
      </c>
      <c r="P1009" s="181">
        <v>3356.7081590932312</v>
      </c>
      <c r="Q1009" s="181">
        <v>3408.5247517594248</v>
      </c>
      <c r="R1009" s="181">
        <v>3459.9061629740572</v>
      </c>
      <c r="S1009" s="181">
        <v>3510.8206788569487</v>
      </c>
      <c r="T1009" s="181">
        <v>3561.1770602789352</v>
      </c>
      <c r="U1009" s="181">
        <v>3610.8625775336795</v>
      </c>
      <c r="V1009" s="181">
        <v>3659.8144460621788</v>
      </c>
      <c r="W1009" s="181">
        <v>3708.0004345599268</v>
      </c>
      <c r="X1009" s="181">
        <v>3755.3859087261862</v>
      </c>
      <c r="Y1009" s="181">
        <v>3801.8185004304178</v>
      </c>
    </row>
    <row r="1010" spans="1:25" x14ac:dyDescent="0.25">
      <c r="A1010" s="178" t="s">
        <v>1227</v>
      </c>
      <c r="B1010" s="178" t="s">
        <v>250</v>
      </c>
      <c r="C1010" s="178" t="s">
        <v>240</v>
      </c>
      <c r="D1010" s="178" t="s">
        <v>241</v>
      </c>
      <c r="E1010" s="181">
        <v>80256.083533898985</v>
      </c>
      <c r="F1010" s="181">
        <v>81604.382663394092</v>
      </c>
      <c r="G1010" s="181">
        <v>82872.421557034017</v>
      </c>
      <c r="H1010" s="181">
        <v>84084.856627036308</v>
      </c>
      <c r="I1010" s="181">
        <v>85253.892917781704</v>
      </c>
      <c r="J1010" s="182">
        <v>86385.740589231777</v>
      </c>
      <c r="K1010" s="181">
        <v>87485.482080215093</v>
      </c>
      <c r="L1010" s="181">
        <v>88557.928787751182</v>
      </c>
      <c r="M1010" s="181">
        <v>89605.016442428954</v>
      </c>
      <c r="N1010" s="181">
        <v>90627.583975301211</v>
      </c>
      <c r="O1010" s="181">
        <v>91624.01831332127</v>
      </c>
      <c r="P1010" s="181">
        <v>92599.869037295692</v>
      </c>
      <c r="Q1010" s="181">
        <v>93560.509975352747</v>
      </c>
      <c r="R1010" s="181">
        <v>94502.264710265648</v>
      </c>
      <c r="S1010" s="181">
        <v>95424.59516026589</v>
      </c>
      <c r="T1010" s="181">
        <v>96325.360719747376</v>
      </c>
      <c r="U1010" s="181">
        <v>97201.880467013194</v>
      </c>
      <c r="V1010" s="181">
        <v>98052.859443441979</v>
      </c>
      <c r="W1010" s="181">
        <v>98877.838505751366</v>
      </c>
      <c r="X1010" s="181">
        <v>99676.299996228932</v>
      </c>
      <c r="Y1010" s="181">
        <v>100444.62204492665</v>
      </c>
    </row>
    <row r="1011" spans="1:25" x14ac:dyDescent="0.25">
      <c r="A1011" s="178" t="s">
        <v>1227</v>
      </c>
      <c r="B1011" s="178" t="s">
        <v>256</v>
      </c>
      <c r="C1011" s="178" t="s">
        <v>218</v>
      </c>
      <c r="D1011" s="178" t="s">
        <v>1247</v>
      </c>
      <c r="E1011" s="181">
        <v>28354.72979102351</v>
      </c>
      <c r="F1011" s="181">
        <v>28625.129532171872</v>
      </c>
      <c r="G1011" s="181">
        <v>28894.148858940069</v>
      </c>
      <c r="H1011" s="181">
        <v>29162.701711520771</v>
      </c>
      <c r="I1011" s="181">
        <v>29429.635432729818</v>
      </c>
      <c r="J1011" s="182">
        <v>29692.979636856093</v>
      </c>
      <c r="K1011" s="181">
        <v>29951.44054415854</v>
      </c>
      <c r="L1011" s="181">
        <v>30204.434672393672</v>
      </c>
      <c r="M1011" s="181">
        <v>30450.980579928171</v>
      </c>
      <c r="N1011" s="181">
        <v>30690.237472139554</v>
      </c>
      <c r="O1011" s="181">
        <v>30920.946090785084</v>
      </c>
      <c r="P1011" s="181">
        <v>31144.618998372018</v>
      </c>
      <c r="Q1011" s="181">
        <v>31362.882577846696</v>
      </c>
      <c r="R1011" s="181">
        <v>31574.443525809857</v>
      </c>
      <c r="S1011" s="181">
        <v>31779.243880134956</v>
      </c>
      <c r="T1011" s="181">
        <v>31977.230336602806</v>
      </c>
      <c r="U1011" s="181">
        <v>32167.904259452465</v>
      </c>
      <c r="V1011" s="181">
        <v>32350.770298444742</v>
      </c>
      <c r="W1011" s="181">
        <v>32525.90140628906</v>
      </c>
      <c r="X1011" s="181">
        <v>32693.381431650858</v>
      </c>
      <c r="Y1011" s="181">
        <v>32852.739809247272</v>
      </c>
    </row>
    <row r="1012" spans="1:25" x14ac:dyDescent="0.25">
      <c r="A1012" s="178" t="s">
        <v>1227</v>
      </c>
      <c r="B1012" s="178" t="s">
        <v>256</v>
      </c>
      <c r="C1012" s="178" t="s">
        <v>967</v>
      </c>
      <c r="D1012" s="178" t="s">
        <v>1248</v>
      </c>
      <c r="E1012" s="181">
        <v>3830.1323046643524</v>
      </c>
      <c r="F1012" s="181">
        <v>3885.2635779735119</v>
      </c>
      <c r="G1012" s="181">
        <v>3940.6484741694808</v>
      </c>
      <c r="H1012" s="181">
        <v>3996.4124966138893</v>
      </c>
      <c r="I1012" s="181">
        <v>4052.3989854628958</v>
      </c>
      <c r="J1012" s="182">
        <v>4108.3350941695307</v>
      </c>
      <c r="K1012" s="181">
        <v>4164.0367823933602</v>
      </c>
      <c r="L1012" s="181">
        <v>4219.4157224566798</v>
      </c>
      <c r="M1012" s="181">
        <v>4274.3260813750176</v>
      </c>
      <c r="N1012" s="181">
        <v>4328.6391239552077</v>
      </c>
      <c r="O1012" s="181">
        <v>4382.1644194011224</v>
      </c>
      <c r="P1012" s="181">
        <v>4435.1026937553024</v>
      </c>
      <c r="Q1012" s="181">
        <v>4487.6749543161504</v>
      </c>
      <c r="R1012" s="181">
        <v>4539.6867808295146</v>
      </c>
      <c r="S1012" s="181">
        <v>4591.1185516553851</v>
      </c>
      <c r="T1012" s="181">
        <v>4641.9510425574035</v>
      </c>
      <c r="U1012" s="181">
        <v>4692.0998033434398</v>
      </c>
      <c r="V1012" s="181">
        <v>4741.4793436469472</v>
      </c>
      <c r="W1012" s="181">
        <v>4790.0863367224174</v>
      </c>
      <c r="X1012" s="181">
        <v>4837.9191308854633</v>
      </c>
      <c r="Y1012" s="181">
        <v>4884.8937333333661</v>
      </c>
    </row>
    <row r="1013" spans="1:25" x14ac:dyDescent="0.25">
      <c r="A1013" s="178" t="s">
        <v>1227</v>
      </c>
      <c r="B1013" s="178" t="s">
        <v>256</v>
      </c>
      <c r="C1013" s="178" t="s">
        <v>691</v>
      </c>
      <c r="D1013" s="178" t="s">
        <v>1249</v>
      </c>
      <c r="E1013" s="181">
        <v>3777.456589286794</v>
      </c>
      <c r="F1013" s="181">
        <v>3869.3274282566222</v>
      </c>
      <c r="G1013" s="181">
        <v>3962.8896521602414</v>
      </c>
      <c r="H1013" s="181">
        <v>4058.2975092201514</v>
      </c>
      <c r="I1013" s="181">
        <v>4155.4212868599307</v>
      </c>
      <c r="J1013" s="182">
        <v>4254.005143515431</v>
      </c>
      <c r="K1013" s="181">
        <v>4353.8754133417196</v>
      </c>
      <c r="L1013" s="181">
        <v>4454.9521760695752</v>
      </c>
      <c r="M1013" s="181">
        <v>4557.0906658366075</v>
      </c>
      <c r="N1013" s="181">
        <v>4660.1584995349558</v>
      </c>
      <c r="O1013" s="181">
        <v>4763.9507703387435</v>
      </c>
      <c r="P1013" s="181">
        <v>4868.6837554960148</v>
      </c>
      <c r="Q1013" s="181">
        <v>4974.6046082595894</v>
      </c>
      <c r="R1013" s="181">
        <v>5081.5049527038091</v>
      </c>
      <c r="S1013" s="181">
        <v>5189.365498519167</v>
      </c>
      <c r="T1013" s="181">
        <v>5298.1664434899403</v>
      </c>
      <c r="U1013" s="181">
        <v>5407.8118384243926</v>
      </c>
      <c r="V1013" s="181">
        <v>5518.2005851575259</v>
      </c>
      <c r="W1013" s="181">
        <v>5629.3240621762689</v>
      </c>
      <c r="X1013" s="181">
        <v>5741.1752335967622</v>
      </c>
      <c r="Y1013" s="181">
        <v>5853.6480594564073</v>
      </c>
    </row>
    <row r="1014" spans="1:25" x14ac:dyDescent="0.25">
      <c r="A1014" s="178" t="s">
        <v>1227</v>
      </c>
      <c r="B1014" s="178" t="s">
        <v>256</v>
      </c>
      <c r="C1014" s="178" t="s">
        <v>240</v>
      </c>
      <c r="D1014" s="178" t="s">
        <v>241</v>
      </c>
      <c r="E1014" s="181">
        <v>29307.957640452008</v>
      </c>
      <c r="F1014" s="181">
        <v>29441.377932134328</v>
      </c>
      <c r="G1014" s="181">
        <v>29572.92876071978</v>
      </c>
      <c r="H1014" s="181">
        <v>29703.587662650869</v>
      </c>
      <c r="I1014" s="181">
        <v>29832.218441898993</v>
      </c>
      <c r="J1014" s="182">
        <v>29956.881384206437</v>
      </c>
      <c r="K1014" s="181">
        <v>30076.352276783433</v>
      </c>
      <c r="L1014" s="181">
        <v>30190.138966072776</v>
      </c>
      <c r="M1014" s="181">
        <v>30297.361581683439</v>
      </c>
      <c r="N1014" s="181">
        <v>30397.294614358063</v>
      </c>
      <c r="O1014" s="181">
        <v>30488.811892851867</v>
      </c>
      <c r="P1014" s="181">
        <v>30573.526998454228</v>
      </c>
      <c r="Q1014" s="181">
        <v>30653.135147599314</v>
      </c>
      <c r="R1014" s="181">
        <v>30726.459861138224</v>
      </c>
      <c r="S1014" s="181">
        <v>30793.541004965391</v>
      </c>
      <c r="T1014" s="181">
        <v>30854.421243814733</v>
      </c>
      <c r="U1014" s="181">
        <v>30908.713606966303</v>
      </c>
      <c r="V1014" s="181">
        <v>30956.039636295947</v>
      </c>
      <c r="W1014" s="181">
        <v>30996.567529907788</v>
      </c>
      <c r="X1014" s="181">
        <v>31030.471926733542</v>
      </c>
      <c r="Y1014" s="181">
        <v>31057.39939809416</v>
      </c>
    </row>
    <row r="1015" spans="1:25" x14ac:dyDescent="0.25">
      <c r="A1015" s="178" t="s">
        <v>1227</v>
      </c>
      <c r="B1015" s="178" t="s">
        <v>260</v>
      </c>
      <c r="C1015" s="178" t="s">
        <v>218</v>
      </c>
      <c r="D1015" s="178" t="s">
        <v>1250</v>
      </c>
      <c r="E1015" s="181">
        <v>26469.07732796557</v>
      </c>
      <c r="F1015" s="181">
        <v>26701.9286102693</v>
      </c>
      <c r="G1015" s="181">
        <v>26898.243267878086</v>
      </c>
      <c r="H1015" s="181">
        <v>27065.729256064129</v>
      </c>
      <c r="I1015" s="181">
        <v>27208.582081458546</v>
      </c>
      <c r="J1015" s="182">
        <v>27329.050871859177</v>
      </c>
      <c r="K1015" s="181">
        <v>27429.155781924648</v>
      </c>
      <c r="L1015" s="181">
        <v>27510.870774950978</v>
      </c>
      <c r="M1015" s="181">
        <v>27575.297325287916</v>
      </c>
      <c r="N1015" s="181">
        <v>27623.290246346514</v>
      </c>
      <c r="O1015" s="181">
        <v>27655.02464524746</v>
      </c>
      <c r="P1015" s="181">
        <v>27672.942040879123</v>
      </c>
      <c r="Q1015" s="181">
        <v>27679.358317408125</v>
      </c>
      <c r="R1015" s="181">
        <v>27673.824923656139</v>
      </c>
      <c r="S1015" s="181">
        <v>27656.857736649232</v>
      </c>
      <c r="T1015" s="181">
        <v>27628.736180483495</v>
      </c>
      <c r="U1015" s="181">
        <v>27589.230663027229</v>
      </c>
      <c r="V1015" s="181">
        <v>27538.163880415126</v>
      </c>
      <c r="W1015" s="181">
        <v>27475.873316892037</v>
      </c>
      <c r="X1015" s="181">
        <v>27402.61902746409</v>
      </c>
      <c r="Y1015" s="181">
        <v>27318.04503592577</v>
      </c>
    </row>
    <row r="1016" spans="1:25" x14ac:dyDescent="0.25">
      <c r="A1016" s="178" t="s">
        <v>1227</v>
      </c>
      <c r="B1016" s="178" t="s">
        <v>260</v>
      </c>
      <c r="C1016" s="178" t="s">
        <v>475</v>
      </c>
      <c r="D1016" s="178" t="s">
        <v>1251</v>
      </c>
      <c r="E1016" s="181">
        <v>2907.2310728507032</v>
      </c>
      <c r="F1016" s="181">
        <v>2893.1136504150491</v>
      </c>
      <c r="G1016" s="181">
        <v>2874.9407313988722</v>
      </c>
      <c r="H1016" s="181">
        <v>2853.6902203656341</v>
      </c>
      <c r="I1016" s="181">
        <v>2829.9262566599882</v>
      </c>
      <c r="J1016" s="182">
        <v>2803.9862045197601</v>
      </c>
      <c r="K1016" s="181">
        <v>2776.1688662994075</v>
      </c>
      <c r="L1016" s="181">
        <v>2746.7547879693152</v>
      </c>
      <c r="M1016" s="181">
        <v>2715.9256207626599</v>
      </c>
      <c r="N1016" s="181">
        <v>2683.831153487411</v>
      </c>
      <c r="O1016" s="181">
        <v>2650.5496743970966</v>
      </c>
      <c r="P1016" s="181">
        <v>2616.3711182502325</v>
      </c>
      <c r="Q1016" s="181">
        <v>2581.5595380330938</v>
      </c>
      <c r="R1016" s="181">
        <v>2546.1115778162284</v>
      </c>
      <c r="S1016" s="181">
        <v>2510.1125397112637</v>
      </c>
      <c r="T1016" s="181">
        <v>2473.6228948942939</v>
      </c>
      <c r="U1016" s="181">
        <v>2436.6557555548352</v>
      </c>
      <c r="V1016" s="181">
        <v>2399.228890321187</v>
      </c>
      <c r="W1016" s="181">
        <v>2361.4041515709109</v>
      </c>
      <c r="X1016" s="181">
        <v>2323.2342674961428</v>
      </c>
      <c r="Y1016" s="181">
        <v>2284.7183172621553</v>
      </c>
    </row>
    <row r="1017" spans="1:25" x14ac:dyDescent="0.25">
      <c r="A1017" s="178" t="s">
        <v>1227</v>
      </c>
      <c r="B1017" s="178" t="s">
        <v>260</v>
      </c>
      <c r="C1017" s="178" t="s">
        <v>506</v>
      </c>
      <c r="D1017" s="178" t="s">
        <v>1252</v>
      </c>
      <c r="E1017" s="181">
        <v>2916.3510030199805</v>
      </c>
      <c r="F1017" s="181">
        <v>3081.6506578831754</v>
      </c>
      <c r="G1017" s="181">
        <v>3251.6551067852238</v>
      </c>
      <c r="H1017" s="181">
        <v>3427.2049389059694</v>
      </c>
      <c r="I1017" s="181">
        <v>3608.8267700052565</v>
      </c>
      <c r="J1017" s="182">
        <v>3796.8589040047827</v>
      </c>
      <c r="K1017" s="181">
        <v>3991.6470613686242</v>
      </c>
      <c r="L1017" s="181">
        <v>4193.5692007047883</v>
      </c>
      <c r="M1017" s="181">
        <v>4402.906518403016</v>
      </c>
      <c r="N1017" s="181">
        <v>4619.9199590371009</v>
      </c>
      <c r="O1017" s="181">
        <v>4844.7668104938766</v>
      </c>
      <c r="P1017" s="181">
        <v>5078.0146068428658</v>
      </c>
      <c r="Q1017" s="181">
        <v>5320.279076070361</v>
      </c>
      <c r="R1017" s="181">
        <v>5571.6954398751204</v>
      </c>
      <c r="S1017" s="181">
        <v>5832.5812777918673</v>
      </c>
      <c r="T1017" s="181">
        <v>6103.2163733090183</v>
      </c>
      <c r="U1017" s="181">
        <v>6383.7683832175417</v>
      </c>
      <c r="V1017" s="181">
        <v>6674.40099373873</v>
      </c>
      <c r="W1017" s="181">
        <v>6975.3917642838815</v>
      </c>
      <c r="X1017" s="181">
        <v>7287.0031220781239</v>
      </c>
      <c r="Y1017" s="181">
        <v>7609.3276224215988</v>
      </c>
    </row>
    <row r="1018" spans="1:25" x14ac:dyDescent="0.25">
      <c r="A1018" s="178" t="s">
        <v>1227</v>
      </c>
      <c r="B1018" s="178" t="s">
        <v>260</v>
      </c>
      <c r="C1018" s="178" t="s">
        <v>252</v>
      </c>
      <c r="D1018" s="178" t="s">
        <v>1253</v>
      </c>
      <c r="E1018" s="181">
        <v>3096.7229552567965</v>
      </c>
      <c r="F1018" s="181">
        <v>3145.1670860391769</v>
      </c>
      <c r="G1018" s="181">
        <v>3189.7933603860165</v>
      </c>
      <c r="H1018" s="181">
        <v>3231.4385885114484</v>
      </c>
      <c r="I1018" s="181">
        <v>3270.5412017308322</v>
      </c>
      <c r="J1018" s="182">
        <v>3307.3168590857508</v>
      </c>
      <c r="K1018" s="181">
        <v>3341.9599242044055</v>
      </c>
      <c r="L1018" s="181">
        <v>3374.6650561954111</v>
      </c>
      <c r="M1018" s="181">
        <v>3405.5250754770909</v>
      </c>
      <c r="N1018" s="181">
        <v>3434.6052250398188</v>
      </c>
      <c r="O1018" s="181">
        <v>3461.8879763738964</v>
      </c>
      <c r="P1018" s="181">
        <v>3487.641486007712</v>
      </c>
      <c r="Q1018" s="181">
        <v>3512.1257748224048</v>
      </c>
      <c r="R1018" s="181">
        <v>3535.255223037545</v>
      </c>
      <c r="S1018" s="181">
        <v>3557.0663013654394</v>
      </c>
      <c r="T1018" s="181">
        <v>3577.5662506432063</v>
      </c>
      <c r="U1018" s="181">
        <v>3596.6965357168392</v>
      </c>
      <c r="V1018" s="181">
        <v>3614.4042773538345</v>
      </c>
      <c r="W1018" s="181">
        <v>3630.7035822870189</v>
      </c>
      <c r="X1018" s="181">
        <v>3645.5990486318974</v>
      </c>
      <c r="Y1018" s="181">
        <v>3659.0132910965899</v>
      </c>
    </row>
    <row r="1019" spans="1:25" x14ac:dyDescent="0.25">
      <c r="A1019" s="178" t="s">
        <v>1227</v>
      </c>
      <c r="B1019" s="178" t="s">
        <v>260</v>
      </c>
      <c r="C1019" s="178" t="s">
        <v>282</v>
      </c>
      <c r="D1019" s="178" t="s">
        <v>1254</v>
      </c>
      <c r="E1019" s="181">
        <v>1723.6668019933936</v>
      </c>
      <c r="F1019" s="181">
        <v>1793.3876880507351</v>
      </c>
      <c r="G1019" s="181">
        <v>1863.2559190371758</v>
      </c>
      <c r="H1019" s="181">
        <v>1933.6833810016665</v>
      </c>
      <c r="I1019" s="181">
        <v>2004.8809099188434</v>
      </c>
      <c r="J1019" s="182">
        <v>2076.9414736493036</v>
      </c>
      <c r="K1019" s="181">
        <v>2149.9541077025588</v>
      </c>
      <c r="L1019" s="181">
        <v>2224.0171126786199</v>
      </c>
      <c r="M1019" s="181">
        <v>2299.1697166947574</v>
      </c>
      <c r="N1019" s="181">
        <v>2375.4356636287962</v>
      </c>
      <c r="O1019" s="181">
        <v>2452.782023861922</v>
      </c>
      <c r="P1019" s="181">
        <v>2531.3796084785863</v>
      </c>
      <c r="Q1019" s="181">
        <v>2611.4096260032079</v>
      </c>
      <c r="R1019" s="181">
        <v>2692.8068970549039</v>
      </c>
      <c r="S1019" s="181">
        <v>2775.5937231592015</v>
      </c>
      <c r="T1019" s="181">
        <v>2859.7700888952418</v>
      </c>
      <c r="U1019" s="181">
        <v>2945.2809553273091</v>
      </c>
      <c r="V1019" s="181">
        <v>3032.0695442662354</v>
      </c>
      <c r="W1019" s="181">
        <v>3120.1302381507139</v>
      </c>
      <c r="X1019" s="181">
        <v>3209.4478921558289</v>
      </c>
      <c r="Y1019" s="181">
        <v>3299.9314007435105</v>
      </c>
    </row>
    <row r="1020" spans="1:25" x14ac:dyDescent="0.25">
      <c r="A1020" s="178" t="s">
        <v>1227</v>
      </c>
      <c r="B1020" s="178" t="s">
        <v>260</v>
      </c>
      <c r="C1020" s="178" t="s">
        <v>264</v>
      </c>
      <c r="D1020" s="178" t="s">
        <v>1255</v>
      </c>
      <c r="E1020" s="181">
        <v>2971.0705840356436</v>
      </c>
      <c r="F1020" s="181">
        <v>3004.969541543318</v>
      </c>
      <c r="G1020" s="181">
        <v>3034.9017636887829</v>
      </c>
      <c r="H1020" s="181">
        <v>3061.7077341154031</v>
      </c>
      <c r="I1020" s="181">
        <v>3085.8384436110105</v>
      </c>
      <c r="J1020" s="182">
        <v>3107.5283639926761</v>
      </c>
      <c r="K1020" s="181">
        <v>3126.9884019138267</v>
      </c>
      <c r="L1020" s="181">
        <v>3144.4264690420187</v>
      </c>
      <c r="M1020" s="181">
        <v>3159.9527402832405</v>
      </c>
      <c r="N1020" s="181">
        <v>3173.6502754743015</v>
      </c>
      <c r="O1020" s="181">
        <v>3185.5247789331338</v>
      </c>
      <c r="P1020" s="181">
        <v>3195.8438279560669</v>
      </c>
      <c r="Q1020" s="181">
        <v>3204.8632992300759</v>
      </c>
      <c r="R1020" s="181">
        <v>3212.5208734181901</v>
      </c>
      <c r="S1020" s="181">
        <v>3218.8658842401114</v>
      </c>
      <c r="T1020" s="181">
        <v>3223.9206407226488</v>
      </c>
      <c r="U1020" s="181">
        <v>3227.6481866884033</v>
      </c>
      <c r="V1020" s="181">
        <v>3230.017368360312</v>
      </c>
      <c r="W1020" s="181">
        <v>3231.0572999574947</v>
      </c>
      <c r="X1020" s="181">
        <v>3230.7883231126389</v>
      </c>
      <c r="Y1020" s="181">
        <v>3229.1582250748825</v>
      </c>
    </row>
    <row r="1021" spans="1:25" x14ac:dyDescent="0.25">
      <c r="A1021" s="178" t="s">
        <v>1227</v>
      </c>
      <c r="B1021" s="178" t="s">
        <v>260</v>
      </c>
      <c r="C1021" s="178" t="s">
        <v>543</v>
      </c>
      <c r="D1021" s="178" t="s">
        <v>1256</v>
      </c>
      <c r="E1021" s="181">
        <v>2423.8747738790107</v>
      </c>
      <c r="F1021" s="181">
        <v>2453.5195977864046</v>
      </c>
      <c r="G1021" s="181">
        <v>2479.9695168129556</v>
      </c>
      <c r="H1021" s="181">
        <v>2503.9040549339884</v>
      </c>
      <c r="I1021" s="181">
        <v>2525.6861635574478</v>
      </c>
      <c r="J1021" s="182">
        <v>2545.5026226138179</v>
      </c>
      <c r="K1021" s="181">
        <v>2563.5215079613185</v>
      </c>
      <c r="L1021" s="181">
        <v>2579.9089914843066</v>
      </c>
      <c r="M1021" s="181">
        <v>2594.7515363514271</v>
      </c>
      <c r="N1021" s="181">
        <v>2608.113609610682</v>
      </c>
      <c r="O1021" s="181">
        <v>2619.9962711456633</v>
      </c>
      <c r="P1021" s="181">
        <v>2630.6161474021683</v>
      </c>
      <c r="Q1021" s="181">
        <v>2640.1809347731673</v>
      </c>
      <c r="R1021" s="181">
        <v>2648.6366647465188</v>
      </c>
      <c r="S1021" s="181">
        <v>2656.0213274602015</v>
      </c>
      <c r="T1021" s="181">
        <v>2662.3507234527583</v>
      </c>
      <c r="U1021" s="181">
        <v>2667.5917271947364</v>
      </c>
      <c r="V1021" s="181">
        <v>2671.7159092946063</v>
      </c>
      <c r="W1021" s="181">
        <v>2674.7446436550795</v>
      </c>
      <c r="X1021" s="181">
        <v>2676.6921099282522</v>
      </c>
      <c r="Y1021" s="181">
        <v>2677.5123784015573</v>
      </c>
    </row>
    <row r="1022" spans="1:25" x14ac:dyDescent="0.25">
      <c r="A1022" s="178" t="s">
        <v>1227</v>
      </c>
      <c r="B1022" s="178" t="s">
        <v>260</v>
      </c>
      <c r="C1022" s="178" t="s">
        <v>545</v>
      </c>
      <c r="D1022" s="178" t="s">
        <v>1257</v>
      </c>
      <c r="E1022" s="181">
        <v>5207.4801266572895</v>
      </c>
      <c r="F1022" s="181">
        <v>5295.1111726052404</v>
      </c>
      <c r="G1022" s="181">
        <v>5376.5043685571936</v>
      </c>
      <c r="H1022" s="181">
        <v>5453.04966180462</v>
      </c>
      <c r="I1022" s="181">
        <v>5525.4704859007952</v>
      </c>
      <c r="J1022" s="182">
        <v>5594.1168833639504</v>
      </c>
      <c r="K1022" s="181">
        <v>5659.3045015906164</v>
      </c>
      <c r="L1022" s="181">
        <v>5721.3509923489382</v>
      </c>
      <c r="M1022" s="181">
        <v>5780.4026606377283</v>
      </c>
      <c r="N1022" s="181">
        <v>5836.5596564418729</v>
      </c>
      <c r="O1022" s="181">
        <v>5889.7818007894857</v>
      </c>
      <c r="P1022" s="181">
        <v>5940.5153598951356</v>
      </c>
      <c r="Q1022" s="181">
        <v>5989.1948320043884</v>
      </c>
      <c r="R1022" s="181">
        <v>6035.6666574817618</v>
      </c>
      <c r="S1022" s="181">
        <v>6079.9852631224212</v>
      </c>
      <c r="T1022" s="181">
        <v>6122.1553278822948</v>
      </c>
      <c r="U1022" s="181">
        <v>6162.0688791494258</v>
      </c>
      <c r="V1022" s="181">
        <v>6199.6271598744806</v>
      </c>
      <c r="W1022" s="181">
        <v>6234.8460030912847</v>
      </c>
      <c r="X1022" s="181">
        <v>6267.7249873680184</v>
      </c>
      <c r="Y1022" s="181">
        <v>6298.1225936477958</v>
      </c>
    </row>
    <row r="1023" spans="1:25" x14ac:dyDescent="0.25">
      <c r="A1023" s="178" t="s">
        <v>1227</v>
      </c>
      <c r="B1023" s="178" t="s">
        <v>260</v>
      </c>
      <c r="C1023" s="178" t="s">
        <v>1233</v>
      </c>
      <c r="D1023" s="178" t="s">
        <v>1258</v>
      </c>
      <c r="E1023" s="181">
        <v>3722.9581602138319</v>
      </c>
      <c r="F1023" s="181">
        <v>3822.5564130614162</v>
      </c>
      <c r="G1023" s="181">
        <v>3919.1971459834608</v>
      </c>
      <c r="H1023" s="181">
        <v>4013.7918474214662</v>
      </c>
      <c r="I1023" s="181">
        <v>4106.7942335448588</v>
      </c>
      <c r="J1023" s="182">
        <v>4198.3969975366526</v>
      </c>
      <c r="K1023" s="181">
        <v>4288.7755163632464</v>
      </c>
      <c r="L1023" s="181">
        <v>4378.114657165147</v>
      </c>
      <c r="M1023" s="181">
        <v>4466.4751092769884</v>
      </c>
      <c r="N1023" s="181">
        <v>4553.8848118042879</v>
      </c>
      <c r="O1023" s="181">
        <v>4640.2630892405659</v>
      </c>
      <c r="P1023" s="181">
        <v>4725.9139350451114</v>
      </c>
      <c r="Q1023" s="181">
        <v>4811.1446317743084</v>
      </c>
      <c r="R1023" s="181">
        <v>4895.7981544144368</v>
      </c>
      <c r="S1023" s="181">
        <v>4979.8822177942875</v>
      </c>
      <c r="T1023" s="181">
        <v>5063.3642976990732</v>
      </c>
      <c r="U1023" s="181">
        <v>5146.1171183086917</v>
      </c>
      <c r="V1023" s="181">
        <v>5228.0168184769791</v>
      </c>
      <c r="W1023" s="181">
        <v>5309.0329580859197</v>
      </c>
      <c r="X1023" s="181">
        <v>5389.1206821202741</v>
      </c>
      <c r="Y1023" s="181">
        <v>5468.1116445106954</v>
      </c>
    </row>
    <row r="1024" spans="1:25" x14ac:dyDescent="0.25">
      <c r="A1024" s="178" t="s">
        <v>1227</v>
      </c>
      <c r="B1024" s="178" t="s">
        <v>260</v>
      </c>
      <c r="C1024" s="178" t="s">
        <v>610</v>
      </c>
      <c r="D1024" s="178" t="s">
        <v>1259</v>
      </c>
      <c r="E1024" s="181">
        <v>2774.4854226090015</v>
      </c>
      <c r="F1024" s="181">
        <v>2795.5157483968023</v>
      </c>
      <c r="G1024" s="181">
        <v>2812.6707567897752</v>
      </c>
      <c r="H1024" s="181">
        <v>2826.7694046895272</v>
      </c>
      <c r="I1024" s="181">
        <v>2838.2603294095175</v>
      </c>
      <c r="J1024" s="182">
        <v>2847.3872382306859</v>
      </c>
      <c r="K1024" s="181">
        <v>2854.3688571847479</v>
      </c>
      <c r="L1024" s="181">
        <v>2859.4180761895213</v>
      </c>
      <c r="M1024" s="181">
        <v>2862.656201227484</v>
      </c>
      <c r="N1024" s="181">
        <v>2864.1783940860951</v>
      </c>
      <c r="O1024" s="181">
        <v>2864.008981320228</v>
      </c>
      <c r="P1024" s="181">
        <v>2862.4066179120969</v>
      </c>
      <c r="Q1024" s="181">
        <v>2859.6157456401938</v>
      </c>
      <c r="R1024" s="181">
        <v>2855.594383701462</v>
      </c>
      <c r="S1024" s="181">
        <v>2850.4001612083393</v>
      </c>
      <c r="T1024" s="181">
        <v>2844.0660997399332</v>
      </c>
      <c r="U1024" s="181">
        <v>2836.5727375236843</v>
      </c>
      <c r="V1024" s="181">
        <v>2827.9060862086285</v>
      </c>
      <c r="W1024" s="181">
        <v>2818.1050351528652</v>
      </c>
      <c r="X1024" s="181">
        <v>2807.2003642497384</v>
      </c>
      <c r="Y1024" s="181">
        <v>2795.1596829997407</v>
      </c>
    </row>
    <row r="1025" spans="1:25" x14ac:dyDescent="0.25">
      <c r="A1025" s="178" t="s">
        <v>1227</v>
      </c>
      <c r="B1025" s="178" t="s">
        <v>260</v>
      </c>
      <c r="C1025" s="178" t="s">
        <v>1032</v>
      </c>
      <c r="D1025" s="178" t="s">
        <v>1260</v>
      </c>
      <c r="E1025" s="181">
        <v>2763.3388412909958</v>
      </c>
      <c r="F1025" s="181">
        <v>2805.4722270929033</v>
      </c>
      <c r="G1025" s="181">
        <v>2844.1681246005728</v>
      </c>
      <c r="H1025" s="181">
        <v>2880.1763870019254</v>
      </c>
      <c r="I1025" s="181">
        <v>2913.8907640247821</v>
      </c>
      <c r="J1025" s="182">
        <v>2945.5059914950643</v>
      </c>
      <c r="K1025" s="181">
        <v>2975.1975449535548</v>
      </c>
      <c r="L1025" s="181">
        <v>3003.1408908523281</v>
      </c>
      <c r="M1025" s="181">
        <v>3029.4206317811818</v>
      </c>
      <c r="N1025" s="181">
        <v>3054.0967176241547</v>
      </c>
      <c r="O1025" s="181">
        <v>3077.15543339223</v>
      </c>
      <c r="P1025" s="181">
        <v>3098.836923649907</v>
      </c>
      <c r="Q1025" s="181">
        <v>3119.3737336655927</v>
      </c>
      <c r="R1025" s="181">
        <v>3138.6911781808471</v>
      </c>
      <c r="S1025" s="181">
        <v>3156.8230423720283</v>
      </c>
      <c r="T1025" s="181">
        <v>3173.7771289928951</v>
      </c>
      <c r="U1025" s="181">
        <v>3189.5029004159546</v>
      </c>
      <c r="V1025" s="181">
        <v>3203.9549126231091</v>
      </c>
      <c r="W1025" s="181">
        <v>3217.1471495691735</v>
      </c>
      <c r="X1025" s="181">
        <v>3229.0851522909998</v>
      </c>
      <c r="Y1025" s="181">
        <v>3239.701865956245</v>
      </c>
    </row>
    <row r="1026" spans="1:25" x14ac:dyDescent="0.25">
      <c r="A1026" s="178" t="s">
        <v>1227</v>
      </c>
      <c r="B1026" s="178" t="s">
        <v>260</v>
      </c>
      <c r="C1026" s="178" t="s">
        <v>240</v>
      </c>
      <c r="D1026" s="178" t="s">
        <v>241</v>
      </c>
      <c r="E1026" s="181">
        <v>29479.667609401411</v>
      </c>
      <c r="F1026" s="181">
        <v>29857.01898897882</v>
      </c>
      <c r="G1026" s="181">
        <v>30198.660512447495</v>
      </c>
      <c r="H1026" s="181">
        <v>30512.881923265872</v>
      </c>
      <c r="I1026" s="181">
        <v>30804.11902265728</v>
      </c>
      <c r="J1026" s="182">
        <v>31074.657388575684</v>
      </c>
      <c r="K1026" s="181">
        <v>31326.549800051162</v>
      </c>
      <c r="L1026" s="181">
        <v>31561.822632114079</v>
      </c>
      <c r="M1026" s="181">
        <v>31781.524650416715</v>
      </c>
      <c r="N1026" s="181">
        <v>31986.430395749139</v>
      </c>
      <c r="O1026" s="181">
        <v>32176.530734575921</v>
      </c>
      <c r="P1026" s="181">
        <v>32354.459020409973</v>
      </c>
      <c r="Q1026" s="181">
        <v>32522.746351307316</v>
      </c>
      <c r="R1026" s="181">
        <v>32680.704684156717</v>
      </c>
      <c r="S1026" s="181">
        <v>32828.771956097444</v>
      </c>
      <c r="T1026" s="181">
        <v>32967.108380953861</v>
      </c>
      <c r="U1026" s="181">
        <v>33095.262531391127</v>
      </c>
      <c r="V1026" s="181">
        <v>33212.832011804028</v>
      </c>
      <c r="W1026" s="181">
        <v>33320.025576667758</v>
      </c>
      <c r="X1026" s="181">
        <v>33416.957950597891</v>
      </c>
      <c r="Y1026" s="181">
        <v>33502.986904918544</v>
      </c>
    </row>
    <row r="1027" spans="1:25" x14ac:dyDescent="0.25">
      <c r="A1027" s="178" t="s">
        <v>1227</v>
      </c>
      <c r="B1027" s="178" t="s">
        <v>274</v>
      </c>
      <c r="C1027" s="178" t="s">
        <v>565</v>
      </c>
      <c r="D1027" s="178" t="s">
        <v>566</v>
      </c>
      <c r="E1027" s="181">
        <v>5685.8100027942846</v>
      </c>
      <c r="F1027" s="181">
        <v>5722.57479155899</v>
      </c>
      <c r="G1027" s="181">
        <v>5754.5368374217387</v>
      </c>
      <c r="H1027" s="181">
        <v>5783.6567629141109</v>
      </c>
      <c r="I1027" s="181">
        <v>5810.8659625768269</v>
      </c>
      <c r="J1027" s="182">
        <v>5836.7335981037395</v>
      </c>
      <c r="K1027" s="181">
        <v>5861.7279274540524</v>
      </c>
      <c r="L1027" s="181">
        <v>5886.212601020351</v>
      </c>
      <c r="M1027" s="181">
        <v>5910.331259901227</v>
      </c>
      <c r="N1027" s="181">
        <v>5934.2695156130731</v>
      </c>
      <c r="O1027" s="181">
        <v>5958.0274681968713</v>
      </c>
      <c r="P1027" s="181">
        <v>5981.985538968921</v>
      </c>
      <c r="Q1027" s="181">
        <v>6006.4724770529428</v>
      </c>
      <c r="R1027" s="181">
        <v>6031.2759394371205</v>
      </c>
      <c r="S1027" s="181">
        <v>6056.5257311627574</v>
      </c>
      <c r="T1027" s="181">
        <v>6082.5533647091788</v>
      </c>
      <c r="U1027" s="181">
        <v>6108.8941450978527</v>
      </c>
      <c r="V1027" s="181">
        <v>6134.8408522752252</v>
      </c>
      <c r="W1027" s="181">
        <v>6160.4148489615745</v>
      </c>
      <c r="X1027" s="181">
        <v>6185.7374457112955</v>
      </c>
      <c r="Y1027" s="181">
        <v>6211.019446057725</v>
      </c>
    </row>
    <row r="1028" spans="1:25" x14ac:dyDescent="0.25">
      <c r="A1028" s="178" t="s">
        <v>1227</v>
      </c>
      <c r="B1028" s="178" t="s">
        <v>278</v>
      </c>
      <c r="C1028" s="178" t="s">
        <v>218</v>
      </c>
      <c r="D1028" s="178" t="s">
        <v>1261</v>
      </c>
      <c r="E1028" s="181">
        <v>344713.19589080923</v>
      </c>
      <c r="F1028" s="181">
        <v>347105.37233220646</v>
      </c>
      <c r="G1028" s="181">
        <v>349101.94428714085</v>
      </c>
      <c r="H1028" s="181">
        <v>350767.38435812236</v>
      </c>
      <c r="I1028" s="181">
        <v>352135.78388396138</v>
      </c>
      <c r="J1028" s="182">
        <v>353220.37095268146</v>
      </c>
      <c r="K1028" s="181">
        <v>354034.17092785513</v>
      </c>
      <c r="L1028" s="181">
        <v>354593.00759181118</v>
      </c>
      <c r="M1028" s="181">
        <v>354903.45437371713</v>
      </c>
      <c r="N1028" s="181">
        <v>354969.63617283793</v>
      </c>
      <c r="O1028" s="181">
        <v>354787.75896801677</v>
      </c>
      <c r="P1028" s="181">
        <v>354384.35730787716</v>
      </c>
      <c r="Q1028" s="181">
        <v>353784.78986800148</v>
      </c>
      <c r="R1028" s="181">
        <v>352979.7266722651</v>
      </c>
      <c r="S1028" s="181">
        <v>351972.42598670762</v>
      </c>
      <c r="T1028" s="181">
        <v>350763.43462101696</v>
      </c>
      <c r="U1028" s="181">
        <v>349358.1796108929</v>
      </c>
      <c r="V1028" s="181">
        <v>347763.73725871253</v>
      </c>
      <c r="W1028" s="181">
        <v>345982.68947477889</v>
      </c>
      <c r="X1028" s="181">
        <v>344017.36308869265</v>
      </c>
      <c r="Y1028" s="181">
        <v>341862.77166459599</v>
      </c>
    </row>
    <row r="1029" spans="1:25" x14ac:dyDescent="0.25">
      <c r="A1029" s="178" t="s">
        <v>1227</v>
      </c>
      <c r="B1029" s="178" t="s">
        <v>278</v>
      </c>
      <c r="C1029" s="178" t="s">
        <v>818</v>
      </c>
      <c r="D1029" s="178" t="s">
        <v>1093</v>
      </c>
      <c r="E1029" s="181">
        <v>1778.3181260866631</v>
      </c>
      <c r="F1029" s="181">
        <v>1862.0614812936046</v>
      </c>
      <c r="G1029" s="181">
        <v>1947.448954076666</v>
      </c>
      <c r="H1029" s="181">
        <v>2034.7645097661712</v>
      </c>
      <c r="I1029" s="181">
        <v>2124.1551971971999</v>
      </c>
      <c r="J1029" s="182">
        <v>2215.6592030022216</v>
      </c>
      <c r="K1029" s="181">
        <v>2309.31690572052</v>
      </c>
      <c r="L1029" s="181">
        <v>2405.1914705421168</v>
      </c>
      <c r="M1029" s="181">
        <v>2503.2881801928233</v>
      </c>
      <c r="N1029" s="181">
        <v>2603.5922024891338</v>
      </c>
      <c r="O1029" s="181">
        <v>2706.0232173747418</v>
      </c>
      <c r="P1029" s="181">
        <v>2810.7263779428154</v>
      </c>
      <c r="Q1029" s="181">
        <v>2917.8591085785874</v>
      </c>
      <c r="R1029" s="181">
        <v>3027.3041567501173</v>
      </c>
      <c r="S1029" s="181">
        <v>3139.0343692003507</v>
      </c>
      <c r="T1029" s="181">
        <v>3252.9911195955665</v>
      </c>
      <c r="U1029" s="181">
        <v>3369.1520734063365</v>
      </c>
      <c r="V1029" s="181">
        <v>3487.5073139794563</v>
      </c>
      <c r="W1029" s="181">
        <v>3607.9984102816438</v>
      </c>
      <c r="X1029" s="181">
        <v>3730.5551469493394</v>
      </c>
      <c r="Y1029" s="181">
        <v>3855.0147630376878</v>
      </c>
    </row>
    <row r="1030" spans="1:25" x14ac:dyDescent="0.25">
      <c r="A1030" s="178" t="s">
        <v>1227</v>
      </c>
      <c r="B1030" s="178" t="s">
        <v>278</v>
      </c>
      <c r="C1030" s="178" t="s">
        <v>1015</v>
      </c>
      <c r="D1030" s="178" t="s">
        <v>1262</v>
      </c>
      <c r="E1030" s="181">
        <v>2826.4726024532329</v>
      </c>
      <c r="F1030" s="181">
        <v>2978.2491026244379</v>
      </c>
      <c r="G1030" s="181">
        <v>3134.4746689290287</v>
      </c>
      <c r="H1030" s="181">
        <v>3295.676035014415</v>
      </c>
      <c r="I1030" s="181">
        <v>3462.1691532475816</v>
      </c>
      <c r="J1030" s="182">
        <v>3634.0983594518511</v>
      </c>
      <c r="K1030" s="181">
        <v>3811.6141430971115</v>
      </c>
      <c r="L1030" s="181">
        <v>3994.907502902824</v>
      </c>
      <c r="M1030" s="181">
        <v>4184.0763443561682</v>
      </c>
      <c r="N1030" s="181">
        <v>4379.1860036170683</v>
      </c>
      <c r="O1030" s="181">
        <v>4580.1913962778053</v>
      </c>
      <c r="P1030" s="181">
        <v>4787.4291065784737</v>
      </c>
      <c r="Q1030" s="181">
        <v>5001.264028086066</v>
      </c>
      <c r="R1030" s="181">
        <v>5221.5951982762253</v>
      </c>
      <c r="S1030" s="181">
        <v>5448.4741182983971</v>
      </c>
      <c r="T1030" s="181">
        <v>5681.8972715799046</v>
      </c>
      <c r="U1030" s="181">
        <v>5921.9234918803777</v>
      </c>
      <c r="V1030" s="181">
        <v>6168.6337187874879</v>
      </c>
      <c r="W1030" s="181">
        <v>6422.0232305948748</v>
      </c>
      <c r="X1030" s="181">
        <v>6682.0647141900999</v>
      </c>
      <c r="Y1030" s="181">
        <v>6948.5619991340645</v>
      </c>
    </row>
    <row r="1031" spans="1:25" x14ac:dyDescent="0.25">
      <c r="A1031" s="178" t="s">
        <v>1227</v>
      </c>
      <c r="B1031" s="178" t="s">
        <v>278</v>
      </c>
      <c r="C1031" s="178" t="s">
        <v>305</v>
      </c>
      <c r="D1031" s="178" t="s">
        <v>1263</v>
      </c>
      <c r="E1031" s="181">
        <v>1307.408143950958</v>
      </c>
      <c r="F1031" s="181">
        <v>1377.6136121419383</v>
      </c>
      <c r="G1031" s="181">
        <v>1449.8770324569607</v>
      </c>
      <c r="H1031" s="181">
        <v>1524.4420498758911</v>
      </c>
      <c r="I1031" s="181">
        <v>1601.4548107641103</v>
      </c>
      <c r="J1031" s="182">
        <v>1680.9820788435493</v>
      </c>
      <c r="K1031" s="181">
        <v>1763.0934642559585</v>
      </c>
      <c r="L1031" s="181">
        <v>1847.8773150295801</v>
      </c>
      <c r="M1031" s="181">
        <v>1935.3789181525729</v>
      </c>
      <c r="N1031" s="181">
        <v>2025.6284954029586</v>
      </c>
      <c r="O1031" s="181">
        <v>2118.6051926172249</v>
      </c>
      <c r="P1031" s="181">
        <v>2214.4646996033116</v>
      </c>
      <c r="Q1031" s="181">
        <v>2313.3758008811005</v>
      </c>
      <c r="R1031" s="181">
        <v>2415.2917954047493</v>
      </c>
      <c r="S1031" s="181">
        <v>2520.2365054544207</v>
      </c>
      <c r="T1031" s="181">
        <v>2628.2083044105075</v>
      </c>
      <c r="U1031" s="181">
        <v>2739.2344063123078</v>
      </c>
      <c r="V1031" s="181">
        <v>2853.3522504316534</v>
      </c>
      <c r="W1031" s="181">
        <v>2970.5596527044409</v>
      </c>
      <c r="X1031" s="181">
        <v>3090.8439792259205</v>
      </c>
      <c r="Y1031" s="181">
        <v>3214.1144897464055</v>
      </c>
    </row>
    <row r="1032" spans="1:25" x14ac:dyDescent="0.25">
      <c r="A1032" s="178" t="s">
        <v>1227</v>
      </c>
      <c r="B1032" s="178" t="s">
        <v>278</v>
      </c>
      <c r="C1032" s="178" t="s">
        <v>1264</v>
      </c>
      <c r="D1032" s="178" t="s">
        <v>1265</v>
      </c>
      <c r="E1032" s="181">
        <v>1181.8321487147698</v>
      </c>
      <c r="F1032" s="181">
        <v>1245.2944115953849</v>
      </c>
      <c r="G1032" s="181">
        <v>1310.6169611752694</v>
      </c>
      <c r="H1032" s="181">
        <v>1378.0200404377724</v>
      </c>
      <c r="I1032" s="181">
        <v>1447.635758452142</v>
      </c>
      <c r="J1032" s="182">
        <v>1519.5244663132605</v>
      </c>
      <c r="K1032" s="181">
        <v>1593.7490881384192</v>
      </c>
      <c r="L1032" s="181">
        <v>1670.3894861653864</v>
      </c>
      <c r="M1032" s="181">
        <v>1749.4865975864013</v>
      </c>
      <c r="N1032" s="181">
        <v>1831.0677413905826</v>
      </c>
      <c r="O1032" s="181">
        <v>1915.1140664479381</v>
      </c>
      <c r="P1032" s="181">
        <v>2001.766308626683</v>
      </c>
      <c r="Q1032" s="181">
        <v>2091.1770407654708</v>
      </c>
      <c r="R1032" s="181">
        <v>2183.3040474340173</v>
      </c>
      <c r="S1032" s="181">
        <v>2278.1688627926242</v>
      </c>
      <c r="T1032" s="181">
        <v>2375.7700164578036</v>
      </c>
      <c r="U1032" s="181">
        <v>2476.1321085719733</v>
      </c>
      <c r="V1032" s="181">
        <v>2579.2889823808559</v>
      </c>
      <c r="W1032" s="181">
        <v>2685.238663598775</v>
      </c>
      <c r="X1032" s="181">
        <v>2793.9697318021495</v>
      </c>
      <c r="Y1032" s="181">
        <v>2905.400162303617</v>
      </c>
    </row>
    <row r="1033" spans="1:25" x14ac:dyDescent="0.25">
      <c r="A1033" s="178" t="s">
        <v>1227</v>
      </c>
      <c r="B1033" s="178" t="s">
        <v>278</v>
      </c>
      <c r="C1033" s="178" t="s">
        <v>1080</v>
      </c>
      <c r="D1033" s="178" t="s">
        <v>1266</v>
      </c>
      <c r="E1033" s="181">
        <v>2005.165085223003</v>
      </c>
      <c r="F1033" s="181">
        <v>2056.5594384007418</v>
      </c>
      <c r="G1033" s="181">
        <v>2106.7834758191329</v>
      </c>
      <c r="H1033" s="181">
        <v>2156.128029806694</v>
      </c>
      <c r="I1033" s="181">
        <v>2204.7188065915207</v>
      </c>
      <c r="J1033" s="182">
        <v>2252.5606558025133</v>
      </c>
      <c r="K1033" s="181">
        <v>2299.6600410184869</v>
      </c>
      <c r="L1033" s="181">
        <v>2346.0449560424058</v>
      </c>
      <c r="M1033" s="181">
        <v>2391.6856325371923</v>
      </c>
      <c r="N1033" s="181">
        <v>2436.5356996508008</v>
      </c>
      <c r="O1033" s="181">
        <v>2480.4924308297018</v>
      </c>
      <c r="P1033" s="181">
        <v>2523.6639734112687</v>
      </c>
      <c r="Q1033" s="181">
        <v>2566.160685947551</v>
      </c>
      <c r="R1033" s="181">
        <v>2607.8472967515627</v>
      </c>
      <c r="S1033" s="181">
        <v>2648.6754248336579</v>
      </c>
      <c r="T1033" s="181">
        <v>2688.5747762330416</v>
      </c>
      <c r="U1033" s="181">
        <v>2727.5104752502239</v>
      </c>
      <c r="V1033" s="181">
        <v>2765.4608269305691</v>
      </c>
      <c r="W1033" s="181">
        <v>2802.3688206607771</v>
      </c>
      <c r="X1033" s="181">
        <v>2838.1738223903417</v>
      </c>
      <c r="Y1033" s="181">
        <v>2872.7520429978908</v>
      </c>
    </row>
    <row r="1034" spans="1:25" x14ac:dyDescent="0.25">
      <c r="A1034" s="178" t="s">
        <v>1227</v>
      </c>
      <c r="B1034" s="178" t="s">
        <v>278</v>
      </c>
      <c r="C1034" s="178" t="s">
        <v>1164</v>
      </c>
      <c r="D1034" s="178" t="s">
        <v>1267</v>
      </c>
      <c r="E1034" s="181">
        <v>1904.9068309618528</v>
      </c>
      <c r="F1034" s="181">
        <v>1958.9297097177789</v>
      </c>
      <c r="G1034" s="181">
        <v>2012.1088537402493</v>
      </c>
      <c r="H1034" s="181">
        <v>2064.7149188283597</v>
      </c>
      <c r="I1034" s="181">
        <v>2116.8629351133773</v>
      </c>
      <c r="J1034" s="182">
        <v>2168.5528358784541</v>
      </c>
      <c r="K1034" s="181">
        <v>2219.786134907692</v>
      </c>
      <c r="L1034" s="181">
        <v>2270.585223091759</v>
      </c>
      <c r="M1034" s="181">
        <v>2320.916699819772</v>
      </c>
      <c r="N1034" s="181">
        <v>2370.730677082131</v>
      </c>
      <c r="O1034" s="181">
        <v>2419.921779941315</v>
      </c>
      <c r="P1034" s="181">
        <v>2468.5898096148635</v>
      </c>
      <c r="Q1034" s="181">
        <v>2516.8378282819599</v>
      </c>
      <c r="R1034" s="181">
        <v>2564.5284706993671</v>
      </c>
      <c r="S1034" s="181">
        <v>2611.6086057803436</v>
      </c>
      <c r="T1034" s="181">
        <v>2658.0029003680625</v>
      </c>
      <c r="U1034" s="181">
        <v>2703.6703576399741</v>
      </c>
      <c r="V1034" s="181">
        <v>2748.582677306671</v>
      </c>
      <c r="W1034" s="181">
        <v>2792.6760986141103</v>
      </c>
      <c r="X1034" s="181">
        <v>2835.8825970918101</v>
      </c>
      <c r="Y1034" s="181">
        <v>2878.0701903505919</v>
      </c>
    </row>
    <row r="1035" spans="1:25" x14ac:dyDescent="0.25">
      <c r="A1035" s="178" t="s">
        <v>1227</v>
      </c>
      <c r="B1035" s="178" t="s">
        <v>278</v>
      </c>
      <c r="C1035" s="178" t="s">
        <v>1268</v>
      </c>
      <c r="D1035" s="178" t="s">
        <v>1269</v>
      </c>
      <c r="E1035" s="181">
        <v>10455.214313051658</v>
      </c>
      <c r="F1035" s="181">
        <v>10375.081335888963</v>
      </c>
      <c r="G1035" s="181">
        <v>10283.420288979407</v>
      </c>
      <c r="H1035" s="181">
        <v>10182.623042311936</v>
      </c>
      <c r="I1035" s="181">
        <v>10074.088606440142</v>
      </c>
      <c r="J1035" s="182">
        <v>9958.5588101664216</v>
      </c>
      <c r="K1035" s="181">
        <v>9836.7373536126088</v>
      </c>
      <c r="L1035" s="181">
        <v>9709.3734410365741</v>
      </c>
      <c r="M1035" s="181">
        <v>9576.932100248272</v>
      </c>
      <c r="N1035" s="181">
        <v>9439.794307840797</v>
      </c>
      <c r="O1035" s="181">
        <v>9298.1189302422572</v>
      </c>
      <c r="P1035" s="181">
        <v>9152.8460411648921</v>
      </c>
      <c r="Q1035" s="181">
        <v>9004.8382246076471</v>
      </c>
      <c r="R1035" s="181">
        <v>8854.0437542926047</v>
      </c>
      <c r="S1035" s="181">
        <v>8700.729898164851</v>
      </c>
      <c r="T1035" s="181">
        <v>8545.087282321143</v>
      </c>
      <c r="U1035" s="181">
        <v>8387.4172602041635</v>
      </c>
      <c r="V1035" s="181">
        <v>8228.047142369569</v>
      </c>
      <c r="W1035" s="181">
        <v>8067.1845295237927</v>
      </c>
      <c r="X1035" s="181">
        <v>7905.0228089757766</v>
      </c>
      <c r="Y1035" s="181">
        <v>7741.5819952792399</v>
      </c>
    </row>
    <row r="1036" spans="1:25" x14ac:dyDescent="0.25">
      <c r="A1036" s="178" t="s">
        <v>1227</v>
      </c>
      <c r="B1036" s="178" t="s">
        <v>278</v>
      </c>
      <c r="C1036" s="178" t="s">
        <v>1270</v>
      </c>
      <c r="D1036" s="178" t="s">
        <v>1271</v>
      </c>
      <c r="E1036" s="181">
        <v>3949.5675921059146</v>
      </c>
      <c r="F1036" s="181">
        <v>3982.043288168531</v>
      </c>
      <c r="G1036" s="181">
        <v>4010.0511147433408</v>
      </c>
      <c r="H1036" s="181">
        <v>4034.3153688418806</v>
      </c>
      <c r="I1036" s="181">
        <v>4055.2142104445757</v>
      </c>
      <c r="J1036" s="182">
        <v>4072.8871951108022</v>
      </c>
      <c r="K1036" s="181">
        <v>4087.472282085841</v>
      </c>
      <c r="L1036" s="181">
        <v>4099.1405153950154</v>
      </c>
      <c r="M1036" s="181">
        <v>4107.9567694969573</v>
      </c>
      <c r="N1036" s="181">
        <v>4113.9579005139512</v>
      </c>
      <c r="O1036" s="181">
        <v>4117.089086176079</v>
      </c>
      <c r="P1036" s="181">
        <v>4117.6476447190926</v>
      </c>
      <c r="Q1036" s="181">
        <v>4115.918757610063</v>
      </c>
      <c r="R1036" s="181">
        <v>4111.7850041824959</v>
      </c>
      <c r="S1036" s="181">
        <v>4105.2752121690091</v>
      </c>
      <c r="T1036" s="181">
        <v>4096.3867139124523</v>
      </c>
      <c r="U1036" s="181">
        <v>4085.1739175396806</v>
      </c>
      <c r="V1036" s="181">
        <v>4071.710841632369</v>
      </c>
      <c r="W1036" s="181">
        <v>4056.019215976296</v>
      </c>
      <c r="X1036" s="181">
        <v>4038.1179087513328</v>
      </c>
      <c r="Y1036" s="181">
        <v>4017.9399525031654</v>
      </c>
    </row>
    <row r="1037" spans="1:25" x14ac:dyDescent="0.25">
      <c r="A1037" s="178" t="s">
        <v>1227</v>
      </c>
      <c r="B1037" s="178" t="s">
        <v>278</v>
      </c>
      <c r="C1037" s="178" t="s">
        <v>1272</v>
      </c>
      <c r="D1037" s="178" t="s">
        <v>1273</v>
      </c>
      <c r="E1037" s="181">
        <v>2227.9612058033367</v>
      </c>
      <c r="F1037" s="181">
        <v>2315.1909222762142</v>
      </c>
      <c r="G1037" s="181">
        <v>2402.9985171346234</v>
      </c>
      <c r="H1037" s="181">
        <v>2491.7025652806351</v>
      </c>
      <c r="I1037" s="181">
        <v>2581.4452290862905</v>
      </c>
      <c r="J1037" s="182">
        <v>2672.2325943981559</v>
      </c>
      <c r="K1037" s="181">
        <v>2764.0726651974178</v>
      </c>
      <c r="L1037" s="181">
        <v>2856.9997447388628</v>
      </c>
      <c r="M1037" s="181">
        <v>2950.9783317961947</v>
      </c>
      <c r="N1037" s="181">
        <v>3045.9499254525799</v>
      </c>
      <c r="O1037" s="181">
        <v>3141.7812316162531</v>
      </c>
      <c r="P1037" s="181">
        <v>3238.6022797963469</v>
      </c>
      <c r="Q1037" s="181">
        <v>3336.5527162341859</v>
      </c>
      <c r="R1037" s="181">
        <v>3435.4557236371543</v>
      </c>
      <c r="S1037" s="181">
        <v>3535.2407500339136</v>
      </c>
      <c r="T1037" s="181">
        <v>3635.8036962852152</v>
      </c>
      <c r="U1037" s="181">
        <v>3737.0833877728301</v>
      </c>
      <c r="V1037" s="181">
        <v>3839.0337210865896</v>
      </c>
      <c r="W1037" s="181">
        <v>3941.5565572941123</v>
      </c>
      <c r="X1037" s="181">
        <v>4044.5435377366257</v>
      </c>
      <c r="Y1037" s="181">
        <v>4147.7896284039425</v>
      </c>
    </row>
    <row r="1038" spans="1:25" x14ac:dyDescent="0.25">
      <c r="A1038" s="178" t="s">
        <v>1227</v>
      </c>
      <c r="B1038" s="178" t="s">
        <v>278</v>
      </c>
      <c r="C1038" s="178" t="s">
        <v>1184</v>
      </c>
      <c r="D1038" s="178" t="s">
        <v>1274</v>
      </c>
      <c r="E1038" s="181">
        <v>3758.165470334628</v>
      </c>
      <c r="F1038" s="181">
        <v>3814.7625352938503</v>
      </c>
      <c r="G1038" s="181">
        <v>3867.6451814861498</v>
      </c>
      <c r="H1038" s="181">
        <v>3917.4345186819323</v>
      </c>
      <c r="I1038" s="181">
        <v>3964.4312040327168</v>
      </c>
      <c r="J1038" s="182">
        <v>4008.7101169223693</v>
      </c>
      <c r="K1038" s="181">
        <v>4050.3474105590622</v>
      </c>
      <c r="L1038" s="181">
        <v>4089.4551107016214</v>
      </c>
      <c r="M1038" s="181">
        <v>4126.0424206266862</v>
      </c>
      <c r="N1038" s="181">
        <v>4160.0912021646491</v>
      </c>
      <c r="O1038" s="181">
        <v>4191.4902256533423</v>
      </c>
      <c r="P1038" s="181">
        <v>4220.4869169944013</v>
      </c>
      <c r="Q1038" s="181">
        <v>4247.3236543016901</v>
      </c>
      <c r="R1038" s="181">
        <v>4271.8318105877106</v>
      </c>
      <c r="S1038" s="181">
        <v>4293.991779379985</v>
      </c>
      <c r="T1038" s="181">
        <v>4313.7509228210929</v>
      </c>
      <c r="U1038" s="181">
        <v>4331.1163566874257</v>
      </c>
      <c r="V1038" s="181">
        <v>4346.1170028993738</v>
      </c>
      <c r="W1038" s="181">
        <v>4358.7270527518594</v>
      </c>
      <c r="X1038" s="181">
        <v>4368.9175664786544</v>
      </c>
      <c r="Y1038" s="181">
        <v>4376.565991485164</v>
      </c>
    </row>
    <row r="1039" spans="1:25" x14ac:dyDescent="0.25">
      <c r="A1039" s="178" t="s">
        <v>1227</v>
      </c>
      <c r="B1039" s="178" t="s">
        <v>278</v>
      </c>
      <c r="C1039" s="178" t="s">
        <v>1275</v>
      </c>
      <c r="D1039" s="178" t="s">
        <v>1276</v>
      </c>
      <c r="E1039" s="181">
        <v>2037.5717936710514</v>
      </c>
      <c r="F1039" s="181">
        <v>2096.5084119681196</v>
      </c>
      <c r="G1039" s="181">
        <v>2154.6056976350478</v>
      </c>
      <c r="H1039" s="181">
        <v>2212.1521968091361</v>
      </c>
      <c r="I1039" s="181">
        <v>2269.2702611860364</v>
      </c>
      <c r="J1039" s="182">
        <v>2325.9590611730937</v>
      </c>
      <c r="K1039" s="181">
        <v>2382.2194623228484</v>
      </c>
      <c r="L1039" s="181">
        <v>2438.0747500102416</v>
      </c>
      <c r="M1039" s="181">
        <v>2493.4883217288871</v>
      </c>
      <c r="N1039" s="181">
        <v>2548.4057722408252</v>
      </c>
      <c r="O1039" s="181">
        <v>2602.7128993779465</v>
      </c>
      <c r="P1039" s="181">
        <v>2656.5160464870028</v>
      </c>
      <c r="Q1039" s="181">
        <v>2709.9253029326824</v>
      </c>
      <c r="R1039" s="181">
        <v>2762.7919861516298</v>
      </c>
      <c r="S1039" s="181">
        <v>2815.0578836879085</v>
      </c>
      <c r="T1039" s="181">
        <v>2866.6407113509508</v>
      </c>
      <c r="U1039" s="181">
        <v>2917.4950571014974</v>
      </c>
      <c r="V1039" s="181">
        <v>2967.5891185481164</v>
      </c>
      <c r="W1039" s="181">
        <v>3016.8527177683709</v>
      </c>
      <c r="X1039" s="181">
        <v>3065.2109154931295</v>
      </c>
      <c r="Y1039" s="181">
        <v>3112.5194413093209</v>
      </c>
    </row>
    <row r="1040" spans="1:25" x14ac:dyDescent="0.25">
      <c r="A1040" s="178" t="s">
        <v>1227</v>
      </c>
      <c r="B1040" s="178" t="s">
        <v>278</v>
      </c>
      <c r="C1040" s="178" t="s">
        <v>354</v>
      </c>
      <c r="D1040" s="178" t="s">
        <v>1277</v>
      </c>
      <c r="E1040" s="181">
        <v>2531.7740975037914</v>
      </c>
      <c r="F1040" s="181">
        <v>2641.7644632666352</v>
      </c>
      <c r="G1040" s="181">
        <v>2753.2822863837114</v>
      </c>
      <c r="H1040" s="181">
        <v>2866.7075630816234</v>
      </c>
      <c r="I1040" s="181">
        <v>2982.2226399766696</v>
      </c>
      <c r="J1040" s="182">
        <v>3099.8548594316103</v>
      </c>
      <c r="K1040" s="181">
        <v>3219.6340670652257</v>
      </c>
      <c r="L1040" s="181">
        <v>3341.6211769055881</v>
      </c>
      <c r="M1040" s="181">
        <v>3465.7959395055373</v>
      </c>
      <c r="N1040" s="181">
        <v>3592.1104540829842</v>
      </c>
      <c r="O1040" s="181">
        <v>3720.4272696665225</v>
      </c>
      <c r="P1040" s="181">
        <v>3850.9195893784135</v>
      </c>
      <c r="Q1040" s="181">
        <v>3983.7747895195685</v>
      </c>
      <c r="R1040" s="181">
        <v>4118.8037428989419</v>
      </c>
      <c r="S1040" s="181">
        <v>4255.9419205668319</v>
      </c>
      <c r="T1040" s="181">
        <v>4395.0829884401728</v>
      </c>
      <c r="U1040" s="181">
        <v>4536.1707797310837</v>
      </c>
      <c r="V1040" s="181">
        <v>4679.1664016191589</v>
      </c>
      <c r="W1040" s="181">
        <v>4823.9664726119045</v>
      </c>
      <c r="X1040" s="181">
        <v>4970.4531872587622</v>
      </c>
      <c r="Y1040" s="181">
        <v>5118.3873505193806</v>
      </c>
    </row>
    <row r="1041" spans="1:25" x14ac:dyDescent="0.25">
      <c r="A1041" s="178" t="s">
        <v>1227</v>
      </c>
      <c r="B1041" s="178" t="s">
        <v>278</v>
      </c>
      <c r="C1041" s="178" t="s">
        <v>1278</v>
      </c>
      <c r="D1041" s="178" t="s">
        <v>1279</v>
      </c>
      <c r="E1041" s="181">
        <v>9718.9744054975545</v>
      </c>
      <c r="F1041" s="181">
        <v>9775.0325190994736</v>
      </c>
      <c r="G1041" s="181">
        <v>9819.8191305913424</v>
      </c>
      <c r="H1041" s="181">
        <v>9855.1847713798597</v>
      </c>
      <c r="I1041" s="181">
        <v>9882.1188498838637</v>
      </c>
      <c r="J1041" s="182">
        <v>9901.0214335739383</v>
      </c>
      <c r="K1041" s="181">
        <v>9912.2851201510057</v>
      </c>
      <c r="L1041" s="181">
        <v>9916.3790042623295</v>
      </c>
      <c r="M1041" s="181">
        <v>9913.5116691149105</v>
      </c>
      <c r="N1041" s="181">
        <v>9903.82247006336</v>
      </c>
      <c r="O1041" s="181">
        <v>9887.2294857699344</v>
      </c>
      <c r="P1041" s="181">
        <v>9864.4954450684545</v>
      </c>
      <c r="Q1041" s="181">
        <v>9836.34688974848</v>
      </c>
      <c r="R1041" s="181">
        <v>9802.5436968471367</v>
      </c>
      <c r="S1041" s="181">
        <v>9763.1960844522382</v>
      </c>
      <c r="T1041" s="181">
        <v>9718.3386794546041</v>
      </c>
      <c r="U1041" s="181">
        <v>9668.1410482258289</v>
      </c>
      <c r="V1041" s="181">
        <v>9612.817601586321</v>
      </c>
      <c r="W1041" s="181">
        <v>9552.457707473699</v>
      </c>
      <c r="X1041" s="181">
        <v>9487.1433253098185</v>
      </c>
      <c r="Y1041" s="181">
        <v>9416.7546272917352</v>
      </c>
    </row>
    <row r="1042" spans="1:25" x14ac:dyDescent="0.25">
      <c r="A1042" s="178" t="s">
        <v>1227</v>
      </c>
      <c r="B1042" s="178" t="s">
        <v>278</v>
      </c>
      <c r="C1042" s="178" t="s">
        <v>1280</v>
      </c>
      <c r="D1042" s="178" t="s">
        <v>1281</v>
      </c>
      <c r="E1042" s="181">
        <v>13472.076327637176</v>
      </c>
      <c r="F1042" s="181">
        <v>13607.450547917975</v>
      </c>
      <c r="G1042" s="181">
        <v>13727.975645698614</v>
      </c>
      <c r="H1042" s="181">
        <v>13836.053735803602</v>
      </c>
      <c r="I1042" s="181">
        <v>13932.915370934716</v>
      </c>
      <c r="J1042" s="182">
        <v>14018.978983314857</v>
      </c>
      <c r="K1042" s="181">
        <v>14094.660754962038</v>
      </c>
      <c r="L1042" s="181">
        <v>14160.494388871857</v>
      </c>
      <c r="M1042" s="181">
        <v>14216.650233087104</v>
      </c>
      <c r="N1042" s="181">
        <v>14263.202924782756</v>
      </c>
      <c r="O1042" s="181">
        <v>14299.909406578367</v>
      </c>
      <c r="P1042" s="181">
        <v>14327.750357230065</v>
      </c>
      <c r="Q1042" s="181">
        <v>14347.671446781977</v>
      </c>
      <c r="R1042" s="181">
        <v>14359.219399500613</v>
      </c>
      <c r="S1042" s="181">
        <v>14362.449467610009</v>
      </c>
      <c r="T1042" s="181">
        <v>14357.307081398181</v>
      </c>
      <c r="U1042" s="181">
        <v>14343.937845194801</v>
      </c>
      <c r="V1042" s="181">
        <v>14322.557564069595</v>
      </c>
      <c r="W1042" s="181">
        <v>14293.1995050359</v>
      </c>
      <c r="X1042" s="181">
        <v>14255.887230858612</v>
      </c>
      <c r="Y1042" s="181">
        <v>14210.341054452701</v>
      </c>
    </row>
    <row r="1043" spans="1:25" x14ac:dyDescent="0.25">
      <c r="A1043" s="178" t="s">
        <v>1227</v>
      </c>
      <c r="B1043" s="178" t="s">
        <v>278</v>
      </c>
      <c r="C1043" s="178" t="s">
        <v>1085</v>
      </c>
      <c r="D1043" s="178" t="s">
        <v>446</v>
      </c>
      <c r="E1043" s="181">
        <v>1391.4630439880839</v>
      </c>
      <c r="F1043" s="181">
        <v>1466.18210928197</v>
      </c>
      <c r="G1043" s="181">
        <v>1543.0914350084151</v>
      </c>
      <c r="H1043" s="181">
        <v>1622.4503303868892</v>
      </c>
      <c r="I1043" s="181">
        <v>1704.4143377148614</v>
      </c>
      <c r="J1043" s="182">
        <v>1789.0545130372068</v>
      </c>
      <c r="K1043" s="181">
        <v>1876.444941818499</v>
      </c>
      <c r="L1043" s="181">
        <v>1966.6796520918949</v>
      </c>
      <c r="M1043" s="181">
        <v>2059.8068424024987</v>
      </c>
      <c r="N1043" s="181">
        <v>2155.8586775241311</v>
      </c>
      <c r="O1043" s="181">
        <v>2254.8129625531001</v>
      </c>
      <c r="P1043" s="181">
        <v>2356.8353967892581</v>
      </c>
      <c r="Q1043" s="181">
        <v>2462.1056161197603</v>
      </c>
      <c r="R1043" s="181">
        <v>2570.5739170302863</v>
      </c>
      <c r="S1043" s="181">
        <v>2682.2656533650993</v>
      </c>
      <c r="T1043" s="181">
        <v>2797.1790939271887</v>
      </c>
      <c r="U1043" s="181">
        <v>2915.3432023803775</v>
      </c>
      <c r="V1043" s="181">
        <v>3036.7978250139745</v>
      </c>
      <c r="W1043" s="181">
        <v>3161.5406373476712</v>
      </c>
      <c r="X1043" s="181">
        <v>3289.5581932272257</v>
      </c>
      <c r="Y1043" s="181">
        <v>3420.7539185991373</v>
      </c>
    </row>
    <row r="1044" spans="1:25" x14ac:dyDescent="0.25">
      <c r="A1044" s="178" t="s">
        <v>1227</v>
      </c>
      <c r="B1044" s="178" t="s">
        <v>278</v>
      </c>
      <c r="C1044" s="178" t="s">
        <v>1282</v>
      </c>
      <c r="D1044" s="178" t="s">
        <v>1283</v>
      </c>
      <c r="E1044" s="181">
        <v>3079.6500122036123</v>
      </c>
      <c r="F1044" s="181">
        <v>3178.058974139049</v>
      </c>
      <c r="G1044" s="181">
        <v>3275.7446893106007</v>
      </c>
      <c r="H1044" s="181">
        <v>3373.1382694061804</v>
      </c>
      <c r="I1044" s="181">
        <v>3470.4217880589517</v>
      </c>
      <c r="J1044" s="182">
        <v>3567.5905510056223</v>
      </c>
      <c r="K1044" s="181">
        <v>3664.6424318132422</v>
      </c>
      <c r="L1044" s="181">
        <v>3761.609885318464</v>
      </c>
      <c r="M1044" s="181">
        <v>3858.4330936221072</v>
      </c>
      <c r="N1044" s="181">
        <v>3955.0239191972769</v>
      </c>
      <c r="O1044" s="181">
        <v>4051.2001278628245</v>
      </c>
      <c r="P1044" s="181">
        <v>4147.1216572439798</v>
      </c>
      <c r="Q1044" s="181">
        <v>4242.9562250264989</v>
      </c>
      <c r="R1044" s="181">
        <v>4338.4671923398528</v>
      </c>
      <c r="S1044" s="181">
        <v>4433.5576325241773</v>
      </c>
      <c r="T1044" s="181">
        <v>4528.0914803706091</v>
      </c>
      <c r="U1044" s="181">
        <v>4621.989513455278</v>
      </c>
      <c r="V1044" s="181">
        <v>4715.193238940039</v>
      </c>
      <c r="W1044" s="181">
        <v>4807.5823631513922</v>
      </c>
      <c r="X1044" s="181">
        <v>4899.027611058882</v>
      </c>
      <c r="Y1044" s="181">
        <v>4989.2871005723528</v>
      </c>
    </row>
    <row r="1045" spans="1:25" x14ac:dyDescent="0.25">
      <c r="A1045" s="178" t="s">
        <v>1227</v>
      </c>
      <c r="B1045" s="178" t="s">
        <v>278</v>
      </c>
      <c r="C1045" s="178" t="s">
        <v>647</v>
      </c>
      <c r="D1045" s="178" t="s">
        <v>1284</v>
      </c>
      <c r="E1045" s="181">
        <v>2652.2865445449725</v>
      </c>
      <c r="F1045" s="181">
        <v>2794.7095663824457</v>
      </c>
      <c r="G1045" s="181">
        <v>2941.3074732802334</v>
      </c>
      <c r="H1045" s="181">
        <v>3092.5745380518665</v>
      </c>
      <c r="I1045" s="181">
        <v>3248.8072419761465</v>
      </c>
      <c r="J1045" s="182">
        <v>3410.1410259421027</v>
      </c>
      <c r="K1045" s="181">
        <v>3576.7171052566632</v>
      </c>
      <c r="L1045" s="181">
        <v>3748.7147080266973</v>
      </c>
      <c r="M1045" s="181">
        <v>3926.2257061514974</v>
      </c>
      <c r="N1045" s="181">
        <v>4109.3114093418608</v>
      </c>
      <c r="O1045" s="181">
        <v>4297.9295115914056</v>
      </c>
      <c r="P1045" s="181">
        <v>4492.3958545786709</v>
      </c>
      <c r="Q1045" s="181">
        <v>4693.0528446999151</v>
      </c>
      <c r="R1045" s="181">
        <v>4899.805741413651</v>
      </c>
      <c r="S1045" s="181">
        <v>5112.7028720256467</v>
      </c>
      <c r="T1045" s="181">
        <v>5331.7409366778438</v>
      </c>
      <c r="U1045" s="181">
        <v>5556.9751434019399</v>
      </c>
      <c r="V1045" s="181">
        <v>5788.4814437493915</v>
      </c>
      <c r="W1045" s="181">
        <v>6026.2554069968155</v>
      </c>
      <c r="X1045" s="181">
        <v>6270.2714032475878</v>
      </c>
      <c r="Y1045" s="181">
        <v>6520.3453513909972</v>
      </c>
    </row>
    <row r="1046" spans="1:25" x14ac:dyDescent="0.25">
      <c r="A1046" s="178" t="s">
        <v>1227</v>
      </c>
      <c r="B1046" s="178" t="s">
        <v>278</v>
      </c>
      <c r="C1046" s="178" t="s">
        <v>356</v>
      </c>
      <c r="D1046" s="178" t="s">
        <v>1285</v>
      </c>
      <c r="E1046" s="181">
        <v>4782.014915365161</v>
      </c>
      <c r="F1046" s="181">
        <v>4810.1145570336339</v>
      </c>
      <c r="G1046" s="181">
        <v>4832.6730929544919</v>
      </c>
      <c r="H1046" s="181">
        <v>4850.5995423230679</v>
      </c>
      <c r="I1046" s="181">
        <v>4864.3794362674271</v>
      </c>
      <c r="J1046" s="182">
        <v>4874.2083864680799</v>
      </c>
      <c r="K1046" s="181">
        <v>4880.2784113580556</v>
      </c>
      <c r="L1046" s="181">
        <v>4882.8192793296594</v>
      </c>
      <c r="M1046" s="181">
        <v>4881.9325684314726</v>
      </c>
      <c r="N1046" s="181">
        <v>4877.6858055806024</v>
      </c>
      <c r="O1046" s="181">
        <v>4870.037555306546</v>
      </c>
      <c r="P1046" s="181">
        <v>4859.3624488048072</v>
      </c>
      <c r="Q1046" s="181">
        <v>4846.017450658318</v>
      </c>
      <c r="R1046" s="181">
        <v>4829.883386777019</v>
      </c>
      <c r="S1046" s="181">
        <v>4811.0136696575255</v>
      </c>
      <c r="T1046" s="181">
        <v>4789.4244818665456</v>
      </c>
      <c r="U1046" s="181">
        <v>4765.1985216096955</v>
      </c>
      <c r="V1046" s="181">
        <v>4738.4406280177518</v>
      </c>
      <c r="W1046" s="181">
        <v>4709.1940415735125</v>
      </c>
      <c r="X1046" s="181">
        <v>4677.4983688822867</v>
      </c>
      <c r="Y1046" s="181">
        <v>4643.2937347994211</v>
      </c>
    </row>
    <row r="1047" spans="1:25" x14ac:dyDescent="0.25">
      <c r="A1047" s="178" t="s">
        <v>1227</v>
      </c>
      <c r="B1047" s="178" t="s">
        <v>278</v>
      </c>
      <c r="C1047" s="178" t="s">
        <v>268</v>
      </c>
      <c r="D1047" s="178" t="s">
        <v>1286</v>
      </c>
      <c r="E1047" s="181">
        <v>1078.5357655366151</v>
      </c>
      <c r="F1047" s="181">
        <v>1136.4511982425749</v>
      </c>
      <c r="G1047" s="181">
        <v>1196.0643218951689</v>
      </c>
      <c r="H1047" s="181">
        <v>1257.576129448353</v>
      </c>
      <c r="I1047" s="181">
        <v>1321.107183163266</v>
      </c>
      <c r="J1047" s="182">
        <v>1386.7125592318964</v>
      </c>
      <c r="K1047" s="181">
        <v>1454.4496819772216</v>
      </c>
      <c r="L1047" s="181">
        <v>1524.3914333900075</v>
      </c>
      <c r="M1047" s="181">
        <v>1596.5751726045594</v>
      </c>
      <c r="N1047" s="181">
        <v>1671.0258308320267</v>
      </c>
      <c r="O1047" s="181">
        <v>1747.7262045990235</v>
      </c>
      <c r="P1047" s="181">
        <v>1826.8047289523784</v>
      </c>
      <c r="Q1047" s="181">
        <v>1908.4006413155414</v>
      </c>
      <c r="R1047" s="181">
        <v>1992.475416038767</v>
      </c>
      <c r="S1047" s="181">
        <v>2079.0487051192454</v>
      </c>
      <c r="T1047" s="181">
        <v>2168.1191666902982</v>
      </c>
      <c r="U1047" s="181">
        <v>2259.7092507533607</v>
      </c>
      <c r="V1047" s="181">
        <v>2353.8498425326788</v>
      </c>
      <c r="W1047" s="181">
        <v>2450.5391403022491</v>
      </c>
      <c r="X1047" s="181">
        <v>2549.7667218246129</v>
      </c>
      <c r="Y1047" s="181">
        <v>2651.4577316652885</v>
      </c>
    </row>
    <row r="1048" spans="1:25" x14ac:dyDescent="0.25">
      <c r="A1048" s="178" t="s">
        <v>1227</v>
      </c>
      <c r="B1048" s="178" t="s">
        <v>278</v>
      </c>
      <c r="C1048" s="178" t="s">
        <v>1287</v>
      </c>
      <c r="D1048" s="178" t="s">
        <v>1288</v>
      </c>
      <c r="E1048" s="181">
        <v>2638.1086095989508</v>
      </c>
      <c r="F1048" s="181">
        <v>2669.4902826798016</v>
      </c>
      <c r="G1048" s="181">
        <v>2698.0594990026993</v>
      </c>
      <c r="H1048" s="181">
        <v>2724.27349948457</v>
      </c>
      <c r="I1048" s="181">
        <v>2748.3618281689969</v>
      </c>
      <c r="J1048" s="182">
        <v>2770.3952668356237</v>
      </c>
      <c r="K1048" s="181">
        <v>2790.4447127682497</v>
      </c>
      <c r="L1048" s="181">
        <v>2808.6049328344789</v>
      </c>
      <c r="M1048" s="181">
        <v>2824.8992274658626</v>
      </c>
      <c r="N1048" s="181">
        <v>2839.3320530214996</v>
      </c>
      <c r="O1048" s="181">
        <v>2851.8445781785294</v>
      </c>
      <c r="P1048" s="181">
        <v>2862.6220761502691</v>
      </c>
      <c r="Q1048" s="181">
        <v>2871.8442068129561</v>
      </c>
      <c r="R1048" s="181">
        <v>2879.4114528352493</v>
      </c>
      <c r="S1048" s="181">
        <v>2885.3257604662881</v>
      </c>
      <c r="T1048" s="181">
        <v>2889.5670207069606</v>
      </c>
      <c r="U1048" s="181">
        <v>2892.1553716996204</v>
      </c>
      <c r="V1048" s="181">
        <v>2893.1253129640127</v>
      </c>
      <c r="W1048" s="181">
        <v>2892.4746898889694</v>
      </c>
      <c r="X1048" s="181">
        <v>2890.1993971926713</v>
      </c>
      <c r="Y1048" s="181">
        <v>2886.2337396046123</v>
      </c>
    </row>
    <row r="1049" spans="1:25" x14ac:dyDescent="0.25">
      <c r="A1049" s="178" t="s">
        <v>1227</v>
      </c>
      <c r="B1049" s="178" t="s">
        <v>278</v>
      </c>
      <c r="C1049" s="178" t="s">
        <v>1289</v>
      </c>
      <c r="D1049" s="178" t="s">
        <v>1290</v>
      </c>
      <c r="E1049" s="181">
        <v>3100.9169146226441</v>
      </c>
      <c r="F1049" s="181">
        <v>3267.4305812382772</v>
      </c>
      <c r="G1049" s="181">
        <v>3438.8253085849842</v>
      </c>
      <c r="H1049" s="181">
        <v>3615.6789749961113</v>
      </c>
      <c r="I1049" s="181">
        <v>3798.338211122933</v>
      </c>
      <c r="J1049" s="182">
        <v>3986.9613674817574</v>
      </c>
      <c r="K1049" s="181">
        <v>4181.7135457410886</v>
      </c>
      <c r="L1049" s="181">
        <v>4382.804290178603</v>
      </c>
      <c r="M1049" s="181">
        <v>4590.3410126903027</v>
      </c>
      <c r="N1049" s="181">
        <v>4804.3953934344399</v>
      </c>
      <c r="O1049" s="181">
        <v>5024.9179704058452</v>
      </c>
      <c r="P1049" s="181">
        <v>5252.2780094386853</v>
      </c>
      <c r="Q1049" s="181">
        <v>5486.8758344677999</v>
      </c>
      <c r="R1049" s="181">
        <v>5728.6006797283799</v>
      </c>
      <c r="S1049" s="181">
        <v>5977.5090470189207</v>
      </c>
      <c r="T1049" s="181">
        <v>6233.5970783152243</v>
      </c>
      <c r="U1049" s="181">
        <v>6496.9293200063948</v>
      </c>
      <c r="V1049" s="181">
        <v>6767.5945707371666</v>
      </c>
      <c r="W1049" s="181">
        <v>7045.5876503338086</v>
      </c>
      <c r="X1049" s="181">
        <v>7330.8785936403619</v>
      </c>
      <c r="Y1049" s="181">
        <v>7623.2521824968408</v>
      </c>
    </row>
    <row r="1050" spans="1:25" x14ac:dyDescent="0.25">
      <c r="A1050" s="178" t="s">
        <v>1227</v>
      </c>
      <c r="B1050" s="178" t="s">
        <v>278</v>
      </c>
      <c r="C1050" s="178" t="s">
        <v>1291</v>
      </c>
      <c r="D1050" s="178" t="s">
        <v>1292</v>
      </c>
      <c r="E1050" s="181">
        <v>3481.6957388872142</v>
      </c>
      <c r="F1050" s="181">
        <v>3600.3136293152756</v>
      </c>
      <c r="G1050" s="181">
        <v>3718.5819634269378</v>
      </c>
      <c r="H1050" s="181">
        <v>3836.9875236050098</v>
      </c>
      <c r="I1050" s="181">
        <v>3955.7372302238327</v>
      </c>
      <c r="J1050" s="182">
        <v>4074.8263777354482</v>
      </c>
      <c r="K1050" s="181">
        <v>4194.2531562970571</v>
      </c>
      <c r="L1050" s="181">
        <v>4314.0553967181359</v>
      </c>
      <c r="M1050" s="181">
        <v>4434.1651942661065</v>
      </c>
      <c r="N1050" s="181">
        <v>4554.4814702641506</v>
      </c>
      <c r="O1050" s="181">
        <v>4674.7937331474195</v>
      </c>
      <c r="P1050" s="181">
        <v>4795.2854157459933</v>
      </c>
      <c r="Q1050" s="181">
        <v>4916.1504728769987</v>
      </c>
      <c r="R1050" s="181">
        <v>5037.1149761321094</v>
      </c>
      <c r="S1050" s="181">
        <v>5158.065289930063</v>
      </c>
      <c r="T1050" s="181">
        <v>5278.8412212787744</v>
      </c>
      <c r="U1050" s="181">
        <v>5399.3476717171561</v>
      </c>
      <c r="V1050" s="181">
        <v>5519.5130374953351</v>
      </c>
      <c r="W1050" s="181">
        <v>5639.1926477949646</v>
      </c>
      <c r="X1050" s="181">
        <v>5758.2301022310639</v>
      </c>
      <c r="Y1050" s="181">
        <v>5876.335107348641</v>
      </c>
    </row>
    <row r="1051" spans="1:25" x14ac:dyDescent="0.25">
      <c r="A1051" s="178" t="s">
        <v>1227</v>
      </c>
      <c r="B1051" s="178" t="s">
        <v>278</v>
      </c>
      <c r="C1051" s="178" t="s">
        <v>1293</v>
      </c>
      <c r="D1051" s="178" t="s">
        <v>1294</v>
      </c>
      <c r="E1051" s="181">
        <v>1229.4295017478412</v>
      </c>
      <c r="F1051" s="181">
        <v>1292.6210102975681</v>
      </c>
      <c r="G1051" s="181">
        <v>1357.4576719804411</v>
      </c>
      <c r="H1051" s="181">
        <v>1424.1554189551141</v>
      </c>
      <c r="I1051" s="181">
        <v>1492.8373632424971</v>
      </c>
      <c r="J1051" s="182">
        <v>1563.5516493488674</v>
      </c>
      <c r="K1051" s="181">
        <v>1636.3485838916595</v>
      </c>
      <c r="L1051" s="181">
        <v>1711.2953263871939</v>
      </c>
      <c r="M1051" s="181">
        <v>1788.4185964621972</v>
      </c>
      <c r="N1051" s="181">
        <v>1867.7309251852771</v>
      </c>
      <c r="O1051" s="181">
        <v>1949.1976771112168</v>
      </c>
      <c r="P1051" s="181">
        <v>2032.9465260953707</v>
      </c>
      <c r="Q1051" s="181">
        <v>2119.1159619002042</v>
      </c>
      <c r="R1051" s="181">
        <v>2207.6462369284905</v>
      </c>
      <c r="S1051" s="181">
        <v>2298.5423720835615</v>
      </c>
      <c r="T1051" s="181">
        <v>2391.7861137518958</v>
      </c>
      <c r="U1051" s="181">
        <v>2487.3854853352445</v>
      </c>
      <c r="V1051" s="181">
        <v>2585.3576341687699</v>
      </c>
      <c r="W1051" s="181">
        <v>2685.683663241161</v>
      </c>
      <c r="X1051" s="181">
        <v>2788.3353415761362</v>
      </c>
      <c r="Y1051" s="181">
        <v>2893.2143050916461</v>
      </c>
    </row>
    <row r="1052" spans="1:25" x14ac:dyDescent="0.25">
      <c r="A1052" s="178" t="s">
        <v>1227</v>
      </c>
      <c r="B1052" s="178" t="s">
        <v>278</v>
      </c>
      <c r="C1052" s="178" t="s">
        <v>1295</v>
      </c>
      <c r="D1052" s="178" t="s">
        <v>1296</v>
      </c>
      <c r="E1052" s="181">
        <v>1562.61097297934</v>
      </c>
      <c r="F1052" s="181">
        <v>1646.5203745429981</v>
      </c>
      <c r="G1052" s="181">
        <v>1732.8894353842675</v>
      </c>
      <c r="H1052" s="181">
        <v>1822.0093593791619</v>
      </c>
      <c r="I1052" s="181">
        <v>1914.0548203013313</v>
      </c>
      <c r="J1052" s="182">
        <v>2009.1056139857408</v>
      </c>
      <c r="K1052" s="181">
        <v>2107.2449383012677</v>
      </c>
      <c r="L1052" s="181">
        <v>2208.5783865922795</v>
      </c>
      <c r="M1052" s="181">
        <v>2313.1600857547696</v>
      </c>
      <c r="N1052" s="181">
        <v>2421.0261567829198</v>
      </c>
      <c r="O1052" s="181">
        <v>2532.151674832191</v>
      </c>
      <c r="P1052" s="181">
        <v>2646.7227199751246</v>
      </c>
      <c r="Q1052" s="181">
        <v>2764.9410230515173</v>
      </c>
      <c r="R1052" s="181">
        <v>2886.7507670871369</v>
      </c>
      <c r="S1052" s="181">
        <v>3012.1804244121849</v>
      </c>
      <c r="T1052" s="181">
        <v>3141.2280508949384</v>
      </c>
      <c r="U1052" s="181">
        <v>3273.9261726877112</v>
      </c>
      <c r="V1052" s="181">
        <v>3410.319537115397</v>
      </c>
      <c r="W1052" s="181">
        <v>3550.4055337899927</v>
      </c>
      <c r="X1052" s="181">
        <v>3694.1690626998566</v>
      </c>
      <c r="Y1052" s="181">
        <v>3841.5016713234804</v>
      </c>
    </row>
    <row r="1053" spans="1:25" x14ac:dyDescent="0.25">
      <c r="A1053" s="178" t="s">
        <v>1227</v>
      </c>
      <c r="B1053" s="178" t="s">
        <v>278</v>
      </c>
      <c r="C1053" s="178" t="s">
        <v>240</v>
      </c>
      <c r="D1053" s="178" t="s">
        <v>241</v>
      </c>
      <c r="E1053" s="181">
        <v>45557.755820122227</v>
      </c>
      <c r="F1053" s="181">
        <v>46986.885617550652</v>
      </c>
      <c r="G1053" s="181">
        <v>48430.117016144955</v>
      </c>
      <c r="H1053" s="181">
        <v>49895.878019381038</v>
      </c>
      <c r="I1053" s="181">
        <v>51388.890277804792</v>
      </c>
      <c r="J1053" s="182">
        <v>52911.100714461099</v>
      </c>
      <c r="K1053" s="181">
        <v>54464.483550197583</v>
      </c>
      <c r="L1053" s="181">
        <v>56051.520295021786</v>
      </c>
      <c r="M1053" s="181">
        <v>57673.314226445138</v>
      </c>
      <c r="N1053" s="181">
        <v>59330.530000657454</v>
      </c>
      <c r="O1053" s="181">
        <v>61022.392251656631</v>
      </c>
      <c r="P1053" s="181">
        <v>62753.2506113821</v>
      </c>
      <c r="Q1053" s="181">
        <v>64527.613900544369</v>
      </c>
      <c r="R1053" s="181">
        <v>66343.86536041394</v>
      </c>
      <c r="S1053" s="181">
        <v>68202.46253783672</v>
      </c>
      <c r="T1053" s="181">
        <v>70103.222063655689</v>
      </c>
      <c r="U1053" s="181">
        <v>72046.790191343971</v>
      </c>
      <c r="V1053" s="181">
        <v>74034.100198999382</v>
      </c>
      <c r="W1053" s="181">
        <v>76065.07544408433</v>
      </c>
      <c r="X1053" s="181">
        <v>78139.430033865821</v>
      </c>
      <c r="Y1053" s="181">
        <v>80254.989007515091</v>
      </c>
    </row>
    <row r="1054" spans="1:25" x14ac:dyDescent="0.25">
      <c r="A1054" s="178" t="s">
        <v>1227</v>
      </c>
      <c r="B1054" s="178" t="s">
        <v>286</v>
      </c>
      <c r="C1054" s="178" t="s">
        <v>218</v>
      </c>
      <c r="D1054" s="178" t="s">
        <v>1297</v>
      </c>
      <c r="E1054" s="181">
        <v>14154.046967481374</v>
      </c>
      <c r="F1054" s="181">
        <v>14251.857627715199</v>
      </c>
      <c r="G1054" s="181">
        <v>14357.733968473123</v>
      </c>
      <c r="H1054" s="181">
        <v>14469.86184288253</v>
      </c>
      <c r="I1054" s="181">
        <v>14586.117791260782</v>
      </c>
      <c r="J1054" s="182">
        <v>14704.516507176757</v>
      </c>
      <c r="K1054" s="181">
        <v>14823.695292635566</v>
      </c>
      <c r="L1054" s="181">
        <v>14942.787536978238</v>
      </c>
      <c r="M1054" s="181">
        <v>15060.885780418739</v>
      </c>
      <c r="N1054" s="181">
        <v>15177.318177161596</v>
      </c>
      <c r="O1054" s="181">
        <v>15291.318634150399</v>
      </c>
      <c r="P1054" s="181">
        <v>15403.490834117112</v>
      </c>
      <c r="Q1054" s="181">
        <v>15514.524870848782</v>
      </c>
      <c r="R1054" s="181">
        <v>15623.769552959167</v>
      </c>
      <c r="S1054" s="181">
        <v>15731.32603057382</v>
      </c>
      <c r="T1054" s="181">
        <v>15837.472294275822</v>
      </c>
      <c r="U1054" s="181">
        <v>15941.790703223654</v>
      </c>
      <c r="V1054" s="181">
        <v>16043.701586503421</v>
      </c>
      <c r="W1054" s="181">
        <v>16143.311635274786</v>
      </c>
      <c r="X1054" s="181">
        <v>16240.850638333986</v>
      </c>
      <c r="Y1054" s="181">
        <v>16336.400602932019</v>
      </c>
    </row>
    <row r="1055" spans="1:25" x14ac:dyDescent="0.25">
      <c r="A1055" s="178" t="s">
        <v>1227</v>
      </c>
      <c r="B1055" s="178" t="s">
        <v>286</v>
      </c>
      <c r="C1055" s="178" t="s">
        <v>240</v>
      </c>
      <c r="D1055" s="178" t="s">
        <v>241</v>
      </c>
      <c r="E1055" s="181">
        <v>23518.070731507996</v>
      </c>
      <c r="F1055" s="181">
        <v>23589.928574394162</v>
      </c>
      <c r="G1055" s="181">
        <v>23674.420977293499</v>
      </c>
      <c r="H1055" s="181">
        <v>23768.42171817979</v>
      </c>
      <c r="I1055" s="181">
        <v>23868.34555260438</v>
      </c>
      <c r="J1055" s="182">
        <v>23970.886511074455</v>
      </c>
      <c r="K1055" s="181">
        <v>24073.799554577028</v>
      </c>
      <c r="L1055" s="181">
        <v>24175.676034320561</v>
      </c>
      <c r="M1055" s="181">
        <v>24275.062637336909</v>
      </c>
      <c r="N1055" s="181">
        <v>24370.906225190687</v>
      </c>
      <c r="O1055" s="181">
        <v>24462.018725976923</v>
      </c>
      <c r="P1055" s="181">
        <v>24549.413005294566</v>
      </c>
      <c r="Q1055" s="181">
        <v>24634.224167756121</v>
      </c>
      <c r="R1055" s="181">
        <v>24715.448742955068</v>
      </c>
      <c r="S1055" s="181">
        <v>24793.283943277431</v>
      </c>
      <c r="T1055" s="181">
        <v>24868.201840042908</v>
      </c>
      <c r="U1055" s="181">
        <v>24939.57937220571</v>
      </c>
      <c r="V1055" s="181">
        <v>25006.550193503113</v>
      </c>
      <c r="W1055" s="181">
        <v>25069.326664754866</v>
      </c>
      <c r="X1055" s="181">
        <v>25128.308622320601</v>
      </c>
      <c r="Y1055" s="181">
        <v>25183.662360315233</v>
      </c>
    </row>
    <row r="1056" spans="1:25" x14ac:dyDescent="0.25">
      <c r="A1056" s="178" t="s">
        <v>1227</v>
      </c>
      <c r="B1056" s="178" t="s">
        <v>288</v>
      </c>
      <c r="C1056" s="178" t="s">
        <v>218</v>
      </c>
      <c r="D1056" s="178" t="s">
        <v>1298</v>
      </c>
      <c r="E1056" s="181">
        <v>23999.84670145324</v>
      </c>
      <c r="F1056" s="181">
        <v>24060.940544489462</v>
      </c>
      <c r="G1056" s="181">
        <v>24123.789147287971</v>
      </c>
      <c r="H1056" s="181">
        <v>24188.814727874029</v>
      </c>
      <c r="I1056" s="181">
        <v>24253.907467702629</v>
      </c>
      <c r="J1056" s="182">
        <v>24316.554922691557</v>
      </c>
      <c r="K1056" s="181">
        <v>24374.947326695186</v>
      </c>
      <c r="L1056" s="181">
        <v>24427.9905299692</v>
      </c>
      <c r="M1056" s="181">
        <v>24474.3697184101</v>
      </c>
      <c r="N1056" s="181">
        <v>24512.954372634089</v>
      </c>
      <c r="O1056" s="181">
        <v>24542.342327498354</v>
      </c>
      <c r="P1056" s="181">
        <v>24563.327385923789</v>
      </c>
      <c r="Q1056" s="181">
        <v>24576.818352038081</v>
      </c>
      <c r="R1056" s="181">
        <v>24581.461252449553</v>
      </c>
      <c r="S1056" s="181">
        <v>24576.8806242418</v>
      </c>
      <c r="T1056" s="181">
        <v>24562.424896981374</v>
      </c>
      <c r="U1056" s="181">
        <v>24537.388401746022</v>
      </c>
      <c r="V1056" s="181">
        <v>24501.489886988384</v>
      </c>
      <c r="W1056" s="181">
        <v>24454.738262713934</v>
      </c>
      <c r="X1056" s="181">
        <v>24397.148026035626</v>
      </c>
      <c r="Y1056" s="181">
        <v>24328.023075500107</v>
      </c>
    </row>
    <row r="1057" spans="1:25" x14ac:dyDescent="0.25">
      <c r="A1057" s="178" t="s">
        <v>1227</v>
      </c>
      <c r="B1057" s="178" t="s">
        <v>288</v>
      </c>
      <c r="C1057" s="178" t="s">
        <v>508</v>
      </c>
      <c r="D1057" s="178" t="s">
        <v>1299</v>
      </c>
      <c r="E1057" s="181">
        <v>13563.059927046832</v>
      </c>
      <c r="F1057" s="181">
        <v>13593.190121136853</v>
      </c>
      <c r="G1057" s="181">
        <v>13624.290444980781</v>
      </c>
      <c r="H1057" s="181">
        <v>13656.598325003042</v>
      </c>
      <c r="I1057" s="181">
        <v>13688.921796839311</v>
      </c>
      <c r="J1057" s="182">
        <v>13719.843268057148</v>
      </c>
      <c r="K1057" s="181">
        <v>13748.343314854514</v>
      </c>
      <c r="L1057" s="181">
        <v>13773.807335338417</v>
      </c>
      <c r="M1057" s="181">
        <v>13795.497141743359</v>
      </c>
      <c r="N1057" s="181">
        <v>13812.779350812361</v>
      </c>
      <c r="O1057" s="181">
        <v>13824.868380789925</v>
      </c>
      <c r="P1057" s="181">
        <v>13832.216272383772</v>
      </c>
      <c r="Q1057" s="181">
        <v>13835.339224095411</v>
      </c>
      <c r="R1057" s="181">
        <v>13833.479367718421</v>
      </c>
      <c r="S1057" s="181">
        <v>13826.430306892353</v>
      </c>
      <c r="T1057" s="181">
        <v>13813.830633275984</v>
      </c>
      <c r="U1057" s="181">
        <v>13795.288994143028</v>
      </c>
      <c r="V1057" s="181">
        <v>13770.653083011193</v>
      </c>
      <c r="W1057" s="181">
        <v>13739.93382180944</v>
      </c>
      <c r="X1057" s="181">
        <v>13703.145260277632</v>
      </c>
      <c r="Y1057" s="181">
        <v>13659.902440962458</v>
      </c>
    </row>
    <row r="1058" spans="1:25" x14ac:dyDescent="0.25">
      <c r="A1058" s="178" t="s">
        <v>1227</v>
      </c>
      <c r="B1058" s="178" t="s">
        <v>288</v>
      </c>
      <c r="C1058" s="178" t="s">
        <v>280</v>
      </c>
      <c r="D1058" s="178" t="s">
        <v>1300</v>
      </c>
      <c r="E1058" s="181">
        <v>1863.6033477166113</v>
      </c>
      <c r="F1058" s="181">
        <v>1910.0764192730098</v>
      </c>
      <c r="G1058" s="181">
        <v>1957.8381907382882</v>
      </c>
      <c r="H1058" s="181">
        <v>2006.9612574758949</v>
      </c>
      <c r="I1058" s="181">
        <v>2057.3076738160535</v>
      </c>
      <c r="J1058" s="182">
        <v>2108.6898339781355</v>
      </c>
      <c r="K1058" s="181">
        <v>2160.9637081301148</v>
      </c>
      <c r="L1058" s="181">
        <v>2214.0359032786523</v>
      </c>
      <c r="M1058" s="181">
        <v>2267.7833451435004</v>
      </c>
      <c r="N1058" s="181">
        <v>2322.0888376603166</v>
      </c>
      <c r="O1058" s="181">
        <v>2376.7982135300381</v>
      </c>
      <c r="P1058" s="181">
        <v>2431.9611243603281</v>
      </c>
      <c r="Q1058" s="181">
        <v>2487.6439449233744</v>
      </c>
      <c r="R1058" s="181">
        <v>2543.6853309189883</v>
      </c>
      <c r="S1058" s="181">
        <v>2600.0133521515049</v>
      </c>
      <c r="T1058" s="181">
        <v>2656.5205933433117</v>
      </c>
      <c r="U1058" s="181">
        <v>2713.0850817947239</v>
      </c>
      <c r="V1058" s="181">
        <v>2769.6232645091591</v>
      </c>
      <c r="W1058" s="181">
        <v>2826.0793560439715</v>
      </c>
      <c r="X1058" s="181">
        <v>2882.3951857585071</v>
      </c>
      <c r="Y1058" s="181">
        <v>2938.4236477776872</v>
      </c>
    </row>
    <row r="1059" spans="1:25" x14ac:dyDescent="0.25">
      <c r="A1059" s="178" t="s">
        <v>1227</v>
      </c>
      <c r="B1059" s="178" t="s">
        <v>288</v>
      </c>
      <c r="C1059" s="178" t="s">
        <v>246</v>
      </c>
      <c r="D1059" s="178" t="s">
        <v>1301</v>
      </c>
      <c r="E1059" s="181">
        <v>3847.7987554540368</v>
      </c>
      <c r="F1059" s="181">
        <v>3814.2384533868235</v>
      </c>
      <c r="G1059" s="181">
        <v>3781.2215312713197</v>
      </c>
      <c r="H1059" s="181">
        <v>3748.8023586897752</v>
      </c>
      <c r="I1059" s="181">
        <v>3716.6445716067506</v>
      </c>
      <c r="J1059" s="182">
        <v>3684.3655965671478</v>
      </c>
      <c r="K1059" s="181">
        <v>3651.7052555502883</v>
      </c>
      <c r="L1059" s="181">
        <v>3618.5212860164406</v>
      </c>
      <c r="M1059" s="181">
        <v>3584.64591429754</v>
      </c>
      <c r="N1059" s="181">
        <v>3549.9461220503936</v>
      </c>
      <c r="O1059" s="181">
        <v>3514.2566276576149</v>
      </c>
      <c r="P1059" s="181">
        <v>3477.7312494055959</v>
      </c>
      <c r="Q1059" s="181">
        <v>3440.5338796310984</v>
      </c>
      <c r="R1059" s="181">
        <v>3402.508613902362</v>
      </c>
      <c r="S1059" s="181">
        <v>3363.6411381189932</v>
      </c>
      <c r="T1059" s="181">
        <v>3323.8812009424332</v>
      </c>
      <c r="U1059" s="181">
        <v>3283.1743709119419</v>
      </c>
      <c r="V1059" s="181">
        <v>3241.525656421943</v>
      </c>
      <c r="W1059" s="181">
        <v>3198.9786871315905</v>
      </c>
      <c r="X1059" s="181">
        <v>3155.5767459032454</v>
      </c>
      <c r="Y1059" s="181">
        <v>3111.2711573863708</v>
      </c>
    </row>
    <row r="1060" spans="1:25" x14ac:dyDescent="0.25">
      <c r="A1060" s="178" t="s">
        <v>1227</v>
      </c>
      <c r="B1060" s="178" t="s">
        <v>288</v>
      </c>
      <c r="C1060" s="178" t="s">
        <v>264</v>
      </c>
      <c r="D1060" s="178" t="s">
        <v>1302</v>
      </c>
      <c r="E1060" s="181">
        <v>1323.4725242620416</v>
      </c>
      <c r="F1060" s="181">
        <v>1376.8156404665581</v>
      </c>
      <c r="G1060" s="181">
        <v>1432.4037318046217</v>
      </c>
      <c r="H1060" s="181">
        <v>1490.3601751149956</v>
      </c>
      <c r="I1060" s="181">
        <v>1550.6546799209887</v>
      </c>
      <c r="J1060" s="182">
        <v>1613.2146325934848</v>
      </c>
      <c r="K1060" s="181">
        <v>1677.9944563238566</v>
      </c>
      <c r="L1060" s="181">
        <v>1744.9834316395034</v>
      </c>
      <c r="M1060" s="181">
        <v>1814.1442228612516</v>
      </c>
      <c r="N1060" s="181">
        <v>1885.4398397885802</v>
      </c>
      <c r="O1060" s="181">
        <v>1958.7984932080362</v>
      </c>
      <c r="P1060" s="181">
        <v>2034.3125453636294</v>
      </c>
      <c r="Q1060" s="181">
        <v>2112.0921833574935</v>
      </c>
      <c r="R1060" s="181">
        <v>2192.0559492802572</v>
      </c>
      <c r="S1060" s="181">
        <v>2274.1935718637669</v>
      </c>
      <c r="T1060" s="181">
        <v>2358.4606597874122</v>
      </c>
      <c r="U1060" s="181">
        <v>2444.795080432169</v>
      </c>
      <c r="V1060" s="181">
        <v>2533.1642384251613</v>
      </c>
      <c r="W1060" s="181">
        <v>2623.5575936740079</v>
      </c>
      <c r="X1060" s="181">
        <v>2715.9600266133011</v>
      </c>
      <c r="Y1060" s="181">
        <v>2810.2687918445267</v>
      </c>
    </row>
    <row r="1061" spans="1:25" x14ac:dyDescent="0.25">
      <c r="A1061" s="178" t="s">
        <v>1227</v>
      </c>
      <c r="B1061" s="178" t="s">
        <v>288</v>
      </c>
      <c r="C1061" s="178" t="s">
        <v>1013</v>
      </c>
      <c r="D1061" s="178" t="s">
        <v>1303</v>
      </c>
      <c r="E1061" s="181">
        <v>1461.292021428686</v>
      </c>
      <c r="F1061" s="181">
        <v>1507.3190917394811</v>
      </c>
      <c r="G1061" s="181">
        <v>1554.8989794854022</v>
      </c>
      <c r="H1061" s="181">
        <v>1604.1142518113925</v>
      </c>
      <c r="I1061" s="181">
        <v>1654.8798966077368</v>
      </c>
      <c r="J1061" s="182">
        <v>1707.06816876669</v>
      </c>
      <c r="K1061" s="181">
        <v>1760.5832227191711</v>
      </c>
      <c r="L1061" s="181">
        <v>1815.3679788136228</v>
      </c>
      <c r="M1061" s="181">
        <v>1871.3391292943024</v>
      </c>
      <c r="N1061" s="181">
        <v>1928.4158563138492</v>
      </c>
      <c r="O1061" s="181">
        <v>1986.4841358669084</v>
      </c>
      <c r="P1061" s="181">
        <v>2045.5982469464525</v>
      </c>
      <c r="Q1061" s="181">
        <v>2105.8278276376905</v>
      </c>
      <c r="R1061" s="181">
        <v>2167.0500980976763</v>
      </c>
      <c r="S1061" s="181">
        <v>2229.2155818750789</v>
      </c>
      <c r="T1061" s="181">
        <v>2292.242732354136</v>
      </c>
      <c r="U1061" s="181">
        <v>2356.0351023066055</v>
      </c>
      <c r="V1061" s="181">
        <v>2420.5272020561874</v>
      </c>
      <c r="W1061" s="181">
        <v>2485.6761624108626</v>
      </c>
      <c r="X1061" s="181">
        <v>2551.4357963444495</v>
      </c>
      <c r="Y1061" s="181">
        <v>2617.6794090522749</v>
      </c>
    </row>
    <row r="1062" spans="1:25" x14ac:dyDescent="0.25">
      <c r="A1062" s="178" t="s">
        <v>1227</v>
      </c>
      <c r="B1062" s="178" t="s">
        <v>288</v>
      </c>
      <c r="C1062" s="178" t="s">
        <v>240</v>
      </c>
      <c r="D1062" s="178" t="s">
        <v>241</v>
      </c>
      <c r="E1062" s="181">
        <v>32775.705859270449</v>
      </c>
      <c r="F1062" s="181">
        <v>33202.081855672921</v>
      </c>
      <c r="G1062" s="181">
        <v>33643.579448104538</v>
      </c>
      <c r="H1062" s="181">
        <v>34101.145514488504</v>
      </c>
      <c r="I1062" s="181">
        <v>34572.155885683569</v>
      </c>
      <c r="J1062" s="182">
        <v>35053.283292077824</v>
      </c>
      <c r="K1062" s="181">
        <v>35542.065733484123</v>
      </c>
      <c r="L1062" s="181">
        <v>36036.973379193339</v>
      </c>
      <c r="M1062" s="181">
        <v>36536.064674161797</v>
      </c>
      <c r="N1062" s="181">
        <v>37037.57241118855</v>
      </c>
      <c r="O1062" s="181">
        <v>37539.216324808309</v>
      </c>
      <c r="P1062" s="181">
        <v>38041.992267869304</v>
      </c>
      <c r="Q1062" s="181">
        <v>38547.116507111772</v>
      </c>
      <c r="R1062" s="181">
        <v>39052.263436399342</v>
      </c>
      <c r="S1062" s="181">
        <v>39556.55133379269</v>
      </c>
      <c r="T1062" s="181">
        <v>40058.592473018231</v>
      </c>
      <c r="U1062" s="181">
        <v>40556.826745456798</v>
      </c>
      <c r="V1062" s="181">
        <v>41050.312521064945</v>
      </c>
      <c r="W1062" s="181">
        <v>41538.542506484257</v>
      </c>
      <c r="X1062" s="181">
        <v>42020.985263026399</v>
      </c>
      <c r="Y1062" s="181">
        <v>42495.833735926688</v>
      </c>
    </row>
    <row r="1063" spans="1:25" x14ac:dyDescent="0.25">
      <c r="A1063" s="178" t="s">
        <v>1227</v>
      </c>
      <c r="B1063" s="178" t="s">
        <v>291</v>
      </c>
      <c r="C1063" s="178" t="s">
        <v>218</v>
      </c>
      <c r="D1063" s="178" t="s">
        <v>1304</v>
      </c>
      <c r="E1063" s="181">
        <v>4078.3914528258115</v>
      </c>
      <c r="F1063" s="181">
        <v>4124.9208699867695</v>
      </c>
      <c r="G1063" s="181">
        <v>4177.2622908822041</v>
      </c>
      <c r="H1063" s="181">
        <v>4234.1572638777416</v>
      </c>
      <c r="I1063" s="181">
        <v>4294.5195823191652</v>
      </c>
      <c r="J1063" s="182">
        <v>4357.4256615469285</v>
      </c>
      <c r="K1063" s="181">
        <v>4422.2045620048475</v>
      </c>
      <c r="L1063" s="181">
        <v>4488.3851697328482</v>
      </c>
      <c r="M1063" s="181">
        <v>4555.5283990136468</v>
      </c>
      <c r="N1063" s="181">
        <v>4623.3129399891814</v>
      </c>
      <c r="O1063" s="181">
        <v>4691.4268334370718</v>
      </c>
      <c r="P1063" s="181">
        <v>4759.9715093150789</v>
      </c>
      <c r="Q1063" s="181">
        <v>4829.1048275202347</v>
      </c>
      <c r="R1063" s="181">
        <v>4898.6148266489245</v>
      </c>
      <c r="S1063" s="181">
        <v>4968.5382965918989</v>
      </c>
      <c r="T1063" s="181">
        <v>5039.0078802813723</v>
      </c>
      <c r="U1063" s="181">
        <v>5109.7798226175082</v>
      </c>
      <c r="V1063" s="181">
        <v>5180.507997807601</v>
      </c>
      <c r="W1063" s="181">
        <v>5251.2066380282795</v>
      </c>
      <c r="X1063" s="181">
        <v>5321.9417137034325</v>
      </c>
      <c r="Y1063" s="181">
        <v>5392.7575358133254</v>
      </c>
    </row>
    <row r="1064" spans="1:25" x14ac:dyDescent="0.25">
      <c r="A1064" s="178" t="s">
        <v>1227</v>
      </c>
      <c r="B1064" s="178" t="s">
        <v>291</v>
      </c>
      <c r="C1064" s="178" t="s">
        <v>240</v>
      </c>
      <c r="D1064" s="178" t="s">
        <v>241</v>
      </c>
      <c r="E1064" s="181">
        <v>7770.6330190893377</v>
      </c>
      <c r="F1064" s="181">
        <v>7736.6017415204724</v>
      </c>
      <c r="G1064" s="181">
        <v>7712.4700978564724</v>
      </c>
      <c r="H1064" s="181">
        <v>7695.4825969439653</v>
      </c>
      <c r="I1064" s="181">
        <v>7683.3495491288813</v>
      </c>
      <c r="J1064" s="182">
        <v>7674.2001031463506</v>
      </c>
      <c r="K1064" s="181">
        <v>7666.7109348965059</v>
      </c>
      <c r="L1064" s="181">
        <v>7659.9777416708757</v>
      </c>
      <c r="M1064" s="181">
        <v>7653.2037483738013</v>
      </c>
      <c r="N1064" s="181">
        <v>7645.8352566331441</v>
      </c>
      <c r="O1064" s="181">
        <v>7637.3680704798498</v>
      </c>
      <c r="P1064" s="181">
        <v>7627.9924618188479</v>
      </c>
      <c r="Q1064" s="181">
        <v>7617.9771048818839</v>
      </c>
      <c r="R1064" s="181">
        <v>7607.0006096334173</v>
      </c>
      <c r="S1064" s="181">
        <v>7595.1425313187247</v>
      </c>
      <c r="T1064" s="181">
        <v>7582.6228006043066</v>
      </c>
      <c r="U1064" s="181">
        <v>7569.0910626465929</v>
      </c>
      <c r="V1064" s="181">
        <v>7554.0702610245708</v>
      </c>
      <c r="W1064" s="181">
        <v>7537.6316073543949</v>
      </c>
      <c r="X1064" s="181">
        <v>7519.9169057761601</v>
      </c>
      <c r="Y1064" s="181">
        <v>7501.0308310855353</v>
      </c>
    </row>
    <row r="1065" spans="1:25" x14ac:dyDescent="0.25">
      <c r="A1065" s="178" t="s">
        <v>1227</v>
      </c>
      <c r="B1065" s="178" t="s">
        <v>293</v>
      </c>
      <c r="C1065" s="178" t="s">
        <v>218</v>
      </c>
      <c r="D1065" s="178" t="s">
        <v>1305</v>
      </c>
      <c r="E1065" s="181">
        <v>62452.606992613015</v>
      </c>
      <c r="F1065" s="181">
        <v>62496.31293943878</v>
      </c>
      <c r="G1065" s="181">
        <v>62600.478051802369</v>
      </c>
      <c r="H1065" s="181">
        <v>62748.217807646695</v>
      </c>
      <c r="I1065" s="181">
        <v>62923.468516839013</v>
      </c>
      <c r="J1065" s="182">
        <v>63111.968275265564</v>
      </c>
      <c r="K1065" s="181">
        <v>63303.442999057945</v>
      </c>
      <c r="L1065" s="181">
        <v>63491.020591948058</v>
      </c>
      <c r="M1065" s="181">
        <v>63668.325027156301</v>
      </c>
      <c r="N1065" s="181">
        <v>63830.118659932283</v>
      </c>
      <c r="O1065" s="181">
        <v>63970.936211455417</v>
      </c>
      <c r="P1065" s="181">
        <v>64091.670637697993</v>
      </c>
      <c r="Q1065" s="181">
        <v>64193.779326587406</v>
      </c>
      <c r="R1065" s="181">
        <v>64273.003918672039</v>
      </c>
      <c r="S1065" s="181">
        <v>64327.690908992634</v>
      </c>
      <c r="T1065" s="181">
        <v>64355.762435713215</v>
      </c>
      <c r="U1065" s="181">
        <v>64356.768984865012</v>
      </c>
      <c r="V1065" s="181">
        <v>64330.993095019759</v>
      </c>
      <c r="W1065" s="181">
        <v>64277.704716647437</v>
      </c>
      <c r="X1065" s="181">
        <v>64196.239947700255</v>
      </c>
      <c r="Y1065" s="181">
        <v>64084.446406995819</v>
      </c>
    </row>
    <row r="1066" spans="1:25" x14ac:dyDescent="0.25">
      <c r="A1066" s="178" t="s">
        <v>1227</v>
      </c>
      <c r="B1066" s="178" t="s">
        <v>293</v>
      </c>
      <c r="C1066" s="178" t="s">
        <v>733</v>
      </c>
      <c r="D1066" s="178" t="s">
        <v>1306</v>
      </c>
      <c r="E1066" s="181">
        <v>1450.4546565477608</v>
      </c>
      <c r="F1066" s="181">
        <v>1541.223597199297</v>
      </c>
      <c r="G1066" s="181">
        <v>1639.2552080220573</v>
      </c>
      <c r="H1066" s="181">
        <v>1744.7290278248681</v>
      </c>
      <c r="I1066" s="181">
        <v>1857.7912554838622</v>
      </c>
      <c r="J1066" s="182">
        <v>1978.5801780049419</v>
      </c>
      <c r="K1066" s="181">
        <v>2107.3027284615596</v>
      </c>
      <c r="L1066" s="181">
        <v>2244.2414287535166</v>
      </c>
      <c r="M1066" s="181">
        <v>2389.672361079804</v>
      </c>
      <c r="N1066" s="181">
        <v>2543.889580924279</v>
      </c>
      <c r="O1066" s="181">
        <v>2707.1541150677631</v>
      </c>
      <c r="P1066" s="181">
        <v>2879.9804178847176</v>
      </c>
      <c r="Q1066" s="181">
        <v>3062.9404726181515</v>
      </c>
      <c r="R1066" s="181">
        <v>3256.3560036228782</v>
      </c>
      <c r="S1066" s="181">
        <v>3460.6598288153064</v>
      </c>
      <c r="T1066" s="181">
        <v>3676.2586393186489</v>
      </c>
      <c r="U1066" s="181">
        <v>3903.6468313812852</v>
      </c>
      <c r="V1066" s="181">
        <v>4143.3747192448755</v>
      </c>
      <c r="W1066" s="181">
        <v>4395.9423189423715</v>
      </c>
      <c r="X1066" s="181">
        <v>4661.8563339185857</v>
      </c>
      <c r="Y1066" s="181">
        <v>4941.5091044163009</v>
      </c>
    </row>
    <row r="1067" spans="1:25" x14ac:dyDescent="0.25">
      <c r="A1067" s="178" t="s">
        <v>1227</v>
      </c>
      <c r="B1067" s="178" t="s">
        <v>293</v>
      </c>
      <c r="C1067" s="178" t="s">
        <v>638</v>
      </c>
      <c r="D1067" s="178" t="s">
        <v>1307</v>
      </c>
      <c r="E1067" s="181">
        <v>1934.6148002836755</v>
      </c>
      <c r="F1067" s="181">
        <v>1985.4889351576564</v>
      </c>
      <c r="G1067" s="181">
        <v>2039.6698000902509</v>
      </c>
      <c r="H1067" s="181">
        <v>2096.7794538244498</v>
      </c>
      <c r="I1067" s="181">
        <v>2156.4190121298961</v>
      </c>
      <c r="J1067" s="182">
        <v>2218.2033855292188</v>
      </c>
      <c r="K1067" s="181">
        <v>2281.8448474642355</v>
      </c>
      <c r="L1067" s="181">
        <v>2347.1466724856818</v>
      </c>
      <c r="M1067" s="181">
        <v>2413.9067373504618</v>
      </c>
      <c r="N1067" s="181">
        <v>2481.9432953984242</v>
      </c>
      <c r="O1067" s="181">
        <v>2551.0445967976184</v>
      </c>
      <c r="P1067" s="181">
        <v>2621.2357200521387</v>
      </c>
      <c r="Q1067" s="181">
        <v>2692.5673257323347</v>
      </c>
      <c r="R1067" s="181">
        <v>2764.8486670916286</v>
      </c>
      <c r="S1067" s="181">
        <v>2837.9835304229755</v>
      </c>
      <c r="T1067" s="181">
        <v>2911.8465820150304</v>
      </c>
      <c r="U1067" s="181">
        <v>2986.3755608895258</v>
      </c>
      <c r="V1067" s="181">
        <v>3061.5375281114939</v>
      </c>
      <c r="W1067" s="181">
        <v>3137.2478679860947</v>
      </c>
      <c r="X1067" s="181">
        <v>3213.4178761584931</v>
      </c>
      <c r="Y1067" s="181">
        <v>3289.8749594390356</v>
      </c>
    </row>
    <row r="1068" spans="1:25" x14ac:dyDescent="0.25">
      <c r="A1068" s="178" t="s">
        <v>1227</v>
      </c>
      <c r="B1068" s="178" t="s">
        <v>293</v>
      </c>
      <c r="C1068" s="178" t="s">
        <v>488</v>
      </c>
      <c r="D1068" s="178" t="s">
        <v>1308</v>
      </c>
      <c r="E1068" s="181">
        <v>3459.0102319208122</v>
      </c>
      <c r="F1068" s="181">
        <v>3441.9760926796239</v>
      </c>
      <c r="G1068" s="181">
        <v>3428.3352297374395</v>
      </c>
      <c r="H1068" s="181">
        <v>3417.111938815051</v>
      </c>
      <c r="I1068" s="181">
        <v>3407.3962659926087</v>
      </c>
      <c r="J1068" s="182">
        <v>3398.3952837492038</v>
      </c>
      <c r="K1068" s="181">
        <v>3389.5471354266156</v>
      </c>
      <c r="L1068" s="181">
        <v>3380.4835976707186</v>
      </c>
      <c r="M1068" s="181">
        <v>3370.8709635156292</v>
      </c>
      <c r="N1068" s="181">
        <v>3360.4430040825287</v>
      </c>
      <c r="O1068" s="181">
        <v>3348.9276661210183</v>
      </c>
      <c r="P1068" s="181">
        <v>3336.3901582880549</v>
      </c>
      <c r="Q1068" s="181">
        <v>3322.9236505985486</v>
      </c>
      <c r="R1068" s="181">
        <v>3308.3252102542851</v>
      </c>
      <c r="S1068" s="181">
        <v>3292.5299745255033</v>
      </c>
      <c r="T1068" s="181">
        <v>3275.4531616123163</v>
      </c>
      <c r="U1068" s="181">
        <v>3257.0945403027931</v>
      </c>
      <c r="V1068" s="181">
        <v>3237.4909763345763</v>
      </c>
      <c r="W1068" s="181">
        <v>3216.6280858142673</v>
      </c>
      <c r="X1068" s="181">
        <v>3194.4953455499676</v>
      </c>
      <c r="Y1068" s="181">
        <v>3171.0090657746041</v>
      </c>
    </row>
    <row r="1069" spans="1:25" x14ac:dyDescent="0.25">
      <c r="A1069" s="178" t="s">
        <v>1227</v>
      </c>
      <c r="B1069" s="178" t="s">
        <v>293</v>
      </c>
      <c r="C1069" s="178" t="s">
        <v>240</v>
      </c>
      <c r="D1069" s="178" t="s">
        <v>241</v>
      </c>
      <c r="E1069" s="181">
        <v>20239.514627889213</v>
      </c>
      <c r="F1069" s="181">
        <v>20320.580944519592</v>
      </c>
      <c r="G1069" s="181">
        <v>20424.120899903479</v>
      </c>
      <c r="H1069" s="181">
        <v>20544.890261312583</v>
      </c>
      <c r="I1069" s="181">
        <v>20677.851969091349</v>
      </c>
      <c r="J1069" s="182">
        <v>20818.497877483089</v>
      </c>
      <c r="K1069" s="181">
        <v>20963.577394482098</v>
      </c>
      <c r="L1069" s="181">
        <v>21110.923009144291</v>
      </c>
      <c r="M1069" s="181">
        <v>21258.498881880845</v>
      </c>
      <c r="N1069" s="181">
        <v>21404.616469514116</v>
      </c>
      <c r="O1069" s="181">
        <v>21547.479649381163</v>
      </c>
      <c r="P1069" s="181">
        <v>21687.408655785457</v>
      </c>
      <c r="Q1069" s="181">
        <v>21824.918148690922</v>
      </c>
      <c r="R1069" s="181">
        <v>21958.576620719286</v>
      </c>
      <c r="S1069" s="181">
        <v>22087.814937085259</v>
      </c>
      <c r="T1069" s="181">
        <v>22211.901270086339</v>
      </c>
      <c r="U1069" s="181">
        <v>22330.648178745603</v>
      </c>
      <c r="V1069" s="181">
        <v>22444.11379127645</v>
      </c>
      <c r="W1069" s="181">
        <v>22551.996257169776</v>
      </c>
      <c r="X1069" s="181">
        <v>22654.003934803568</v>
      </c>
      <c r="Y1069" s="181">
        <v>22749.303324208027</v>
      </c>
    </row>
    <row r="1070" spans="1:25" x14ac:dyDescent="0.25">
      <c r="A1070" s="178" t="s">
        <v>1227</v>
      </c>
      <c r="B1070" s="178" t="s">
        <v>580</v>
      </c>
      <c r="C1070" s="178" t="s">
        <v>218</v>
      </c>
      <c r="D1070" s="178" t="s">
        <v>1309</v>
      </c>
      <c r="E1070" s="181">
        <v>14123.939559833252</v>
      </c>
      <c r="F1070" s="181">
        <v>14170.359497404837</v>
      </c>
      <c r="G1070" s="181">
        <v>14192.040253015601</v>
      </c>
      <c r="H1070" s="181">
        <v>14195.345977483143</v>
      </c>
      <c r="I1070" s="181">
        <v>14183.947869080625</v>
      </c>
      <c r="J1070" s="182">
        <v>14160.168819729995</v>
      </c>
      <c r="K1070" s="181">
        <v>14125.873497146382</v>
      </c>
      <c r="L1070" s="181">
        <v>14082.633479604032</v>
      </c>
      <c r="M1070" s="181">
        <v>14031.373172414682</v>
      </c>
      <c r="N1070" s="181">
        <v>13972.77478603395</v>
      </c>
      <c r="O1070" s="181">
        <v>13907.10046832672</v>
      </c>
      <c r="P1070" s="181">
        <v>13835.622147012808</v>
      </c>
      <c r="Q1070" s="181">
        <v>13759.483944543901</v>
      </c>
      <c r="R1070" s="181">
        <v>13678.426141735443</v>
      </c>
      <c r="S1070" s="181">
        <v>13592.643771289515</v>
      </c>
      <c r="T1070" s="181">
        <v>13501.95907108004</v>
      </c>
      <c r="U1070" s="181">
        <v>13406.53330246887</v>
      </c>
      <c r="V1070" s="181">
        <v>13306.811886405147</v>
      </c>
      <c r="W1070" s="181">
        <v>13202.960262602604</v>
      </c>
      <c r="X1070" s="181">
        <v>13095.106719025309</v>
      </c>
      <c r="Y1070" s="181">
        <v>12982.864217590626</v>
      </c>
    </row>
    <row r="1071" spans="1:25" x14ac:dyDescent="0.25">
      <c r="A1071" s="178" t="s">
        <v>1227</v>
      </c>
      <c r="B1071" s="178" t="s">
        <v>580</v>
      </c>
      <c r="C1071" s="178" t="s">
        <v>240</v>
      </c>
      <c r="D1071" s="178" t="s">
        <v>241</v>
      </c>
      <c r="E1071" s="181">
        <v>13528.522549424451</v>
      </c>
      <c r="F1071" s="181">
        <v>13826.311830286744</v>
      </c>
      <c r="G1071" s="181">
        <v>14108.099295068492</v>
      </c>
      <c r="H1071" s="181">
        <v>14379.127822483797</v>
      </c>
      <c r="I1071" s="181">
        <v>14642.283596212153</v>
      </c>
      <c r="J1071" s="182">
        <v>14899.273792554031</v>
      </c>
      <c r="K1071" s="181">
        <v>15151.461284833151</v>
      </c>
      <c r="L1071" s="181">
        <v>15400.008271159</v>
      </c>
      <c r="M1071" s="181">
        <v>15645.458918471326</v>
      </c>
      <c r="N1071" s="181">
        <v>15888.136186747161</v>
      </c>
      <c r="O1071" s="181">
        <v>16127.912469853009</v>
      </c>
      <c r="P1071" s="181">
        <v>16365.855282456165</v>
      </c>
      <c r="Q1071" s="181">
        <v>16602.975348038039</v>
      </c>
      <c r="R1071" s="181">
        <v>16838.646979632624</v>
      </c>
      <c r="S1071" s="181">
        <v>17072.773394065898</v>
      </c>
      <c r="T1071" s="181">
        <v>17304.782108241128</v>
      </c>
      <c r="U1071" s="181">
        <v>17534.507571720616</v>
      </c>
      <c r="V1071" s="181">
        <v>17762.161729237163</v>
      </c>
      <c r="W1071" s="181">
        <v>17987.604981109544</v>
      </c>
      <c r="X1071" s="181">
        <v>18210.646631011143</v>
      </c>
      <c r="Y1071" s="181">
        <v>18430.361166520779</v>
      </c>
    </row>
    <row r="1072" spans="1:25" x14ac:dyDescent="0.25">
      <c r="A1072" s="178" t="s">
        <v>1227</v>
      </c>
      <c r="B1072" s="178" t="s">
        <v>581</v>
      </c>
      <c r="C1072" s="178" t="s">
        <v>218</v>
      </c>
      <c r="D1072" s="178" t="s">
        <v>1310</v>
      </c>
      <c r="E1072" s="181">
        <v>5215.1089142011888</v>
      </c>
      <c r="F1072" s="181">
        <v>5236.0155957980442</v>
      </c>
      <c r="G1072" s="181">
        <v>5262.5084231967357</v>
      </c>
      <c r="H1072" s="181">
        <v>5293.8912377344077</v>
      </c>
      <c r="I1072" s="181">
        <v>5328.9786727034107</v>
      </c>
      <c r="J1072" s="182">
        <v>5366.6861011145666</v>
      </c>
      <c r="K1072" s="181">
        <v>5406.2123561496883</v>
      </c>
      <c r="L1072" s="181">
        <v>5446.9897164123449</v>
      </c>
      <c r="M1072" s="181">
        <v>5488.4710681094421</v>
      </c>
      <c r="N1072" s="181">
        <v>5530.212017859878</v>
      </c>
      <c r="O1072" s="181">
        <v>5571.7530383028561</v>
      </c>
      <c r="P1072" s="181">
        <v>5613.1478259374262</v>
      </c>
      <c r="Q1072" s="181">
        <v>5654.500980535855</v>
      </c>
      <c r="R1072" s="181">
        <v>5695.4368394427502</v>
      </c>
      <c r="S1072" s="181">
        <v>5735.8598630931783</v>
      </c>
      <c r="T1072" s="181">
        <v>5775.7069473460142</v>
      </c>
      <c r="U1072" s="181">
        <v>5814.6435328427524</v>
      </c>
      <c r="V1072" s="181">
        <v>5852.3373069628369</v>
      </c>
      <c r="W1072" s="181">
        <v>5888.7642016539285</v>
      </c>
      <c r="X1072" s="181">
        <v>5923.9476559796049</v>
      </c>
      <c r="Y1072" s="181">
        <v>5957.8222100940484</v>
      </c>
    </row>
    <row r="1073" spans="1:25" x14ac:dyDescent="0.25">
      <c r="A1073" s="178" t="s">
        <v>1227</v>
      </c>
      <c r="B1073" s="178" t="s">
        <v>581</v>
      </c>
      <c r="C1073" s="178" t="s">
        <v>240</v>
      </c>
      <c r="D1073" s="178" t="s">
        <v>241</v>
      </c>
      <c r="E1073" s="181">
        <v>18449.716049773233</v>
      </c>
      <c r="F1073" s="181">
        <v>18533.927122197296</v>
      </c>
      <c r="G1073" s="181">
        <v>18638.009953157583</v>
      </c>
      <c r="H1073" s="181">
        <v>18759.530531145083</v>
      </c>
      <c r="I1073" s="181">
        <v>18894.314895770836</v>
      </c>
      <c r="J1073" s="182">
        <v>19038.537195621811</v>
      </c>
      <c r="K1073" s="181">
        <v>19189.369230929653</v>
      </c>
      <c r="L1073" s="181">
        <v>19344.805599415649</v>
      </c>
      <c r="M1073" s="181">
        <v>19502.909676359544</v>
      </c>
      <c r="N1073" s="181">
        <v>19662.105754742908</v>
      </c>
      <c r="O1073" s="181">
        <v>19820.760798489428</v>
      </c>
      <c r="P1073" s="181">
        <v>19979.064890439171</v>
      </c>
      <c r="Q1073" s="181">
        <v>20137.389817166932</v>
      </c>
      <c r="R1073" s="181">
        <v>20294.396882602261</v>
      </c>
      <c r="S1073" s="181">
        <v>20449.743135420991</v>
      </c>
      <c r="T1073" s="181">
        <v>20603.200572043974</v>
      </c>
      <c r="U1073" s="181">
        <v>20753.571812010152</v>
      </c>
      <c r="V1073" s="181">
        <v>20899.664852003461</v>
      </c>
      <c r="W1073" s="181">
        <v>21041.386457868877</v>
      </c>
      <c r="X1073" s="181">
        <v>21178.813040628513</v>
      </c>
      <c r="Y1073" s="181">
        <v>21311.703188583109</v>
      </c>
    </row>
    <row r="1074" spans="1:25" x14ac:dyDescent="0.25">
      <c r="A1074" s="178" t="s">
        <v>1227</v>
      </c>
      <c r="B1074" s="178" t="s">
        <v>582</v>
      </c>
      <c r="C1074" s="178" t="s">
        <v>218</v>
      </c>
      <c r="D1074" s="178" t="s">
        <v>1311</v>
      </c>
      <c r="E1074" s="181">
        <v>60053.631201777716</v>
      </c>
      <c r="F1074" s="181">
        <v>60165.60949375097</v>
      </c>
      <c r="G1074" s="181">
        <v>60320.976963553112</v>
      </c>
      <c r="H1074" s="181">
        <v>60512.815873459418</v>
      </c>
      <c r="I1074" s="181">
        <v>60729.881996554024</v>
      </c>
      <c r="J1074" s="182">
        <v>60961.545480610526</v>
      </c>
      <c r="K1074" s="181">
        <v>61200.119892583309</v>
      </c>
      <c r="L1074" s="181">
        <v>61440.352061895974</v>
      </c>
      <c r="M1074" s="181">
        <v>61677.076188922401</v>
      </c>
      <c r="N1074" s="181">
        <v>61906.012782378297</v>
      </c>
      <c r="O1074" s="181">
        <v>62122.483219412301</v>
      </c>
      <c r="P1074" s="181">
        <v>62327.574083962201</v>
      </c>
      <c r="Q1074" s="181">
        <v>62522.903009977352</v>
      </c>
      <c r="R1074" s="181">
        <v>62704.570202302821</v>
      </c>
      <c r="S1074" s="181">
        <v>62871.236329595136</v>
      </c>
      <c r="T1074" s="181">
        <v>63021.131982632054</v>
      </c>
      <c r="U1074" s="181">
        <v>63151.22571423772</v>
      </c>
      <c r="V1074" s="181">
        <v>63259.228208364562</v>
      </c>
      <c r="W1074" s="181">
        <v>63344.85254867265</v>
      </c>
      <c r="X1074" s="181">
        <v>63407.843920785184</v>
      </c>
      <c r="Y1074" s="181">
        <v>63446.418256523699</v>
      </c>
    </row>
    <row r="1075" spans="1:25" x14ac:dyDescent="0.25">
      <c r="A1075" s="178" t="s">
        <v>1227</v>
      </c>
      <c r="B1075" s="178" t="s">
        <v>582</v>
      </c>
      <c r="C1075" s="178" t="s">
        <v>1080</v>
      </c>
      <c r="D1075" s="178" t="s">
        <v>1312</v>
      </c>
      <c r="E1075" s="181">
        <v>1342.1844650768685</v>
      </c>
      <c r="F1075" s="181">
        <v>1409.9859618589635</v>
      </c>
      <c r="G1075" s="181">
        <v>1482.2735801149972</v>
      </c>
      <c r="H1075" s="181">
        <v>1559.1966629863828</v>
      </c>
      <c r="I1075" s="181">
        <v>1640.7767905776068</v>
      </c>
      <c r="J1075" s="182">
        <v>1727.0168241999766</v>
      </c>
      <c r="K1075" s="181">
        <v>1817.9687165432522</v>
      </c>
      <c r="L1075" s="181">
        <v>1913.7330678550832</v>
      </c>
      <c r="M1075" s="181">
        <v>2014.3965838521381</v>
      </c>
      <c r="N1075" s="181">
        <v>2120.0571314302456</v>
      </c>
      <c r="O1075" s="181">
        <v>2230.7816930006743</v>
      </c>
      <c r="P1075" s="181">
        <v>2346.8321052655156</v>
      </c>
      <c r="Q1075" s="181">
        <v>2468.5075778716459</v>
      </c>
      <c r="R1075" s="181">
        <v>2595.9005978993564</v>
      </c>
      <c r="S1075" s="181">
        <v>2729.193929281259</v>
      </c>
      <c r="T1075" s="181">
        <v>2868.5480472340064</v>
      </c>
      <c r="U1075" s="181">
        <v>3014.0555071974891</v>
      </c>
      <c r="V1075" s="181">
        <v>3165.8248498059406</v>
      </c>
      <c r="W1075" s="181">
        <v>3324.0523680277815</v>
      </c>
      <c r="X1075" s="181">
        <v>3488.9363497418271</v>
      </c>
      <c r="Y1075" s="181">
        <v>3660.5867492714556</v>
      </c>
    </row>
    <row r="1076" spans="1:25" x14ac:dyDescent="0.25">
      <c r="A1076" s="178" t="s">
        <v>1227</v>
      </c>
      <c r="B1076" s="178" t="s">
        <v>582</v>
      </c>
      <c r="C1076" s="178" t="s">
        <v>1313</v>
      </c>
      <c r="D1076" s="178" t="s">
        <v>1314</v>
      </c>
      <c r="E1076" s="181">
        <v>2449.1825284182137</v>
      </c>
      <c r="F1076" s="181">
        <v>2459.4220866040869</v>
      </c>
      <c r="G1076" s="181">
        <v>2471.4736427257299</v>
      </c>
      <c r="H1076" s="181">
        <v>2485.0655410032937</v>
      </c>
      <c r="I1076" s="181">
        <v>2499.7454701972947</v>
      </c>
      <c r="J1076" s="182">
        <v>2515.0822346546051</v>
      </c>
      <c r="K1076" s="181">
        <v>2530.7623339707156</v>
      </c>
      <c r="L1076" s="181">
        <v>2546.5702017452763</v>
      </c>
      <c r="M1076" s="181">
        <v>2562.2918975288426</v>
      </c>
      <c r="N1076" s="181">
        <v>2577.7484047005537</v>
      </c>
      <c r="O1076" s="181">
        <v>2592.742396523181</v>
      </c>
      <c r="P1076" s="181">
        <v>2607.3159034992796</v>
      </c>
      <c r="Q1076" s="181">
        <v>2621.5336268161668</v>
      </c>
      <c r="R1076" s="181">
        <v>2635.2290040641578</v>
      </c>
      <c r="S1076" s="181">
        <v>2648.3417997125734</v>
      </c>
      <c r="T1076" s="181">
        <v>2660.7930804186717</v>
      </c>
      <c r="U1076" s="181">
        <v>2672.4497949470551</v>
      </c>
      <c r="V1076" s="181">
        <v>2683.2091617679234</v>
      </c>
      <c r="W1076" s="181">
        <v>2693.0526052293039</v>
      </c>
      <c r="X1076" s="181">
        <v>2701.9627751214398</v>
      </c>
      <c r="Y1076" s="181">
        <v>2709.8568747325758</v>
      </c>
    </row>
    <row r="1077" spans="1:25" x14ac:dyDescent="0.25">
      <c r="A1077" s="178" t="s">
        <v>1227</v>
      </c>
      <c r="B1077" s="178" t="s">
        <v>582</v>
      </c>
      <c r="C1077" s="178" t="s">
        <v>416</v>
      </c>
      <c r="D1077" s="178" t="s">
        <v>1315</v>
      </c>
      <c r="E1077" s="181">
        <v>1133.3551600875674</v>
      </c>
      <c r="F1077" s="181">
        <v>1191.7318208000333</v>
      </c>
      <c r="G1077" s="181">
        <v>1254.0130134674262</v>
      </c>
      <c r="H1077" s="181">
        <v>1320.336109069475</v>
      </c>
      <c r="I1077" s="181">
        <v>1390.7306841953593</v>
      </c>
      <c r="J1077" s="182">
        <v>1465.2105246111526</v>
      </c>
      <c r="K1077" s="181">
        <v>1543.8311353193758</v>
      </c>
      <c r="L1077" s="181">
        <v>1626.6895602047093</v>
      </c>
      <c r="M1077" s="181">
        <v>1713.8713661918484</v>
      </c>
      <c r="N1077" s="181">
        <v>1805.4719260361969</v>
      </c>
      <c r="O1077" s="181">
        <v>1901.5606233752346</v>
      </c>
      <c r="P1077" s="181">
        <v>2002.3733349284403</v>
      </c>
      <c r="Q1077" s="181">
        <v>2108.178722303956</v>
      </c>
      <c r="R1077" s="181">
        <v>2219.0697230611968</v>
      </c>
      <c r="S1077" s="181">
        <v>2335.216844237651</v>
      </c>
      <c r="T1077" s="181">
        <v>2456.7721208782646</v>
      </c>
      <c r="U1077" s="181">
        <v>2583.8299096444439</v>
      </c>
      <c r="V1077" s="181">
        <v>2716.4986114813055</v>
      </c>
      <c r="W1077" s="181">
        <v>2854.9623765013521</v>
      </c>
      <c r="X1077" s="181">
        <v>2999.4077358297482</v>
      </c>
      <c r="Y1077" s="181">
        <v>3149.9458833353642</v>
      </c>
    </row>
    <row r="1078" spans="1:25" x14ac:dyDescent="0.25">
      <c r="A1078" s="178" t="s">
        <v>1227</v>
      </c>
      <c r="B1078" s="178" t="s">
        <v>582</v>
      </c>
      <c r="C1078" s="178" t="s">
        <v>240</v>
      </c>
      <c r="D1078" s="178" t="s">
        <v>241</v>
      </c>
      <c r="E1078" s="181">
        <v>85229.727266871414</v>
      </c>
      <c r="F1078" s="181">
        <v>85842.164321790988</v>
      </c>
      <c r="G1078" s="181">
        <v>86524.344381435192</v>
      </c>
      <c r="H1078" s="181">
        <v>87267.411693180489</v>
      </c>
      <c r="I1078" s="181">
        <v>88056.049982810931</v>
      </c>
      <c r="J1078" s="182">
        <v>88875.507905472128</v>
      </c>
      <c r="K1078" s="181">
        <v>89715.027131368159</v>
      </c>
      <c r="L1078" s="181">
        <v>90567.199623523586</v>
      </c>
      <c r="M1078" s="181">
        <v>91424.582890493533</v>
      </c>
      <c r="N1078" s="181">
        <v>92280.889245728089</v>
      </c>
      <c r="O1078" s="181">
        <v>93129.09085876825</v>
      </c>
      <c r="P1078" s="181">
        <v>93970.691963009231</v>
      </c>
      <c r="Q1078" s="181">
        <v>94808.03699398</v>
      </c>
      <c r="R1078" s="181">
        <v>95635.110195958812</v>
      </c>
      <c r="S1078" s="181">
        <v>96449.683753281468</v>
      </c>
      <c r="T1078" s="181">
        <v>97248.814058804899</v>
      </c>
      <c r="U1078" s="181">
        <v>98027.528919107994</v>
      </c>
      <c r="V1078" s="181">
        <v>98781.896336781749</v>
      </c>
      <c r="W1078" s="181">
        <v>99511.035245715611</v>
      </c>
      <c r="X1078" s="181">
        <v>100214.09374320267</v>
      </c>
      <c r="Y1078" s="181">
        <v>100887.76719900499</v>
      </c>
    </row>
    <row r="1079" spans="1:25" x14ac:dyDescent="0.25">
      <c r="A1079" s="178" t="s">
        <v>1227</v>
      </c>
      <c r="B1079" s="178" t="s">
        <v>585</v>
      </c>
      <c r="C1079" s="178" t="s">
        <v>218</v>
      </c>
      <c r="D1079" s="178" t="s">
        <v>1316</v>
      </c>
      <c r="E1079" s="181">
        <v>73229.888598598802</v>
      </c>
      <c r="F1079" s="181">
        <v>72702.687487736883</v>
      </c>
      <c r="G1079" s="181">
        <v>72108.613643613309</v>
      </c>
      <c r="H1079" s="181">
        <v>71459.18878843484</v>
      </c>
      <c r="I1079" s="181">
        <v>70759.537721357003</v>
      </c>
      <c r="J1079" s="182">
        <v>70011.282685388622</v>
      </c>
      <c r="K1079" s="181">
        <v>69216.72076990713</v>
      </c>
      <c r="L1079" s="181">
        <v>68379.209503775739</v>
      </c>
      <c r="M1079" s="181">
        <v>67500.709559197858</v>
      </c>
      <c r="N1079" s="181">
        <v>66583.02943047804</v>
      </c>
      <c r="O1079" s="181">
        <v>65626.762677047125</v>
      </c>
      <c r="P1079" s="181">
        <v>64638.499337823559</v>
      </c>
      <c r="Q1079" s="181">
        <v>63624.626239300946</v>
      </c>
      <c r="R1079" s="181">
        <v>62585.348970153231</v>
      </c>
      <c r="S1079" s="181">
        <v>61523.45323187115</v>
      </c>
      <c r="T1079" s="181">
        <v>60441.243105970832</v>
      </c>
      <c r="U1079" s="181">
        <v>59341.139978024359</v>
      </c>
      <c r="V1079" s="181">
        <v>58225.811060173051</v>
      </c>
      <c r="W1079" s="181">
        <v>57097.763687444436</v>
      </c>
      <c r="X1079" s="181">
        <v>55959.496964442958</v>
      </c>
      <c r="Y1079" s="181">
        <v>54812.176927065972</v>
      </c>
    </row>
    <row r="1080" spans="1:25" x14ac:dyDescent="0.25">
      <c r="A1080" s="178" t="s">
        <v>1227</v>
      </c>
      <c r="B1080" s="178" t="s">
        <v>585</v>
      </c>
      <c r="C1080" s="178" t="s">
        <v>953</v>
      </c>
      <c r="D1080" s="178" t="s">
        <v>1317</v>
      </c>
      <c r="E1080" s="181">
        <v>3320.0144684913698</v>
      </c>
      <c r="F1080" s="181">
        <v>3391.1642607000376</v>
      </c>
      <c r="G1080" s="181">
        <v>3460.4475107252265</v>
      </c>
      <c r="H1080" s="181">
        <v>3528.1737185113766</v>
      </c>
      <c r="I1080" s="181">
        <v>3594.3769821300789</v>
      </c>
      <c r="J1080" s="182">
        <v>3658.9243523210489</v>
      </c>
      <c r="K1080" s="181">
        <v>3721.7155323724287</v>
      </c>
      <c r="L1080" s="181">
        <v>3782.7094922631804</v>
      </c>
      <c r="M1080" s="181">
        <v>3841.7934359023357</v>
      </c>
      <c r="N1080" s="181">
        <v>3898.8451055051278</v>
      </c>
      <c r="O1080" s="181">
        <v>3953.6677546790247</v>
      </c>
      <c r="P1080" s="181">
        <v>4006.4268083458383</v>
      </c>
      <c r="Q1080" s="181">
        <v>4057.3077521419432</v>
      </c>
      <c r="R1080" s="181">
        <v>4106.1247853473051</v>
      </c>
      <c r="S1080" s="181">
        <v>4152.8565314782563</v>
      </c>
      <c r="T1080" s="181">
        <v>4197.4581093861098</v>
      </c>
      <c r="U1080" s="181">
        <v>4239.9001238431238</v>
      </c>
      <c r="V1080" s="181">
        <v>4280.1801313755741</v>
      </c>
      <c r="W1080" s="181">
        <v>4318.2954969617031</v>
      </c>
      <c r="X1080" s="181">
        <v>4354.254597195627</v>
      </c>
      <c r="Y1080" s="181">
        <v>4387.9717888964551</v>
      </c>
    </row>
    <row r="1081" spans="1:25" x14ac:dyDescent="0.25">
      <c r="A1081" s="178" t="s">
        <v>1227</v>
      </c>
      <c r="B1081" s="178" t="s">
        <v>585</v>
      </c>
      <c r="C1081" s="178" t="s">
        <v>867</v>
      </c>
      <c r="D1081" s="178" t="s">
        <v>1318</v>
      </c>
      <c r="E1081" s="181">
        <v>2048.7783941438347</v>
      </c>
      <c r="F1081" s="181">
        <v>2107.5632337431612</v>
      </c>
      <c r="G1081" s="181">
        <v>2165.9121185156755</v>
      </c>
      <c r="H1081" s="181">
        <v>2224.0026667966076</v>
      </c>
      <c r="I1081" s="181">
        <v>2281.8429244061767</v>
      </c>
      <c r="J1081" s="182">
        <v>2339.3345210525795</v>
      </c>
      <c r="K1081" s="181">
        <v>2396.3974676367179</v>
      </c>
      <c r="L1081" s="181">
        <v>2452.9881163724526</v>
      </c>
      <c r="M1081" s="181">
        <v>2509.0149157098108</v>
      </c>
      <c r="N1081" s="181">
        <v>2564.3777065605964</v>
      </c>
      <c r="O1081" s="181">
        <v>2618.9243861345512</v>
      </c>
      <c r="P1081" s="181">
        <v>2672.7404109616436</v>
      </c>
      <c r="Q1081" s="181">
        <v>2725.927466458299</v>
      </c>
      <c r="R1081" s="181">
        <v>2778.3391987378309</v>
      </c>
      <c r="S1081" s="181">
        <v>2829.9373990533395</v>
      </c>
      <c r="T1081" s="181">
        <v>2880.6669458412534</v>
      </c>
      <c r="U1081" s="181">
        <v>2930.4821684276608</v>
      </c>
      <c r="V1081" s="181">
        <v>2979.3551884690837</v>
      </c>
      <c r="W1081" s="181">
        <v>3027.2575435110284</v>
      </c>
      <c r="X1081" s="181">
        <v>3074.1680860322922</v>
      </c>
      <c r="Y1081" s="181">
        <v>3119.9985729723248</v>
      </c>
    </row>
    <row r="1082" spans="1:25" x14ac:dyDescent="0.25">
      <c r="A1082" s="178" t="s">
        <v>1227</v>
      </c>
      <c r="B1082" s="178" t="s">
        <v>585</v>
      </c>
      <c r="C1082" s="178" t="s">
        <v>1319</v>
      </c>
      <c r="D1082" s="178" t="s">
        <v>1320</v>
      </c>
      <c r="E1082" s="181">
        <v>1651.3904028007453</v>
      </c>
      <c r="F1082" s="181">
        <v>1729.8709880617944</v>
      </c>
      <c r="G1082" s="181">
        <v>1810.3071353336195</v>
      </c>
      <c r="H1082" s="181">
        <v>1892.8886459384523</v>
      </c>
      <c r="I1082" s="181">
        <v>1977.6700593366506</v>
      </c>
      <c r="J1082" s="182">
        <v>2064.6134554060418</v>
      </c>
      <c r="K1082" s="181">
        <v>2153.6920567417146</v>
      </c>
      <c r="L1082" s="181">
        <v>2244.9079045471726</v>
      </c>
      <c r="M1082" s="181">
        <v>2338.2161648853566</v>
      </c>
      <c r="N1082" s="181">
        <v>2433.5582091370625</v>
      </c>
      <c r="O1082" s="181">
        <v>2530.8187086994135</v>
      </c>
      <c r="P1082" s="181">
        <v>2630.1056082114828</v>
      </c>
      <c r="Q1082" s="181">
        <v>2731.5492384027298</v>
      </c>
      <c r="R1082" s="181">
        <v>2835.0344114386967</v>
      </c>
      <c r="S1082" s="181">
        <v>2940.5476926623842</v>
      </c>
      <c r="T1082" s="181">
        <v>3048.0548571213067</v>
      </c>
      <c r="U1082" s="181">
        <v>3157.5275116230923</v>
      </c>
      <c r="V1082" s="181">
        <v>3268.9529673760685</v>
      </c>
      <c r="W1082" s="181">
        <v>3382.3153097080653</v>
      </c>
      <c r="X1082" s="181">
        <v>3497.60419863577</v>
      </c>
      <c r="Y1082" s="181">
        <v>3614.7292874797936</v>
      </c>
    </row>
    <row r="1083" spans="1:25" x14ac:dyDescent="0.25">
      <c r="A1083" s="178" t="s">
        <v>1227</v>
      </c>
      <c r="B1083" s="178" t="s">
        <v>585</v>
      </c>
      <c r="C1083" s="178" t="s">
        <v>1236</v>
      </c>
      <c r="D1083" s="178" t="s">
        <v>1321</v>
      </c>
      <c r="E1083" s="181">
        <v>29778.755728834803</v>
      </c>
      <c r="F1083" s="181">
        <v>30907.508646052127</v>
      </c>
      <c r="G1083" s="181">
        <v>32047.63906824575</v>
      </c>
      <c r="H1083" s="181">
        <v>33201.854126262842</v>
      </c>
      <c r="I1083" s="181">
        <v>34370.401300972168</v>
      </c>
      <c r="J1083" s="182">
        <v>35551.915984040505</v>
      </c>
      <c r="K1083" s="181">
        <v>36745.262748729001</v>
      </c>
      <c r="L1083" s="181">
        <v>37949.824631974239</v>
      </c>
      <c r="M1083" s="181">
        <v>39164.212301828884</v>
      </c>
      <c r="N1083" s="181">
        <v>40386.848901496451</v>
      </c>
      <c r="O1083" s="181">
        <v>41615.274190207616</v>
      </c>
      <c r="P1083" s="181">
        <v>42850.747749127295</v>
      </c>
      <c r="Q1083" s="181">
        <v>44094.837272727025</v>
      </c>
      <c r="R1083" s="181">
        <v>45345.118252767999</v>
      </c>
      <c r="S1083" s="181">
        <v>46600.859306912484</v>
      </c>
      <c r="T1083" s="181">
        <v>47861.022174517602</v>
      </c>
      <c r="U1083" s="181">
        <v>49124.690513475725</v>
      </c>
      <c r="V1083" s="181">
        <v>50391.21727597648</v>
      </c>
      <c r="W1083" s="181">
        <v>51659.923902474089</v>
      </c>
      <c r="X1083" s="181">
        <v>52930.235420678357</v>
      </c>
      <c r="Y1083" s="181">
        <v>54200.392957085467</v>
      </c>
    </row>
    <row r="1084" spans="1:25" x14ac:dyDescent="0.25">
      <c r="A1084" s="178" t="s">
        <v>1227</v>
      </c>
      <c r="B1084" s="178" t="s">
        <v>585</v>
      </c>
      <c r="C1084" s="178" t="s">
        <v>818</v>
      </c>
      <c r="D1084" s="178" t="s">
        <v>1322</v>
      </c>
      <c r="E1084" s="181">
        <v>2837.4719075747616</v>
      </c>
      <c r="F1084" s="181">
        <v>2898.2629286735691</v>
      </c>
      <c r="G1084" s="181">
        <v>2957.4579779111259</v>
      </c>
      <c r="H1084" s="181">
        <v>3015.3215956869381</v>
      </c>
      <c r="I1084" s="181">
        <v>3071.8829476943438</v>
      </c>
      <c r="J1084" s="182">
        <v>3127.028435169399</v>
      </c>
      <c r="K1084" s="181">
        <v>3180.6723678044336</v>
      </c>
      <c r="L1084" s="181">
        <v>3232.7797078822491</v>
      </c>
      <c r="M1084" s="181">
        <v>3283.2540861816506</v>
      </c>
      <c r="N1084" s="181">
        <v>3331.9910497682167</v>
      </c>
      <c r="O1084" s="181">
        <v>3378.8224899427596</v>
      </c>
      <c r="P1084" s="181">
        <v>3423.8898134682145</v>
      </c>
      <c r="Q1084" s="181">
        <v>3467.3515674408804</v>
      </c>
      <c r="R1084" s="181">
        <v>3509.0489978748692</v>
      </c>
      <c r="S1084" s="181">
        <v>3548.9638689299991</v>
      </c>
      <c r="T1084" s="181">
        <v>3587.0578586260604</v>
      </c>
      <c r="U1084" s="181">
        <v>3623.3058797708145</v>
      </c>
      <c r="V1084" s="181">
        <v>3657.7058778943779</v>
      </c>
      <c r="W1084" s="181">
        <v>3690.2556348873436</v>
      </c>
      <c r="X1084" s="181">
        <v>3720.9623427571469</v>
      </c>
      <c r="Y1084" s="181">
        <v>3749.7528484904888</v>
      </c>
    </row>
    <row r="1085" spans="1:25" x14ac:dyDescent="0.25">
      <c r="A1085" s="178" t="s">
        <v>1227</v>
      </c>
      <c r="B1085" s="178" t="s">
        <v>585</v>
      </c>
      <c r="C1085" s="178" t="s">
        <v>1323</v>
      </c>
      <c r="D1085" s="178" t="s">
        <v>1324</v>
      </c>
      <c r="E1085" s="181">
        <v>3783.295876766349</v>
      </c>
      <c r="F1085" s="181">
        <v>3884.8712764733473</v>
      </c>
      <c r="G1085" s="181">
        <v>3985.2681524972472</v>
      </c>
      <c r="H1085" s="181">
        <v>4084.8180731674106</v>
      </c>
      <c r="I1085" s="181">
        <v>4183.5393545337565</v>
      </c>
      <c r="J1085" s="182">
        <v>4281.2554413613543</v>
      </c>
      <c r="K1085" s="181">
        <v>4377.8246375933768</v>
      </c>
      <c r="L1085" s="181">
        <v>4473.1725509587895</v>
      </c>
      <c r="M1085" s="181">
        <v>4567.1381436837255</v>
      </c>
      <c r="N1085" s="181">
        <v>4659.5459139734048</v>
      </c>
      <c r="O1085" s="181">
        <v>4750.1274290593974</v>
      </c>
      <c r="P1085" s="181">
        <v>4839.0463145646363</v>
      </c>
      <c r="Q1085" s="181">
        <v>4926.4943857856088</v>
      </c>
      <c r="R1085" s="181">
        <v>5012.2146413976225</v>
      </c>
      <c r="S1085" s="181">
        <v>5096.1466969430739</v>
      </c>
      <c r="T1085" s="181">
        <v>5178.2002302780602</v>
      </c>
      <c r="U1085" s="181">
        <v>5258.3025576130422</v>
      </c>
      <c r="V1085" s="181">
        <v>5336.4134190116965</v>
      </c>
      <c r="W1085" s="181">
        <v>5412.4918345912256</v>
      </c>
      <c r="X1085" s="181">
        <v>5486.5102099114592</v>
      </c>
      <c r="Y1085" s="181">
        <v>5558.3216541043184</v>
      </c>
    </row>
    <row r="1086" spans="1:25" x14ac:dyDescent="0.25">
      <c r="A1086" s="178" t="s">
        <v>1227</v>
      </c>
      <c r="B1086" s="178" t="s">
        <v>585</v>
      </c>
      <c r="C1086" s="178" t="s">
        <v>352</v>
      </c>
      <c r="D1086" s="178" t="s">
        <v>1325</v>
      </c>
      <c r="E1086" s="181">
        <v>7094.1866413748412</v>
      </c>
      <c r="F1086" s="181">
        <v>7178.3830297327959</v>
      </c>
      <c r="G1086" s="181">
        <v>7256.467177472291</v>
      </c>
      <c r="H1086" s="181">
        <v>7329.2257256343792</v>
      </c>
      <c r="I1086" s="181">
        <v>7396.8519934225678</v>
      </c>
      <c r="J1086" s="182">
        <v>7459.1940021965547</v>
      </c>
      <c r="K1086" s="181">
        <v>7516.1738118851272</v>
      </c>
      <c r="L1086" s="181">
        <v>7567.8374726814118</v>
      </c>
      <c r="M1086" s="181">
        <v>7614.0896346893815</v>
      </c>
      <c r="N1086" s="181">
        <v>7654.8224929698172</v>
      </c>
      <c r="O1086" s="181">
        <v>7689.7900191843264</v>
      </c>
      <c r="P1086" s="181">
        <v>7719.4559103622287</v>
      </c>
      <c r="Q1086" s="181">
        <v>7744.3076297444468</v>
      </c>
      <c r="R1086" s="181">
        <v>7764.1149498766963</v>
      </c>
      <c r="S1086" s="181">
        <v>7778.966632493396</v>
      </c>
      <c r="T1086" s="181">
        <v>7788.907011365498</v>
      </c>
      <c r="U1086" s="181">
        <v>7794.0097085338148</v>
      </c>
      <c r="V1086" s="181">
        <v>7794.3971436622323</v>
      </c>
      <c r="W1086" s="181">
        <v>7790.1892581501934</v>
      </c>
      <c r="X1086" s="181">
        <v>7781.5235838614872</v>
      </c>
      <c r="Y1086" s="181">
        <v>7768.3684073096929</v>
      </c>
    </row>
    <row r="1087" spans="1:25" x14ac:dyDescent="0.25">
      <c r="A1087" s="178" t="s">
        <v>1227</v>
      </c>
      <c r="B1087" s="178" t="s">
        <v>585</v>
      </c>
      <c r="C1087" s="178" t="s">
        <v>1180</v>
      </c>
      <c r="D1087" s="178" t="s">
        <v>1326</v>
      </c>
      <c r="E1087" s="181">
        <v>3525.804678294041</v>
      </c>
      <c r="F1087" s="181">
        <v>3624.8765699045462</v>
      </c>
      <c r="G1087" s="181">
        <v>3723.0835789059001</v>
      </c>
      <c r="H1087" s="181">
        <v>3820.7322427198342</v>
      </c>
      <c r="I1087" s="181">
        <v>3917.8372434073976</v>
      </c>
      <c r="J1087" s="182">
        <v>4014.2306232020742</v>
      </c>
      <c r="K1087" s="181">
        <v>4109.7763363838812</v>
      </c>
      <c r="L1087" s="181">
        <v>4204.4009412698797</v>
      </c>
      <c r="M1087" s="181">
        <v>4297.9491080229345</v>
      </c>
      <c r="N1087" s="181">
        <v>4390.2511308375297</v>
      </c>
      <c r="O1087" s="181">
        <v>4481.0488206110413</v>
      </c>
      <c r="P1087" s="181">
        <v>4570.4908222905378</v>
      </c>
      <c r="Q1087" s="181">
        <v>4658.7531767105711</v>
      </c>
      <c r="R1087" s="181">
        <v>4745.5878534486101</v>
      </c>
      <c r="S1087" s="181">
        <v>4830.9320093108572</v>
      </c>
      <c r="T1087" s="181">
        <v>4914.6940940385712</v>
      </c>
      <c r="U1087" s="181">
        <v>4996.7988863972814</v>
      </c>
      <c r="V1087" s="181">
        <v>5077.2016622563287</v>
      </c>
      <c r="W1087" s="181">
        <v>5155.8568091262223</v>
      </c>
      <c r="X1087" s="181">
        <v>5232.7312743244756</v>
      </c>
      <c r="Y1087" s="181">
        <v>5307.6779433178817</v>
      </c>
    </row>
    <row r="1088" spans="1:25" x14ac:dyDescent="0.25">
      <c r="A1088" s="178" t="s">
        <v>1227</v>
      </c>
      <c r="B1088" s="178" t="s">
        <v>585</v>
      </c>
      <c r="C1088" s="178" t="s">
        <v>736</v>
      </c>
      <c r="D1088" s="178" t="s">
        <v>1327</v>
      </c>
      <c r="E1088" s="181">
        <v>8514.4432124760351</v>
      </c>
      <c r="F1088" s="181">
        <v>8570.5853597250789</v>
      </c>
      <c r="G1088" s="181">
        <v>8618.6512070950357</v>
      </c>
      <c r="H1088" s="181">
        <v>8659.690709970595</v>
      </c>
      <c r="I1088" s="181">
        <v>8694.0358372597166</v>
      </c>
      <c r="J1088" s="182">
        <v>8721.6090109593606</v>
      </c>
      <c r="K1088" s="181">
        <v>8742.4214502554114</v>
      </c>
      <c r="L1088" s="181">
        <v>8756.6286858562598</v>
      </c>
      <c r="M1088" s="181">
        <v>8764.2213266981635</v>
      </c>
      <c r="N1088" s="181">
        <v>8765.1769745016991</v>
      </c>
      <c r="O1088" s="181">
        <v>8759.3173138545735</v>
      </c>
      <c r="P1088" s="181">
        <v>8747.2730413834488</v>
      </c>
      <c r="Q1088" s="181">
        <v>8729.689597419725</v>
      </c>
      <c r="R1088" s="181">
        <v>8706.3951772447435</v>
      </c>
      <c r="S1088" s="181">
        <v>8677.5783000994325</v>
      </c>
      <c r="T1088" s="181">
        <v>8643.3751871605909</v>
      </c>
      <c r="U1088" s="181">
        <v>8603.9524582401609</v>
      </c>
      <c r="V1088" s="181">
        <v>8559.5277348164236</v>
      </c>
      <c r="W1088" s="181">
        <v>8510.3122573514975</v>
      </c>
      <c r="X1088" s="181">
        <v>8456.5328095500172</v>
      </c>
      <c r="Y1088" s="181">
        <v>8398.2292785421687</v>
      </c>
    </row>
    <row r="1089" spans="1:25" x14ac:dyDescent="0.25">
      <c r="A1089" s="178" t="s">
        <v>1227</v>
      </c>
      <c r="B1089" s="178" t="s">
        <v>585</v>
      </c>
      <c r="C1089" s="178" t="s">
        <v>240</v>
      </c>
      <c r="D1089" s="178" t="s">
        <v>241</v>
      </c>
      <c r="E1089" s="181">
        <v>38285.088982303838</v>
      </c>
      <c r="F1089" s="181">
        <v>39021.453973922456</v>
      </c>
      <c r="G1089" s="181">
        <v>39735.125781857321</v>
      </c>
      <c r="H1089" s="181">
        <v>40429.903566711277</v>
      </c>
      <c r="I1089" s="181">
        <v>41106.401177626984</v>
      </c>
      <c r="J1089" s="182">
        <v>41763.31668895905</v>
      </c>
      <c r="K1089" s="181">
        <v>42399.725899528021</v>
      </c>
      <c r="L1089" s="181">
        <v>43015.380884695143</v>
      </c>
      <c r="M1089" s="181">
        <v>43609.216121743513</v>
      </c>
      <c r="N1089" s="181">
        <v>44180.061462529149</v>
      </c>
      <c r="O1089" s="181">
        <v>44725.906865194447</v>
      </c>
      <c r="P1089" s="181">
        <v>45248.840314610017</v>
      </c>
      <c r="Q1089" s="181">
        <v>45751.156738489743</v>
      </c>
      <c r="R1089" s="181">
        <v>46230.951243874668</v>
      </c>
      <c r="S1089" s="181">
        <v>46688.17387237271</v>
      </c>
      <c r="T1089" s="181">
        <v>47122.505650864994</v>
      </c>
      <c r="U1089" s="181">
        <v>47533.797490123616</v>
      </c>
      <c r="V1089" s="181">
        <v>47922.197229451762</v>
      </c>
      <c r="W1089" s="181">
        <v>48287.844107119476</v>
      </c>
      <c r="X1089" s="181">
        <v>48630.993949965021</v>
      </c>
      <c r="Y1089" s="181">
        <v>48950.846805938665</v>
      </c>
    </row>
    <row r="1090" spans="1:25" x14ac:dyDescent="0.25">
      <c r="A1090" s="178" t="s">
        <v>1227</v>
      </c>
      <c r="B1090" s="178" t="s">
        <v>586</v>
      </c>
      <c r="C1090" s="178" t="s">
        <v>218</v>
      </c>
      <c r="D1090" s="178" t="s">
        <v>1328</v>
      </c>
      <c r="E1090" s="181">
        <v>5577.1950400769947</v>
      </c>
      <c r="F1090" s="181">
        <v>5735.829053039457</v>
      </c>
      <c r="G1090" s="181">
        <v>5897.7387735491247</v>
      </c>
      <c r="H1090" s="181">
        <v>6063.1345394376622</v>
      </c>
      <c r="I1090" s="181">
        <v>6231.8158646975389</v>
      </c>
      <c r="J1090" s="182">
        <v>6403.4506577602897</v>
      </c>
      <c r="K1090" s="181">
        <v>6577.8063527955737</v>
      </c>
      <c r="L1090" s="181">
        <v>6754.7709479720124</v>
      </c>
      <c r="M1090" s="181">
        <v>6934.1170320436395</v>
      </c>
      <c r="N1090" s="181">
        <v>7115.5942198792745</v>
      </c>
      <c r="O1090" s="181">
        <v>7298.8130679301912</v>
      </c>
      <c r="P1090" s="181">
        <v>7483.9724493383592</v>
      </c>
      <c r="Q1090" s="181">
        <v>7671.2927565148302</v>
      </c>
      <c r="R1090" s="181">
        <v>7860.2836247180485</v>
      </c>
      <c r="S1090" s="181">
        <v>8050.6837070741003</v>
      </c>
      <c r="T1090" s="181">
        <v>8242.2417724463121</v>
      </c>
      <c r="U1090" s="181">
        <v>8434.7019171897136</v>
      </c>
      <c r="V1090" s="181">
        <v>8627.7898757150906</v>
      </c>
      <c r="W1090" s="181">
        <v>8821.2414106136148</v>
      </c>
      <c r="X1090" s="181">
        <v>9014.7996625477463</v>
      </c>
      <c r="Y1090" s="181">
        <v>9208.0905222369347</v>
      </c>
    </row>
    <row r="1091" spans="1:25" x14ac:dyDescent="0.25">
      <c r="A1091" s="178" t="s">
        <v>1227</v>
      </c>
      <c r="B1091" s="178" t="s">
        <v>586</v>
      </c>
      <c r="C1091" s="178" t="s">
        <v>240</v>
      </c>
      <c r="D1091" s="178" t="s">
        <v>241</v>
      </c>
      <c r="E1091" s="181">
        <v>14803.628324360592</v>
      </c>
      <c r="F1091" s="181">
        <v>14758.680415563338</v>
      </c>
      <c r="G1091" s="181">
        <v>14711.615185857128</v>
      </c>
      <c r="H1091" s="181">
        <v>14662.926036955641</v>
      </c>
      <c r="I1091" s="181">
        <v>14612.092506379548</v>
      </c>
      <c r="J1091" s="182">
        <v>14558.365420803988</v>
      </c>
      <c r="K1091" s="181">
        <v>14501.316099752315</v>
      </c>
      <c r="L1091" s="181">
        <v>14440.839865757045</v>
      </c>
      <c r="M1091" s="181">
        <v>14376.622291624024</v>
      </c>
      <c r="N1091" s="181">
        <v>14308.358412695565</v>
      </c>
      <c r="O1091" s="181">
        <v>14235.528406353611</v>
      </c>
      <c r="P1091" s="181">
        <v>14158.809400031731</v>
      </c>
      <c r="Q1091" s="181">
        <v>14078.861429857334</v>
      </c>
      <c r="R1091" s="181">
        <v>13995.021702084707</v>
      </c>
      <c r="S1091" s="181">
        <v>13907.12054351352</v>
      </c>
      <c r="T1091" s="181">
        <v>13815.047426405128</v>
      </c>
      <c r="U1091" s="181">
        <v>13718.720437998245</v>
      </c>
      <c r="V1091" s="181">
        <v>13618.06226538712</v>
      </c>
      <c r="W1091" s="181">
        <v>13513.044600496312</v>
      </c>
      <c r="X1091" s="181">
        <v>13403.678548387241</v>
      </c>
      <c r="Y1091" s="181">
        <v>13289.830139140236</v>
      </c>
    </row>
    <row r="1092" spans="1:25" x14ac:dyDescent="0.25">
      <c r="A1092" s="178" t="s">
        <v>1227</v>
      </c>
      <c r="B1092" s="178" t="s">
        <v>587</v>
      </c>
      <c r="C1092" s="178" t="s">
        <v>218</v>
      </c>
      <c r="D1092" s="178" t="s">
        <v>1329</v>
      </c>
      <c r="E1092" s="181">
        <v>386045.36833354406</v>
      </c>
      <c r="F1092" s="181">
        <v>389706.00275589543</v>
      </c>
      <c r="G1092" s="181">
        <v>392801.76598586841</v>
      </c>
      <c r="H1092" s="181">
        <v>395454.88755470328</v>
      </c>
      <c r="I1092" s="181">
        <v>397735.66279076104</v>
      </c>
      <c r="J1092" s="182">
        <v>399683.69173378707</v>
      </c>
      <c r="K1092" s="181">
        <v>401332.51108469616</v>
      </c>
      <c r="L1092" s="181">
        <v>402713.52044497919</v>
      </c>
      <c r="M1092" s="181">
        <v>403843.86337312078</v>
      </c>
      <c r="N1092" s="181">
        <v>404735.24188596266</v>
      </c>
      <c r="O1092" s="181">
        <v>405388.74196428963</v>
      </c>
      <c r="P1092" s="181">
        <v>405837.7966209281</v>
      </c>
      <c r="Q1092" s="181">
        <v>406113.16704822617</v>
      </c>
      <c r="R1092" s="181">
        <v>406205.31372705509</v>
      </c>
      <c r="S1092" s="181">
        <v>406119.84108462237</v>
      </c>
      <c r="T1092" s="181">
        <v>405860.65274525865</v>
      </c>
      <c r="U1092" s="181">
        <v>405426.97826864</v>
      </c>
      <c r="V1092" s="181">
        <v>404817.62170772016</v>
      </c>
      <c r="W1092" s="181">
        <v>404035.03359476908</v>
      </c>
      <c r="X1092" s="181">
        <v>403082.51145885309</v>
      </c>
      <c r="Y1092" s="181">
        <v>401956.10636721429</v>
      </c>
    </row>
    <row r="1093" spans="1:25" x14ac:dyDescent="0.25">
      <c r="A1093" s="178" t="s">
        <v>1227</v>
      </c>
      <c r="B1093" s="178" t="s">
        <v>587</v>
      </c>
      <c r="C1093" s="178" t="s">
        <v>248</v>
      </c>
      <c r="D1093" s="178" t="s">
        <v>1330</v>
      </c>
      <c r="E1093" s="181">
        <v>7825.4699133766844</v>
      </c>
      <c r="F1093" s="181">
        <v>8244.9922491266843</v>
      </c>
      <c r="G1093" s="181">
        <v>8673.765258434918</v>
      </c>
      <c r="H1093" s="181">
        <v>9114.0678392026402</v>
      </c>
      <c r="I1093" s="181">
        <v>9567.3336432892265</v>
      </c>
      <c r="J1093" s="182">
        <v>10034.457330860663</v>
      </c>
      <c r="K1093" s="181">
        <v>10516.297931956775</v>
      </c>
      <c r="L1093" s="181">
        <v>11013.765515911207</v>
      </c>
      <c r="M1093" s="181">
        <v>11527.47475932952</v>
      </c>
      <c r="N1093" s="181">
        <v>12057.930888522551</v>
      </c>
      <c r="O1093" s="181">
        <v>12605.338971939154</v>
      </c>
      <c r="P1093" s="181">
        <v>13170.929134698181</v>
      </c>
      <c r="Q1093" s="181">
        <v>13755.996879249939</v>
      </c>
      <c r="R1093" s="181">
        <v>14360.569890791432</v>
      </c>
      <c r="S1093" s="181">
        <v>14985.159117636536</v>
      </c>
      <c r="T1093" s="181">
        <v>15630.223108784867</v>
      </c>
      <c r="U1093" s="181">
        <v>16296.03500180065</v>
      </c>
      <c r="V1093" s="181">
        <v>16982.819348322504</v>
      </c>
      <c r="W1093" s="181">
        <v>17690.922561638563</v>
      </c>
      <c r="X1093" s="181">
        <v>18420.715270850338</v>
      </c>
      <c r="Y1093" s="181">
        <v>19172.21281558627</v>
      </c>
    </row>
    <row r="1094" spans="1:25" x14ac:dyDescent="0.25">
      <c r="A1094" s="178" t="s">
        <v>1227</v>
      </c>
      <c r="B1094" s="178" t="s">
        <v>587</v>
      </c>
      <c r="C1094" s="178" t="s">
        <v>1331</v>
      </c>
      <c r="D1094" s="178" t="s">
        <v>1332</v>
      </c>
      <c r="E1094" s="181">
        <v>4727.5080479023864</v>
      </c>
      <c r="F1094" s="181">
        <v>4644.2061450627198</v>
      </c>
      <c r="G1094" s="181">
        <v>4555.4185696457507</v>
      </c>
      <c r="H1094" s="181">
        <v>4463.0552836579855</v>
      </c>
      <c r="I1094" s="181">
        <v>4368.2784622913559</v>
      </c>
      <c r="J1094" s="182">
        <v>4271.8173243993133</v>
      </c>
      <c r="K1094" s="181">
        <v>4174.2749319397244</v>
      </c>
      <c r="L1094" s="181">
        <v>4076.1802531469652</v>
      </c>
      <c r="M1094" s="181">
        <v>3977.8748999013669</v>
      </c>
      <c r="N1094" s="181">
        <v>3879.6193568612171</v>
      </c>
      <c r="O1094" s="181">
        <v>3781.5534416137107</v>
      </c>
      <c r="P1094" s="181">
        <v>3684.1008717418977</v>
      </c>
      <c r="Q1094" s="181">
        <v>3587.6209764029791</v>
      </c>
      <c r="R1094" s="181">
        <v>3492.0909583589068</v>
      </c>
      <c r="S1094" s="181">
        <v>3397.6185360429267</v>
      </c>
      <c r="T1094" s="181">
        <v>3304.287458933024</v>
      </c>
      <c r="U1094" s="181">
        <v>3212.1364074520902</v>
      </c>
      <c r="V1094" s="181">
        <v>3121.1971898487391</v>
      </c>
      <c r="W1094" s="181">
        <v>3031.5259143734702</v>
      </c>
      <c r="X1094" s="181">
        <v>2943.1790236823922</v>
      </c>
      <c r="Y1094" s="181">
        <v>2856.1552950773048</v>
      </c>
    </row>
    <row r="1095" spans="1:25" x14ac:dyDescent="0.25">
      <c r="A1095" s="178" t="s">
        <v>1227</v>
      </c>
      <c r="B1095" s="178" t="s">
        <v>587</v>
      </c>
      <c r="C1095" s="178" t="s">
        <v>1236</v>
      </c>
      <c r="D1095" s="178" t="s">
        <v>1333</v>
      </c>
      <c r="E1095" s="181">
        <v>1715.6851286385295</v>
      </c>
      <c r="F1095" s="181">
        <v>1791.6911236906737</v>
      </c>
      <c r="G1095" s="181">
        <v>1868.2125470622536</v>
      </c>
      <c r="H1095" s="181">
        <v>1945.7032597030793</v>
      </c>
      <c r="I1095" s="181">
        <v>2024.4217688238061</v>
      </c>
      <c r="J1095" s="182">
        <v>2104.5037279017833</v>
      </c>
      <c r="K1095" s="181">
        <v>2186.0717892547727</v>
      </c>
      <c r="L1095" s="181">
        <v>2269.2539187620951</v>
      </c>
      <c r="M1095" s="181">
        <v>2354.1123059776323</v>
      </c>
      <c r="N1095" s="181">
        <v>2440.6837944661452</v>
      </c>
      <c r="O1095" s="181">
        <v>2528.9426785937385</v>
      </c>
      <c r="P1095" s="181">
        <v>2619.0669455200914</v>
      </c>
      <c r="Q1095" s="181">
        <v>2711.2401339482194</v>
      </c>
      <c r="R1095" s="181">
        <v>2805.3904910210522</v>
      </c>
      <c r="S1095" s="181">
        <v>2901.5411490989791</v>
      </c>
      <c r="T1095" s="181">
        <v>2999.7031703121306</v>
      </c>
      <c r="U1095" s="181">
        <v>3099.8507434277626</v>
      </c>
      <c r="V1095" s="181">
        <v>3201.9485845237887</v>
      </c>
      <c r="W1095" s="181">
        <v>3305.9842109886436</v>
      </c>
      <c r="X1095" s="181">
        <v>3411.9488586150928</v>
      </c>
      <c r="Y1095" s="181">
        <v>3519.7676382000495</v>
      </c>
    </row>
    <row r="1096" spans="1:25" x14ac:dyDescent="0.25">
      <c r="A1096" s="178" t="s">
        <v>1227</v>
      </c>
      <c r="B1096" s="178" t="s">
        <v>587</v>
      </c>
      <c r="C1096" s="178" t="s">
        <v>836</v>
      </c>
      <c r="D1096" s="178" t="s">
        <v>1334</v>
      </c>
      <c r="E1096" s="181">
        <v>3154.712230036469</v>
      </c>
      <c r="F1096" s="181">
        <v>3177.2523746067509</v>
      </c>
      <c r="G1096" s="181">
        <v>3195.0765191418818</v>
      </c>
      <c r="H1096" s="181">
        <v>3209.2089432067414</v>
      </c>
      <c r="I1096" s="181">
        <v>3220.244107580078</v>
      </c>
      <c r="J1096" s="182">
        <v>3228.5231376791608</v>
      </c>
      <c r="K1096" s="181">
        <v>3234.3352338338632</v>
      </c>
      <c r="L1096" s="181">
        <v>3237.9498228107273</v>
      </c>
      <c r="M1096" s="181">
        <v>3239.5195568913555</v>
      </c>
      <c r="N1096" s="181">
        <v>3239.1521953776955</v>
      </c>
      <c r="O1096" s="181">
        <v>3236.869800128628</v>
      </c>
      <c r="P1096" s="181">
        <v>3232.9519710987947</v>
      </c>
      <c r="Q1096" s="181">
        <v>3227.6545453373897</v>
      </c>
      <c r="R1096" s="181">
        <v>3220.9114877271359</v>
      </c>
      <c r="S1096" s="181">
        <v>3212.7772216432231</v>
      </c>
      <c r="T1096" s="181">
        <v>3203.2922893200621</v>
      </c>
      <c r="U1096" s="181">
        <v>3192.4600974214636</v>
      </c>
      <c r="V1096" s="181">
        <v>3180.2807220045638</v>
      </c>
      <c r="W1096" s="181">
        <v>3166.7828628521593</v>
      </c>
      <c r="X1096" s="181">
        <v>3152.0016210086847</v>
      </c>
      <c r="Y1096" s="181">
        <v>3135.9152810794626</v>
      </c>
    </row>
    <row r="1097" spans="1:25" x14ac:dyDescent="0.25">
      <c r="A1097" s="178" t="s">
        <v>1227</v>
      </c>
      <c r="B1097" s="178" t="s">
        <v>587</v>
      </c>
      <c r="C1097" s="178" t="s">
        <v>1178</v>
      </c>
      <c r="D1097" s="178" t="s">
        <v>1335</v>
      </c>
      <c r="E1097" s="181">
        <v>2525.3912230166657</v>
      </c>
      <c r="F1097" s="181">
        <v>2646.6951502828019</v>
      </c>
      <c r="G1097" s="181">
        <v>2769.5981698047049</v>
      </c>
      <c r="H1097" s="181">
        <v>2894.7881430188586</v>
      </c>
      <c r="I1097" s="181">
        <v>3022.6709827457266</v>
      </c>
      <c r="J1097" s="182">
        <v>3153.4741634954194</v>
      </c>
      <c r="K1097" s="181">
        <v>3287.4086772317614</v>
      </c>
      <c r="L1097" s="181">
        <v>3424.6963509137468</v>
      </c>
      <c r="M1097" s="181">
        <v>3565.4623439809748</v>
      </c>
      <c r="N1097" s="181">
        <v>3709.7948469250787</v>
      </c>
      <c r="O1097" s="181">
        <v>3857.6876556159305</v>
      </c>
      <c r="P1097" s="181">
        <v>4009.4460557283574</v>
      </c>
      <c r="Q1097" s="181">
        <v>4165.3879800229697</v>
      </c>
      <c r="R1097" s="181">
        <v>4325.442020538695</v>
      </c>
      <c r="S1097" s="181">
        <v>4489.6822746870248</v>
      </c>
      <c r="T1097" s="181">
        <v>4658.164868378859</v>
      </c>
      <c r="U1097" s="181">
        <v>4830.8889732422103</v>
      </c>
      <c r="V1097" s="181">
        <v>5007.8386378417199</v>
      </c>
      <c r="W1097" s="181">
        <v>5189.0331761727339</v>
      </c>
      <c r="X1097" s="181">
        <v>5374.4977424460394</v>
      </c>
      <c r="Y1097" s="181">
        <v>5564.1530242790241</v>
      </c>
    </row>
    <row r="1098" spans="1:25" x14ac:dyDescent="0.25">
      <c r="A1098" s="178" t="s">
        <v>1227</v>
      </c>
      <c r="B1098" s="178" t="s">
        <v>587</v>
      </c>
      <c r="C1098" s="178" t="s">
        <v>684</v>
      </c>
      <c r="D1098" s="178" t="s">
        <v>1336</v>
      </c>
      <c r="E1098" s="181">
        <v>1743.046911552434</v>
      </c>
      <c r="F1098" s="181">
        <v>1791.682789010554</v>
      </c>
      <c r="G1098" s="181">
        <v>1838.868846346629</v>
      </c>
      <c r="H1098" s="181">
        <v>1885.0703740122376</v>
      </c>
      <c r="I1098" s="181">
        <v>1930.5384295527351</v>
      </c>
      <c r="J1098" s="182">
        <v>1975.3936019347611</v>
      </c>
      <c r="K1098" s="181">
        <v>2019.7371519243404</v>
      </c>
      <c r="L1098" s="181">
        <v>2063.6689003244969</v>
      </c>
      <c r="M1098" s="181">
        <v>2107.22346517198</v>
      </c>
      <c r="N1098" s="181">
        <v>2150.4107610156216</v>
      </c>
      <c r="O1098" s="181">
        <v>2193.1855897469395</v>
      </c>
      <c r="P1098" s="181">
        <v>2235.6792110441011</v>
      </c>
      <c r="Q1098" s="181">
        <v>2278.0191180508646</v>
      </c>
      <c r="R1098" s="181">
        <v>2320.1132878941626</v>
      </c>
      <c r="S1098" s="181">
        <v>2361.9521533319016</v>
      </c>
      <c r="T1098" s="181">
        <v>2403.5166486780913</v>
      </c>
      <c r="U1098" s="181">
        <v>2444.7594121492107</v>
      </c>
      <c r="V1098" s="181">
        <v>2485.6283201130909</v>
      </c>
      <c r="W1098" s="181">
        <v>2526.0916338704178</v>
      </c>
      <c r="X1098" s="181">
        <v>2566.1221730634365</v>
      </c>
      <c r="Y1098" s="181">
        <v>2605.6453313912766</v>
      </c>
    </row>
    <row r="1099" spans="1:25" x14ac:dyDescent="0.25">
      <c r="A1099" s="178" t="s">
        <v>1227</v>
      </c>
      <c r="B1099" s="178" t="s">
        <v>587</v>
      </c>
      <c r="C1099" s="178" t="s">
        <v>717</v>
      </c>
      <c r="D1099" s="178" t="s">
        <v>1337</v>
      </c>
      <c r="E1099" s="181">
        <v>3012.8363186310389</v>
      </c>
      <c r="F1099" s="181">
        <v>3092.6986390784568</v>
      </c>
      <c r="G1099" s="181">
        <v>3169.8393735911104</v>
      </c>
      <c r="H1099" s="181">
        <v>3245.0701353533796</v>
      </c>
      <c r="I1099" s="181">
        <v>3318.8298672169931</v>
      </c>
      <c r="J1099" s="182">
        <v>3391.3311619751594</v>
      </c>
      <c r="K1099" s="181">
        <v>3462.7523361274966</v>
      </c>
      <c r="L1099" s="181">
        <v>3533.2682856362835</v>
      </c>
      <c r="M1099" s="181">
        <v>3602.9414839203387</v>
      </c>
      <c r="N1099" s="181">
        <v>3671.7918936270821</v>
      </c>
      <c r="O1099" s="181">
        <v>3739.7454013765978</v>
      </c>
      <c r="P1099" s="181">
        <v>3807.0287859657478</v>
      </c>
      <c r="Q1099" s="181">
        <v>3873.8611988054863</v>
      </c>
      <c r="R1099" s="181">
        <v>3940.0878191220636</v>
      </c>
      <c r="S1099" s="181">
        <v>4005.6945097497651</v>
      </c>
      <c r="T1099" s="181">
        <v>4070.6511295247237</v>
      </c>
      <c r="U1099" s="181">
        <v>4134.879849271807</v>
      </c>
      <c r="V1099" s="181">
        <v>4198.2952260705106</v>
      </c>
      <c r="W1099" s="181">
        <v>4260.8466723365191</v>
      </c>
      <c r="X1099" s="181">
        <v>4322.4915618006635</v>
      </c>
      <c r="Y1099" s="181">
        <v>4383.1077306285688</v>
      </c>
    </row>
    <row r="1100" spans="1:25" x14ac:dyDescent="0.25">
      <c r="A1100" s="178" t="s">
        <v>1227</v>
      </c>
      <c r="B1100" s="178" t="s">
        <v>587</v>
      </c>
      <c r="C1100" s="178" t="s">
        <v>1089</v>
      </c>
      <c r="D1100" s="178" t="s">
        <v>1338</v>
      </c>
      <c r="E1100" s="181">
        <v>2934.8045673580514</v>
      </c>
      <c r="F1100" s="181">
        <v>2912.0668669520242</v>
      </c>
      <c r="G1100" s="181">
        <v>2885.1014357933573</v>
      </c>
      <c r="H1100" s="181">
        <v>2855.0124757876392</v>
      </c>
      <c r="I1100" s="181">
        <v>2822.4678522402505</v>
      </c>
      <c r="J1100" s="182">
        <v>2787.8814760719383</v>
      </c>
      <c r="K1100" s="181">
        <v>2751.6020740979234</v>
      </c>
      <c r="L1100" s="181">
        <v>2713.9441362583589</v>
      </c>
      <c r="M1100" s="181">
        <v>2675.1096553790248</v>
      </c>
      <c r="N1100" s="181">
        <v>2635.2542980749963</v>
      </c>
      <c r="O1100" s="181">
        <v>2594.4577333384213</v>
      </c>
      <c r="P1100" s="181">
        <v>2553.0000026052203</v>
      </c>
      <c r="Q1100" s="181">
        <v>2511.12771826062</v>
      </c>
      <c r="R1100" s="181">
        <v>2468.8274603078357</v>
      </c>
      <c r="S1100" s="181">
        <v>2426.1785245854712</v>
      </c>
      <c r="T1100" s="181">
        <v>2383.24617015799</v>
      </c>
      <c r="U1100" s="181">
        <v>2340.0654603349317</v>
      </c>
      <c r="V1100" s="181">
        <v>2296.6677846464909</v>
      </c>
      <c r="W1100" s="181">
        <v>2253.1038062883185</v>
      </c>
      <c r="X1100" s="181">
        <v>2209.4264080258513</v>
      </c>
      <c r="Y1100" s="181">
        <v>2165.6467751530363</v>
      </c>
    </row>
    <row r="1101" spans="1:25" x14ac:dyDescent="0.25">
      <c r="A1101" s="178" t="s">
        <v>1227</v>
      </c>
      <c r="B1101" s="178" t="s">
        <v>587</v>
      </c>
      <c r="C1101" s="178" t="s">
        <v>301</v>
      </c>
      <c r="D1101" s="178" t="s">
        <v>1062</v>
      </c>
      <c r="E1101" s="181">
        <v>4230.9423579833783</v>
      </c>
      <c r="F1101" s="181">
        <v>4282.3834429436265</v>
      </c>
      <c r="G1101" s="181">
        <v>4327.8438315501971</v>
      </c>
      <c r="H1101" s="181">
        <v>4368.6252382900047</v>
      </c>
      <c r="I1101" s="181">
        <v>4405.4681930678171</v>
      </c>
      <c r="J1101" s="182">
        <v>4438.7803844574737</v>
      </c>
      <c r="K1101" s="181">
        <v>4468.9064763429778</v>
      </c>
      <c r="L1101" s="181">
        <v>4496.171078448222</v>
      </c>
      <c r="M1101" s="181">
        <v>4520.7427927643203</v>
      </c>
      <c r="N1101" s="181">
        <v>4542.7310560195765</v>
      </c>
      <c r="O1101" s="181">
        <v>4562.1271108672363</v>
      </c>
      <c r="P1101" s="181">
        <v>4579.2872066770406</v>
      </c>
      <c r="Q1101" s="181">
        <v>4594.5412533580147</v>
      </c>
      <c r="R1101" s="181">
        <v>4607.7656056712704</v>
      </c>
      <c r="S1101" s="181">
        <v>4619.0076285754803</v>
      </c>
      <c r="T1101" s="181">
        <v>4628.2958803526326</v>
      </c>
      <c r="U1101" s="181">
        <v>4635.6058637010783</v>
      </c>
      <c r="V1101" s="181">
        <v>4640.9080264603281</v>
      </c>
      <c r="W1101" s="181">
        <v>4644.2145017540961</v>
      </c>
      <c r="X1101" s="181">
        <v>4645.547398003021</v>
      </c>
      <c r="Y1101" s="181">
        <v>4644.8454051091749</v>
      </c>
    </row>
    <row r="1102" spans="1:25" x14ac:dyDescent="0.25">
      <c r="A1102" s="178" t="s">
        <v>1227</v>
      </c>
      <c r="B1102" s="178" t="s">
        <v>587</v>
      </c>
      <c r="C1102" s="178" t="s">
        <v>772</v>
      </c>
      <c r="D1102" s="178" t="s">
        <v>1339</v>
      </c>
      <c r="E1102" s="181">
        <v>4436.6624295212541</v>
      </c>
      <c r="F1102" s="181">
        <v>4475.9878592376035</v>
      </c>
      <c r="G1102" s="181">
        <v>4508.7795417366842</v>
      </c>
      <c r="H1102" s="181">
        <v>4536.4515973831012</v>
      </c>
      <c r="I1102" s="181">
        <v>4559.8192978020361</v>
      </c>
      <c r="J1102" s="182">
        <v>4579.3442387577088</v>
      </c>
      <c r="K1102" s="181">
        <v>4595.417466497629</v>
      </c>
      <c r="L1102" s="181">
        <v>4608.4046216642591</v>
      </c>
      <c r="M1102" s="181">
        <v>4618.5074189731449</v>
      </c>
      <c r="N1102" s="181">
        <v>4625.8648922622806</v>
      </c>
      <c r="O1102" s="181">
        <v>4630.49448089211</v>
      </c>
      <c r="P1102" s="181">
        <v>4632.7828405287491</v>
      </c>
      <c r="Q1102" s="181">
        <v>4633.0852040537011</v>
      </c>
      <c r="R1102" s="181">
        <v>4631.2964555525487</v>
      </c>
      <c r="S1102" s="181">
        <v>4627.4842971590051</v>
      </c>
      <c r="T1102" s="181">
        <v>4621.6969020355964</v>
      </c>
      <c r="U1102" s="181">
        <v>4613.9291369983548</v>
      </c>
      <c r="V1102" s="181">
        <v>4604.1710464231764</v>
      </c>
      <c r="W1102" s="181">
        <v>4592.4541511745392</v>
      </c>
      <c r="X1102" s="181">
        <v>4578.8195208072966</v>
      </c>
      <c r="Y1102" s="181">
        <v>4563.2258628188238</v>
      </c>
    </row>
    <row r="1103" spans="1:25" x14ac:dyDescent="0.25">
      <c r="A1103" s="178" t="s">
        <v>1227</v>
      </c>
      <c r="B1103" s="178" t="s">
        <v>587</v>
      </c>
      <c r="C1103" s="178" t="s">
        <v>532</v>
      </c>
      <c r="D1103" s="178" t="s">
        <v>1340</v>
      </c>
      <c r="E1103" s="181">
        <v>1422.8127115230334</v>
      </c>
      <c r="F1103" s="181">
        <v>1499.0894998412148</v>
      </c>
      <c r="G1103" s="181">
        <v>1577.048228806347</v>
      </c>
      <c r="H1103" s="181">
        <v>1657.1032434913861</v>
      </c>
      <c r="I1103" s="181">
        <v>1739.5152078707642</v>
      </c>
      <c r="J1103" s="182">
        <v>1824.4467874292059</v>
      </c>
      <c r="K1103" s="181">
        <v>1912.054169446679</v>
      </c>
      <c r="L1103" s="181">
        <v>2002.5028210747557</v>
      </c>
      <c r="M1103" s="181">
        <v>2095.904501696265</v>
      </c>
      <c r="N1103" s="181">
        <v>2192.35107064045</v>
      </c>
      <c r="O1103" s="181">
        <v>2291.8798130798295</v>
      </c>
      <c r="P1103" s="181">
        <v>2394.7143881269221</v>
      </c>
      <c r="Q1103" s="181">
        <v>2501.0903416817837</v>
      </c>
      <c r="R1103" s="181">
        <v>2611.0127074165962</v>
      </c>
      <c r="S1103" s="181">
        <v>2724.5743850247923</v>
      </c>
      <c r="T1103" s="181">
        <v>2841.8587470517564</v>
      </c>
      <c r="U1103" s="181">
        <v>2962.9154548728025</v>
      </c>
      <c r="V1103" s="181">
        <v>3087.7853360585882</v>
      </c>
      <c r="W1103" s="181">
        <v>3216.53137484332</v>
      </c>
      <c r="X1103" s="181">
        <v>3349.2209583363633</v>
      </c>
      <c r="Y1103" s="181">
        <v>3485.8568755610709</v>
      </c>
    </row>
    <row r="1104" spans="1:25" x14ac:dyDescent="0.25">
      <c r="A1104" s="178" t="s">
        <v>1227</v>
      </c>
      <c r="B1104" s="178" t="s">
        <v>587</v>
      </c>
      <c r="C1104" s="178" t="s">
        <v>1323</v>
      </c>
      <c r="D1104" s="178" t="s">
        <v>1341</v>
      </c>
      <c r="E1104" s="181">
        <v>2309.5371578069753</v>
      </c>
      <c r="F1104" s="181">
        <v>2366.2512178731076</v>
      </c>
      <c r="G1104" s="181">
        <v>2420.6630119578776</v>
      </c>
      <c r="H1104" s="181">
        <v>2473.4036505058466</v>
      </c>
      <c r="I1104" s="181">
        <v>2524.8159837571775</v>
      </c>
      <c r="J1104" s="182">
        <v>2575.0684206287815</v>
      </c>
      <c r="K1104" s="181">
        <v>2624.302140253189</v>
      </c>
      <c r="L1104" s="181">
        <v>2672.6546848213302</v>
      </c>
      <c r="M1104" s="181">
        <v>2720.177693909839</v>
      </c>
      <c r="N1104" s="181">
        <v>2766.8903981129438</v>
      </c>
      <c r="O1104" s="181">
        <v>2812.7411418902348</v>
      </c>
      <c r="P1104" s="181">
        <v>2857.9045558424896</v>
      </c>
      <c r="Q1104" s="181">
        <v>2902.5482454473054</v>
      </c>
      <c r="R1104" s="181">
        <v>2946.5588839344286</v>
      </c>
      <c r="S1104" s="181">
        <v>2989.9290250443173</v>
      </c>
      <c r="T1104" s="181">
        <v>3032.6393685851194</v>
      </c>
      <c r="U1104" s="181">
        <v>3074.6353136229045</v>
      </c>
      <c r="V1104" s="181">
        <v>3115.8570366646836</v>
      </c>
      <c r="W1104" s="181">
        <v>3156.2710027596086</v>
      </c>
      <c r="X1104" s="181">
        <v>3195.8498337049195</v>
      </c>
      <c r="Y1104" s="181">
        <v>3234.5076811369368</v>
      </c>
    </row>
    <row r="1105" spans="1:25" x14ac:dyDescent="0.25">
      <c r="A1105" s="178" t="s">
        <v>1227</v>
      </c>
      <c r="B1105" s="178" t="s">
        <v>587</v>
      </c>
      <c r="C1105" s="178" t="s">
        <v>857</v>
      </c>
      <c r="D1105" s="178" t="s">
        <v>1342</v>
      </c>
      <c r="E1105" s="181">
        <v>1457.2682900072093</v>
      </c>
      <c r="F1105" s="181">
        <v>1521.1169886459418</v>
      </c>
      <c r="G1105" s="181">
        <v>1585.3432428759616</v>
      </c>
      <c r="H1105" s="181">
        <v>1650.3314446344541</v>
      </c>
      <c r="I1105" s="181">
        <v>1716.2996483407335</v>
      </c>
      <c r="J1105" s="182">
        <v>1783.3613943499281</v>
      </c>
      <c r="K1105" s="181">
        <v>1851.6189979698818</v>
      </c>
      <c r="L1105" s="181">
        <v>1921.1790808457629</v>
      </c>
      <c r="M1105" s="181">
        <v>1992.0924031537952</v>
      </c>
      <c r="N1105" s="181">
        <v>2064.3881904781938</v>
      </c>
      <c r="O1105" s="181">
        <v>2138.0427311906983</v>
      </c>
      <c r="P1105" s="181">
        <v>2213.2044836732725</v>
      </c>
      <c r="Q1105" s="181">
        <v>2290.026316811955</v>
      </c>
      <c r="R1105" s="181">
        <v>2368.4452831295016</v>
      </c>
      <c r="S1105" s="181">
        <v>2448.478619622967</v>
      </c>
      <c r="T1105" s="181">
        <v>2530.1333482716591</v>
      </c>
      <c r="U1105" s="181">
        <v>2613.3853890711903</v>
      </c>
      <c r="V1105" s="181">
        <v>2698.2027223616487</v>
      </c>
      <c r="W1105" s="181">
        <v>2784.5725912046646</v>
      </c>
      <c r="X1105" s="181">
        <v>2872.485390857084</v>
      </c>
      <c r="Y1105" s="181">
        <v>2961.8758884005379</v>
      </c>
    </row>
    <row r="1106" spans="1:25" x14ac:dyDescent="0.25">
      <c r="A1106" s="178" t="s">
        <v>1227</v>
      </c>
      <c r="B1106" s="178" t="s">
        <v>587</v>
      </c>
      <c r="C1106" s="178" t="s">
        <v>1343</v>
      </c>
      <c r="D1106" s="178" t="s">
        <v>1344</v>
      </c>
      <c r="E1106" s="181">
        <v>4498.4797909193339</v>
      </c>
      <c r="F1106" s="181">
        <v>4655.49396180029</v>
      </c>
      <c r="G1106" s="181">
        <v>4810.6454349324831</v>
      </c>
      <c r="H1106" s="181">
        <v>4965.1012518047473</v>
      </c>
      <c r="I1106" s="181">
        <v>5119.4928430351511</v>
      </c>
      <c r="J1106" s="182">
        <v>5274.1208823938232</v>
      </c>
      <c r="K1106" s="181">
        <v>5429.2424819143716</v>
      </c>
      <c r="L1106" s="181">
        <v>5585.1179798903277</v>
      </c>
      <c r="M1106" s="181">
        <v>5741.8371874842569</v>
      </c>
      <c r="N1106" s="181">
        <v>5899.42456612353</v>
      </c>
      <c r="O1106" s="181">
        <v>6057.7529686018124</v>
      </c>
      <c r="P1106" s="181">
        <v>6217.1824381704591</v>
      </c>
      <c r="Q1106" s="181">
        <v>6378.0722619730313</v>
      </c>
      <c r="R1106" s="181">
        <v>6540.1726022986813</v>
      </c>
      <c r="S1106" s="181">
        <v>6703.4606143257015</v>
      </c>
      <c r="T1106" s="181">
        <v>6867.8855427176122</v>
      </c>
      <c r="U1106" s="181">
        <v>7033.3137050571104</v>
      </c>
      <c r="V1106" s="181">
        <v>7199.5938600967002</v>
      </c>
      <c r="W1106" s="181">
        <v>7366.6300071975511</v>
      </c>
      <c r="X1106" s="181">
        <v>7534.3368710859222</v>
      </c>
      <c r="Y1106" s="181">
        <v>7702.4866431353284</v>
      </c>
    </row>
    <row r="1107" spans="1:25" x14ac:dyDescent="0.25">
      <c r="A1107" s="178" t="s">
        <v>1227</v>
      </c>
      <c r="B1107" s="178" t="s">
        <v>587</v>
      </c>
      <c r="C1107" s="178" t="s">
        <v>938</v>
      </c>
      <c r="D1107" s="178" t="s">
        <v>1345</v>
      </c>
      <c r="E1107" s="181">
        <v>1216.0792406179773</v>
      </c>
      <c r="F1107" s="181">
        <v>1281.2730767873632</v>
      </c>
      <c r="G1107" s="181">
        <v>1347.904469065254</v>
      </c>
      <c r="H1107" s="181">
        <v>1416.3275585396466</v>
      </c>
      <c r="I1107" s="181">
        <v>1486.7651349322775</v>
      </c>
      <c r="J1107" s="182">
        <v>1559.3562285719713</v>
      </c>
      <c r="K1107" s="181">
        <v>1634.2343328604099</v>
      </c>
      <c r="L1107" s="181">
        <v>1711.5408727134673</v>
      </c>
      <c r="M1107" s="181">
        <v>1791.3713689711681</v>
      </c>
      <c r="N1107" s="181">
        <v>1873.8043338807283</v>
      </c>
      <c r="O1107" s="181">
        <v>1958.8716351109679</v>
      </c>
      <c r="P1107" s="181">
        <v>2046.7644342965175</v>
      </c>
      <c r="Q1107" s="181">
        <v>2137.6840527194768</v>
      </c>
      <c r="R1107" s="181">
        <v>2231.6347926637623</v>
      </c>
      <c r="S1107" s="181">
        <v>2328.6960555767523</v>
      </c>
      <c r="T1107" s="181">
        <v>2428.9391000442456</v>
      </c>
      <c r="U1107" s="181">
        <v>2532.4063716861683</v>
      </c>
      <c r="V1107" s="181">
        <v>2639.1327658620571</v>
      </c>
      <c r="W1107" s="181">
        <v>2749.1721152507207</v>
      </c>
      <c r="X1107" s="181">
        <v>2862.5820156721297</v>
      </c>
      <c r="Y1107" s="181">
        <v>2979.3648509069276</v>
      </c>
    </row>
    <row r="1108" spans="1:25" x14ac:dyDescent="0.25">
      <c r="A1108" s="178" t="s">
        <v>1227</v>
      </c>
      <c r="B1108" s="178" t="s">
        <v>587</v>
      </c>
      <c r="C1108" s="178" t="s">
        <v>1278</v>
      </c>
      <c r="D1108" s="178" t="s">
        <v>1346</v>
      </c>
      <c r="E1108" s="181">
        <v>5637.5406796315065</v>
      </c>
      <c r="F1108" s="181">
        <v>5678.6839586421638</v>
      </c>
      <c r="G1108" s="181">
        <v>5711.4094619317993</v>
      </c>
      <c r="H1108" s="181">
        <v>5737.544591455945</v>
      </c>
      <c r="I1108" s="181">
        <v>5758.1492989751532</v>
      </c>
      <c r="J1108" s="182">
        <v>5773.8311217191058</v>
      </c>
      <c r="K1108" s="181">
        <v>5785.1050912971459</v>
      </c>
      <c r="L1108" s="181">
        <v>5792.4511798945314</v>
      </c>
      <c r="M1108" s="181">
        <v>5796.1407196729115</v>
      </c>
      <c r="N1108" s="181">
        <v>5796.3648737779886</v>
      </c>
      <c r="O1108" s="181">
        <v>5793.1615458536135</v>
      </c>
      <c r="P1108" s="181">
        <v>5787.029659910183</v>
      </c>
      <c r="Q1108" s="181">
        <v>5778.4259015542229</v>
      </c>
      <c r="R1108" s="181">
        <v>5767.2309036386405</v>
      </c>
      <c r="S1108" s="181">
        <v>5753.5409475398928</v>
      </c>
      <c r="T1108" s="181">
        <v>5737.4275110101953</v>
      </c>
      <c r="U1108" s="181">
        <v>5718.8955918716256</v>
      </c>
      <c r="V1108" s="181">
        <v>5697.94422404745</v>
      </c>
      <c r="W1108" s="181">
        <v>5674.6237326548762</v>
      </c>
      <c r="X1108" s="181">
        <v>5648.9959460602049</v>
      </c>
      <c r="Y1108" s="181">
        <v>5621.0208890482972</v>
      </c>
    </row>
    <row r="1109" spans="1:25" x14ac:dyDescent="0.25">
      <c r="A1109" s="178" t="s">
        <v>1227</v>
      </c>
      <c r="B1109" s="178" t="s">
        <v>587</v>
      </c>
      <c r="C1109" s="178" t="s">
        <v>1347</v>
      </c>
      <c r="D1109" s="178" t="s">
        <v>1348</v>
      </c>
      <c r="E1109" s="181">
        <v>2522.3510249151209</v>
      </c>
      <c r="F1109" s="181">
        <v>2552.0490140267848</v>
      </c>
      <c r="G1109" s="181">
        <v>2578.1612931820437</v>
      </c>
      <c r="H1109" s="181">
        <v>2601.46709077685</v>
      </c>
      <c r="I1109" s="181">
        <v>2622.4104024514495</v>
      </c>
      <c r="J1109" s="182">
        <v>2641.2364990776673</v>
      </c>
      <c r="K1109" s="181">
        <v>2658.1527932432455</v>
      </c>
      <c r="L1109" s="181">
        <v>2673.354460402687</v>
      </c>
      <c r="M1109" s="181">
        <v>2686.9436566006862</v>
      </c>
      <c r="N1109" s="181">
        <v>2698.9872321390803</v>
      </c>
      <c r="O1109" s="181">
        <v>2709.4817408108484</v>
      </c>
      <c r="P1109" s="181">
        <v>2718.6404408999247</v>
      </c>
      <c r="Q1109" s="181">
        <v>2726.6606367583686</v>
      </c>
      <c r="R1109" s="181">
        <v>2733.4702711223349</v>
      </c>
      <c r="S1109" s="181">
        <v>2739.0988072248374</v>
      </c>
      <c r="T1109" s="181">
        <v>2743.5645163541271</v>
      </c>
      <c r="U1109" s="181">
        <v>2746.8542046813282</v>
      </c>
      <c r="V1109" s="181">
        <v>2748.9517052767287</v>
      </c>
      <c r="W1109" s="181">
        <v>2749.865558876601</v>
      </c>
      <c r="X1109" s="181">
        <v>2749.6101984609436</v>
      </c>
      <c r="Y1109" s="181">
        <v>2748.1506810419023</v>
      </c>
    </row>
    <row r="1110" spans="1:25" x14ac:dyDescent="0.25">
      <c r="A1110" s="178" t="s">
        <v>1227</v>
      </c>
      <c r="B1110" s="178" t="s">
        <v>587</v>
      </c>
      <c r="C1110" s="178" t="s">
        <v>1280</v>
      </c>
      <c r="D1110" s="178" t="s">
        <v>316</v>
      </c>
      <c r="E1110" s="181">
        <v>1695.4171412948965</v>
      </c>
      <c r="F1110" s="181">
        <v>1781.2644707934671</v>
      </c>
      <c r="G1110" s="181">
        <v>1868.606384775167</v>
      </c>
      <c r="H1110" s="181">
        <v>1957.9176929507835</v>
      </c>
      <c r="I1110" s="181">
        <v>2049.4866969141644</v>
      </c>
      <c r="J1110" s="182">
        <v>2143.4832046924153</v>
      </c>
      <c r="K1110" s="181">
        <v>2240.0674007626894</v>
      </c>
      <c r="L1110" s="181">
        <v>2339.408377090961</v>
      </c>
      <c r="M1110" s="181">
        <v>2441.610616980473</v>
      </c>
      <c r="N1110" s="181">
        <v>2546.754165989008</v>
      </c>
      <c r="O1110" s="181">
        <v>2654.8548023623248</v>
      </c>
      <c r="P1110" s="181">
        <v>2766.1432573073271</v>
      </c>
      <c r="Q1110" s="181">
        <v>2880.8611967277543</v>
      </c>
      <c r="R1110" s="181">
        <v>2998.9826307130738</v>
      </c>
      <c r="S1110" s="181">
        <v>3120.5823257093075</v>
      </c>
      <c r="T1110" s="181">
        <v>3245.7231493446379</v>
      </c>
      <c r="U1110" s="181">
        <v>3374.4286887594371</v>
      </c>
      <c r="V1110" s="181">
        <v>3506.7120518596844</v>
      </c>
      <c r="W1110" s="181">
        <v>3642.6111081826944</v>
      </c>
      <c r="X1110" s="181">
        <v>3782.1680886445888</v>
      </c>
      <c r="Y1110" s="181">
        <v>3925.3518195363326</v>
      </c>
    </row>
    <row r="1111" spans="1:25" x14ac:dyDescent="0.25">
      <c r="A1111" s="178" t="s">
        <v>1227</v>
      </c>
      <c r="B1111" s="178" t="s">
        <v>587</v>
      </c>
      <c r="C1111" s="178" t="s">
        <v>577</v>
      </c>
      <c r="D1111" s="178" t="s">
        <v>1349</v>
      </c>
      <c r="E1111" s="181">
        <v>2386.5555097127803</v>
      </c>
      <c r="F1111" s="181">
        <v>2514.4984131952001</v>
      </c>
      <c r="G1111" s="181">
        <v>2645.262520540562</v>
      </c>
      <c r="H1111" s="181">
        <v>2779.5428336340583</v>
      </c>
      <c r="I1111" s="181">
        <v>2917.7765773045971</v>
      </c>
      <c r="J1111" s="182">
        <v>3060.2365985724969</v>
      </c>
      <c r="K1111" s="181">
        <v>3207.1848782385587</v>
      </c>
      <c r="L1111" s="181">
        <v>3358.8989627001843</v>
      </c>
      <c r="M1111" s="181">
        <v>3515.5663116059227</v>
      </c>
      <c r="N1111" s="181">
        <v>3677.3410052409363</v>
      </c>
      <c r="O1111" s="181">
        <v>3844.2855839052827</v>
      </c>
      <c r="P1111" s="181">
        <v>4016.7752023069256</v>
      </c>
      <c r="Q1111" s="181">
        <v>4195.2049534619855</v>
      </c>
      <c r="R1111" s="181">
        <v>4379.5832806026483</v>
      </c>
      <c r="S1111" s="181">
        <v>4570.0660090693946</v>
      </c>
      <c r="T1111" s="181">
        <v>4766.7929838368527</v>
      </c>
      <c r="U1111" s="181">
        <v>4969.8475044341285</v>
      </c>
      <c r="V1111" s="181">
        <v>5179.2980530043124</v>
      </c>
      <c r="W1111" s="181">
        <v>5395.2502761795677</v>
      </c>
      <c r="X1111" s="181">
        <v>5617.8172057565862</v>
      </c>
      <c r="Y1111" s="181">
        <v>5847.0035199048807</v>
      </c>
    </row>
    <row r="1112" spans="1:25" x14ac:dyDescent="0.25">
      <c r="A1112" s="178" t="s">
        <v>1227</v>
      </c>
      <c r="B1112" s="178" t="s">
        <v>587</v>
      </c>
      <c r="C1112" s="178" t="s">
        <v>1350</v>
      </c>
      <c r="D1112" s="178" t="s">
        <v>1351</v>
      </c>
      <c r="E1112" s="181">
        <v>3020.9435135684917</v>
      </c>
      <c r="F1112" s="181">
        <v>2992.5625772698622</v>
      </c>
      <c r="G1112" s="181">
        <v>2959.9301581658083</v>
      </c>
      <c r="H1112" s="181">
        <v>2924.1986095007455</v>
      </c>
      <c r="I1112" s="181">
        <v>2886.0665351799557</v>
      </c>
      <c r="J1112" s="182">
        <v>2845.9687065559974</v>
      </c>
      <c r="K1112" s="181">
        <v>2804.2706166500034</v>
      </c>
      <c r="L1112" s="181">
        <v>2761.3005305246616</v>
      </c>
      <c r="M1112" s="181">
        <v>2717.2702906460559</v>
      </c>
      <c r="N1112" s="181">
        <v>2672.3433764167871</v>
      </c>
      <c r="O1112" s="181">
        <v>2626.6052607416841</v>
      </c>
      <c r="P1112" s="181">
        <v>2580.3433830921458</v>
      </c>
      <c r="Q1112" s="181">
        <v>2533.8095575735606</v>
      </c>
      <c r="R1112" s="181">
        <v>2486.991990153801</v>
      </c>
      <c r="S1112" s="181">
        <v>2439.9722133929608</v>
      </c>
      <c r="T1112" s="181">
        <v>2392.8171308582864</v>
      </c>
      <c r="U1112" s="181">
        <v>2345.5629393688591</v>
      </c>
      <c r="V1112" s="181">
        <v>2298.2419221803257</v>
      </c>
      <c r="W1112" s="181">
        <v>2250.9054055321803</v>
      </c>
      <c r="X1112" s="181">
        <v>2203.6065905355158</v>
      </c>
      <c r="Y1112" s="181">
        <v>2156.3568075517492</v>
      </c>
    </row>
    <row r="1113" spans="1:25" x14ac:dyDescent="0.25">
      <c r="A1113" s="178" t="s">
        <v>1227</v>
      </c>
      <c r="B1113" s="178" t="s">
        <v>587</v>
      </c>
      <c r="C1113" s="178" t="s">
        <v>1352</v>
      </c>
      <c r="D1113" s="178" t="s">
        <v>1353</v>
      </c>
      <c r="E1113" s="181">
        <v>2837.518228108614</v>
      </c>
      <c r="F1113" s="181">
        <v>2909.9516889961415</v>
      </c>
      <c r="G1113" s="181">
        <v>2979.6858926499322</v>
      </c>
      <c r="H1113" s="181">
        <v>3047.4905689831139</v>
      </c>
      <c r="I1113" s="181">
        <v>3113.7828764046822</v>
      </c>
      <c r="J1113" s="182">
        <v>3178.7662274188788</v>
      </c>
      <c r="K1113" s="181">
        <v>3242.6111683257245</v>
      </c>
      <c r="L1113" s="181">
        <v>3305.48440085114</v>
      </c>
      <c r="M1113" s="181">
        <v>3367.4469215161876</v>
      </c>
      <c r="N1113" s="181">
        <v>3428.5198046800588</v>
      </c>
      <c r="O1113" s="181">
        <v>3488.6362897659942</v>
      </c>
      <c r="P1113" s="181">
        <v>3548.0102962720466</v>
      </c>
      <c r="Q1113" s="181">
        <v>3606.8478298938435</v>
      </c>
      <c r="R1113" s="181">
        <v>3665.0062503364743</v>
      </c>
      <c r="S1113" s="181">
        <v>3722.4742015680786</v>
      </c>
      <c r="T1113" s="181">
        <v>3779.2255162030988</v>
      </c>
      <c r="U1113" s="181">
        <v>3835.1898987323384</v>
      </c>
      <c r="V1113" s="181">
        <v>3890.2902707234493</v>
      </c>
      <c r="W1113" s="181">
        <v>3944.4821196415432</v>
      </c>
      <c r="X1113" s="181">
        <v>3997.7284706734358</v>
      </c>
      <c r="Y1113" s="181">
        <v>4049.9190036311647</v>
      </c>
    </row>
    <row r="1114" spans="1:25" x14ac:dyDescent="0.25">
      <c r="A1114" s="178" t="s">
        <v>1227</v>
      </c>
      <c r="B1114" s="178" t="s">
        <v>587</v>
      </c>
      <c r="C1114" s="178" t="s">
        <v>1354</v>
      </c>
      <c r="D1114" s="178" t="s">
        <v>1355</v>
      </c>
      <c r="E1114" s="181">
        <v>5268.6633099773871</v>
      </c>
      <c r="F1114" s="181">
        <v>5296.4236473548681</v>
      </c>
      <c r="G1114" s="181">
        <v>5316.2154439294191</v>
      </c>
      <c r="H1114" s="181">
        <v>5329.7840056588084</v>
      </c>
      <c r="I1114" s="181">
        <v>5338.1492959961543</v>
      </c>
      <c r="J1114" s="182">
        <v>5341.9046400950983</v>
      </c>
      <c r="K1114" s="181">
        <v>5341.5532953142183</v>
      </c>
      <c r="L1114" s="181">
        <v>5337.5622696130831</v>
      </c>
      <c r="M1114" s="181">
        <v>5330.2030397401604</v>
      </c>
      <c r="N1114" s="181">
        <v>5319.6714075851323</v>
      </c>
      <c r="O1114" s="181">
        <v>5306.0213072789238</v>
      </c>
      <c r="P1114" s="181">
        <v>5289.7277188539547</v>
      </c>
      <c r="Q1114" s="181">
        <v>5271.2233403406735</v>
      </c>
      <c r="R1114" s="181">
        <v>5250.4130168858146</v>
      </c>
      <c r="S1114" s="181">
        <v>5227.3983428100773</v>
      </c>
      <c r="T1114" s="181">
        <v>5202.257660458301</v>
      </c>
      <c r="U1114" s="181">
        <v>5175.0085777215854</v>
      </c>
      <c r="V1114" s="181">
        <v>5145.6632272008674</v>
      </c>
      <c r="W1114" s="181">
        <v>5114.2799222234553</v>
      </c>
      <c r="X1114" s="181">
        <v>5080.9269045576129</v>
      </c>
      <c r="Y1114" s="181">
        <v>5045.5805349398415</v>
      </c>
    </row>
    <row r="1115" spans="1:25" x14ac:dyDescent="0.25">
      <c r="A1115" s="178" t="s">
        <v>1227</v>
      </c>
      <c r="B1115" s="178" t="s">
        <v>587</v>
      </c>
      <c r="C1115" s="178" t="s">
        <v>240</v>
      </c>
      <c r="D1115" s="178" t="s">
        <v>241</v>
      </c>
      <c r="E1115" s="181">
        <v>79908.566901007289</v>
      </c>
      <c r="F1115" s="181">
        <v>81863.284018647973</v>
      </c>
      <c r="G1115" s="181">
        <v>83755.403655154718</v>
      </c>
      <c r="H1115" s="181">
        <v>85607.634110330386</v>
      </c>
      <c r="I1115" s="181">
        <v>87432.636786715913</v>
      </c>
      <c r="J1115" s="182">
        <v>89236.981273443467</v>
      </c>
      <c r="K1115" s="181">
        <v>91026.249617081237</v>
      </c>
      <c r="L1115" s="181">
        <v>92805.863649522464</v>
      </c>
      <c r="M1115" s="181">
        <v>94578.234958324378</v>
      </c>
      <c r="N1115" s="181">
        <v>96344.616000249676</v>
      </c>
      <c r="O1115" s="181">
        <v>98103.753413205995</v>
      </c>
      <c r="P1115" s="181">
        <v>99862.251715047445</v>
      </c>
      <c r="Q1115" s="181">
        <v>101626.48200666546</v>
      </c>
      <c r="R1115" s="181">
        <v>103392.98000126347</v>
      </c>
      <c r="S1115" s="181">
        <v>105161.94614162973</v>
      </c>
      <c r="T1115" s="181">
        <v>106933.13513351769</v>
      </c>
      <c r="U1115" s="181">
        <v>108705.0217751281</v>
      </c>
      <c r="V1115" s="181">
        <v>110475.8493310779</v>
      </c>
      <c r="W1115" s="181">
        <v>112244.74495115527</v>
      </c>
      <c r="X1115" s="181">
        <v>114011.01352924455</v>
      </c>
      <c r="Y1115" s="181">
        <v>115771.82699452207</v>
      </c>
    </row>
    <row r="1116" spans="1:25" x14ac:dyDescent="0.25">
      <c r="A1116" s="178" t="s">
        <v>1227</v>
      </c>
      <c r="B1116" s="178" t="s">
        <v>594</v>
      </c>
      <c r="C1116" s="178" t="s">
        <v>218</v>
      </c>
      <c r="D1116" s="178" t="s">
        <v>1356</v>
      </c>
      <c r="E1116" s="181">
        <v>20725.899622721849</v>
      </c>
      <c r="F1116" s="181">
        <v>21010.921460107598</v>
      </c>
      <c r="G1116" s="181">
        <v>21254.419895160241</v>
      </c>
      <c r="H1116" s="181">
        <v>21465.767731694501</v>
      </c>
      <c r="I1116" s="181">
        <v>21651.431476009588</v>
      </c>
      <c r="J1116" s="182">
        <v>21815.740741511534</v>
      </c>
      <c r="K1116" s="181">
        <v>21962.255600995119</v>
      </c>
      <c r="L1116" s="181">
        <v>22094.024561490201</v>
      </c>
      <c r="M1116" s="181">
        <v>22213.01028204491</v>
      </c>
      <c r="N1116" s="181">
        <v>22320.73234235583</v>
      </c>
      <c r="O1116" s="181">
        <v>22417.964445482081</v>
      </c>
      <c r="P1116" s="181">
        <v>22507.048847817401</v>
      </c>
      <c r="Q1116" s="181">
        <v>22590.055749178668</v>
      </c>
      <c r="R1116" s="181">
        <v>22666.755061856806</v>
      </c>
      <c r="S1116" s="181">
        <v>22737.716332658922</v>
      </c>
      <c r="T1116" s="181">
        <v>22803.455850493283</v>
      </c>
      <c r="U1116" s="181">
        <v>22863.836476535023</v>
      </c>
      <c r="V1116" s="181">
        <v>22918.51537077688</v>
      </c>
      <c r="W1116" s="181">
        <v>22967.591724091671</v>
      </c>
      <c r="X1116" s="181">
        <v>23011.209594520122</v>
      </c>
      <c r="Y1116" s="181">
        <v>23049.147478463256</v>
      </c>
    </row>
    <row r="1117" spans="1:25" x14ac:dyDescent="0.25">
      <c r="A1117" s="178" t="s">
        <v>1227</v>
      </c>
      <c r="B1117" s="178" t="s">
        <v>594</v>
      </c>
      <c r="C1117" s="178" t="s">
        <v>503</v>
      </c>
      <c r="D1117" s="178" t="s">
        <v>1357</v>
      </c>
      <c r="E1117" s="181">
        <v>2024.2629635918393</v>
      </c>
      <c r="F1117" s="181">
        <v>2093.4529264795078</v>
      </c>
      <c r="G1117" s="181">
        <v>2160.3888053854907</v>
      </c>
      <c r="H1117" s="181">
        <v>2225.8384975886288</v>
      </c>
      <c r="I1117" s="181">
        <v>2290.3317855506803</v>
      </c>
      <c r="J1117" s="182">
        <v>2354.2160216398547</v>
      </c>
      <c r="K1117" s="181">
        <v>2417.785955423325</v>
      </c>
      <c r="L1117" s="181">
        <v>2481.3058703530291</v>
      </c>
      <c r="M1117" s="181">
        <v>2544.9394262239039</v>
      </c>
      <c r="N1117" s="181">
        <v>2608.8135025821553</v>
      </c>
      <c r="O1117" s="181">
        <v>2672.9776759758247</v>
      </c>
      <c r="P1117" s="181">
        <v>2737.6773999711404</v>
      </c>
      <c r="Q1117" s="181">
        <v>2803.1451183110412</v>
      </c>
      <c r="R1117" s="181">
        <v>2869.3411870295186</v>
      </c>
      <c r="S1117" s="181">
        <v>2936.3258364458006</v>
      </c>
      <c r="T1117" s="181">
        <v>3004.1570523229329</v>
      </c>
      <c r="U1117" s="181">
        <v>3072.8094593974356</v>
      </c>
      <c r="V1117" s="181">
        <v>3142.2270912778258</v>
      </c>
      <c r="W1117" s="181">
        <v>3212.4110312430016</v>
      </c>
      <c r="X1117" s="181">
        <v>3283.36873909202</v>
      </c>
      <c r="Y1117" s="181">
        <v>3355.0549628244462</v>
      </c>
    </row>
    <row r="1118" spans="1:25" x14ac:dyDescent="0.25">
      <c r="A1118" s="178" t="s">
        <v>1227</v>
      </c>
      <c r="B1118" s="178" t="s">
        <v>594</v>
      </c>
      <c r="C1118" s="178" t="s">
        <v>282</v>
      </c>
      <c r="D1118" s="178" t="s">
        <v>1358</v>
      </c>
      <c r="E1118" s="181">
        <v>2652.4126319736911</v>
      </c>
      <c r="F1118" s="181">
        <v>2623.6847324729001</v>
      </c>
      <c r="G1118" s="181">
        <v>2589.7310063286159</v>
      </c>
      <c r="H1118" s="181">
        <v>2552.0588089972935</v>
      </c>
      <c r="I1118" s="181">
        <v>2511.711295493611</v>
      </c>
      <c r="J1118" s="182">
        <v>2469.402703752181</v>
      </c>
      <c r="K1118" s="181">
        <v>2425.7036899581108</v>
      </c>
      <c r="L1118" s="181">
        <v>2381.0827643877383</v>
      </c>
      <c r="M1118" s="181">
        <v>2335.8552587868853</v>
      </c>
      <c r="N1118" s="181">
        <v>2290.2653467508089</v>
      </c>
      <c r="O1118" s="181">
        <v>2244.4626877321275</v>
      </c>
      <c r="P1118" s="181">
        <v>2198.7386932994732</v>
      </c>
      <c r="Q1118" s="181">
        <v>2153.3331190902741</v>
      </c>
      <c r="R1118" s="181">
        <v>2108.2500567865168</v>
      </c>
      <c r="S1118" s="181">
        <v>2063.5664806390128</v>
      </c>
      <c r="T1118" s="181">
        <v>2019.3478740292628</v>
      </c>
      <c r="U1118" s="181">
        <v>1975.597325222464</v>
      </c>
      <c r="V1118" s="181">
        <v>1932.3004590481548</v>
      </c>
      <c r="W1118" s="181">
        <v>1889.4808165401726</v>
      </c>
      <c r="X1118" s="181">
        <v>1847.1634533988974</v>
      </c>
      <c r="Y1118" s="181">
        <v>1805.342464773719</v>
      </c>
    </row>
    <row r="1119" spans="1:25" x14ac:dyDescent="0.25">
      <c r="A1119" s="178" t="s">
        <v>1227</v>
      </c>
      <c r="B1119" s="178" t="s">
        <v>594</v>
      </c>
      <c r="C1119" s="178" t="s">
        <v>541</v>
      </c>
      <c r="D1119" s="178" t="s">
        <v>1359</v>
      </c>
      <c r="E1119" s="181">
        <v>4001.921274368251</v>
      </c>
      <c r="F1119" s="181">
        <v>4041.3163780869263</v>
      </c>
      <c r="G1119" s="181">
        <v>4072.3923106872835</v>
      </c>
      <c r="H1119" s="181">
        <v>4097.032221910099</v>
      </c>
      <c r="I1119" s="181">
        <v>4116.5383880219524</v>
      </c>
      <c r="J1119" s="182">
        <v>4131.7888540208987</v>
      </c>
      <c r="K1119" s="181">
        <v>4143.5033917905721</v>
      </c>
      <c r="L1119" s="181">
        <v>4152.2949063069364</v>
      </c>
      <c r="M1119" s="181">
        <v>4158.5638778136345</v>
      </c>
      <c r="N1119" s="181">
        <v>4162.6222378859702</v>
      </c>
      <c r="O1119" s="181">
        <v>4164.6387669350679</v>
      </c>
      <c r="P1119" s="181">
        <v>4165.0701081926672</v>
      </c>
      <c r="Q1119" s="181">
        <v>4164.3158921390204</v>
      </c>
      <c r="R1119" s="181">
        <v>4162.347320079004</v>
      </c>
      <c r="S1119" s="181">
        <v>4159.2824147095698</v>
      </c>
      <c r="T1119" s="181">
        <v>4155.2277817775257</v>
      </c>
      <c r="U1119" s="181">
        <v>4150.1698723971449</v>
      </c>
      <c r="V1119" s="181">
        <v>4144.0582403501976</v>
      </c>
      <c r="W1119" s="181">
        <v>4136.9229253522772</v>
      </c>
      <c r="X1119" s="181">
        <v>4128.8016484327218</v>
      </c>
      <c r="Y1119" s="181">
        <v>4119.6663024405607</v>
      </c>
    </row>
    <row r="1120" spans="1:25" x14ac:dyDescent="0.25">
      <c r="A1120" s="178" t="s">
        <v>1227</v>
      </c>
      <c r="B1120" s="178" t="s">
        <v>594</v>
      </c>
      <c r="C1120" s="178" t="s">
        <v>240</v>
      </c>
      <c r="D1120" s="178" t="s">
        <v>241</v>
      </c>
      <c r="E1120" s="181">
        <v>7660.3865203793275</v>
      </c>
      <c r="F1120" s="181">
        <v>7812.2052665037727</v>
      </c>
      <c r="G1120" s="181">
        <v>7950.2949158523197</v>
      </c>
      <c r="H1120" s="181">
        <v>8077.9262154894668</v>
      </c>
      <c r="I1120" s="181">
        <v>8197.3491905720948</v>
      </c>
      <c r="J1120" s="182">
        <v>8310.0549539921049</v>
      </c>
      <c r="K1120" s="181">
        <v>8417.2763846548823</v>
      </c>
      <c r="L1120" s="181">
        <v>8520.0795976988138</v>
      </c>
      <c r="M1120" s="181">
        <v>8619.1358948142533</v>
      </c>
      <c r="N1120" s="181">
        <v>8714.9603703616212</v>
      </c>
      <c r="O1120" s="181">
        <v>8807.7880256333719</v>
      </c>
      <c r="P1120" s="181">
        <v>8898.4799724624754</v>
      </c>
      <c r="Q1120" s="181">
        <v>8987.8109285618229</v>
      </c>
      <c r="R1120" s="181">
        <v>9075.6543081902746</v>
      </c>
      <c r="S1120" s="181">
        <v>9162.2024923562858</v>
      </c>
      <c r="T1120" s="181">
        <v>9247.6312089875355</v>
      </c>
      <c r="U1120" s="181">
        <v>9331.854026864572</v>
      </c>
      <c r="V1120" s="181">
        <v>9414.6977843763216</v>
      </c>
      <c r="W1120" s="181">
        <v>9496.1676064515595</v>
      </c>
      <c r="X1120" s="181">
        <v>9576.2874768590882</v>
      </c>
      <c r="Y1120" s="181">
        <v>9654.9289455630387</v>
      </c>
    </row>
    <row r="1121" spans="1:25" x14ac:dyDescent="0.25">
      <c r="A1121" s="178" t="s">
        <v>1227</v>
      </c>
      <c r="B1121" s="178" t="s">
        <v>596</v>
      </c>
      <c r="C1121" s="178" t="s">
        <v>218</v>
      </c>
      <c r="D1121" s="178" t="s">
        <v>1360</v>
      </c>
      <c r="E1121" s="181">
        <v>7861.949577260857</v>
      </c>
      <c r="F1121" s="181">
        <v>7978.8399026847073</v>
      </c>
      <c r="G1121" s="181">
        <v>8093.9162786670804</v>
      </c>
      <c r="H1121" s="181">
        <v>8208.3277267797894</v>
      </c>
      <c r="I1121" s="181">
        <v>8322.3603529195079</v>
      </c>
      <c r="J1121" s="182">
        <v>8435.9562521108728</v>
      </c>
      <c r="K1121" s="181">
        <v>8549.0618258759114</v>
      </c>
      <c r="L1121" s="181">
        <v>8661.6522844201518</v>
      </c>
      <c r="M1121" s="181">
        <v>8773.5228445565845</v>
      </c>
      <c r="N1121" s="181">
        <v>8884.5271760853157</v>
      </c>
      <c r="O1121" s="181">
        <v>8994.3483444744597</v>
      </c>
      <c r="P1121" s="181">
        <v>9103.3341183992288</v>
      </c>
      <c r="Q1121" s="181">
        <v>9211.8456591664635</v>
      </c>
      <c r="R1121" s="181">
        <v>9319.4639192683553</v>
      </c>
      <c r="S1121" s="181">
        <v>9426.1887423954231</v>
      </c>
      <c r="T1121" s="181">
        <v>9531.9986802993681</v>
      </c>
      <c r="U1121" s="181">
        <v>9636.5941263538352</v>
      </c>
      <c r="V1121" s="181">
        <v>9739.6846056813338</v>
      </c>
      <c r="W1121" s="181">
        <v>9841.2540832834238</v>
      </c>
      <c r="X1121" s="181">
        <v>9941.3604381901423</v>
      </c>
      <c r="Y1121" s="181">
        <v>10039.840454596884</v>
      </c>
    </row>
    <row r="1122" spans="1:25" x14ac:dyDescent="0.25">
      <c r="A1122" s="178" t="s">
        <v>1227</v>
      </c>
      <c r="B1122" s="178" t="s">
        <v>596</v>
      </c>
      <c r="C1122" s="178" t="s">
        <v>590</v>
      </c>
      <c r="D1122" s="178" t="s">
        <v>1361</v>
      </c>
      <c r="E1122" s="181">
        <v>1527.1339847415577</v>
      </c>
      <c r="F1122" s="181">
        <v>1569.6348533901742</v>
      </c>
      <c r="G1122" s="181">
        <v>1612.6108785857293</v>
      </c>
      <c r="H1122" s="181">
        <v>1656.2945006844004</v>
      </c>
      <c r="I1122" s="181">
        <v>1700.7535390886319</v>
      </c>
      <c r="J1122" s="182">
        <v>1745.9877021100544</v>
      </c>
      <c r="K1122" s="181">
        <v>1791.9971480237757</v>
      </c>
      <c r="L1122" s="181">
        <v>1838.7877267581869</v>
      </c>
      <c r="M1122" s="181">
        <v>1886.3264610249155</v>
      </c>
      <c r="N1122" s="181">
        <v>1934.5909891447932</v>
      </c>
      <c r="O1122" s="181">
        <v>1983.5197936339625</v>
      </c>
      <c r="P1122" s="181">
        <v>2033.1963099041729</v>
      </c>
      <c r="Q1122" s="181">
        <v>2083.710967410615</v>
      </c>
      <c r="R1122" s="181">
        <v>2134.9797034900489</v>
      </c>
      <c r="S1122" s="181">
        <v>2187.0108902533375</v>
      </c>
      <c r="T1122" s="181">
        <v>2239.8079532138627</v>
      </c>
      <c r="U1122" s="181">
        <v>2293.3079225616202</v>
      </c>
      <c r="V1122" s="181">
        <v>2347.4464394060192</v>
      </c>
      <c r="W1122" s="181">
        <v>2402.2225405264035</v>
      </c>
      <c r="X1122" s="181">
        <v>2457.6532474141154</v>
      </c>
      <c r="Y1122" s="181">
        <v>2513.7008612268232</v>
      </c>
    </row>
    <row r="1123" spans="1:25" x14ac:dyDescent="0.25">
      <c r="A1123" s="178" t="s">
        <v>1227</v>
      </c>
      <c r="B1123" s="178" t="s">
        <v>596</v>
      </c>
      <c r="C1123" s="178" t="s">
        <v>836</v>
      </c>
      <c r="D1123" s="178" t="s">
        <v>1362</v>
      </c>
      <c r="E1123" s="181">
        <v>2806.6794696313277</v>
      </c>
      <c r="F1123" s="181">
        <v>2858.9475117494489</v>
      </c>
      <c r="G1123" s="181">
        <v>2910.911530709694</v>
      </c>
      <c r="H1123" s="181">
        <v>2962.9809128656975</v>
      </c>
      <c r="I1123" s="181">
        <v>3015.2584969767545</v>
      </c>
      <c r="J1123" s="182">
        <v>3067.7235460331226</v>
      </c>
      <c r="K1123" s="181">
        <v>3120.3565808768421</v>
      </c>
      <c r="L1123" s="181">
        <v>3173.1483826088383</v>
      </c>
      <c r="M1123" s="181">
        <v>3226.0234086105556</v>
      </c>
      <c r="N1123" s="181">
        <v>3278.9265679991554</v>
      </c>
      <c r="O1123" s="181">
        <v>3331.7387616027645</v>
      </c>
      <c r="P1123" s="181">
        <v>3384.5862696677254</v>
      </c>
      <c r="Q1123" s="181">
        <v>3437.602256660603</v>
      </c>
      <c r="R1123" s="181">
        <v>3490.6296357402002</v>
      </c>
      <c r="S1123" s="181">
        <v>3543.6664688003875</v>
      </c>
      <c r="T1123" s="181">
        <v>3596.7027641494924</v>
      </c>
      <c r="U1123" s="181">
        <v>3649.6230459008975</v>
      </c>
      <c r="V1123" s="181">
        <v>3702.3136105412664</v>
      </c>
      <c r="W1123" s="181">
        <v>3754.7637993014196</v>
      </c>
      <c r="X1123" s="181">
        <v>3806.9911295670336</v>
      </c>
      <c r="Y1123" s="181">
        <v>3858.9284273570065</v>
      </c>
    </row>
    <row r="1124" spans="1:25" x14ac:dyDescent="0.25">
      <c r="A1124" s="178" t="s">
        <v>1227</v>
      </c>
      <c r="B1124" s="178" t="s">
        <v>596</v>
      </c>
      <c r="C1124" s="178" t="s">
        <v>240</v>
      </c>
      <c r="D1124" s="178" t="s">
        <v>241</v>
      </c>
      <c r="E1124" s="181">
        <v>39383.821494866497</v>
      </c>
      <c r="F1124" s="181">
        <v>39604.29149109243</v>
      </c>
      <c r="G1124" s="181">
        <v>39810.384610933477</v>
      </c>
      <c r="H1124" s="181">
        <v>40008.057523219213</v>
      </c>
      <c r="I1124" s="181">
        <v>40198.887056756015</v>
      </c>
      <c r="J1124" s="182">
        <v>40382.748119832744</v>
      </c>
      <c r="K1124" s="181">
        <v>40559.541498459002</v>
      </c>
      <c r="L1124" s="181">
        <v>40729.307986491003</v>
      </c>
      <c r="M1124" s="181">
        <v>40891.249085357245</v>
      </c>
      <c r="N1124" s="181">
        <v>41044.865448860575</v>
      </c>
      <c r="O1124" s="181">
        <v>41188.89516335533</v>
      </c>
      <c r="P1124" s="181">
        <v>41325.139066303142</v>
      </c>
      <c r="Q1124" s="181">
        <v>41455.397492809556</v>
      </c>
      <c r="R1124" s="181">
        <v>41577.929094597624</v>
      </c>
      <c r="S1124" s="181">
        <v>41692.906025603712</v>
      </c>
      <c r="T1124" s="181">
        <v>41800.402457139047</v>
      </c>
      <c r="U1124" s="181">
        <v>41899.281872733962</v>
      </c>
      <c r="V1124" s="181">
        <v>41988.486915735906</v>
      </c>
      <c r="W1124" s="181">
        <v>42068.170588904606</v>
      </c>
      <c r="X1124" s="181">
        <v>42138.795806607603</v>
      </c>
      <c r="Y1124" s="181">
        <v>42199.882402598996</v>
      </c>
    </row>
    <row r="1125" spans="1:25" x14ac:dyDescent="0.25">
      <c r="A1125" s="178" t="s">
        <v>1227</v>
      </c>
      <c r="B1125" s="178" t="s">
        <v>598</v>
      </c>
      <c r="C1125" s="178" t="s">
        <v>218</v>
      </c>
      <c r="D1125" s="178" t="s">
        <v>1363</v>
      </c>
      <c r="E1125" s="181">
        <v>1254757.3649301655</v>
      </c>
      <c r="F1125" s="181">
        <v>1261773.6691348124</v>
      </c>
      <c r="G1125" s="181">
        <v>1267862.3345873319</v>
      </c>
      <c r="H1125" s="181">
        <v>1273156.4366398954</v>
      </c>
      <c r="I1125" s="181">
        <v>1277688.1327011748</v>
      </c>
      <c r="J1125" s="182">
        <v>1281434.2426712154</v>
      </c>
      <c r="K1125" s="181">
        <v>1284388.4289973562</v>
      </c>
      <c r="L1125" s="181">
        <v>1286566.5401924404</v>
      </c>
      <c r="M1125" s="181">
        <v>1287958.8542785109</v>
      </c>
      <c r="N1125" s="181">
        <v>1288551.4113902641</v>
      </c>
      <c r="O1125" s="181">
        <v>1288304.5207025679</v>
      </c>
      <c r="P1125" s="181">
        <v>1287295.2272221544</v>
      </c>
      <c r="Q1125" s="181">
        <v>1285599.4441848302</v>
      </c>
      <c r="R1125" s="181">
        <v>1283165.8869433131</v>
      </c>
      <c r="S1125" s="181">
        <v>1279988.9663849487</v>
      </c>
      <c r="T1125" s="181">
        <v>1276051.2779993273</v>
      </c>
      <c r="U1125" s="181">
        <v>1271353.9681357583</v>
      </c>
      <c r="V1125" s="181">
        <v>1265910.0430329791</v>
      </c>
      <c r="W1125" s="181">
        <v>1259721.3656301666</v>
      </c>
      <c r="X1125" s="181">
        <v>1252788.2222555582</v>
      </c>
      <c r="Y1125" s="181">
        <v>1245082.9460275746</v>
      </c>
    </row>
    <row r="1126" spans="1:25" x14ac:dyDescent="0.25">
      <c r="A1126" s="178" t="s">
        <v>1227</v>
      </c>
      <c r="B1126" s="178" t="s">
        <v>598</v>
      </c>
      <c r="C1126" s="178" t="s">
        <v>1364</v>
      </c>
      <c r="D1126" s="178" t="s">
        <v>1365</v>
      </c>
      <c r="E1126" s="181">
        <v>2411.3550584269119</v>
      </c>
      <c r="F1126" s="181">
        <v>2459.0645189502347</v>
      </c>
      <c r="G1126" s="181">
        <v>2505.806997711717</v>
      </c>
      <c r="H1126" s="181">
        <v>2551.7865378849815</v>
      </c>
      <c r="I1126" s="181">
        <v>2597.0151746971956</v>
      </c>
      <c r="J1126" s="182">
        <v>2641.3928969718572</v>
      </c>
      <c r="K1126" s="181">
        <v>2684.8505695458366</v>
      </c>
      <c r="L1126" s="181">
        <v>2727.3636103032859</v>
      </c>
      <c r="M1126" s="181">
        <v>2768.8525736936795</v>
      </c>
      <c r="N1126" s="181">
        <v>2809.225802709549</v>
      </c>
      <c r="O1126" s="181">
        <v>2848.3311723053898</v>
      </c>
      <c r="P1126" s="181">
        <v>2886.2713966021074</v>
      </c>
      <c r="Q1126" s="181">
        <v>2923.1542751688053</v>
      </c>
      <c r="R1126" s="181">
        <v>2958.8021142507687</v>
      </c>
      <c r="S1126" s="181">
        <v>2993.1356201140989</v>
      </c>
      <c r="T1126" s="181">
        <v>3026.0447796124804</v>
      </c>
      <c r="U1126" s="181">
        <v>3057.4598371105258</v>
      </c>
      <c r="V1126" s="181">
        <v>3087.3379942307724</v>
      </c>
      <c r="W1126" s="181">
        <v>3115.6085133901515</v>
      </c>
      <c r="X1126" s="181">
        <v>3142.1947792338224</v>
      </c>
      <c r="Y1126" s="181">
        <v>3166.9468864509699</v>
      </c>
    </row>
    <row r="1127" spans="1:25" x14ac:dyDescent="0.25">
      <c r="A1127" s="178" t="s">
        <v>1227</v>
      </c>
      <c r="B1127" s="178" t="s">
        <v>598</v>
      </c>
      <c r="C1127" s="178" t="s">
        <v>1366</v>
      </c>
      <c r="D1127" s="178" t="s">
        <v>1367</v>
      </c>
      <c r="E1127" s="181">
        <v>1188.9671728656845</v>
      </c>
      <c r="F1127" s="181">
        <v>1253.1252304708034</v>
      </c>
      <c r="G1127" s="181">
        <v>1319.738898475134</v>
      </c>
      <c r="H1127" s="181">
        <v>1388.9947070247983</v>
      </c>
      <c r="I1127" s="181">
        <v>1460.9877860754054</v>
      </c>
      <c r="J1127" s="182">
        <v>1535.7515159926947</v>
      </c>
      <c r="K1127" s="181">
        <v>1613.3326218469485</v>
      </c>
      <c r="L1127" s="181">
        <v>1693.8021778607083</v>
      </c>
      <c r="M1127" s="181">
        <v>1777.1959994152483</v>
      </c>
      <c r="N1127" s="181">
        <v>1863.5368811053936</v>
      </c>
      <c r="O1127" s="181">
        <v>1952.7995910391501</v>
      </c>
      <c r="P1127" s="181">
        <v>2045.1266460335144</v>
      </c>
      <c r="Q1127" s="181">
        <v>2140.6744596954445</v>
      </c>
      <c r="R1127" s="181">
        <v>2239.3947736864475</v>
      </c>
      <c r="S1127" s="181">
        <v>2341.2995647971911</v>
      </c>
      <c r="T1127" s="181">
        <v>2446.3680076815767</v>
      </c>
      <c r="U1127" s="181">
        <v>2554.6008251984031</v>
      </c>
      <c r="V1127" s="181">
        <v>2666.013314280447</v>
      </c>
      <c r="W1127" s="181">
        <v>2780.5894291315817</v>
      </c>
      <c r="X1127" s="181">
        <v>2898.2973338820134</v>
      </c>
      <c r="Y1127" s="181">
        <v>3019.0232910804871</v>
      </c>
    </row>
    <row r="1128" spans="1:25" x14ac:dyDescent="0.25">
      <c r="A1128" s="178" t="s">
        <v>1227</v>
      </c>
      <c r="B1128" s="178" t="s">
        <v>598</v>
      </c>
      <c r="C1128" s="178" t="s">
        <v>1368</v>
      </c>
      <c r="D1128" s="178" t="s">
        <v>1369</v>
      </c>
      <c r="E1128" s="181">
        <v>1679.1376257336499</v>
      </c>
      <c r="F1128" s="181">
        <v>1756.6628980366295</v>
      </c>
      <c r="G1128" s="181">
        <v>1836.3670743646819</v>
      </c>
      <c r="H1128" s="181">
        <v>1918.4460739819303</v>
      </c>
      <c r="I1128" s="181">
        <v>2002.9638715032147</v>
      </c>
      <c r="J1128" s="182">
        <v>2089.8976063152081</v>
      </c>
      <c r="K1128" s="181">
        <v>2179.242181625712</v>
      </c>
      <c r="L1128" s="181">
        <v>2271.0243638343904</v>
      </c>
      <c r="M1128" s="181">
        <v>2365.2222658278206</v>
      </c>
      <c r="N1128" s="181">
        <v>2461.796496877329</v>
      </c>
      <c r="O1128" s="181">
        <v>2560.6449084768183</v>
      </c>
      <c r="P1128" s="181">
        <v>2661.8857720018023</v>
      </c>
      <c r="Q1128" s="181">
        <v>2765.6509066815997</v>
      </c>
      <c r="R1128" s="181">
        <v>2871.8048104855097</v>
      </c>
      <c r="S1128" s="181">
        <v>2980.2916638685974</v>
      </c>
      <c r="T1128" s="181">
        <v>3091.0148930833316</v>
      </c>
      <c r="U1128" s="181">
        <v>3203.9068604506238</v>
      </c>
      <c r="V1128" s="181">
        <v>3318.9191544140872</v>
      </c>
      <c r="W1128" s="181">
        <v>3435.9651658924913</v>
      </c>
      <c r="X1128" s="181">
        <v>3554.9405924351772</v>
      </c>
      <c r="Y1128" s="181">
        <v>3675.6436388465686</v>
      </c>
    </row>
    <row r="1129" spans="1:25" x14ac:dyDescent="0.25">
      <c r="A1129" s="178" t="s">
        <v>1227</v>
      </c>
      <c r="B1129" s="178" t="s">
        <v>598</v>
      </c>
      <c r="C1129" s="178" t="s">
        <v>1370</v>
      </c>
      <c r="D1129" s="178" t="s">
        <v>1371</v>
      </c>
      <c r="E1129" s="181">
        <v>6340.8206723271296</v>
      </c>
      <c r="F1129" s="181">
        <v>6368.1202682677285</v>
      </c>
      <c r="G1129" s="181">
        <v>6390.6638766668748</v>
      </c>
      <c r="H1129" s="181">
        <v>6409.1395109581144</v>
      </c>
      <c r="I1129" s="181">
        <v>6423.7243339097786</v>
      </c>
      <c r="J1129" s="182">
        <v>6434.316781696114</v>
      </c>
      <c r="K1129" s="181">
        <v>6440.9003095587059</v>
      </c>
      <c r="L1129" s="181">
        <v>6443.5696119373315</v>
      </c>
      <c r="M1129" s="181">
        <v>6442.2910359584985</v>
      </c>
      <c r="N1129" s="181">
        <v>6437.009968773421</v>
      </c>
      <c r="O1129" s="181">
        <v>6427.5437401044173</v>
      </c>
      <c r="P1129" s="181">
        <v>6414.29232114364</v>
      </c>
      <c r="Q1129" s="181">
        <v>6397.6480454360235</v>
      </c>
      <c r="R1129" s="181">
        <v>6377.3690992925885</v>
      </c>
      <c r="S1129" s="181">
        <v>6353.4417572943967</v>
      </c>
      <c r="T1129" s="181">
        <v>6325.7938273633436</v>
      </c>
      <c r="U1129" s="181">
        <v>6294.4453676952062</v>
      </c>
      <c r="V1129" s="181">
        <v>6259.4750134995174</v>
      </c>
      <c r="W1129" s="181">
        <v>6220.9060049942627</v>
      </c>
      <c r="X1129" s="181">
        <v>6178.7537234383435</v>
      </c>
      <c r="Y1129" s="181">
        <v>6132.8958180776426</v>
      </c>
    </row>
    <row r="1130" spans="1:25" x14ac:dyDescent="0.25">
      <c r="A1130" s="178" t="s">
        <v>1227</v>
      </c>
      <c r="B1130" s="178" t="s">
        <v>598</v>
      </c>
      <c r="C1130" s="178" t="s">
        <v>1372</v>
      </c>
      <c r="D1130" s="178" t="s">
        <v>1373</v>
      </c>
      <c r="E1130" s="181">
        <v>1590.0157252122015</v>
      </c>
      <c r="F1130" s="181">
        <v>1638.1018034170015</v>
      </c>
      <c r="G1130" s="181">
        <v>1686.3561099269125</v>
      </c>
      <c r="H1130" s="181">
        <v>1734.9090904199882</v>
      </c>
      <c r="I1130" s="181">
        <v>1783.764743751319</v>
      </c>
      <c r="J1130" s="182">
        <v>1832.8494859253167</v>
      </c>
      <c r="K1130" s="181">
        <v>1882.1083589507496</v>
      </c>
      <c r="L1130" s="181">
        <v>1931.5157500282123</v>
      </c>
      <c r="M1130" s="181">
        <v>1981.0058252686536</v>
      </c>
      <c r="N1130" s="181">
        <v>2030.5013225378209</v>
      </c>
      <c r="O1130" s="181">
        <v>2079.8777964213882</v>
      </c>
      <c r="P1130" s="181">
        <v>2129.1938798753918</v>
      </c>
      <c r="Q1130" s="181">
        <v>2178.5146674674565</v>
      </c>
      <c r="R1130" s="181">
        <v>2227.6932033786106</v>
      </c>
      <c r="S1130" s="181">
        <v>2276.6515362505938</v>
      </c>
      <c r="T1130" s="181">
        <v>2325.2851907724948</v>
      </c>
      <c r="U1130" s="181">
        <v>2373.5169853441303</v>
      </c>
      <c r="V1130" s="181">
        <v>2421.2881055661442</v>
      </c>
      <c r="W1130" s="181">
        <v>2468.5156263532817</v>
      </c>
      <c r="X1130" s="181">
        <v>2515.1089894711627</v>
      </c>
      <c r="Y1130" s="181">
        <v>2560.9151799120432</v>
      </c>
    </row>
    <row r="1131" spans="1:25" x14ac:dyDescent="0.25">
      <c r="A1131" s="178" t="s">
        <v>1227</v>
      </c>
      <c r="B1131" s="178" t="s">
        <v>598</v>
      </c>
      <c r="C1131" s="178" t="s">
        <v>391</v>
      </c>
      <c r="D1131" s="178" t="s">
        <v>1374</v>
      </c>
      <c r="E1131" s="181">
        <v>2080.1861780801669</v>
      </c>
      <c r="F1131" s="181">
        <v>2116.5749934446121</v>
      </c>
      <c r="G1131" s="181">
        <v>2151.959275544697</v>
      </c>
      <c r="H1131" s="181">
        <v>2186.5200592874362</v>
      </c>
      <c r="I1131" s="181">
        <v>2220.2726267744883</v>
      </c>
      <c r="J1131" s="182">
        <v>2253.1365692181462</v>
      </c>
      <c r="K1131" s="181">
        <v>2285.05850204939</v>
      </c>
      <c r="L1131" s="181">
        <v>2316.0233796098928</v>
      </c>
      <c r="M1131" s="181">
        <v>2345.9698343041196</v>
      </c>
      <c r="N1131" s="181">
        <v>2374.8267546487396</v>
      </c>
      <c r="O1131" s="181">
        <v>2402.4726951668076</v>
      </c>
      <c r="P1131" s="181">
        <v>2429.0017991405148</v>
      </c>
      <c r="Q1131" s="181">
        <v>2454.5116688759881</v>
      </c>
      <c r="R1131" s="181">
        <v>2478.8598777185257</v>
      </c>
      <c r="S1131" s="181">
        <v>2501.9875626487415</v>
      </c>
      <c r="T1131" s="181">
        <v>2523.8108029943364</v>
      </c>
      <c r="U1131" s="181">
        <v>2544.2799689454419</v>
      </c>
      <c r="V1131" s="181">
        <v>2563.3682975435136</v>
      </c>
      <c r="W1131" s="181">
        <v>2581.0261611149599</v>
      </c>
      <c r="X1131" s="181">
        <v>2597.1995607587241</v>
      </c>
      <c r="Y1131" s="181">
        <v>2611.7745834464449</v>
      </c>
    </row>
    <row r="1132" spans="1:25" x14ac:dyDescent="0.25">
      <c r="A1132" s="178" t="s">
        <v>1227</v>
      </c>
      <c r="B1132" s="178" t="s">
        <v>598</v>
      </c>
      <c r="C1132" s="178" t="s">
        <v>1375</v>
      </c>
      <c r="D1132" s="178" t="s">
        <v>1376</v>
      </c>
      <c r="E1132" s="181">
        <v>1607.2324559947538</v>
      </c>
      <c r="F1132" s="181">
        <v>1693.9605968970739</v>
      </c>
      <c r="G1132" s="181">
        <v>1784.0082043271186</v>
      </c>
      <c r="H1132" s="181">
        <v>1877.6274276391439</v>
      </c>
      <c r="I1132" s="181">
        <v>1974.9468624375372</v>
      </c>
      <c r="J1132" s="182">
        <v>2076.0116319253889</v>
      </c>
      <c r="K1132" s="181">
        <v>2180.884898527348</v>
      </c>
      <c r="L1132" s="181">
        <v>2289.6627395783153</v>
      </c>
      <c r="M1132" s="181">
        <v>2402.3935699080034</v>
      </c>
      <c r="N1132" s="181">
        <v>2519.1082029934028</v>
      </c>
      <c r="O1132" s="181">
        <v>2639.7725306466132</v>
      </c>
      <c r="P1132" s="181">
        <v>2764.5792054984472</v>
      </c>
      <c r="Q1132" s="181">
        <v>2893.7396657041372</v>
      </c>
      <c r="R1132" s="181">
        <v>3027.1886761843057</v>
      </c>
      <c r="S1132" s="181">
        <v>3164.942427029916</v>
      </c>
      <c r="T1132" s="181">
        <v>3306.9727667722632</v>
      </c>
      <c r="U1132" s="181">
        <v>3453.2806725637447</v>
      </c>
      <c r="V1132" s="181">
        <v>3603.8868226260947</v>
      </c>
      <c r="W1132" s="181">
        <v>3758.7695264325212</v>
      </c>
      <c r="X1132" s="181">
        <v>3917.8857486121883</v>
      </c>
      <c r="Y1132" s="181">
        <v>4081.0817401573081</v>
      </c>
    </row>
    <row r="1133" spans="1:25" x14ac:dyDescent="0.25">
      <c r="A1133" s="178" t="s">
        <v>1227</v>
      </c>
      <c r="B1133" s="178" t="s">
        <v>598</v>
      </c>
      <c r="C1133" s="178" t="s">
        <v>1377</v>
      </c>
      <c r="D1133" s="178" t="s">
        <v>1378</v>
      </c>
      <c r="E1133" s="181">
        <v>1586.9774786035159</v>
      </c>
      <c r="F1133" s="181">
        <v>1645.5809412994747</v>
      </c>
      <c r="G1133" s="181">
        <v>1705.0482259924283</v>
      </c>
      <c r="H1133" s="181">
        <v>1765.5219268507285</v>
      </c>
      <c r="I1133" s="181">
        <v>1827.0186692037817</v>
      </c>
      <c r="J1133" s="182">
        <v>1889.4753379483275</v>
      </c>
      <c r="K1133" s="181">
        <v>1952.846310435621</v>
      </c>
      <c r="L1133" s="181">
        <v>2017.1152470977322</v>
      </c>
      <c r="M1133" s="181">
        <v>2082.2229421524148</v>
      </c>
      <c r="N1133" s="181">
        <v>2148.0964020246151</v>
      </c>
      <c r="O1133" s="181">
        <v>2214.6103536342634</v>
      </c>
      <c r="P1133" s="181">
        <v>2281.8323494134825</v>
      </c>
      <c r="Q1133" s="181">
        <v>2349.8385714326487</v>
      </c>
      <c r="R1133" s="181">
        <v>2418.4768583743567</v>
      </c>
      <c r="S1133" s="181">
        <v>2487.666371101765</v>
      </c>
      <c r="T1133" s="181">
        <v>2557.2949123941821</v>
      </c>
      <c r="U1133" s="181">
        <v>2627.2775162163334</v>
      </c>
      <c r="V1133" s="181">
        <v>2697.5474344069817</v>
      </c>
      <c r="W1133" s="181">
        <v>2768.0091326137949</v>
      </c>
      <c r="X1133" s="181">
        <v>2838.5559813890968</v>
      </c>
      <c r="Y1133" s="181">
        <v>2909.0076611047803</v>
      </c>
    </row>
    <row r="1134" spans="1:25" x14ac:dyDescent="0.25">
      <c r="A1134" s="178" t="s">
        <v>1227</v>
      </c>
      <c r="B1134" s="178" t="s">
        <v>598</v>
      </c>
      <c r="C1134" s="178" t="s">
        <v>1379</v>
      </c>
      <c r="D1134" s="178" t="s">
        <v>1380</v>
      </c>
      <c r="E1134" s="181">
        <v>2911.652999990496</v>
      </c>
      <c r="F1134" s="181">
        <v>2951.6802616303926</v>
      </c>
      <c r="G1134" s="181">
        <v>2989.9776306200579</v>
      </c>
      <c r="H1134" s="181">
        <v>3026.8130472379412</v>
      </c>
      <c r="I1134" s="181">
        <v>3062.2220304186558</v>
      </c>
      <c r="J1134" s="182">
        <v>3096.1081947935268</v>
      </c>
      <c r="K1134" s="181">
        <v>3128.4136805647313</v>
      </c>
      <c r="L1134" s="181">
        <v>3159.1338917257776</v>
      </c>
      <c r="M1134" s="181">
        <v>3188.201469083624</v>
      </c>
      <c r="N1134" s="181">
        <v>3215.5369739280422</v>
      </c>
      <c r="O1134" s="181">
        <v>3240.9943632226382</v>
      </c>
      <c r="P1134" s="181">
        <v>3264.7196427898384</v>
      </c>
      <c r="Q1134" s="181">
        <v>3286.8614471258497</v>
      </c>
      <c r="R1134" s="181">
        <v>3307.2461152544583</v>
      </c>
      <c r="S1134" s="181">
        <v>3325.8137454139178</v>
      </c>
      <c r="T1134" s="181">
        <v>3342.4722700628636</v>
      </c>
      <c r="U1134" s="181">
        <v>3357.1763672688126</v>
      </c>
      <c r="V1134" s="181">
        <v>3369.9115951416006</v>
      </c>
      <c r="W1134" s="181">
        <v>3380.6339311912875</v>
      </c>
      <c r="X1134" s="181">
        <v>3389.2944533706018</v>
      </c>
      <c r="Y1134" s="181">
        <v>3395.7672216358296</v>
      </c>
    </row>
    <row r="1135" spans="1:25" x14ac:dyDescent="0.25">
      <c r="A1135" s="178" t="s">
        <v>1227</v>
      </c>
      <c r="B1135" s="178" t="s">
        <v>598</v>
      </c>
      <c r="C1135" s="178" t="s">
        <v>1381</v>
      </c>
      <c r="D1135" s="178" t="s">
        <v>1382</v>
      </c>
      <c r="E1135" s="181">
        <v>5199.4526963308545</v>
      </c>
      <c r="F1135" s="181">
        <v>5228.1758032666294</v>
      </c>
      <c r="G1135" s="181">
        <v>5253.0516050288788</v>
      </c>
      <c r="H1135" s="181">
        <v>5274.6322014863572</v>
      </c>
      <c r="I1135" s="181">
        <v>5293.0514737410285</v>
      </c>
      <c r="J1135" s="182">
        <v>5308.2140369023246</v>
      </c>
      <c r="K1135" s="181">
        <v>5320.0942956732906</v>
      </c>
      <c r="L1135" s="181">
        <v>5328.7585529513744</v>
      </c>
      <c r="M1135" s="181">
        <v>5334.1671920319168</v>
      </c>
      <c r="N1135" s="181">
        <v>5336.2630566213047</v>
      </c>
      <c r="O1135" s="181">
        <v>5334.8824536887159</v>
      </c>
      <c r="P1135" s="181">
        <v>5330.345106093886</v>
      </c>
      <c r="Q1135" s="181">
        <v>5322.9659648919342</v>
      </c>
      <c r="R1135" s="181">
        <v>5312.5332749632307</v>
      </c>
      <c r="S1135" s="181">
        <v>5299.024513005128</v>
      </c>
      <c r="T1135" s="181">
        <v>5282.3682505807428</v>
      </c>
      <c r="U1135" s="181">
        <v>5262.5698668837003</v>
      </c>
      <c r="V1135" s="181">
        <v>5239.6838286003904</v>
      </c>
      <c r="W1135" s="181">
        <v>5213.7184681328208</v>
      </c>
      <c r="X1135" s="181">
        <v>5184.6755909101921</v>
      </c>
      <c r="Y1135" s="181">
        <v>5152.4413251099986</v>
      </c>
    </row>
    <row r="1136" spans="1:25" x14ac:dyDescent="0.25">
      <c r="A1136" s="178" t="s">
        <v>1227</v>
      </c>
      <c r="B1136" s="178" t="s">
        <v>598</v>
      </c>
      <c r="C1136" s="178" t="s">
        <v>1383</v>
      </c>
      <c r="D1136" s="178" t="s">
        <v>1384</v>
      </c>
      <c r="E1136" s="181">
        <v>2504.5279544266082</v>
      </c>
      <c r="F1136" s="181">
        <v>2624.1039948803668</v>
      </c>
      <c r="G1136" s="181">
        <v>2747.2939796842911</v>
      </c>
      <c r="H1136" s="181">
        <v>2874.4069653411771</v>
      </c>
      <c r="I1136" s="181">
        <v>3005.5558310147726</v>
      </c>
      <c r="J1136" s="182">
        <v>3140.7235866274905</v>
      </c>
      <c r="K1136" s="181">
        <v>3279.9198225813698</v>
      </c>
      <c r="L1136" s="181">
        <v>3423.2021627875251</v>
      </c>
      <c r="M1136" s="181">
        <v>3570.5550774332878</v>
      </c>
      <c r="N1136" s="181">
        <v>3721.9364262635172</v>
      </c>
      <c r="O1136" s="181">
        <v>3877.2087371190951</v>
      </c>
      <c r="P1136" s="181">
        <v>4036.5679093345457</v>
      </c>
      <c r="Q1136" s="181">
        <v>4200.2315458720632</v>
      </c>
      <c r="R1136" s="181">
        <v>4368.0119107010141</v>
      </c>
      <c r="S1136" s="181">
        <v>4539.8414608074454</v>
      </c>
      <c r="T1136" s="181">
        <v>4715.5900191195324</v>
      </c>
      <c r="U1136" s="181">
        <v>4895.1707829802626</v>
      </c>
      <c r="V1136" s="181">
        <v>5078.525795659707</v>
      </c>
      <c r="W1136" s="181">
        <v>5265.5381650538366</v>
      </c>
      <c r="X1136" s="181">
        <v>5456.0630911343424</v>
      </c>
      <c r="Y1136" s="181">
        <v>5649.8049997066191</v>
      </c>
    </row>
    <row r="1137" spans="1:25" x14ac:dyDescent="0.25">
      <c r="A1137" s="178" t="s">
        <v>1227</v>
      </c>
      <c r="B1137" s="178" t="s">
        <v>598</v>
      </c>
      <c r="C1137" s="178" t="s">
        <v>1385</v>
      </c>
      <c r="D1137" s="178" t="s">
        <v>1386</v>
      </c>
      <c r="E1137" s="181">
        <v>2340.4626375575781</v>
      </c>
      <c r="F1137" s="181">
        <v>2441.2491758342881</v>
      </c>
      <c r="G1137" s="181">
        <v>2544.4354628131232</v>
      </c>
      <c r="H1137" s="181">
        <v>2650.2680448754541</v>
      </c>
      <c r="I1137" s="181">
        <v>2758.8086660680765</v>
      </c>
      <c r="J1137" s="182">
        <v>2869.9989374559209</v>
      </c>
      <c r="K1137" s="181">
        <v>2983.8053312591701</v>
      </c>
      <c r="L1137" s="181">
        <v>3100.2380635145032</v>
      </c>
      <c r="M1137" s="181">
        <v>3219.2408575808545</v>
      </c>
      <c r="N1137" s="181">
        <v>3340.7342012758086</v>
      </c>
      <c r="O1137" s="181">
        <v>3464.5544672297283</v>
      </c>
      <c r="P1137" s="181">
        <v>3590.8371699462091</v>
      </c>
      <c r="Q1137" s="181">
        <v>3719.7342994724008</v>
      </c>
      <c r="R1137" s="181">
        <v>3851.0374238183554</v>
      </c>
      <c r="S1137" s="181">
        <v>3984.6469706380549</v>
      </c>
      <c r="T1137" s="181">
        <v>4120.4100828534092</v>
      </c>
      <c r="U1137" s="181">
        <v>4258.2140412075278</v>
      </c>
      <c r="V1137" s="181">
        <v>4397.9728141981268</v>
      </c>
      <c r="W1137" s="181">
        <v>4539.5508037524169</v>
      </c>
      <c r="X1137" s="181">
        <v>4682.7905976293387</v>
      </c>
      <c r="Y1137" s="181">
        <v>4827.4085001931189</v>
      </c>
    </row>
    <row r="1138" spans="1:25" x14ac:dyDescent="0.25">
      <c r="A1138" s="178" t="s">
        <v>1227</v>
      </c>
      <c r="B1138" s="178" t="s">
        <v>598</v>
      </c>
      <c r="C1138" s="178" t="s">
        <v>1387</v>
      </c>
      <c r="D1138" s="178" t="s">
        <v>1388</v>
      </c>
      <c r="E1138" s="181">
        <v>2163.2315853842438</v>
      </c>
      <c r="F1138" s="181">
        <v>2279.9620888293321</v>
      </c>
      <c r="G1138" s="181">
        <v>2401.1603808712825</v>
      </c>
      <c r="H1138" s="181">
        <v>2527.1658383347267</v>
      </c>
      <c r="I1138" s="181">
        <v>2658.1515426380461</v>
      </c>
      <c r="J1138" s="182">
        <v>2794.1782267124327</v>
      </c>
      <c r="K1138" s="181">
        <v>2935.3309031218751</v>
      </c>
      <c r="L1138" s="181">
        <v>3081.7388857840469</v>
      </c>
      <c r="M1138" s="181">
        <v>3233.4673379480132</v>
      </c>
      <c r="N1138" s="181">
        <v>3390.557732573353</v>
      </c>
      <c r="O1138" s="181">
        <v>3552.9641622313611</v>
      </c>
      <c r="P1138" s="181">
        <v>3720.9459249809001</v>
      </c>
      <c r="Q1138" s="181">
        <v>3894.787602989315</v>
      </c>
      <c r="R1138" s="181">
        <v>4074.4013940325672</v>
      </c>
      <c r="S1138" s="181">
        <v>4259.8090889325204</v>
      </c>
      <c r="T1138" s="181">
        <v>4450.9727976216554</v>
      </c>
      <c r="U1138" s="181">
        <v>4647.8938352842943</v>
      </c>
      <c r="V1138" s="181">
        <v>4850.6000334778564</v>
      </c>
      <c r="W1138" s="181">
        <v>5059.0621981473769</v>
      </c>
      <c r="X1138" s="181">
        <v>5273.2224064496904</v>
      </c>
      <c r="Y1138" s="181">
        <v>5492.8737221021038</v>
      </c>
    </row>
    <row r="1139" spans="1:25" x14ac:dyDescent="0.25">
      <c r="A1139" s="178" t="s">
        <v>1227</v>
      </c>
      <c r="B1139" s="178" t="s">
        <v>598</v>
      </c>
      <c r="C1139" s="178" t="s">
        <v>759</v>
      </c>
      <c r="D1139" s="178" t="s">
        <v>1389</v>
      </c>
      <c r="E1139" s="181">
        <v>1696.3543565162022</v>
      </c>
      <c r="F1139" s="181">
        <v>1787.891619283301</v>
      </c>
      <c r="G1139" s="181">
        <v>1882.932414774999</v>
      </c>
      <c r="H1139" s="181">
        <v>1981.7428741622966</v>
      </c>
      <c r="I1139" s="181">
        <v>2084.4587237447213</v>
      </c>
      <c r="J1139" s="182">
        <v>2191.1275888311429</v>
      </c>
      <c r="K1139" s="181">
        <v>2301.8161342364874</v>
      </c>
      <c r="L1139" s="181">
        <v>2416.6257648353348</v>
      </c>
      <c r="M1139" s="181">
        <v>2535.6075800856356</v>
      </c>
      <c r="N1139" s="181">
        <v>2658.794102088184</v>
      </c>
      <c r="O1139" s="181">
        <v>2786.1493313377919</v>
      </c>
      <c r="P1139" s="181">
        <v>2917.8766031568362</v>
      </c>
      <c r="Q1139" s="181">
        <v>3054.1990800595031</v>
      </c>
      <c r="R1139" s="181">
        <v>3195.0479096463237</v>
      </c>
      <c r="S1139" s="181">
        <v>3340.440179757476</v>
      </c>
      <c r="T1139" s="181">
        <v>3490.3461779102395</v>
      </c>
      <c r="U1139" s="181">
        <v>3644.7669354406335</v>
      </c>
      <c r="V1139" s="181">
        <v>3803.7242771888627</v>
      </c>
      <c r="W1139" s="181">
        <v>3967.1953098768072</v>
      </c>
      <c r="X1139" s="181">
        <v>4135.134611799268</v>
      </c>
      <c r="Y1139" s="181">
        <v>4307.3799084836282</v>
      </c>
    </row>
    <row r="1140" spans="1:25" x14ac:dyDescent="0.25">
      <c r="A1140" s="178" t="s">
        <v>1227</v>
      </c>
      <c r="B1140" s="178" t="s">
        <v>598</v>
      </c>
      <c r="C1140" s="178" t="s">
        <v>1390</v>
      </c>
      <c r="D1140" s="178" t="s">
        <v>1391</v>
      </c>
      <c r="E1140" s="181">
        <v>1024.9018559966546</v>
      </c>
      <c r="F1140" s="181">
        <v>1080.2067574416124</v>
      </c>
      <c r="G1140" s="181">
        <v>1137.6284201506267</v>
      </c>
      <c r="H1140" s="181">
        <v>1197.327635016266</v>
      </c>
      <c r="I1140" s="181">
        <v>1259.3864050326326</v>
      </c>
      <c r="J1140" s="182">
        <v>1323.8335044161904</v>
      </c>
      <c r="K1140" s="181">
        <v>1390.7092106551213</v>
      </c>
      <c r="L1140" s="181">
        <v>1460.0747904557386</v>
      </c>
      <c r="M1140" s="181">
        <v>1531.9611170427866</v>
      </c>
      <c r="N1140" s="181">
        <v>1606.3878395899987</v>
      </c>
      <c r="O1140" s="181">
        <v>1683.3332079485688</v>
      </c>
      <c r="P1140" s="181">
        <v>1762.920073071479</v>
      </c>
      <c r="Q1140" s="181">
        <v>1845.2832650867031</v>
      </c>
      <c r="R1140" s="181">
        <v>1930.3811848131891</v>
      </c>
      <c r="S1140" s="181">
        <v>2018.2241563669131</v>
      </c>
      <c r="T1140" s="181">
        <v>2108.7942280866723</v>
      </c>
      <c r="U1140" s="181">
        <v>2202.0920230841398</v>
      </c>
      <c r="V1140" s="181">
        <v>2298.1307274717265</v>
      </c>
      <c r="W1140" s="181">
        <v>2396.8965096091592</v>
      </c>
      <c r="X1140" s="181">
        <v>2498.3619266512678</v>
      </c>
      <c r="Y1140" s="181">
        <v>2602.4289357525063</v>
      </c>
    </row>
    <row r="1141" spans="1:25" x14ac:dyDescent="0.25">
      <c r="A1141" s="178" t="s">
        <v>1227</v>
      </c>
      <c r="B1141" s="178" t="s">
        <v>598</v>
      </c>
      <c r="C1141" s="178" t="s">
        <v>1392</v>
      </c>
      <c r="D1141" s="178" t="s">
        <v>1393</v>
      </c>
      <c r="E1141" s="181">
        <v>4571.5483972024704</v>
      </c>
      <c r="F1141" s="181">
        <v>4818.2344892207893</v>
      </c>
      <c r="G1141" s="181">
        <v>5074.3623404742366</v>
      </c>
      <c r="H1141" s="181">
        <v>5340.6491546081243</v>
      </c>
      <c r="I1141" s="181">
        <v>5617.4607038708491</v>
      </c>
      <c r="J1141" s="182">
        <v>5904.9253349156888</v>
      </c>
      <c r="K1141" s="181">
        <v>6203.2227044438814</v>
      </c>
      <c r="L1141" s="181">
        <v>6512.6260910248911</v>
      </c>
      <c r="M1141" s="181">
        <v>6833.2732038845052</v>
      </c>
      <c r="N1141" s="181">
        <v>7165.2516876573391</v>
      </c>
      <c r="O1141" s="181">
        <v>7508.464526363442</v>
      </c>
      <c r="P1141" s="181">
        <v>7863.4596935223399</v>
      </c>
      <c r="Q1141" s="181">
        <v>8230.8385954558453</v>
      </c>
      <c r="R1141" s="181">
        <v>8610.4156800856326</v>
      </c>
      <c r="S1141" s="181">
        <v>9002.236997865768</v>
      </c>
      <c r="T1141" s="181">
        <v>9406.2224758726661</v>
      </c>
      <c r="U1141" s="181">
        <v>9822.3748934799369</v>
      </c>
      <c r="V1141" s="181">
        <v>10250.753067003214</v>
      </c>
      <c r="W1141" s="181">
        <v>10691.295300766416</v>
      </c>
      <c r="X1141" s="181">
        <v>11143.879186663713</v>
      </c>
      <c r="Y1141" s="181">
        <v>11608.067407101435</v>
      </c>
    </row>
    <row r="1142" spans="1:25" x14ac:dyDescent="0.25">
      <c r="A1142" s="178" t="s">
        <v>1227</v>
      </c>
      <c r="B1142" s="178" t="s">
        <v>598</v>
      </c>
      <c r="C1142" s="178" t="s">
        <v>1394</v>
      </c>
      <c r="D1142" s="178" t="s">
        <v>1395</v>
      </c>
      <c r="E1142" s="181">
        <v>2942.0354660773537</v>
      </c>
      <c r="F1142" s="181">
        <v>2994.8475285689956</v>
      </c>
      <c r="G1142" s="181">
        <v>3046.2845153025105</v>
      </c>
      <c r="H1142" s="181">
        <v>3096.6009242810323</v>
      </c>
      <c r="I1142" s="181">
        <v>3145.8168645994579</v>
      </c>
      <c r="J1142" s="182">
        <v>3193.8168412678328</v>
      </c>
      <c r="K1142" s="181">
        <v>3240.5234768064847</v>
      </c>
      <c r="L1142" s="181">
        <v>3285.9136502203683</v>
      </c>
      <c r="M1142" s="181">
        <v>3329.8984505636486</v>
      </c>
      <c r="N1142" s="181">
        <v>3372.3749716742132</v>
      </c>
      <c r="O1142" s="181">
        <v>3413.1686149159968</v>
      </c>
      <c r="P1142" s="181">
        <v>3452.4108918441652</v>
      </c>
      <c r="Q1142" s="181">
        <v>3490.2384713810893</v>
      </c>
      <c r="R1142" s="181">
        <v>3526.4468031064343</v>
      </c>
      <c r="S1142" s="181">
        <v>3560.9499020119665</v>
      </c>
      <c r="T1142" s="181">
        <v>3593.6259510091381</v>
      </c>
      <c r="U1142" s="181">
        <v>3624.4017642002482</v>
      </c>
      <c r="V1142" s="181">
        <v>3653.2366153644116</v>
      </c>
      <c r="W1142" s="181">
        <v>3680.0571065281092</v>
      </c>
      <c r="X1142" s="181">
        <v>3704.7834746392155</v>
      </c>
      <c r="Y1142" s="181">
        <v>3727.2503124028462</v>
      </c>
    </row>
    <row r="1143" spans="1:25" x14ac:dyDescent="0.25">
      <c r="A1143" s="178" t="s">
        <v>1227</v>
      </c>
      <c r="B1143" s="178" t="s">
        <v>598</v>
      </c>
      <c r="C1143" s="178" t="s">
        <v>1396</v>
      </c>
      <c r="D1143" s="178" t="s">
        <v>1397</v>
      </c>
      <c r="E1143" s="181">
        <v>2775.9446514691999</v>
      </c>
      <c r="F1143" s="181">
        <v>2925.7378677346437</v>
      </c>
      <c r="G1143" s="181">
        <v>3081.2643277004618</v>
      </c>
      <c r="H1143" s="181">
        <v>3242.9595331814071</v>
      </c>
      <c r="I1143" s="181">
        <v>3411.0455891249453</v>
      </c>
      <c r="J1143" s="182">
        <v>3585.6004304395024</v>
      </c>
      <c r="K1143" s="181">
        <v>3766.7331486222188</v>
      </c>
      <c r="L1143" s="181">
        <v>3954.6096844260637</v>
      </c>
      <c r="M1143" s="181">
        <v>4149.3136579192424</v>
      </c>
      <c r="N1143" s="181">
        <v>4350.8982888499786</v>
      </c>
      <c r="O1143" s="181">
        <v>4559.3046669832156</v>
      </c>
      <c r="P1143" s="181">
        <v>4774.8655338823182</v>
      </c>
      <c r="Q1143" s="181">
        <v>4997.9460766824413</v>
      </c>
      <c r="R1143" s="181">
        <v>5228.4336240839166</v>
      </c>
      <c r="S1143" s="181">
        <v>5466.3561389344623</v>
      </c>
      <c r="T1143" s="181">
        <v>5711.6649991951899</v>
      </c>
      <c r="U1143" s="181">
        <v>5964.3618925628325</v>
      </c>
      <c r="V1143" s="181">
        <v>6224.4825335967953</v>
      </c>
      <c r="W1143" s="181">
        <v>6491.9894593267345</v>
      </c>
      <c r="X1143" s="181">
        <v>6766.8083408607399</v>
      </c>
      <c r="Y1143" s="181">
        <v>7048.6736293454114</v>
      </c>
    </row>
    <row r="1144" spans="1:25" x14ac:dyDescent="0.25">
      <c r="A1144" s="178" t="s">
        <v>1227</v>
      </c>
      <c r="B1144" s="178" t="s">
        <v>598</v>
      </c>
      <c r="C1144" s="178" t="s">
        <v>1398</v>
      </c>
      <c r="D1144" s="178" t="s">
        <v>1399</v>
      </c>
      <c r="E1144" s="181">
        <v>3500.0600932059674</v>
      </c>
      <c r="F1144" s="181">
        <v>3554.0953385841344</v>
      </c>
      <c r="G1144" s="181">
        <v>3606.2146998497269</v>
      </c>
      <c r="H1144" s="181">
        <v>3656.7318561253728</v>
      </c>
      <c r="I1144" s="181">
        <v>3705.6813529606325</v>
      </c>
      <c r="J1144" s="182">
        <v>3752.9381067110448</v>
      </c>
      <c r="K1144" s="181">
        <v>3798.4230027243157</v>
      </c>
      <c r="L1144" s="181">
        <v>3842.1212067116417</v>
      </c>
      <c r="M1144" s="181">
        <v>3883.941356255541</v>
      </c>
      <c r="N1144" s="181">
        <v>3923.7767698529706</v>
      </c>
      <c r="O1144" s="181">
        <v>3961.4386764075666</v>
      </c>
      <c r="P1144" s="181">
        <v>3997.0946433111944</v>
      </c>
      <c r="Q1144" s="181">
        <v>4030.9166168197917</v>
      </c>
      <c r="R1144" s="181">
        <v>4062.6818110284639</v>
      </c>
      <c r="S1144" s="181">
        <v>4092.305961722328</v>
      </c>
      <c r="T1144" s="181">
        <v>4119.664632380528</v>
      </c>
      <c r="U1144" s="181">
        <v>4144.6903034795587</v>
      </c>
      <c r="V1144" s="181">
        <v>4167.3532306673087</v>
      </c>
      <c r="W1144" s="181">
        <v>4187.586869095644</v>
      </c>
      <c r="X1144" s="181">
        <v>4205.3181905651063</v>
      </c>
      <c r="Y1144" s="181">
        <v>4220.3779998764303</v>
      </c>
    </row>
    <row r="1145" spans="1:25" x14ac:dyDescent="0.25">
      <c r="A1145" s="178" t="s">
        <v>1227</v>
      </c>
      <c r="B1145" s="178" t="s">
        <v>598</v>
      </c>
      <c r="C1145" s="178" t="s">
        <v>1400</v>
      </c>
      <c r="D1145" s="178" t="s">
        <v>1401</v>
      </c>
      <c r="E1145" s="181">
        <v>16372.098225337866</v>
      </c>
      <c r="F1145" s="181">
        <v>17158.286863654943</v>
      </c>
      <c r="G1145" s="181">
        <v>17968.525499767151</v>
      </c>
      <c r="H1145" s="181">
        <v>18804.85488185623</v>
      </c>
      <c r="I1145" s="181">
        <v>19668.034135725084</v>
      </c>
      <c r="J1145" s="182">
        <v>20557.973102212054</v>
      </c>
      <c r="K1145" s="181">
        <v>21474.755547481353</v>
      </c>
      <c r="L1145" s="181">
        <v>22418.779889566398</v>
      </c>
      <c r="M1145" s="181">
        <v>23389.965740451964</v>
      </c>
      <c r="N1145" s="181">
        <v>24388.058250686372</v>
      </c>
      <c r="O1145" s="181">
        <v>25412.177462262895</v>
      </c>
      <c r="P1145" s="181">
        <v>26463.628052873199</v>
      </c>
      <c r="Q1145" s="181">
        <v>27543.858390476453</v>
      </c>
      <c r="R1145" s="181">
        <v>28651.659566398233</v>
      </c>
      <c r="S1145" s="181">
        <v>29786.609991019355</v>
      </c>
      <c r="T1145" s="181">
        <v>30947.876558809108</v>
      </c>
      <c r="U1145" s="181">
        <v>32134.9100112163</v>
      </c>
      <c r="V1145" s="181">
        <v>33347.349912173253</v>
      </c>
      <c r="W1145" s="181">
        <v>34584.448343111624</v>
      </c>
      <c r="X1145" s="181">
        <v>35845.273237008783</v>
      </c>
      <c r="Y1145" s="181">
        <v>37127.900716276657</v>
      </c>
    </row>
    <row r="1146" spans="1:25" x14ac:dyDescent="0.25">
      <c r="A1146" s="178" t="s">
        <v>1227</v>
      </c>
      <c r="B1146" s="178" t="s">
        <v>598</v>
      </c>
      <c r="C1146" s="178" t="s">
        <v>1402</v>
      </c>
      <c r="D1146" s="178" t="s">
        <v>1403</v>
      </c>
      <c r="E1146" s="181">
        <v>32568.990896241521</v>
      </c>
      <c r="F1146" s="181">
        <v>34326.451692257717</v>
      </c>
      <c r="G1146" s="181">
        <v>36151.178224924894</v>
      </c>
      <c r="H1146" s="181">
        <v>38048.280053841983</v>
      </c>
      <c r="I1146" s="181">
        <v>40020.363042929268</v>
      </c>
      <c r="J1146" s="182">
        <v>42068.341569684046</v>
      </c>
      <c r="K1146" s="181">
        <v>44193.495558752998</v>
      </c>
      <c r="L1146" s="181">
        <v>46397.771923187836</v>
      </c>
      <c r="M1146" s="181">
        <v>48682.151742074078</v>
      </c>
      <c r="N1146" s="181">
        <v>51047.259420330796</v>
      </c>
      <c r="O1146" s="181">
        <v>53492.403788950614</v>
      </c>
      <c r="P1146" s="181">
        <v>56021.488764728929</v>
      </c>
      <c r="Q1146" s="181">
        <v>58638.798934706771</v>
      </c>
      <c r="R1146" s="181">
        <v>61343.012373920254</v>
      </c>
      <c r="S1146" s="181">
        <v>64134.457158699108</v>
      </c>
      <c r="T1146" s="181">
        <v>67012.562827113885</v>
      </c>
      <c r="U1146" s="181">
        <v>69977.349180200443</v>
      </c>
      <c r="V1146" s="181">
        <v>73029.235241860966</v>
      </c>
      <c r="W1146" s="181">
        <v>76167.781474823161</v>
      </c>
      <c r="X1146" s="181">
        <v>79392.115809464667</v>
      </c>
      <c r="Y1146" s="181">
        <v>82699.12267279152</v>
      </c>
    </row>
    <row r="1147" spans="1:25" x14ac:dyDescent="0.25">
      <c r="A1147" s="178" t="s">
        <v>1227</v>
      </c>
      <c r="B1147" s="178" t="s">
        <v>598</v>
      </c>
      <c r="C1147" s="178" t="s">
        <v>1404</v>
      </c>
      <c r="D1147" s="178" t="s">
        <v>1405</v>
      </c>
      <c r="E1147" s="181">
        <v>2728.3454545997906</v>
      </c>
      <c r="F1147" s="181">
        <v>2777.5037411852982</v>
      </c>
      <c r="G1147" s="181">
        <v>2825.3930972575304</v>
      </c>
      <c r="H1147" s="181">
        <v>2872.2493319127775</v>
      </c>
      <c r="I1147" s="181">
        <v>2918.090894666007</v>
      </c>
      <c r="J1147" s="182">
        <v>2962.8104439565273</v>
      </c>
      <c r="K1147" s="181">
        <v>3006.335972909168</v>
      </c>
      <c r="L1147" s="181">
        <v>3048.6457945437041</v>
      </c>
      <c r="M1147" s="181">
        <v>3089.6571728005356</v>
      </c>
      <c r="N1147" s="181">
        <v>3129.2743635885513</v>
      </c>
      <c r="O1147" s="181">
        <v>3167.335068911796</v>
      </c>
      <c r="P1147" s="181">
        <v>3203.9610294621452</v>
      </c>
      <c r="Q1147" s="181">
        <v>3239.278804443325</v>
      </c>
      <c r="R1147" s="181">
        <v>3273.0982809817697</v>
      </c>
      <c r="S1147" s="181">
        <v>3305.3393509669818</v>
      </c>
      <c r="T1147" s="181">
        <v>3335.8886231336182</v>
      </c>
      <c r="U1147" s="181">
        <v>3364.6778228002031</v>
      </c>
      <c r="V1147" s="181">
        <v>3391.6687930172807</v>
      </c>
      <c r="W1147" s="181">
        <v>3416.793032391688</v>
      </c>
      <c r="X1147" s="181">
        <v>3439.9761114858429</v>
      </c>
      <c r="Y1147" s="181">
        <v>3461.0640535336634</v>
      </c>
    </row>
    <row r="1148" spans="1:25" x14ac:dyDescent="0.25">
      <c r="A1148" s="178" t="s">
        <v>1227</v>
      </c>
      <c r="B1148" s="178" t="s">
        <v>598</v>
      </c>
      <c r="C1148" s="178" t="s">
        <v>1406</v>
      </c>
      <c r="D1148" s="178" t="s">
        <v>1407</v>
      </c>
      <c r="E1148" s="181">
        <v>1171.7504420831322</v>
      </c>
      <c r="F1148" s="181">
        <v>1234.9794647825552</v>
      </c>
      <c r="G1148" s="181">
        <v>1300.628539638612</v>
      </c>
      <c r="H1148" s="181">
        <v>1368.8814957646443</v>
      </c>
      <c r="I1148" s="181">
        <v>1439.8320855956092</v>
      </c>
      <c r="J1148" s="182">
        <v>1513.5132061359025</v>
      </c>
      <c r="K1148" s="181">
        <v>1589.9709058576843</v>
      </c>
      <c r="L1148" s="181">
        <v>1669.2752297996947</v>
      </c>
      <c r="M1148" s="181">
        <v>1751.4614747218434</v>
      </c>
      <c r="N1148" s="181">
        <v>1836.5521051439027</v>
      </c>
      <c r="O1148" s="181">
        <v>1924.5222545419911</v>
      </c>
      <c r="P1148" s="181">
        <v>2015.5123760313256</v>
      </c>
      <c r="Q1148" s="181">
        <v>2109.6766182858846</v>
      </c>
      <c r="R1148" s="181">
        <v>2206.9674217676475</v>
      </c>
      <c r="S1148" s="181">
        <v>2307.3965898384563</v>
      </c>
      <c r="T1148" s="181">
        <v>2410.943598711739</v>
      </c>
      <c r="U1148" s="181">
        <v>2517.6091607790031</v>
      </c>
      <c r="V1148" s="181">
        <v>2627.4083514671843</v>
      </c>
      <c r="W1148" s="181">
        <v>2740.3253573298439</v>
      </c>
      <c r="X1148" s="181">
        <v>2856.3288034935999</v>
      </c>
      <c r="Y1148" s="181">
        <v>2975.3065994719941</v>
      </c>
    </row>
    <row r="1149" spans="1:25" x14ac:dyDescent="0.25">
      <c r="A1149" s="178" t="s">
        <v>1227</v>
      </c>
      <c r="B1149" s="178" t="s">
        <v>598</v>
      </c>
      <c r="C1149" s="178" t="s">
        <v>1408</v>
      </c>
      <c r="D1149" s="178" t="s">
        <v>1409</v>
      </c>
      <c r="E1149" s="181">
        <v>1710.532840690069</v>
      </c>
      <c r="F1149" s="181">
        <v>1760.4201413378394</v>
      </c>
      <c r="G1149" s="181">
        <v>1810.3817959632431</v>
      </c>
      <c r="H1149" s="181">
        <v>1860.5572984918583</v>
      </c>
      <c r="I1149" s="181">
        <v>1910.9500957387427</v>
      </c>
      <c r="J1149" s="182">
        <v>1961.480590772677</v>
      </c>
      <c r="K1149" s="181">
        <v>2012.0894304143837</v>
      </c>
      <c r="L1149" s="181">
        <v>2062.7488477009288</v>
      </c>
      <c r="M1149" s="181">
        <v>2113.3882822109344</v>
      </c>
      <c r="N1149" s="181">
        <v>2163.9252890185371</v>
      </c>
      <c r="O1149" s="181">
        <v>2214.2275369951253</v>
      </c>
      <c r="P1149" s="181">
        <v>2264.3579496107081</v>
      </c>
      <c r="Q1149" s="181">
        <v>2314.3860529584117</v>
      </c>
      <c r="R1149" s="181">
        <v>2364.1560430435852</v>
      </c>
      <c r="S1149" s="181">
        <v>2413.5859231535151</v>
      </c>
      <c r="T1149" s="181">
        <v>2462.5659512679067</v>
      </c>
      <c r="U1149" s="181">
        <v>2511.0157214227975</v>
      </c>
      <c r="V1149" s="181">
        <v>2558.8745777247123</v>
      </c>
      <c r="W1149" s="181">
        <v>2606.0566672573154</v>
      </c>
      <c r="X1149" s="181">
        <v>2652.4684499814011</v>
      </c>
      <c r="Y1149" s="181">
        <v>2697.95098262597</v>
      </c>
    </row>
    <row r="1150" spans="1:25" x14ac:dyDescent="0.25">
      <c r="A1150" s="178" t="s">
        <v>1227</v>
      </c>
      <c r="B1150" s="178" t="s">
        <v>598</v>
      </c>
      <c r="C1150" s="178" t="s">
        <v>1410</v>
      </c>
      <c r="D1150" s="178" t="s">
        <v>1411</v>
      </c>
      <c r="E1150" s="181">
        <v>19954.190976978349</v>
      </c>
      <c r="F1150" s="181">
        <v>21030.942432679931</v>
      </c>
      <c r="G1150" s="181">
        <v>22148.905891529441</v>
      </c>
      <c r="H1150" s="181">
        <v>23311.211850519256</v>
      </c>
      <c r="I1150" s="181">
        <v>24519.45685608494</v>
      </c>
      <c r="J1150" s="182">
        <v>25774.201124023908</v>
      </c>
      <c r="K1150" s="181">
        <v>27076.228831559136</v>
      </c>
      <c r="L1150" s="181">
        <v>28426.732802716801</v>
      </c>
      <c r="M1150" s="181">
        <v>29826.314119658102</v>
      </c>
      <c r="N1150" s="181">
        <v>31275.355339369275</v>
      </c>
      <c r="O1150" s="181">
        <v>32773.433000208097</v>
      </c>
      <c r="P1150" s="181">
        <v>34322.938932536832</v>
      </c>
      <c r="Q1150" s="181">
        <v>35926.498193679065</v>
      </c>
      <c r="R1150" s="181">
        <v>37583.300873887492</v>
      </c>
      <c r="S1150" s="181">
        <v>39293.547977171089</v>
      </c>
      <c r="T1150" s="181">
        <v>41056.88999603907</v>
      </c>
      <c r="U1150" s="181">
        <v>42873.339062081657</v>
      </c>
      <c r="V1150" s="181">
        <v>44743.151900568424</v>
      </c>
      <c r="W1150" s="181">
        <v>46666.059218210532</v>
      </c>
      <c r="X1150" s="181">
        <v>48641.526720167683</v>
      </c>
      <c r="Y1150" s="181">
        <v>50667.645574240487</v>
      </c>
    </row>
    <row r="1151" spans="1:25" x14ac:dyDescent="0.25">
      <c r="A1151" s="178" t="s">
        <v>1227</v>
      </c>
      <c r="B1151" s="178" t="s">
        <v>598</v>
      </c>
      <c r="C1151" s="178" t="s">
        <v>1412</v>
      </c>
      <c r="D1151" s="178" t="s">
        <v>1413</v>
      </c>
      <c r="E1151" s="181">
        <v>1999.1662685152139</v>
      </c>
      <c r="F1151" s="181">
        <v>2107.0436158001412</v>
      </c>
      <c r="G1151" s="181">
        <v>2219.0499025467748</v>
      </c>
      <c r="H1151" s="181">
        <v>2335.4987663261927</v>
      </c>
      <c r="I1151" s="181">
        <v>2456.5501615952703</v>
      </c>
      <c r="J1151" s="182">
        <v>2582.2602151359238</v>
      </c>
      <c r="K1151" s="181">
        <v>2712.7074919300417</v>
      </c>
      <c r="L1151" s="181">
        <v>2848.0114983790695</v>
      </c>
      <c r="M1151" s="181">
        <v>2988.2324555755413</v>
      </c>
      <c r="N1151" s="181">
        <v>3133.4086910579449</v>
      </c>
      <c r="O1151" s="181">
        <v>3283.4977791407637</v>
      </c>
      <c r="P1151" s="181">
        <v>3438.7393520188452</v>
      </c>
      <c r="Q1151" s="181">
        <v>3599.3964083805504</v>
      </c>
      <c r="R1151" s="181">
        <v>3765.3878051592815</v>
      </c>
      <c r="S1151" s="181">
        <v>3936.7336805022096</v>
      </c>
      <c r="T1151" s="181">
        <v>4113.3990180267128</v>
      </c>
      <c r="U1151" s="181">
        <v>4295.3850331699869</v>
      </c>
      <c r="V1151" s="181">
        <v>4482.7174466690858</v>
      </c>
      <c r="W1151" s="181">
        <v>4675.3692786249003</v>
      </c>
      <c r="X1151" s="181">
        <v>4873.2869992188853</v>
      </c>
      <c r="Y1151" s="181">
        <v>5076.279366774058</v>
      </c>
    </row>
    <row r="1152" spans="1:25" x14ac:dyDescent="0.25">
      <c r="A1152" s="178" t="s">
        <v>1227</v>
      </c>
      <c r="B1152" s="178" t="s">
        <v>598</v>
      </c>
      <c r="C1152" s="178" t="s">
        <v>1414</v>
      </c>
      <c r="D1152" s="178" t="s">
        <v>1415</v>
      </c>
      <c r="E1152" s="181">
        <v>2322.2331579054639</v>
      </c>
      <c r="F1152" s="181">
        <v>2447.5435719502148</v>
      </c>
      <c r="G1152" s="181">
        <v>2577.6501654203416</v>
      </c>
      <c r="H1152" s="181">
        <v>2712.9172599726239</v>
      </c>
      <c r="I1152" s="181">
        <v>2853.5306588338171</v>
      </c>
      <c r="J1152" s="182">
        <v>2999.5555589192877</v>
      </c>
      <c r="K1152" s="181">
        <v>3151.0832213756771</v>
      </c>
      <c r="L1152" s="181">
        <v>3308.2524649357683</v>
      </c>
      <c r="M1152" s="181">
        <v>3471.1332424694615</v>
      </c>
      <c r="N1152" s="181">
        <v>3639.7700752765304</v>
      </c>
      <c r="O1152" s="181">
        <v>3814.1136816462904</v>
      </c>
      <c r="P1152" s="181">
        <v>3994.4424185305083</v>
      </c>
      <c r="Q1152" s="181">
        <v>4181.061785418754</v>
      </c>
      <c r="R1152" s="181">
        <v>4373.8775264590977</v>
      </c>
      <c r="S1152" s="181">
        <v>4572.9130341396158</v>
      </c>
      <c r="T1152" s="181">
        <v>4778.127633401873</v>
      </c>
      <c r="U1152" s="181">
        <v>4989.5227360987019</v>
      </c>
      <c r="V1152" s="181">
        <v>5207.1282194591104</v>
      </c>
      <c r="W1152" s="181">
        <v>5430.9127436104245</v>
      </c>
      <c r="X1152" s="181">
        <v>5660.8141282720362</v>
      </c>
      <c r="Y1152" s="181">
        <v>5896.6102269569519</v>
      </c>
    </row>
    <row r="1153" spans="1:25" x14ac:dyDescent="0.25">
      <c r="A1153" s="178" t="s">
        <v>1227</v>
      </c>
      <c r="B1153" s="178" t="s">
        <v>598</v>
      </c>
      <c r="C1153" s="178" t="s">
        <v>240</v>
      </c>
      <c r="D1153" s="178" t="s">
        <v>241</v>
      </c>
      <c r="E1153" s="181">
        <v>71093.957894376654</v>
      </c>
      <c r="F1153" s="181">
        <v>74237.135521518125</v>
      </c>
      <c r="G1153" s="181">
        <v>77481.793125677083</v>
      </c>
      <c r="H1153" s="181">
        <v>80837.923695912235</v>
      </c>
      <c r="I1153" s="181">
        <v>84309.99769914191</v>
      </c>
      <c r="J1153" s="182">
        <v>87898.901128499361</v>
      </c>
      <c r="K1153" s="181">
        <v>91606.346043517158</v>
      </c>
      <c r="L1153" s="181">
        <v>95435.456455366744</v>
      </c>
      <c r="M1153" s="181">
        <v>99387.381206746781</v>
      </c>
      <c r="N1153" s="181">
        <v>103462.6014244485</v>
      </c>
      <c r="O1153" s="181">
        <v>107659.0218764875</v>
      </c>
      <c r="P1153" s="181">
        <v>111983.87016182987</v>
      </c>
      <c r="Q1153" s="181">
        <v>116445.01361043243</v>
      </c>
      <c r="R1153" s="181">
        <v>121039.1331001622</v>
      </c>
      <c r="S1153" s="181">
        <v>125766.30653347187</v>
      </c>
      <c r="T1153" s="181">
        <v>130624.93013678282</v>
      </c>
      <c r="U1153" s="181">
        <v>135614.64844958449</v>
      </c>
      <c r="V1153" s="181">
        <v>140735.94480813449</v>
      </c>
      <c r="W1153" s="181">
        <v>145987.7034999133</v>
      </c>
      <c r="X1153" s="181">
        <v>151368.06103992523</v>
      </c>
      <c r="Y1153" s="181">
        <v>156870.98483587717</v>
      </c>
    </row>
    <row r="1154" spans="1:25" x14ac:dyDescent="0.25">
      <c r="A1154" s="178" t="s">
        <v>1227</v>
      </c>
      <c r="B1154" s="178" t="s">
        <v>606</v>
      </c>
      <c r="C1154" s="178" t="s">
        <v>218</v>
      </c>
      <c r="D1154" s="178" t="s">
        <v>1416</v>
      </c>
      <c r="E1154" s="181">
        <v>43711.968799558985</v>
      </c>
      <c r="F1154" s="181">
        <v>43832.34111034892</v>
      </c>
      <c r="G1154" s="181">
        <v>43973.656112924204</v>
      </c>
      <c r="H1154" s="181">
        <v>44127.764534649665</v>
      </c>
      <c r="I1154" s="181">
        <v>44288.407649616543</v>
      </c>
      <c r="J1154" s="182">
        <v>44449.543830777395</v>
      </c>
      <c r="K1154" s="181">
        <v>44607.074296560088</v>
      </c>
      <c r="L1154" s="181">
        <v>44758.838920546274</v>
      </c>
      <c r="M1154" s="181">
        <v>44902.638726215875</v>
      </c>
      <c r="N1154" s="181">
        <v>45036.797578701378</v>
      </c>
      <c r="O1154" s="181">
        <v>45159.208539100917</v>
      </c>
      <c r="P1154" s="181">
        <v>45271.907157127738</v>
      </c>
      <c r="Q1154" s="181">
        <v>45377.189397623006</v>
      </c>
      <c r="R1154" s="181">
        <v>45473.289482593231</v>
      </c>
      <c r="S1154" s="181">
        <v>45559.962962860329</v>
      </c>
      <c r="T1154" s="181">
        <v>45636.044063345253</v>
      </c>
      <c r="U1154" s="181">
        <v>45702.655020456506</v>
      </c>
      <c r="V1154" s="181">
        <v>45761.794848638303</v>
      </c>
      <c r="W1154" s="181">
        <v>45813.221449128454</v>
      </c>
      <c r="X1154" s="181">
        <v>45856.587109323271</v>
      </c>
      <c r="Y1154" s="181">
        <v>45889.89317348339</v>
      </c>
    </row>
    <row r="1155" spans="1:25" x14ac:dyDescent="0.25">
      <c r="A1155" s="178" t="s">
        <v>1227</v>
      </c>
      <c r="B1155" s="178" t="s">
        <v>606</v>
      </c>
      <c r="C1155" s="178" t="s">
        <v>240</v>
      </c>
      <c r="D1155" s="178" t="s">
        <v>241</v>
      </c>
      <c r="E1155" s="181">
        <v>6237.0503629741106</v>
      </c>
      <c r="F1155" s="181">
        <v>6275.1828555124412</v>
      </c>
      <c r="G1155" s="181">
        <v>6316.8725595034794</v>
      </c>
      <c r="H1155" s="181">
        <v>6360.9883979678116</v>
      </c>
      <c r="I1155" s="181">
        <v>6406.6577703494204</v>
      </c>
      <c r="J1155" s="182">
        <v>6453.0277070330949</v>
      </c>
      <c r="K1155" s="181">
        <v>6499.5162603842982</v>
      </c>
      <c r="L1155" s="181">
        <v>6545.8165037550361</v>
      </c>
      <c r="M1155" s="181">
        <v>6591.6111363790733</v>
      </c>
      <c r="N1155" s="181">
        <v>6636.654899577914</v>
      </c>
      <c r="O1155" s="181">
        <v>6680.6347405032029</v>
      </c>
      <c r="P1155" s="181">
        <v>6723.8475722228632</v>
      </c>
      <c r="Q1155" s="181">
        <v>6766.6335030281016</v>
      </c>
      <c r="R1155" s="181">
        <v>6808.7297025935604</v>
      </c>
      <c r="S1155" s="181">
        <v>6850.0974521621756</v>
      </c>
      <c r="T1155" s="181">
        <v>6890.557929533179</v>
      </c>
      <c r="U1155" s="181">
        <v>6930.2758297433465</v>
      </c>
      <c r="V1155" s="181">
        <v>6969.5518371519192</v>
      </c>
      <c r="W1155" s="181">
        <v>7008.3487552832576</v>
      </c>
      <c r="X1155" s="181">
        <v>7046.612190150684</v>
      </c>
      <c r="Y1155" s="181">
        <v>7084.0315774854635</v>
      </c>
    </row>
    <row r="1156" spans="1:25" x14ac:dyDescent="0.25">
      <c r="A1156" s="178" t="s">
        <v>1227</v>
      </c>
      <c r="B1156" s="178" t="s">
        <v>608</v>
      </c>
      <c r="C1156" s="178" t="s">
        <v>218</v>
      </c>
      <c r="D1156" s="178" t="s">
        <v>613</v>
      </c>
      <c r="E1156" s="181">
        <v>6586.1206588540008</v>
      </c>
      <c r="F1156" s="181">
        <v>6600.0182551469425</v>
      </c>
      <c r="G1156" s="181">
        <v>6616.7061278144947</v>
      </c>
      <c r="H1156" s="181">
        <v>6636.3021497653162</v>
      </c>
      <c r="I1156" s="181">
        <v>6658.0111247685536</v>
      </c>
      <c r="J1156" s="182">
        <v>6680.972938280177</v>
      </c>
      <c r="K1156" s="181">
        <v>6704.5552378108532</v>
      </c>
      <c r="L1156" s="181">
        <v>6728.2904729375941</v>
      </c>
      <c r="M1156" s="181">
        <v>6751.6524512699762</v>
      </c>
      <c r="N1156" s="181">
        <v>6774.2379697293709</v>
      </c>
      <c r="O1156" s="181">
        <v>6795.5751692957283</v>
      </c>
      <c r="P1156" s="181">
        <v>6815.7842966971666</v>
      </c>
      <c r="Q1156" s="181">
        <v>6835.0129974662486</v>
      </c>
      <c r="R1156" s="181">
        <v>6852.7797178338924</v>
      </c>
      <c r="S1156" s="181">
        <v>6868.9258812064463</v>
      </c>
      <c r="T1156" s="181">
        <v>6883.2852133972692</v>
      </c>
      <c r="U1156" s="181">
        <v>6895.3716270783962</v>
      </c>
      <c r="V1156" s="181">
        <v>6904.7321332088377</v>
      </c>
      <c r="W1156" s="181">
        <v>6911.30147243397</v>
      </c>
      <c r="X1156" s="181">
        <v>6915.0385941011973</v>
      </c>
      <c r="Y1156" s="181">
        <v>6915.7753796937914</v>
      </c>
    </row>
    <row r="1157" spans="1:25" x14ac:dyDescent="0.25">
      <c r="A1157" s="178" t="s">
        <v>1227</v>
      </c>
      <c r="B1157" s="178" t="s">
        <v>608</v>
      </c>
      <c r="C1157" s="178" t="s">
        <v>1417</v>
      </c>
      <c r="D1157" s="178" t="s">
        <v>1418</v>
      </c>
      <c r="E1157" s="181">
        <v>1164.4026214838048</v>
      </c>
      <c r="F1157" s="181">
        <v>1216.1664794032683</v>
      </c>
      <c r="G1157" s="181">
        <v>1270.7617650184366</v>
      </c>
      <c r="H1157" s="181">
        <v>1328.381578707166</v>
      </c>
      <c r="I1157" s="181">
        <v>1389.0427441767049</v>
      </c>
      <c r="J1157" s="182">
        <v>1452.7310093122178</v>
      </c>
      <c r="K1157" s="181">
        <v>1519.4620861753672</v>
      </c>
      <c r="L1157" s="181">
        <v>1589.2749120701314</v>
      </c>
      <c r="M1157" s="181">
        <v>1662.1827624748455</v>
      </c>
      <c r="N1157" s="181">
        <v>1738.2152067866359</v>
      </c>
      <c r="O1157" s="181">
        <v>1817.371518444274</v>
      </c>
      <c r="P1157" s="181">
        <v>1899.7993506201087</v>
      </c>
      <c r="Q1157" s="181">
        <v>1985.6634532785731</v>
      </c>
      <c r="R1157" s="181">
        <v>2074.9492068441373</v>
      </c>
      <c r="S1157" s="181">
        <v>2167.723715753034</v>
      </c>
      <c r="T1157" s="181">
        <v>2264.0460943290277</v>
      </c>
      <c r="U1157" s="181">
        <v>2363.8590503711248</v>
      </c>
      <c r="V1157" s="181">
        <v>2467.090808533741</v>
      </c>
      <c r="W1157" s="181">
        <v>2573.7866164755565</v>
      </c>
      <c r="X1157" s="181">
        <v>2683.9950446758207</v>
      </c>
      <c r="Y1157" s="181">
        <v>2797.7079765174731</v>
      </c>
    </row>
    <row r="1158" spans="1:25" x14ac:dyDescent="0.25">
      <c r="A1158" s="178" t="s">
        <v>1227</v>
      </c>
      <c r="B1158" s="178" t="s">
        <v>608</v>
      </c>
      <c r="C1158" s="178" t="s">
        <v>240</v>
      </c>
      <c r="D1158" s="178" t="s">
        <v>241</v>
      </c>
      <c r="E1158" s="181">
        <v>15236.547792871195</v>
      </c>
      <c r="F1158" s="181">
        <v>15288.077334702983</v>
      </c>
      <c r="G1158" s="181">
        <v>15347.453685919239</v>
      </c>
      <c r="H1158" s="181">
        <v>15414.98800141074</v>
      </c>
      <c r="I1158" s="181">
        <v>15488.872589842898</v>
      </c>
      <c r="J1158" s="182">
        <v>15567.14042889331</v>
      </c>
      <c r="K1158" s="181">
        <v>15648.345458934866</v>
      </c>
      <c r="L1158" s="181">
        <v>15731.418381172227</v>
      </c>
      <c r="M1158" s="181">
        <v>15815.145576404178</v>
      </c>
      <c r="N1158" s="181">
        <v>15898.593142582444</v>
      </c>
      <c r="O1158" s="181">
        <v>15980.658075942996</v>
      </c>
      <c r="P1158" s="181">
        <v>16061.62289718158</v>
      </c>
      <c r="Q1158" s="181">
        <v>16141.836194978821</v>
      </c>
      <c r="R1158" s="181">
        <v>16220.159461606925</v>
      </c>
      <c r="S1158" s="181">
        <v>16296.209057189579</v>
      </c>
      <c r="T1158" s="181">
        <v>16369.578059273606</v>
      </c>
      <c r="U1158" s="181">
        <v>16439.091601983546</v>
      </c>
      <c r="V1158" s="181">
        <v>16503.640276135564</v>
      </c>
      <c r="W1158" s="181">
        <v>16563.030049687055</v>
      </c>
      <c r="X1158" s="181">
        <v>16617.120417665796</v>
      </c>
      <c r="Y1158" s="181">
        <v>16665.460517585845</v>
      </c>
    </row>
    <row r="1159" spans="1:25" x14ac:dyDescent="0.25">
      <c r="A1159" s="178" t="s">
        <v>1227</v>
      </c>
      <c r="B1159" s="178" t="s">
        <v>612</v>
      </c>
      <c r="C1159" s="178" t="s">
        <v>218</v>
      </c>
      <c r="D1159" s="178" t="s">
        <v>1419</v>
      </c>
      <c r="E1159" s="181">
        <v>40602.393879040952</v>
      </c>
      <c r="F1159" s="181">
        <v>41227.733481092466</v>
      </c>
      <c r="G1159" s="181">
        <v>41869.029265164667</v>
      </c>
      <c r="H1159" s="181">
        <v>42525.201983790241</v>
      </c>
      <c r="I1159" s="181">
        <v>43192.447002918074</v>
      </c>
      <c r="J1159" s="182">
        <v>43866.372913166088</v>
      </c>
      <c r="K1159" s="181">
        <v>44543.798641915426</v>
      </c>
      <c r="L1159" s="181">
        <v>45222.734310356558</v>
      </c>
      <c r="M1159" s="181">
        <v>45900.754628688665</v>
      </c>
      <c r="N1159" s="181">
        <v>46575.766019899325</v>
      </c>
      <c r="O1159" s="181">
        <v>47245.101291260056</v>
      </c>
      <c r="P1159" s="181">
        <v>47910.170704111108</v>
      </c>
      <c r="Q1159" s="181">
        <v>48572.62518541891</v>
      </c>
      <c r="R1159" s="181">
        <v>49229.746754530948</v>
      </c>
      <c r="S1159" s="181">
        <v>49880.611589276959</v>
      </c>
      <c r="T1159" s="181">
        <v>50524.160305714846</v>
      </c>
      <c r="U1159" s="181">
        <v>51159.453174151517</v>
      </c>
      <c r="V1159" s="181">
        <v>51785.65450748492</v>
      </c>
      <c r="W1159" s="181">
        <v>52402.004004528782</v>
      </c>
      <c r="X1159" s="181">
        <v>53007.771330664647</v>
      </c>
      <c r="Y1159" s="181">
        <v>53601.222693373005</v>
      </c>
    </row>
    <row r="1160" spans="1:25" x14ac:dyDescent="0.25">
      <c r="A1160" s="178" t="s">
        <v>1227</v>
      </c>
      <c r="B1160" s="178" t="s">
        <v>612</v>
      </c>
      <c r="C1160" s="178" t="s">
        <v>604</v>
      </c>
      <c r="D1160" s="178" t="s">
        <v>1420</v>
      </c>
      <c r="E1160" s="181">
        <v>2132.9682833886004</v>
      </c>
      <c r="F1160" s="181">
        <v>2174.9422563294065</v>
      </c>
      <c r="G1160" s="181">
        <v>2218.0772971329711</v>
      </c>
      <c r="H1160" s="181">
        <v>2262.3285874343292</v>
      </c>
      <c r="I1160" s="181">
        <v>2307.5048414761741</v>
      </c>
      <c r="J1160" s="182">
        <v>2353.3799640915022</v>
      </c>
      <c r="K1160" s="181">
        <v>2399.7891713757026</v>
      </c>
      <c r="L1160" s="181">
        <v>2446.6292870507446</v>
      </c>
      <c r="M1160" s="181">
        <v>2493.7716968285999</v>
      </c>
      <c r="N1160" s="181">
        <v>2541.1036844106375</v>
      </c>
      <c r="O1160" s="181">
        <v>2588.4791879736322</v>
      </c>
      <c r="P1160" s="181">
        <v>2635.9740156557091</v>
      </c>
      <c r="Q1160" s="181">
        <v>2683.67855859674</v>
      </c>
      <c r="R1160" s="181">
        <v>2731.4423289837928</v>
      </c>
      <c r="S1160" s="181">
        <v>2779.2122601342976</v>
      </c>
      <c r="T1160" s="181">
        <v>2826.9268134225199</v>
      </c>
      <c r="U1160" s="181">
        <v>2874.5301492302269</v>
      </c>
      <c r="V1160" s="181">
        <v>2921.9713769491186</v>
      </c>
      <c r="W1160" s="181">
        <v>2969.2030452628496</v>
      </c>
      <c r="X1160" s="181">
        <v>3016.1786390656262</v>
      </c>
      <c r="Y1160" s="181">
        <v>3062.7935571530948</v>
      </c>
    </row>
    <row r="1161" spans="1:25" x14ac:dyDescent="0.25">
      <c r="A1161" s="178" t="s">
        <v>1227</v>
      </c>
      <c r="B1161" s="178" t="s">
        <v>612</v>
      </c>
      <c r="C1161" s="178" t="s">
        <v>522</v>
      </c>
      <c r="D1161" s="178" t="s">
        <v>1421</v>
      </c>
      <c r="E1161" s="181">
        <v>2420.7416764918603</v>
      </c>
      <c r="F1161" s="181">
        <v>2496.9620739301404</v>
      </c>
      <c r="G1161" s="181">
        <v>2575.9715175876904</v>
      </c>
      <c r="H1161" s="181">
        <v>2657.7873419635375</v>
      </c>
      <c r="I1161" s="181">
        <v>2742.2518077423797</v>
      </c>
      <c r="J1161" s="182">
        <v>2829.1562104410227</v>
      </c>
      <c r="K1161" s="181">
        <v>2918.3550692824319</v>
      </c>
      <c r="L1161" s="181">
        <v>3009.770466541408</v>
      </c>
      <c r="M1161" s="181">
        <v>3103.2878643870517</v>
      </c>
      <c r="N1161" s="181">
        <v>3198.8061522863222</v>
      </c>
      <c r="O1161" s="181">
        <v>3296.1758981937433</v>
      </c>
      <c r="P1161" s="181">
        <v>3395.5254667810577</v>
      </c>
      <c r="Q1161" s="181">
        <v>3497.0072189569692</v>
      </c>
      <c r="R1161" s="181">
        <v>3600.4620116771343</v>
      </c>
      <c r="S1161" s="181">
        <v>3705.8520759369326</v>
      </c>
      <c r="T1161" s="181">
        <v>3813.1254476754552</v>
      </c>
      <c r="U1161" s="181">
        <v>3922.2345547161626</v>
      </c>
      <c r="V1161" s="181">
        <v>4033.1355270050658</v>
      </c>
      <c r="W1161" s="181">
        <v>4145.7863873072192</v>
      </c>
      <c r="X1161" s="181">
        <v>4260.1437038286613</v>
      </c>
      <c r="Y1161" s="181">
        <v>4376.0782508135517</v>
      </c>
    </row>
    <row r="1162" spans="1:25" x14ac:dyDescent="0.25">
      <c r="A1162" s="178" t="s">
        <v>1227</v>
      </c>
      <c r="B1162" s="178" t="s">
        <v>612</v>
      </c>
      <c r="C1162" s="178" t="s">
        <v>938</v>
      </c>
      <c r="D1162" s="178" t="s">
        <v>1422</v>
      </c>
      <c r="E1162" s="181">
        <v>3080.3912501194036</v>
      </c>
      <c r="F1162" s="181">
        <v>3133.2628950469416</v>
      </c>
      <c r="G1162" s="181">
        <v>3187.5235519857411</v>
      </c>
      <c r="H1162" s="181">
        <v>3243.0976851701885</v>
      </c>
      <c r="I1162" s="181">
        <v>3299.7010035956</v>
      </c>
      <c r="J1162" s="182">
        <v>3357.0023151949572</v>
      </c>
      <c r="K1162" s="181">
        <v>3414.7608964040523</v>
      </c>
      <c r="L1162" s="181">
        <v>3472.8258172431342</v>
      </c>
      <c r="M1162" s="181">
        <v>3531.0115978809249</v>
      </c>
      <c r="N1162" s="181">
        <v>3589.1570283964593</v>
      </c>
      <c r="O1162" s="181">
        <v>3647.0554987446476</v>
      </c>
      <c r="P1162" s="181">
        <v>3704.8142691550943</v>
      </c>
      <c r="Q1162" s="181">
        <v>3762.5599927509547</v>
      </c>
      <c r="R1162" s="181">
        <v>3820.0811914946971</v>
      </c>
      <c r="S1162" s="181">
        <v>3877.3043835188901</v>
      </c>
      <c r="T1162" s="181">
        <v>3934.1450262945859</v>
      </c>
      <c r="U1162" s="181">
        <v>3990.5273301413872</v>
      </c>
      <c r="V1162" s="181">
        <v>4046.3831168657134</v>
      </c>
      <c r="W1162" s="181">
        <v>4101.6496450390941</v>
      </c>
      <c r="X1162" s="181">
        <v>4156.2660979391749</v>
      </c>
      <c r="Y1162" s="181">
        <v>4210.0924320889162</v>
      </c>
    </row>
    <row r="1163" spans="1:25" x14ac:dyDescent="0.25">
      <c r="A1163" s="178" t="s">
        <v>1227</v>
      </c>
      <c r="B1163" s="178" t="s">
        <v>612</v>
      </c>
      <c r="C1163" s="178" t="s">
        <v>1350</v>
      </c>
      <c r="D1163" s="178" t="s">
        <v>1423</v>
      </c>
      <c r="E1163" s="181">
        <v>1206.824335161911</v>
      </c>
      <c r="F1163" s="181">
        <v>1270.3013136659054</v>
      </c>
      <c r="G1163" s="181">
        <v>1337.3191004339126</v>
      </c>
      <c r="H1163" s="181">
        <v>1408.0348660050572</v>
      </c>
      <c r="I1163" s="181">
        <v>1482.517065419531</v>
      </c>
      <c r="J1163" s="182">
        <v>1560.8044220382653</v>
      </c>
      <c r="K1163" s="181">
        <v>1642.9671466562702</v>
      </c>
      <c r="L1163" s="181">
        <v>1729.112756282175</v>
      </c>
      <c r="M1163" s="181">
        <v>1819.3287855484214</v>
      </c>
      <c r="N1163" s="181">
        <v>1913.7105015122693</v>
      </c>
      <c r="O1163" s="181">
        <v>2012.3239054794062</v>
      </c>
      <c r="P1163" s="181">
        <v>2115.4057892683627</v>
      </c>
      <c r="Q1163" s="181">
        <v>2223.2198677652627</v>
      </c>
      <c r="R1163" s="181">
        <v>2335.8411691431802</v>
      </c>
      <c r="S1163" s="181">
        <v>2453.4225064079269</v>
      </c>
      <c r="T1163" s="181">
        <v>2576.1108567569113</v>
      </c>
      <c r="U1163" s="181">
        <v>2704.0592635429762</v>
      </c>
      <c r="V1163" s="181">
        <v>2837.4266905366294</v>
      </c>
      <c r="W1163" s="181">
        <v>2976.3770308331455</v>
      </c>
      <c r="X1163" s="181">
        <v>3121.0768451809722</v>
      </c>
      <c r="Y1163" s="181">
        <v>3271.6322564201373</v>
      </c>
    </row>
    <row r="1164" spans="1:25" x14ac:dyDescent="0.25">
      <c r="A1164" s="178" t="s">
        <v>1227</v>
      </c>
      <c r="B1164" s="178" t="s">
        <v>612</v>
      </c>
      <c r="C1164" s="178" t="s">
        <v>358</v>
      </c>
      <c r="D1164" s="178" t="s">
        <v>1424</v>
      </c>
      <c r="E1164" s="181">
        <v>2037.7193434178027</v>
      </c>
      <c r="F1164" s="181">
        <v>2087.2377975155587</v>
      </c>
      <c r="G1164" s="181">
        <v>2138.2826173469407</v>
      </c>
      <c r="H1164" s="181">
        <v>2190.8282955023124</v>
      </c>
      <c r="I1164" s="181">
        <v>2244.7062101796123</v>
      </c>
      <c r="J1164" s="182">
        <v>2299.7104996169624</v>
      </c>
      <c r="K1164" s="181">
        <v>2355.6916083807255</v>
      </c>
      <c r="L1164" s="181">
        <v>2412.5578992347214</v>
      </c>
      <c r="M1164" s="181">
        <v>2470.1907750017526</v>
      </c>
      <c r="N1164" s="181">
        <v>2528.4852178736692</v>
      </c>
      <c r="O1164" s="181">
        <v>2587.3009011736149</v>
      </c>
      <c r="P1164" s="181">
        <v>2646.7176669383575</v>
      </c>
      <c r="Q1164" s="181">
        <v>2706.8314701421627</v>
      </c>
      <c r="R1164" s="181">
        <v>2767.4958939467037</v>
      </c>
      <c r="S1164" s="181">
        <v>2828.6609562428707</v>
      </c>
      <c r="T1164" s="181">
        <v>2890.2670602640123</v>
      </c>
      <c r="U1164" s="181">
        <v>2952.2593414715616</v>
      </c>
      <c r="V1164" s="181">
        <v>3014.5870136321132</v>
      </c>
      <c r="W1164" s="181">
        <v>3077.2019081830595</v>
      </c>
      <c r="X1164" s="181">
        <v>3140.0559383483001</v>
      </c>
      <c r="Y1164" s="181">
        <v>3203.0393861264333</v>
      </c>
    </row>
    <row r="1165" spans="1:25" x14ac:dyDescent="0.25">
      <c r="A1165" s="178" t="s">
        <v>1227</v>
      </c>
      <c r="B1165" s="178" t="s">
        <v>612</v>
      </c>
      <c r="C1165" s="178" t="s">
        <v>1425</v>
      </c>
      <c r="D1165" s="178" t="s">
        <v>1426</v>
      </c>
      <c r="E1165" s="181">
        <v>2649.744447059948</v>
      </c>
      <c r="F1165" s="181">
        <v>2641.6406318344102</v>
      </c>
      <c r="G1165" s="181">
        <v>2633.9595024902355</v>
      </c>
      <c r="H1165" s="181">
        <v>2626.6034591671805</v>
      </c>
      <c r="I1165" s="181">
        <v>2619.3157911582321</v>
      </c>
      <c r="J1165" s="182">
        <v>2611.8227701730834</v>
      </c>
      <c r="K1165" s="181">
        <v>2603.9410806595106</v>
      </c>
      <c r="L1165" s="181">
        <v>2595.5694019961252</v>
      </c>
      <c r="M1165" s="181">
        <v>2586.589910076164</v>
      </c>
      <c r="N1165" s="181">
        <v>2576.9125774894505</v>
      </c>
      <c r="O1165" s="181">
        <v>2566.4238860110781</v>
      </c>
      <c r="P1165" s="181">
        <v>2555.2373551711112</v>
      </c>
      <c r="Q1165" s="181">
        <v>2543.4724107087281</v>
      </c>
      <c r="R1165" s="181">
        <v>2531.0165324579948</v>
      </c>
      <c r="S1165" s="181">
        <v>2517.857083148047</v>
      </c>
      <c r="T1165" s="181">
        <v>2503.9769998403312</v>
      </c>
      <c r="U1165" s="181">
        <v>2489.3676994089669</v>
      </c>
      <c r="V1165" s="181">
        <v>2474.0276623145901</v>
      </c>
      <c r="W1165" s="181">
        <v>2457.9605201917366</v>
      </c>
      <c r="X1165" s="181">
        <v>2441.1725473267793</v>
      </c>
      <c r="Y1165" s="181">
        <v>2423.6257281704561</v>
      </c>
    </row>
    <row r="1166" spans="1:25" x14ac:dyDescent="0.25">
      <c r="A1166" s="178" t="s">
        <v>1227</v>
      </c>
      <c r="B1166" s="178" t="s">
        <v>612</v>
      </c>
      <c r="C1166" s="178" t="s">
        <v>1427</v>
      </c>
      <c r="D1166" s="178" t="s">
        <v>1428</v>
      </c>
      <c r="E1166" s="181">
        <v>10185.556857302714</v>
      </c>
      <c r="F1166" s="181">
        <v>10260.452980774397</v>
      </c>
      <c r="G1166" s="181">
        <v>10337.461466859208</v>
      </c>
      <c r="H1166" s="181">
        <v>10416.248543329632</v>
      </c>
      <c r="I1166" s="181">
        <v>10495.827761686616</v>
      </c>
      <c r="J1166" s="182">
        <v>10575.101627552283</v>
      </c>
      <c r="K1166" s="181">
        <v>10653.296416093553</v>
      </c>
      <c r="L1166" s="181">
        <v>10729.94548221635</v>
      </c>
      <c r="M1166" s="181">
        <v>10804.494692733724</v>
      </c>
      <c r="N1166" s="181">
        <v>10876.485330902875</v>
      </c>
      <c r="O1166" s="181">
        <v>10945.340930129471</v>
      </c>
      <c r="P1166" s="181">
        <v>11011.44121669171</v>
      </c>
      <c r="Q1166" s="181">
        <v>11075.209748291123</v>
      </c>
      <c r="R1166" s="181">
        <v>11136.069238626047</v>
      </c>
      <c r="S1166" s="181">
        <v>11193.86404118827</v>
      </c>
      <c r="T1166" s="181">
        <v>11248.41418966281</v>
      </c>
      <c r="U1166" s="181">
        <v>11299.572841913168</v>
      </c>
      <c r="V1166" s="181">
        <v>11347.221673189468</v>
      </c>
      <c r="W1166" s="181">
        <v>11391.26362341437</v>
      </c>
      <c r="X1166" s="181">
        <v>11431.612349134251</v>
      </c>
      <c r="Y1166" s="181">
        <v>11467.970774942683</v>
      </c>
    </row>
    <row r="1167" spans="1:25" x14ac:dyDescent="0.25">
      <c r="A1167" s="178" t="s">
        <v>1227</v>
      </c>
      <c r="B1167" s="178" t="s">
        <v>612</v>
      </c>
      <c r="C1167" s="178" t="s">
        <v>240</v>
      </c>
      <c r="D1167" s="178" t="s">
        <v>241</v>
      </c>
      <c r="E1167" s="181">
        <v>87611.798901011178</v>
      </c>
      <c r="F1167" s="181">
        <v>87465.386080238226</v>
      </c>
      <c r="G1167" s="181">
        <v>87335.569514149465</v>
      </c>
      <c r="H1167" s="181">
        <v>87219.220728742031</v>
      </c>
      <c r="I1167" s="181">
        <v>87107.90494746239</v>
      </c>
      <c r="J1167" s="182">
        <v>86992.57188945869</v>
      </c>
      <c r="K1167" s="181">
        <v>86867.131713956478</v>
      </c>
      <c r="L1167" s="181">
        <v>86728.194337824461</v>
      </c>
      <c r="M1167" s="181">
        <v>86571.792789093714</v>
      </c>
      <c r="N1167" s="181">
        <v>86394.862100777944</v>
      </c>
      <c r="O1167" s="181">
        <v>86193.522991422244</v>
      </c>
      <c r="P1167" s="181">
        <v>85971.502263364571</v>
      </c>
      <c r="Q1167" s="181">
        <v>85732.74715113164</v>
      </c>
      <c r="R1167" s="181">
        <v>85473.396408399407</v>
      </c>
      <c r="S1167" s="181">
        <v>85192.93414200707</v>
      </c>
      <c r="T1167" s="181">
        <v>84890.684701403239</v>
      </c>
      <c r="U1167" s="181">
        <v>84566.249052661035</v>
      </c>
      <c r="V1167" s="181">
        <v>84219.458931861169</v>
      </c>
      <c r="W1167" s="181">
        <v>83850.313666569011</v>
      </c>
      <c r="X1167" s="181">
        <v>83458.895946997625</v>
      </c>
      <c r="Y1167" s="181">
        <v>83043.764431277159</v>
      </c>
    </row>
    <row r="1168" spans="1:25" x14ac:dyDescent="0.25">
      <c r="A1168" s="178" t="s">
        <v>1227</v>
      </c>
      <c r="B1168" s="178" t="s">
        <v>618</v>
      </c>
      <c r="C1168" s="178" t="s">
        <v>218</v>
      </c>
      <c r="D1168" s="178" t="s">
        <v>1429</v>
      </c>
      <c r="E1168" s="181">
        <v>3794.0920812717927</v>
      </c>
      <c r="F1168" s="181">
        <v>3830.6072574840214</v>
      </c>
      <c r="G1168" s="181">
        <v>3858.8926032140857</v>
      </c>
      <c r="H1168" s="181">
        <v>3880.6198209543654</v>
      </c>
      <c r="I1168" s="181">
        <v>3897.0473745355011</v>
      </c>
      <c r="J1168" s="182">
        <v>3909.0356789649736</v>
      </c>
      <c r="K1168" s="181">
        <v>3917.2750839728797</v>
      </c>
      <c r="L1168" s="181">
        <v>3922.3434680779783</v>
      </c>
      <c r="M1168" s="181">
        <v>3924.6272507004051</v>
      </c>
      <c r="N1168" s="181">
        <v>3924.4045613655285</v>
      </c>
      <c r="O1168" s="181">
        <v>3921.8219361540941</v>
      </c>
      <c r="P1168" s="181">
        <v>3917.2932574746205</v>
      </c>
      <c r="Q1168" s="181">
        <v>3911.1862121958707</v>
      </c>
      <c r="R1168" s="181">
        <v>3903.4846709113122</v>
      </c>
      <c r="S1168" s="181">
        <v>3894.2981531632995</v>
      </c>
      <c r="T1168" s="181">
        <v>3883.735517140517</v>
      </c>
      <c r="U1168" s="181">
        <v>3871.8162267836246</v>
      </c>
      <c r="V1168" s="181">
        <v>3858.5239693021031</v>
      </c>
      <c r="W1168" s="181">
        <v>3843.9011527246112</v>
      </c>
      <c r="X1168" s="181">
        <v>3828.0004220962132</v>
      </c>
      <c r="Y1168" s="181">
        <v>3810.8216544564248</v>
      </c>
    </row>
    <row r="1169" spans="1:25" x14ac:dyDescent="0.25">
      <c r="A1169" s="178" t="s">
        <v>1227</v>
      </c>
      <c r="B1169" s="178" t="s">
        <v>618</v>
      </c>
      <c r="C1169" s="178" t="s">
        <v>240</v>
      </c>
      <c r="D1169" s="178" t="s">
        <v>241</v>
      </c>
      <c r="E1169" s="181">
        <v>7533.41779729668</v>
      </c>
      <c r="F1169" s="181">
        <v>7658.0336940283287</v>
      </c>
      <c r="G1169" s="181">
        <v>7768.654310089094</v>
      </c>
      <c r="H1169" s="181">
        <v>7868.4176792205253</v>
      </c>
      <c r="I1169" s="181">
        <v>7959.7001243318027</v>
      </c>
      <c r="J1169" s="182">
        <v>8044.1222952249818</v>
      </c>
      <c r="K1169" s="181">
        <v>8122.9954737386897</v>
      </c>
      <c r="L1169" s="181">
        <v>8197.4315287362479</v>
      </c>
      <c r="M1169" s="181">
        <v>8268.1699076217737</v>
      </c>
      <c r="N1169" s="181">
        <v>8335.7401776327097</v>
      </c>
      <c r="O1169" s="181">
        <v>8400.4040500300107</v>
      </c>
      <c r="P1169" s="181">
        <v>8463.006250765111</v>
      </c>
      <c r="Q1169" s="181">
        <v>8524.3170784911053</v>
      </c>
      <c r="R1169" s="181">
        <v>8584.2875209846588</v>
      </c>
      <c r="S1169" s="181">
        <v>8643.1430250637859</v>
      </c>
      <c r="T1169" s="181">
        <v>8701.1133010365047</v>
      </c>
      <c r="U1169" s="181">
        <v>8758.2319902080326</v>
      </c>
      <c r="V1169" s="181">
        <v>8814.4496442808522</v>
      </c>
      <c r="W1169" s="181">
        <v>8869.8475161728384</v>
      </c>
      <c r="X1169" s="181">
        <v>8924.5311215352958</v>
      </c>
      <c r="Y1169" s="181">
        <v>8978.4830857227607</v>
      </c>
    </row>
    <row r="1170" spans="1:25" x14ac:dyDescent="0.25">
      <c r="A1170" s="178" t="s">
        <v>1227</v>
      </c>
      <c r="B1170" s="178" t="s">
        <v>620</v>
      </c>
      <c r="C1170" s="178" t="s">
        <v>218</v>
      </c>
      <c r="D1170" s="178" t="s">
        <v>1430</v>
      </c>
      <c r="E1170" s="181">
        <v>44120.703773242523</v>
      </c>
      <c r="F1170" s="181">
        <v>45506.122741731655</v>
      </c>
      <c r="G1170" s="181">
        <v>46775.821369965553</v>
      </c>
      <c r="H1170" s="181">
        <v>47955.881112917312</v>
      </c>
      <c r="I1170" s="181">
        <v>49064.158432230441</v>
      </c>
      <c r="J1170" s="182">
        <v>50112.850232868288</v>
      </c>
      <c r="K1170" s="181">
        <v>51111.939105514197</v>
      </c>
      <c r="L1170" s="181">
        <v>52069.912182739026</v>
      </c>
      <c r="M1170" s="181">
        <v>52992.441351373425</v>
      </c>
      <c r="N1170" s="181">
        <v>53883.740102203679</v>
      </c>
      <c r="O1170" s="181">
        <v>54745.959188395107</v>
      </c>
      <c r="P1170" s="181">
        <v>55585.338287213679</v>
      </c>
      <c r="Q1170" s="181">
        <v>56407.623290110765</v>
      </c>
      <c r="R1170" s="181">
        <v>57212.569365995383</v>
      </c>
      <c r="S1170" s="181">
        <v>58001.794456531534</v>
      </c>
      <c r="T1170" s="181">
        <v>58775.847268695637</v>
      </c>
      <c r="U1170" s="181">
        <v>59533.187460719906</v>
      </c>
      <c r="V1170" s="181">
        <v>60272.680375689328</v>
      </c>
      <c r="W1170" s="181">
        <v>60994.903042339618</v>
      </c>
      <c r="X1170" s="181">
        <v>61700.281726363733</v>
      </c>
      <c r="Y1170" s="181">
        <v>62387.283399542968</v>
      </c>
    </row>
    <row r="1171" spans="1:25" x14ac:dyDescent="0.25">
      <c r="A1171" s="178" t="s">
        <v>1227</v>
      </c>
      <c r="B1171" s="178" t="s">
        <v>620</v>
      </c>
      <c r="C1171" s="178" t="s">
        <v>867</v>
      </c>
      <c r="D1171" s="178" t="s">
        <v>1431</v>
      </c>
      <c r="E1171" s="181">
        <v>1461.1586260627525</v>
      </c>
      <c r="F1171" s="181">
        <v>1527.5593840304605</v>
      </c>
      <c r="G1171" s="181">
        <v>1591.5600323927611</v>
      </c>
      <c r="H1171" s="181">
        <v>1653.9288037184024</v>
      </c>
      <c r="I1171" s="181">
        <v>1715.1915301871857</v>
      </c>
      <c r="J1171" s="182">
        <v>1775.7045497835363</v>
      </c>
      <c r="K1171" s="181">
        <v>1835.7658823869413</v>
      </c>
      <c r="L1171" s="181">
        <v>1895.6367314564225</v>
      </c>
      <c r="M1171" s="181">
        <v>1955.4896945801427</v>
      </c>
      <c r="N1171" s="181">
        <v>2015.4529773217882</v>
      </c>
      <c r="O1171" s="181">
        <v>2075.5841243942709</v>
      </c>
      <c r="P1171" s="181">
        <v>2136.1013651936405</v>
      </c>
      <c r="Q1171" s="181">
        <v>2197.2159318417007</v>
      </c>
      <c r="R1171" s="181">
        <v>2258.9141384822537</v>
      </c>
      <c r="S1171" s="181">
        <v>2321.2559781010777</v>
      </c>
      <c r="T1171" s="181">
        <v>2384.2612316673535</v>
      </c>
      <c r="U1171" s="181">
        <v>2447.8646922115227</v>
      </c>
      <c r="V1171" s="181">
        <v>2512.0143232164542</v>
      </c>
      <c r="W1171" s="181">
        <v>2576.7274551744149</v>
      </c>
      <c r="X1171" s="181">
        <v>2642.0158594725081</v>
      </c>
      <c r="Y1171" s="181">
        <v>2707.8068457793856</v>
      </c>
    </row>
    <row r="1172" spans="1:25" x14ac:dyDescent="0.25">
      <c r="A1172" s="178" t="s">
        <v>1227</v>
      </c>
      <c r="B1172" s="178" t="s">
        <v>620</v>
      </c>
      <c r="C1172" s="178" t="s">
        <v>389</v>
      </c>
      <c r="D1172" s="178" t="s">
        <v>1432</v>
      </c>
      <c r="E1172" s="181">
        <v>2026.964672796282</v>
      </c>
      <c r="F1172" s="181">
        <v>2119.0778686168574</v>
      </c>
      <c r="G1172" s="181">
        <v>2207.8615577745527</v>
      </c>
      <c r="H1172" s="181">
        <v>2294.3814563727183</v>
      </c>
      <c r="I1172" s="181">
        <v>2379.3670151590454</v>
      </c>
      <c r="J1172" s="182">
        <v>2463.312557263906</v>
      </c>
      <c r="K1172" s="181">
        <v>2546.6315051294196</v>
      </c>
      <c r="L1172" s="181">
        <v>2629.6862083146325</v>
      </c>
      <c r="M1172" s="181">
        <v>2712.7160995598197</v>
      </c>
      <c r="N1172" s="181">
        <v>2795.8990296087773</v>
      </c>
      <c r="O1172" s="181">
        <v>2879.3148262762938</v>
      </c>
      <c r="P1172" s="181">
        <v>2963.2662241652174</v>
      </c>
      <c r="Q1172" s="181">
        <v>3048.0462510420193</v>
      </c>
      <c r="R1172" s="181">
        <v>3133.6359214614959</v>
      </c>
      <c r="S1172" s="181">
        <v>3220.1184595586719</v>
      </c>
      <c r="T1172" s="181">
        <v>3307.5213061089753</v>
      </c>
      <c r="U1172" s="181">
        <v>3395.7540039769806</v>
      </c>
      <c r="V1172" s="181">
        <v>3484.744366488334</v>
      </c>
      <c r="W1172" s="181">
        <v>3574.5164350407049</v>
      </c>
      <c r="X1172" s="181">
        <v>3665.086539268249</v>
      </c>
      <c r="Y1172" s="181">
        <v>3756.3538408834129</v>
      </c>
    </row>
    <row r="1173" spans="1:25" x14ac:dyDescent="0.25">
      <c r="A1173" s="178" t="s">
        <v>1227</v>
      </c>
      <c r="B1173" s="178" t="s">
        <v>620</v>
      </c>
      <c r="C1173" s="178" t="s">
        <v>240</v>
      </c>
      <c r="D1173" s="178" t="s">
        <v>241</v>
      </c>
      <c r="E1173" s="181">
        <v>22148.568958423803</v>
      </c>
      <c r="F1173" s="181">
        <v>22165.671716212837</v>
      </c>
      <c r="G1173" s="181">
        <v>22107.799498606357</v>
      </c>
      <c r="H1173" s="181">
        <v>21992.988001179572</v>
      </c>
      <c r="I1173" s="181">
        <v>21833.846181056622</v>
      </c>
      <c r="J1173" s="182">
        <v>21639.330296636403</v>
      </c>
      <c r="K1173" s="181">
        <v>21416.633473146059</v>
      </c>
      <c r="L1173" s="181">
        <v>21171.672608959536</v>
      </c>
      <c r="M1173" s="181">
        <v>20908.703297723951</v>
      </c>
      <c r="N1173" s="181">
        <v>20631.041330482982</v>
      </c>
      <c r="O1173" s="181">
        <v>20340.946318022383</v>
      </c>
      <c r="P1173" s="181">
        <v>20041.97222981408</v>
      </c>
      <c r="Q1173" s="181">
        <v>19737.157218453885</v>
      </c>
      <c r="R1173" s="181">
        <v>19427.206309177378</v>
      </c>
      <c r="S1173" s="181">
        <v>19113.400629850694</v>
      </c>
      <c r="T1173" s="181">
        <v>18796.570721550775</v>
      </c>
      <c r="U1173" s="181">
        <v>18476.837452443902</v>
      </c>
      <c r="V1173" s="181">
        <v>18154.462644033891</v>
      </c>
      <c r="W1173" s="181">
        <v>17830.210478916299</v>
      </c>
      <c r="X1173" s="181">
        <v>17504.744266555848</v>
      </c>
      <c r="Y1173" s="181">
        <v>17178.138178304009</v>
      </c>
    </row>
    <row r="1174" spans="1:25" x14ac:dyDescent="0.25">
      <c r="A1174" s="178" t="s">
        <v>1227</v>
      </c>
      <c r="B1174" s="178" t="s">
        <v>622</v>
      </c>
      <c r="C1174" s="178" t="s">
        <v>218</v>
      </c>
      <c r="D1174" s="178" t="s">
        <v>1433</v>
      </c>
      <c r="E1174" s="181">
        <v>21466.561222613662</v>
      </c>
      <c r="F1174" s="181">
        <v>21584.581771719251</v>
      </c>
      <c r="G1174" s="181">
        <v>21694.616870003483</v>
      </c>
      <c r="H1174" s="181">
        <v>21799.509641209213</v>
      </c>
      <c r="I1174" s="181">
        <v>21899.625646238095</v>
      </c>
      <c r="J1174" s="182">
        <v>21994.577210530926</v>
      </c>
      <c r="K1174" s="181">
        <v>22084.293333018952</v>
      </c>
      <c r="L1174" s="181">
        <v>22168.969116169126</v>
      </c>
      <c r="M1174" s="181">
        <v>22248.315455577434</v>
      </c>
      <c r="N1174" s="181">
        <v>22322.03586010151</v>
      </c>
      <c r="O1174" s="181">
        <v>22389.460207654545</v>
      </c>
      <c r="P1174" s="181">
        <v>22451.845941609794</v>
      </c>
      <c r="Q1174" s="181">
        <v>22510.399158691904</v>
      </c>
      <c r="R1174" s="181">
        <v>22564.126168273495</v>
      </c>
      <c r="S1174" s="181">
        <v>22612.980942872051</v>
      </c>
      <c r="T1174" s="181">
        <v>22657.24464822578</v>
      </c>
      <c r="U1174" s="181">
        <v>22696.325799025421</v>
      </c>
      <c r="V1174" s="181">
        <v>22729.320427770577</v>
      </c>
      <c r="W1174" s="181">
        <v>22756.263543024226</v>
      </c>
      <c r="X1174" s="181">
        <v>22777.281808547719</v>
      </c>
      <c r="Y1174" s="181">
        <v>22792.471318103191</v>
      </c>
    </row>
    <row r="1175" spans="1:25" x14ac:dyDescent="0.25">
      <c r="A1175" s="178" t="s">
        <v>1227</v>
      </c>
      <c r="B1175" s="178" t="s">
        <v>622</v>
      </c>
      <c r="C1175" s="178" t="s">
        <v>262</v>
      </c>
      <c r="D1175" s="178" t="s">
        <v>1434</v>
      </c>
      <c r="E1175" s="181">
        <v>1635.1323787342199</v>
      </c>
      <c r="F1175" s="181">
        <v>1674.8940379919368</v>
      </c>
      <c r="G1175" s="181">
        <v>1714.9400502944354</v>
      </c>
      <c r="H1175" s="181">
        <v>1755.4842694773879</v>
      </c>
      <c r="I1175" s="181">
        <v>1796.5535551785529</v>
      </c>
      <c r="J1175" s="182">
        <v>1838.1136266438566</v>
      </c>
      <c r="K1175" s="181">
        <v>1880.1543460535793</v>
      </c>
      <c r="L1175" s="181">
        <v>1922.6877255582976</v>
      </c>
      <c r="M1175" s="181">
        <v>1965.6837551865788</v>
      </c>
      <c r="N1175" s="181">
        <v>2009.1093549169213</v>
      </c>
      <c r="O1175" s="181">
        <v>2052.8946222172513</v>
      </c>
      <c r="P1175" s="181">
        <v>2097.1444568744</v>
      </c>
      <c r="Q1175" s="181">
        <v>2141.9668678463095</v>
      </c>
      <c r="R1175" s="181">
        <v>2187.2646380571437</v>
      </c>
      <c r="S1175" s="181">
        <v>2233.0265588770749</v>
      </c>
      <c r="T1175" s="181">
        <v>2279.2734165517677</v>
      </c>
      <c r="U1175" s="181">
        <v>2325.9380730538683</v>
      </c>
      <c r="V1175" s="181">
        <v>2372.9156537397121</v>
      </c>
      <c r="W1175" s="181">
        <v>2420.193355968187</v>
      </c>
      <c r="X1175" s="181">
        <v>2467.7676352595422</v>
      </c>
      <c r="Y1175" s="181">
        <v>2515.6316235186032</v>
      </c>
    </row>
    <row r="1176" spans="1:25" x14ac:dyDescent="0.25">
      <c r="A1176" s="178" t="s">
        <v>1227</v>
      </c>
      <c r="B1176" s="178" t="s">
        <v>622</v>
      </c>
      <c r="C1176" s="178" t="s">
        <v>240</v>
      </c>
      <c r="D1176" s="178" t="s">
        <v>241</v>
      </c>
      <c r="E1176" s="181">
        <v>34330.683904657832</v>
      </c>
      <c r="F1176" s="181">
        <v>34684.165172481524</v>
      </c>
      <c r="G1176" s="181">
        <v>35028.726747391731</v>
      </c>
      <c r="H1176" s="181">
        <v>35368.830678218677</v>
      </c>
      <c r="I1176" s="181">
        <v>35704.985293708996</v>
      </c>
      <c r="J1176" s="182">
        <v>36036.473724286298</v>
      </c>
      <c r="K1176" s="181">
        <v>36363.085304752691</v>
      </c>
      <c r="L1176" s="181">
        <v>36685.044537762988</v>
      </c>
      <c r="M1176" s="181">
        <v>37001.774247589623</v>
      </c>
      <c r="N1176" s="181">
        <v>37312.672385895894</v>
      </c>
      <c r="O1176" s="181">
        <v>37616.496094537681</v>
      </c>
      <c r="P1176" s="181">
        <v>37915.231377481083</v>
      </c>
      <c r="Q1176" s="181">
        <v>38210.817483611856</v>
      </c>
      <c r="R1176" s="181">
        <v>38501.479989674488</v>
      </c>
      <c r="S1176" s="181">
        <v>38787.032353400042</v>
      </c>
      <c r="T1176" s="181">
        <v>39067.847870758946</v>
      </c>
      <c r="U1176" s="181">
        <v>39342.794719904632</v>
      </c>
      <c r="V1176" s="181">
        <v>39610.17209251273</v>
      </c>
      <c r="W1176" s="181">
        <v>39869.887576444176</v>
      </c>
      <c r="X1176" s="181">
        <v>40122.00804496093</v>
      </c>
      <c r="Y1176" s="181">
        <v>40366.547591073344</v>
      </c>
    </row>
    <row r="1177" spans="1:25" x14ac:dyDescent="0.25">
      <c r="A1177" s="178" t="s">
        <v>1227</v>
      </c>
      <c r="B1177" s="178" t="s">
        <v>623</v>
      </c>
      <c r="C1177" s="178" t="s">
        <v>218</v>
      </c>
      <c r="D1177" s="178" t="s">
        <v>1435</v>
      </c>
      <c r="E1177" s="181">
        <v>162221.973904588</v>
      </c>
      <c r="F1177" s="181">
        <v>164119.57057264756</v>
      </c>
      <c r="G1177" s="181">
        <v>165848.76350225211</v>
      </c>
      <c r="H1177" s="181">
        <v>167442.64804697869</v>
      </c>
      <c r="I1177" s="181">
        <v>168920.01417107962</v>
      </c>
      <c r="J1177" s="182">
        <v>170289.60756110822</v>
      </c>
      <c r="K1177" s="181">
        <v>171559.46699557541</v>
      </c>
      <c r="L1177" s="181">
        <v>172738.62782254396</v>
      </c>
      <c r="M1177" s="181">
        <v>173831.17878909799</v>
      </c>
      <c r="N1177" s="181">
        <v>174839.6801702466</v>
      </c>
      <c r="O1177" s="181">
        <v>175762.57506068557</v>
      </c>
      <c r="P1177" s="181">
        <v>176612.72766232409</v>
      </c>
      <c r="Q1177" s="181">
        <v>177402.31056411326</v>
      </c>
      <c r="R1177" s="181">
        <v>178126.0950906073</v>
      </c>
      <c r="S1177" s="181">
        <v>178784.74878762342</v>
      </c>
      <c r="T1177" s="181">
        <v>179376.66936908153</v>
      </c>
      <c r="U1177" s="181">
        <v>179904.8886921888</v>
      </c>
      <c r="V1177" s="181">
        <v>180373.9186931469</v>
      </c>
      <c r="W1177" s="181">
        <v>180783.494034217</v>
      </c>
      <c r="X1177" s="181">
        <v>181133.07736226788</v>
      </c>
      <c r="Y1177" s="181">
        <v>181417.4591536739</v>
      </c>
    </row>
    <row r="1178" spans="1:25" x14ac:dyDescent="0.25">
      <c r="A1178" s="178" t="s">
        <v>1227</v>
      </c>
      <c r="B1178" s="178" t="s">
        <v>623</v>
      </c>
      <c r="C1178" s="178" t="s">
        <v>600</v>
      </c>
      <c r="D1178" s="178" t="s">
        <v>1436</v>
      </c>
      <c r="E1178" s="181">
        <v>2921.9786270422887</v>
      </c>
      <c r="F1178" s="181">
        <v>2903.9042455424092</v>
      </c>
      <c r="G1178" s="181">
        <v>2882.6288180858051</v>
      </c>
      <c r="H1178" s="181">
        <v>2858.8879623519492</v>
      </c>
      <c r="I1178" s="181">
        <v>2833.1314683959258</v>
      </c>
      <c r="J1178" s="182">
        <v>2805.6166469989307</v>
      </c>
      <c r="K1178" s="181">
        <v>2776.5751966238599</v>
      </c>
      <c r="L1178" s="181">
        <v>2746.2418633560578</v>
      </c>
      <c r="M1178" s="181">
        <v>2714.7607365106123</v>
      </c>
      <c r="N1178" s="181">
        <v>2682.2450585446368</v>
      </c>
      <c r="O1178" s="181">
        <v>2648.7405700272861</v>
      </c>
      <c r="P1178" s="181">
        <v>2614.5056287226525</v>
      </c>
      <c r="Q1178" s="181">
        <v>2579.772574707838</v>
      </c>
      <c r="R1178" s="181">
        <v>2544.510592986293</v>
      </c>
      <c r="S1178" s="181">
        <v>2508.775216933946</v>
      </c>
      <c r="T1178" s="181">
        <v>2472.5882689611972</v>
      </c>
      <c r="U1178" s="181">
        <v>2436.0341926043743</v>
      </c>
      <c r="V1178" s="181">
        <v>2399.2125354171294</v>
      </c>
      <c r="W1178" s="181">
        <v>2362.1546283186835</v>
      </c>
      <c r="X1178" s="181">
        <v>2324.8871633856152</v>
      </c>
      <c r="Y1178" s="181">
        <v>2287.3770555529409</v>
      </c>
    </row>
    <row r="1179" spans="1:25" x14ac:dyDescent="0.25">
      <c r="A1179" s="178" t="s">
        <v>1227</v>
      </c>
      <c r="B1179" s="178" t="s">
        <v>623</v>
      </c>
      <c r="C1179" s="178" t="s">
        <v>694</v>
      </c>
      <c r="D1179" s="178" t="s">
        <v>1437</v>
      </c>
      <c r="E1179" s="181">
        <v>5529.983814090433</v>
      </c>
      <c r="F1179" s="181">
        <v>5624.6516487126073</v>
      </c>
      <c r="G1179" s="181">
        <v>5714.372885718547</v>
      </c>
      <c r="H1179" s="181">
        <v>5800.2071189383705</v>
      </c>
      <c r="I1179" s="181">
        <v>5882.7393671399486</v>
      </c>
      <c r="J1179" s="182">
        <v>5962.2162369809967</v>
      </c>
      <c r="K1179" s="181">
        <v>6038.865355179636</v>
      </c>
      <c r="L1179" s="181">
        <v>6112.9550671986126</v>
      </c>
      <c r="M1179" s="181">
        <v>6184.5840111304287</v>
      </c>
      <c r="N1179" s="181">
        <v>6253.7987510885769</v>
      </c>
      <c r="O1179" s="181">
        <v>6320.499258302576</v>
      </c>
      <c r="P1179" s="181">
        <v>6385.1051832356652</v>
      </c>
      <c r="Q1179" s="181">
        <v>6448.0205043615815</v>
      </c>
      <c r="R1179" s="181">
        <v>6509.0223852885038</v>
      </c>
      <c r="S1179" s="181">
        <v>6568.1001512146458</v>
      </c>
      <c r="T1179" s="181">
        <v>6625.1594269196194</v>
      </c>
      <c r="U1179" s="181">
        <v>6680.2762542345808</v>
      </c>
      <c r="V1179" s="181">
        <v>6733.5839369425948</v>
      </c>
      <c r="W1179" s="181">
        <v>6785.0397032996843</v>
      </c>
      <c r="X1179" s="181">
        <v>6834.5899411214659</v>
      </c>
      <c r="Y1179" s="181">
        <v>6882.0029983985787</v>
      </c>
    </row>
    <row r="1180" spans="1:25" x14ac:dyDescent="0.25">
      <c r="A1180" s="178" t="s">
        <v>1227</v>
      </c>
      <c r="B1180" s="178" t="s">
        <v>623</v>
      </c>
      <c r="C1180" s="178" t="s">
        <v>248</v>
      </c>
      <c r="D1180" s="178" t="s">
        <v>1438</v>
      </c>
      <c r="E1180" s="181">
        <v>2419.621123051656</v>
      </c>
      <c r="F1180" s="181">
        <v>2515.3172336824514</v>
      </c>
      <c r="G1180" s="181">
        <v>2611.7965339930506</v>
      </c>
      <c r="H1180" s="181">
        <v>2709.4921410099828</v>
      </c>
      <c r="I1180" s="181">
        <v>2808.6500459235867</v>
      </c>
      <c r="J1180" s="182">
        <v>2909.3728003534802</v>
      </c>
      <c r="K1180" s="181">
        <v>3011.7618430342195</v>
      </c>
      <c r="L1180" s="181">
        <v>3115.947363376576</v>
      </c>
      <c r="M1180" s="181">
        <v>3221.981417432467</v>
      </c>
      <c r="N1180" s="181">
        <v>3329.8913883469586</v>
      </c>
      <c r="O1180" s="181">
        <v>3439.6256619913825</v>
      </c>
      <c r="P1180" s="181">
        <v>3551.4154563472066</v>
      </c>
      <c r="Q1180" s="181">
        <v>3665.5020210148841</v>
      </c>
      <c r="R1180" s="181">
        <v>3781.7816259534029</v>
      </c>
      <c r="S1180" s="181">
        <v>3900.2646565809564</v>
      </c>
      <c r="T1180" s="181">
        <v>4020.9092704550344</v>
      </c>
      <c r="U1180" s="181">
        <v>4143.7733355339587</v>
      </c>
      <c r="V1180" s="181">
        <v>4268.954008417717</v>
      </c>
      <c r="W1180" s="181">
        <v>4396.4407030359407</v>
      </c>
      <c r="X1180" s="181">
        <v>4526.2122803790862</v>
      </c>
      <c r="Y1180" s="181">
        <v>4658.1228906221759</v>
      </c>
    </row>
    <row r="1181" spans="1:25" x14ac:dyDescent="0.25">
      <c r="A1181" s="178" t="s">
        <v>1227</v>
      </c>
      <c r="B1181" s="178" t="s">
        <v>623</v>
      </c>
      <c r="C1181" s="178" t="s">
        <v>520</v>
      </c>
      <c r="D1181" s="178" t="s">
        <v>1439</v>
      </c>
      <c r="E1181" s="181">
        <v>4316.6283911453156</v>
      </c>
      <c r="F1181" s="181">
        <v>4271.7927374333076</v>
      </c>
      <c r="G1181" s="181">
        <v>4222.5700102153069</v>
      </c>
      <c r="H1181" s="181">
        <v>4170.0909242927901</v>
      </c>
      <c r="I1181" s="181">
        <v>4115.0524004557037</v>
      </c>
      <c r="J1181" s="182">
        <v>4057.861548495634</v>
      </c>
      <c r="K1181" s="181">
        <v>3998.8819959663911</v>
      </c>
      <c r="L1181" s="181">
        <v>3938.4758386552999</v>
      </c>
      <c r="M1181" s="181">
        <v>3876.8697932075784</v>
      </c>
      <c r="N1181" s="181">
        <v>3814.2430469563751</v>
      </c>
      <c r="O1181" s="181">
        <v>3750.6763188107202</v>
      </c>
      <c r="P1181" s="181">
        <v>3686.5488876554709</v>
      </c>
      <c r="Q1181" s="181">
        <v>3622.1972068564232</v>
      </c>
      <c r="R1181" s="181">
        <v>3557.5841909872483</v>
      </c>
      <c r="S1181" s="181">
        <v>3492.7936407621423</v>
      </c>
      <c r="T1181" s="181">
        <v>3427.8612511670935</v>
      </c>
      <c r="U1181" s="181">
        <v>3362.9085985509655</v>
      </c>
      <c r="V1181" s="181">
        <v>3298.0759999219708</v>
      </c>
      <c r="W1181" s="181">
        <v>3233.4080428143002</v>
      </c>
      <c r="X1181" s="181">
        <v>3168.9422435132706</v>
      </c>
      <c r="Y1181" s="181">
        <v>3104.6343498845117</v>
      </c>
    </row>
    <row r="1182" spans="1:25" x14ac:dyDescent="0.25">
      <c r="A1182" s="178" t="s">
        <v>1227</v>
      </c>
      <c r="B1182" s="178" t="s">
        <v>623</v>
      </c>
      <c r="C1182" s="178" t="s">
        <v>350</v>
      </c>
      <c r="D1182" s="178" t="s">
        <v>1440</v>
      </c>
      <c r="E1182" s="181">
        <v>3402.0541449688212</v>
      </c>
      <c r="F1182" s="181">
        <v>3461.2305969247204</v>
      </c>
      <c r="G1182" s="181">
        <v>3517.3940345442347</v>
      </c>
      <c r="H1182" s="181">
        <v>3571.1943912987813</v>
      </c>
      <c r="I1182" s="181">
        <v>3622.990030184892</v>
      </c>
      <c r="J1182" s="182">
        <v>3672.9312297073552</v>
      </c>
      <c r="K1182" s="181">
        <v>3721.156736507513</v>
      </c>
      <c r="L1182" s="181">
        <v>3767.8305460100528</v>
      </c>
      <c r="M1182" s="181">
        <v>3813.0122014392796</v>
      </c>
      <c r="N1182" s="181">
        <v>3856.729197057447</v>
      </c>
      <c r="O1182" s="181">
        <v>3898.9186289833774</v>
      </c>
      <c r="P1182" s="181">
        <v>3939.8381865414144</v>
      </c>
      <c r="Q1182" s="181">
        <v>3979.7361659494982</v>
      </c>
      <c r="R1182" s="181">
        <v>4018.4741562329345</v>
      </c>
      <c r="S1182" s="181">
        <v>4056.0446146281997</v>
      </c>
      <c r="T1182" s="181">
        <v>4092.3882886243255</v>
      </c>
      <c r="U1182" s="181">
        <v>4127.5511578806972</v>
      </c>
      <c r="V1182" s="181">
        <v>4161.614642478974</v>
      </c>
      <c r="W1182" s="181">
        <v>4194.5514002555874</v>
      </c>
      <c r="X1182" s="181">
        <v>4226.3273564902493</v>
      </c>
      <c r="Y1182" s="181">
        <v>4256.7982752057142</v>
      </c>
    </row>
    <row r="1183" spans="1:25" x14ac:dyDescent="0.25">
      <c r="A1183" s="178" t="s">
        <v>1227</v>
      </c>
      <c r="B1183" s="178" t="s">
        <v>623</v>
      </c>
      <c r="C1183" s="178" t="s">
        <v>305</v>
      </c>
      <c r="D1183" s="178" t="s">
        <v>1441</v>
      </c>
      <c r="E1183" s="181">
        <v>2435.8262038255475</v>
      </c>
      <c r="F1183" s="181">
        <v>2468.8589822275335</v>
      </c>
      <c r="G1183" s="181">
        <v>2499.467224136301</v>
      </c>
      <c r="H1183" s="181">
        <v>2528.1369004762423</v>
      </c>
      <c r="I1183" s="181">
        <v>2555.1412250900339</v>
      </c>
      <c r="J1183" s="182">
        <v>2580.6032522007163</v>
      </c>
      <c r="K1183" s="181">
        <v>2604.6362449985263</v>
      </c>
      <c r="L1183" s="181">
        <v>2627.3694912187998</v>
      </c>
      <c r="M1183" s="181">
        <v>2648.8578841368608</v>
      </c>
      <c r="N1183" s="181">
        <v>2669.1334146234985</v>
      </c>
      <c r="O1183" s="181">
        <v>2688.1653657746006</v>
      </c>
      <c r="P1183" s="181">
        <v>2706.1437865773973</v>
      </c>
      <c r="Q1183" s="181">
        <v>2723.2495354617436</v>
      </c>
      <c r="R1183" s="181">
        <v>2739.3972117666485</v>
      </c>
      <c r="S1183" s="181">
        <v>2754.5916486334454</v>
      </c>
      <c r="T1183" s="181">
        <v>2768.8026982985939</v>
      </c>
      <c r="U1183" s="181">
        <v>2782.0716736047516</v>
      </c>
      <c r="V1183" s="181">
        <v>2794.4631424716258</v>
      </c>
      <c r="W1183" s="181">
        <v>2805.9680193038494</v>
      </c>
      <c r="X1183" s="181">
        <v>2816.5729399553384</v>
      </c>
      <c r="Y1183" s="181">
        <v>2826.1916752475481</v>
      </c>
    </row>
    <row r="1184" spans="1:25" x14ac:dyDescent="0.25">
      <c r="A1184" s="178" t="s">
        <v>1227</v>
      </c>
      <c r="B1184" s="178" t="s">
        <v>623</v>
      </c>
      <c r="C1184" s="178" t="s">
        <v>1442</v>
      </c>
      <c r="D1184" s="178" t="s">
        <v>1431</v>
      </c>
      <c r="E1184" s="181">
        <v>1394.6497641030267</v>
      </c>
      <c r="F1184" s="181">
        <v>1449.4276159734156</v>
      </c>
      <c r="G1184" s="181">
        <v>1504.6277984767025</v>
      </c>
      <c r="H1184" s="181">
        <v>1560.4994161969892</v>
      </c>
      <c r="I1184" s="181">
        <v>1617.1835673789722</v>
      </c>
      <c r="J1184" s="182">
        <v>1674.7386328951586</v>
      </c>
      <c r="K1184" s="181">
        <v>1733.2222915257239</v>
      </c>
      <c r="L1184" s="181">
        <v>1792.7087023450026</v>
      </c>
      <c r="M1184" s="181">
        <v>1853.2270052338479</v>
      </c>
      <c r="N1184" s="181">
        <v>1914.7921213589566</v>
      </c>
      <c r="O1184" s="181">
        <v>1977.3735417995915</v>
      </c>
      <c r="P1184" s="181">
        <v>2041.1033412005108</v>
      </c>
      <c r="Q1184" s="181">
        <v>2106.1192190478687</v>
      </c>
      <c r="R1184" s="181">
        <v>2172.3605638515305</v>
      </c>
      <c r="S1184" s="181">
        <v>2239.8323611172123</v>
      </c>
      <c r="T1184" s="181">
        <v>2308.5096052176596</v>
      </c>
      <c r="U1184" s="181">
        <v>2378.4245476011611</v>
      </c>
      <c r="V1184" s="181">
        <v>2449.6319501457178</v>
      </c>
      <c r="W1184" s="181">
        <v>2522.124707515808</v>
      </c>
      <c r="X1184" s="181">
        <v>2595.8896689376188</v>
      </c>
      <c r="Y1184" s="181">
        <v>2670.8421910876864</v>
      </c>
    </row>
    <row r="1185" spans="1:25" x14ac:dyDescent="0.25">
      <c r="A1185" s="178" t="s">
        <v>1227</v>
      </c>
      <c r="B1185" s="178" t="s">
        <v>623</v>
      </c>
      <c r="C1185" s="178" t="s">
        <v>307</v>
      </c>
      <c r="D1185" s="178" t="s">
        <v>1443</v>
      </c>
      <c r="E1185" s="181">
        <v>2476.3389057602762</v>
      </c>
      <c r="F1185" s="181">
        <v>2493.7617758786851</v>
      </c>
      <c r="G1185" s="181">
        <v>2508.4244333890979</v>
      </c>
      <c r="H1185" s="181">
        <v>2520.8619355961464</v>
      </c>
      <c r="I1185" s="181">
        <v>2531.3854452224027</v>
      </c>
      <c r="J1185" s="182">
        <v>2540.1508393890585</v>
      </c>
      <c r="K1185" s="181">
        <v>2547.3008638810934</v>
      </c>
      <c r="L1185" s="181">
        <v>2552.9905809761353</v>
      </c>
      <c r="M1185" s="181">
        <v>2557.2996247154447</v>
      </c>
      <c r="N1185" s="181">
        <v>2560.2839611058807</v>
      </c>
      <c r="O1185" s="181">
        <v>2561.9386845618974</v>
      </c>
      <c r="P1185" s="181">
        <v>2562.4683812212311</v>
      </c>
      <c r="Q1185" s="181">
        <v>2562.064045092081</v>
      </c>
      <c r="R1185" s="181">
        <v>2560.6631383890776</v>
      </c>
      <c r="S1185" s="181">
        <v>2558.2887645625206</v>
      </c>
      <c r="T1185" s="181">
        <v>2554.9313970968637</v>
      </c>
      <c r="U1185" s="181">
        <v>2550.6475102244244</v>
      </c>
      <c r="V1185" s="181">
        <v>2545.5135497779502</v>
      </c>
      <c r="W1185" s="181">
        <v>2539.5375625037791</v>
      </c>
      <c r="X1185" s="181">
        <v>2532.7237521537518</v>
      </c>
      <c r="Y1185" s="181">
        <v>2525.0113247484987</v>
      </c>
    </row>
    <row r="1186" spans="1:25" x14ac:dyDescent="0.25">
      <c r="A1186" s="178" t="s">
        <v>1227</v>
      </c>
      <c r="B1186" s="178" t="s">
        <v>623</v>
      </c>
      <c r="C1186" s="178" t="s">
        <v>1164</v>
      </c>
      <c r="D1186" s="178" t="s">
        <v>1444</v>
      </c>
      <c r="E1186" s="181">
        <v>5913.8416649219835</v>
      </c>
      <c r="F1186" s="181">
        <v>6206.2657245161008</v>
      </c>
      <c r="G1186" s="181">
        <v>6505.6727770521129</v>
      </c>
      <c r="H1186" s="181">
        <v>6813.2769706333302</v>
      </c>
      <c r="I1186" s="181">
        <v>7129.8608292709941</v>
      </c>
      <c r="J1186" s="182">
        <v>7455.8656090085797</v>
      </c>
      <c r="K1186" s="181">
        <v>7791.74261580235</v>
      </c>
      <c r="L1186" s="181">
        <v>8138.0313450584954</v>
      </c>
      <c r="M1186" s="181">
        <v>8495.0815289246093</v>
      </c>
      <c r="N1186" s="181">
        <v>8863.1859820384943</v>
      </c>
      <c r="O1186" s="181">
        <v>9242.4316795857576</v>
      </c>
      <c r="P1186" s="181">
        <v>9633.6712810938952</v>
      </c>
      <c r="Q1186" s="181">
        <v>10037.812530740344</v>
      </c>
      <c r="R1186" s="181">
        <v>10454.838750056813</v>
      </c>
      <c r="S1186" s="181">
        <v>10885.045362064662</v>
      </c>
      <c r="T1186" s="181">
        <v>11328.58620084514</v>
      </c>
      <c r="U1186" s="181">
        <v>11785.898748249716</v>
      </c>
      <c r="V1186" s="181">
        <v>12257.544104273291</v>
      </c>
      <c r="W1186" s="181">
        <v>12743.786379669729</v>
      </c>
      <c r="X1186" s="181">
        <v>13244.862553113255</v>
      </c>
      <c r="Y1186" s="181">
        <v>13760.643810174453</v>
      </c>
    </row>
    <row r="1187" spans="1:25" x14ac:dyDescent="0.25">
      <c r="A1187" s="178" t="s">
        <v>1227</v>
      </c>
      <c r="B1187" s="178" t="s">
        <v>623</v>
      </c>
      <c r="C1187" s="178" t="s">
        <v>1278</v>
      </c>
      <c r="D1187" s="178" t="s">
        <v>1445</v>
      </c>
      <c r="E1187" s="181">
        <v>12875.949492405069</v>
      </c>
      <c r="F1187" s="181">
        <v>12796.303179750661</v>
      </c>
      <c r="G1187" s="181">
        <v>12702.551183474818</v>
      </c>
      <c r="H1187" s="181">
        <v>12597.935065989719</v>
      </c>
      <c r="I1187" s="181">
        <v>12484.436865759933</v>
      </c>
      <c r="J1187" s="182">
        <v>12363.190444817128</v>
      </c>
      <c r="K1187" s="181">
        <v>12235.216802315126</v>
      </c>
      <c r="L1187" s="181">
        <v>12101.550367017529</v>
      </c>
      <c r="M1187" s="181">
        <v>11962.826080852485</v>
      </c>
      <c r="N1187" s="181">
        <v>11819.54295642217</v>
      </c>
      <c r="O1187" s="181">
        <v>11671.902553468586</v>
      </c>
      <c r="P1187" s="181">
        <v>11521.043347643343</v>
      </c>
      <c r="Q1187" s="181">
        <v>11367.989165428315</v>
      </c>
      <c r="R1187" s="181">
        <v>11212.604217897631</v>
      </c>
      <c r="S1187" s="181">
        <v>11055.13321763645</v>
      </c>
      <c r="T1187" s="181">
        <v>10895.672326968313</v>
      </c>
      <c r="U1187" s="181">
        <v>10734.593653580338</v>
      </c>
      <c r="V1187" s="181">
        <v>10572.335862307733</v>
      </c>
      <c r="W1187" s="181">
        <v>10409.037015533881</v>
      </c>
      <c r="X1187" s="181">
        <v>10244.814734184101</v>
      </c>
      <c r="Y1187" s="181">
        <v>10079.523226081221</v>
      </c>
    </row>
    <row r="1188" spans="1:25" x14ac:dyDescent="0.25">
      <c r="A1188" s="178" t="s">
        <v>1227</v>
      </c>
      <c r="B1188" s="178" t="s">
        <v>623</v>
      </c>
      <c r="C1188" s="178" t="s">
        <v>240</v>
      </c>
      <c r="D1188" s="178" t="s">
        <v>241</v>
      </c>
      <c r="E1188" s="181">
        <v>58165.098985238001</v>
      </c>
      <c r="F1188" s="181">
        <v>58614.666794346493</v>
      </c>
      <c r="G1188" s="181">
        <v>59001.523857796376</v>
      </c>
      <c r="H1188" s="181">
        <v>59338.135129548442</v>
      </c>
      <c r="I1188" s="181">
        <v>59631.719394272921</v>
      </c>
      <c r="J1188" s="182">
        <v>59885.849377886007</v>
      </c>
      <c r="K1188" s="181">
        <v>60103.792954343851</v>
      </c>
      <c r="L1188" s="181">
        <v>60289.113886756386</v>
      </c>
      <c r="M1188" s="181">
        <v>60443.600182951996</v>
      </c>
      <c r="N1188" s="181">
        <v>60568.481624911052</v>
      </c>
      <c r="O1188" s="181">
        <v>60663.546820916585</v>
      </c>
      <c r="P1188" s="181">
        <v>60733.544728318993</v>
      </c>
      <c r="Q1188" s="181">
        <v>60782.916317460855</v>
      </c>
      <c r="R1188" s="181">
        <v>60810.096196470964</v>
      </c>
      <c r="S1188" s="181">
        <v>60815.545940294811</v>
      </c>
      <c r="T1188" s="181">
        <v>60798.949908276569</v>
      </c>
      <c r="U1188" s="181">
        <v>60761.560874718773</v>
      </c>
      <c r="V1188" s="181">
        <v>60705.110858080858</v>
      </c>
      <c r="W1188" s="181">
        <v>60629.704326456267</v>
      </c>
      <c r="X1188" s="181">
        <v>60535.352403654513</v>
      </c>
      <c r="Y1188" s="181">
        <v>60420.509056125396</v>
      </c>
    </row>
    <row r="1189" spans="1:25" x14ac:dyDescent="0.25">
      <c r="A1189" s="178" t="s">
        <v>1227</v>
      </c>
      <c r="B1189" s="178" t="s">
        <v>625</v>
      </c>
      <c r="C1189" s="178" t="s">
        <v>218</v>
      </c>
      <c r="D1189" s="178" t="s">
        <v>1446</v>
      </c>
      <c r="E1189" s="181">
        <v>37697.116670765936</v>
      </c>
      <c r="F1189" s="181">
        <v>37597.305687032414</v>
      </c>
      <c r="G1189" s="181">
        <v>37528.890646392334</v>
      </c>
      <c r="H1189" s="181">
        <v>37483.60373133629</v>
      </c>
      <c r="I1189" s="181">
        <v>37453.535572634923</v>
      </c>
      <c r="J1189" s="182">
        <v>37431.686391903451</v>
      </c>
      <c r="K1189" s="181">
        <v>37413.074284656126</v>
      </c>
      <c r="L1189" s="181">
        <v>37394.457032455415</v>
      </c>
      <c r="M1189" s="181">
        <v>37372.779687585869</v>
      </c>
      <c r="N1189" s="181">
        <v>37345.748324469299</v>
      </c>
      <c r="O1189" s="181">
        <v>37311.035922802774</v>
      </c>
      <c r="P1189" s="181">
        <v>37269.719244467909</v>
      </c>
      <c r="Q1189" s="181">
        <v>37223.130124140516</v>
      </c>
      <c r="R1189" s="181">
        <v>37169.44155960319</v>
      </c>
      <c r="S1189" s="181">
        <v>37108.395801263912</v>
      </c>
      <c r="T1189" s="181">
        <v>37039.824283270274</v>
      </c>
      <c r="U1189" s="181">
        <v>36963.564733241066</v>
      </c>
      <c r="V1189" s="181">
        <v>36879.451297262349</v>
      </c>
      <c r="W1189" s="181">
        <v>36787.427424479174</v>
      </c>
      <c r="X1189" s="181">
        <v>36687.569136813763</v>
      </c>
      <c r="Y1189" s="181">
        <v>36579.349423414969</v>
      </c>
    </row>
    <row r="1190" spans="1:25" x14ac:dyDescent="0.25">
      <c r="A1190" s="178" t="s">
        <v>1227</v>
      </c>
      <c r="B1190" s="178" t="s">
        <v>625</v>
      </c>
      <c r="C1190" s="178" t="s">
        <v>953</v>
      </c>
      <c r="D1190" s="178" t="s">
        <v>1447</v>
      </c>
      <c r="E1190" s="181">
        <v>3443.1309960826452</v>
      </c>
      <c r="F1190" s="181">
        <v>3434.0145881927833</v>
      </c>
      <c r="G1190" s="181">
        <v>3427.7657827713115</v>
      </c>
      <c r="H1190" s="181">
        <v>3423.6294244840642</v>
      </c>
      <c r="I1190" s="181">
        <v>3420.8830974871207</v>
      </c>
      <c r="J1190" s="182">
        <v>3418.8874649809895</v>
      </c>
      <c r="K1190" s="181">
        <v>3417.187496149807</v>
      </c>
      <c r="L1190" s="181">
        <v>3415.4870573954572</v>
      </c>
      <c r="M1190" s="181">
        <v>3413.5071198133596</v>
      </c>
      <c r="N1190" s="181">
        <v>3411.0381637649189</v>
      </c>
      <c r="O1190" s="181">
        <v>3407.8676468479257</v>
      </c>
      <c r="P1190" s="181">
        <v>3404.0939169610374</v>
      </c>
      <c r="Q1190" s="181">
        <v>3399.8386195153334</v>
      </c>
      <c r="R1190" s="181">
        <v>3394.9348821205567</v>
      </c>
      <c r="S1190" s="181">
        <v>3389.3591627743513</v>
      </c>
      <c r="T1190" s="181">
        <v>3383.0960652246258</v>
      </c>
      <c r="U1190" s="181">
        <v>3376.1307680443097</v>
      </c>
      <c r="V1190" s="181">
        <v>3368.4481226808784</v>
      </c>
      <c r="W1190" s="181">
        <v>3360.0429639647195</v>
      </c>
      <c r="X1190" s="181">
        <v>3350.9222354888689</v>
      </c>
      <c r="Y1190" s="181">
        <v>3341.0378018106944</v>
      </c>
    </row>
    <row r="1191" spans="1:25" x14ac:dyDescent="0.25">
      <c r="A1191" s="178" t="s">
        <v>1227</v>
      </c>
      <c r="B1191" s="178" t="s">
        <v>625</v>
      </c>
      <c r="C1191" s="178" t="s">
        <v>555</v>
      </c>
      <c r="D1191" s="178" t="s">
        <v>1448</v>
      </c>
      <c r="E1191" s="181">
        <v>4149.3882957499809</v>
      </c>
      <c r="F1191" s="181">
        <v>4138.4019242641116</v>
      </c>
      <c r="G1191" s="181">
        <v>4130.8713597553051</v>
      </c>
      <c r="H1191" s="181">
        <v>4125.8865489294449</v>
      </c>
      <c r="I1191" s="181">
        <v>4122.5768935284796</v>
      </c>
      <c r="J1191" s="182">
        <v>4120.171915567149</v>
      </c>
      <c r="K1191" s="181">
        <v>4118.1232480086774</v>
      </c>
      <c r="L1191" s="181">
        <v>4116.0740141360884</v>
      </c>
      <c r="M1191" s="181">
        <v>4113.6879504519557</v>
      </c>
      <c r="N1191" s="181">
        <v>4110.7125605112969</v>
      </c>
      <c r="O1191" s="181">
        <v>4106.8917050742521</v>
      </c>
      <c r="P1191" s="181">
        <v>4102.3439052252825</v>
      </c>
      <c r="Q1191" s="181">
        <v>4097.2157583623784</v>
      </c>
      <c r="R1191" s="181">
        <v>4091.3061631205892</v>
      </c>
      <c r="S1191" s="181">
        <v>4084.586748546516</v>
      </c>
      <c r="T1191" s="181">
        <v>4077.0389602986902</v>
      </c>
      <c r="U1191" s="181">
        <v>4068.6449367691489</v>
      </c>
      <c r="V1191" s="181">
        <v>4059.3864221242879</v>
      </c>
      <c r="W1191" s="181">
        <v>4049.2571917114988</v>
      </c>
      <c r="X1191" s="181">
        <v>4038.2656133981977</v>
      </c>
      <c r="Y1191" s="181">
        <v>4026.3536781680295</v>
      </c>
    </row>
    <row r="1192" spans="1:25" x14ac:dyDescent="0.25">
      <c r="A1192" s="178" t="s">
        <v>1227</v>
      </c>
      <c r="B1192" s="178" t="s">
        <v>625</v>
      </c>
      <c r="C1192" s="178" t="s">
        <v>1449</v>
      </c>
      <c r="D1192" s="178" t="s">
        <v>1450</v>
      </c>
      <c r="E1192" s="181">
        <v>7242.9371277218206</v>
      </c>
      <c r="F1192" s="181">
        <v>7223.759940082994</v>
      </c>
      <c r="G1192" s="181">
        <v>7210.615013316461</v>
      </c>
      <c r="H1192" s="181">
        <v>7201.9138099505872</v>
      </c>
      <c r="I1192" s="181">
        <v>7196.136662989391</v>
      </c>
      <c r="J1192" s="182">
        <v>7191.938669712812</v>
      </c>
      <c r="K1192" s="181">
        <v>7188.3626316888913</v>
      </c>
      <c r="L1192" s="181">
        <v>7184.7856051391318</v>
      </c>
      <c r="M1192" s="181">
        <v>7180.6206275532504</v>
      </c>
      <c r="N1192" s="181">
        <v>7175.4269554419352</v>
      </c>
      <c r="O1192" s="181">
        <v>7168.7574866595151</v>
      </c>
      <c r="P1192" s="181">
        <v>7160.8191048962799</v>
      </c>
      <c r="Q1192" s="181">
        <v>7151.8677022647662</v>
      </c>
      <c r="R1192" s="181">
        <v>7141.5522476156048</v>
      </c>
      <c r="S1192" s="181">
        <v>7129.8232182198817</v>
      </c>
      <c r="T1192" s="181">
        <v>7116.6482266703169</v>
      </c>
      <c r="U1192" s="181">
        <v>7101.9960947559903</v>
      </c>
      <c r="V1192" s="181">
        <v>7085.8349561280365</v>
      </c>
      <c r="W1192" s="181">
        <v>7068.1539453855157</v>
      </c>
      <c r="X1192" s="181">
        <v>7048.9676690037131</v>
      </c>
      <c r="Y1192" s="181">
        <v>7028.1748697301482</v>
      </c>
    </row>
    <row r="1193" spans="1:25" x14ac:dyDescent="0.25">
      <c r="A1193" s="178" t="s">
        <v>1227</v>
      </c>
      <c r="B1193" s="178" t="s">
        <v>625</v>
      </c>
      <c r="C1193" s="178" t="s">
        <v>299</v>
      </c>
      <c r="D1193" s="178" t="s">
        <v>1451</v>
      </c>
      <c r="E1193" s="181">
        <v>4553.687668156389</v>
      </c>
      <c r="F1193" s="181">
        <v>4541.6308297052301</v>
      </c>
      <c r="G1193" s="181">
        <v>4533.3665178853098</v>
      </c>
      <c r="H1193" s="181">
        <v>4527.8960075430841</v>
      </c>
      <c r="I1193" s="181">
        <v>4524.2638728979236</v>
      </c>
      <c r="J1193" s="182">
        <v>4521.624563750619</v>
      </c>
      <c r="K1193" s="181">
        <v>4519.376282430042</v>
      </c>
      <c r="L1193" s="181">
        <v>4517.127379616024</v>
      </c>
      <c r="M1193" s="181">
        <v>4514.5088276754914</v>
      </c>
      <c r="N1193" s="181">
        <v>4511.2435279457459</v>
      </c>
      <c r="O1193" s="181">
        <v>4507.0503840302217</v>
      </c>
      <c r="P1193" s="181">
        <v>4502.0594652216105</v>
      </c>
      <c r="Q1193" s="181">
        <v>4496.4316527669371</v>
      </c>
      <c r="R1193" s="181">
        <v>4489.946250809282</v>
      </c>
      <c r="S1193" s="181">
        <v>4482.5721240459407</v>
      </c>
      <c r="T1193" s="181">
        <v>4474.2889102765321</v>
      </c>
      <c r="U1193" s="181">
        <v>4465.0770075312921</v>
      </c>
      <c r="V1193" s="181">
        <v>4454.9163812030856</v>
      </c>
      <c r="W1193" s="181">
        <v>4443.8002001346913</v>
      </c>
      <c r="X1193" s="181">
        <v>4431.7376475241972</v>
      </c>
      <c r="Y1193" s="181">
        <v>4418.6650621946792</v>
      </c>
    </row>
    <row r="1194" spans="1:25" x14ac:dyDescent="0.25">
      <c r="A1194" s="178" t="s">
        <v>1227</v>
      </c>
      <c r="B1194" s="178" t="s">
        <v>625</v>
      </c>
      <c r="C1194" s="178" t="s">
        <v>1127</v>
      </c>
      <c r="D1194" s="178" t="s">
        <v>1452</v>
      </c>
      <c r="E1194" s="181">
        <v>8794.2713110657096</v>
      </c>
      <c r="F1194" s="181">
        <v>8967.0637194450719</v>
      </c>
      <c r="G1194" s="181">
        <v>9150.8421825501355</v>
      </c>
      <c r="H1194" s="181">
        <v>9344.1216279710479</v>
      </c>
      <c r="I1194" s="181">
        <v>9545.3481239740886</v>
      </c>
      <c r="J1194" s="182">
        <v>9753.0432684944044</v>
      </c>
      <c r="K1194" s="181">
        <v>9966.1165044945374</v>
      </c>
      <c r="L1194" s="181">
        <v>10183.840797228993</v>
      </c>
      <c r="M1194" s="181">
        <v>10405.467011777664</v>
      </c>
      <c r="N1194" s="181">
        <v>10630.388788078406</v>
      </c>
      <c r="O1194" s="181">
        <v>10857.93145460778</v>
      </c>
      <c r="P1194" s="181">
        <v>11088.370171653583</v>
      </c>
      <c r="Q1194" s="181">
        <v>11322.081883283641</v>
      </c>
      <c r="R1194" s="181">
        <v>11558.493773766328</v>
      </c>
      <c r="S1194" s="181">
        <v>11797.478473547873</v>
      </c>
      <c r="T1194" s="181">
        <v>12038.925788952494</v>
      </c>
      <c r="U1194" s="181">
        <v>12282.717786471489</v>
      </c>
      <c r="V1194" s="181">
        <v>12528.725179014378</v>
      </c>
      <c r="W1194" s="181">
        <v>12776.845894027667</v>
      </c>
      <c r="X1194" s="181">
        <v>13027.017050458611</v>
      </c>
      <c r="Y1194" s="181">
        <v>13278.952821951541</v>
      </c>
    </row>
    <row r="1195" spans="1:25" x14ac:dyDescent="0.25">
      <c r="A1195" s="178" t="s">
        <v>1227</v>
      </c>
      <c r="B1195" s="178" t="s">
        <v>625</v>
      </c>
      <c r="C1195" s="178" t="s">
        <v>240</v>
      </c>
      <c r="D1195" s="178" t="s">
        <v>241</v>
      </c>
      <c r="E1195" s="181">
        <v>32462.503743819809</v>
      </c>
      <c r="F1195" s="181">
        <v>32519.906874551834</v>
      </c>
      <c r="G1195" s="181">
        <v>32607.113249189097</v>
      </c>
      <c r="H1195" s="181">
        <v>32717.326740978391</v>
      </c>
      <c r="I1195" s="181">
        <v>32843.948756780606</v>
      </c>
      <c r="J1195" s="182">
        <v>32981.064248042632</v>
      </c>
      <c r="K1195" s="181">
        <v>33124.435319337535</v>
      </c>
      <c r="L1195" s="181">
        <v>33271.291305470993</v>
      </c>
      <c r="M1195" s="181">
        <v>33418.974700529405</v>
      </c>
      <c r="N1195" s="181">
        <v>33565.457919186338</v>
      </c>
      <c r="O1195" s="181">
        <v>33708.64049819731</v>
      </c>
      <c r="P1195" s="181">
        <v>33849.467312104971</v>
      </c>
      <c r="Q1195" s="181">
        <v>33989.134019500489</v>
      </c>
      <c r="R1195" s="181">
        <v>34125.960121894379</v>
      </c>
      <c r="S1195" s="181">
        <v>34259.674715972687</v>
      </c>
      <c r="T1195" s="181">
        <v>34390.081127023528</v>
      </c>
      <c r="U1195" s="181">
        <v>34516.981441894954</v>
      </c>
      <c r="V1195" s="181">
        <v>34640.167046369061</v>
      </c>
      <c r="W1195" s="181">
        <v>34759.524819973158</v>
      </c>
      <c r="X1195" s="181">
        <v>34875.06199573823</v>
      </c>
      <c r="Y1195" s="181">
        <v>34986.206209220923</v>
      </c>
    </row>
    <row r="1196" spans="1:25" x14ac:dyDescent="0.25">
      <c r="A1196" s="178" t="s">
        <v>1227</v>
      </c>
      <c r="B1196" s="178" t="s">
        <v>628</v>
      </c>
      <c r="C1196" s="178" t="s">
        <v>218</v>
      </c>
      <c r="D1196" s="178" t="s">
        <v>1453</v>
      </c>
      <c r="E1196" s="181">
        <v>7203.9056651789952</v>
      </c>
      <c r="F1196" s="181">
        <v>7235.8721992043074</v>
      </c>
      <c r="G1196" s="181">
        <v>7277.6299037319104</v>
      </c>
      <c r="H1196" s="181">
        <v>7327.933990440607</v>
      </c>
      <c r="I1196" s="181">
        <v>7384.907381906728</v>
      </c>
      <c r="J1196" s="182">
        <v>7446.8789975199052</v>
      </c>
      <c r="K1196" s="181">
        <v>7512.6103751852734</v>
      </c>
      <c r="L1196" s="181">
        <v>7581.2051565817146</v>
      </c>
      <c r="M1196" s="181">
        <v>7651.8045039597728</v>
      </c>
      <c r="N1196" s="181">
        <v>7723.6443151909425</v>
      </c>
      <c r="O1196" s="181">
        <v>7795.9457157995985</v>
      </c>
      <c r="P1196" s="181">
        <v>7868.647967721532</v>
      </c>
      <c r="Q1196" s="181">
        <v>7941.7656773344679</v>
      </c>
      <c r="R1196" s="181">
        <v>8014.6273374779494</v>
      </c>
      <c r="S1196" s="181">
        <v>8086.9165729802471</v>
      </c>
      <c r="T1196" s="181">
        <v>8158.4858645333616</v>
      </c>
      <c r="U1196" s="181">
        <v>8228.9009949254778</v>
      </c>
      <c r="V1196" s="181">
        <v>8297.6242232028562</v>
      </c>
      <c r="W1196" s="181">
        <v>8364.5133829092665</v>
      </c>
      <c r="X1196" s="181">
        <v>8429.4796621847781</v>
      </c>
      <c r="Y1196" s="181">
        <v>8492.4637571239346</v>
      </c>
    </row>
    <row r="1197" spans="1:25" x14ac:dyDescent="0.25">
      <c r="A1197" s="178" t="s">
        <v>1227</v>
      </c>
      <c r="B1197" s="178" t="s">
        <v>628</v>
      </c>
      <c r="C1197" s="178" t="s">
        <v>802</v>
      </c>
      <c r="D1197" s="178" t="s">
        <v>1454</v>
      </c>
      <c r="E1197" s="181">
        <v>2902.4167428426335</v>
      </c>
      <c r="F1197" s="181">
        <v>2877.0223045004896</v>
      </c>
      <c r="G1197" s="181">
        <v>2855.6363066119984</v>
      </c>
      <c r="H1197" s="181">
        <v>2837.6254130271227</v>
      </c>
      <c r="I1197" s="181">
        <v>2822.1439156001529</v>
      </c>
      <c r="J1197" s="182">
        <v>2808.4648238072173</v>
      </c>
      <c r="K1197" s="181">
        <v>2796.0577996335232</v>
      </c>
      <c r="L1197" s="181">
        <v>2784.5442004474235</v>
      </c>
      <c r="M1197" s="181">
        <v>2773.5775924055229</v>
      </c>
      <c r="N1197" s="181">
        <v>2762.8627276263614</v>
      </c>
      <c r="O1197" s="181">
        <v>2752.1141034910788</v>
      </c>
      <c r="P1197" s="181">
        <v>2741.3111537597347</v>
      </c>
      <c r="Q1197" s="181">
        <v>2730.4603459014488</v>
      </c>
      <c r="R1197" s="181">
        <v>2719.3350832145547</v>
      </c>
      <c r="S1197" s="181">
        <v>2707.8396471711003</v>
      </c>
      <c r="T1197" s="181">
        <v>2695.9394441805298</v>
      </c>
      <c r="U1197" s="181">
        <v>2683.5086052884903</v>
      </c>
      <c r="V1197" s="181">
        <v>2670.3949966204709</v>
      </c>
      <c r="W1197" s="181">
        <v>2656.5806845059369</v>
      </c>
      <c r="X1197" s="181">
        <v>2642.0661385811568</v>
      </c>
      <c r="Y1197" s="181">
        <v>2626.8616947342316</v>
      </c>
    </row>
    <row r="1198" spans="1:25" x14ac:dyDescent="0.25">
      <c r="A1198" s="178" t="s">
        <v>1227</v>
      </c>
      <c r="B1198" s="178" t="s">
        <v>628</v>
      </c>
      <c r="C1198" s="178" t="s">
        <v>240</v>
      </c>
      <c r="D1198" s="178" t="s">
        <v>241</v>
      </c>
      <c r="E1198" s="181">
        <v>27455.01990439212</v>
      </c>
      <c r="F1198" s="181">
        <v>27547.7814343258</v>
      </c>
      <c r="G1198" s="181">
        <v>27677.816971866843</v>
      </c>
      <c r="H1198" s="181">
        <v>27840.282717590359</v>
      </c>
      <c r="I1198" s="181">
        <v>28027.956867234414</v>
      </c>
      <c r="J1198" s="182">
        <v>28234.429597144466</v>
      </c>
      <c r="K1198" s="181">
        <v>28454.956727986715</v>
      </c>
      <c r="L1198" s="181">
        <v>28686.108386394037</v>
      </c>
      <c r="M1198" s="181">
        <v>28924.6107583013</v>
      </c>
      <c r="N1198" s="181">
        <v>29167.561109745377</v>
      </c>
      <c r="O1198" s="181">
        <v>29412.012575249712</v>
      </c>
      <c r="P1198" s="181">
        <v>29657.73654461847</v>
      </c>
      <c r="Q1198" s="181">
        <v>29904.789033135654</v>
      </c>
      <c r="R1198" s="181">
        <v>30150.644750809148</v>
      </c>
      <c r="S1198" s="181">
        <v>30394.122635322885</v>
      </c>
      <c r="T1198" s="181">
        <v>30634.679967005999</v>
      </c>
      <c r="U1198" s="181">
        <v>30870.700337800856</v>
      </c>
      <c r="V1198" s="181">
        <v>31100.185048807089</v>
      </c>
      <c r="W1198" s="181">
        <v>31322.623686849773</v>
      </c>
      <c r="X1198" s="181">
        <v>31537.706960385414</v>
      </c>
      <c r="Y1198" s="181">
        <v>31745.236634037952</v>
      </c>
    </row>
    <row r="1199" spans="1:25" x14ac:dyDescent="0.25">
      <c r="A1199" s="178" t="s">
        <v>1227</v>
      </c>
      <c r="B1199" s="178" t="s">
        <v>630</v>
      </c>
      <c r="C1199" s="178" t="s">
        <v>218</v>
      </c>
      <c r="D1199" s="178" t="s">
        <v>377</v>
      </c>
      <c r="E1199" s="181">
        <v>28854.054715990234</v>
      </c>
      <c r="F1199" s="181">
        <v>29218.606193491603</v>
      </c>
      <c r="G1199" s="181">
        <v>29597.936085494646</v>
      </c>
      <c r="H1199" s="181">
        <v>29992.840015597834</v>
      </c>
      <c r="I1199" s="181">
        <v>30400.490795662135</v>
      </c>
      <c r="J1199" s="182">
        <v>30817.577381665393</v>
      </c>
      <c r="K1199" s="181">
        <v>31241.66530314452</v>
      </c>
      <c r="L1199" s="181">
        <v>31670.938912924732</v>
      </c>
      <c r="M1199" s="181">
        <v>32103.212212729886</v>
      </c>
      <c r="N1199" s="181">
        <v>32536.567352208112</v>
      </c>
      <c r="O1199" s="181">
        <v>32968.744187636781</v>
      </c>
      <c r="P1199" s="181">
        <v>33400.37662700034</v>
      </c>
      <c r="Q1199" s="181">
        <v>33832.272170971708</v>
      </c>
      <c r="R1199" s="181">
        <v>34262.191788266136</v>
      </c>
      <c r="S1199" s="181">
        <v>34689.474950971467</v>
      </c>
      <c r="T1199" s="181">
        <v>35114.158216896132</v>
      </c>
      <c r="U1199" s="181">
        <v>35533.52354854346</v>
      </c>
      <c r="V1199" s="181">
        <v>35944.16954124716</v>
      </c>
      <c r="W1199" s="181">
        <v>36345.688522178476</v>
      </c>
      <c r="X1199" s="181">
        <v>36737.912633577485</v>
      </c>
      <c r="Y1199" s="181">
        <v>37120.772654438697</v>
      </c>
    </row>
    <row r="1200" spans="1:25" x14ac:dyDescent="0.25">
      <c r="A1200" s="178" t="s">
        <v>1227</v>
      </c>
      <c r="B1200" s="178" t="s">
        <v>630</v>
      </c>
      <c r="C1200" s="178" t="s">
        <v>1233</v>
      </c>
      <c r="D1200" s="178" t="s">
        <v>1455</v>
      </c>
      <c r="E1200" s="181">
        <v>2191.5370533268269</v>
      </c>
      <c r="F1200" s="181">
        <v>2212.878283356175</v>
      </c>
      <c r="G1200" s="181">
        <v>2235.1955519497701</v>
      </c>
      <c r="H1200" s="181">
        <v>2258.5398217281099</v>
      </c>
      <c r="I1200" s="181">
        <v>2282.689395226033</v>
      </c>
      <c r="J1200" s="182">
        <v>2307.3888312053427</v>
      </c>
      <c r="K1200" s="181">
        <v>2332.4510125171405</v>
      </c>
      <c r="L1200" s="181">
        <v>2357.7370015399506</v>
      </c>
      <c r="M1200" s="181">
        <v>2383.081938063006</v>
      </c>
      <c r="N1200" s="181">
        <v>2408.342682695918</v>
      </c>
      <c r="O1200" s="181">
        <v>2433.3524643021401</v>
      </c>
      <c r="P1200" s="181">
        <v>2458.1594141431628</v>
      </c>
      <c r="Q1200" s="181">
        <v>2482.8238619387193</v>
      </c>
      <c r="R1200" s="181">
        <v>2507.1825205268628</v>
      </c>
      <c r="S1200" s="181">
        <v>2531.1891541280684</v>
      </c>
      <c r="T1200" s="181">
        <v>2554.8487872858104</v>
      </c>
      <c r="U1200" s="181">
        <v>2577.9665552722931</v>
      </c>
      <c r="V1200" s="181">
        <v>2600.3004006943288</v>
      </c>
      <c r="W1200" s="181">
        <v>2621.8270150521689</v>
      </c>
      <c r="X1200" s="181">
        <v>2642.5406424382195</v>
      </c>
      <c r="Y1200" s="181">
        <v>2662.4427047576078</v>
      </c>
    </row>
    <row r="1201" spans="1:25" x14ac:dyDescent="0.25">
      <c r="A1201" s="178" t="s">
        <v>1227</v>
      </c>
      <c r="B1201" s="178" t="s">
        <v>630</v>
      </c>
      <c r="C1201" s="178" t="s">
        <v>691</v>
      </c>
      <c r="D1201" s="178" t="s">
        <v>1456</v>
      </c>
      <c r="E1201" s="181">
        <v>1028.3288163227223</v>
      </c>
      <c r="F1201" s="181">
        <v>1078.3551635967144</v>
      </c>
      <c r="G1201" s="181">
        <v>1131.2039876480592</v>
      </c>
      <c r="H1201" s="181">
        <v>1187.0643503450203</v>
      </c>
      <c r="I1201" s="181">
        <v>1245.9896616106939</v>
      </c>
      <c r="J1201" s="182">
        <v>1308.0053223101577</v>
      </c>
      <c r="K1201" s="181">
        <v>1373.1638562690375</v>
      </c>
      <c r="L1201" s="181">
        <v>1441.5386765244007</v>
      </c>
      <c r="M1201" s="181">
        <v>1513.1814972658967</v>
      </c>
      <c r="N1201" s="181">
        <v>1588.1497012470988</v>
      </c>
      <c r="O1201" s="181">
        <v>1666.4768376097738</v>
      </c>
      <c r="P1201" s="181">
        <v>1748.3380652105884</v>
      </c>
      <c r="Q1201" s="181">
        <v>1833.9284480028489</v>
      </c>
      <c r="R1201" s="181">
        <v>1923.2845170438079</v>
      </c>
      <c r="S1201" s="181">
        <v>2016.5235226224556</v>
      </c>
      <c r="T1201" s="181">
        <v>2113.8053837545808</v>
      </c>
      <c r="U1201" s="181">
        <v>2215.124727007737</v>
      </c>
      <c r="V1201" s="181">
        <v>2320.4143176369867</v>
      </c>
      <c r="W1201" s="181">
        <v>2429.7811307568572</v>
      </c>
      <c r="X1201" s="181">
        <v>2543.3486806030255</v>
      </c>
      <c r="Y1201" s="181">
        <v>2661.2495829550985</v>
      </c>
    </row>
    <row r="1202" spans="1:25" x14ac:dyDescent="0.25">
      <c r="A1202" s="178" t="s">
        <v>1227</v>
      </c>
      <c r="B1202" s="178" t="s">
        <v>630</v>
      </c>
      <c r="C1202" s="178" t="s">
        <v>350</v>
      </c>
      <c r="D1202" s="178" t="s">
        <v>1457</v>
      </c>
      <c r="E1202" s="181">
        <v>2681.3623179065858</v>
      </c>
      <c r="F1202" s="181">
        <v>2710.5152355310047</v>
      </c>
      <c r="G1202" s="181">
        <v>2740.9271489441694</v>
      </c>
      <c r="H1202" s="181">
        <v>2772.6647584307334</v>
      </c>
      <c r="I1202" s="181">
        <v>2805.459951256259</v>
      </c>
      <c r="J1202" s="182">
        <v>2839.001881748798</v>
      </c>
      <c r="K1202" s="181">
        <v>2873.062459630381</v>
      </c>
      <c r="L1202" s="181">
        <v>2907.4719773095921</v>
      </c>
      <c r="M1202" s="181">
        <v>2942.0279581398745</v>
      </c>
      <c r="N1202" s="181">
        <v>2976.553858628401</v>
      </c>
      <c r="O1202" s="181">
        <v>3010.8431008956136</v>
      </c>
      <c r="P1202" s="181">
        <v>3044.9543815721822</v>
      </c>
      <c r="Q1202" s="181">
        <v>3078.9617904139227</v>
      </c>
      <c r="R1202" s="181">
        <v>3112.6621317484364</v>
      </c>
      <c r="S1202" s="181">
        <v>3145.9967800639902</v>
      </c>
      <c r="T1202" s="181">
        <v>3178.970631570648</v>
      </c>
      <c r="U1202" s="181">
        <v>3211.3396079561858</v>
      </c>
      <c r="V1202" s="181">
        <v>3242.7996836293987</v>
      </c>
      <c r="W1202" s="181">
        <v>3273.3185767957179</v>
      </c>
      <c r="X1202" s="181">
        <v>3302.8858064659862</v>
      </c>
      <c r="Y1202" s="181">
        <v>3331.4998334091679</v>
      </c>
    </row>
    <row r="1203" spans="1:25" x14ac:dyDescent="0.25">
      <c r="A1203" s="178" t="s">
        <v>1227</v>
      </c>
      <c r="B1203" s="178" t="s">
        <v>630</v>
      </c>
      <c r="C1203" s="178" t="s">
        <v>1041</v>
      </c>
      <c r="D1203" s="178" t="s">
        <v>1458</v>
      </c>
      <c r="E1203" s="181">
        <v>3718.8183130724087</v>
      </c>
      <c r="F1203" s="181">
        <v>3765.1498535686064</v>
      </c>
      <c r="G1203" s="181">
        <v>3813.3692453839699</v>
      </c>
      <c r="H1203" s="181">
        <v>3863.5779915067551</v>
      </c>
      <c r="I1203" s="181">
        <v>3915.4109265363913</v>
      </c>
      <c r="J1203" s="182">
        <v>3968.4408309921637</v>
      </c>
      <c r="K1203" s="181">
        <v>4022.3536400641965</v>
      </c>
      <c r="L1203" s="181">
        <v>4076.9151661008</v>
      </c>
      <c r="M1203" s="181">
        <v>4131.8437177422102</v>
      </c>
      <c r="N1203" s="181">
        <v>4186.8923049492432</v>
      </c>
      <c r="O1203" s="181">
        <v>4241.7700694027317</v>
      </c>
      <c r="P1203" s="181">
        <v>4296.5586396788776</v>
      </c>
      <c r="Q1203" s="181">
        <v>4351.361914494435</v>
      </c>
      <c r="R1203" s="181">
        <v>4405.8919565696588</v>
      </c>
      <c r="S1203" s="181">
        <v>4460.0639783192128</v>
      </c>
      <c r="T1203" s="181">
        <v>4513.8828605669241</v>
      </c>
      <c r="U1203" s="181">
        <v>4566.9994423179569</v>
      </c>
      <c r="V1203" s="181">
        <v>4618.9769893456132</v>
      </c>
      <c r="W1203" s="181">
        <v>4669.7637109754587</v>
      </c>
      <c r="X1203" s="181">
        <v>4719.3386592269371</v>
      </c>
      <c r="Y1203" s="181">
        <v>4767.6935695109923</v>
      </c>
    </row>
    <row r="1204" spans="1:25" x14ac:dyDescent="0.25">
      <c r="A1204" s="178" t="s">
        <v>1227</v>
      </c>
      <c r="B1204" s="178" t="s">
        <v>630</v>
      </c>
      <c r="C1204" s="178" t="s">
        <v>360</v>
      </c>
      <c r="D1204" s="178" t="s">
        <v>1459</v>
      </c>
      <c r="E1204" s="181">
        <v>5982.3586661614781</v>
      </c>
      <c r="F1204" s="181">
        <v>6024.0350126813983</v>
      </c>
      <c r="G1204" s="181">
        <v>6068.0872479435075</v>
      </c>
      <c r="H1204" s="181">
        <v>6114.6327157431278</v>
      </c>
      <c r="I1204" s="181">
        <v>6163.0512032488514</v>
      </c>
      <c r="J1204" s="182">
        <v>6212.6383352414787</v>
      </c>
      <c r="K1204" s="181">
        <v>6262.8808384778731</v>
      </c>
      <c r="L1204" s="181">
        <v>6313.4000298767296</v>
      </c>
      <c r="M1204" s="181">
        <v>6363.7521264854622</v>
      </c>
      <c r="N1204" s="181">
        <v>6413.5560444318844</v>
      </c>
      <c r="O1204" s="181">
        <v>6462.3721268083773</v>
      </c>
      <c r="P1204" s="181">
        <v>6510.3347241724723</v>
      </c>
      <c r="Q1204" s="181">
        <v>6557.6089706615312</v>
      </c>
      <c r="R1204" s="181">
        <v>6603.7692280531655</v>
      </c>
      <c r="S1204" s="181">
        <v>6648.7020181241514</v>
      </c>
      <c r="T1204" s="181">
        <v>6692.4294310803725</v>
      </c>
      <c r="U1204" s="181">
        <v>6734.4511928886532</v>
      </c>
      <c r="V1204" s="181">
        <v>6774.1496288627459</v>
      </c>
      <c r="W1204" s="181">
        <v>6811.4822264639115</v>
      </c>
      <c r="X1204" s="181">
        <v>6846.4525173684997</v>
      </c>
      <c r="Y1204" s="181">
        <v>6879.0826434169048</v>
      </c>
    </row>
    <row r="1205" spans="1:25" x14ac:dyDescent="0.25">
      <c r="A1205" s="178" t="s">
        <v>1227</v>
      </c>
      <c r="B1205" s="178" t="s">
        <v>630</v>
      </c>
      <c r="C1205" s="178" t="s">
        <v>1460</v>
      </c>
      <c r="D1205" s="178" t="s">
        <v>1461</v>
      </c>
      <c r="E1205" s="181">
        <v>1548.5780103794841</v>
      </c>
      <c r="F1205" s="181">
        <v>1587.6976353680657</v>
      </c>
      <c r="G1205" s="181">
        <v>1628.365141285924</v>
      </c>
      <c r="H1205" s="181">
        <v>1670.6675052269491</v>
      </c>
      <c r="I1205" s="181">
        <v>1714.4905494553127</v>
      </c>
      <c r="J1205" s="182">
        <v>1759.6855247052288</v>
      </c>
      <c r="K1205" s="181">
        <v>1806.1458087508715</v>
      </c>
      <c r="L1205" s="181">
        <v>1853.7947022463275</v>
      </c>
      <c r="M1205" s="181">
        <v>1902.5288606582433</v>
      </c>
      <c r="N1205" s="181">
        <v>1952.2550829593547</v>
      </c>
      <c r="O1205" s="181">
        <v>2002.8540383600771</v>
      </c>
      <c r="P1205" s="181">
        <v>2054.3778577991411</v>
      </c>
      <c r="Q1205" s="181">
        <v>2106.891608315042</v>
      </c>
      <c r="R1205" s="181">
        <v>2160.2709974202066</v>
      </c>
      <c r="S1205" s="181">
        <v>2214.4857281879681</v>
      </c>
      <c r="T1205" s="181">
        <v>2269.5485975581869</v>
      </c>
      <c r="U1205" s="181">
        <v>2325.29236543037</v>
      </c>
      <c r="V1205" s="181">
        <v>2381.4957501128806</v>
      </c>
      <c r="W1205" s="181">
        <v>2438.1269951745658</v>
      </c>
      <c r="X1205" s="181">
        <v>2495.1689966470444</v>
      </c>
      <c r="Y1205" s="181">
        <v>2552.610560696724</v>
      </c>
    </row>
    <row r="1206" spans="1:25" x14ac:dyDescent="0.25">
      <c r="A1206" s="178" t="s">
        <v>1227</v>
      </c>
      <c r="B1206" s="178" t="s">
        <v>630</v>
      </c>
      <c r="C1206" s="178" t="s">
        <v>1462</v>
      </c>
      <c r="D1206" s="178" t="s">
        <v>1463</v>
      </c>
      <c r="E1206" s="181">
        <v>1365.0203025348956</v>
      </c>
      <c r="F1206" s="181">
        <v>1431.4260850110229</v>
      </c>
      <c r="G1206" s="181">
        <v>1501.5784688109338</v>
      </c>
      <c r="H1206" s="181">
        <v>1575.7284177163669</v>
      </c>
      <c r="I1206" s="181">
        <v>1653.9468289230695</v>
      </c>
      <c r="J1206" s="182">
        <v>1736.2674199501682</v>
      </c>
      <c r="K1206" s="181">
        <v>1822.7599117732966</v>
      </c>
      <c r="L1206" s="181">
        <v>1913.5217540452088</v>
      </c>
      <c r="M1206" s="181">
        <v>2008.6215930176479</v>
      </c>
      <c r="N1206" s="181">
        <v>2108.1355994857913</v>
      </c>
      <c r="O1206" s="181">
        <v>2212.10830712303</v>
      </c>
      <c r="P1206" s="181">
        <v>2320.7722246286471</v>
      </c>
      <c r="Q1206" s="181">
        <v>2434.3862830491412</v>
      </c>
      <c r="R1206" s="181">
        <v>2552.9989743007482</v>
      </c>
      <c r="S1206" s="181">
        <v>2676.7659383134292</v>
      </c>
      <c r="T1206" s="181">
        <v>2805.899454175204</v>
      </c>
      <c r="U1206" s="181">
        <v>2940.3923891049349</v>
      </c>
      <c r="V1206" s="181">
        <v>3080.1554946147662</v>
      </c>
      <c r="W1206" s="181">
        <v>3225.3307712018909</v>
      </c>
      <c r="X1206" s="181">
        <v>3376.0821736604121</v>
      </c>
      <c r="Y1206" s="181">
        <v>3532.5857383210514</v>
      </c>
    </row>
    <row r="1207" spans="1:25" x14ac:dyDescent="0.25">
      <c r="A1207" s="178" t="s">
        <v>1227</v>
      </c>
      <c r="B1207" s="178" t="s">
        <v>630</v>
      </c>
      <c r="C1207" s="178" t="s">
        <v>240</v>
      </c>
      <c r="D1207" s="178" t="s">
        <v>241</v>
      </c>
      <c r="E1207" s="181">
        <v>61093.278651788394</v>
      </c>
      <c r="F1207" s="181">
        <v>61086.362946139612</v>
      </c>
      <c r="G1207" s="181">
        <v>61103.857338019327</v>
      </c>
      <c r="H1207" s="181">
        <v>61146.515522919864</v>
      </c>
      <c r="I1207" s="181">
        <v>61207.749018135066</v>
      </c>
      <c r="J1207" s="182">
        <v>61280.322412355163</v>
      </c>
      <c r="K1207" s="181">
        <v>61359.071633725966</v>
      </c>
      <c r="L1207" s="181">
        <v>61440.284048746696</v>
      </c>
      <c r="M1207" s="181">
        <v>61519.719332416127</v>
      </c>
      <c r="N1207" s="181">
        <v>61593.853655533858</v>
      </c>
      <c r="O1207" s="181">
        <v>61658.698587969528</v>
      </c>
      <c r="P1207" s="181">
        <v>61715.812036115763</v>
      </c>
      <c r="Q1207" s="181">
        <v>61767.00355473446</v>
      </c>
      <c r="R1207" s="181">
        <v>61808.509096226771</v>
      </c>
      <c r="S1207" s="181">
        <v>61839.563923669986</v>
      </c>
      <c r="T1207" s="181">
        <v>61860.676346915665</v>
      </c>
      <c r="U1207" s="181">
        <v>61867.544084908215</v>
      </c>
      <c r="V1207" s="181">
        <v>61854.897799703409</v>
      </c>
      <c r="W1207" s="181">
        <v>61822.814478941691</v>
      </c>
      <c r="X1207" s="181">
        <v>61771.783040409813</v>
      </c>
      <c r="Y1207" s="181">
        <v>61702.445839245032</v>
      </c>
    </row>
    <row r="1208" spans="1:25" x14ac:dyDescent="0.25">
      <c r="A1208" s="178" t="s">
        <v>1227</v>
      </c>
      <c r="B1208" s="178" t="s">
        <v>632</v>
      </c>
      <c r="C1208" s="178" t="s">
        <v>218</v>
      </c>
      <c r="D1208" s="178" t="s">
        <v>1464</v>
      </c>
      <c r="E1208" s="181">
        <v>72119.034437995389</v>
      </c>
      <c r="F1208" s="181">
        <v>71775.091513350155</v>
      </c>
      <c r="G1208" s="181">
        <v>71450.344505877001</v>
      </c>
      <c r="H1208" s="181">
        <v>71136.386596999917</v>
      </c>
      <c r="I1208" s="181">
        <v>70822.361379534981</v>
      </c>
      <c r="J1208" s="182">
        <v>70498.029051374906</v>
      </c>
      <c r="K1208" s="181">
        <v>70156.649338676085</v>
      </c>
      <c r="L1208" s="181">
        <v>69794.440164588988</v>
      </c>
      <c r="M1208" s="181">
        <v>69407.598453835759</v>
      </c>
      <c r="N1208" s="181">
        <v>68993.108983235157</v>
      </c>
      <c r="O1208" s="181">
        <v>68547.492173056744</v>
      </c>
      <c r="P1208" s="181">
        <v>68073.98559980368</v>
      </c>
      <c r="Q1208" s="181">
        <v>67576.157588978313</v>
      </c>
      <c r="R1208" s="181">
        <v>67051.28305965336</v>
      </c>
      <c r="S1208" s="181">
        <v>66499.409332548428</v>
      </c>
      <c r="T1208" s="181">
        <v>65920.157693990914</v>
      </c>
      <c r="U1208" s="181">
        <v>65312.509567635163</v>
      </c>
      <c r="V1208" s="181">
        <v>64676.20798573472</v>
      </c>
      <c r="W1208" s="181">
        <v>64012.242790670076</v>
      </c>
      <c r="X1208" s="181">
        <v>63321.700328307998</v>
      </c>
      <c r="Y1208" s="181">
        <v>62604.220240883798</v>
      </c>
    </row>
    <row r="1209" spans="1:25" x14ac:dyDescent="0.25">
      <c r="A1209" s="178" t="s">
        <v>1227</v>
      </c>
      <c r="B1209" s="178" t="s">
        <v>632</v>
      </c>
      <c r="C1209" s="178" t="s">
        <v>1465</v>
      </c>
      <c r="D1209" s="178" t="s">
        <v>1466</v>
      </c>
      <c r="E1209" s="181">
        <v>2320.5340225273262</v>
      </c>
      <c r="F1209" s="181">
        <v>2407.4485610943539</v>
      </c>
      <c r="G1209" s="181">
        <v>2498.232268959061</v>
      </c>
      <c r="H1209" s="181">
        <v>2592.7790733255465</v>
      </c>
      <c r="I1209" s="181">
        <v>2690.8490745029999</v>
      </c>
      <c r="J1209" s="182">
        <v>2792.1653727586604</v>
      </c>
      <c r="K1209" s="181">
        <v>2896.5312977545477</v>
      </c>
      <c r="L1209" s="181">
        <v>3003.8306160363827</v>
      </c>
      <c r="M1209" s="181">
        <v>3113.915721664544</v>
      </c>
      <c r="N1209" s="181">
        <v>3226.6419587939736</v>
      </c>
      <c r="O1209" s="181">
        <v>3341.8107901851713</v>
      </c>
      <c r="P1209" s="181">
        <v>3459.5267236325553</v>
      </c>
      <c r="Q1209" s="181">
        <v>3579.9274894235705</v>
      </c>
      <c r="R1209" s="181">
        <v>3702.8238631836048</v>
      </c>
      <c r="S1209" s="181">
        <v>3828.1502413607418</v>
      </c>
      <c r="T1209" s="181">
        <v>3955.8029386121825</v>
      </c>
      <c r="U1209" s="181">
        <v>4085.6203452332079</v>
      </c>
      <c r="V1209" s="181">
        <v>4217.4642512796772</v>
      </c>
      <c r="W1209" s="181">
        <v>4351.2609563274218</v>
      </c>
      <c r="X1209" s="181">
        <v>4486.936042980914</v>
      </c>
      <c r="Y1209" s="181">
        <v>4624.301549690018</v>
      </c>
    </row>
    <row r="1210" spans="1:25" x14ac:dyDescent="0.25">
      <c r="A1210" s="178" t="s">
        <v>1227</v>
      </c>
      <c r="B1210" s="178" t="s">
        <v>632</v>
      </c>
      <c r="C1210" s="178" t="s">
        <v>889</v>
      </c>
      <c r="D1210" s="178" t="s">
        <v>1467</v>
      </c>
      <c r="E1210" s="181">
        <v>2519.2341834776776</v>
      </c>
      <c r="F1210" s="181">
        <v>2557.9790604036853</v>
      </c>
      <c r="G1210" s="181">
        <v>2597.95814710889</v>
      </c>
      <c r="H1210" s="181">
        <v>2638.9078044427115</v>
      </c>
      <c r="I1210" s="181">
        <v>2680.4481602924739</v>
      </c>
      <c r="J1210" s="182">
        <v>2722.1908998928411</v>
      </c>
      <c r="K1210" s="181">
        <v>2763.8535979395633</v>
      </c>
      <c r="L1210" s="181">
        <v>2805.2502946967438</v>
      </c>
      <c r="M1210" s="181">
        <v>2846.180242183334</v>
      </c>
      <c r="N1210" s="181">
        <v>2886.4609766556709</v>
      </c>
      <c r="O1210" s="181">
        <v>2925.8774952462909</v>
      </c>
      <c r="P1210" s="181">
        <v>2964.4923871102437</v>
      </c>
      <c r="Q1210" s="181">
        <v>3002.3909891854328</v>
      </c>
      <c r="R1210" s="181">
        <v>3039.3830685980379</v>
      </c>
      <c r="S1210" s="181">
        <v>3075.3937539667108</v>
      </c>
      <c r="T1210" s="181">
        <v>3110.3249983212409</v>
      </c>
      <c r="U1210" s="181">
        <v>3144.0431496610227</v>
      </c>
      <c r="V1210" s="181">
        <v>3176.4444768554868</v>
      </c>
      <c r="W1210" s="181">
        <v>3207.4829489003796</v>
      </c>
      <c r="X1210" s="181">
        <v>3237.1175755989107</v>
      </c>
      <c r="Y1210" s="181">
        <v>3265.2324908154551</v>
      </c>
    </row>
    <row r="1211" spans="1:25" x14ac:dyDescent="0.25">
      <c r="A1211" s="178" t="s">
        <v>1227</v>
      </c>
      <c r="B1211" s="178" t="s">
        <v>632</v>
      </c>
      <c r="C1211" s="178" t="s">
        <v>1169</v>
      </c>
      <c r="D1211" s="178" t="s">
        <v>1468</v>
      </c>
      <c r="E1211" s="181">
        <v>1866.3622260693783</v>
      </c>
      <c r="F1211" s="181">
        <v>1907.7442836746948</v>
      </c>
      <c r="G1211" s="181">
        <v>1950.5231389645417</v>
      </c>
      <c r="H1211" s="181">
        <v>1994.5225662885464</v>
      </c>
      <c r="I1211" s="181">
        <v>2039.4728566970632</v>
      </c>
      <c r="J1211" s="182">
        <v>2085.0903366676143</v>
      </c>
      <c r="K1211" s="181">
        <v>2131.1651846929881</v>
      </c>
      <c r="L1211" s="181">
        <v>2177.556715815901</v>
      </c>
      <c r="M1211" s="181">
        <v>2224.1088519713203</v>
      </c>
      <c r="N1211" s="181">
        <v>2270.6756879285276</v>
      </c>
      <c r="O1211" s="181">
        <v>2317.0816535493063</v>
      </c>
      <c r="P1211" s="181">
        <v>2363.3678311790377</v>
      </c>
      <c r="Q1211" s="181">
        <v>2409.5947534840443</v>
      </c>
      <c r="R1211" s="181">
        <v>2455.6020156932182</v>
      </c>
      <c r="S1211" s="181">
        <v>2501.3188145666736</v>
      </c>
      <c r="T1211" s="181">
        <v>2546.6535862004653</v>
      </c>
      <c r="U1211" s="181">
        <v>2591.4830971873789</v>
      </c>
      <c r="V1211" s="181">
        <v>2635.7057961132359</v>
      </c>
      <c r="W1211" s="181">
        <v>2679.2657969042766</v>
      </c>
      <c r="X1211" s="181">
        <v>2722.1101683503234</v>
      </c>
      <c r="Y1211" s="181">
        <v>2764.1214037022469</v>
      </c>
    </row>
    <row r="1212" spans="1:25" x14ac:dyDescent="0.25">
      <c r="A1212" s="178" t="s">
        <v>1227</v>
      </c>
      <c r="B1212" s="178" t="s">
        <v>632</v>
      </c>
      <c r="C1212" s="178" t="s">
        <v>240</v>
      </c>
      <c r="D1212" s="178" t="s">
        <v>241</v>
      </c>
      <c r="E1212" s="181">
        <v>36309.413084682703</v>
      </c>
      <c r="F1212" s="181">
        <v>37189.187228243652</v>
      </c>
      <c r="G1212" s="181">
        <v>38105.594919378971</v>
      </c>
      <c r="H1212" s="181">
        <v>39055.688499006392</v>
      </c>
      <c r="I1212" s="181">
        <v>40034.673260732256</v>
      </c>
      <c r="J1212" s="182">
        <v>41037.442836127928</v>
      </c>
      <c r="K1212" s="181">
        <v>42060.300275589361</v>
      </c>
      <c r="L1212" s="181">
        <v>43100.877442590383</v>
      </c>
      <c r="M1212" s="181">
        <v>44156.471534379154</v>
      </c>
      <c r="N1212" s="181">
        <v>45224.545421065137</v>
      </c>
      <c r="O1212" s="181">
        <v>46301.930591240336</v>
      </c>
      <c r="P1212" s="181">
        <v>47389.752064428358</v>
      </c>
      <c r="Q1212" s="181">
        <v>48489.532967210929</v>
      </c>
      <c r="R1212" s="181">
        <v>49598.347807709775</v>
      </c>
      <c r="S1212" s="181">
        <v>50715.035281286073</v>
      </c>
      <c r="T1212" s="181">
        <v>51837.983473800094</v>
      </c>
      <c r="U1212" s="181">
        <v>52964.896631195086</v>
      </c>
      <c r="V1212" s="181">
        <v>54093.874366889206</v>
      </c>
      <c r="W1212" s="181">
        <v>55223.912503578904</v>
      </c>
      <c r="X1212" s="181">
        <v>56354.037156552484</v>
      </c>
      <c r="Y1212" s="181">
        <v>57481.900568056459</v>
      </c>
    </row>
    <row r="1213" spans="1:25" x14ac:dyDescent="0.25">
      <c r="A1213" s="178" t="s">
        <v>1227</v>
      </c>
      <c r="B1213" s="178" t="s">
        <v>634</v>
      </c>
      <c r="C1213" s="178" t="s">
        <v>218</v>
      </c>
      <c r="D1213" s="178" t="s">
        <v>1469</v>
      </c>
      <c r="E1213" s="181">
        <v>23787.401724640946</v>
      </c>
      <c r="F1213" s="181">
        <v>24143.304528446355</v>
      </c>
      <c r="G1213" s="181">
        <v>24430.695434275967</v>
      </c>
      <c r="H1213" s="181">
        <v>24665.974855121658</v>
      </c>
      <c r="I1213" s="181">
        <v>24860.234348476377</v>
      </c>
      <c r="J1213" s="182">
        <v>25021.159342410068</v>
      </c>
      <c r="K1213" s="181">
        <v>25154.842797439458</v>
      </c>
      <c r="L1213" s="181">
        <v>25266.270784931712</v>
      </c>
      <c r="M1213" s="181">
        <v>25358.847171664926</v>
      </c>
      <c r="N1213" s="181">
        <v>25435.131990099806</v>
      </c>
      <c r="O1213" s="181">
        <v>25496.590851033616</v>
      </c>
      <c r="P1213" s="181">
        <v>25546.383798548377</v>
      </c>
      <c r="Q1213" s="181">
        <v>25587.299757443481</v>
      </c>
      <c r="R1213" s="181">
        <v>25619.408107866955</v>
      </c>
      <c r="S1213" s="181">
        <v>25643.539161902583</v>
      </c>
      <c r="T1213" s="181">
        <v>25660.242105759891</v>
      </c>
      <c r="U1213" s="181">
        <v>25668.885425121869</v>
      </c>
      <c r="V1213" s="181">
        <v>25668.85288428588</v>
      </c>
      <c r="W1213" s="181">
        <v>25660.574469941872</v>
      </c>
      <c r="X1213" s="181">
        <v>25644.397421893187</v>
      </c>
      <c r="Y1213" s="181">
        <v>25620.067371938901</v>
      </c>
    </row>
    <row r="1214" spans="1:25" x14ac:dyDescent="0.25">
      <c r="A1214" s="178" t="s">
        <v>1227</v>
      </c>
      <c r="B1214" s="178" t="s">
        <v>634</v>
      </c>
      <c r="C1214" s="178" t="s">
        <v>464</v>
      </c>
      <c r="D1214" s="178" t="s">
        <v>1470</v>
      </c>
      <c r="E1214" s="181">
        <v>3301.9195951974866</v>
      </c>
      <c r="F1214" s="181">
        <v>3326.7627575088591</v>
      </c>
      <c r="G1214" s="181">
        <v>3341.6932420647527</v>
      </c>
      <c r="H1214" s="181">
        <v>3349.1505276635521</v>
      </c>
      <c r="I1214" s="181">
        <v>3350.7901746335915</v>
      </c>
      <c r="J1214" s="182">
        <v>3347.765857125602</v>
      </c>
      <c r="K1214" s="181">
        <v>3340.9877779580588</v>
      </c>
      <c r="L1214" s="181">
        <v>3331.1950133256109</v>
      </c>
      <c r="M1214" s="181">
        <v>3318.8991045631747</v>
      </c>
      <c r="N1214" s="181">
        <v>3304.4879409942796</v>
      </c>
      <c r="O1214" s="181">
        <v>3288.197710619912</v>
      </c>
      <c r="P1214" s="181">
        <v>3270.4752924904933</v>
      </c>
      <c r="Q1214" s="181">
        <v>3251.7079218542845</v>
      </c>
      <c r="R1214" s="181">
        <v>3231.9288855639234</v>
      </c>
      <c r="S1214" s="181">
        <v>3211.2661391540209</v>
      </c>
      <c r="T1214" s="181">
        <v>3189.8092868708331</v>
      </c>
      <c r="U1214" s="181">
        <v>3167.4999162990784</v>
      </c>
      <c r="V1214" s="181">
        <v>3144.2834779114846</v>
      </c>
      <c r="W1214" s="181">
        <v>3120.2345373459339</v>
      </c>
      <c r="X1214" s="181">
        <v>3095.415804686661</v>
      </c>
      <c r="Y1214" s="181">
        <v>3069.816362308005</v>
      </c>
    </row>
    <row r="1215" spans="1:25" x14ac:dyDescent="0.25">
      <c r="A1215" s="178" t="s">
        <v>1227</v>
      </c>
      <c r="B1215" s="178" t="s">
        <v>634</v>
      </c>
      <c r="C1215" s="178" t="s">
        <v>518</v>
      </c>
      <c r="D1215" s="178" t="s">
        <v>1471</v>
      </c>
      <c r="E1215" s="181">
        <v>1888.1142436626515</v>
      </c>
      <c r="F1215" s="181">
        <v>1944.4911814386708</v>
      </c>
      <c r="G1215" s="181">
        <v>1996.5173989620444</v>
      </c>
      <c r="H1215" s="181">
        <v>2045.3307995964328</v>
      </c>
      <c r="I1215" s="181">
        <v>2091.6956641193487</v>
      </c>
      <c r="J1215" s="182">
        <v>2136.1350726026167</v>
      </c>
      <c r="K1215" s="181">
        <v>2179.0685552096743</v>
      </c>
      <c r="L1215" s="181">
        <v>2220.8459599168659</v>
      </c>
      <c r="M1215" s="181">
        <v>2261.6989723811084</v>
      </c>
      <c r="N1215" s="181">
        <v>2301.7984543260964</v>
      </c>
      <c r="O1215" s="181">
        <v>2341.2264254663896</v>
      </c>
      <c r="P1215" s="181">
        <v>2380.228983640307</v>
      </c>
      <c r="Q1215" s="181">
        <v>2419.03285944757</v>
      </c>
      <c r="R1215" s="181">
        <v>2457.6181560735304</v>
      </c>
      <c r="S1215" s="181">
        <v>2496.0385160549554</v>
      </c>
      <c r="T1215" s="181">
        <v>2534.3236288260828</v>
      </c>
      <c r="U1215" s="181">
        <v>2572.3871928455305</v>
      </c>
      <c r="V1215" s="181">
        <v>2610.1399401255926</v>
      </c>
      <c r="W1215" s="181">
        <v>2647.5959632161421</v>
      </c>
      <c r="X1215" s="181">
        <v>2684.7622846542245</v>
      </c>
      <c r="Y1215" s="181">
        <v>2721.5831729469078</v>
      </c>
    </row>
    <row r="1216" spans="1:25" x14ac:dyDescent="0.25">
      <c r="A1216" s="178" t="s">
        <v>1227</v>
      </c>
      <c r="B1216" s="178" t="s">
        <v>634</v>
      </c>
      <c r="C1216" s="178" t="s">
        <v>240</v>
      </c>
      <c r="D1216" s="178" t="s">
        <v>241</v>
      </c>
      <c r="E1216" s="181">
        <v>44409.70372681359</v>
      </c>
      <c r="F1216" s="181">
        <v>45515.99819562256</v>
      </c>
      <c r="G1216" s="181">
        <v>46511.2908827555</v>
      </c>
      <c r="H1216" s="181">
        <v>47423.610538401539</v>
      </c>
      <c r="I1216" s="181">
        <v>48271.826592147336</v>
      </c>
      <c r="J1216" s="182">
        <v>49068.908766099426</v>
      </c>
      <c r="K1216" s="181">
        <v>49825.213718058512</v>
      </c>
      <c r="L1216" s="181">
        <v>50549.31794234593</v>
      </c>
      <c r="M1216" s="181">
        <v>51246.961479698461</v>
      </c>
      <c r="N1216" s="181">
        <v>51922.406427230475</v>
      </c>
      <c r="O1216" s="181">
        <v>52577.841608145034</v>
      </c>
      <c r="P1216" s="181">
        <v>53219.083926130428</v>
      </c>
      <c r="Q1216" s="181">
        <v>53851.416112058898</v>
      </c>
      <c r="R1216" s="181">
        <v>54474.562076747257</v>
      </c>
      <c r="S1216" s="181">
        <v>55089.873096393865</v>
      </c>
      <c r="T1216" s="181">
        <v>55698.150680876832</v>
      </c>
      <c r="U1216" s="181">
        <v>56297.644104784165</v>
      </c>
      <c r="V1216" s="181">
        <v>56886.566903697902</v>
      </c>
      <c r="W1216" s="181">
        <v>57465.405041620375</v>
      </c>
      <c r="X1216" s="181">
        <v>58034.483105129388</v>
      </c>
      <c r="Y1216" s="181">
        <v>58592.768848311593</v>
      </c>
    </row>
    <row r="1217" spans="1:25" x14ac:dyDescent="0.25">
      <c r="A1217" s="178" t="s">
        <v>1227</v>
      </c>
      <c r="B1217" s="178" t="s">
        <v>636</v>
      </c>
      <c r="C1217" s="178" t="s">
        <v>218</v>
      </c>
      <c r="D1217" s="178" t="s">
        <v>1472</v>
      </c>
      <c r="E1217" s="181">
        <v>50605.923051220605</v>
      </c>
      <c r="F1217" s="181">
        <v>50666.240924845792</v>
      </c>
      <c r="G1217" s="181">
        <v>50698.404561510484</v>
      </c>
      <c r="H1217" s="181">
        <v>50712.917437835131</v>
      </c>
      <c r="I1217" s="181">
        <v>50711.152112137468</v>
      </c>
      <c r="J1217" s="182">
        <v>50692.085367073007</v>
      </c>
      <c r="K1217" s="181">
        <v>50655.120504161234</v>
      </c>
      <c r="L1217" s="181">
        <v>50600.203009069708</v>
      </c>
      <c r="M1217" s="181">
        <v>50526.22210135081</v>
      </c>
      <c r="N1217" s="181">
        <v>50432.01066434673</v>
      </c>
      <c r="O1217" s="181">
        <v>50315.536007598377</v>
      </c>
      <c r="P1217" s="181">
        <v>50179.087910355061</v>
      </c>
      <c r="Q1217" s="181">
        <v>50025.0301492617</v>
      </c>
      <c r="R1217" s="181">
        <v>49851.043194707454</v>
      </c>
      <c r="S1217" s="181">
        <v>49656.877331291224</v>
      </c>
      <c r="T1217" s="181">
        <v>49441.919687731119</v>
      </c>
      <c r="U1217" s="181">
        <v>49203.815496283452</v>
      </c>
      <c r="V1217" s="181">
        <v>48940.80472180526</v>
      </c>
      <c r="W1217" s="181">
        <v>48653.372454125602</v>
      </c>
      <c r="X1217" s="181">
        <v>48342.092540881684</v>
      </c>
      <c r="Y1217" s="181">
        <v>48006.382612361631</v>
      </c>
    </row>
    <row r="1218" spans="1:25" x14ac:dyDescent="0.25">
      <c r="A1218" s="178" t="s">
        <v>1227</v>
      </c>
      <c r="B1218" s="178" t="s">
        <v>636</v>
      </c>
      <c r="C1218" s="178" t="s">
        <v>350</v>
      </c>
      <c r="D1218" s="178" t="s">
        <v>1473</v>
      </c>
      <c r="E1218" s="181">
        <v>6809.0992349240205</v>
      </c>
      <c r="F1218" s="181">
        <v>7148.2286896032001</v>
      </c>
      <c r="G1218" s="181">
        <v>7500.0729645622378</v>
      </c>
      <c r="H1218" s="181">
        <v>7866.4943104776903</v>
      </c>
      <c r="I1218" s="181">
        <v>8248.1691039188736</v>
      </c>
      <c r="J1218" s="182">
        <v>8645.4116685299305</v>
      </c>
      <c r="K1218" s="181">
        <v>9058.5839750878949</v>
      </c>
      <c r="L1218" s="181">
        <v>9488.1307892745135</v>
      </c>
      <c r="M1218" s="181">
        <v>9934.2862937808204</v>
      </c>
      <c r="N1218" s="181">
        <v>10397.228047932222</v>
      </c>
      <c r="O1218" s="181">
        <v>10876.892379065515</v>
      </c>
      <c r="P1218" s="181">
        <v>11374.097124523454</v>
      </c>
      <c r="Q1218" s="181">
        <v>11889.756760666905</v>
      </c>
      <c r="R1218" s="181">
        <v>12423.709942129295</v>
      </c>
      <c r="S1218" s="181">
        <v>12976.211019560424</v>
      </c>
      <c r="T1218" s="181">
        <v>13547.378360758525</v>
      </c>
      <c r="U1218" s="181">
        <v>14136.768894082012</v>
      </c>
      <c r="V1218" s="181">
        <v>14743.952549979173</v>
      </c>
      <c r="W1218" s="181">
        <v>15369.056570428511</v>
      </c>
      <c r="X1218" s="181">
        <v>16012.205193688513</v>
      </c>
      <c r="Y1218" s="181">
        <v>16673.0911777398</v>
      </c>
    </row>
    <row r="1219" spans="1:25" x14ac:dyDescent="0.25">
      <c r="A1219" s="178" t="s">
        <v>1227</v>
      </c>
      <c r="B1219" s="178" t="s">
        <v>636</v>
      </c>
      <c r="C1219" s="178" t="s">
        <v>1474</v>
      </c>
      <c r="D1219" s="178" t="s">
        <v>1475</v>
      </c>
      <c r="E1219" s="181">
        <v>2665.4439977092388</v>
      </c>
      <c r="F1219" s="181">
        <v>2744.7191181744311</v>
      </c>
      <c r="G1219" s="181">
        <v>2824.7793395441818</v>
      </c>
      <c r="H1219" s="181">
        <v>2906.1621559731716</v>
      </c>
      <c r="I1219" s="181">
        <v>2988.9299511618906</v>
      </c>
      <c r="J1219" s="182">
        <v>3073.0061481235293</v>
      </c>
      <c r="K1219" s="181">
        <v>3158.3309518867363</v>
      </c>
      <c r="L1219" s="181">
        <v>3244.871887649274</v>
      </c>
      <c r="M1219" s="181">
        <v>3332.5228389784952</v>
      </c>
      <c r="N1219" s="181">
        <v>3421.1617123630563</v>
      </c>
      <c r="O1219" s="181">
        <v>3510.5926181899367</v>
      </c>
      <c r="P1219" s="181">
        <v>3600.9086724982662</v>
      </c>
      <c r="Q1219" s="181">
        <v>3692.22122761535</v>
      </c>
      <c r="R1219" s="181">
        <v>3784.3005313279191</v>
      </c>
      <c r="S1219" s="181">
        <v>3877.0534234657534</v>
      </c>
      <c r="T1219" s="181">
        <v>3970.3493025149473</v>
      </c>
      <c r="U1219" s="181">
        <v>4063.9016139607252</v>
      </c>
      <c r="V1219" s="181">
        <v>4157.445090959307</v>
      </c>
      <c r="W1219" s="181">
        <v>4250.8852064113462</v>
      </c>
      <c r="X1219" s="181">
        <v>4344.130722033563</v>
      </c>
      <c r="Y1219" s="181">
        <v>4436.97962288692</v>
      </c>
    </row>
    <row r="1220" spans="1:25" x14ac:dyDescent="0.25">
      <c r="A1220" s="178" t="s">
        <v>1227</v>
      </c>
      <c r="B1220" s="178" t="s">
        <v>636</v>
      </c>
      <c r="C1220" s="178" t="s">
        <v>1476</v>
      </c>
      <c r="D1220" s="178" t="s">
        <v>1477</v>
      </c>
      <c r="E1220" s="181">
        <v>1575.5420207075531</v>
      </c>
      <c r="F1220" s="181">
        <v>1632.8392526525624</v>
      </c>
      <c r="G1220" s="181">
        <v>1691.2785822014991</v>
      </c>
      <c r="H1220" s="181">
        <v>1751.1992413800976</v>
      </c>
      <c r="I1220" s="181">
        <v>1812.6608321574856</v>
      </c>
      <c r="J1220" s="182">
        <v>1875.6393658645757</v>
      </c>
      <c r="K1220" s="181">
        <v>1940.1202237205746</v>
      </c>
      <c r="L1220" s="181">
        <v>2006.1049868709592</v>
      </c>
      <c r="M1220" s="181">
        <v>2073.5491470332954</v>
      </c>
      <c r="N1220" s="181">
        <v>2142.3967373781197</v>
      </c>
      <c r="O1220" s="181">
        <v>2212.5435455131519</v>
      </c>
      <c r="P1220" s="181">
        <v>2284.0657141383485</v>
      </c>
      <c r="Q1220" s="181">
        <v>2357.0527342922819</v>
      </c>
      <c r="R1220" s="181">
        <v>2431.3769730609351</v>
      </c>
      <c r="S1220" s="181">
        <v>2506.995545302193</v>
      </c>
      <c r="T1220" s="181">
        <v>2583.8398377765652</v>
      </c>
      <c r="U1220" s="181">
        <v>2661.7370805656492</v>
      </c>
      <c r="V1220" s="181">
        <v>2740.5238621576264</v>
      </c>
      <c r="W1220" s="181">
        <v>2820.1456549550076</v>
      </c>
      <c r="X1220" s="181">
        <v>2900.5485816981945</v>
      </c>
      <c r="Y1220" s="181">
        <v>2981.6028099083564</v>
      </c>
    </row>
    <row r="1221" spans="1:25" x14ac:dyDescent="0.25">
      <c r="A1221" s="178" t="s">
        <v>1227</v>
      </c>
      <c r="B1221" s="178" t="s">
        <v>636</v>
      </c>
      <c r="C1221" s="178" t="s">
        <v>650</v>
      </c>
      <c r="D1221" s="178" t="s">
        <v>1478</v>
      </c>
      <c r="E1221" s="181">
        <v>1825.9660098418938</v>
      </c>
      <c r="F1221" s="181">
        <v>1877.6850834227487</v>
      </c>
      <c r="G1221" s="181">
        <v>1929.7946543935846</v>
      </c>
      <c r="H1221" s="181">
        <v>1982.6595037371164</v>
      </c>
      <c r="I1221" s="181">
        <v>2036.3187122538011</v>
      </c>
      <c r="J1221" s="182">
        <v>2090.7165946434002</v>
      </c>
      <c r="K1221" s="181">
        <v>2145.8091645575805</v>
      </c>
      <c r="L1221" s="181">
        <v>2201.571205003198</v>
      </c>
      <c r="M1221" s="181">
        <v>2257.9277339957139</v>
      </c>
      <c r="N1221" s="181">
        <v>2314.7933639912167</v>
      </c>
      <c r="O1221" s="181">
        <v>2372.0333078193617</v>
      </c>
      <c r="P1221" s="181">
        <v>2429.7085203311844</v>
      </c>
      <c r="Q1221" s="181">
        <v>2487.8919038417653</v>
      </c>
      <c r="R1221" s="181">
        <v>2546.4264270757058</v>
      </c>
      <c r="S1221" s="181">
        <v>2605.2477022648368</v>
      </c>
      <c r="T1221" s="181">
        <v>2664.2665669157141</v>
      </c>
      <c r="U1221" s="181">
        <v>2723.2898388643189</v>
      </c>
      <c r="V1221" s="181">
        <v>2782.1396424376626</v>
      </c>
      <c r="W1221" s="181">
        <v>2840.7531815848924</v>
      </c>
      <c r="X1221" s="181">
        <v>2899.0702021940915</v>
      </c>
      <c r="Y1221" s="181">
        <v>2956.9569586064563</v>
      </c>
    </row>
    <row r="1222" spans="1:25" x14ac:dyDescent="0.25">
      <c r="A1222" s="178" t="s">
        <v>1227</v>
      </c>
      <c r="B1222" s="178" t="s">
        <v>636</v>
      </c>
      <c r="C1222" s="178" t="s">
        <v>1479</v>
      </c>
      <c r="D1222" s="178" t="s">
        <v>231</v>
      </c>
      <c r="E1222" s="181">
        <v>1222.7179388502632</v>
      </c>
      <c r="F1222" s="181">
        <v>1283.6158129335106</v>
      </c>
      <c r="G1222" s="181">
        <v>1346.796902212933</v>
      </c>
      <c r="H1222" s="181">
        <v>1412.5956132275305</v>
      </c>
      <c r="I1222" s="181">
        <v>1481.1334037114598</v>
      </c>
      <c r="J1222" s="182">
        <v>1552.4667171303013</v>
      </c>
      <c r="K1222" s="181">
        <v>1626.6605530011932</v>
      </c>
      <c r="L1222" s="181">
        <v>1703.7947784194582</v>
      </c>
      <c r="M1222" s="181">
        <v>1783.9114458456959</v>
      </c>
      <c r="N1222" s="181">
        <v>1867.0424398163027</v>
      </c>
      <c r="O1222" s="181">
        <v>1953.1763265564391</v>
      </c>
      <c r="P1222" s="181">
        <v>2042.4599660773265</v>
      </c>
      <c r="Q1222" s="181">
        <v>2135.0575719720573</v>
      </c>
      <c r="R1222" s="181">
        <v>2230.9401712638464</v>
      </c>
      <c r="S1222" s="181">
        <v>2330.1534379973123</v>
      </c>
      <c r="T1222" s="181">
        <v>2432.7186276168668</v>
      </c>
      <c r="U1222" s="181">
        <v>2538.5561772279661</v>
      </c>
      <c r="V1222" s="181">
        <v>2647.5888587366017</v>
      </c>
      <c r="W1222" s="181">
        <v>2759.8395211341481</v>
      </c>
      <c r="X1222" s="181">
        <v>2875.3304740304534</v>
      </c>
      <c r="Y1222" s="181">
        <v>2994.0065456156049</v>
      </c>
    </row>
    <row r="1223" spans="1:25" x14ac:dyDescent="0.25">
      <c r="A1223" s="178" t="s">
        <v>1227</v>
      </c>
      <c r="B1223" s="178" t="s">
        <v>636</v>
      </c>
      <c r="C1223" s="178" t="s">
        <v>240</v>
      </c>
      <c r="D1223" s="178" t="s">
        <v>241</v>
      </c>
      <c r="E1223" s="181">
        <v>52554.566399869189</v>
      </c>
      <c r="F1223" s="181">
        <v>53156.678486675752</v>
      </c>
      <c r="G1223" s="181">
        <v>53737.651525325244</v>
      </c>
      <c r="H1223" s="181">
        <v>54307.946072899525</v>
      </c>
      <c r="I1223" s="181">
        <v>54868.586757639729</v>
      </c>
      <c r="J1223" s="182">
        <v>55418.027405528926</v>
      </c>
      <c r="K1223" s="181">
        <v>55955.133851366343</v>
      </c>
      <c r="L1223" s="181">
        <v>56479.335763164636</v>
      </c>
      <c r="M1223" s="181">
        <v>56988.85420032066</v>
      </c>
      <c r="N1223" s="181">
        <v>57481.778105277619</v>
      </c>
      <c r="O1223" s="181">
        <v>57955.126576199596</v>
      </c>
      <c r="P1223" s="181">
        <v>58410.832743209692</v>
      </c>
      <c r="Q1223" s="181">
        <v>58851.009435597844</v>
      </c>
      <c r="R1223" s="181">
        <v>59272.300856258196</v>
      </c>
      <c r="S1223" s="181">
        <v>59673.703436747754</v>
      </c>
      <c r="T1223" s="181">
        <v>60053.739690218223</v>
      </c>
      <c r="U1223" s="181">
        <v>60408.74072682616</v>
      </c>
      <c r="V1223" s="181">
        <v>60735.628676991051</v>
      </c>
      <c r="W1223" s="181">
        <v>61034.022068786682</v>
      </c>
      <c r="X1223" s="181">
        <v>61303.65052207798</v>
      </c>
      <c r="Y1223" s="181">
        <v>61542.76502862195</v>
      </c>
    </row>
    <row r="1224" spans="1:25" x14ac:dyDescent="0.25">
      <c r="A1224" s="178" t="s">
        <v>1227</v>
      </c>
      <c r="B1224" s="178" t="s">
        <v>641</v>
      </c>
      <c r="C1224" s="178" t="s">
        <v>565</v>
      </c>
      <c r="D1224" s="178" t="s">
        <v>566</v>
      </c>
      <c r="E1224" s="181">
        <v>5186.5827442814298</v>
      </c>
      <c r="F1224" s="181">
        <v>5226.7969108485822</v>
      </c>
      <c r="G1224" s="181">
        <v>5264.6351037115537</v>
      </c>
      <c r="H1224" s="181">
        <v>5301.5264571440403</v>
      </c>
      <c r="I1224" s="181">
        <v>5337.9600935682965</v>
      </c>
      <c r="J1224" s="182">
        <v>5374.1281163373351</v>
      </c>
      <c r="K1224" s="181">
        <v>5410.1741502489604</v>
      </c>
      <c r="L1224" s="181">
        <v>5446.2209145698671</v>
      </c>
      <c r="M1224" s="181">
        <v>5482.2265241888363</v>
      </c>
      <c r="N1224" s="181">
        <v>5518.1194075107778</v>
      </c>
      <c r="O1224" s="181">
        <v>5553.7195024134999</v>
      </c>
      <c r="P1224" s="181">
        <v>5589.2406328610177</v>
      </c>
      <c r="Q1224" s="181">
        <v>5624.8777750852032</v>
      </c>
      <c r="R1224" s="181">
        <v>5660.3338312137212</v>
      </c>
      <c r="S1224" s="181">
        <v>5695.5892923530373</v>
      </c>
      <c r="T1224" s="181">
        <v>5730.8208669509295</v>
      </c>
      <c r="U1224" s="181">
        <v>5765.6191014616525</v>
      </c>
      <c r="V1224" s="181">
        <v>5799.3855383524788</v>
      </c>
      <c r="W1224" s="181">
        <v>5832.0809204650068</v>
      </c>
      <c r="X1224" s="181">
        <v>5863.7608809956564</v>
      </c>
      <c r="Y1224" s="181">
        <v>5894.5719962259282</v>
      </c>
    </row>
    <row r="1225" spans="1:25" x14ac:dyDescent="0.25">
      <c r="A1225" s="178" t="s">
        <v>1227</v>
      </c>
      <c r="B1225" s="178" t="s">
        <v>643</v>
      </c>
      <c r="C1225" s="178" t="s">
        <v>218</v>
      </c>
      <c r="D1225" s="178" t="s">
        <v>1480</v>
      </c>
      <c r="E1225" s="181">
        <v>42873.610240980997</v>
      </c>
      <c r="F1225" s="181">
        <v>43132.817320456357</v>
      </c>
      <c r="G1225" s="181">
        <v>43376.456638612122</v>
      </c>
      <c r="H1225" s="181">
        <v>43608.064025330139</v>
      </c>
      <c r="I1225" s="181">
        <v>43827.725248278221</v>
      </c>
      <c r="J1225" s="182">
        <v>44033.957589947961</v>
      </c>
      <c r="K1225" s="181">
        <v>44226.004964203072</v>
      </c>
      <c r="L1225" s="181">
        <v>44403.856963639904</v>
      </c>
      <c r="M1225" s="181">
        <v>44566.772847267355</v>
      </c>
      <c r="N1225" s="181">
        <v>44714.011937135678</v>
      </c>
      <c r="O1225" s="181">
        <v>44844.1443127108</v>
      </c>
      <c r="P1225" s="181">
        <v>44959.756235818306</v>
      </c>
      <c r="Q1225" s="181">
        <v>45063.550919168236</v>
      </c>
      <c r="R1225" s="181">
        <v>45154.083368489715</v>
      </c>
      <c r="S1225" s="181">
        <v>45231.784360279555</v>
      </c>
      <c r="T1225" s="181">
        <v>45296.999286507336</v>
      </c>
      <c r="U1225" s="181">
        <v>45348.425801744343</v>
      </c>
      <c r="V1225" s="181">
        <v>45384.863352391338</v>
      </c>
      <c r="W1225" s="181">
        <v>45406.854814072933</v>
      </c>
      <c r="X1225" s="181">
        <v>45415.076770284642</v>
      </c>
      <c r="Y1225" s="181">
        <v>45409.301554813072</v>
      </c>
    </row>
    <row r="1226" spans="1:25" x14ac:dyDescent="0.25">
      <c r="A1226" s="178" t="s">
        <v>1227</v>
      </c>
      <c r="B1226" s="178" t="s">
        <v>643</v>
      </c>
      <c r="C1226" s="178" t="s">
        <v>1233</v>
      </c>
      <c r="D1226" s="178" t="s">
        <v>1481</v>
      </c>
      <c r="E1226" s="181">
        <v>2781.550238519068</v>
      </c>
      <c r="F1226" s="181">
        <v>2799.4172106394531</v>
      </c>
      <c r="G1226" s="181">
        <v>2816.2864390780778</v>
      </c>
      <c r="H1226" s="181">
        <v>2832.3864487593364</v>
      </c>
      <c r="I1226" s="181">
        <v>2847.7219394817844</v>
      </c>
      <c r="J1226" s="182">
        <v>2862.1956676282175</v>
      </c>
      <c r="K1226" s="181">
        <v>2875.7574928309677</v>
      </c>
      <c r="L1226" s="181">
        <v>2888.4057054947511</v>
      </c>
      <c r="M1226" s="181">
        <v>2900.0910692756502</v>
      </c>
      <c r="N1226" s="181">
        <v>2910.7642787996119</v>
      </c>
      <c r="O1226" s="181">
        <v>2920.3310707836977</v>
      </c>
      <c r="P1226" s="181">
        <v>2928.9586804489368</v>
      </c>
      <c r="Q1226" s="181">
        <v>2936.8222167591275</v>
      </c>
      <c r="R1226" s="181">
        <v>2943.8266094114442</v>
      </c>
      <c r="S1226" s="181">
        <v>2949.9989830635545</v>
      </c>
      <c r="T1226" s="181">
        <v>2955.3609329828582</v>
      </c>
      <c r="U1226" s="181">
        <v>2959.8265421073406</v>
      </c>
      <c r="V1226" s="181">
        <v>2963.3164113903681</v>
      </c>
      <c r="W1226" s="181">
        <v>2965.8648998982098</v>
      </c>
      <c r="X1226" s="181">
        <v>2967.5151558481198</v>
      </c>
      <c r="Y1226" s="181">
        <v>2968.2512853016142</v>
      </c>
    </row>
    <row r="1227" spans="1:25" x14ac:dyDescent="0.25">
      <c r="A1227" s="178" t="s">
        <v>1227</v>
      </c>
      <c r="B1227" s="178" t="s">
        <v>643</v>
      </c>
      <c r="C1227" s="178" t="s">
        <v>1482</v>
      </c>
      <c r="D1227" s="178" t="s">
        <v>1483</v>
      </c>
      <c r="E1227" s="181">
        <v>1276.1452224861368</v>
      </c>
      <c r="F1227" s="181">
        <v>1340.2998391335004</v>
      </c>
      <c r="G1227" s="181">
        <v>1407.1237965622404</v>
      </c>
      <c r="H1227" s="181">
        <v>1476.8253486529343</v>
      </c>
      <c r="I1227" s="181">
        <v>1549.5134769789188</v>
      </c>
      <c r="J1227" s="182">
        <v>1625.2427720188937</v>
      </c>
      <c r="K1227" s="181">
        <v>1704.0892226396243</v>
      </c>
      <c r="L1227" s="181">
        <v>1786.1560974359024</v>
      </c>
      <c r="M1227" s="181">
        <v>1871.5179581130549</v>
      </c>
      <c r="N1227" s="181">
        <v>1960.2458627120145</v>
      </c>
      <c r="O1227" s="181">
        <v>2052.3751376363957</v>
      </c>
      <c r="P1227" s="181">
        <v>2148.1225165727974</v>
      </c>
      <c r="Q1227" s="181">
        <v>2247.7324000977142</v>
      </c>
      <c r="R1227" s="181">
        <v>2351.2581937386303</v>
      </c>
      <c r="S1227" s="181">
        <v>2458.8447482472602</v>
      </c>
      <c r="T1227" s="181">
        <v>2570.6379608651714</v>
      </c>
      <c r="U1227" s="181">
        <v>2686.6914630268811</v>
      </c>
      <c r="V1227" s="181">
        <v>2807.0536146164764</v>
      </c>
      <c r="W1227" s="181">
        <v>2931.8732584305485</v>
      </c>
      <c r="X1227" s="181">
        <v>3061.3143003032374</v>
      </c>
      <c r="Y1227" s="181">
        <v>3195.4850171061075</v>
      </c>
    </row>
    <row r="1228" spans="1:25" x14ac:dyDescent="0.25">
      <c r="A1228" s="178" t="s">
        <v>1227</v>
      </c>
      <c r="B1228" s="178" t="s">
        <v>643</v>
      </c>
      <c r="C1228" s="178" t="s">
        <v>574</v>
      </c>
      <c r="D1228" s="178" t="s">
        <v>1484</v>
      </c>
      <c r="E1228" s="181">
        <v>2596.9250950433311</v>
      </c>
      <c r="F1228" s="181">
        <v>2638.5722516451947</v>
      </c>
      <c r="G1228" s="181">
        <v>2679.8287023977832</v>
      </c>
      <c r="H1228" s="181">
        <v>2720.8936431370521</v>
      </c>
      <c r="I1228" s="181">
        <v>2761.7571498771049</v>
      </c>
      <c r="J1228" s="182">
        <v>2802.3093357314797</v>
      </c>
      <c r="K1228" s="181">
        <v>2842.4829044721323</v>
      </c>
      <c r="L1228" s="181">
        <v>2882.2566064492621</v>
      </c>
      <c r="M1228" s="181">
        <v>2921.5608271590345</v>
      </c>
      <c r="N1228" s="181">
        <v>2960.3235576160259</v>
      </c>
      <c r="O1228" s="181">
        <v>2998.4242493135348</v>
      </c>
      <c r="P1228" s="181">
        <v>3036.0092131641677</v>
      </c>
      <c r="Q1228" s="181">
        <v>3073.2390632979477</v>
      </c>
      <c r="R1228" s="181">
        <v>3109.9955114057725</v>
      </c>
      <c r="S1228" s="181">
        <v>3146.2863755278058</v>
      </c>
      <c r="T1228" s="181">
        <v>3182.114182493433</v>
      </c>
      <c r="U1228" s="181">
        <v>3217.3650460226481</v>
      </c>
      <c r="V1228" s="181">
        <v>3251.9282352933119</v>
      </c>
      <c r="W1228" s="181">
        <v>3285.8152331702322</v>
      </c>
      <c r="X1228" s="181">
        <v>3319.0482644892008</v>
      </c>
      <c r="Y1228" s="181">
        <v>3351.5842000890893</v>
      </c>
    </row>
    <row r="1229" spans="1:25" x14ac:dyDescent="0.25">
      <c r="A1229" s="178" t="s">
        <v>1227</v>
      </c>
      <c r="B1229" s="178" t="s">
        <v>643</v>
      </c>
      <c r="C1229" s="178" t="s">
        <v>1485</v>
      </c>
      <c r="D1229" s="178" t="s">
        <v>1486</v>
      </c>
      <c r="E1229" s="181">
        <v>6618.1012968994892</v>
      </c>
      <c r="F1229" s="181">
        <v>6719.6894795573844</v>
      </c>
      <c r="G1229" s="181">
        <v>6820.1429029219917</v>
      </c>
      <c r="H1229" s="181">
        <v>6919.9703366208914</v>
      </c>
      <c r="I1229" s="181">
        <v>7019.1476883570949</v>
      </c>
      <c r="J1229" s="182">
        <v>7117.3970435419196</v>
      </c>
      <c r="K1229" s="181">
        <v>7214.5493409609699</v>
      </c>
      <c r="L1229" s="181">
        <v>7310.552771599956</v>
      </c>
      <c r="M1229" s="181">
        <v>7405.2330798514495</v>
      </c>
      <c r="N1229" s="181">
        <v>7498.4104193218309</v>
      </c>
      <c r="O1229" s="181">
        <v>7589.7825675764889</v>
      </c>
      <c r="P1229" s="181">
        <v>7679.7231566665287</v>
      </c>
      <c r="Q1229" s="181">
        <v>7768.6409690368537</v>
      </c>
      <c r="R1229" s="181">
        <v>7856.2391426756521</v>
      </c>
      <c r="S1229" s="181">
        <v>7942.5399662861637</v>
      </c>
      <c r="T1229" s="181">
        <v>8027.5523236011195</v>
      </c>
      <c r="U1229" s="181">
        <v>8110.9915998067081</v>
      </c>
      <c r="V1229" s="181">
        <v>8192.5819028968799</v>
      </c>
      <c r="W1229" s="181">
        <v>8272.355776025428</v>
      </c>
      <c r="X1229" s="181">
        <v>8350.3727049474692</v>
      </c>
      <c r="Y1229" s="181">
        <v>8426.5277068737087</v>
      </c>
    </row>
    <row r="1230" spans="1:25" x14ac:dyDescent="0.25">
      <c r="A1230" s="178" t="s">
        <v>1227</v>
      </c>
      <c r="B1230" s="178" t="s">
        <v>643</v>
      </c>
      <c r="C1230" s="178" t="s">
        <v>240</v>
      </c>
      <c r="D1230" s="178" t="s">
        <v>241</v>
      </c>
      <c r="E1230" s="181">
        <v>24210.239968087553</v>
      </c>
      <c r="F1230" s="181">
        <v>24505.570458361493</v>
      </c>
      <c r="G1230" s="181">
        <v>24796.610397793153</v>
      </c>
      <c r="H1230" s="181">
        <v>25085.283448332884</v>
      </c>
      <c r="I1230" s="181">
        <v>25371.562216394148</v>
      </c>
      <c r="J1230" s="182">
        <v>25654.502700571549</v>
      </c>
      <c r="K1230" s="181">
        <v>25933.560520912761</v>
      </c>
      <c r="L1230" s="181">
        <v>26208.615145378328</v>
      </c>
      <c r="M1230" s="181">
        <v>26479.106993321901</v>
      </c>
      <c r="N1230" s="181">
        <v>26744.45974815364</v>
      </c>
      <c r="O1230" s="181">
        <v>27003.664765933616</v>
      </c>
      <c r="P1230" s="181">
        <v>27258.119182571379</v>
      </c>
      <c r="Q1230" s="181">
        <v>27509.328514906563</v>
      </c>
      <c r="R1230" s="181">
        <v>27756.28904445799</v>
      </c>
      <c r="S1230" s="181">
        <v>27999.129085298922</v>
      </c>
      <c r="T1230" s="181">
        <v>28237.92648719751</v>
      </c>
      <c r="U1230" s="181">
        <v>28471.726081992067</v>
      </c>
      <c r="V1230" s="181">
        <v>28699.609004016311</v>
      </c>
      <c r="W1230" s="181">
        <v>28921.739728974469</v>
      </c>
      <c r="X1230" s="181">
        <v>29138.372980279004</v>
      </c>
      <c r="Y1230" s="181">
        <v>29349.18635727412</v>
      </c>
    </row>
    <row r="1231" spans="1:25" x14ac:dyDescent="0.25">
      <c r="A1231" s="178" t="s">
        <v>1227</v>
      </c>
      <c r="B1231" s="178" t="s">
        <v>652</v>
      </c>
      <c r="C1231" s="178" t="s">
        <v>218</v>
      </c>
      <c r="D1231" s="178" t="s">
        <v>1487</v>
      </c>
      <c r="E1231" s="181">
        <v>3867.9947236233661</v>
      </c>
      <c r="F1231" s="181">
        <v>3873.7878279752786</v>
      </c>
      <c r="G1231" s="181">
        <v>3881.4090746996958</v>
      </c>
      <c r="H1231" s="181">
        <v>3890.4284755429057</v>
      </c>
      <c r="I1231" s="181">
        <v>3900.3737165722523</v>
      </c>
      <c r="J1231" s="182">
        <v>3910.7703271885107</v>
      </c>
      <c r="K1231" s="181">
        <v>3921.2785339748743</v>
      </c>
      <c r="L1231" s="181">
        <v>3931.6977267193306</v>
      </c>
      <c r="M1231" s="181">
        <v>3941.810621356306</v>
      </c>
      <c r="N1231" s="181">
        <v>3951.4202666257193</v>
      </c>
      <c r="O1231" s="181">
        <v>3960.315076058896</v>
      </c>
      <c r="P1231" s="181">
        <v>3968.6207636674803</v>
      </c>
      <c r="Q1231" s="181">
        <v>3976.4769590303213</v>
      </c>
      <c r="R1231" s="181">
        <v>3983.6795720700943</v>
      </c>
      <c r="S1231" s="181">
        <v>3990.1861912331151</v>
      </c>
      <c r="T1231" s="181">
        <v>3996.0142847144689</v>
      </c>
      <c r="U1231" s="181">
        <v>4001.2325608119199</v>
      </c>
      <c r="V1231" s="181">
        <v>4005.8675313882109</v>
      </c>
      <c r="W1231" s="181">
        <v>4009.9070186191821</v>
      </c>
      <c r="X1231" s="181">
        <v>4013.3597663322962</v>
      </c>
      <c r="Y1231" s="181">
        <v>4016.2263528545591</v>
      </c>
    </row>
    <row r="1232" spans="1:25" x14ac:dyDescent="0.25">
      <c r="A1232" s="178" t="s">
        <v>1227</v>
      </c>
      <c r="B1232" s="178" t="s">
        <v>652</v>
      </c>
      <c r="C1232" s="178" t="s">
        <v>240</v>
      </c>
      <c r="D1232" s="178" t="s">
        <v>241</v>
      </c>
      <c r="E1232" s="181">
        <v>2885.8075817608888</v>
      </c>
      <c r="F1232" s="181">
        <v>2890.1296622328655</v>
      </c>
      <c r="G1232" s="181">
        <v>2895.8156709146951</v>
      </c>
      <c r="H1232" s="181">
        <v>2902.5448050516452</v>
      </c>
      <c r="I1232" s="181">
        <v>2909.9646838300841</v>
      </c>
      <c r="J1232" s="182">
        <v>2917.7213174050412</v>
      </c>
      <c r="K1232" s="181">
        <v>2925.5612099027212</v>
      </c>
      <c r="L1232" s="181">
        <v>2933.3346914005492</v>
      </c>
      <c r="M1232" s="181">
        <v>2940.8796520590263</v>
      </c>
      <c r="N1232" s="181">
        <v>2948.0491518019139</v>
      </c>
      <c r="O1232" s="181">
        <v>2954.6853316146248</v>
      </c>
      <c r="P1232" s="181">
        <v>2960.8819833644848</v>
      </c>
      <c r="Q1232" s="181">
        <v>2966.7432809519446</v>
      </c>
      <c r="R1232" s="181">
        <v>2972.1169582198377</v>
      </c>
      <c r="S1232" s="181">
        <v>2976.9713730404155</v>
      </c>
      <c r="T1232" s="181">
        <v>2981.319557967603</v>
      </c>
      <c r="U1232" s="181">
        <v>2985.2127744277423</v>
      </c>
      <c r="V1232" s="181">
        <v>2988.6708022137182</v>
      </c>
      <c r="W1232" s="181">
        <v>2991.6845557760912</v>
      </c>
      <c r="X1232" s="181">
        <v>2994.2605586510581</v>
      </c>
      <c r="Y1232" s="181">
        <v>2996.3992423129548</v>
      </c>
    </row>
    <row r="1233" spans="1:25" x14ac:dyDescent="0.25">
      <c r="A1233" s="178" t="s">
        <v>1227</v>
      </c>
      <c r="B1233" s="178" t="s">
        <v>654</v>
      </c>
      <c r="C1233" s="178" t="s">
        <v>218</v>
      </c>
      <c r="D1233" s="178" t="s">
        <v>1488</v>
      </c>
      <c r="E1233" s="181">
        <v>75218.864706970053</v>
      </c>
      <c r="F1233" s="181">
        <v>75752.870581506577</v>
      </c>
      <c r="G1233" s="181">
        <v>76152.60326256635</v>
      </c>
      <c r="H1233" s="181">
        <v>76447.394559678287</v>
      </c>
      <c r="I1233" s="181">
        <v>76655.235438956312</v>
      </c>
      <c r="J1233" s="182">
        <v>76787.248251684185</v>
      </c>
      <c r="K1233" s="181">
        <v>76852.775781153483</v>
      </c>
      <c r="L1233" s="181">
        <v>76860.260030191668</v>
      </c>
      <c r="M1233" s="181">
        <v>76815.091569946075</v>
      </c>
      <c r="N1233" s="181">
        <v>76721.335839845589</v>
      </c>
      <c r="O1233" s="181">
        <v>76580.72594654368</v>
      </c>
      <c r="P1233" s="181">
        <v>76401.088668058568</v>
      </c>
      <c r="Q1233" s="181">
        <v>76189.710643991653</v>
      </c>
      <c r="R1233" s="181">
        <v>75945.984601971824</v>
      </c>
      <c r="S1233" s="181">
        <v>75671.584270649953</v>
      </c>
      <c r="T1233" s="181">
        <v>75366.630689881567</v>
      </c>
      <c r="U1233" s="181">
        <v>75029.868784636419</v>
      </c>
      <c r="V1233" s="181">
        <v>74661.127453733148</v>
      </c>
      <c r="W1233" s="181">
        <v>74261.764400162312</v>
      </c>
      <c r="X1233" s="181">
        <v>73832.698223146654</v>
      </c>
      <c r="Y1233" s="181">
        <v>73372.36281060992</v>
      </c>
    </row>
    <row r="1234" spans="1:25" x14ac:dyDescent="0.25">
      <c r="A1234" s="178" t="s">
        <v>1227</v>
      </c>
      <c r="B1234" s="178" t="s">
        <v>654</v>
      </c>
      <c r="C1234" s="178" t="s">
        <v>503</v>
      </c>
      <c r="D1234" s="178" t="s">
        <v>1489</v>
      </c>
      <c r="E1234" s="181">
        <v>5688.881298047424</v>
      </c>
      <c r="F1234" s="181">
        <v>5740.7727461120176</v>
      </c>
      <c r="G1234" s="181">
        <v>5782.6536024664601</v>
      </c>
      <c r="H1234" s="181">
        <v>5816.6947689739663</v>
      </c>
      <c r="I1234" s="181">
        <v>5844.2201978035218</v>
      </c>
      <c r="J1234" s="182">
        <v>5866.0399487731502</v>
      </c>
      <c r="K1234" s="181">
        <v>5882.8345262899647</v>
      </c>
      <c r="L1234" s="181">
        <v>5895.2209489120351</v>
      </c>
      <c r="M1234" s="181">
        <v>5903.5867968074763</v>
      </c>
      <c r="N1234" s="181">
        <v>5908.2208233285592</v>
      </c>
      <c r="O1234" s="181">
        <v>5909.2342277113867</v>
      </c>
      <c r="P1234" s="181">
        <v>5907.210345721689</v>
      </c>
      <c r="Q1234" s="181">
        <v>5902.6954394797121</v>
      </c>
      <c r="R1234" s="181">
        <v>5895.6274337453988</v>
      </c>
      <c r="S1234" s="181">
        <v>5886.1212426812508</v>
      </c>
      <c r="T1234" s="181">
        <v>5874.1717463784025</v>
      </c>
      <c r="U1234" s="181">
        <v>5859.6663709422564</v>
      </c>
      <c r="V1234" s="181">
        <v>5842.5765229519084</v>
      </c>
      <c r="W1234" s="181">
        <v>5822.9933168552898</v>
      </c>
      <c r="X1234" s="181">
        <v>5800.9741608445656</v>
      </c>
      <c r="Y1234" s="181">
        <v>5776.3813701592253</v>
      </c>
    </row>
    <row r="1235" spans="1:25" x14ac:dyDescent="0.25">
      <c r="A1235" s="178" t="s">
        <v>1227</v>
      </c>
      <c r="B1235" s="178" t="s">
        <v>654</v>
      </c>
      <c r="C1235" s="178" t="s">
        <v>530</v>
      </c>
      <c r="D1235" s="178" t="s">
        <v>1490</v>
      </c>
      <c r="E1235" s="181">
        <v>3421.4340415861352</v>
      </c>
      <c r="F1235" s="181">
        <v>3519.2748459473642</v>
      </c>
      <c r="G1235" s="181">
        <v>3613.3625397178375</v>
      </c>
      <c r="H1235" s="181">
        <v>3704.7777962883574</v>
      </c>
      <c r="I1235" s="181">
        <v>3794.1455863898555</v>
      </c>
      <c r="J1235" s="182">
        <v>3881.8072502068007</v>
      </c>
      <c r="K1235" s="181">
        <v>3968.049793431896</v>
      </c>
      <c r="L1235" s="181">
        <v>4053.144596943293</v>
      </c>
      <c r="M1235" s="181">
        <v>4137.2283660708872</v>
      </c>
      <c r="N1235" s="181">
        <v>4220.3822707409809</v>
      </c>
      <c r="O1235" s="181">
        <v>4302.5686234759387</v>
      </c>
      <c r="P1235" s="181">
        <v>4384.1011620245463</v>
      </c>
      <c r="Q1235" s="181">
        <v>4465.2937766451323</v>
      </c>
      <c r="R1235" s="181">
        <v>4546.0187483741693</v>
      </c>
      <c r="S1235" s="181">
        <v>4626.2801131881297</v>
      </c>
      <c r="T1235" s="181">
        <v>4705.9888267064407</v>
      </c>
      <c r="U1235" s="181">
        <v>4784.9639620679036</v>
      </c>
      <c r="V1235" s="181">
        <v>4863.0834390470127</v>
      </c>
      <c r="W1235" s="181">
        <v>4940.3206047388549</v>
      </c>
      <c r="X1235" s="181">
        <v>5016.6211298838334</v>
      </c>
      <c r="Y1235" s="181">
        <v>5091.758074885618</v>
      </c>
    </row>
    <row r="1236" spans="1:25" x14ac:dyDescent="0.25">
      <c r="A1236" s="178" t="s">
        <v>1227</v>
      </c>
      <c r="B1236" s="178" t="s">
        <v>654</v>
      </c>
      <c r="C1236" s="178" t="s">
        <v>733</v>
      </c>
      <c r="D1236" s="178" t="s">
        <v>1491</v>
      </c>
      <c r="E1236" s="181">
        <v>4054.6576945299716</v>
      </c>
      <c r="F1236" s="181">
        <v>4119.8932145867038</v>
      </c>
      <c r="G1236" s="181">
        <v>4178.6025252960435</v>
      </c>
      <c r="H1236" s="181">
        <v>4232.2219972217545</v>
      </c>
      <c r="I1236" s="181">
        <v>4281.6091192972035</v>
      </c>
      <c r="J1236" s="182">
        <v>4327.2674976329145</v>
      </c>
      <c r="K1236" s="181">
        <v>4369.619688155798</v>
      </c>
      <c r="L1236" s="181">
        <v>4409.0535576261955</v>
      </c>
      <c r="M1236" s="181">
        <v>4445.7958985043379</v>
      </c>
      <c r="N1236" s="181">
        <v>4480.0057104033885</v>
      </c>
      <c r="O1236" s="181">
        <v>4511.711633131762</v>
      </c>
      <c r="P1236" s="181">
        <v>4541.3068262690504</v>
      </c>
      <c r="Q1236" s="181">
        <v>4569.1673607792318</v>
      </c>
      <c r="R1236" s="181">
        <v>4595.2061752050695</v>
      </c>
      <c r="S1236" s="181">
        <v>4619.4732311521611</v>
      </c>
      <c r="T1236" s="181">
        <v>4641.9255634054434</v>
      </c>
      <c r="U1236" s="181">
        <v>4662.4340515592012</v>
      </c>
      <c r="V1236" s="181">
        <v>4680.9338329038164</v>
      </c>
      <c r="W1236" s="181">
        <v>4697.4553977148253</v>
      </c>
      <c r="X1236" s="181">
        <v>4712.0032905077896</v>
      </c>
      <c r="Y1236" s="181">
        <v>4724.4231970502169</v>
      </c>
    </row>
    <row r="1237" spans="1:25" x14ac:dyDescent="0.25">
      <c r="A1237" s="178" t="s">
        <v>1227</v>
      </c>
      <c r="B1237" s="178" t="s">
        <v>654</v>
      </c>
      <c r="C1237" s="178" t="s">
        <v>638</v>
      </c>
      <c r="D1237" s="178" t="s">
        <v>1492</v>
      </c>
      <c r="E1237" s="181">
        <v>3632.1708732858442</v>
      </c>
      <c r="F1237" s="181">
        <v>3559.6468608732534</v>
      </c>
      <c r="G1237" s="181">
        <v>3482.2576286349617</v>
      </c>
      <c r="H1237" s="181">
        <v>3401.7873075138823</v>
      </c>
      <c r="I1237" s="181">
        <v>3319.3619642452263</v>
      </c>
      <c r="J1237" s="182">
        <v>3235.7146807734389</v>
      </c>
      <c r="K1237" s="181">
        <v>3151.4396618330056</v>
      </c>
      <c r="L1237" s="181">
        <v>3067.041209830425</v>
      </c>
      <c r="M1237" s="181">
        <v>2982.8584049649462</v>
      </c>
      <c r="N1237" s="181">
        <v>2899.1491919574582</v>
      </c>
      <c r="O1237" s="181">
        <v>2816.0619948909298</v>
      </c>
      <c r="P1237" s="181">
        <v>2733.9502230318808</v>
      </c>
      <c r="Q1237" s="181">
        <v>2653.1127322919219</v>
      </c>
      <c r="R1237" s="181">
        <v>2573.5494649149259</v>
      </c>
      <c r="S1237" s="181">
        <v>2495.33497154717</v>
      </c>
      <c r="T1237" s="181">
        <v>2418.4852916515706</v>
      </c>
      <c r="U1237" s="181">
        <v>2342.9707167533115</v>
      </c>
      <c r="V1237" s="181">
        <v>2268.7964876252781</v>
      </c>
      <c r="W1237" s="181">
        <v>2196.0113696283847</v>
      </c>
      <c r="X1237" s="181">
        <v>2124.6450429373976</v>
      </c>
      <c r="Y1237" s="181">
        <v>2054.6529344952164</v>
      </c>
    </row>
    <row r="1238" spans="1:25" x14ac:dyDescent="0.25">
      <c r="A1238" s="178" t="s">
        <v>1227</v>
      </c>
      <c r="B1238" s="178" t="s">
        <v>654</v>
      </c>
      <c r="C1238" s="178" t="s">
        <v>797</v>
      </c>
      <c r="D1238" s="178" t="s">
        <v>1493</v>
      </c>
      <c r="E1238" s="181">
        <v>2993.8814311184574</v>
      </c>
      <c r="F1238" s="181">
        <v>3024.6077298084924</v>
      </c>
      <c r="G1238" s="181">
        <v>3050.1195218193334</v>
      </c>
      <c r="H1238" s="181">
        <v>3071.545357793786</v>
      </c>
      <c r="I1238" s="181">
        <v>3089.5711913937166</v>
      </c>
      <c r="J1238" s="182">
        <v>3104.6141328577978</v>
      </c>
      <c r="K1238" s="181">
        <v>3117.0245608778255</v>
      </c>
      <c r="L1238" s="181">
        <v>3127.1207864013154</v>
      </c>
      <c r="M1238" s="181">
        <v>3135.100737612579</v>
      </c>
      <c r="N1238" s="181">
        <v>3141.1107147187304</v>
      </c>
      <c r="O1238" s="181">
        <v>3145.2031926042291</v>
      </c>
      <c r="P1238" s="181">
        <v>3147.6824787313553</v>
      </c>
      <c r="Q1238" s="181">
        <v>3148.834494994092</v>
      </c>
      <c r="R1238" s="181">
        <v>3148.6215804416047</v>
      </c>
      <c r="S1238" s="181">
        <v>3147.1005438846132</v>
      </c>
      <c r="T1238" s="181">
        <v>3144.2642110911515</v>
      </c>
      <c r="U1238" s="181">
        <v>3140.0478035168458</v>
      </c>
      <c r="V1238" s="181">
        <v>3134.4313135308334</v>
      </c>
      <c r="W1238" s="181">
        <v>3127.4589471901404</v>
      </c>
      <c r="X1238" s="181">
        <v>3119.1569975889215</v>
      </c>
      <c r="Y1238" s="181">
        <v>3109.446867921276</v>
      </c>
    </row>
    <row r="1239" spans="1:25" x14ac:dyDescent="0.25">
      <c r="A1239" s="178" t="s">
        <v>1227</v>
      </c>
      <c r="B1239" s="178" t="s">
        <v>654</v>
      </c>
      <c r="C1239" s="178" t="s">
        <v>953</v>
      </c>
      <c r="D1239" s="178" t="s">
        <v>1494</v>
      </c>
      <c r="E1239" s="181">
        <v>2551.1314529801271</v>
      </c>
      <c r="F1239" s="181">
        <v>2607.3040932857125</v>
      </c>
      <c r="G1239" s="181">
        <v>2659.891213389983</v>
      </c>
      <c r="H1239" s="181">
        <v>2709.7444662374983</v>
      </c>
      <c r="I1239" s="181">
        <v>2757.3633586797173</v>
      </c>
      <c r="J1239" s="182">
        <v>2803.03042394974</v>
      </c>
      <c r="K1239" s="181">
        <v>2846.9824761697901</v>
      </c>
      <c r="L1239" s="181">
        <v>2889.4395577208011</v>
      </c>
      <c r="M1239" s="181">
        <v>2930.5210561889116</v>
      </c>
      <c r="N1239" s="181">
        <v>2970.3045356383473</v>
      </c>
      <c r="O1239" s="181">
        <v>3008.7827475523204</v>
      </c>
      <c r="P1239" s="181">
        <v>3046.1930793426563</v>
      </c>
      <c r="Q1239" s="181">
        <v>3082.7672252382254</v>
      </c>
      <c r="R1239" s="181">
        <v>3118.4282394094448</v>
      </c>
      <c r="S1239" s="181">
        <v>3153.191107107391</v>
      </c>
      <c r="T1239" s="181">
        <v>3187.0075747353067</v>
      </c>
      <c r="U1239" s="181">
        <v>3219.7689738260133</v>
      </c>
      <c r="V1239" s="181">
        <v>3251.4089504907902</v>
      </c>
      <c r="W1239" s="181">
        <v>3281.926460111591</v>
      </c>
      <c r="X1239" s="181">
        <v>3311.3024521199636</v>
      </c>
      <c r="Y1239" s="181">
        <v>3339.4053945101668</v>
      </c>
    </row>
    <row r="1240" spans="1:25" x14ac:dyDescent="0.25">
      <c r="A1240" s="178" t="s">
        <v>1227</v>
      </c>
      <c r="B1240" s="178" t="s">
        <v>654</v>
      </c>
      <c r="C1240" s="178" t="s">
        <v>1331</v>
      </c>
      <c r="D1240" s="178" t="s">
        <v>1495</v>
      </c>
      <c r="E1240" s="181">
        <v>1312.0394088996286</v>
      </c>
      <c r="F1240" s="181">
        <v>1368.2755033189617</v>
      </c>
      <c r="G1240" s="181">
        <v>1424.3396453777245</v>
      </c>
      <c r="H1240" s="181">
        <v>1480.6276267624467</v>
      </c>
      <c r="I1240" s="181">
        <v>1537.3732963615212</v>
      </c>
      <c r="J1240" s="182">
        <v>1594.7072450436683</v>
      </c>
      <c r="K1240" s="181">
        <v>1652.7446967881078</v>
      </c>
      <c r="L1240" s="181">
        <v>1711.6005411455749</v>
      </c>
      <c r="M1240" s="181">
        <v>1771.3381232796801</v>
      </c>
      <c r="N1240" s="181">
        <v>1831.9998111663954</v>
      </c>
      <c r="O1240" s="181">
        <v>1893.5775627892344</v>
      </c>
      <c r="P1240" s="181">
        <v>1956.2192062379024</v>
      </c>
      <c r="Q1240" s="181">
        <v>2020.0803638106286</v>
      </c>
      <c r="R1240" s="181">
        <v>2085.1220994598602</v>
      </c>
      <c r="S1240" s="181">
        <v>2151.3637782981486</v>
      </c>
      <c r="T1240" s="181">
        <v>2218.7812007470238</v>
      </c>
      <c r="U1240" s="181">
        <v>2287.3041376820402</v>
      </c>
      <c r="V1240" s="181">
        <v>2356.8862568171994</v>
      </c>
      <c r="W1240" s="181">
        <v>2427.5249096835137</v>
      </c>
      <c r="X1240" s="181">
        <v>2499.2029396812477</v>
      </c>
      <c r="Y1240" s="181">
        <v>2571.8144926269665</v>
      </c>
    </row>
    <row r="1241" spans="1:25" x14ac:dyDescent="0.25">
      <c r="A1241" s="178" t="s">
        <v>1227</v>
      </c>
      <c r="B1241" s="178" t="s">
        <v>654</v>
      </c>
      <c r="C1241" s="178" t="s">
        <v>466</v>
      </c>
      <c r="D1241" s="178" t="s">
        <v>1496</v>
      </c>
      <c r="E1241" s="181">
        <v>2351.5393575722301</v>
      </c>
      <c r="F1241" s="181">
        <v>2423.7649774807542</v>
      </c>
      <c r="G1241" s="181">
        <v>2493.6879047291545</v>
      </c>
      <c r="H1241" s="181">
        <v>2562.0403585092945</v>
      </c>
      <c r="I1241" s="181">
        <v>2629.2448590925815</v>
      </c>
      <c r="J1241" s="182">
        <v>2695.5304954534349</v>
      </c>
      <c r="K1241" s="181">
        <v>2761.0904671685207</v>
      </c>
      <c r="L1241" s="181">
        <v>2826.1086959744243</v>
      </c>
      <c r="M1241" s="181">
        <v>2890.6765413759463</v>
      </c>
      <c r="N1241" s="181">
        <v>2954.8472488792931</v>
      </c>
      <c r="O1241" s="181">
        <v>3018.591128329826</v>
      </c>
      <c r="P1241" s="181">
        <v>3082.1253174896933</v>
      </c>
      <c r="Q1241" s="181">
        <v>3145.6688628452466</v>
      </c>
      <c r="R1241" s="181">
        <v>3209.1308810498554</v>
      </c>
      <c r="S1241" s="181">
        <v>3272.5129423064836</v>
      </c>
      <c r="T1241" s="181">
        <v>3335.750655745635</v>
      </c>
      <c r="U1241" s="181">
        <v>3398.7138411568312</v>
      </c>
      <c r="V1241" s="181">
        <v>3461.3131363110242</v>
      </c>
      <c r="W1241" s="181">
        <v>3523.5265126669869</v>
      </c>
      <c r="X1241" s="181">
        <v>3585.3119917400086</v>
      </c>
      <c r="Y1241" s="181">
        <v>3646.5036449846716</v>
      </c>
    </row>
    <row r="1242" spans="1:25" x14ac:dyDescent="0.25">
      <c r="A1242" s="178" t="s">
        <v>1227</v>
      </c>
      <c r="B1242" s="178" t="s">
        <v>654</v>
      </c>
      <c r="C1242" s="178" t="s">
        <v>757</v>
      </c>
      <c r="D1242" s="178" t="s">
        <v>1497</v>
      </c>
      <c r="E1242" s="181">
        <v>1435.6446659542653</v>
      </c>
      <c r="F1242" s="181">
        <v>1508.9964545045182</v>
      </c>
      <c r="G1242" s="181">
        <v>1583.2256459173832</v>
      </c>
      <c r="H1242" s="181">
        <v>1658.7834277566274</v>
      </c>
      <c r="I1242" s="181">
        <v>1735.952183292241</v>
      </c>
      <c r="J1242" s="182">
        <v>1814.9053391601692</v>
      </c>
      <c r="K1242" s="181">
        <v>1895.8037111294359</v>
      </c>
      <c r="L1242" s="181">
        <v>1978.8122841417608</v>
      </c>
      <c r="M1242" s="181">
        <v>2064.0406119052609</v>
      </c>
      <c r="N1242" s="181">
        <v>2151.5764338777276</v>
      </c>
      <c r="O1242" s="181">
        <v>2241.4499149777807</v>
      </c>
      <c r="P1242" s="181">
        <v>2333.8774315357769</v>
      </c>
      <c r="Q1242" s="181">
        <v>2429.0908542484685</v>
      </c>
      <c r="R1242" s="181">
        <v>2527.0927907408682</v>
      </c>
      <c r="S1242" s="181">
        <v>2627.9562792725355</v>
      </c>
      <c r="T1242" s="181">
        <v>2731.7021643379248</v>
      </c>
      <c r="U1242" s="181">
        <v>2838.29394456004</v>
      </c>
      <c r="V1242" s="181">
        <v>2947.7229645894909</v>
      </c>
      <c r="W1242" s="181">
        <v>3060.034491758453</v>
      </c>
      <c r="X1242" s="181">
        <v>3175.255928390513</v>
      </c>
      <c r="Y1242" s="181">
        <v>3293.3010882233284</v>
      </c>
    </row>
    <row r="1243" spans="1:25" x14ac:dyDescent="0.25">
      <c r="A1243" s="178" t="s">
        <v>1227</v>
      </c>
      <c r="B1243" s="178" t="s">
        <v>654</v>
      </c>
      <c r="C1243" s="178" t="s">
        <v>818</v>
      </c>
      <c r="D1243" s="178" t="s">
        <v>1242</v>
      </c>
      <c r="E1243" s="181">
        <v>2796.3156513999811</v>
      </c>
      <c r="F1243" s="181">
        <v>2809.0556919321289</v>
      </c>
      <c r="G1243" s="181">
        <v>2816.7470277466723</v>
      </c>
      <c r="H1243" s="181">
        <v>2820.5098110481636</v>
      </c>
      <c r="I1243" s="181">
        <v>2821.0357096303483</v>
      </c>
      <c r="J1243" s="182">
        <v>2818.7574163105351</v>
      </c>
      <c r="K1243" s="181">
        <v>2814.0382158928642</v>
      </c>
      <c r="L1243" s="181">
        <v>2807.204930902747</v>
      </c>
      <c r="M1243" s="181">
        <v>2798.4700083642056</v>
      </c>
      <c r="N1243" s="181">
        <v>2787.995676024671</v>
      </c>
      <c r="O1243" s="181">
        <v>2775.8580547747738</v>
      </c>
      <c r="P1243" s="181">
        <v>2762.3528859582179</v>
      </c>
      <c r="Q1243" s="181">
        <v>2747.7535077498565</v>
      </c>
      <c r="R1243" s="181">
        <v>2732.0465781197363</v>
      </c>
      <c r="S1243" s="181">
        <v>2715.3007809198616</v>
      </c>
      <c r="T1243" s="181">
        <v>2697.5285754259658</v>
      </c>
      <c r="U1243" s="181">
        <v>2678.6932060793815</v>
      </c>
      <c r="V1243" s="181">
        <v>2658.7969308260999</v>
      </c>
      <c r="W1243" s="181">
        <v>2637.8963320841053</v>
      </c>
      <c r="X1243" s="181">
        <v>2616.031904118704</v>
      </c>
      <c r="Y1243" s="181">
        <v>2593.1559560599453</v>
      </c>
    </row>
    <row r="1244" spans="1:25" x14ac:dyDescent="0.25">
      <c r="A1244" s="178" t="s">
        <v>1227</v>
      </c>
      <c r="B1244" s="178" t="s">
        <v>654</v>
      </c>
      <c r="C1244" s="178" t="s">
        <v>1498</v>
      </c>
      <c r="D1244" s="178" t="s">
        <v>1499</v>
      </c>
      <c r="E1244" s="181">
        <v>4406.2234666443901</v>
      </c>
      <c r="F1244" s="181">
        <v>4631.3518564856395</v>
      </c>
      <c r="G1244" s="181">
        <v>4859.1731362700793</v>
      </c>
      <c r="H1244" s="181">
        <v>5091.0720729100749</v>
      </c>
      <c r="I1244" s="181">
        <v>5327.9153458983483</v>
      </c>
      <c r="J1244" s="182">
        <v>5570.2352293631475</v>
      </c>
      <c r="K1244" s="181">
        <v>5818.525292661906</v>
      </c>
      <c r="L1244" s="181">
        <v>6073.2919010109545</v>
      </c>
      <c r="M1244" s="181">
        <v>6334.8712922907434</v>
      </c>
      <c r="N1244" s="181">
        <v>6603.5327529528859</v>
      </c>
      <c r="O1244" s="181">
        <v>6879.3688639649754</v>
      </c>
      <c r="P1244" s="181">
        <v>7163.0437189478453</v>
      </c>
      <c r="Q1244" s="181">
        <v>7455.2689662149578</v>
      </c>
      <c r="R1244" s="181">
        <v>7756.052608985211</v>
      </c>
      <c r="S1244" s="181">
        <v>8065.6188133777478</v>
      </c>
      <c r="T1244" s="181">
        <v>8384.0315544852838</v>
      </c>
      <c r="U1244" s="181">
        <v>8711.1788037343867</v>
      </c>
      <c r="V1244" s="181">
        <v>9047.033996471213</v>
      </c>
      <c r="W1244" s="181">
        <v>9391.736065389925</v>
      </c>
      <c r="X1244" s="181">
        <v>9745.3691126113972</v>
      </c>
      <c r="Y1244" s="181">
        <v>10107.668618689668</v>
      </c>
    </row>
    <row r="1245" spans="1:25" x14ac:dyDescent="0.25">
      <c r="A1245" s="178" t="s">
        <v>1227</v>
      </c>
      <c r="B1245" s="178" t="s">
        <v>654</v>
      </c>
      <c r="C1245" s="178" t="s">
        <v>240</v>
      </c>
      <c r="D1245" s="178" t="s">
        <v>241</v>
      </c>
      <c r="E1245" s="181">
        <v>65437.83887413839</v>
      </c>
      <c r="F1245" s="181">
        <v>66932.149416360058</v>
      </c>
      <c r="G1245" s="181">
        <v>68347.27263926185</v>
      </c>
      <c r="H1245" s="181">
        <v>69705.319801765829</v>
      </c>
      <c r="I1245" s="181">
        <v>71019.35331515783</v>
      </c>
      <c r="J1245" s="182">
        <v>72296.844636239199</v>
      </c>
      <c r="K1245" s="181">
        <v>73544.075637243412</v>
      </c>
      <c r="L1245" s="181">
        <v>74766.889745454842</v>
      </c>
      <c r="M1245" s="181">
        <v>75968.523487554878</v>
      </c>
      <c r="N1245" s="181">
        <v>77151.118076087645</v>
      </c>
      <c r="O1245" s="181">
        <v>78314.594318528296</v>
      </c>
      <c r="P1245" s="181">
        <v>79465.225845250287</v>
      </c>
      <c r="Q1245" s="181">
        <v>80609.169277176392</v>
      </c>
      <c r="R1245" s="181">
        <v>81744.530103230791</v>
      </c>
      <c r="S1245" s="181">
        <v>82871.79331619211</v>
      </c>
      <c r="T1245" s="181">
        <v>83989.765024935172</v>
      </c>
      <c r="U1245" s="181">
        <v>85095.624276278511</v>
      </c>
      <c r="V1245" s="181">
        <v>86187.621255346035</v>
      </c>
      <c r="W1245" s="181">
        <v>87265.702872501904</v>
      </c>
      <c r="X1245" s="181">
        <v>88329.316416525238</v>
      </c>
      <c r="Y1245" s="181">
        <v>89374.8734438666</v>
      </c>
    </row>
    <row r="1246" spans="1:25" x14ac:dyDescent="0.25">
      <c r="A1246" s="178" t="s">
        <v>1227</v>
      </c>
      <c r="B1246" s="178" t="s">
        <v>656</v>
      </c>
      <c r="C1246" s="178" t="s">
        <v>218</v>
      </c>
      <c r="D1246" s="178" t="s">
        <v>1500</v>
      </c>
      <c r="E1246" s="181">
        <v>6137.5744733517204</v>
      </c>
      <c r="F1246" s="181">
        <v>6091.8906899914555</v>
      </c>
      <c r="G1246" s="181">
        <v>6033.2230075838961</v>
      </c>
      <c r="H1246" s="181">
        <v>5964.8318690794986</v>
      </c>
      <c r="I1246" s="181">
        <v>5888.9136420065124</v>
      </c>
      <c r="J1246" s="182">
        <v>5806.9756731934222</v>
      </c>
      <c r="K1246" s="181">
        <v>5720.2165894791597</v>
      </c>
      <c r="L1246" s="181">
        <v>5629.6316219593591</v>
      </c>
      <c r="M1246" s="181">
        <v>5535.9045432545308</v>
      </c>
      <c r="N1246" s="181">
        <v>5439.5863734512259</v>
      </c>
      <c r="O1246" s="181">
        <v>5341.0430358541198</v>
      </c>
      <c r="P1246" s="181">
        <v>5240.9740681420308</v>
      </c>
      <c r="Q1246" s="181">
        <v>5139.9833879002517</v>
      </c>
      <c r="R1246" s="181">
        <v>5038.1391451719664</v>
      </c>
      <c r="S1246" s="181">
        <v>4935.6818407850078</v>
      </c>
      <c r="T1246" s="181">
        <v>4832.7816110664671</v>
      </c>
      <c r="U1246" s="181">
        <v>4729.5804396118929</v>
      </c>
      <c r="V1246" s="181">
        <v>4626.2342162552213</v>
      </c>
      <c r="W1246" s="181">
        <v>4522.8847584765217</v>
      </c>
      <c r="X1246" s="181">
        <v>4419.6741930672661</v>
      </c>
      <c r="Y1246" s="181">
        <v>4316.6227181631875</v>
      </c>
    </row>
    <row r="1247" spans="1:25" x14ac:dyDescent="0.25">
      <c r="A1247" s="178" t="s">
        <v>1227</v>
      </c>
      <c r="B1247" s="178" t="s">
        <v>656</v>
      </c>
      <c r="C1247" s="178" t="s">
        <v>240</v>
      </c>
      <c r="D1247" s="178" t="s">
        <v>241</v>
      </c>
      <c r="E1247" s="181">
        <v>5656.3351410899068</v>
      </c>
      <c r="F1247" s="181">
        <v>5840.3545331164923</v>
      </c>
      <c r="G1247" s="181">
        <v>6017.07241835492</v>
      </c>
      <c r="H1247" s="181">
        <v>6188.4632629347207</v>
      </c>
      <c r="I1247" s="181">
        <v>6355.7754715859501</v>
      </c>
      <c r="J1247" s="182">
        <v>6519.7676418493556</v>
      </c>
      <c r="K1247" s="181">
        <v>6681.0286665537433</v>
      </c>
      <c r="L1247" s="181">
        <v>6840.0549402305451</v>
      </c>
      <c r="M1247" s="181">
        <v>6997.0818785630081</v>
      </c>
      <c r="N1247" s="181">
        <v>7152.2550129522833</v>
      </c>
      <c r="O1247" s="181">
        <v>7305.5335826738519</v>
      </c>
      <c r="P1247" s="181">
        <v>7457.3860421283816</v>
      </c>
      <c r="Q1247" s="181">
        <v>7608.2553593260636</v>
      </c>
      <c r="R1247" s="181">
        <v>7757.8659950343526</v>
      </c>
      <c r="S1247" s="181">
        <v>7906.204128842639</v>
      </c>
      <c r="T1247" s="181">
        <v>8053.168516581175</v>
      </c>
      <c r="U1247" s="181">
        <v>8198.6242650719742</v>
      </c>
      <c r="V1247" s="181">
        <v>8342.4715494605407</v>
      </c>
      <c r="W1247" s="181">
        <v>8484.6003507083624</v>
      </c>
      <c r="X1247" s="181">
        <v>8624.9160061714101</v>
      </c>
      <c r="Y1247" s="181">
        <v>8763.0938226387061</v>
      </c>
    </row>
    <row r="1248" spans="1:25" x14ac:dyDescent="0.25">
      <c r="A1248" s="178" t="s">
        <v>1227</v>
      </c>
      <c r="B1248" s="178" t="s">
        <v>777</v>
      </c>
      <c r="C1248" s="178" t="s">
        <v>218</v>
      </c>
      <c r="D1248" s="178" t="s">
        <v>1501</v>
      </c>
      <c r="E1248" s="181">
        <v>12357.496069163513</v>
      </c>
      <c r="F1248" s="181">
        <v>12589.337192393694</v>
      </c>
      <c r="G1248" s="181">
        <v>12821.924464757256</v>
      </c>
      <c r="H1248" s="181">
        <v>13055.992363794066</v>
      </c>
      <c r="I1248" s="181">
        <v>13291.25267638607</v>
      </c>
      <c r="J1248" s="182">
        <v>13527.045649396312</v>
      </c>
      <c r="K1248" s="181">
        <v>13762.894916608857</v>
      </c>
      <c r="L1248" s="181">
        <v>13998.556497904236</v>
      </c>
      <c r="M1248" s="181">
        <v>14233.550761221524</v>
      </c>
      <c r="N1248" s="181">
        <v>14467.444726614343</v>
      </c>
      <c r="O1248" s="181">
        <v>14699.598081542057</v>
      </c>
      <c r="P1248" s="181">
        <v>14930.572254752062</v>
      </c>
      <c r="Q1248" s="181">
        <v>15160.960970098717</v>
      </c>
      <c r="R1248" s="181">
        <v>15389.988848893787</v>
      </c>
      <c r="S1248" s="181">
        <v>15617.47790975649</v>
      </c>
      <c r="T1248" s="181">
        <v>15843.18759738122</v>
      </c>
      <c r="U1248" s="181">
        <v>16067.140771326782</v>
      </c>
      <c r="V1248" s="181">
        <v>16289.43896392922</v>
      </c>
      <c r="W1248" s="181">
        <v>16509.954069630054</v>
      </c>
      <c r="X1248" s="181">
        <v>16728.613510233616</v>
      </c>
      <c r="Y1248" s="181">
        <v>16944.998718753988</v>
      </c>
    </row>
    <row r="1249" spans="1:25" x14ac:dyDescent="0.25">
      <c r="A1249" s="178" t="s">
        <v>1227</v>
      </c>
      <c r="B1249" s="178" t="s">
        <v>777</v>
      </c>
      <c r="C1249" s="178" t="s">
        <v>638</v>
      </c>
      <c r="D1249" s="178" t="s">
        <v>1502</v>
      </c>
      <c r="E1249" s="181">
        <v>4437.8700602829585</v>
      </c>
      <c r="F1249" s="181">
        <v>4427.0499272369516</v>
      </c>
      <c r="G1249" s="181">
        <v>4415.0153831314647</v>
      </c>
      <c r="H1249" s="181">
        <v>4402.0639504193277</v>
      </c>
      <c r="I1249" s="181">
        <v>4388.13345673408</v>
      </c>
      <c r="J1249" s="182">
        <v>4373.0487783288572</v>
      </c>
      <c r="K1249" s="181">
        <v>4356.7096026430418</v>
      </c>
      <c r="L1249" s="181">
        <v>4339.0986742006507</v>
      </c>
      <c r="M1249" s="181">
        <v>4320.1316294881053</v>
      </c>
      <c r="N1249" s="181">
        <v>4299.7480651788519</v>
      </c>
      <c r="O1249" s="181">
        <v>4277.8356094421806</v>
      </c>
      <c r="P1249" s="181">
        <v>4254.6372439508677</v>
      </c>
      <c r="Q1249" s="181">
        <v>4230.3886338050206</v>
      </c>
      <c r="R1249" s="181">
        <v>4204.9350792968307</v>
      </c>
      <c r="S1249" s="181">
        <v>4178.2973474505252</v>
      </c>
      <c r="T1249" s="181">
        <v>4150.4812908314889</v>
      </c>
      <c r="U1249" s="181">
        <v>4121.5630471470495</v>
      </c>
      <c r="V1249" s="181">
        <v>4091.6354110440079</v>
      </c>
      <c r="W1249" s="181">
        <v>4060.7300550945756</v>
      </c>
      <c r="X1249" s="181">
        <v>4028.8922752321223</v>
      </c>
      <c r="Y1249" s="181">
        <v>3996.0848497669735</v>
      </c>
    </row>
    <row r="1250" spans="1:25" x14ac:dyDescent="0.25">
      <c r="A1250" s="178" t="s">
        <v>1227</v>
      </c>
      <c r="B1250" s="178" t="s">
        <v>777</v>
      </c>
      <c r="C1250" s="178" t="s">
        <v>258</v>
      </c>
      <c r="D1250" s="178" t="s">
        <v>1503</v>
      </c>
      <c r="E1250" s="181">
        <v>2281.2902982948722</v>
      </c>
      <c r="F1250" s="181">
        <v>2306.0453491115932</v>
      </c>
      <c r="G1250" s="181">
        <v>2330.4140878225239</v>
      </c>
      <c r="H1250" s="181">
        <v>2354.5324244986941</v>
      </c>
      <c r="I1250" s="181">
        <v>2378.349132167401</v>
      </c>
      <c r="J1250" s="182">
        <v>2401.748643836163</v>
      </c>
      <c r="K1250" s="181">
        <v>2424.6513449505978</v>
      </c>
      <c r="L1250" s="181">
        <v>2447.0208135762264</v>
      </c>
      <c r="M1250" s="181">
        <v>2468.7810128061906</v>
      </c>
      <c r="N1250" s="181">
        <v>2489.8664373400002</v>
      </c>
      <c r="O1250" s="181">
        <v>2510.178380761301</v>
      </c>
      <c r="P1250" s="181">
        <v>2529.8250187253375</v>
      </c>
      <c r="Q1250" s="181">
        <v>2548.9168281997381</v>
      </c>
      <c r="R1250" s="181">
        <v>2567.3326572285282</v>
      </c>
      <c r="S1250" s="181">
        <v>2585.0541542928008</v>
      </c>
      <c r="T1250" s="181">
        <v>2602.0534603563597</v>
      </c>
      <c r="U1250" s="181">
        <v>2618.346715819338</v>
      </c>
      <c r="V1250" s="181">
        <v>2633.9624997155051</v>
      </c>
      <c r="W1250" s="181">
        <v>2648.8918740749577</v>
      </c>
      <c r="X1250" s="181">
        <v>2663.1352233462899</v>
      </c>
      <c r="Y1250" s="181">
        <v>2676.6384770366899</v>
      </c>
    </row>
    <row r="1251" spans="1:25" x14ac:dyDescent="0.25">
      <c r="A1251" s="178" t="s">
        <v>1227</v>
      </c>
      <c r="B1251" s="178" t="s">
        <v>777</v>
      </c>
      <c r="C1251" s="178" t="s">
        <v>240</v>
      </c>
      <c r="D1251" s="178" t="s">
        <v>241</v>
      </c>
      <c r="E1251" s="181">
        <v>16989.022328101724</v>
      </c>
      <c r="F1251" s="181">
        <v>16947.600772397156</v>
      </c>
      <c r="G1251" s="181">
        <v>16901.530216986703</v>
      </c>
      <c r="H1251" s="181">
        <v>16851.949635189911</v>
      </c>
      <c r="I1251" s="181">
        <v>16798.621019199505</v>
      </c>
      <c r="J1251" s="182">
        <v>16740.873961544057</v>
      </c>
      <c r="K1251" s="181">
        <v>16678.324446398634</v>
      </c>
      <c r="L1251" s="181">
        <v>16610.906416473874</v>
      </c>
      <c r="M1251" s="181">
        <v>16538.296911972298</v>
      </c>
      <c r="N1251" s="181">
        <v>16460.264697312523</v>
      </c>
      <c r="O1251" s="181">
        <v>16376.379591458364</v>
      </c>
      <c r="P1251" s="181">
        <v>16287.571775106429</v>
      </c>
      <c r="Q1251" s="181">
        <v>16194.743419702316</v>
      </c>
      <c r="R1251" s="181">
        <v>16097.302304934388</v>
      </c>
      <c r="S1251" s="181">
        <v>15995.327930975811</v>
      </c>
      <c r="T1251" s="181">
        <v>15888.842702575408</v>
      </c>
      <c r="U1251" s="181">
        <v>15778.138089558164</v>
      </c>
      <c r="V1251" s="181">
        <v>15663.569327725272</v>
      </c>
      <c r="W1251" s="181">
        <v>15545.257665790457</v>
      </c>
      <c r="X1251" s="181">
        <v>15423.376505320899</v>
      </c>
      <c r="Y1251" s="181">
        <v>15297.783354511204</v>
      </c>
    </row>
    <row r="1252" spans="1:25" x14ac:dyDescent="0.25">
      <c r="A1252" s="178" t="s">
        <v>1227</v>
      </c>
      <c r="B1252" s="178" t="s">
        <v>779</v>
      </c>
      <c r="C1252" s="178" t="s">
        <v>218</v>
      </c>
      <c r="D1252" s="178" t="s">
        <v>1504</v>
      </c>
      <c r="E1252" s="181">
        <v>2085.2098554768154</v>
      </c>
      <c r="F1252" s="181">
        <v>2124.6883562865569</v>
      </c>
      <c r="G1252" s="181">
        <v>2164.5877067767487</v>
      </c>
      <c r="H1252" s="181">
        <v>2205.3586137976708</v>
      </c>
      <c r="I1252" s="181">
        <v>2247.0479828580237</v>
      </c>
      <c r="J1252" s="182">
        <v>2289.6086800083281</v>
      </c>
      <c r="K1252" s="181">
        <v>2333.0050652245545</v>
      </c>
      <c r="L1252" s="181">
        <v>2377.2200751146356</v>
      </c>
      <c r="M1252" s="181">
        <v>2422.1757579103269</v>
      </c>
      <c r="N1252" s="181">
        <v>2467.78962645102</v>
      </c>
      <c r="O1252" s="181">
        <v>2513.9323549216824</v>
      </c>
      <c r="P1252" s="181">
        <v>2560.6823812047137</v>
      </c>
      <c r="Q1252" s="181">
        <v>2608.1264449123182</v>
      </c>
      <c r="R1252" s="181">
        <v>2656.0917478002548</v>
      </c>
      <c r="S1252" s="181">
        <v>2704.4871579145552</v>
      </c>
      <c r="T1252" s="181">
        <v>2753.1448611341416</v>
      </c>
      <c r="U1252" s="181">
        <v>2801.8922467069897</v>
      </c>
      <c r="V1252" s="181">
        <v>2850.6378459172283</v>
      </c>
      <c r="W1252" s="181">
        <v>2899.3241228691295</v>
      </c>
      <c r="X1252" s="181">
        <v>2947.8789516394736</v>
      </c>
      <c r="Y1252" s="181">
        <v>2996.103322965037</v>
      </c>
    </row>
    <row r="1253" spans="1:25" x14ac:dyDescent="0.25">
      <c r="A1253" s="178" t="s">
        <v>1227</v>
      </c>
      <c r="B1253" s="178" t="s">
        <v>779</v>
      </c>
      <c r="C1253" s="178" t="s">
        <v>240</v>
      </c>
      <c r="D1253" s="178" t="s">
        <v>241</v>
      </c>
      <c r="E1253" s="181">
        <v>16330.090981885243</v>
      </c>
      <c r="F1253" s="181">
        <v>16444.341019275766</v>
      </c>
      <c r="G1253" s="181">
        <v>16557.414450078715</v>
      </c>
      <c r="H1253" s="181">
        <v>16672.724632380457</v>
      </c>
      <c r="I1253" s="181">
        <v>16790.510336094958</v>
      </c>
      <c r="J1253" s="182">
        <v>16910.304020085972</v>
      </c>
      <c r="K1253" s="181">
        <v>17031.742866925873</v>
      </c>
      <c r="L1253" s="181">
        <v>17154.614371054489</v>
      </c>
      <c r="M1253" s="181">
        <v>17278.281255125825</v>
      </c>
      <c r="N1253" s="181">
        <v>17402.103424059809</v>
      </c>
      <c r="O1253" s="181">
        <v>17525.14387462609</v>
      </c>
      <c r="P1253" s="181">
        <v>17647.940924064278</v>
      </c>
      <c r="Q1253" s="181">
        <v>17771.06638146464</v>
      </c>
      <c r="R1253" s="181">
        <v>17893.318851305667</v>
      </c>
      <c r="S1253" s="181">
        <v>18014.095845987584</v>
      </c>
      <c r="T1253" s="181">
        <v>18132.318379748442</v>
      </c>
      <c r="U1253" s="181">
        <v>18246.926328078003</v>
      </c>
      <c r="V1253" s="181">
        <v>18357.431753082943</v>
      </c>
      <c r="W1253" s="181">
        <v>18463.58740080391</v>
      </c>
      <c r="X1253" s="181">
        <v>18565.068219742199</v>
      </c>
      <c r="Y1253" s="181">
        <v>18660.776461762543</v>
      </c>
    </row>
    <row r="1254" spans="1:25" x14ac:dyDescent="0.25">
      <c r="A1254" s="178" t="s">
        <v>1227</v>
      </c>
      <c r="B1254" s="178" t="s">
        <v>783</v>
      </c>
      <c r="C1254" s="178" t="s">
        <v>218</v>
      </c>
      <c r="D1254" s="178" t="s">
        <v>1505</v>
      </c>
      <c r="E1254" s="181">
        <v>51969.677805260144</v>
      </c>
      <c r="F1254" s="181">
        <v>52433.320411796572</v>
      </c>
      <c r="G1254" s="181">
        <v>52834.814756151842</v>
      </c>
      <c r="H1254" s="181">
        <v>53186.734473109507</v>
      </c>
      <c r="I1254" s="181">
        <v>53497.33825545173</v>
      </c>
      <c r="J1254" s="182">
        <v>53771.187858266516</v>
      </c>
      <c r="K1254" s="181">
        <v>54012.19783606899</v>
      </c>
      <c r="L1254" s="181">
        <v>54224.322796273991</v>
      </c>
      <c r="M1254" s="181">
        <v>54409.67938465644</v>
      </c>
      <c r="N1254" s="181">
        <v>54569.696527166474</v>
      </c>
      <c r="O1254" s="181">
        <v>54704.262560729163</v>
      </c>
      <c r="P1254" s="181">
        <v>54817.545499226835</v>
      </c>
      <c r="Q1254" s="181">
        <v>54913.291149761673</v>
      </c>
      <c r="R1254" s="181">
        <v>54989.655402191471</v>
      </c>
      <c r="S1254" s="181">
        <v>55046.379464846286</v>
      </c>
      <c r="T1254" s="181">
        <v>55082.686584743024</v>
      </c>
      <c r="U1254" s="181">
        <v>55100.33228029203</v>
      </c>
      <c r="V1254" s="181">
        <v>55101.3300051322</v>
      </c>
      <c r="W1254" s="181">
        <v>55085.174286580921</v>
      </c>
      <c r="X1254" s="181">
        <v>55051.180474177592</v>
      </c>
      <c r="Y1254" s="181">
        <v>54997.535646532015</v>
      </c>
    </row>
    <row r="1255" spans="1:25" x14ac:dyDescent="0.25">
      <c r="A1255" s="178" t="s">
        <v>1227</v>
      </c>
      <c r="B1255" s="178" t="s">
        <v>783</v>
      </c>
      <c r="C1255" s="178" t="s">
        <v>240</v>
      </c>
      <c r="D1255" s="178" t="s">
        <v>241</v>
      </c>
      <c r="E1255" s="181">
        <v>8013.6187235038751</v>
      </c>
      <c r="F1255" s="181">
        <v>8252.9843461733708</v>
      </c>
      <c r="G1255" s="181">
        <v>8488.8499875762118</v>
      </c>
      <c r="H1255" s="181">
        <v>8722.8219104236014</v>
      </c>
      <c r="I1255" s="181">
        <v>8955.9335565563142</v>
      </c>
      <c r="J1255" s="182">
        <v>9188.6842569683413</v>
      </c>
      <c r="K1255" s="181">
        <v>9421.5109452613651</v>
      </c>
      <c r="L1255" s="181">
        <v>9654.9016342381146</v>
      </c>
      <c r="M1255" s="181">
        <v>9889.0572872731009</v>
      </c>
      <c r="N1255" s="181">
        <v>10124.073138417432</v>
      </c>
      <c r="O1255" s="181">
        <v>10359.765204831718</v>
      </c>
      <c r="P1255" s="181">
        <v>10596.765891119623</v>
      </c>
      <c r="Q1255" s="181">
        <v>10835.681641225092</v>
      </c>
      <c r="R1255" s="181">
        <v>11076.046514156271</v>
      </c>
      <c r="S1255" s="181">
        <v>11317.683423677747</v>
      </c>
      <c r="T1255" s="181">
        <v>11560.294707139958</v>
      </c>
      <c r="U1255" s="181">
        <v>11804.103768852025</v>
      </c>
      <c r="V1255" s="181">
        <v>12049.413044950044</v>
      </c>
      <c r="W1255" s="181">
        <v>12295.991305540423</v>
      </c>
      <c r="X1255" s="181">
        <v>12543.549990792113</v>
      </c>
      <c r="Y1255" s="181">
        <v>12791.517464982417</v>
      </c>
    </row>
    <row r="1256" spans="1:25" x14ac:dyDescent="0.25">
      <c r="A1256" s="178" t="s">
        <v>1227</v>
      </c>
      <c r="B1256" s="178" t="s">
        <v>790</v>
      </c>
      <c r="C1256" s="178" t="s">
        <v>218</v>
      </c>
      <c r="D1256" s="178" t="s">
        <v>1506</v>
      </c>
      <c r="E1256" s="181">
        <v>68942.353169062801</v>
      </c>
      <c r="F1256" s="181">
        <v>69363.787577972515</v>
      </c>
      <c r="G1256" s="181">
        <v>69757.486842001468</v>
      </c>
      <c r="H1256" s="181">
        <v>70129.270195094825</v>
      </c>
      <c r="I1256" s="181">
        <v>70480.138781425194</v>
      </c>
      <c r="J1256" s="182">
        <v>70808.604033529846</v>
      </c>
      <c r="K1256" s="181">
        <v>71114.074671124123</v>
      </c>
      <c r="L1256" s="181">
        <v>71397.126771222916</v>
      </c>
      <c r="M1256" s="181">
        <v>71657.018104855801</v>
      </c>
      <c r="N1256" s="181">
        <v>71892.989005742958</v>
      </c>
      <c r="O1256" s="181">
        <v>72103.141296535032</v>
      </c>
      <c r="P1256" s="181">
        <v>72291.705306890974</v>
      </c>
      <c r="Q1256" s="181">
        <v>72462.885165300089</v>
      </c>
      <c r="R1256" s="181">
        <v>72614.137188158667</v>
      </c>
      <c r="S1256" s="181">
        <v>72745.642687279178</v>
      </c>
      <c r="T1256" s="181">
        <v>72858.421834745546</v>
      </c>
      <c r="U1256" s="181">
        <v>72952.296174349089</v>
      </c>
      <c r="V1256" s="181">
        <v>73026.172972578832</v>
      </c>
      <c r="W1256" s="181">
        <v>73080.171509223976</v>
      </c>
      <c r="X1256" s="181">
        <v>73114.581912568101</v>
      </c>
      <c r="Y1256" s="181">
        <v>73129.374400574714</v>
      </c>
    </row>
    <row r="1257" spans="1:25" x14ac:dyDescent="0.25">
      <c r="A1257" s="178" t="s">
        <v>1227</v>
      </c>
      <c r="B1257" s="178" t="s">
        <v>790</v>
      </c>
      <c r="C1257" s="178" t="s">
        <v>518</v>
      </c>
      <c r="D1257" s="178" t="s">
        <v>1507</v>
      </c>
      <c r="E1257" s="181">
        <v>2586.1739639809766</v>
      </c>
      <c r="F1257" s="181">
        <v>2629.9488553609613</v>
      </c>
      <c r="G1257" s="181">
        <v>2673.3030880493602</v>
      </c>
      <c r="H1257" s="181">
        <v>2716.4365452216398</v>
      </c>
      <c r="I1257" s="181">
        <v>2759.3695447032678</v>
      </c>
      <c r="J1257" s="182">
        <v>2802.0250886467202</v>
      </c>
      <c r="K1257" s="181">
        <v>2844.3590753227668</v>
      </c>
      <c r="L1257" s="181">
        <v>2886.3730690438701</v>
      </c>
      <c r="M1257" s="181">
        <v>2928.0152312733999</v>
      </c>
      <c r="N1257" s="181">
        <v>2969.2311693130955</v>
      </c>
      <c r="O1257" s="181">
        <v>3009.9170537506143</v>
      </c>
      <c r="P1257" s="181">
        <v>3050.2236368391209</v>
      </c>
      <c r="Q1257" s="181">
        <v>3090.3075675557457</v>
      </c>
      <c r="R1257" s="181">
        <v>3130.0417895227151</v>
      </c>
      <c r="S1257" s="181">
        <v>3169.4128220601765</v>
      </c>
      <c r="T1257" s="181">
        <v>3208.4439463155973</v>
      </c>
      <c r="U1257" s="181">
        <v>3247.1065012192907</v>
      </c>
      <c r="V1257" s="181">
        <v>3285.3298510031573</v>
      </c>
      <c r="W1257" s="181">
        <v>3323.0958427205578</v>
      </c>
      <c r="X1257" s="181">
        <v>3360.3938489194734</v>
      </c>
      <c r="Y1257" s="181">
        <v>3397.1983874367202</v>
      </c>
    </row>
    <row r="1258" spans="1:25" x14ac:dyDescent="0.25">
      <c r="A1258" s="178" t="s">
        <v>1227</v>
      </c>
      <c r="B1258" s="178" t="s">
        <v>790</v>
      </c>
      <c r="C1258" s="178" t="s">
        <v>1228</v>
      </c>
      <c r="D1258" s="178" t="s">
        <v>1413</v>
      </c>
      <c r="E1258" s="181">
        <v>1140.6313683676381</v>
      </c>
      <c r="F1258" s="181">
        <v>1198.5894065286241</v>
      </c>
      <c r="G1258" s="181">
        <v>1258.945380460452</v>
      </c>
      <c r="H1258" s="181">
        <v>1321.8854109101394</v>
      </c>
      <c r="I1258" s="181">
        <v>1387.5213295175679</v>
      </c>
      <c r="J1258" s="182">
        <v>1455.9195483923504</v>
      </c>
      <c r="K1258" s="181">
        <v>1527.1627962901541</v>
      </c>
      <c r="L1258" s="181">
        <v>1601.3598456360062</v>
      </c>
      <c r="M1258" s="181">
        <v>1678.592809870039</v>
      </c>
      <c r="N1258" s="181">
        <v>1758.9423043266554</v>
      </c>
      <c r="O1258" s="181">
        <v>1842.4583002261577</v>
      </c>
      <c r="P1258" s="181">
        <v>1929.3471522756217</v>
      </c>
      <c r="Q1258" s="181">
        <v>2019.8353001124233</v>
      </c>
      <c r="R1258" s="181">
        <v>2113.9754764318882</v>
      </c>
      <c r="S1258" s="181">
        <v>2211.8933144703301</v>
      </c>
      <c r="T1258" s="181">
        <v>2313.7443863898761</v>
      </c>
      <c r="U1258" s="181">
        <v>2419.6525693032904</v>
      </c>
      <c r="V1258" s="181">
        <v>2529.7116125896637</v>
      </c>
      <c r="W1258" s="181">
        <v>2644.0548374691843</v>
      </c>
      <c r="X1258" s="181">
        <v>2762.8246904773787</v>
      </c>
      <c r="Y1258" s="181">
        <v>2886.1547479308852</v>
      </c>
    </row>
    <row r="1259" spans="1:25" x14ac:dyDescent="0.25">
      <c r="A1259" s="178" t="s">
        <v>1227</v>
      </c>
      <c r="B1259" s="178" t="s">
        <v>790</v>
      </c>
      <c r="C1259" s="178" t="s">
        <v>240</v>
      </c>
      <c r="D1259" s="178" t="s">
        <v>241</v>
      </c>
      <c r="E1259" s="181">
        <v>70221.764730562194</v>
      </c>
      <c r="F1259" s="181">
        <v>70815.0846673427</v>
      </c>
      <c r="G1259" s="181">
        <v>71389.544454351751</v>
      </c>
      <c r="H1259" s="181">
        <v>71950.997155719262</v>
      </c>
      <c r="I1259" s="181">
        <v>72500.386589922549</v>
      </c>
      <c r="J1259" s="182">
        <v>73036.088047250189</v>
      </c>
      <c r="K1259" s="181">
        <v>73557.376785836139</v>
      </c>
      <c r="L1259" s="181">
        <v>74064.720251783132</v>
      </c>
      <c r="M1259" s="181">
        <v>74557.209486944135</v>
      </c>
      <c r="N1259" s="181">
        <v>75033.896370484523</v>
      </c>
      <c r="O1259" s="181">
        <v>75492.618893450257</v>
      </c>
      <c r="P1259" s="181">
        <v>75937.614492229186</v>
      </c>
      <c r="Q1259" s="181">
        <v>76373.139464489068</v>
      </c>
      <c r="R1259" s="181">
        <v>76796.36423767927</v>
      </c>
      <c r="S1259" s="181">
        <v>77207.305517493296</v>
      </c>
      <c r="T1259" s="181">
        <v>77606.866965070891</v>
      </c>
      <c r="U1259" s="181">
        <v>77994.677655686159</v>
      </c>
      <c r="V1259" s="181">
        <v>78369.37405770499</v>
      </c>
      <c r="W1259" s="181">
        <v>78730.871577452155</v>
      </c>
      <c r="X1259" s="181">
        <v>79079.263128508435</v>
      </c>
      <c r="Y1259" s="181">
        <v>79414.290043895482</v>
      </c>
    </row>
    <row r="1260" spans="1:25" x14ac:dyDescent="0.25">
      <c r="A1260" s="178" t="s">
        <v>1227</v>
      </c>
      <c r="B1260" s="178" t="s">
        <v>792</v>
      </c>
      <c r="C1260" s="178" t="s">
        <v>218</v>
      </c>
      <c r="D1260" s="178" t="s">
        <v>1508</v>
      </c>
      <c r="E1260" s="181">
        <v>2597.6320941283184</v>
      </c>
      <c r="F1260" s="181">
        <v>2620.5221973821954</v>
      </c>
      <c r="G1260" s="181">
        <v>2650.5310950794355</v>
      </c>
      <c r="H1260" s="181">
        <v>2686.6052359834889</v>
      </c>
      <c r="I1260" s="181">
        <v>2727.6048835377333</v>
      </c>
      <c r="J1260" s="182">
        <v>2772.6029040009184</v>
      </c>
      <c r="K1260" s="181">
        <v>2820.9238804137558</v>
      </c>
      <c r="L1260" s="181">
        <v>2872.0775315187952</v>
      </c>
      <c r="M1260" s="181">
        <v>2925.6328173472266</v>
      </c>
      <c r="N1260" s="181">
        <v>2981.2439849365728</v>
      </c>
      <c r="O1260" s="181">
        <v>3038.5800236446148</v>
      </c>
      <c r="P1260" s="181">
        <v>3097.5924824457452</v>
      </c>
      <c r="Q1260" s="181">
        <v>3158.2788339888612</v>
      </c>
      <c r="R1260" s="181">
        <v>3220.3715353822918</v>
      </c>
      <c r="S1260" s="181">
        <v>3283.7354918049905</v>
      </c>
      <c r="T1260" s="181">
        <v>3348.2228024714841</v>
      </c>
      <c r="U1260" s="181">
        <v>3413.5575968480093</v>
      </c>
      <c r="V1260" s="181">
        <v>3479.4870707446635</v>
      </c>
      <c r="W1260" s="181">
        <v>3545.9247343820784</v>
      </c>
      <c r="X1260" s="181">
        <v>3612.7893445784434</v>
      </c>
      <c r="Y1260" s="181">
        <v>3679.9181402640497</v>
      </c>
    </row>
    <row r="1261" spans="1:25" x14ac:dyDescent="0.25">
      <c r="A1261" s="178" t="s">
        <v>1227</v>
      </c>
      <c r="B1261" s="178" t="s">
        <v>792</v>
      </c>
      <c r="C1261" s="178" t="s">
        <v>240</v>
      </c>
      <c r="D1261" s="178" t="s">
        <v>241</v>
      </c>
      <c r="E1261" s="181">
        <v>17482.347666255177</v>
      </c>
      <c r="F1261" s="181">
        <v>17360.458406143793</v>
      </c>
      <c r="G1261" s="181">
        <v>17284.936581869184</v>
      </c>
      <c r="H1261" s="181">
        <v>17246.886501492219</v>
      </c>
      <c r="I1261" s="181">
        <v>17237.362110680104</v>
      </c>
      <c r="J1261" s="182">
        <v>17249.24806715532</v>
      </c>
      <c r="K1261" s="181">
        <v>17277.375720755648</v>
      </c>
      <c r="L1261" s="181">
        <v>17317.985470566757</v>
      </c>
      <c r="M1261" s="181">
        <v>17367.880986420059</v>
      </c>
      <c r="N1261" s="181">
        <v>17424.545603875376</v>
      </c>
      <c r="O1261" s="181">
        <v>17485.690479933339</v>
      </c>
      <c r="P1261" s="181">
        <v>17550.759619945013</v>
      </c>
      <c r="Q1261" s="181">
        <v>17619.481202855208</v>
      </c>
      <c r="R1261" s="181">
        <v>17690.138801363839</v>
      </c>
      <c r="S1261" s="181">
        <v>17761.832438658294</v>
      </c>
      <c r="T1261" s="181">
        <v>17833.64597894578</v>
      </c>
      <c r="U1261" s="181">
        <v>17904.046157039353</v>
      </c>
      <c r="V1261" s="181">
        <v>17971.711583287273</v>
      </c>
      <c r="W1261" s="181">
        <v>18036.248393759219</v>
      </c>
      <c r="X1261" s="181">
        <v>18097.31572475961</v>
      </c>
      <c r="Y1261" s="181">
        <v>18154.19451979654</v>
      </c>
    </row>
    <row r="1262" spans="1:25" x14ac:dyDescent="0.25">
      <c r="A1262" s="178" t="s">
        <v>1227</v>
      </c>
      <c r="B1262" s="178" t="s">
        <v>794</v>
      </c>
      <c r="C1262" s="178" t="s">
        <v>218</v>
      </c>
      <c r="D1262" s="178" t="s">
        <v>1509</v>
      </c>
      <c r="E1262" s="181">
        <v>27436.443216235784</v>
      </c>
      <c r="F1262" s="181">
        <v>27457.554302996417</v>
      </c>
      <c r="G1262" s="181">
        <v>27460.432276213189</v>
      </c>
      <c r="H1262" s="181">
        <v>27447.725120324827</v>
      </c>
      <c r="I1262" s="181">
        <v>27420.214040532268</v>
      </c>
      <c r="J1262" s="182">
        <v>27377.598069113952</v>
      </c>
      <c r="K1262" s="181">
        <v>27319.981576004317</v>
      </c>
      <c r="L1262" s="181">
        <v>27247.94226900168</v>
      </c>
      <c r="M1262" s="181">
        <v>27161.536306329541</v>
      </c>
      <c r="N1262" s="181">
        <v>27060.758893316168</v>
      </c>
      <c r="O1262" s="181">
        <v>26945.132801822238</v>
      </c>
      <c r="P1262" s="181">
        <v>26816.565065659084</v>
      </c>
      <c r="Q1262" s="181">
        <v>26676.930667028595</v>
      </c>
      <c r="R1262" s="181">
        <v>26525.534853257457</v>
      </c>
      <c r="S1262" s="181">
        <v>26362.689829482566</v>
      </c>
      <c r="T1262" s="181">
        <v>26188.564810935586</v>
      </c>
      <c r="U1262" s="181">
        <v>26003.119387307743</v>
      </c>
      <c r="V1262" s="181">
        <v>25806.44451004867</v>
      </c>
      <c r="W1262" s="181">
        <v>25598.897870283996</v>
      </c>
      <c r="X1262" s="181">
        <v>25380.853989719482</v>
      </c>
      <c r="Y1262" s="181">
        <v>25152.155202793903</v>
      </c>
    </row>
    <row r="1263" spans="1:25" x14ac:dyDescent="0.25">
      <c r="A1263" s="178" t="s">
        <v>1227</v>
      </c>
      <c r="B1263" s="178" t="s">
        <v>794</v>
      </c>
      <c r="C1263" s="178" t="s">
        <v>510</v>
      </c>
      <c r="D1263" s="178" t="s">
        <v>1510</v>
      </c>
      <c r="E1263" s="181">
        <v>2092.2580317414563</v>
      </c>
      <c r="F1263" s="181">
        <v>2146.3270335397028</v>
      </c>
      <c r="G1263" s="181">
        <v>2200.3310367179201</v>
      </c>
      <c r="H1263" s="181">
        <v>2254.4137349594234</v>
      </c>
      <c r="I1263" s="181">
        <v>2308.5788747814236</v>
      </c>
      <c r="J1263" s="182">
        <v>2362.7394395815777</v>
      </c>
      <c r="K1263" s="181">
        <v>2416.8377748403968</v>
      </c>
      <c r="L1263" s="181">
        <v>2470.8559068884288</v>
      </c>
      <c r="M1263" s="181">
        <v>2524.7283132705288</v>
      </c>
      <c r="N1263" s="181">
        <v>2578.3798716860933</v>
      </c>
      <c r="O1263" s="181">
        <v>2631.6847842461525</v>
      </c>
      <c r="P1263" s="181">
        <v>2684.7465942024091</v>
      </c>
      <c r="Q1263" s="181">
        <v>2737.6796177790598</v>
      </c>
      <c r="R1263" s="181">
        <v>2790.3425579445347</v>
      </c>
      <c r="S1263" s="181">
        <v>2842.6913239162654</v>
      </c>
      <c r="T1263" s="181">
        <v>2894.6648905307034</v>
      </c>
      <c r="U1263" s="181">
        <v>2946.1757835298417</v>
      </c>
      <c r="V1263" s="181">
        <v>2997.1466253272051</v>
      </c>
      <c r="W1263" s="181">
        <v>3047.5279309124735</v>
      </c>
      <c r="X1263" s="181">
        <v>3097.2714436562001</v>
      </c>
      <c r="Y1263" s="181">
        <v>3146.2617657923147</v>
      </c>
    </row>
    <row r="1264" spans="1:25" x14ac:dyDescent="0.25">
      <c r="A1264" s="178" t="s">
        <v>1227</v>
      </c>
      <c r="B1264" s="178" t="s">
        <v>794</v>
      </c>
      <c r="C1264" s="178" t="s">
        <v>262</v>
      </c>
      <c r="D1264" s="178" t="s">
        <v>1511</v>
      </c>
      <c r="E1264" s="181">
        <v>5858.3224888760778</v>
      </c>
      <c r="F1264" s="181">
        <v>5985.9179482513691</v>
      </c>
      <c r="G1264" s="181">
        <v>6112.2304626518726</v>
      </c>
      <c r="H1264" s="181">
        <v>6237.6664884334905</v>
      </c>
      <c r="I1264" s="181">
        <v>6362.2404493649965</v>
      </c>
      <c r="J1264" s="182">
        <v>6485.7174456943258</v>
      </c>
      <c r="K1264" s="181">
        <v>6607.94662654288</v>
      </c>
      <c r="L1264" s="181">
        <v>6728.8876641204597</v>
      </c>
      <c r="M1264" s="181">
        <v>6848.3719776203943</v>
      </c>
      <c r="N1264" s="181">
        <v>6966.2078090714167</v>
      </c>
      <c r="O1264" s="181">
        <v>7082.0701712633399</v>
      </c>
      <c r="P1264" s="181">
        <v>7196.25407944985</v>
      </c>
      <c r="Q1264" s="181">
        <v>7309.0787924739498</v>
      </c>
      <c r="R1264" s="181">
        <v>7420.1789037707713</v>
      </c>
      <c r="S1264" s="181">
        <v>7529.4523631487573</v>
      </c>
      <c r="T1264" s="181">
        <v>7636.7541927347374</v>
      </c>
      <c r="U1264" s="181">
        <v>7741.8723513646009</v>
      </c>
      <c r="V1264" s="181">
        <v>7844.6247397049719</v>
      </c>
      <c r="W1264" s="181">
        <v>7944.9050356769258</v>
      </c>
      <c r="X1264" s="181">
        <v>8042.6119855938832</v>
      </c>
      <c r="Y1264" s="181">
        <v>8137.4724913063374</v>
      </c>
    </row>
    <row r="1265" spans="1:25" x14ac:dyDescent="0.25">
      <c r="A1265" s="178" t="s">
        <v>1227</v>
      </c>
      <c r="B1265" s="178" t="s">
        <v>794</v>
      </c>
      <c r="C1265" s="178" t="s">
        <v>752</v>
      </c>
      <c r="D1265" s="178" t="s">
        <v>1461</v>
      </c>
      <c r="E1265" s="181">
        <v>2762.9964419171674</v>
      </c>
      <c r="F1265" s="181">
        <v>2824.7774349358892</v>
      </c>
      <c r="G1265" s="181">
        <v>2886.0218984672006</v>
      </c>
      <c r="H1265" s="181">
        <v>2946.9208858383749</v>
      </c>
      <c r="I1265" s="181">
        <v>3007.4805683532659</v>
      </c>
      <c r="J1265" s="182">
        <v>3067.5892079773907</v>
      </c>
      <c r="K1265" s="181">
        <v>3127.1745893665347</v>
      </c>
      <c r="L1265" s="181">
        <v>3186.2166682751326</v>
      </c>
      <c r="M1265" s="181">
        <v>3244.6345920500762</v>
      </c>
      <c r="N1265" s="181">
        <v>3302.3363384182508</v>
      </c>
      <c r="O1265" s="181">
        <v>3359.166484164185</v>
      </c>
      <c r="P1265" s="181">
        <v>3415.2635010312129</v>
      </c>
      <c r="Q1265" s="181">
        <v>3470.7776891349977</v>
      </c>
      <c r="R1265" s="181">
        <v>3525.5343876051106</v>
      </c>
      <c r="S1265" s="181">
        <v>3579.4837391982855</v>
      </c>
      <c r="T1265" s="181">
        <v>3632.555355683869</v>
      </c>
      <c r="U1265" s="181">
        <v>3684.6467726988353</v>
      </c>
      <c r="V1265" s="181">
        <v>3735.6695535164536</v>
      </c>
      <c r="W1265" s="181">
        <v>3785.5711687470521</v>
      </c>
      <c r="X1265" s="181">
        <v>3834.3013881938059</v>
      </c>
      <c r="Y1265" s="181">
        <v>3881.7278967752723</v>
      </c>
    </row>
    <row r="1266" spans="1:25" x14ac:dyDescent="0.25">
      <c r="A1266" s="178" t="s">
        <v>1227</v>
      </c>
      <c r="B1266" s="178" t="s">
        <v>794</v>
      </c>
      <c r="C1266" s="178" t="s">
        <v>600</v>
      </c>
      <c r="D1266" s="178" t="s">
        <v>1512</v>
      </c>
      <c r="E1266" s="181">
        <v>5349.6960811597537</v>
      </c>
      <c r="F1266" s="181">
        <v>5353.8124273356152</v>
      </c>
      <c r="G1266" s="181">
        <v>5354.3735890692305</v>
      </c>
      <c r="H1266" s="181">
        <v>5351.8958837222626</v>
      </c>
      <c r="I1266" s="181">
        <v>5346.531634625002</v>
      </c>
      <c r="J1266" s="182">
        <v>5338.2221575730891</v>
      </c>
      <c r="K1266" s="181">
        <v>5326.9878031427606</v>
      </c>
      <c r="L1266" s="181">
        <v>5312.9412157143515</v>
      </c>
      <c r="M1266" s="181">
        <v>5296.0933453015277</v>
      </c>
      <c r="N1266" s="181">
        <v>5276.443257015012</v>
      </c>
      <c r="O1266" s="181">
        <v>5253.8978985051745</v>
      </c>
      <c r="P1266" s="181">
        <v>5228.8291128431711</v>
      </c>
      <c r="Q1266" s="181">
        <v>5201.6024935156884</v>
      </c>
      <c r="R1266" s="181">
        <v>5172.0825741423159</v>
      </c>
      <c r="S1266" s="181">
        <v>5140.3302300553351</v>
      </c>
      <c r="T1266" s="181">
        <v>5106.3784556940955</v>
      </c>
      <c r="U1266" s="181">
        <v>5070.2193716527736</v>
      </c>
      <c r="V1266" s="181">
        <v>5031.870712103756</v>
      </c>
      <c r="W1266" s="181">
        <v>4991.4022214668257</v>
      </c>
      <c r="X1266" s="181">
        <v>4948.8869258731702</v>
      </c>
      <c r="Y1266" s="181">
        <v>4904.2940828964347</v>
      </c>
    </row>
    <row r="1267" spans="1:25" x14ac:dyDescent="0.25">
      <c r="A1267" s="178" t="s">
        <v>1227</v>
      </c>
      <c r="B1267" s="178" t="s">
        <v>794</v>
      </c>
      <c r="C1267" s="178" t="s">
        <v>674</v>
      </c>
      <c r="D1267" s="178" t="s">
        <v>664</v>
      </c>
      <c r="E1267" s="181">
        <v>1698.1232257620732</v>
      </c>
      <c r="F1267" s="181">
        <v>1755.928036794744</v>
      </c>
      <c r="G1267" s="181">
        <v>1814.4946900138677</v>
      </c>
      <c r="H1267" s="181">
        <v>1873.9506853431587</v>
      </c>
      <c r="I1267" s="181">
        <v>1934.3101586965561</v>
      </c>
      <c r="J1267" s="182">
        <v>1995.5108132075909</v>
      </c>
      <c r="K1267" s="181">
        <v>2057.5131250736772</v>
      </c>
      <c r="L1267" s="181">
        <v>2120.3101515717972</v>
      </c>
      <c r="M1267" s="181">
        <v>2183.8534089066129</v>
      </c>
      <c r="N1267" s="181">
        <v>2248.0843072843145</v>
      </c>
      <c r="O1267" s="181">
        <v>2312.8976808590282</v>
      </c>
      <c r="P1267" s="181">
        <v>2378.3880304864424</v>
      </c>
      <c r="Q1267" s="181">
        <v>2444.6623967790392</v>
      </c>
      <c r="R1267" s="181">
        <v>2511.601026993183</v>
      </c>
      <c r="S1267" s="181">
        <v>2579.1683592646755</v>
      </c>
      <c r="T1267" s="181">
        <v>2647.3120787077969</v>
      </c>
      <c r="U1267" s="181">
        <v>2715.9537016275567</v>
      </c>
      <c r="V1267" s="181">
        <v>2785.0215244306391</v>
      </c>
      <c r="W1267" s="181">
        <v>2854.4676148461499</v>
      </c>
      <c r="X1267" s="181">
        <v>2924.2436341825487</v>
      </c>
      <c r="Y1267" s="181">
        <v>2994.2357866285174</v>
      </c>
    </row>
    <row r="1268" spans="1:25" x14ac:dyDescent="0.25">
      <c r="A1268" s="178" t="s">
        <v>1227</v>
      </c>
      <c r="B1268" s="178" t="s">
        <v>794</v>
      </c>
      <c r="C1268" s="178" t="s">
        <v>240</v>
      </c>
      <c r="D1268" s="178" t="s">
        <v>241</v>
      </c>
      <c r="E1268" s="181">
        <v>11320.483771742031</v>
      </c>
      <c r="F1268" s="181">
        <v>11562.813307203809</v>
      </c>
      <c r="G1268" s="181">
        <v>11806.943147001321</v>
      </c>
      <c r="H1268" s="181">
        <v>12053.922296872777</v>
      </c>
      <c r="I1268" s="181">
        <v>12304.039456673938</v>
      </c>
      <c r="J1268" s="182">
        <v>12557.098168592715</v>
      </c>
      <c r="K1268" s="181">
        <v>12813.059903458774</v>
      </c>
      <c r="L1268" s="181">
        <v>13072.09552551643</v>
      </c>
      <c r="M1268" s="181">
        <v>13334.121903206889</v>
      </c>
      <c r="N1268" s="181">
        <v>13599.003667998681</v>
      </c>
      <c r="O1268" s="181">
        <v>13866.336031952151</v>
      </c>
      <c r="P1268" s="181">
        <v>14136.918938594015</v>
      </c>
      <c r="Q1268" s="181">
        <v>14411.602696544505</v>
      </c>
      <c r="R1268" s="181">
        <v>14689.887801053173</v>
      </c>
      <c r="S1268" s="181">
        <v>14971.782671477064</v>
      </c>
      <c r="T1268" s="181">
        <v>15257.20165485174</v>
      </c>
      <c r="U1268" s="181">
        <v>15545.91377360777</v>
      </c>
      <c r="V1268" s="181">
        <v>15837.733985830246</v>
      </c>
      <c r="W1268" s="181">
        <v>16132.6165581319</v>
      </c>
      <c r="X1268" s="181">
        <v>16430.514059149617</v>
      </c>
      <c r="Y1268" s="181">
        <v>16731.013251238022</v>
      </c>
    </row>
    <row r="1269" spans="1:25" x14ac:dyDescent="0.25">
      <c r="A1269" s="178" t="s">
        <v>1227</v>
      </c>
      <c r="B1269" s="178" t="s">
        <v>799</v>
      </c>
      <c r="C1269" s="178" t="s">
        <v>218</v>
      </c>
      <c r="D1269" s="178" t="s">
        <v>1513</v>
      </c>
      <c r="E1269" s="181">
        <v>1590.4477486689582</v>
      </c>
      <c r="F1269" s="181">
        <v>1625.6801069384162</v>
      </c>
      <c r="G1269" s="181">
        <v>1662.8670301399584</v>
      </c>
      <c r="H1269" s="181">
        <v>1702.1548796078932</v>
      </c>
      <c r="I1269" s="181">
        <v>1743.437571966424</v>
      </c>
      <c r="J1269" s="182">
        <v>1786.592403099806</v>
      </c>
      <c r="K1269" s="181">
        <v>1831.5406168882655</v>
      </c>
      <c r="L1269" s="181">
        <v>1878.2283906036434</v>
      </c>
      <c r="M1269" s="181">
        <v>1926.5722949606898</v>
      </c>
      <c r="N1269" s="181">
        <v>1976.5052014085643</v>
      </c>
      <c r="O1269" s="181">
        <v>2027.9290993843747</v>
      </c>
      <c r="P1269" s="181">
        <v>2080.9003412984839</v>
      </c>
      <c r="Q1269" s="181">
        <v>2135.4874009654504</v>
      </c>
      <c r="R1269" s="181">
        <v>2191.5733462788321</v>
      </c>
      <c r="S1269" s="181">
        <v>2249.1397303055201</v>
      </c>
      <c r="T1269" s="181">
        <v>2308.2029730418885</v>
      </c>
      <c r="U1269" s="181">
        <v>2368.5464039108547</v>
      </c>
      <c r="V1269" s="181">
        <v>2429.9028192784767</v>
      </c>
      <c r="W1269" s="181">
        <v>2492.2422043477577</v>
      </c>
      <c r="X1269" s="181">
        <v>2555.5570675699737</v>
      </c>
      <c r="Y1269" s="181">
        <v>2619.8343574011628</v>
      </c>
    </row>
    <row r="1270" spans="1:25" x14ac:dyDescent="0.25">
      <c r="A1270" s="178" t="s">
        <v>1227</v>
      </c>
      <c r="B1270" s="178" t="s">
        <v>799</v>
      </c>
      <c r="C1270" s="178" t="s">
        <v>240</v>
      </c>
      <c r="D1270" s="178" t="s">
        <v>241</v>
      </c>
      <c r="E1270" s="181">
        <v>10127.573905004183</v>
      </c>
      <c r="F1270" s="181">
        <v>10107.181765262469</v>
      </c>
      <c r="G1270" s="181">
        <v>10093.957607172584</v>
      </c>
      <c r="H1270" s="181">
        <v>10088.160827344145</v>
      </c>
      <c r="I1270" s="181">
        <v>10088.539374396965</v>
      </c>
      <c r="J1270" s="182">
        <v>10093.838330625191</v>
      </c>
      <c r="K1270" s="181">
        <v>10103.140322856665</v>
      </c>
      <c r="L1270" s="181">
        <v>10115.729345212383</v>
      </c>
      <c r="M1270" s="181">
        <v>10130.784561980028</v>
      </c>
      <c r="N1270" s="181">
        <v>10147.631783990419</v>
      </c>
      <c r="O1270" s="181">
        <v>10165.493682849721</v>
      </c>
      <c r="P1270" s="181">
        <v>10184.411963586324</v>
      </c>
      <c r="Q1270" s="181">
        <v>10204.474850928453</v>
      </c>
      <c r="R1270" s="181">
        <v>10224.889548676187</v>
      </c>
      <c r="S1270" s="181">
        <v>10245.378843798468</v>
      </c>
      <c r="T1270" s="181">
        <v>10265.841389004599</v>
      </c>
      <c r="U1270" s="181">
        <v>10285.16873200846</v>
      </c>
      <c r="V1270" s="181">
        <v>10302.138811229466</v>
      </c>
      <c r="W1270" s="181">
        <v>10316.626501083862</v>
      </c>
      <c r="X1270" s="181">
        <v>10328.613216232689</v>
      </c>
      <c r="Y1270" s="181">
        <v>10338.064403602597</v>
      </c>
    </row>
    <row r="1271" spans="1:25" x14ac:dyDescent="0.25">
      <c r="A1271" s="178" t="s">
        <v>1227</v>
      </c>
      <c r="B1271" s="178" t="s">
        <v>800</v>
      </c>
      <c r="C1271" s="178" t="s">
        <v>218</v>
      </c>
      <c r="D1271" s="178" t="s">
        <v>1514</v>
      </c>
      <c r="E1271" s="181">
        <v>25541.429147302577</v>
      </c>
      <c r="F1271" s="181">
        <v>26069.120671172346</v>
      </c>
      <c r="G1271" s="181">
        <v>26573.215915399811</v>
      </c>
      <c r="H1271" s="181">
        <v>27059.73056040868</v>
      </c>
      <c r="I1271" s="181">
        <v>27531.96739460262</v>
      </c>
      <c r="J1271" s="182">
        <v>27991.621787504508</v>
      </c>
      <c r="K1271" s="181">
        <v>28440.160124518119</v>
      </c>
      <c r="L1271" s="181">
        <v>28879.039033791978</v>
      </c>
      <c r="M1271" s="181">
        <v>29308.802186492518</v>
      </c>
      <c r="N1271" s="181">
        <v>29729.736359459454</v>
      </c>
      <c r="O1271" s="181">
        <v>30141.438361482666</v>
      </c>
      <c r="P1271" s="181">
        <v>30545.810861394541</v>
      </c>
      <c r="Q1271" s="181">
        <v>30944.647147507076</v>
      </c>
      <c r="R1271" s="181">
        <v>31336.744884565222</v>
      </c>
      <c r="S1271" s="181">
        <v>31721.915662853291</v>
      </c>
      <c r="T1271" s="181">
        <v>32100.005667706868</v>
      </c>
      <c r="U1271" s="181">
        <v>32471.10819437035</v>
      </c>
      <c r="V1271" s="181">
        <v>32835.164410584701</v>
      </c>
      <c r="W1271" s="181">
        <v>33191.844223128181</v>
      </c>
      <c r="X1271" s="181">
        <v>33540.823810003109</v>
      </c>
      <c r="Y1271" s="181">
        <v>33881.350961628581</v>
      </c>
    </row>
    <row r="1272" spans="1:25" x14ac:dyDescent="0.25">
      <c r="A1272" s="178" t="s">
        <v>1227</v>
      </c>
      <c r="B1272" s="178" t="s">
        <v>800</v>
      </c>
      <c r="C1272" s="178" t="s">
        <v>510</v>
      </c>
      <c r="D1272" s="178" t="s">
        <v>1515</v>
      </c>
      <c r="E1272" s="181">
        <v>6614.2739662074009</v>
      </c>
      <c r="F1272" s="181">
        <v>6646.5592449505602</v>
      </c>
      <c r="G1272" s="181">
        <v>6670.3423850809431</v>
      </c>
      <c r="H1272" s="181">
        <v>6687.4568160302088</v>
      </c>
      <c r="I1272" s="181">
        <v>6698.973836959588</v>
      </c>
      <c r="J1272" s="182">
        <v>6705.5222665173678</v>
      </c>
      <c r="K1272" s="181">
        <v>6707.6454246350058</v>
      </c>
      <c r="L1272" s="181">
        <v>6705.8573401644198</v>
      </c>
      <c r="M1272" s="181">
        <v>6700.4374056986107</v>
      </c>
      <c r="N1272" s="181">
        <v>6691.5951089076498</v>
      </c>
      <c r="O1272" s="181">
        <v>6679.3789366515412</v>
      </c>
      <c r="P1272" s="181">
        <v>6664.3420639292808</v>
      </c>
      <c r="Q1272" s="181">
        <v>6646.9845490455145</v>
      </c>
      <c r="R1272" s="181">
        <v>6627.145851235362</v>
      </c>
      <c r="S1272" s="181">
        <v>6604.8896375410277</v>
      </c>
      <c r="T1272" s="181">
        <v>6580.2861635668532</v>
      </c>
      <c r="U1272" s="181">
        <v>6553.4545934140324</v>
      </c>
      <c r="V1272" s="181">
        <v>6524.4798102574978</v>
      </c>
      <c r="W1272" s="181">
        <v>6493.3915622996064</v>
      </c>
      <c r="X1272" s="181">
        <v>6460.2220601050676</v>
      </c>
      <c r="Y1272" s="181">
        <v>6424.923371821983</v>
      </c>
    </row>
    <row r="1273" spans="1:25" x14ac:dyDescent="0.25">
      <c r="A1273" s="178" t="s">
        <v>1227</v>
      </c>
      <c r="B1273" s="178" t="s">
        <v>800</v>
      </c>
      <c r="C1273" s="178" t="s">
        <v>674</v>
      </c>
      <c r="D1273" s="178" t="s">
        <v>1516</v>
      </c>
      <c r="E1273" s="181">
        <v>2345.8895108325178</v>
      </c>
      <c r="F1273" s="181">
        <v>2394.7893010832631</v>
      </c>
      <c r="G1273" s="181">
        <v>2441.5386902060063</v>
      </c>
      <c r="H1273" s="181">
        <v>2486.6893250478256</v>
      </c>
      <c r="I1273" s="181">
        <v>2530.5439022408714</v>
      </c>
      <c r="J1273" s="182">
        <v>2573.2575684780909</v>
      </c>
      <c r="K1273" s="181">
        <v>2614.9645287690678</v>
      </c>
      <c r="L1273" s="181">
        <v>2655.7981881678375</v>
      </c>
      <c r="M1273" s="181">
        <v>2695.8080751735542</v>
      </c>
      <c r="N1273" s="181">
        <v>2735.0201210226951</v>
      </c>
      <c r="O1273" s="181">
        <v>2773.3967900196467</v>
      </c>
      <c r="P1273" s="181">
        <v>2811.1127263841145</v>
      </c>
      <c r="Q1273" s="181">
        <v>2848.3326328456283</v>
      </c>
      <c r="R1273" s="181">
        <v>2884.9455462465758</v>
      </c>
      <c r="S1273" s="181">
        <v>2920.9337848413447</v>
      </c>
      <c r="T1273" s="181">
        <v>2956.2828402747532</v>
      </c>
      <c r="U1273" s="181">
        <v>2991.0009557726294</v>
      </c>
      <c r="V1273" s="181">
        <v>3025.0823652447525</v>
      </c>
      <c r="W1273" s="181">
        <v>3058.4963029349547</v>
      </c>
      <c r="X1273" s="181">
        <v>3091.2125589206466</v>
      </c>
      <c r="Y1273" s="181">
        <v>3123.1614130528706</v>
      </c>
    </row>
    <row r="1274" spans="1:25" x14ac:dyDescent="0.25">
      <c r="A1274" s="178" t="s">
        <v>1227</v>
      </c>
      <c r="B1274" s="178" t="s">
        <v>800</v>
      </c>
      <c r="C1274" s="178" t="s">
        <v>1485</v>
      </c>
      <c r="D1274" s="178" t="s">
        <v>1517</v>
      </c>
      <c r="E1274" s="181">
        <v>2300.3087560883623</v>
      </c>
      <c r="F1274" s="181">
        <v>2377.0065017226775</v>
      </c>
      <c r="G1274" s="181">
        <v>2453.0768411509089</v>
      </c>
      <c r="H1274" s="181">
        <v>2529.0275064776029</v>
      </c>
      <c r="I1274" s="181">
        <v>2605.1358800253347</v>
      </c>
      <c r="J1274" s="182">
        <v>2681.5397810107029</v>
      </c>
      <c r="K1274" s="181">
        <v>2758.3620479760407</v>
      </c>
      <c r="L1274" s="181">
        <v>2835.7309166311734</v>
      </c>
      <c r="M1274" s="181">
        <v>2913.6903726206624</v>
      </c>
      <c r="N1274" s="181">
        <v>2992.2607508950964</v>
      </c>
      <c r="O1274" s="181">
        <v>3071.3930706417036</v>
      </c>
      <c r="P1274" s="181">
        <v>3151.273766515546</v>
      </c>
      <c r="Q1274" s="181">
        <v>3232.0871276982139</v>
      </c>
      <c r="R1274" s="181">
        <v>3313.7096727597732</v>
      </c>
      <c r="S1274" s="181">
        <v>3396.120008772049</v>
      </c>
      <c r="T1274" s="181">
        <v>3479.299224697264</v>
      </c>
      <c r="U1274" s="181">
        <v>3563.2544059970719</v>
      </c>
      <c r="V1274" s="181">
        <v>3647.9759301164327</v>
      </c>
      <c r="W1274" s="181">
        <v>3733.4230232843902</v>
      </c>
      <c r="X1274" s="181">
        <v>3819.5534507513103</v>
      </c>
      <c r="Y1274" s="181">
        <v>3906.2733816997657</v>
      </c>
    </row>
    <row r="1275" spans="1:25" x14ac:dyDescent="0.25">
      <c r="A1275" s="178" t="s">
        <v>1227</v>
      </c>
      <c r="B1275" s="178" t="s">
        <v>800</v>
      </c>
      <c r="C1275" s="178" t="s">
        <v>1518</v>
      </c>
      <c r="D1275" s="178" t="s">
        <v>1519</v>
      </c>
      <c r="E1275" s="181">
        <v>1606.4683783162232</v>
      </c>
      <c r="F1275" s="181">
        <v>1662.0060282750383</v>
      </c>
      <c r="G1275" s="181">
        <v>1717.2342971610583</v>
      </c>
      <c r="H1275" s="181">
        <v>1772.5077000728782</v>
      </c>
      <c r="I1275" s="181">
        <v>1828.0208053550616</v>
      </c>
      <c r="J1275" s="182">
        <v>1883.8710591633144</v>
      </c>
      <c r="K1275" s="181">
        <v>1940.1458325986271</v>
      </c>
      <c r="L1275" s="181">
        <v>1996.9367106079087</v>
      </c>
      <c r="M1275" s="181">
        <v>2054.2763106772422</v>
      </c>
      <c r="N1275" s="181">
        <v>2112.1807068678704</v>
      </c>
      <c r="O1275" s="181">
        <v>2170.6170585421951</v>
      </c>
      <c r="P1275" s="181">
        <v>2229.7189352716964</v>
      </c>
      <c r="Q1275" s="181">
        <v>2289.6190180287158</v>
      </c>
      <c r="R1275" s="181">
        <v>2350.2323288921079</v>
      </c>
      <c r="S1275" s="181">
        <v>2411.5459711991571</v>
      </c>
      <c r="T1275" s="181">
        <v>2473.5487457419686</v>
      </c>
      <c r="U1275" s="181">
        <v>2536.2478982480234</v>
      </c>
      <c r="V1275" s="181">
        <v>2599.6387969223961</v>
      </c>
      <c r="W1275" s="181">
        <v>2663.6945569046929</v>
      </c>
      <c r="X1275" s="181">
        <v>2728.3871163827562</v>
      </c>
      <c r="Y1275" s="181">
        <v>2793.6513748501789</v>
      </c>
    </row>
    <row r="1276" spans="1:25" x14ac:dyDescent="0.25">
      <c r="A1276" s="178" t="s">
        <v>1227</v>
      </c>
      <c r="B1276" s="178" t="s">
        <v>800</v>
      </c>
      <c r="C1276" s="178" t="s">
        <v>240</v>
      </c>
      <c r="D1276" s="178" t="s">
        <v>241</v>
      </c>
      <c r="E1276" s="181">
        <v>33287.118736826007</v>
      </c>
      <c r="F1276" s="181">
        <v>33262.250380141384</v>
      </c>
      <c r="G1276" s="181">
        <v>33197.367652749606</v>
      </c>
      <c r="H1276" s="181">
        <v>33102.273924678731</v>
      </c>
      <c r="I1276" s="181">
        <v>32982.796019207024</v>
      </c>
      <c r="J1276" s="182">
        <v>32842.459272953609</v>
      </c>
      <c r="K1276" s="181">
        <v>32684.289271949176</v>
      </c>
      <c r="L1276" s="181">
        <v>32511.098782606401</v>
      </c>
      <c r="M1276" s="181">
        <v>32324.504012024878</v>
      </c>
      <c r="N1276" s="181">
        <v>32125.746019056067</v>
      </c>
      <c r="O1276" s="181">
        <v>31915.265141817068</v>
      </c>
      <c r="P1276" s="181">
        <v>31695.88618456386</v>
      </c>
      <c r="Q1276" s="181">
        <v>31470.123480491206</v>
      </c>
      <c r="R1276" s="181">
        <v>31237.326391338916</v>
      </c>
      <c r="S1276" s="181">
        <v>30997.902121273655</v>
      </c>
      <c r="T1276" s="181">
        <v>30752.275615786704</v>
      </c>
      <c r="U1276" s="181">
        <v>30501.086302178675</v>
      </c>
      <c r="V1276" s="181">
        <v>30244.798346813397</v>
      </c>
      <c r="W1276" s="181">
        <v>29983.608170578118</v>
      </c>
      <c r="X1276" s="181">
        <v>29717.714727691993</v>
      </c>
      <c r="Y1276" s="181">
        <v>29446.940890757091</v>
      </c>
    </row>
    <row r="1277" spans="1:25" x14ac:dyDescent="0.25">
      <c r="A1277" s="178" t="s">
        <v>1520</v>
      </c>
      <c r="B1277" s="178" t="s">
        <v>217</v>
      </c>
      <c r="C1277" s="178" t="s">
        <v>218</v>
      </c>
      <c r="D1277" s="178" t="s">
        <v>1521</v>
      </c>
      <c r="E1277" s="181">
        <v>684524.0462775667</v>
      </c>
      <c r="F1277" s="181">
        <v>692159.38560725329</v>
      </c>
      <c r="G1277" s="181">
        <v>698415.55396492046</v>
      </c>
      <c r="H1277" s="181">
        <v>703678.05420466419</v>
      </c>
      <c r="I1277" s="181">
        <v>708091.21225680411</v>
      </c>
      <c r="J1277" s="182">
        <v>711747.40008541441</v>
      </c>
      <c r="K1277" s="181">
        <v>714737.9591004207</v>
      </c>
      <c r="L1277" s="181">
        <v>717142.85789641703</v>
      </c>
      <c r="M1277" s="181">
        <v>719010.56823655358</v>
      </c>
      <c r="N1277" s="181">
        <v>720373.77709788864</v>
      </c>
      <c r="O1277" s="181">
        <v>721247.87453346199</v>
      </c>
      <c r="P1277" s="181">
        <v>721709.49307334726</v>
      </c>
      <c r="Q1277" s="181">
        <v>721831.75537861546</v>
      </c>
      <c r="R1277" s="181">
        <v>721613.76508449891</v>
      </c>
      <c r="S1277" s="181">
        <v>721073.60548897984</v>
      </c>
      <c r="T1277" s="181">
        <v>720219.0047884204</v>
      </c>
      <c r="U1277" s="181">
        <v>719087.60252680921</v>
      </c>
      <c r="V1277" s="181">
        <v>717721.20045233774</v>
      </c>
      <c r="W1277" s="181">
        <v>716129.4358794326</v>
      </c>
      <c r="X1277" s="181">
        <v>714318.00660252455</v>
      </c>
      <c r="Y1277" s="181">
        <v>712268.10898478923</v>
      </c>
    </row>
    <row r="1278" spans="1:25" x14ac:dyDescent="0.25">
      <c r="A1278" s="178" t="s">
        <v>1520</v>
      </c>
      <c r="B1278" s="178" t="s">
        <v>217</v>
      </c>
      <c r="C1278" s="178" t="s">
        <v>717</v>
      </c>
      <c r="D1278" s="178" t="s">
        <v>1522</v>
      </c>
      <c r="E1278" s="181">
        <v>3352.0871543484127</v>
      </c>
      <c r="F1278" s="181">
        <v>3388.009570886833</v>
      </c>
      <c r="G1278" s="181">
        <v>3417.1523538720253</v>
      </c>
      <c r="H1278" s="181">
        <v>3441.4096301498334</v>
      </c>
      <c r="I1278" s="181">
        <v>3461.4932640161883</v>
      </c>
      <c r="J1278" s="182">
        <v>3477.8600261718748</v>
      </c>
      <c r="K1278" s="181">
        <v>3490.9608674472361</v>
      </c>
      <c r="L1278" s="181">
        <v>3501.1904382014918</v>
      </c>
      <c r="M1278" s="181">
        <v>3508.789003675643</v>
      </c>
      <c r="N1278" s="181">
        <v>3513.9194194392712</v>
      </c>
      <c r="O1278" s="181">
        <v>3516.6599256411923</v>
      </c>
      <c r="P1278" s="181">
        <v>3517.3871064448372</v>
      </c>
      <c r="Q1278" s="181">
        <v>3516.4597979020659</v>
      </c>
      <c r="R1278" s="181">
        <v>3513.8757835249958</v>
      </c>
      <c r="S1278" s="181">
        <v>3509.7252333870356</v>
      </c>
      <c r="T1278" s="181">
        <v>3504.0477830710747</v>
      </c>
      <c r="U1278" s="181">
        <v>3497.0284645488041</v>
      </c>
      <c r="V1278" s="181">
        <v>3488.872223703785</v>
      </c>
      <c r="W1278" s="181">
        <v>3479.6273680525619</v>
      </c>
      <c r="X1278" s="181">
        <v>3469.3229891408332</v>
      </c>
      <c r="Y1278" s="181">
        <v>3457.8691815310071</v>
      </c>
    </row>
    <row r="1279" spans="1:25" x14ac:dyDescent="0.25">
      <c r="A1279" s="178" t="s">
        <v>1520</v>
      </c>
      <c r="B1279" s="178" t="s">
        <v>217</v>
      </c>
      <c r="C1279" s="178" t="s">
        <v>518</v>
      </c>
      <c r="D1279" s="178" t="s">
        <v>1523</v>
      </c>
      <c r="E1279" s="181">
        <v>1190.2043837907795</v>
      </c>
      <c r="F1279" s="181">
        <v>1254.8220724390403</v>
      </c>
      <c r="G1279" s="181">
        <v>1320.1799728993215</v>
      </c>
      <c r="H1279" s="181">
        <v>1386.8722062510517</v>
      </c>
      <c r="I1279" s="181">
        <v>1455.1067085886639</v>
      </c>
      <c r="J1279" s="182">
        <v>1525.0171517111278</v>
      </c>
      <c r="K1279" s="181">
        <v>1596.7572138467576</v>
      </c>
      <c r="L1279" s="181">
        <v>1670.4786030510384</v>
      </c>
      <c r="M1279" s="181">
        <v>1746.2793314833993</v>
      </c>
      <c r="N1279" s="181">
        <v>1824.2297572647972</v>
      </c>
      <c r="O1279" s="181">
        <v>1904.3614750244876</v>
      </c>
      <c r="P1279" s="181">
        <v>1986.874605940726</v>
      </c>
      <c r="Q1279" s="181">
        <v>2071.9879512633042</v>
      </c>
      <c r="R1279" s="181">
        <v>2159.7289561702173</v>
      </c>
      <c r="S1279" s="181">
        <v>2250.1799013219543</v>
      </c>
      <c r="T1279" s="181">
        <v>2343.3945742593614</v>
      </c>
      <c r="U1279" s="181">
        <v>2439.5282107377589</v>
      </c>
      <c r="V1279" s="181">
        <v>2538.7680175537134</v>
      </c>
      <c r="W1279" s="181">
        <v>2641.2041412345297</v>
      </c>
      <c r="X1279" s="181">
        <v>2746.9151370464551</v>
      </c>
      <c r="Y1279" s="181">
        <v>2855.8825623423168</v>
      </c>
    </row>
    <row r="1280" spans="1:25" x14ac:dyDescent="0.25">
      <c r="A1280" s="178" t="s">
        <v>1520</v>
      </c>
      <c r="B1280" s="178" t="s">
        <v>217</v>
      </c>
      <c r="C1280" s="178" t="s">
        <v>520</v>
      </c>
      <c r="D1280" s="178" t="s">
        <v>1524</v>
      </c>
      <c r="E1280" s="181">
        <v>2308.2443685643557</v>
      </c>
      <c r="F1280" s="181">
        <v>2383.098143477901</v>
      </c>
      <c r="G1280" s="181">
        <v>2455.231565805258</v>
      </c>
      <c r="H1280" s="181">
        <v>2525.7787394622733</v>
      </c>
      <c r="I1280" s="181">
        <v>2595.0948830704574</v>
      </c>
      <c r="J1280" s="182">
        <v>2663.377130907822</v>
      </c>
      <c r="K1280" s="181">
        <v>2730.8406874164352</v>
      </c>
      <c r="L1280" s="181">
        <v>2797.6793351717383</v>
      </c>
      <c r="M1280" s="181">
        <v>2863.9819163252123</v>
      </c>
      <c r="N1280" s="181">
        <v>2929.784204010175</v>
      </c>
      <c r="O1280" s="181">
        <v>2995.0565335700762</v>
      </c>
      <c r="P1280" s="181">
        <v>3060.0296610323553</v>
      </c>
      <c r="Q1280" s="181">
        <v>3124.9418658429395</v>
      </c>
      <c r="R1280" s="181">
        <v>3189.7269493515219</v>
      </c>
      <c r="S1280" s="181">
        <v>3254.4007975248974</v>
      </c>
      <c r="T1280" s="181">
        <v>3318.9350709423147</v>
      </c>
      <c r="U1280" s="181">
        <v>3383.4418803300573</v>
      </c>
      <c r="V1280" s="181">
        <v>3448.0649227586805</v>
      </c>
      <c r="W1280" s="181">
        <v>3512.8040532559435</v>
      </c>
      <c r="X1280" s="181">
        <v>3577.6408278149947</v>
      </c>
      <c r="Y1280" s="181">
        <v>3642.4313897812926</v>
      </c>
    </row>
    <row r="1281" spans="1:25" x14ac:dyDescent="0.25">
      <c r="A1281" s="178" t="s">
        <v>1520</v>
      </c>
      <c r="B1281" s="178" t="s">
        <v>217</v>
      </c>
      <c r="C1281" s="178" t="s">
        <v>1323</v>
      </c>
      <c r="D1281" s="178" t="s">
        <v>1525</v>
      </c>
      <c r="E1281" s="181">
        <v>2410.9007671662935</v>
      </c>
      <c r="F1281" s="181">
        <v>2491.200909974445</v>
      </c>
      <c r="G1281" s="181">
        <v>2568.7897496749397</v>
      </c>
      <c r="H1281" s="181">
        <v>2644.847761621033</v>
      </c>
      <c r="I1281" s="181">
        <v>2719.7431528992647</v>
      </c>
      <c r="J1281" s="182">
        <v>2793.6795718668991</v>
      </c>
      <c r="K1281" s="181">
        <v>2866.8803353956737</v>
      </c>
      <c r="L1281" s="181">
        <v>2939.5470164115081</v>
      </c>
      <c r="M1281" s="181">
        <v>3011.7715214379523</v>
      </c>
      <c r="N1281" s="181">
        <v>3083.5902172139085</v>
      </c>
      <c r="O1281" s="181">
        <v>3154.9706646271229</v>
      </c>
      <c r="P1281" s="181">
        <v>3226.1548747261427</v>
      </c>
      <c r="Q1281" s="181">
        <v>3297.393622705918</v>
      </c>
      <c r="R1281" s="181">
        <v>3368.6169838775609</v>
      </c>
      <c r="S1281" s="181">
        <v>3439.8415574883502</v>
      </c>
      <c r="T1281" s="181">
        <v>3511.0372143245554</v>
      </c>
      <c r="U1281" s="181">
        <v>3582.3224287061289</v>
      </c>
      <c r="V1281" s="181">
        <v>3653.8495498273137</v>
      </c>
      <c r="W1281" s="181">
        <v>3725.6188886806149</v>
      </c>
      <c r="X1281" s="181">
        <v>3797.6113322931656</v>
      </c>
      <c r="Y1281" s="181">
        <v>3869.6744649212201</v>
      </c>
    </row>
    <row r="1282" spans="1:25" x14ac:dyDescent="0.25">
      <c r="A1282" s="178" t="s">
        <v>1520</v>
      </c>
      <c r="B1282" s="178" t="s">
        <v>217</v>
      </c>
      <c r="C1282" s="178" t="s">
        <v>1026</v>
      </c>
      <c r="D1282" s="178" t="s">
        <v>1526</v>
      </c>
      <c r="E1282" s="181">
        <v>1822.4051751809293</v>
      </c>
      <c r="F1282" s="181">
        <v>1921.3458376457727</v>
      </c>
      <c r="G1282" s="181">
        <v>2021.4198901865786</v>
      </c>
      <c r="H1282" s="181">
        <v>2123.5370331410213</v>
      </c>
      <c r="I1282" s="181">
        <v>2228.0156520063829</v>
      </c>
      <c r="J1282" s="182">
        <v>2335.0604210231018</v>
      </c>
      <c r="K1282" s="181">
        <v>2444.906647674839</v>
      </c>
      <c r="L1282" s="181">
        <v>2557.7866227758427</v>
      </c>
      <c r="M1282" s="181">
        <v>2673.8504195984074</v>
      </c>
      <c r="N1282" s="181">
        <v>2793.2057683823923</v>
      </c>
      <c r="O1282" s="181">
        <v>2915.9010458743865</v>
      </c>
      <c r="P1282" s="181">
        <v>3042.2426716069363</v>
      </c>
      <c r="Q1282" s="181">
        <v>3172.5656674766055</v>
      </c>
      <c r="R1282" s="181">
        <v>3306.9120567149448</v>
      </c>
      <c r="S1282" s="181">
        <v>3445.4078249959571</v>
      </c>
      <c r="T1282" s="181">
        <v>3588.1353301853442</v>
      </c>
      <c r="U1282" s="181">
        <v>3735.3322646052993</v>
      </c>
      <c r="V1282" s="181">
        <v>3887.2852736753316</v>
      </c>
      <c r="W1282" s="181">
        <v>4044.1323870482652</v>
      </c>
      <c r="X1282" s="181">
        <v>4205.993886186423</v>
      </c>
      <c r="Y1282" s="181">
        <v>4372.8415322628371</v>
      </c>
    </row>
    <row r="1283" spans="1:25" x14ac:dyDescent="0.25">
      <c r="A1283" s="178" t="s">
        <v>1520</v>
      </c>
      <c r="B1283" s="178" t="s">
        <v>217</v>
      </c>
      <c r="C1283" s="178" t="s">
        <v>350</v>
      </c>
      <c r="D1283" s="178" t="s">
        <v>1527</v>
      </c>
      <c r="E1283" s="181">
        <v>6404.3363127802759</v>
      </c>
      <c r="F1283" s="181">
        <v>6358.8278110580313</v>
      </c>
      <c r="G1283" s="181">
        <v>6300.4328460166635</v>
      </c>
      <c r="H1283" s="181">
        <v>6233.2711962511003</v>
      </c>
      <c r="I1283" s="181">
        <v>6159.0928587721364</v>
      </c>
      <c r="J1283" s="182">
        <v>6079.0955297892397</v>
      </c>
      <c r="K1283" s="181">
        <v>5994.3963887155633</v>
      </c>
      <c r="L1283" s="181">
        <v>5905.9507267186546</v>
      </c>
      <c r="M1283" s="181">
        <v>5814.4005547721663</v>
      </c>
      <c r="N1283" s="181">
        <v>5720.2248466639739</v>
      </c>
      <c r="O1283" s="181">
        <v>5623.7406299909044</v>
      </c>
      <c r="P1283" s="181">
        <v>5525.7175965369706</v>
      </c>
      <c r="Q1283" s="181">
        <v>5426.849568988172</v>
      </c>
      <c r="R1283" s="181">
        <v>5327.2384896807134</v>
      </c>
      <c r="S1283" s="181">
        <v>5227.1198866793984</v>
      </c>
      <c r="T1283" s="181">
        <v>5126.6417606410296</v>
      </c>
      <c r="U1283" s="181">
        <v>5026.1532530039694</v>
      </c>
      <c r="V1283" s="181">
        <v>4926.0093473449861</v>
      </c>
      <c r="W1283" s="181">
        <v>4826.3244455857475</v>
      </c>
      <c r="X1283" s="181">
        <v>4727.1797627758415</v>
      </c>
      <c r="Y1283" s="181">
        <v>4628.4923575339135</v>
      </c>
    </row>
    <row r="1284" spans="1:25" x14ac:dyDescent="0.25">
      <c r="A1284" s="178" t="s">
        <v>1520</v>
      </c>
      <c r="B1284" s="178" t="s">
        <v>217</v>
      </c>
      <c r="C1284" s="178" t="s">
        <v>295</v>
      </c>
      <c r="D1284" s="178" t="s">
        <v>1528</v>
      </c>
      <c r="E1284" s="181">
        <v>2573.5247649515409</v>
      </c>
      <c r="F1284" s="181">
        <v>2643.7600210447822</v>
      </c>
      <c r="G1284" s="181">
        <v>2710.2296801382713</v>
      </c>
      <c r="H1284" s="181">
        <v>2774.2300826603559</v>
      </c>
      <c r="I1284" s="181">
        <v>2836.1810453892854</v>
      </c>
      <c r="J1284" s="182">
        <v>2896.3224506812426</v>
      </c>
      <c r="K1284" s="181">
        <v>2954.9092303434199</v>
      </c>
      <c r="L1284" s="181">
        <v>3012.1684143657376</v>
      </c>
      <c r="M1284" s="181">
        <v>3068.2102898299104</v>
      </c>
      <c r="N1284" s="181">
        <v>3123.0865448038498</v>
      </c>
      <c r="O1284" s="181">
        <v>3176.7785812035495</v>
      </c>
      <c r="P1284" s="181">
        <v>3229.5431617862446</v>
      </c>
      <c r="Q1284" s="181">
        <v>3281.6399863381134</v>
      </c>
      <c r="R1284" s="181">
        <v>3333.005540067677</v>
      </c>
      <c r="S1284" s="181">
        <v>3383.6629885995349</v>
      </c>
      <c r="T1284" s="181">
        <v>3433.5893642756296</v>
      </c>
      <c r="U1284" s="181">
        <v>3482.9068135021771</v>
      </c>
      <c r="V1284" s="181">
        <v>3531.7674861730561</v>
      </c>
      <c r="W1284" s="181">
        <v>3580.1739668460627</v>
      </c>
      <c r="X1284" s="181">
        <v>3628.1102729084751</v>
      </c>
      <c r="Y1284" s="181">
        <v>3675.4342321604222</v>
      </c>
    </row>
    <row r="1285" spans="1:25" x14ac:dyDescent="0.25">
      <c r="A1285" s="178" t="s">
        <v>1520</v>
      </c>
      <c r="B1285" s="178" t="s">
        <v>217</v>
      </c>
      <c r="C1285" s="178" t="s">
        <v>1272</v>
      </c>
      <c r="D1285" s="178" t="s">
        <v>1529</v>
      </c>
      <c r="E1285" s="181">
        <v>2385.4907675123486</v>
      </c>
      <c r="F1285" s="181">
        <v>2451.4765040658294</v>
      </c>
      <c r="G1285" s="181">
        <v>2514.0164625529542</v>
      </c>
      <c r="H1285" s="181">
        <v>2574.3098178517976</v>
      </c>
      <c r="I1285" s="181">
        <v>2632.7438230827756</v>
      </c>
      <c r="J1285" s="182">
        <v>2689.5392027776916</v>
      </c>
      <c r="K1285" s="181">
        <v>2744.9309807896639</v>
      </c>
      <c r="L1285" s="181">
        <v>2799.1285922648831</v>
      </c>
      <c r="M1285" s="181">
        <v>2852.2332498771552</v>
      </c>
      <c r="N1285" s="181">
        <v>2904.2918192531715</v>
      </c>
      <c r="O1285" s="181">
        <v>2955.2858487348585</v>
      </c>
      <c r="P1285" s="181">
        <v>3005.4531151479518</v>
      </c>
      <c r="Q1285" s="181">
        <v>3055.0344727698316</v>
      </c>
      <c r="R1285" s="181">
        <v>3103.9701192387324</v>
      </c>
      <c r="S1285" s="181">
        <v>3152.2809195683667</v>
      </c>
      <c r="T1285" s="181">
        <v>3199.9447752661881</v>
      </c>
      <c r="U1285" s="181">
        <v>3247.0748447229571</v>
      </c>
      <c r="V1285" s="181">
        <v>3293.8124317713982</v>
      </c>
      <c r="W1285" s="181">
        <v>3340.1595056504902</v>
      </c>
      <c r="X1285" s="181">
        <v>3386.1007100833217</v>
      </c>
      <c r="Y1285" s="181">
        <v>3431.5028523614183</v>
      </c>
    </row>
    <row r="1286" spans="1:25" x14ac:dyDescent="0.25">
      <c r="A1286" s="178" t="s">
        <v>1520</v>
      </c>
      <c r="B1286" s="178" t="s">
        <v>217</v>
      </c>
      <c r="C1286" s="178" t="s">
        <v>389</v>
      </c>
      <c r="D1286" s="178" t="s">
        <v>1530</v>
      </c>
      <c r="E1286" s="181">
        <v>2415.9827670970826</v>
      </c>
      <c r="F1286" s="181">
        <v>2464.2574989436312</v>
      </c>
      <c r="G1286" s="181">
        <v>2508.237915183593</v>
      </c>
      <c r="H1286" s="181">
        <v>2549.1986731563597</v>
      </c>
      <c r="I1286" s="181">
        <v>2587.5796847550405</v>
      </c>
      <c r="J1286" s="182">
        <v>2623.6461938066618</v>
      </c>
      <c r="K1286" s="181">
        <v>2657.670148286928</v>
      </c>
      <c r="L1286" s="181">
        <v>2689.8914803682346</v>
      </c>
      <c r="M1286" s="181">
        <v>2720.4403443259976</v>
      </c>
      <c r="N1286" s="181">
        <v>2749.3920943744529</v>
      </c>
      <c r="O1286" s="181">
        <v>2776.758959025181</v>
      </c>
      <c r="P1286" s="181">
        <v>2802.792227758343</v>
      </c>
      <c r="Q1286" s="181">
        <v>2827.7390010945951</v>
      </c>
      <c r="R1286" s="181">
        <v>2851.5631776698419</v>
      </c>
      <c r="S1286" s="181">
        <v>2874.3036011268487</v>
      </c>
      <c r="T1286" s="181">
        <v>2895.9593976504866</v>
      </c>
      <c r="U1286" s="181">
        <v>2916.6515272087809</v>
      </c>
      <c r="V1286" s="181">
        <v>2936.5227429666302</v>
      </c>
      <c r="W1286" s="181">
        <v>2955.5885163820117</v>
      </c>
      <c r="X1286" s="181">
        <v>2973.8488717675318</v>
      </c>
      <c r="Y1286" s="181">
        <v>2991.2013436783177</v>
      </c>
    </row>
    <row r="1287" spans="1:25" x14ac:dyDescent="0.25">
      <c r="A1287" s="178" t="s">
        <v>1520</v>
      </c>
      <c r="B1287" s="178" t="s">
        <v>217</v>
      </c>
      <c r="C1287" s="178" t="s">
        <v>721</v>
      </c>
      <c r="D1287" s="178" t="s">
        <v>1531</v>
      </c>
      <c r="E1287" s="181">
        <v>4362.3887405892629</v>
      </c>
      <c r="F1287" s="181">
        <v>4517.1580205002574</v>
      </c>
      <c r="G1287" s="181">
        <v>4667.6318017483154</v>
      </c>
      <c r="H1287" s="181">
        <v>4815.9304956096039</v>
      </c>
      <c r="I1287" s="181">
        <v>4962.7103084224136</v>
      </c>
      <c r="J1287" s="182">
        <v>5108.3321235382209</v>
      </c>
      <c r="K1287" s="181">
        <v>5253.1959428966857</v>
      </c>
      <c r="L1287" s="181">
        <v>5397.6652393516833</v>
      </c>
      <c r="M1287" s="181">
        <v>5541.9047706750289</v>
      </c>
      <c r="N1287" s="181">
        <v>5685.9782825512284</v>
      </c>
      <c r="O1287" s="181">
        <v>5829.8229267916322</v>
      </c>
      <c r="P1287" s="181">
        <v>5973.8835371019859</v>
      </c>
      <c r="Q1287" s="181">
        <v>6118.6249595918998</v>
      </c>
      <c r="R1287" s="181">
        <v>6263.9196072864879</v>
      </c>
      <c r="S1287" s="181">
        <v>6409.8000368470448</v>
      </c>
      <c r="T1287" s="181">
        <v>6556.2118123957762</v>
      </c>
      <c r="U1287" s="181">
        <v>6703.3781029185184</v>
      </c>
      <c r="V1287" s="181">
        <v>6851.5874652745333</v>
      </c>
      <c r="W1287" s="181">
        <v>7000.8451702907441</v>
      </c>
      <c r="X1287" s="181">
        <v>7151.1199343550606</v>
      </c>
      <c r="Y1287" s="181">
        <v>7302.128644396078</v>
      </c>
    </row>
    <row r="1288" spans="1:25" x14ac:dyDescent="0.25">
      <c r="A1288" s="178" t="s">
        <v>1520</v>
      </c>
      <c r="B1288" s="178" t="s">
        <v>217</v>
      </c>
      <c r="C1288" s="178" t="s">
        <v>1532</v>
      </c>
      <c r="D1288" s="178" t="s">
        <v>1533</v>
      </c>
      <c r="E1288" s="181">
        <v>2141.554770834477</v>
      </c>
      <c r="F1288" s="181">
        <v>2183.9664983837711</v>
      </c>
      <c r="G1288" s="181">
        <v>2222.5582147589407</v>
      </c>
      <c r="H1288" s="181">
        <v>2258.4611893597698</v>
      </c>
      <c r="I1288" s="181">
        <v>2292.0664922330052</v>
      </c>
      <c r="J1288" s="182">
        <v>2323.6102287991939</v>
      </c>
      <c r="K1288" s="181">
        <v>2353.3342772350347</v>
      </c>
      <c r="L1288" s="181">
        <v>2381.4520033024169</v>
      </c>
      <c r="M1288" s="181">
        <v>2408.0794515947628</v>
      </c>
      <c r="N1288" s="181">
        <v>2433.284086850354</v>
      </c>
      <c r="O1288" s="181">
        <v>2457.0774689923551</v>
      </c>
      <c r="P1288" s="181">
        <v>2479.6826518721773</v>
      </c>
      <c r="Q1288" s="181">
        <v>2501.318829160175</v>
      </c>
      <c r="R1288" s="181">
        <v>2521.9545754600194</v>
      </c>
      <c r="S1288" s="181">
        <v>2541.6247580827721</v>
      </c>
      <c r="T1288" s="181">
        <v>2560.3291059254921</v>
      </c>
      <c r="U1288" s="181">
        <v>2578.1750432594299</v>
      </c>
      <c r="V1288" s="181">
        <v>2595.2891806231682</v>
      </c>
      <c r="W1288" s="181">
        <v>2611.6855691027154</v>
      </c>
      <c r="X1288" s="181">
        <v>2627.3646027577674</v>
      </c>
      <c r="Y1288" s="181">
        <v>2642.2361426006769</v>
      </c>
    </row>
    <row r="1289" spans="1:25" x14ac:dyDescent="0.25">
      <c r="A1289" s="178" t="s">
        <v>1520</v>
      </c>
      <c r="B1289" s="178" t="s">
        <v>217</v>
      </c>
      <c r="C1289" s="178" t="s">
        <v>1028</v>
      </c>
      <c r="D1289" s="178" t="s">
        <v>1534</v>
      </c>
      <c r="E1289" s="181">
        <v>5083.01633077514</v>
      </c>
      <c r="F1289" s="181">
        <v>5202.8624338851605</v>
      </c>
      <c r="G1289" s="181">
        <v>5314.3917862443886</v>
      </c>
      <c r="H1289" s="181">
        <v>5420.2224034668861</v>
      </c>
      <c r="I1289" s="181">
        <v>5521.2287333139675</v>
      </c>
      <c r="J1289" s="182">
        <v>5617.9239894546708</v>
      </c>
      <c r="K1289" s="181">
        <v>5710.8434072737009</v>
      </c>
      <c r="L1289" s="181">
        <v>5800.4610707034017</v>
      </c>
      <c r="M1289" s="181">
        <v>5887.0204888350836</v>
      </c>
      <c r="N1289" s="181">
        <v>5970.6498616089257</v>
      </c>
      <c r="O1289" s="181">
        <v>6051.3418712615694</v>
      </c>
      <c r="P1289" s="181">
        <v>6129.6121479421163</v>
      </c>
      <c r="Q1289" s="181">
        <v>6205.974633471993</v>
      </c>
      <c r="R1289" s="181">
        <v>6280.3269837334765</v>
      </c>
      <c r="S1289" s="181">
        <v>6352.7312083141278</v>
      </c>
      <c r="T1289" s="181">
        <v>6423.1622614558901</v>
      </c>
      <c r="U1289" s="181">
        <v>6491.8660784860813</v>
      </c>
      <c r="V1289" s="181">
        <v>6559.1409004094039</v>
      </c>
      <c r="W1289" s="181">
        <v>6625.004010500229</v>
      </c>
      <c r="X1289" s="181">
        <v>6689.4383062992074</v>
      </c>
      <c r="Y1289" s="181">
        <v>6752.1952047464247</v>
      </c>
    </row>
    <row r="1290" spans="1:25" x14ac:dyDescent="0.25">
      <c r="A1290" s="178" t="s">
        <v>1520</v>
      </c>
      <c r="B1290" s="178" t="s">
        <v>217</v>
      </c>
      <c r="C1290" s="178" t="s">
        <v>1535</v>
      </c>
      <c r="D1290" s="178" t="s">
        <v>1536</v>
      </c>
      <c r="E1290" s="181">
        <v>2612.1479644255369</v>
      </c>
      <c r="F1290" s="181">
        <v>2726.1887986741294</v>
      </c>
      <c r="G1290" s="181">
        <v>2839.2554710007498</v>
      </c>
      <c r="H1290" s="181">
        <v>2952.6048392031976</v>
      </c>
      <c r="I1290" s="181">
        <v>3066.6292722153089</v>
      </c>
      <c r="J1290" s="182">
        <v>3181.5497117403524</v>
      </c>
      <c r="K1290" s="181">
        <v>3297.618596635024</v>
      </c>
      <c r="L1290" s="181">
        <v>3415.0731084385325</v>
      </c>
      <c r="M1290" s="181">
        <v>3534.0309887156336</v>
      </c>
      <c r="N1290" s="181">
        <v>3654.5484736193025</v>
      </c>
      <c r="O1290" s="181">
        <v>3776.6012237066543</v>
      </c>
      <c r="P1290" s="181">
        <v>3900.4952457544623</v>
      </c>
      <c r="Q1290" s="181">
        <v>4026.5590346167969</v>
      </c>
      <c r="R1290" s="181">
        <v>4154.7380524474247</v>
      </c>
      <c r="S1290" s="181">
        <v>4285.0825146048865</v>
      </c>
      <c r="T1290" s="181">
        <v>4417.5850488677725</v>
      </c>
      <c r="U1290" s="181">
        <v>4552.4260045261581</v>
      </c>
      <c r="V1290" s="181">
        <v>4689.8356196519853</v>
      </c>
      <c r="W1290" s="181">
        <v>4829.8553385248133</v>
      </c>
      <c r="X1290" s="181">
        <v>4972.5017839384391</v>
      </c>
      <c r="Y1290" s="181">
        <v>5117.6148880417186</v>
      </c>
    </row>
    <row r="1291" spans="1:25" x14ac:dyDescent="0.25">
      <c r="A1291" s="178" t="s">
        <v>1520</v>
      </c>
      <c r="B1291" s="178" t="s">
        <v>217</v>
      </c>
      <c r="C1291" s="178" t="s">
        <v>1537</v>
      </c>
      <c r="D1291" s="178" t="s">
        <v>1538</v>
      </c>
      <c r="E1291" s="181">
        <v>7079.225903589052</v>
      </c>
      <c r="F1291" s="181">
        <v>7113.1552952757784</v>
      </c>
      <c r="G1291" s="181">
        <v>7132.2933369847406</v>
      </c>
      <c r="H1291" s="181">
        <v>7140.82543373107</v>
      </c>
      <c r="I1291" s="181">
        <v>7140.4031006714986</v>
      </c>
      <c r="J1291" s="182">
        <v>7132.1181724777134</v>
      </c>
      <c r="K1291" s="181">
        <v>7117.0268528570259</v>
      </c>
      <c r="L1291" s="181">
        <v>7096.0480898687829</v>
      </c>
      <c r="M1291" s="181">
        <v>7069.7696228006089</v>
      </c>
      <c r="N1291" s="181">
        <v>7038.6115728651848</v>
      </c>
      <c r="O1291" s="181">
        <v>7002.816816104184</v>
      </c>
      <c r="P1291" s="181">
        <v>6963.2141715209718</v>
      </c>
      <c r="Q1291" s="181">
        <v>6920.5790710275751</v>
      </c>
      <c r="R1291" s="181">
        <v>6874.9631671975112</v>
      </c>
      <c r="S1291" s="181">
        <v>6826.5972469449862</v>
      </c>
      <c r="T1291" s="181">
        <v>6775.6096111042771</v>
      </c>
      <c r="U1291" s="181">
        <v>6722.4056463497955</v>
      </c>
      <c r="V1291" s="181">
        <v>6667.4198634705954</v>
      </c>
      <c r="W1291" s="181">
        <v>6610.7794868583669</v>
      </c>
      <c r="X1291" s="181">
        <v>6552.5728668720585</v>
      </c>
      <c r="Y1291" s="181">
        <v>6492.6632254807064</v>
      </c>
    </row>
    <row r="1292" spans="1:25" x14ac:dyDescent="0.25">
      <c r="A1292" s="178" t="s">
        <v>1520</v>
      </c>
      <c r="B1292" s="178" t="s">
        <v>217</v>
      </c>
      <c r="C1292" s="178" t="s">
        <v>1539</v>
      </c>
      <c r="D1292" s="178" t="s">
        <v>1540</v>
      </c>
      <c r="E1292" s="181">
        <v>1094.6627850919469</v>
      </c>
      <c r="F1292" s="181">
        <v>1154.0934005267693</v>
      </c>
      <c r="G1292" s="181">
        <v>1214.2048085504439</v>
      </c>
      <c r="H1292" s="181">
        <v>1275.543438200157</v>
      </c>
      <c r="I1292" s="181">
        <v>1338.3005338599423</v>
      </c>
      <c r="J1292" s="182">
        <v>1402.5990370562652</v>
      </c>
      <c r="K1292" s="181">
        <v>1468.5802897634162</v>
      </c>
      <c r="L1292" s="181">
        <v>1536.3838219350737</v>
      </c>
      <c r="M1292" s="181">
        <v>1606.0997779740603</v>
      </c>
      <c r="N1292" s="181">
        <v>1677.7928681248427</v>
      </c>
      <c r="O1292" s="181">
        <v>1751.4921508124492</v>
      </c>
      <c r="P1292" s="181">
        <v>1827.3816828336187</v>
      </c>
      <c r="Q1292" s="181">
        <v>1905.6627015461868</v>
      </c>
      <c r="R1292" s="181">
        <v>1986.3604490139462</v>
      </c>
      <c r="S1292" s="181">
        <v>2069.5506009596529</v>
      </c>
      <c r="T1292" s="181">
        <v>2155.2826272223251</v>
      </c>
      <c r="U1292" s="181">
        <v>2243.6993022754723</v>
      </c>
      <c r="V1292" s="181">
        <v>2334.9728052138025</v>
      </c>
      <c r="W1292" s="181">
        <v>2429.1860462080303</v>
      </c>
      <c r="X1292" s="181">
        <v>2526.4112746362503</v>
      </c>
      <c r="Y1292" s="181">
        <v>2626.631528302898</v>
      </c>
    </row>
    <row r="1293" spans="1:25" x14ac:dyDescent="0.25">
      <c r="A1293" s="178" t="s">
        <v>1520</v>
      </c>
      <c r="B1293" s="178" t="s">
        <v>217</v>
      </c>
      <c r="C1293" s="178" t="s">
        <v>240</v>
      </c>
      <c r="D1293" s="178" t="s">
        <v>241</v>
      </c>
      <c r="E1293" s="181">
        <v>71166.2942307966</v>
      </c>
      <c r="F1293" s="181">
        <v>73030.104929598689</v>
      </c>
      <c r="G1293" s="181">
        <v>74800.436797478513</v>
      </c>
      <c r="H1293" s="181">
        <v>76514.135972953925</v>
      </c>
      <c r="I1293" s="181">
        <v>78183.684657274265</v>
      </c>
      <c r="J1293" s="182">
        <v>79816.506413658775</v>
      </c>
      <c r="K1293" s="181">
        <v>81420.36635724103</v>
      </c>
      <c r="L1293" s="181">
        <v>83002.202252009098</v>
      </c>
      <c r="M1293" s="181">
        <v>84565.689796080565</v>
      </c>
      <c r="N1293" s="181">
        <v>86112.852310317365</v>
      </c>
      <c r="O1293" s="181">
        <v>87643.740647629544</v>
      </c>
      <c r="P1293" s="181">
        <v>89165.973090294443</v>
      </c>
      <c r="Q1293" s="181">
        <v>90687.242354586735</v>
      </c>
      <c r="R1293" s="181">
        <v>92206.306403511917</v>
      </c>
      <c r="S1293" s="181">
        <v>93724.299530572112</v>
      </c>
      <c r="T1293" s="181">
        <v>95241.063393524062</v>
      </c>
      <c r="U1293" s="181">
        <v>96760.452156065163</v>
      </c>
      <c r="V1293" s="181">
        <v>98287.163709543733</v>
      </c>
      <c r="W1293" s="181">
        <v>99821.747125248919</v>
      </c>
      <c r="X1293" s="181">
        <v>101364.2276218207</v>
      </c>
      <c r="Y1293" s="181">
        <v>102911.08835240484</v>
      </c>
    </row>
    <row r="1294" spans="1:25" x14ac:dyDescent="0.25">
      <c r="A1294" s="178" t="s">
        <v>1520</v>
      </c>
      <c r="B1294" s="178" t="s">
        <v>242</v>
      </c>
      <c r="C1294" s="178" t="s">
        <v>218</v>
      </c>
      <c r="D1294" s="178" t="s">
        <v>1541</v>
      </c>
      <c r="E1294" s="181">
        <v>3578.3131185289094</v>
      </c>
      <c r="F1294" s="181">
        <v>3602.6724187109262</v>
      </c>
      <c r="G1294" s="181">
        <v>3628.2192090661451</v>
      </c>
      <c r="H1294" s="181">
        <v>3655.9340177464046</v>
      </c>
      <c r="I1294" s="181">
        <v>3685.4961207943434</v>
      </c>
      <c r="J1294" s="182">
        <v>3716.5755146194483</v>
      </c>
      <c r="K1294" s="181">
        <v>3748.8243288319331</v>
      </c>
      <c r="L1294" s="181">
        <v>3782.0520711176409</v>
      </c>
      <c r="M1294" s="181">
        <v>3815.9973625165962</v>
      </c>
      <c r="N1294" s="181">
        <v>3850.4399626470981</v>
      </c>
      <c r="O1294" s="181">
        <v>3885.149957250489</v>
      </c>
      <c r="P1294" s="181">
        <v>3920.2210655953268</v>
      </c>
      <c r="Q1294" s="181">
        <v>3955.7660797723288</v>
      </c>
      <c r="R1294" s="181">
        <v>3991.5424165743666</v>
      </c>
      <c r="S1294" s="181">
        <v>4027.4895938829191</v>
      </c>
      <c r="T1294" s="181">
        <v>4063.5240612179855</v>
      </c>
      <c r="U1294" s="181">
        <v>4099.163865479075</v>
      </c>
      <c r="V1294" s="181">
        <v>4133.9856885359277</v>
      </c>
      <c r="W1294" s="181">
        <v>4167.9993056423864</v>
      </c>
      <c r="X1294" s="181">
        <v>4201.2209326435532</v>
      </c>
      <c r="Y1294" s="181">
        <v>4233.4992879611027</v>
      </c>
    </row>
    <row r="1295" spans="1:25" x14ac:dyDescent="0.25">
      <c r="A1295" s="178" t="s">
        <v>1520</v>
      </c>
      <c r="B1295" s="178" t="s">
        <v>242</v>
      </c>
      <c r="C1295" s="178" t="s">
        <v>240</v>
      </c>
      <c r="D1295" s="178" t="s">
        <v>241</v>
      </c>
      <c r="E1295" s="181">
        <v>21884.991521056822</v>
      </c>
      <c r="F1295" s="181">
        <v>21943.842722543555</v>
      </c>
      <c r="G1295" s="181">
        <v>22010.975116358</v>
      </c>
      <c r="H1295" s="181">
        <v>22092.217397039702</v>
      </c>
      <c r="I1295" s="181">
        <v>22185.478774435975</v>
      </c>
      <c r="J1295" s="182">
        <v>22288.649540520219</v>
      </c>
      <c r="K1295" s="181">
        <v>22399.548640282057</v>
      </c>
      <c r="L1295" s="181">
        <v>22516.966843296719</v>
      </c>
      <c r="M1295" s="181">
        <v>22639.293975557157</v>
      </c>
      <c r="N1295" s="181">
        <v>22765.187325499475</v>
      </c>
      <c r="O1295" s="181">
        <v>22893.266686661391</v>
      </c>
      <c r="P1295" s="181">
        <v>23024.071677457126</v>
      </c>
      <c r="Q1295" s="181">
        <v>23158.247066357715</v>
      </c>
      <c r="R1295" s="181">
        <v>23294.356209143767</v>
      </c>
      <c r="S1295" s="181">
        <v>23432.040421459889</v>
      </c>
      <c r="T1295" s="181">
        <v>23570.811847950255</v>
      </c>
      <c r="U1295" s="181">
        <v>23707.884366958609</v>
      </c>
      <c r="V1295" s="181">
        <v>23840.841955827636</v>
      </c>
      <c r="W1295" s="181">
        <v>23969.785384454535</v>
      </c>
      <c r="X1295" s="181">
        <v>24094.849545672216</v>
      </c>
      <c r="Y1295" s="181">
        <v>24215.208188544966</v>
      </c>
    </row>
    <row r="1296" spans="1:25" x14ac:dyDescent="0.25">
      <c r="A1296" s="178" t="s">
        <v>1520</v>
      </c>
      <c r="B1296" s="178" t="s">
        <v>250</v>
      </c>
      <c r="C1296" s="178" t="s">
        <v>218</v>
      </c>
      <c r="D1296" s="178" t="s">
        <v>1542</v>
      </c>
      <c r="E1296" s="181">
        <v>6500.9385412558004</v>
      </c>
      <c r="F1296" s="181">
        <v>6466.2907293668277</v>
      </c>
      <c r="G1296" s="181">
        <v>6440.2192805894047</v>
      </c>
      <c r="H1296" s="181">
        <v>6422.2999658716544</v>
      </c>
      <c r="I1296" s="181">
        <v>6410.266845151762</v>
      </c>
      <c r="J1296" s="182">
        <v>6402.2520646234889</v>
      </c>
      <c r="K1296" s="181">
        <v>6396.9101788519347</v>
      </c>
      <c r="L1296" s="181">
        <v>6393.3078380687757</v>
      </c>
      <c r="M1296" s="181">
        <v>6390.5733965929912</v>
      </c>
      <c r="N1296" s="181">
        <v>6388.0112108407338</v>
      </c>
      <c r="O1296" s="181">
        <v>6385.0279822658895</v>
      </c>
      <c r="P1296" s="181">
        <v>6381.6692097212899</v>
      </c>
      <c r="Q1296" s="181">
        <v>6378.0616117761183</v>
      </c>
      <c r="R1296" s="181">
        <v>6373.7786025968271</v>
      </c>
      <c r="S1296" s="181">
        <v>6368.6589835086579</v>
      </c>
      <c r="T1296" s="181">
        <v>6362.4509324904157</v>
      </c>
      <c r="U1296" s="181">
        <v>6354.9237638791665</v>
      </c>
      <c r="V1296" s="181">
        <v>6346.0232382692084</v>
      </c>
      <c r="W1296" s="181">
        <v>6335.7569912650533</v>
      </c>
      <c r="X1296" s="181">
        <v>6324.1180756266622</v>
      </c>
      <c r="Y1296" s="181">
        <v>6310.808640008273</v>
      </c>
    </row>
    <row r="1297" spans="1:25" x14ac:dyDescent="0.25">
      <c r="A1297" s="178" t="s">
        <v>1520</v>
      </c>
      <c r="B1297" s="178" t="s">
        <v>250</v>
      </c>
      <c r="C1297" s="178" t="s">
        <v>703</v>
      </c>
      <c r="D1297" s="178" t="s">
        <v>1543</v>
      </c>
      <c r="E1297" s="181">
        <v>3178.2140050629091</v>
      </c>
      <c r="F1297" s="181">
        <v>3193.0992828247549</v>
      </c>
      <c r="G1297" s="181">
        <v>3212.2398728617004</v>
      </c>
      <c r="H1297" s="181">
        <v>3235.5492786179552</v>
      </c>
      <c r="I1297" s="181">
        <v>3261.9977682119957</v>
      </c>
      <c r="J1297" s="182">
        <v>3290.7162693695791</v>
      </c>
      <c r="K1297" s="181">
        <v>3321.0700855736327</v>
      </c>
      <c r="L1297" s="181">
        <v>3352.6137577382474</v>
      </c>
      <c r="M1297" s="181">
        <v>3384.9156616398213</v>
      </c>
      <c r="N1297" s="181">
        <v>3417.6203213147473</v>
      </c>
      <c r="O1297" s="181">
        <v>3450.4128866340552</v>
      </c>
      <c r="P1297" s="181">
        <v>3483.3143573306634</v>
      </c>
      <c r="Q1297" s="181">
        <v>3516.3914025316958</v>
      </c>
      <c r="R1297" s="181">
        <v>3549.4052864311734</v>
      </c>
      <c r="S1297" s="181">
        <v>3582.2569275573615</v>
      </c>
      <c r="T1297" s="181">
        <v>3614.7919051338017</v>
      </c>
      <c r="U1297" s="181">
        <v>3646.8619069144843</v>
      </c>
      <c r="V1297" s="181">
        <v>3678.4152141417244</v>
      </c>
      <c r="W1297" s="181">
        <v>3709.4346305259414</v>
      </c>
      <c r="X1297" s="181">
        <v>3739.8940513912876</v>
      </c>
      <c r="Y1297" s="181">
        <v>3769.5929730367343</v>
      </c>
    </row>
    <row r="1298" spans="1:25" x14ac:dyDescent="0.25">
      <c r="A1298" s="178" t="s">
        <v>1520</v>
      </c>
      <c r="B1298" s="178" t="s">
        <v>250</v>
      </c>
      <c r="C1298" s="178" t="s">
        <v>972</v>
      </c>
      <c r="D1298" s="178" t="s">
        <v>1544</v>
      </c>
      <c r="E1298" s="181">
        <v>3122.2416162449581</v>
      </c>
      <c r="F1298" s="181">
        <v>3165.142419663729</v>
      </c>
      <c r="G1298" s="181">
        <v>3212.8190478832157</v>
      </c>
      <c r="H1298" s="181">
        <v>3265.3051941714798</v>
      </c>
      <c r="I1298" s="181">
        <v>3321.6730522556863</v>
      </c>
      <c r="J1298" s="182">
        <v>3381.1242078247278</v>
      </c>
      <c r="K1298" s="181">
        <v>3443.0726826287159</v>
      </c>
      <c r="L1298" s="181">
        <v>3507.1079669774172</v>
      </c>
      <c r="M1298" s="181">
        <v>3572.8182862936014</v>
      </c>
      <c r="N1298" s="181">
        <v>3639.8572596634599</v>
      </c>
      <c r="O1298" s="181">
        <v>3707.9090220207686</v>
      </c>
      <c r="P1298" s="181">
        <v>3777.0100072760056</v>
      </c>
      <c r="Q1298" s="181">
        <v>3847.2476085357107</v>
      </c>
      <c r="R1298" s="181">
        <v>3918.3748814193964</v>
      </c>
      <c r="S1298" s="181">
        <v>3990.2911624560993</v>
      </c>
      <c r="T1298" s="181">
        <v>4062.8297071108104</v>
      </c>
      <c r="U1298" s="181">
        <v>4135.824484143488</v>
      </c>
      <c r="V1298" s="181">
        <v>4209.2138889424314</v>
      </c>
      <c r="W1298" s="181">
        <v>4282.9739194856775</v>
      </c>
      <c r="X1298" s="181">
        <v>4357.0693244323184</v>
      </c>
      <c r="Y1298" s="181">
        <v>4431.2585775820671</v>
      </c>
    </row>
    <row r="1299" spans="1:25" x14ac:dyDescent="0.25">
      <c r="A1299" s="178" t="s">
        <v>1520</v>
      </c>
      <c r="B1299" s="178" t="s">
        <v>250</v>
      </c>
      <c r="C1299" s="178" t="s">
        <v>1449</v>
      </c>
      <c r="D1299" s="178" t="s">
        <v>1545</v>
      </c>
      <c r="E1299" s="181">
        <v>2646.9851511907223</v>
      </c>
      <c r="F1299" s="181">
        <v>2632.8776122547142</v>
      </c>
      <c r="G1299" s="181">
        <v>2622.2621084553903</v>
      </c>
      <c r="H1299" s="181">
        <v>2614.9659065798619</v>
      </c>
      <c r="I1299" s="181">
        <v>2610.0663845084082</v>
      </c>
      <c r="J1299" s="182">
        <v>2606.8030087798479</v>
      </c>
      <c r="K1299" s="181">
        <v>2604.6279547892691</v>
      </c>
      <c r="L1299" s="181">
        <v>2603.1611907978786</v>
      </c>
      <c r="M1299" s="181">
        <v>2602.0478091011782</v>
      </c>
      <c r="N1299" s="181">
        <v>2601.0045647145744</v>
      </c>
      <c r="O1299" s="181">
        <v>2599.7898844510842</v>
      </c>
      <c r="P1299" s="181">
        <v>2598.4222940646555</v>
      </c>
      <c r="Q1299" s="181">
        <v>2596.9533895162217</v>
      </c>
      <c r="R1299" s="181">
        <v>2595.2094779828253</v>
      </c>
      <c r="S1299" s="181">
        <v>2593.1249242495242</v>
      </c>
      <c r="T1299" s="181">
        <v>2590.5971940212135</v>
      </c>
      <c r="U1299" s="181">
        <v>2587.5323590872972</v>
      </c>
      <c r="V1299" s="181">
        <v>2583.9083348055974</v>
      </c>
      <c r="W1299" s="181">
        <v>2579.7282301628611</v>
      </c>
      <c r="X1299" s="181">
        <v>2574.9892164534926</v>
      </c>
      <c r="Y1299" s="181">
        <v>2569.5700176364257</v>
      </c>
    </row>
    <row r="1300" spans="1:25" x14ac:dyDescent="0.25">
      <c r="A1300" s="178" t="s">
        <v>1520</v>
      </c>
      <c r="B1300" s="178" t="s">
        <v>250</v>
      </c>
      <c r="C1300" s="178" t="s">
        <v>240</v>
      </c>
      <c r="D1300" s="178" t="s">
        <v>241</v>
      </c>
      <c r="E1300" s="181">
        <v>23430.041959194157</v>
      </c>
      <c r="F1300" s="181">
        <v>23353.698114569732</v>
      </c>
      <c r="G1300" s="181">
        <v>23308.817873249893</v>
      </c>
      <c r="H1300" s="181">
        <v>23294.067112873396</v>
      </c>
      <c r="I1300" s="181">
        <v>23301.411414357201</v>
      </c>
      <c r="J1300" s="182">
        <v>23324.200842757065</v>
      </c>
      <c r="K1300" s="181">
        <v>23357.637011385897</v>
      </c>
      <c r="L1300" s="181">
        <v>23398.388542971006</v>
      </c>
      <c r="M1300" s="181">
        <v>23443.321309875173</v>
      </c>
      <c r="N1300" s="181">
        <v>23489.919953886922</v>
      </c>
      <c r="O1300" s="181">
        <v>23536.022807814028</v>
      </c>
      <c r="P1300" s="181">
        <v>23581.80769564474</v>
      </c>
      <c r="Q1300" s="181">
        <v>23627.755001385704</v>
      </c>
      <c r="R1300" s="181">
        <v>23672.294964438152</v>
      </c>
      <c r="S1300" s="181">
        <v>23714.829718271594</v>
      </c>
      <c r="T1300" s="181">
        <v>23754.416376723577</v>
      </c>
      <c r="U1300" s="181">
        <v>23790.180530984788</v>
      </c>
      <c r="V1300" s="181">
        <v>23821.899815314413</v>
      </c>
      <c r="W1300" s="181">
        <v>23849.58134614538</v>
      </c>
      <c r="X1300" s="181">
        <v>23873.176237431344</v>
      </c>
      <c r="Y1300" s="181">
        <v>23891.532674121445</v>
      </c>
    </row>
    <row r="1301" spans="1:25" x14ac:dyDescent="0.25">
      <c r="A1301" s="178" t="s">
        <v>1520</v>
      </c>
      <c r="B1301" s="178" t="s">
        <v>256</v>
      </c>
      <c r="C1301" s="178" t="s">
        <v>218</v>
      </c>
      <c r="D1301" s="178" t="s">
        <v>1546</v>
      </c>
      <c r="E1301" s="181">
        <v>2584.726134579882</v>
      </c>
      <c r="F1301" s="181">
        <v>2534.049245717797</v>
      </c>
      <c r="G1301" s="181">
        <v>2477.867612418434</v>
      </c>
      <c r="H1301" s="181">
        <v>2418.7499260809382</v>
      </c>
      <c r="I1301" s="181">
        <v>2357.9693736140225</v>
      </c>
      <c r="J1301" s="182">
        <v>2296.4195366103477</v>
      </c>
      <c r="K1301" s="181">
        <v>2234.6760119682858</v>
      </c>
      <c r="L1301" s="181">
        <v>2173.2047376342148</v>
      </c>
      <c r="M1301" s="181">
        <v>2112.2835828685011</v>
      </c>
      <c r="N1301" s="181">
        <v>2052.1394095726905</v>
      </c>
      <c r="O1301" s="181">
        <v>1992.8547764794748</v>
      </c>
      <c r="P1301" s="181">
        <v>1934.6119400283465</v>
      </c>
      <c r="Q1301" s="181">
        <v>1877.5490152606294</v>
      </c>
      <c r="R1301" s="181">
        <v>1821.6030104097797</v>
      </c>
      <c r="S1301" s="181">
        <v>1766.7766397677872</v>
      </c>
      <c r="T1301" s="181">
        <v>1713.0314358681926</v>
      </c>
      <c r="U1301" s="181">
        <v>1660.1373557081979</v>
      </c>
      <c r="V1301" s="181">
        <v>1607.9357020340767</v>
      </c>
      <c r="W1301" s="181">
        <v>1556.4913280589792</v>
      </c>
      <c r="X1301" s="181">
        <v>1505.8512145742109</v>
      </c>
      <c r="Y1301" s="181">
        <v>1455.9840118514462</v>
      </c>
    </row>
    <row r="1302" spans="1:25" x14ac:dyDescent="0.25">
      <c r="A1302" s="178" t="s">
        <v>1520</v>
      </c>
      <c r="B1302" s="178" t="s">
        <v>256</v>
      </c>
      <c r="C1302" s="178" t="s">
        <v>755</v>
      </c>
      <c r="D1302" s="178" t="s">
        <v>1547</v>
      </c>
      <c r="E1302" s="181">
        <v>1503.1020350405599</v>
      </c>
      <c r="F1302" s="181">
        <v>1564.7560816409866</v>
      </c>
      <c r="G1302" s="181">
        <v>1624.6782470788949</v>
      </c>
      <c r="H1302" s="181">
        <v>1683.9837817915395</v>
      </c>
      <c r="I1302" s="181">
        <v>1743.1821268299684</v>
      </c>
      <c r="J1302" s="182">
        <v>1802.6586889300449</v>
      </c>
      <c r="K1302" s="181">
        <v>1862.6639500001897</v>
      </c>
      <c r="L1302" s="181">
        <v>1923.4382764196414</v>
      </c>
      <c r="M1302" s="181">
        <v>1985.1233768566606</v>
      </c>
      <c r="N1302" s="181">
        <v>2047.8578614146784</v>
      </c>
      <c r="O1302" s="181">
        <v>2111.6710683353635</v>
      </c>
      <c r="P1302" s="181">
        <v>2176.717909776838</v>
      </c>
      <c r="Q1302" s="181">
        <v>2243.1444386300573</v>
      </c>
      <c r="R1302" s="181">
        <v>2310.8798192598515</v>
      </c>
      <c r="S1302" s="181">
        <v>2379.9231961828818</v>
      </c>
      <c r="T1302" s="181">
        <v>2450.215569655476</v>
      </c>
      <c r="U1302" s="181">
        <v>2521.3936418096705</v>
      </c>
      <c r="V1302" s="181">
        <v>2593.1221717543449</v>
      </c>
      <c r="W1302" s="181">
        <v>2665.3771764307398</v>
      </c>
      <c r="X1302" s="181">
        <v>2738.1151087636713</v>
      </c>
      <c r="Y1302" s="181">
        <v>2811.1493093646868</v>
      </c>
    </row>
    <row r="1303" spans="1:25" x14ac:dyDescent="0.25">
      <c r="A1303" s="178" t="s">
        <v>1520</v>
      </c>
      <c r="B1303" s="178" t="s">
        <v>256</v>
      </c>
      <c r="C1303" s="178" t="s">
        <v>240</v>
      </c>
      <c r="D1303" s="178" t="s">
        <v>241</v>
      </c>
      <c r="E1303" s="181">
        <v>15179.299334943385</v>
      </c>
      <c r="F1303" s="181">
        <v>15387.620810837385</v>
      </c>
      <c r="G1303" s="181">
        <v>15564.100441644918</v>
      </c>
      <c r="H1303" s="181">
        <v>15721.523249981099</v>
      </c>
      <c r="I1303" s="181">
        <v>15865.934590033716</v>
      </c>
      <c r="J1303" s="182">
        <v>16001.714801961889</v>
      </c>
      <c r="K1303" s="181">
        <v>16131.671510539181</v>
      </c>
      <c r="L1303" s="181">
        <v>16258.272152844151</v>
      </c>
      <c r="M1303" s="181">
        <v>16382.946543523727</v>
      </c>
      <c r="N1303" s="181">
        <v>16506.972297696582</v>
      </c>
      <c r="O1303" s="181">
        <v>16630.652858549893</v>
      </c>
      <c r="P1303" s="181">
        <v>16755.232644129421</v>
      </c>
      <c r="Q1303" s="181">
        <v>16881.779629091343</v>
      </c>
      <c r="R1303" s="181">
        <v>17009.671166824974</v>
      </c>
      <c r="S1303" s="181">
        <v>17138.840904485125</v>
      </c>
      <c r="T1303" s="181">
        <v>17268.817246468319</v>
      </c>
      <c r="U1303" s="181">
        <v>17397.067459982562</v>
      </c>
      <c r="V1303" s="181">
        <v>17521.457256311354</v>
      </c>
      <c r="W1303" s="181">
        <v>17642.087631013652</v>
      </c>
      <c r="X1303" s="181">
        <v>17758.92664622423</v>
      </c>
      <c r="Y1303" s="181">
        <v>17871.036781559342</v>
      </c>
    </row>
    <row r="1304" spans="1:25" x14ac:dyDescent="0.25">
      <c r="A1304" s="178" t="s">
        <v>1520</v>
      </c>
      <c r="B1304" s="178" t="s">
        <v>260</v>
      </c>
      <c r="C1304" s="178" t="s">
        <v>218</v>
      </c>
      <c r="D1304" s="178" t="s">
        <v>1548</v>
      </c>
      <c r="E1304" s="181">
        <v>3931.0009154145137</v>
      </c>
      <c r="F1304" s="181">
        <v>4002.4433972921706</v>
      </c>
      <c r="G1304" s="181">
        <v>4062.3089510358982</v>
      </c>
      <c r="H1304" s="181">
        <v>4114.4181081199913</v>
      </c>
      <c r="I1304" s="181">
        <v>4160.56138040309</v>
      </c>
      <c r="J1304" s="182">
        <v>4202.010376284803</v>
      </c>
      <c r="K1304" s="181">
        <v>4239.8275580082127</v>
      </c>
      <c r="L1304" s="181">
        <v>4274.8282093040598</v>
      </c>
      <c r="M1304" s="181">
        <v>4307.5399193254743</v>
      </c>
      <c r="N1304" s="181">
        <v>4338.3068499359233</v>
      </c>
      <c r="O1304" s="181">
        <v>4367.3910246500582</v>
      </c>
      <c r="P1304" s="181">
        <v>4395.3169379812753</v>
      </c>
      <c r="Q1304" s="181">
        <v>4422.5626924353928</v>
      </c>
      <c r="R1304" s="181">
        <v>4449.1175112342135</v>
      </c>
      <c r="S1304" s="181">
        <v>4475.0092094399124</v>
      </c>
      <c r="T1304" s="181">
        <v>4499.9889187262888</v>
      </c>
      <c r="U1304" s="181">
        <v>4524.0543806037995</v>
      </c>
      <c r="V1304" s="181">
        <v>4547.4626480146944</v>
      </c>
      <c r="W1304" s="181">
        <v>4570.2346430523676</v>
      </c>
      <c r="X1304" s="181">
        <v>4592.2936666568112</v>
      </c>
      <c r="Y1304" s="181">
        <v>4613.1890726644915</v>
      </c>
    </row>
    <row r="1305" spans="1:25" x14ac:dyDescent="0.25">
      <c r="A1305" s="178" t="s">
        <v>1520</v>
      </c>
      <c r="B1305" s="178" t="s">
        <v>260</v>
      </c>
      <c r="C1305" s="178" t="s">
        <v>240</v>
      </c>
      <c r="D1305" s="178" t="s">
        <v>241</v>
      </c>
      <c r="E1305" s="181">
        <v>2803.6539827801498</v>
      </c>
      <c r="F1305" s="181">
        <v>2844.8134688579162</v>
      </c>
      <c r="G1305" s="181">
        <v>2877.4582431737344</v>
      </c>
      <c r="H1305" s="181">
        <v>2904.3713365782119</v>
      </c>
      <c r="I1305" s="181">
        <v>2926.8700954905162</v>
      </c>
      <c r="J1305" s="182">
        <v>2945.8903951771504</v>
      </c>
      <c r="K1305" s="181">
        <v>2962.209448407938</v>
      </c>
      <c r="L1305" s="181">
        <v>2976.4219399113858</v>
      </c>
      <c r="M1305" s="181">
        <v>2988.9149548399855</v>
      </c>
      <c r="N1305" s="181">
        <v>2999.9435714209008</v>
      </c>
      <c r="O1305" s="181">
        <v>3009.7028814478836</v>
      </c>
      <c r="P1305" s="181">
        <v>3018.5656567493306</v>
      </c>
      <c r="Q1305" s="181">
        <v>3026.867892338842</v>
      </c>
      <c r="R1305" s="181">
        <v>3034.6075874626986</v>
      </c>
      <c r="S1305" s="181">
        <v>3041.8090375692732</v>
      </c>
      <c r="T1305" s="181">
        <v>3048.3088156839094</v>
      </c>
      <c r="U1305" s="181">
        <v>3054.1122516615737</v>
      </c>
      <c r="V1305" s="181">
        <v>3059.3991059381069</v>
      </c>
      <c r="W1305" s="181">
        <v>3064.1884046556634</v>
      </c>
      <c r="X1305" s="181">
        <v>3068.4337198358662</v>
      </c>
      <c r="Y1305" s="181">
        <v>3071.8402875616202</v>
      </c>
    </row>
    <row r="1306" spans="1:25" x14ac:dyDescent="0.25">
      <c r="A1306" s="178" t="s">
        <v>1520</v>
      </c>
      <c r="B1306" s="178" t="s">
        <v>274</v>
      </c>
      <c r="C1306" s="178" t="s">
        <v>218</v>
      </c>
      <c r="D1306" s="178" t="s">
        <v>1549</v>
      </c>
      <c r="E1306" s="181">
        <v>7146.9351456686964</v>
      </c>
      <c r="F1306" s="181">
        <v>7111.1086972431467</v>
      </c>
      <c r="G1306" s="181">
        <v>7090.126410542076</v>
      </c>
      <c r="H1306" s="181">
        <v>7082.1824011975168</v>
      </c>
      <c r="I1306" s="181">
        <v>7083.9987663753291</v>
      </c>
      <c r="J1306" s="182">
        <v>7093.0237774206262</v>
      </c>
      <c r="K1306" s="181">
        <v>7107.3114059467025</v>
      </c>
      <c r="L1306" s="181">
        <v>7125.5193607146048</v>
      </c>
      <c r="M1306" s="181">
        <v>7146.4521889403049</v>
      </c>
      <c r="N1306" s="181">
        <v>7169.1902081516464</v>
      </c>
      <c r="O1306" s="181">
        <v>7192.9651278567007</v>
      </c>
      <c r="P1306" s="181">
        <v>7217.7246851164755</v>
      </c>
      <c r="Q1306" s="181">
        <v>7243.5216620992387</v>
      </c>
      <c r="R1306" s="181">
        <v>7269.7983182377984</v>
      </c>
      <c r="S1306" s="181">
        <v>7296.3264577229602</v>
      </c>
      <c r="T1306" s="181">
        <v>7322.8495889443102</v>
      </c>
      <c r="U1306" s="181">
        <v>7348.9372073310105</v>
      </c>
      <c r="V1306" s="181">
        <v>7374.2805594155279</v>
      </c>
      <c r="W1306" s="181">
        <v>7398.8409627317233</v>
      </c>
      <c r="X1306" s="181">
        <v>7422.5655407973782</v>
      </c>
      <c r="Y1306" s="181">
        <v>7445.1239534823571</v>
      </c>
    </row>
    <row r="1307" spans="1:25" x14ac:dyDescent="0.25">
      <c r="A1307" s="178" t="s">
        <v>1520</v>
      </c>
      <c r="B1307" s="178" t="s">
        <v>274</v>
      </c>
      <c r="C1307" s="178" t="s">
        <v>240</v>
      </c>
      <c r="D1307" s="178" t="s">
        <v>241</v>
      </c>
      <c r="E1307" s="181">
        <v>5435.6113257949219</v>
      </c>
      <c r="F1307" s="181">
        <v>5397.6649998861776</v>
      </c>
      <c r="G1307" s="181">
        <v>5371.1776935727066</v>
      </c>
      <c r="H1307" s="181">
        <v>5354.7156801492201</v>
      </c>
      <c r="I1307" s="181">
        <v>5345.746299392893</v>
      </c>
      <c r="J1307" s="182">
        <v>5342.3039406841444</v>
      </c>
      <c r="K1307" s="181">
        <v>5342.8937905186049</v>
      </c>
      <c r="L1307" s="181">
        <v>5346.4856910743028</v>
      </c>
      <c r="M1307" s="181">
        <v>5352.167437523276</v>
      </c>
      <c r="N1307" s="181">
        <v>5359.2399450340763</v>
      </c>
      <c r="O1307" s="181">
        <v>5367.1223757564212</v>
      </c>
      <c r="P1307" s="181">
        <v>5375.7715201951642</v>
      </c>
      <c r="Q1307" s="181">
        <v>5385.2226284410117</v>
      </c>
      <c r="R1307" s="181">
        <v>5395.057664278439</v>
      </c>
      <c r="S1307" s="181">
        <v>5405.1057439992774</v>
      </c>
      <c r="T1307" s="181">
        <v>5415.1762870606199</v>
      </c>
      <c r="U1307" s="181">
        <v>5424.9516013010561</v>
      </c>
      <c r="V1307" s="181">
        <v>5434.2059175823633</v>
      </c>
      <c r="W1307" s="181">
        <v>5442.9136729375314</v>
      </c>
      <c r="X1307" s="181">
        <v>5451.0390146304808</v>
      </c>
      <c r="Y1307" s="181">
        <v>5458.3428702517795</v>
      </c>
    </row>
    <row r="1308" spans="1:25" x14ac:dyDescent="0.25">
      <c r="A1308" s="178" t="s">
        <v>1520</v>
      </c>
      <c r="B1308" s="178" t="s">
        <v>278</v>
      </c>
      <c r="C1308" s="178" t="s">
        <v>218</v>
      </c>
      <c r="D1308" s="178" t="s">
        <v>1550</v>
      </c>
      <c r="E1308" s="181">
        <v>19000.986209250328</v>
      </c>
      <c r="F1308" s="181">
        <v>19122.122698275223</v>
      </c>
      <c r="G1308" s="181">
        <v>19254.891583380184</v>
      </c>
      <c r="H1308" s="181">
        <v>19401.129315326572</v>
      </c>
      <c r="I1308" s="181">
        <v>19556.862325918537</v>
      </c>
      <c r="J1308" s="182">
        <v>19718.592530258997</v>
      </c>
      <c r="K1308" s="181">
        <v>19883.89153188586</v>
      </c>
      <c r="L1308" s="181">
        <v>20051.13739756199</v>
      </c>
      <c r="M1308" s="181">
        <v>20218.58412480096</v>
      </c>
      <c r="N1308" s="181">
        <v>20384.713731126838</v>
      </c>
      <c r="O1308" s="181">
        <v>20548.121983716224</v>
      </c>
      <c r="P1308" s="181">
        <v>20709.356333267191</v>
      </c>
      <c r="Q1308" s="181">
        <v>20869.14708570213</v>
      </c>
      <c r="R1308" s="181">
        <v>21026.365516684411</v>
      </c>
      <c r="S1308" s="181">
        <v>21180.682900456399</v>
      </c>
      <c r="T1308" s="181">
        <v>21331.676602332776</v>
      </c>
      <c r="U1308" s="181">
        <v>21479.050813481022</v>
      </c>
      <c r="V1308" s="181">
        <v>21622.761484166291</v>
      </c>
      <c r="W1308" s="181">
        <v>21762.782692636636</v>
      </c>
      <c r="X1308" s="181">
        <v>21899.070174181332</v>
      </c>
      <c r="Y1308" s="181">
        <v>22030.830863500865</v>
      </c>
    </row>
    <row r="1309" spans="1:25" x14ac:dyDescent="0.25">
      <c r="A1309" s="178" t="s">
        <v>1520</v>
      </c>
      <c r="B1309" s="178" t="s">
        <v>278</v>
      </c>
      <c r="C1309" s="178" t="s">
        <v>240</v>
      </c>
      <c r="D1309" s="178" t="s">
        <v>241</v>
      </c>
      <c r="E1309" s="181">
        <v>13724.233871021805</v>
      </c>
      <c r="F1309" s="181">
        <v>13616.206944584459</v>
      </c>
      <c r="G1309" s="181">
        <v>13516.665291711572</v>
      </c>
      <c r="H1309" s="181">
        <v>13426.545702026251</v>
      </c>
      <c r="I1309" s="181">
        <v>13342.758531012567</v>
      </c>
      <c r="J1309" s="182">
        <v>13262.69815749215</v>
      </c>
      <c r="K1309" s="181">
        <v>13184.608650399996</v>
      </c>
      <c r="L1309" s="181">
        <v>13107.356608020291</v>
      </c>
      <c r="M1309" s="181">
        <v>13029.790840813353</v>
      </c>
      <c r="N1309" s="181">
        <v>12950.969535233286</v>
      </c>
      <c r="O1309" s="181">
        <v>12870.076149599061</v>
      </c>
      <c r="P1309" s="181">
        <v>12787.547328271148</v>
      </c>
      <c r="Q1309" s="181">
        <v>12703.909167961889</v>
      </c>
      <c r="R1309" s="181">
        <v>12618.544690538791</v>
      </c>
      <c r="S1309" s="181">
        <v>12531.346885766197</v>
      </c>
      <c r="T1309" s="181">
        <v>12442.162522898941</v>
      </c>
      <c r="U1309" s="181">
        <v>12350.922617665507</v>
      </c>
      <c r="V1309" s="181">
        <v>12257.707664314119</v>
      </c>
      <c r="W1309" s="181">
        <v>12162.606698925927</v>
      </c>
      <c r="X1309" s="181">
        <v>12065.696508846473</v>
      </c>
      <c r="Y1309" s="181">
        <v>11966.645619722103</v>
      </c>
    </row>
    <row r="1310" spans="1:25" x14ac:dyDescent="0.25">
      <c r="A1310" s="178" t="s">
        <v>1520</v>
      </c>
      <c r="B1310" s="178" t="s">
        <v>286</v>
      </c>
      <c r="C1310" s="178" t="s">
        <v>218</v>
      </c>
      <c r="D1310" s="178" t="s">
        <v>1551</v>
      </c>
      <c r="E1310" s="181">
        <v>2891.2712261966062</v>
      </c>
      <c r="F1310" s="181">
        <v>2930.2450082341693</v>
      </c>
      <c r="G1310" s="181">
        <v>2964.2298835575803</v>
      </c>
      <c r="H1310" s="181">
        <v>2995.2213098488778</v>
      </c>
      <c r="I1310" s="181">
        <v>3023.9390511110591</v>
      </c>
      <c r="J1310" s="182">
        <v>3050.8780097380754</v>
      </c>
      <c r="K1310" s="181">
        <v>3076.4084843991704</v>
      </c>
      <c r="L1310" s="181">
        <v>3100.8598533917611</v>
      </c>
      <c r="M1310" s="181">
        <v>3124.4044640478905</v>
      </c>
      <c r="N1310" s="181">
        <v>3147.1845733800355</v>
      </c>
      <c r="O1310" s="181">
        <v>3169.2793637784848</v>
      </c>
      <c r="P1310" s="181">
        <v>3190.9818925983509</v>
      </c>
      <c r="Q1310" s="181">
        <v>3212.5530781316834</v>
      </c>
      <c r="R1310" s="181">
        <v>3233.9347171462323</v>
      </c>
      <c r="S1310" s="181">
        <v>3255.2043107556101</v>
      </c>
      <c r="T1310" s="181">
        <v>3276.4545609885067</v>
      </c>
      <c r="U1310" s="181">
        <v>3297.5218251764659</v>
      </c>
      <c r="V1310" s="181">
        <v>3318.220737542219</v>
      </c>
      <c r="W1310" s="181">
        <v>3338.5928517907732</v>
      </c>
      <c r="X1310" s="181">
        <v>3358.687980216198</v>
      </c>
      <c r="Y1310" s="181">
        <v>3378.464849089326</v>
      </c>
    </row>
    <row r="1311" spans="1:25" x14ac:dyDescent="0.25">
      <c r="A1311" s="178" t="s">
        <v>1520</v>
      </c>
      <c r="B1311" s="178" t="s">
        <v>286</v>
      </c>
      <c r="C1311" s="178" t="s">
        <v>240</v>
      </c>
      <c r="D1311" s="178" t="s">
        <v>241</v>
      </c>
      <c r="E1311" s="181">
        <v>5644.1846456505173</v>
      </c>
      <c r="F1311" s="181">
        <v>5678.9976290734749</v>
      </c>
      <c r="G1311" s="181">
        <v>5703.4250681202629</v>
      </c>
      <c r="H1311" s="181">
        <v>5721.4961897745397</v>
      </c>
      <c r="I1311" s="181">
        <v>5734.7078278240333</v>
      </c>
      <c r="J1311" s="182">
        <v>5744.092169678197</v>
      </c>
      <c r="K1311" s="181">
        <v>5750.4201689215706</v>
      </c>
      <c r="L1311" s="181">
        <v>5754.3657471970037</v>
      </c>
      <c r="M1311" s="181">
        <v>5756.2949961477198</v>
      </c>
      <c r="N1311" s="181">
        <v>5756.5091200099341</v>
      </c>
      <c r="O1311" s="181">
        <v>5755.1866984902463</v>
      </c>
      <c r="P1311" s="181">
        <v>5752.8872564235635</v>
      </c>
      <c r="Q1311" s="181">
        <v>5750.0971362257533</v>
      </c>
      <c r="R1311" s="181">
        <v>5746.721885541695</v>
      </c>
      <c r="S1311" s="181">
        <v>5742.9093200727948</v>
      </c>
      <c r="T1311" s="181">
        <v>5738.8297949995067</v>
      </c>
      <c r="U1311" s="181">
        <v>5734.203120217273</v>
      </c>
      <c r="V1311" s="181">
        <v>5728.7197305082263</v>
      </c>
      <c r="W1311" s="181">
        <v>5722.468064488683</v>
      </c>
      <c r="X1311" s="181">
        <v>5715.5483232213537</v>
      </c>
      <c r="Y1311" s="181">
        <v>5707.9041640342775</v>
      </c>
    </row>
    <row r="1312" spans="1:25" x14ac:dyDescent="0.25">
      <c r="A1312" s="178" t="s">
        <v>1520</v>
      </c>
      <c r="B1312" s="178" t="s">
        <v>288</v>
      </c>
      <c r="C1312" s="178" t="s">
        <v>565</v>
      </c>
      <c r="D1312" s="178" t="s">
        <v>566</v>
      </c>
      <c r="E1312" s="181">
        <v>5803.1825427511867</v>
      </c>
      <c r="F1312" s="181">
        <v>5850.7347874735706</v>
      </c>
      <c r="G1312" s="181">
        <v>5894.0266683249838</v>
      </c>
      <c r="H1312" s="181">
        <v>5936.4378558345152</v>
      </c>
      <c r="I1312" s="181">
        <v>5978.5137594543367</v>
      </c>
      <c r="J1312" s="182">
        <v>6020.4111511611845</v>
      </c>
      <c r="K1312" s="181">
        <v>6062.3170419933112</v>
      </c>
      <c r="L1312" s="181">
        <v>6104.4723208054565</v>
      </c>
      <c r="M1312" s="181">
        <v>6146.9500957240325</v>
      </c>
      <c r="N1312" s="181">
        <v>6189.7062537950305</v>
      </c>
      <c r="O1312" s="181">
        <v>6232.605987869435</v>
      </c>
      <c r="P1312" s="181">
        <v>6275.982891695563</v>
      </c>
      <c r="Q1312" s="181">
        <v>6320.1504098444084</v>
      </c>
      <c r="R1312" s="181">
        <v>6364.750927912346</v>
      </c>
      <c r="S1312" s="181">
        <v>6409.6796285957726</v>
      </c>
      <c r="T1312" s="181">
        <v>6454.4302560437718</v>
      </c>
      <c r="U1312" s="181">
        <v>6498.3861954778595</v>
      </c>
      <c r="V1312" s="181">
        <v>6541.3969418446741</v>
      </c>
      <c r="W1312" s="181">
        <v>6583.4050159299168</v>
      </c>
      <c r="X1312" s="181">
        <v>6624.3301414450643</v>
      </c>
      <c r="Y1312" s="181">
        <v>6663.5062319188946</v>
      </c>
    </row>
    <row r="1313" spans="1:25" x14ac:dyDescent="0.25">
      <c r="A1313" s="178" t="s">
        <v>1520</v>
      </c>
      <c r="B1313" s="178" t="s">
        <v>291</v>
      </c>
      <c r="C1313" s="178" t="s">
        <v>218</v>
      </c>
      <c r="D1313" s="178" t="s">
        <v>1552</v>
      </c>
      <c r="E1313" s="181">
        <v>3411.3641083581165</v>
      </c>
      <c r="F1313" s="181">
        <v>3404.7771933061945</v>
      </c>
      <c r="G1313" s="181">
        <v>3397.090782748277</v>
      </c>
      <c r="H1313" s="181">
        <v>3389.6607762056606</v>
      </c>
      <c r="I1313" s="181">
        <v>3382.5113538081687</v>
      </c>
      <c r="J1313" s="182">
        <v>3375.5754245391099</v>
      </c>
      <c r="K1313" s="181">
        <v>3368.7633547980909</v>
      </c>
      <c r="L1313" s="181">
        <v>3362.1193758142986</v>
      </c>
      <c r="M1313" s="181">
        <v>3355.5934152642681</v>
      </c>
      <c r="N1313" s="181">
        <v>3349.133458550557</v>
      </c>
      <c r="O1313" s="181">
        <v>3342.6531314119788</v>
      </c>
      <c r="P1313" s="181">
        <v>3336.3373639033421</v>
      </c>
      <c r="Q1313" s="181">
        <v>3330.3660213614057</v>
      </c>
      <c r="R1313" s="181">
        <v>3324.5826318116315</v>
      </c>
      <c r="S1313" s="181">
        <v>3318.9477232995569</v>
      </c>
      <c r="T1313" s="181">
        <v>3313.3443038415217</v>
      </c>
      <c r="U1313" s="181">
        <v>3307.3247003146857</v>
      </c>
      <c r="V1313" s="181">
        <v>3300.5622314455031</v>
      </c>
      <c r="W1313" s="181">
        <v>3293.096161480808</v>
      </c>
      <c r="X1313" s="181">
        <v>3284.9433202583036</v>
      </c>
      <c r="Y1313" s="181">
        <v>3275.9382673712303</v>
      </c>
    </row>
    <row r="1314" spans="1:25" x14ac:dyDescent="0.25">
      <c r="A1314" s="178" t="s">
        <v>1520</v>
      </c>
      <c r="B1314" s="178" t="s">
        <v>291</v>
      </c>
      <c r="C1314" s="178" t="s">
        <v>1319</v>
      </c>
      <c r="D1314" s="178" t="s">
        <v>1553</v>
      </c>
      <c r="E1314" s="181">
        <v>2226.7496029497493</v>
      </c>
      <c r="F1314" s="181">
        <v>2265.6369155651855</v>
      </c>
      <c r="G1314" s="181">
        <v>2304.4488640291092</v>
      </c>
      <c r="H1314" s="181">
        <v>2344.0910025115659</v>
      </c>
      <c r="I1314" s="181">
        <v>2384.6014321225825</v>
      </c>
      <c r="J1314" s="182">
        <v>2425.9545560704878</v>
      </c>
      <c r="K1314" s="181">
        <v>2468.1051399785633</v>
      </c>
      <c r="L1314" s="181">
        <v>2511.1033601156178</v>
      </c>
      <c r="M1314" s="181">
        <v>2554.930557637228</v>
      </c>
      <c r="N1314" s="181">
        <v>2599.5640866067793</v>
      </c>
      <c r="O1314" s="181">
        <v>2644.951384925304</v>
      </c>
      <c r="P1314" s="181">
        <v>2691.2537537797293</v>
      </c>
      <c r="Q1314" s="181">
        <v>2738.6401051638422</v>
      </c>
      <c r="R1314" s="181">
        <v>2787.0094158414972</v>
      </c>
      <c r="S1314" s="181">
        <v>2836.3513236225335</v>
      </c>
      <c r="T1314" s="181">
        <v>2886.5859054788962</v>
      </c>
      <c r="U1314" s="181">
        <v>2937.3321640907034</v>
      </c>
      <c r="V1314" s="181">
        <v>2988.2880606876879</v>
      </c>
      <c r="W1314" s="181">
        <v>3039.4657510481225</v>
      </c>
      <c r="X1314" s="181">
        <v>3090.8578297796394</v>
      </c>
      <c r="Y1314" s="181">
        <v>3142.282056412042</v>
      </c>
    </row>
    <row r="1315" spans="1:25" x14ac:dyDescent="0.25">
      <c r="A1315" s="178" t="s">
        <v>1520</v>
      </c>
      <c r="B1315" s="178" t="s">
        <v>291</v>
      </c>
      <c r="C1315" s="178" t="s">
        <v>240</v>
      </c>
      <c r="D1315" s="178" t="s">
        <v>241</v>
      </c>
      <c r="E1315" s="181">
        <v>21169.386878865502</v>
      </c>
      <c r="F1315" s="181">
        <v>21285.596691428487</v>
      </c>
      <c r="G1315" s="181">
        <v>21397.346487280414</v>
      </c>
      <c r="H1315" s="181">
        <v>21513.062283482475</v>
      </c>
      <c r="I1315" s="181">
        <v>21632.913040027281</v>
      </c>
      <c r="J1315" s="182">
        <v>21756.486630576324</v>
      </c>
      <c r="K1315" s="181">
        <v>21883.213372215123</v>
      </c>
      <c r="L1315" s="181">
        <v>22013.383656057311</v>
      </c>
      <c r="M1315" s="181">
        <v>22146.676328450543</v>
      </c>
      <c r="N1315" s="181">
        <v>22282.748412901405</v>
      </c>
      <c r="O1315" s="181">
        <v>22421.016666823933</v>
      </c>
      <c r="P1315" s="181">
        <v>22562.714731117347</v>
      </c>
      <c r="Q1315" s="181">
        <v>22709.083889566427</v>
      </c>
      <c r="R1315" s="181">
        <v>22859.095526912919</v>
      </c>
      <c r="S1315" s="181">
        <v>23012.498681777346</v>
      </c>
      <c r="T1315" s="181">
        <v>23168.492830838983</v>
      </c>
      <c r="U1315" s="181">
        <v>23323.919022277561</v>
      </c>
      <c r="V1315" s="181">
        <v>23476.371205261588</v>
      </c>
      <c r="W1315" s="181">
        <v>23625.986729713717</v>
      </c>
      <c r="X1315" s="181">
        <v>23772.746966641949</v>
      </c>
      <c r="Y1315" s="181">
        <v>23915.30366982699</v>
      </c>
    </row>
    <row r="1316" spans="1:25" x14ac:dyDescent="0.25">
      <c r="A1316" s="178" t="s">
        <v>1520</v>
      </c>
      <c r="B1316" s="178" t="s">
        <v>293</v>
      </c>
      <c r="C1316" s="178" t="s">
        <v>218</v>
      </c>
      <c r="D1316" s="178" t="s">
        <v>1554</v>
      </c>
      <c r="E1316" s="181">
        <v>21745.517585434936</v>
      </c>
      <c r="F1316" s="181">
        <v>21619.081391059772</v>
      </c>
      <c r="G1316" s="181">
        <v>21488.698218685524</v>
      </c>
      <c r="H1316" s="181">
        <v>21359.665218883783</v>
      </c>
      <c r="I1316" s="181">
        <v>21230.277223742221</v>
      </c>
      <c r="J1316" s="182">
        <v>21098.844575682058</v>
      </c>
      <c r="K1316" s="181">
        <v>20964.359887995171</v>
      </c>
      <c r="L1316" s="181">
        <v>20826.446093429699</v>
      </c>
      <c r="M1316" s="181">
        <v>20684.344584057049</v>
      </c>
      <c r="N1316" s="181">
        <v>20537.439024174924</v>
      </c>
      <c r="O1316" s="181">
        <v>20385.173863550157</v>
      </c>
      <c r="P1316" s="181">
        <v>20228.76499027438</v>
      </c>
      <c r="Q1316" s="181">
        <v>20069.368009027025</v>
      </c>
      <c r="R1316" s="181">
        <v>19906.248690625238</v>
      </c>
      <c r="S1316" s="181">
        <v>19739.578634092053</v>
      </c>
      <c r="T1316" s="181">
        <v>19569.960248123567</v>
      </c>
      <c r="U1316" s="181">
        <v>19397.109289465672</v>
      </c>
      <c r="V1316" s="181">
        <v>19220.40088936274</v>
      </c>
      <c r="W1316" s="181">
        <v>19039.995449430869</v>
      </c>
      <c r="X1316" s="181">
        <v>18856.145153777263</v>
      </c>
      <c r="Y1316" s="181">
        <v>18668.878567350497</v>
      </c>
    </row>
    <row r="1317" spans="1:25" x14ac:dyDescent="0.25">
      <c r="A1317" s="178" t="s">
        <v>1520</v>
      </c>
      <c r="B1317" s="178" t="s">
        <v>293</v>
      </c>
      <c r="C1317" s="178" t="s">
        <v>600</v>
      </c>
      <c r="D1317" s="178" t="s">
        <v>1555</v>
      </c>
      <c r="E1317" s="181">
        <v>3713.8138128813071</v>
      </c>
      <c r="F1317" s="181">
        <v>3655.4821683456839</v>
      </c>
      <c r="G1317" s="181">
        <v>3597.2829159304774</v>
      </c>
      <c r="H1317" s="181">
        <v>3540.1037086407373</v>
      </c>
      <c r="I1317" s="181">
        <v>3483.6479839713606</v>
      </c>
      <c r="J1317" s="182">
        <v>3427.6330901083616</v>
      </c>
      <c r="K1317" s="181">
        <v>3371.8971213517857</v>
      </c>
      <c r="L1317" s="181">
        <v>3316.3849133647946</v>
      </c>
      <c r="M1317" s="181">
        <v>3260.9833666092277</v>
      </c>
      <c r="N1317" s="181">
        <v>3205.6061427901059</v>
      </c>
      <c r="O1317" s="181">
        <v>3150.1798532455082</v>
      </c>
      <c r="P1317" s="181">
        <v>3094.9052232570057</v>
      </c>
      <c r="Q1317" s="181">
        <v>3039.966073196998</v>
      </c>
      <c r="R1317" s="181">
        <v>2985.2555937990023</v>
      </c>
      <c r="S1317" s="181">
        <v>2930.8057060679303</v>
      </c>
      <c r="T1317" s="181">
        <v>2876.710438243078</v>
      </c>
      <c r="U1317" s="181">
        <v>2822.9310695182007</v>
      </c>
      <c r="V1317" s="181">
        <v>2769.3813156419942</v>
      </c>
      <c r="W1317" s="181">
        <v>2716.0903435744426</v>
      </c>
      <c r="X1317" s="181">
        <v>2663.0991693954984</v>
      </c>
      <c r="Y1317" s="181">
        <v>2610.4159383063998</v>
      </c>
    </row>
    <row r="1318" spans="1:25" x14ac:dyDescent="0.25">
      <c r="A1318" s="178" t="s">
        <v>1520</v>
      </c>
      <c r="B1318" s="178" t="s">
        <v>293</v>
      </c>
      <c r="C1318" s="178" t="s">
        <v>691</v>
      </c>
      <c r="D1318" s="178" t="s">
        <v>1556</v>
      </c>
      <c r="E1318" s="181">
        <v>3442.5916334394828</v>
      </c>
      <c r="F1318" s="181">
        <v>3422.5751779465395</v>
      </c>
      <c r="G1318" s="181">
        <v>3401.9338657039862</v>
      </c>
      <c r="H1318" s="181">
        <v>3381.5063029288144</v>
      </c>
      <c r="I1318" s="181">
        <v>3361.0225398823923</v>
      </c>
      <c r="J1318" s="182">
        <v>3340.2150823088928</v>
      </c>
      <c r="K1318" s="181">
        <v>3318.9244480971461</v>
      </c>
      <c r="L1318" s="181">
        <v>3297.0909427118804</v>
      </c>
      <c r="M1318" s="181">
        <v>3274.5944688825766</v>
      </c>
      <c r="N1318" s="181">
        <v>3251.3374528392019</v>
      </c>
      <c r="O1318" s="181">
        <v>3227.2319439235507</v>
      </c>
      <c r="P1318" s="181">
        <v>3202.470432664074</v>
      </c>
      <c r="Q1318" s="181">
        <v>3177.2358659593842</v>
      </c>
      <c r="R1318" s="181">
        <v>3151.4120060040582</v>
      </c>
      <c r="S1318" s="181">
        <v>3125.0260191029988</v>
      </c>
      <c r="T1318" s="181">
        <v>3098.1732742042645</v>
      </c>
      <c r="U1318" s="181">
        <v>3070.808771990427</v>
      </c>
      <c r="V1318" s="181">
        <v>3042.8335878007297</v>
      </c>
      <c r="W1318" s="181">
        <v>3014.2731152483343</v>
      </c>
      <c r="X1318" s="181">
        <v>2985.1672782805163</v>
      </c>
      <c r="Y1318" s="181">
        <v>2955.520599091451</v>
      </c>
    </row>
    <row r="1319" spans="1:25" x14ac:dyDescent="0.25">
      <c r="A1319" s="178" t="s">
        <v>1520</v>
      </c>
      <c r="B1319" s="178" t="s">
        <v>293</v>
      </c>
      <c r="C1319" s="178" t="s">
        <v>1518</v>
      </c>
      <c r="D1319" s="178" t="s">
        <v>665</v>
      </c>
      <c r="E1319" s="181">
        <v>2527.3437544990952</v>
      </c>
      <c r="F1319" s="181">
        <v>2512.6488765804047</v>
      </c>
      <c r="G1319" s="181">
        <v>2497.4952664123693</v>
      </c>
      <c r="H1319" s="181">
        <v>2482.498578249305</v>
      </c>
      <c r="I1319" s="181">
        <v>2467.4606312267329</v>
      </c>
      <c r="J1319" s="182">
        <v>2452.1850471479884</v>
      </c>
      <c r="K1319" s="181">
        <v>2436.5547438376238</v>
      </c>
      <c r="L1319" s="181">
        <v>2420.5258971576181</v>
      </c>
      <c r="M1319" s="181">
        <v>2404.0103389140932</v>
      </c>
      <c r="N1319" s="181">
        <v>2386.9364363127611</v>
      </c>
      <c r="O1319" s="181">
        <v>2369.2396212693443</v>
      </c>
      <c r="P1319" s="181">
        <v>2351.0612087542722</v>
      </c>
      <c r="Q1319" s="181">
        <v>2332.5355073788605</v>
      </c>
      <c r="R1319" s="181">
        <v>2313.5771823364134</v>
      </c>
      <c r="S1319" s="181">
        <v>2294.2061774943249</v>
      </c>
      <c r="T1319" s="181">
        <v>2274.4925069991777</v>
      </c>
      <c r="U1319" s="181">
        <v>2254.4031350581836</v>
      </c>
      <c r="V1319" s="181">
        <v>2233.8654371343214</v>
      </c>
      <c r="W1319" s="181">
        <v>2212.8980556913107</v>
      </c>
      <c r="X1319" s="181">
        <v>2191.5303004903853</v>
      </c>
      <c r="Y1319" s="181">
        <v>2169.7654914545642</v>
      </c>
    </row>
    <row r="1320" spans="1:25" x14ac:dyDescent="0.25">
      <c r="A1320" s="178" t="s">
        <v>1520</v>
      </c>
      <c r="B1320" s="178" t="s">
        <v>293</v>
      </c>
      <c r="C1320" s="178" t="s">
        <v>240</v>
      </c>
      <c r="D1320" s="178" t="s">
        <v>241</v>
      </c>
      <c r="E1320" s="181">
        <v>30856.348025186697</v>
      </c>
      <c r="F1320" s="181">
        <v>31245.592827225224</v>
      </c>
      <c r="G1320" s="181">
        <v>31634.159705830818</v>
      </c>
      <c r="H1320" s="181">
        <v>32029.703832045572</v>
      </c>
      <c r="I1320" s="181">
        <v>32429.762837570681</v>
      </c>
      <c r="J1320" s="182">
        <v>32831.707429416805</v>
      </c>
      <c r="K1320" s="181">
        <v>33233.790592930098</v>
      </c>
      <c r="L1320" s="181">
        <v>33635.154875422326</v>
      </c>
      <c r="M1320" s="181">
        <v>34034.256671626477</v>
      </c>
      <c r="N1320" s="181">
        <v>34429.682335033736</v>
      </c>
      <c r="O1320" s="181">
        <v>34820.026094190995</v>
      </c>
      <c r="P1320" s="181">
        <v>35206.87245429687</v>
      </c>
      <c r="Q1320" s="181">
        <v>35591.835589456932</v>
      </c>
      <c r="R1320" s="181">
        <v>35973.250468274251</v>
      </c>
      <c r="S1320" s="181">
        <v>36351.003562050442</v>
      </c>
      <c r="T1320" s="181">
        <v>36725.794621638233</v>
      </c>
      <c r="U1320" s="181">
        <v>37096.69484361283</v>
      </c>
      <c r="V1320" s="181">
        <v>37462.052730204698</v>
      </c>
      <c r="W1320" s="181">
        <v>37821.664220915867</v>
      </c>
      <c r="X1320" s="181">
        <v>38175.512880434137</v>
      </c>
      <c r="Y1320" s="181">
        <v>38523.137428044633</v>
      </c>
    </row>
    <row r="1321" spans="1:25" x14ac:dyDescent="0.25">
      <c r="A1321" s="178" t="s">
        <v>1520</v>
      </c>
      <c r="B1321" s="178" t="s">
        <v>580</v>
      </c>
      <c r="C1321" s="178" t="s">
        <v>218</v>
      </c>
      <c r="D1321" s="178" t="s">
        <v>1557</v>
      </c>
      <c r="E1321" s="181">
        <v>15605.392933246427</v>
      </c>
      <c r="F1321" s="181">
        <v>15872.192792644722</v>
      </c>
      <c r="G1321" s="181">
        <v>16128.166869878713</v>
      </c>
      <c r="H1321" s="181">
        <v>16381.790795293029</v>
      </c>
      <c r="I1321" s="181">
        <v>16634.132487794344</v>
      </c>
      <c r="J1321" s="182">
        <v>16885.542592278001</v>
      </c>
      <c r="K1321" s="181">
        <v>17136.201264749299</v>
      </c>
      <c r="L1321" s="181">
        <v>17386.629010603345</v>
      </c>
      <c r="M1321" s="181">
        <v>17636.713485699904</v>
      </c>
      <c r="N1321" s="181">
        <v>17886.160331506959</v>
      </c>
      <c r="O1321" s="181">
        <v>18134.469530513245</v>
      </c>
      <c r="P1321" s="181">
        <v>18382.617264995977</v>
      </c>
      <c r="Q1321" s="181">
        <v>18631.561860484122</v>
      </c>
      <c r="R1321" s="181">
        <v>18880.327492628261</v>
      </c>
      <c r="S1321" s="181">
        <v>19128.470346028811</v>
      </c>
      <c r="T1321" s="181">
        <v>19375.528624024719</v>
      </c>
      <c r="U1321" s="181">
        <v>19619.791161049987</v>
      </c>
      <c r="V1321" s="181">
        <v>19859.655298639533</v>
      </c>
      <c r="W1321" s="181">
        <v>20094.920788125637</v>
      </c>
      <c r="X1321" s="181">
        <v>20325.243974649344</v>
      </c>
      <c r="Y1321" s="181">
        <v>20549.639660257482</v>
      </c>
    </row>
    <row r="1322" spans="1:25" x14ac:dyDescent="0.25">
      <c r="A1322" s="178" t="s">
        <v>1520</v>
      </c>
      <c r="B1322" s="178" t="s">
        <v>580</v>
      </c>
      <c r="C1322" s="178" t="s">
        <v>462</v>
      </c>
      <c r="D1322" s="178" t="s">
        <v>1558</v>
      </c>
      <c r="E1322" s="181">
        <v>2851.0047727102128</v>
      </c>
      <c r="F1322" s="181">
        <v>2810.1172098379261</v>
      </c>
      <c r="G1322" s="181">
        <v>2767.1759950159967</v>
      </c>
      <c r="H1322" s="181">
        <v>2723.8138101624882</v>
      </c>
      <c r="I1322" s="181">
        <v>2680.2818592933722</v>
      </c>
      <c r="J1322" s="182">
        <v>2636.6932054480449</v>
      </c>
      <c r="K1322" s="181">
        <v>2593.1247030415957</v>
      </c>
      <c r="L1322" s="181">
        <v>2549.6965964879287</v>
      </c>
      <c r="M1322" s="181">
        <v>2506.4269132954237</v>
      </c>
      <c r="N1322" s="181">
        <v>2463.3083197330361</v>
      </c>
      <c r="O1322" s="181">
        <v>2420.3087954089992</v>
      </c>
      <c r="P1322" s="181">
        <v>2377.593127154591</v>
      </c>
      <c r="Q1322" s="181">
        <v>2335.3056125597882</v>
      </c>
      <c r="R1322" s="181">
        <v>2293.338976474593</v>
      </c>
      <c r="S1322" s="181">
        <v>2251.6622134290787</v>
      </c>
      <c r="T1322" s="181">
        <v>2210.2470857597327</v>
      </c>
      <c r="U1322" s="181">
        <v>2168.931895593339</v>
      </c>
      <c r="V1322" s="181">
        <v>2127.5878915477938</v>
      </c>
      <c r="W1322" s="181">
        <v>2086.250102708575</v>
      </c>
      <c r="X1322" s="181">
        <v>2044.9378270297905</v>
      </c>
      <c r="Y1322" s="181">
        <v>2003.6082937993854</v>
      </c>
    </row>
    <row r="1323" spans="1:25" x14ac:dyDescent="0.25">
      <c r="A1323" s="178" t="s">
        <v>1520</v>
      </c>
      <c r="B1323" s="178" t="s">
        <v>580</v>
      </c>
      <c r="C1323" s="178" t="s">
        <v>610</v>
      </c>
      <c r="D1323" s="178" t="s">
        <v>970</v>
      </c>
      <c r="E1323" s="181">
        <v>2209.3256358324156</v>
      </c>
      <c r="F1323" s="181">
        <v>2312.2984665159547</v>
      </c>
      <c r="G1323" s="181">
        <v>2417.7640012075931</v>
      </c>
      <c r="H1323" s="181">
        <v>2527.0405555071275</v>
      </c>
      <c r="I1323" s="181">
        <v>2640.4194924775288</v>
      </c>
      <c r="J1323" s="182">
        <v>2758.0982466665491</v>
      </c>
      <c r="K1323" s="181">
        <v>2880.2567527007932</v>
      </c>
      <c r="L1323" s="181">
        <v>3007.1422619663672</v>
      </c>
      <c r="M1323" s="181">
        <v>3138.9050887407125</v>
      </c>
      <c r="N1323" s="181">
        <v>3275.6657625418593</v>
      </c>
      <c r="O1323" s="181">
        <v>3417.505764134889</v>
      </c>
      <c r="P1323" s="181">
        <v>3564.7877955407944</v>
      </c>
      <c r="Q1323" s="181">
        <v>3717.8985721518065</v>
      </c>
      <c r="R1323" s="181">
        <v>3876.8565850079121</v>
      </c>
      <c r="S1323" s="181">
        <v>4041.7774084968632</v>
      </c>
      <c r="T1323" s="181">
        <v>4212.7690185993742</v>
      </c>
      <c r="U1323" s="181">
        <v>4389.6551707292429</v>
      </c>
      <c r="V1323" s="181">
        <v>4572.2468472770906</v>
      </c>
      <c r="W1323" s="181">
        <v>4760.6494025993406</v>
      </c>
      <c r="X1323" s="181">
        <v>4954.9309359588697</v>
      </c>
      <c r="Y1323" s="181">
        <v>5154.9918927515473</v>
      </c>
    </row>
    <row r="1324" spans="1:25" x14ac:dyDescent="0.25">
      <c r="A1324" s="178" t="s">
        <v>1520</v>
      </c>
      <c r="B1324" s="178" t="s">
        <v>580</v>
      </c>
      <c r="C1324" s="178" t="s">
        <v>240</v>
      </c>
      <c r="D1324" s="178" t="s">
        <v>241</v>
      </c>
      <c r="E1324" s="181">
        <v>42984.379650092436</v>
      </c>
      <c r="F1324" s="181">
        <v>43208.102868171176</v>
      </c>
      <c r="G1324" s="181">
        <v>43392.757563152947</v>
      </c>
      <c r="H1324" s="181">
        <v>43562.127877027924</v>
      </c>
      <c r="I1324" s="181">
        <v>43719.44767051511</v>
      </c>
      <c r="J1324" s="182">
        <v>43865.946335104818</v>
      </c>
      <c r="K1324" s="181">
        <v>44002.365341919292</v>
      </c>
      <c r="L1324" s="181">
        <v>44130.281764671716</v>
      </c>
      <c r="M1324" s="181">
        <v>44249.617765336443</v>
      </c>
      <c r="N1324" s="181">
        <v>44359.852181426402</v>
      </c>
      <c r="O1324" s="181">
        <v>44459.988136315071</v>
      </c>
      <c r="P1324" s="181">
        <v>44552.657101892532</v>
      </c>
      <c r="Q1324" s="181">
        <v>44640.333193759565</v>
      </c>
      <c r="R1324" s="181">
        <v>44720.80038856624</v>
      </c>
      <c r="S1324" s="181">
        <v>44793.191696105081</v>
      </c>
      <c r="T1324" s="181">
        <v>44856.641708424766</v>
      </c>
      <c r="U1324" s="181">
        <v>44907.468997794676</v>
      </c>
      <c r="V1324" s="181">
        <v>44942.409226368778</v>
      </c>
      <c r="W1324" s="181">
        <v>44961.490659747447</v>
      </c>
      <c r="X1324" s="181">
        <v>44964.43254235154</v>
      </c>
      <c r="Y1324" s="181">
        <v>44949.572993383023</v>
      </c>
    </row>
    <row r="1325" spans="1:25" x14ac:dyDescent="0.25">
      <c r="A1325" s="178" t="s">
        <v>1520</v>
      </c>
      <c r="B1325" s="178" t="s">
        <v>581</v>
      </c>
      <c r="C1325" s="178" t="s">
        <v>218</v>
      </c>
      <c r="D1325" s="178" t="s">
        <v>1559</v>
      </c>
      <c r="E1325" s="181">
        <v>4275.7934223757338</v>
      </c>
      <c r="F1325" s="181">
        <v>4242.8918984273405</v>
      </c>
      <c r="G1325" s="181">
        <v>4203.7170550159108</v>
      </c>
      <c r="H1325" s="181">
        <v>4161.3303457145266</v>
      </c>
      <c r="I1325" s="181">
        <v>4116.6970386080411</v>
      </c>
      <c r="J1325" s="182">
        <v>4070.4258701326712</v>
      </c>
      <c r="K1325" s="181">
        <v>4022.9994466958951</v>
      </c>
      <c r="L1325" s="181">
        <v>3974.7916231119084</v>
      </c>
      <c r="M1325" s="181">
        <v>3925.9693289644792</v>
      </c>
      <c r="N1325" s="181">
        <v>3876.6374637211825</v>
      </c>
      <c r="O1325" s="181">
        <v>3826.8675771606208</v>
      </c>
      <c r="P1325" s="181">
        <v>3776.9777404866409</v>
      </c>
      <c r="Q1325" s="181">
        <v>3727.2306236766008</v>
      </c>
      <c r="R1325" s="181">
        <v>3677.5127988254517</v>
      </c>
      <c r="S1325" s="181">
        <v>3627.8623428955784</v>
      </c>
      <c r="T1325" s="181">
        <v>3578.3183781547814</v>
      </c>
      <c r="U1325" s="181">
        <v>3528.7870665780001</v>
      </c>
      <c r="V1325" s="181">
        <v>3479.1835629212073</v>
      </c>
      <c r="W1325" s="181">
        <v>3429.5318442504595</v>
      </c>
      <c r="X1325" s="181">
        <v>3379.8586162237443</v>
      </c>
      <c r="Y1325" s="181">
        <v>3330.0835668718537</v>
      </c>
    </row>
    <row r="1326" spans="1:25" x14ac:dyDescent="0.25">
      <c r="A1326" s="178" t="s">
        <v>1520</v>
      </c>
      <c r="B1326" s="178" t="s">
        <v>581</v>
      </c>
      <c r="C1326" s="178" t="s">
        <v>240</v>
      </c>
      <c r="D1326" s="178" t="s">
        <v>241</v>
      </c>
      <c r="E1326" s="181">
        <v>10375.221370181727</v>
      </c>
      <c r="F1326" s="181">
        <v>10507.042481616871</v>
      </c>
      <c r="G1326" s="181">
        <v>10624.162903069064</v>
      </c>
      <c r="H1326" s="181">
        <v>10733.491697870824</v>
      </c>
      <c r="I1326" s="181">
        <v>10837.027947025384</v>
      </c>
      <c r="J1326" s="182">
        <v>10935.999064983203</v>
      </c>
      <c r="K1326" s="181">
        <v>11031.40408919925</v>
      </c>
      <c r="L1326" s="181">
        <v>11124.033163174172</v>
      </c>
      <c r="M1326" s="181">
        <v>11214.161000394062</v>
      </c>
      <c r="N1326" s="181">
        <v>11301.912481451669</v>
      </c>
      <c r="O1326" s="181">
        <v>11387.331109625831</v>
      </c>
      <c r="P1326" s="181">
        <v>11471.21984570136</v>
      </c>
      <c r="Q1326" s="181">
        <v>11554.28329174083</v>
      </c>
      <c r="R1326" s="181">
        <v>11636.099218890617</v>
      </c>
      <c r="S1326" s="181">
        <v>11716.702768903406</v>
      </c>
      <c r="T1326" s="181">
        <v>11796.139499985888</v>
      </c>
      <c r="U1326" s="181">
        <v>11874.015270445363</v>
      </c>
      <c r="V1326" s="181">
        <v>11949.937881672022</v>
      </c>
      <c r="W1326" s="181">
        <v>12023.868805951053</v>
      </c>
      <c r="X1326" s="181">
        <v>12095.781709045235</v>
      </c>
      <c r="Y1326" s="181">
        <v>12165.262772541035</v>
      </c>
    </row>
    <row r="1327" spans="1:25" x14ac:dyDescent="0.25">
      <c r="A1327" s="178" t="s">
        <v>1520</v>
      </c>
      <c r="B1327" s="178" t="s">
        <v>582</v>
      </c>
      <c r="C1327" s="178" t="s">
        <v>218</v>
      </c>
      <c r="D1327" s="178" t="s">
        <v>1560</v>
      </c>
      <c r="E1327" s="181">
        <v>7297.8427898993968</v>
      </c>
      <c r="F1327" s="181">
        <v>7405.8007552787403</v>
      </c>
      <c r="G1327" s="181">
        <v>7508.9297270151574</v>
      </c>
      <c r="H1327" s="181">
        <v>7609.3715899744557</v>
      </c>
      <c r="I1327" s="181">
        <v>7707.3715216325527</v>
      </c>
      <c r="J1327" s="182">
        <v>7803.0237871644094</v>
      </c>
      <c r="K1327" s="181">
        <v>7896.5637149906906</v>
      </c>
      <c r="L1327" s="181">
        <v>7988.2497846187462</v>
      </c>
      <c r="M1327" s="181">
        <v>8078.1092698375414</v>
      </c>
      <c r="N1327" s="181">
        <v>8166.1335268940884</v>
      </c>
      <c r="O1327" s="181">
        <v>8252.2460923020208</v>
      </c>
      <c r="P1327" s="181">
        <v>8336.9861846286931</v>
      </c>
      <c r="Q1327" s="181">
        <v>8420.8520525724216</v>
      </c>
      <c r="R1327" s="181">
        <v>8503.5291253845553</v>
      </c>
      <c r="S1327" s="181">
        <v>8584.9000342509662</v>
      </c>
      <c r="T1327" s="181">
        <v>8664.7627143683676</v>
      </c>
      <c r="U1327" s="181">
        <v>8743.1742964543228</v>
      </c>
      <c r="V1327" s="181">
        <v>8820.2531360193771</v>
      </c>
      <c r="W1327" s="181">
        <v>8895.8369487050022</v>
      </c>
      <c r="X1327" s="181">
        <v>8969.6934481935332</v>
      </c>
      <c r="Y1327" s="181">
        <v>9041.289947712603</v>
      </c>
    </row>
    <row r="1328" spans="1:25" x14ac:dyDescent="0.25">
      <c r="A1328" s="178" t="s">
        <v>1520</v>
      </c>
      <c r="B1328" s="178" t="s">
        <v>582</v>
      </c>
      <c r="C1328" s="178" t="s">
        <v>240</v>
      </c>
      <c r="D1328" s="178" t="s">
        <v>241</v>
      </c>
      <c r="E1328" s="181">
        <v>7925.2545519754713</v>
      </c>
      <c r="F1328" s="181">
        <v>7838.9788121730689</v>
      </c>
      <c r="G1328" s="181">
        <v>7747.1374566173636</v>
      </c>
      <c r="H1328" s="181">
        <v>7652.3487275333209</v>
      </c>
      <c r="I1328" s="181">
        <v>7555.1302656981861</v>
      </c>
      <c r="J1328" s="182">
        <v>7455.816980480663</v>
      </c>
      <c r="K1328" s="181">
        <v>7354.8533669612034</v>
      </c>
      <c r="L1328" s="181">
        <v>7252.6710254899735</v>
      </c>
      <c r="M1328" s="181">
        <v>7149.4628354650276</v>
      </c>
      <c r="N1328" s="181">
        <v>7045.3791832503139</v>
      </c>
      <c r="O1328" s="181">
        <v>6940.5055822448066</v>
      </c>
      <c r="P1328" s="181">
        <v>6835.4305706143541</v>
      </c>
      <c r="Q1328" s="181">
        <v>6730.6573661699786</v>
      </c>
      <c r="R1328" s="181">
        <v>6626.0097654568162</v>
      </c>
      <c r="S1328" s="181">
        <v>6521.4817418976018</v>
      </c>
      <c r="T1328" s="181">
        <v>6417.0084929702243</v>
      </c>
      <c r="U1328" s="181">
        <v>6312.7222494608723</v>
      </c>
      <c r="V1328" s="181">
        <v>6208.7887383498201</v>
      </c>
      <c r="W1328" s="181">
        <v>6105.1676774327052</v>
      </c>
      <c r="X1328" s="181">
        <v>6001.7785842289286</v>
      </c>
      <c r="Y1328" s="181">
        <v>5898.3558191481088</v>
      </c>
    </row>
    <row r="1329" spans="1:25" x14ac:dyDescent="0.25">
      <c r="A1329" s="178" t="s">
        <v>1520</v>
      </c>
      <c r="B1329" s="178" t="s">
        <v>585</v>
      </c>
      <c r="C1329" s="178" t="s">
        <v>218</v>
      </c>
      <c r="D1329" s="178" t="s">
        <v>1561</v>
      </c>
      <c r="E1329" s="181">
        <v>7230.2119253572364</v>
      </c>
      <c r="F1329" s="181">
        <v>7265.495466001038</v>
      </c>
      <c r="G1329" s="181">
        <v>7296.5635597034661</v>
      </c>
      <c r="H1329" s="181">
        <v>7325.7465447820114</v>
      </c>
      <c r="I1329" s="181">
        <v>7353.1059980475629</v>
      </c>
      <c r="J1329" s="182">
        <v>7378.5748640124866</v>
      </c>
      <c r="K1329" s="181">
        <v>7402.3048704330231</v>
      </c>
      <c r="L1329" s="181">
        <v>7424.493205261384</v>
      </c>
      <c r="M1329" s="181">
        <v>7445.1392769923123</v>
      </c>
      <c r="N1329" s="181">
        <v>7464.2183654028722</v>
      </c>
      <c r="O1329" s="181">
        <v>7481.6078163050615</v>
      </c>
      <c r="P1329" s="181">
        <v>7497.778456195806</v>
      </c>
      <c r="Q1329" s="181">
        <v>7513.1779788554732</v>
      </c>
      <c r="R1329" s="181">
        <v>7527.5101666673472</v>
      </c>
      <c r="S1329" s="181">
        <v>7540.6721206393249</v>
      </c>
      <c r="T1329" s="181">
        <v>7552.2717307684625</v>
      </c>
      <c r="U1329" s="181">
        <v>7562.3734184954938</v>
      </c>
      <c r="V1329" s="181">
        <v>7571.3047728680867</v>
      </c>
      <c r="W1329" s="181">
        <v>7578.9399906404269</v>
      </c>
      <c r="X1329" s="181">
        <v>7585.0967170812683</v>
      </c>
      <c r="Y1329" s="181">
        <v>7589.1676780061234</v>
      </c>
    </row>
    <row r="1330" spans="1:25" x14ac:dyDescent="0.25">
      <c r="A1330" s="178" t="s">
        <v>1520</v>
      </c>
      <c r="B1330" s="178" t="s">
        <v>585</v>
      </c>
      <c r="C1330" s="178" t="s">
        <v>240</v>
      </c>
      <c r="D1330" s="178" t="s">
        <v>241</v>
      </c>
      <c r="E1330" s="181">
        <v>5634.3132336572944</v>
      </c>
      <c r="F1330" s="181">
        <v>5633.7522485307227</v>
      </c>
      <c r="G1330" s="181">
        <v>5630.5333891069322</v>
      </c>
      <c r="H1330" s="181">
        <v>5626.5016079887946</v>
      </c>
      <c r="I1330" s="181">
        <v>5621.7317099136299</v>
      </c>
      <c r="J1330" s="182">
        <v>5616.1985123342693</v>
      </c>
      <c r="K1330" s="181">
        <v>5610.0423302253639</v>
      </c>
      <c r="L1330" s="181">
        <v>5603.4346448366559</v>
      </c>
      <c r="M1330" s="181">
        <v>5596.394759173364</v>
      </c>
      <c r="N1330" s="181">
        <v>5588.9229478362386</v>
      </c>
      <c r="O1330" s="181">
        <v>5580.9457463094031</v>
      </c>
      <c r="P1330" s="181">
        <v>5572.8311503789419</v>
      </c>
      <c r="Q1330" s="181">
        <v>5564.924118804066</v>
      </c>
      <c r="R1330" s="181">
        <v>5557.0153065027989</v>
      </c>
      <c r="S1330" s="181">
        <v>5549.0399993913097</v>
      </c>
      <c r="T1330" s="181">
        <v>5540.7216134460487</v>
      </c>
      <c r="U1330" s="181">
        <v>5532.1201771129154</v>
      </c>
      <c r="V1330" s="181">
        <v>5523.4862499317533</v>
      </c>
      <c r="W1330" s="181">
        <v>5514.7371162310101</v>
      </c>
      <c r="X1330" s="181">
        <v>5505.7492387458769</v>
      </c>
      <c r="Y1330" s="181">
        <v>5496.0918150830221</v>
      </c>
    </row>
    <row r="1331" spans="1:25" x14ac:dyDescent="0.25">
      <c r="A1331" s="178" t="s">
        <v>1520</v>
      </c>
      <c r="B1331" s="178" t="s">
        <v>586</v>
      </c>
      <c r="C1331" s="178" t="s">
        <v>565</v>
      </c>
      <c r="D1331" s="178" t="s">
        <v>566</v>
      </c>
      <c r="E1331" s="181">
        <v>13237.685656891696</v>
      </c>
      <c r="F1331" s="181">
        <v>13100.778811832664</v>
      </c>
      <c r="G1331" s="181">
        <v>13003.960664600687</v>
      </c>
      <c r="H1331" s="181">
        <v>12940.885765234991</v>
      </c>
      <c r="I1331" s="181">
        <v>12902.962131775503</v>
      </c>
      <c r="J1331" s="182">
        <v>12883.730540153336</v>
      </c>
      <c r="K1331" s="181">
        <v>12878.187171384981</v>
      </c>
      <c r="L1331" s="181">
        <v>12882.901056773546</v>
      </c>
      <c r="M1331" s="181">
        <v>12894.895381734481</v>
      </c>
      <c r="N1331" s="181">
        <v>12911.98344901714</v>
      </c>
      <c r="O1331" s="181">
        <v>12932.369943183761</v>
      </c>
      <c r="P1331" s="181">
        <v>12955.64043117425</v>
      </c>
      <c r="Q1331" s="181">
        <v>12981.535316179892</v>
      </c>
      <c r="R1331" s="181">
        <v>13008.693745158569</v>
      </c>
      <c r="S1331" s="181">
        <v>13036.556477284634</v>
      </c>
      <c r="T1331" s="181">
        <v>13065.31353815474</v>
      </c>
      <c r="U1331" s="181">
        <v>13094.002217241312</v>
      </c>
      <c r="V1331" s="181">
        <v>13121.156731565854</v>
      </c>
      <c r="W1331" s="181">
        <v>13146.606260425759</v>
      </c>
      <c r="X1331" s="181">
        <v>13170.283939547138</v>
      </c>
      <c r="Y1331" s="181">
        <v>13192.298051895514</v>
      </c>
    </row>
    <row r="1332" spans="1:25" x14ac:dyDescent="0.25">
      <c r="A1332" s="178" t="s">
        <v>1520</v>
      </c>
      <c r="B1332" s="178" t="s">
        <v>587</v>
      </c>
      <c r="C1332" s="178" t="s">
        <v>218</v>
      </c>
      <c r="D1332" s="178" t="s">
        <v>1562</v>
      </c>
      <c r="E1332" s="181">
        <v>4383.4455810391692</v>
      </c>
      <c r="F1332" s="181">
        <v>4348.8895496657524</v>
      </c>
      <c r="G1332" s="181">
        <v>4311.3674108384539</v>
      </c>
      <c r="H1332" s="181">
        <v>4272.4714732115081</v>
      </c>
      <c r="I1332" s="181">
        <v>4232.2803660682293</v>
      </c>
      <c r="J1332" s="182">
        <v>4190.7619060428879</v>
      </c>
      <c r="K1332" s="181">
        <v>4147.8780462684381</v>
      </c>
      <c r="L1332" s="181">
        <v>4103.6757438970717</v>
      </c>
      <c r="M1332" s="181">
        <v>4058.0897726571206</v>
      </c>
      <c r="N1332" s="181">
        <v>4011.058733783012</v>
      </c>
      <c r="O1332" s="181">
        <v>3962.498595621375</v>
      </c>
      <c r="P1332" s="181">
        <v>3912.6651310305092</v>
      </c>
      <c r="Q1332" s="181">
        <v>3861.8016187278922</v>
      </c>
      <c r="R1332" s="181">
        <v>3809.7848496261759</v>
      </c>
      <c r="S1332" s="181">
        <v>3756.6533829534533</v>
      </c>
      <c r="T1332" s="181">
        <v>3702.486296410018</v>
      </c>
      <c r="U1332" s="181">
        <v>3647.1988714609397</v>
      </c>
      <c r="V1332" s="181">
        <v>3590.6952117971055</v>
      </c>
      <c r="W1332" s="181">
        <v>3533.0585148300515</v>
      </c>
      <c r="X1332" s="181">
        <v>3474.3772852608977</v>
      </c>
      <c r="Y1332" s="181">
        <v>3414.6674648188291</v>
      </c>
    </row>
    <row r="1333" spans="1:25" x14ac:dyDescent="0.25">
      <c r="A1333" s="178" t="s">
        <v>1520</v>
      </c>
      <c r="B1333" s="178" t="s">
        <v>587</v>
      </c>
      <c r="C1333" s="178" t="s">
        <v>741</v>
      </c>
      <c r="D1333" s="178" t="s">
        <v>1563</v>
      </c>
      <c r="E1333" s="181">
        <v>1740.1567028208856</v>
      </c>
      <c r="F1333" s="181">
        <v>1822.4840193351276</v>
      </c>
      <c r="G1333" s="181">
        <v>1907.2735989472401</v>
      </c>
      <c r="H1333" s="181">
        <v>1995.2152052000413</v>
      </c>
      <c r="I1333" s="181">
        <v>2086.4001988205123</v>
      </c>
      <c r="J1333" s="182">
        <v>2180.8650109650994</v>
      </c>
      <c r="K1333" s="181">
        <v>2278.6330275494347</v>
      </c>
      <c r="L1333" s="181">
        <v>2379.7649170333957</v>
      </c>
      <c r="M1333" s="181">
        <v>2484.2499077031998</v>
      </c>
      <c r="N1333" s="181">
        <v>2592.0612827321538</v>
      </c>
      <c r="O1333" s="181">
        <v>2703.1364990757829</v>
      </c>
      <c r="P1333" s="181">
        <v>2817.6311952891319</v>
      </c>
      <c r="Q1333" s="181">
        <v>2935.715992974051</v>
      </c>
      <c r="R1333" s="181">
        <v>3057.2935531030735</v>
      </c>
      <c r="S1333" s="181">
        <v>3182.3682091784508</v>
      </c>
      <c r="T1333" s="181">
        <v>3310.9709710111561</v>
      </c>
      <c r="U1333" s="181">
        <v>3442.9757964702471</v>
      </c>
      <c r="V1333" s="181">
        <v>3578.2087966769323</v>
      </c>
      <c r="W1333" s="181">
        <v>3716.640699653472</v>
      </c>
      <c r="X1333" s="181">
        <v>3858.24086598244</v>
      </c>
      <c r="Y1333" s="181">
        <v>4002.8875304075818</v>
      </c>
    </row>
    <row r="1334" spans="1:25" x14ac:dyDescent="0.25">
      <c r="A1334" s="178" t="s">
        <v>1520</v>
      </c>
      <c r="B1334" s="178" t="s">
        <v>587</v>
      </c>
      <c r="C1334" s="178" t="s">
        <v>240</v>
      </c>
      <c r="D1334" s="178" t="s">
        <v>241</v>
      </c>
      <c r="E1334" s="181">
        <v>8834.0158507903052</v>
      </c>
      <c r="F1334" s="181">
        <v>8834.0281861577332</v>
      </c>
      <c r="G1334" s="181">
        <v>8827.6125625754612</v>
      </c>
      <c r="H1334" s="181">
        <v>8817.8997354901967</v>
      </c>
      <c r="I1334" s="181">
        <v>8804.9733873319528</v>
      </c>
      <c r="J1334" s="182">
        <v>8788.6883846327291</v>
      </c>
      <c r="K1334" s="181">
        <v>8768.883392891581</v>
      </c>
      <c r="L1334" s="181">
        <v>8745.5739403287898</v>
      </c>
      <c r="M1334" s="181">
        <v>8718.5360162735578</v>
      </c>
      <c r="N1334" s="181">
        <v>8687.5475996051846</v>
      </c>
      <c r="O1334" s="181">
        <v>8652.3310642092329</v>
      </c>
      <c r="P1334" s="181">
        <v>8613.3488791238124</v>
      </c>
      <c r="Q1334" s="181">
        <v>8571.0521574526556</v>
      </c>
      <c r="R1334" s="181">
        <v>8525.0878572702968</v>
      </c>
      <c r="S1334" s="181">
        <v>8475.4572571113822</v>
      </c>
      <c r="T1334" s="181">
        <v>8422.2549425625639</v>
      </c>
      <c r="U1334" s="181">
        <v>8365.2040556355605</v>
      </c>
      <c r="V1334" s="181">
        <v>8303.9937811882428</v>
      </c>
      <c r="W1334" s="181">
        <v>8238.7217599331125</v>
      </c>
      <c r="X1334" s="181">
        <v>8169.5026504690104</v>
      </c>
      <c r="Y1334" s="181">
        <v>8096.2841612126531</v>
      </c>
    </row>
    <row r="1335" spans="1:25" x14ac:dyDescent="0.25">
      <c r="A1335" s="178" t="s">
        <v>1520</v>
      </c>
      <c r="B1335" s="178" t="s">
        <v>594</v>
      </c>
      <c r="C1335" s="178" t="s">
        <v>218</v>
      </c>
      <c r="D1335" s="178" t="s">
        <v>1564</v>
      </c>
      <c r="E1335" s="181">
        <v>6722.7568301223328</v>
      </c>
      <c r="F1335" s="181">
        <v>6740.7193725003544</v>
      </c>
      <c r="G1335" s="181">
        <v>6733.7207476759258</v>
      </c>
      <c r="H1335" s="181">
        <v>6709.8150709460169</v>
      </c>
      <c r="I1335" s="181">
        <v>6672.998848467194</v>
      </c>
      <c r="J1335" s="182">
        <v>6626.1353424362005</v>
      </c>
      <c r="K1335" s="181">
        <v>6571.5205649631152</v>
      </c>
      <c r="L1335" s="181">
        <v>6510.9616411109009</v>
      </c>
      <c r="M1335" s="181">
        <v>6445.676182098101</v>
      </c>
      <c r="N1335" s="181">
        <v>6376.5419979020571</v>
      </c>
      <c r="O1335" s="181">
        <v>6304.2022802191495</v>
      </c>
      <c r="P1335" s="181">
        <v>6229.6022088086529</v>
      </c>
      <c r="Q1335" s="181">
        <v>6153.5098863431103</v>
      </c>
      <c r="R1335" s="181">
        <v>6075.9525490696742</v>
      </c>
      <c r="S1335" s="181">
        <v>5997.0734179735082</v>
      </c>
      <c r="T1335" s="181">
        <v>5916.7710422575437</v>
      </c>
      <c r="U1335" s="181">
        <v>5834.9693288119815</v>
      </c>
      <c r="V1335" s="181">
        <v>5751.8194860976109</v>
      </c>
      <c r="W1335" s="181">
        <v>5667.4364451274578</v>
      </c>
      <c r="X1335" s="181">
        <v>5581.8599147404648</v>
      </c>
      <c r="Y1335" s="181">
        <v>5494.7884750997046</v>
      </c>
    </row>
    <row r="1336" spans="1:25" x14ac:dyDescent="0.25">
      <c r="A1336" s="178" t="s">
        <v>1520</v>
      </c>
      <c r="B1336" s="178" t="s">
        <v>594</v>
      </c>
      <c r="C1336" s="178" t="s">
        <v>583</v>
      </c>
      <c r="D1336" s="178" t="s">
        <v>1565</v>
      </c>
      <c r="E1336" s="181">
        <v>1500.1528687249868</v>
      </c>
      <c r="F1336" s="181">
        <v>1575.0001264906236</v>
      </c>
      <c r="G1336" s="181">
        <v>1647.4630373206787</v>
      </c>
      <c r="H1336" s="181">
        <v>1718.9267098787705</v>
      </c>
      <c r="I1336" s="181">
        <v>1790.0043683335105</v>
      </c>
      <c r="J1336" s="182">
        <v>1861.1422788879349</v>
      </c>
      <c r="K1336" s="181">
        <v>1932.7308354934514</v>
      </c>
      <c r="L1336" s="181">
        <v>2005.1038583895802</v>
      </c>
      <c r="M1336" s="181">
        <v>2078.4828780873986</v>
      </c>
      <c r="N1336" s="181">
        <v>2153.0267403308876</v>
      </c>
      <c r="O1336" s="181">
        <v>2228.8486089572621</v>
      </c>
      <c r="P1336" s="181">
        <v>2306.2000559405237</v>
      </c>
      <c r="Q1336" s="181">
        <v>2385.315317357506</v>
      </c>
      <c r="R1336" s="181">
        <v>2466.1727774738165</v>
      </c>
      <c r="S1336" s="181">
        <v>2548.7939249953984</v>
      </c>
      <c r="T1336" s="181">
        <v>2633.0939386485356</v>
      </c>
      <c r="U1336" s="181">
        <v>2718.9824136651373</v>
      </c>
      <c r="V1336" s="181">
        <v>2806.4628680651781</v>
      </c>
      <c r="W1336" s="181">
        <v>2895.5224933758141</v>
      </c>
      <c r="X1336" s="181">
        <v>2986.1075741978057</v>
      </c>
      <c r="Y1336" s="181">
        <v>3077.9653496123542</v>
      </c>
    </row>
    <row r="1337" spans="1:25" x14ac:dyDescent="0.25">
      <c r="A1337" s="178" t="s">
        <v>1520</v>
      </c>
      <c r="B1337" s="178" t="s">
        <v>594</v>
      </c>
      <c r="C1337" s="178" t="s">
        <v>240</v>
      </c>
      <c r="D1337" s="178" t="s">
        <v>241</v>
      </c>
      <c r="E1337" s="181">
        <v>5626.8428522250688</v>
      </c>
      <c r="F1337" s="181">
        <v>5749.4729251035151</v>
      </c>
      <c r="G1337" s="181">
        <v>5853.0372816517229</v>
      </c>
      <c r="H1337" s="181">
        <v>5943.4845990299427</v>
      </c>
      <c r="I1337" s="181">
        <v>6023.5988716360298</v>
      </c>
      <c r="J1337" s="182">
        <v>6095.3647356094643</v>
      </c>
      <c r="K1337" s="181">
        <v>6160.4107429172955</v>
      </c>
      <c r="L1337" s="181">
        <v>6220.0422889071197</v>
      </c>
      <c r="M1337" s="181">
        <v>6275.1062938396972</v>
      </c>
      <c r="N1337" s="181">
        <v>6326.1899798967952</v>
      </c>
      <c r="O1337" s="181">
        <v>6373.6989668380766</v>
      </c>
      <c r="P1337" s="181">
        <v>6418.3903471605017</v>
      </c>
      <c r="Q1337" s="181">
        <v>6460.9014322708663</v>
      </c>
      <c r="R1337" s="181">
        <v>6501.1320695103577</v>
      </c>
      <c r="S1337" s="181">
        <v>6539.1060886521445</v>
      </c>
      <c r="T1337" s="181">
        <v>6574.5825703421006</v>
      </c>
      <c r="U1337" s="181">
        <v>6607.336117199713</v>
      </c>
      <c r="V1337" s="181">
        <v>6637.392079252937</v>
      </c>
      <c r="W1337" s="181">
        <v>6664.7411403678179</v>
      </c>
      <c r="X1337" s="181">
        <v>6689.2890533653117</v>
      </c>
      <c r="Y1337" s="181">
        <v>6710.5236442055893</v>
      </c>
    </row>
    <row r="1338" spans="1:25" x14ac:dyDescent="0.25">
      <c r="A1338" s="178" t="s">
        <v>1520</v>
      </c>
      <c r="B1338" s="178" t="s">
        <v>596</v>
      </c>
      <c r="C1338" s="178" t="s">
        <v>218</v>
      </c>
      <c r="D1338" s="178" t="s">
        <v>1566</v>
      </c>
      <c r="E1338" s="181">
        <v>7024.5927257045696</v>
      </c>
      <c r="F1338" s="181">
        <v>7074.8723911570305</v>
      </c>
      <c r="G1338" s="181">
        <v>7131.7825871366713</v>
      </c>
      <c r="H1338" s="181">
        <v>7195.7589463740233</v>
      </c>
      <c r="I1338" s="181">
        <v>7265.0441383076486</v>
      </c>
      <c r="J1338" s="182">
        <v>7338.2066482958771</v>
      </c>
      <c r="K1338" s="181">
        <v>7414.0620160594381</v>
      </c>
      <c r="L1338" s="181">
        <v>7491.8907835469145</v>
      </c>
      <c r="M1338" s="181">
        <v>7570.9281878317788</v>
      </c>
      <c r="N1338" s="181">
        <v>7650.5782724182982</v>
      </c>
      <c r="O1338" s="181">
        <v>7730.3032828795122</v>
      </c>
      <c r="P1338" s="181">
        <v>7810.2625408485983</v>
      </c>
      <c r="Q1338" s="181">
        <v>7890.6409043927106</v>
      </c>
      <c r="R1338" s="181">
        <v>7970.8736932710226</v>
      </c>
      <c r="S1338" s="181">
        <v>8050.7918976829724</v>
      </c>
      <c r="T1338" s="181">
        <v>8130.4671815016291</v>
      </c>
      <c r="U1338" s="181">
        <v>8209.2655342383623</v>
      </c>
      <c r="V1338" s="181">
        <v>8286.38233937326</v>
      </c>
      <c r="W1338" s="181">
        <v>8361.7269471290401</v>
      </c>
      <c r="X1338" s="181">
        <v>8435.2447577178191</v>
      </c>
      <c r="Y1338" s="181">
        <v>8506.8111035813399</v>
      </c>
    </row>
    <row r="1339" spans="1:25" x14ac:dyDescent="0.25">
      <c r="A1339" s="178" t="s">
        <v>1520</v>
      </c>
      <c r="B1339" s="178" t="s">
        <v>596</v>
      </c>
      <c r="C1339" s="178" t="s">
        <v>240</v>
      </c>
      <c r="D1339" s="178" t="s">
        <v>241</v>
      </c>
      <c r="E1339" s="181">
        <v>7671.1398998794029</v>
      </c>
      <c r="F1339" s="181">
        <v>7635.7110208568756</v>
      </c>
      <c r="G1339" s="181">
        <v>7608.1626722783249</v>
      </c>
      <c r="H1339" s="181">
        <v>7588.7261849616061</v>
      </c>
      <c r="I1339" s="181">
        <v>7575.3366418298119</v>
      </c>
      <c r="J1339" s="182">
        <v>7566.3583435779419</v>
      </c>
      <c r="K1339" s="181">
        <v>7560.4808781171823</v>
      </c>
      <c r="L1339" s="181">
        <v>7556.921185418807</v>
      </c>
      <c r="M1339" s="181">
        <v>7554.8859019344172</v>
      </c>
      <c r="N1339" s="181">
        <v>7553.7831554413178</v>
      </c>
      <c r="O1339" s="181">
        <v>7553.1037695765608</v>
      </c>
      <c r="P1339" s="181">
        <v>7553.0346184430318</v>
      </c>
      <c r="Q1339" s="181">
        <v>7553.7803766500601</v>
      </c>
      <c r="R1339" s="181">
        <v>7554.8281058590028</v>
      </c>
      <c r="S1339" s="181">
        <v>7556.0572488405578</v>
      </c>
      <c r="T1339" s="181">
        <v>7557.5763485437656</v>
      </c>
      <c r="U1339" s="181">
        <v>7558.8407430261923</v>
      </c>
      <c r="V1339" s="181">
        <v>7559.1709709139486</v>
      </c>
      <c r="W1339" s="181">
        <v>7558.5579821283873</v>
      </c>
      <c r="X1339" s="181">
        <v>7557.0251969248266</v>
      </c>
      <c r="Y1339" s="181">
        <v>7554.5327139423207</v>
      </c>
    </row>
    <row r="1340" spans="1:25" x14ac:dyDescent="0.25">
      <c r="A1340" s="178" t="s">
        <v>1520</v>
      </c>
      <c r="B1340" s="178" t="s">
        <v>598</v>
      </c>
      <c r="C1340" s="178" t="s">
        <v>218</v>
      </c>
      <c r="D1340" s="178" t="s">
        <v>1567</v>
      </c>
      <c r="E1340" s="181">
        <v>2968.4662253017536</v>
      </c>
      <c r="F1340" s="181">
        <v>2996.7235660312504</v>
      </c>
      <c r="G1340" s="181">
        <v>3027.3846751837532</v>
      </c>
      <c r="H1340" s="181">
        <v>3060.90131852995</v>
      </c>
      <c r="I1340" s="181">
        <v>3096.7706630814009</v>
      </c>
      <c r="J1340" s="182">
        <v>3134.55976431721</v>
      </c>
      <c r="K1340" s="181">
        <v>3173.8913299824485</v>
      </c>
      <c r="L1340" s="181">
        <v>3214.5798696180755</v>
      </c>
      <c r="M1340" s="181">
        <v>3256.4020311724798</v>
      </c>
      <c r="N1340" s="181">
        <v>3299.1806462528475</v>
      </c>
      <c r="O1340" s="181">
        <v>3342.7201758731931</v>
      </c>
      <c r="P1340" s="181">
        <v>3387.1243586652918</v>
      </c>
      <c r="Q1340" s="181">
        <v>3432.5157013716521</v>
      </c>
      <c r="R1340" s="181">
        <v>3478.6716062201044</v>
      </c>
      <c r="S1340" s="181">
        <v>3525.4697206055121</v>
      </c>
      <c r="T1340" s="181">
        <v>3572.8023622744822</v>
      </c>
      <c r="U1340" s="181">
        <v>3620.2581168386237</v>
      </c>
      <c r="V1340" s="181">
        <v>3667.4437049586354</v>
      </c>
      <c r="W1340" s="181">
        <v>3714.3149842733214</v>
      </c>
      <c r="X1340" s="181">
        <v>3760.7867925395435</v>
      </c>
      <c r="Y1340" s="181">
        <v>3806.6534352351505</v>
      </c>
    </row>
    <row r="1341" spans="1:25" x14ac:dyDescent="0.25">
      <c r="A1341" s="178" t="s">
        <v>1520</v>
      </c>
      <c r="B1341" s="178" t="s">
        <v>598</v>
      </c>
      <c r="C1341" s="178" t="s">
        <v>240</v>
      </c>
      <c r="D1341" s="178" t="s">
        <v>241</v>
      </c>
      <c r="E1341" s="181">
        <v>16173.267932723062</v>
      </c>
      <c r="F1341" s="181">
        <v>16179.288492944073</v>
      </c>
      <c r="G1341" s="181">
        <v>16198.605368015629</v>
      </c>
      <c r="H1341" s="181">
        <v>16233.295431645436</v>
      </c>
      <c r="I1341" s="181">
        <v>16280.348179739025</v>
      </c>
      <c r="J1341" s="182">
        <v>16337.225274783525</v>
      </c>
      <c r="K1341" s="181">
        <v>16401.766044290973</v>
      </c>
      <c r="L1341" s="181">
        <v>16472.868549728915</v>
      </c>
      <c r="M1341" s="181">
        <v>16549.277943876121</v>
      </c>
      <c r="N1341" s="181">
        <v>16630.016019117171</v>
      </c>
      <c r="O1341" s="181">
        <v>16714.046868812748</v>
      </c>
      <c r="P1341" s="181">
        <v>16801.854517127944</v>
      </c>
      <c r="Q1341" s="181">
        <v>16894.002530346104</v>
      </c>
      <c r="R1341" s="181">
        <v>16989.354192779399</v>
      </c>
      <c r="S1341" s="181">
        <v>17087.295929347092</v>
      </c>
      <c r="T1341" s="181">
        <v>17187.305559313456</v>
      </c>
      <c r="U1341" s="181">
        <v>17287.428224756084</v>
      </c>
      <c r="V1341" s="181">
        <v>17385.853889897451</v>
      </c>
      <c r="W1341" s="181">
        <v>17482.468972345334</v>
      </c>
      <c r="X1341" s="181">
        <v>17576.97217012502</v>
      </c>
      <c r="Y1341" s="181">
        <v>17668.511776499337</v>
      </c>
    </row>
    <row r="1342" spans="1:25" x14ac:dyDescent="0.25">
      <c r="A1342" s="178" t="s">
        <v>1520</v>
      </c>
      <c r="B1342" s="178" t="s">
        <v>606</v>
      </c>
      <c r="C1342" s="178" t="s">
        <v>218</v>
      </c>
      <c r="D1342" s="178" t="s">
        <v>1568</v>
      </c>
      <c r="E1342" s="181">
        <v>13785.768265358492</v>
      </c>
      <c r="F1342" s="181">
        <v>13934.335836302291</v>
      </c>
      <c r="G1342" s="181">
        <v>14075.247458731737</v>
      </c>
      <c r="H1342" s="181">
        <v>14213.192155418978</v>
      </c>
      <c r="I1342" s="181">
        <v>14347.956786046652</v>
      </c>
      <c r="J1342" s="182">
        <v>14479.02016620782</v>
      </c>
      <c r="K1342" s="181">
        <v>14606.114321277531</v>
      </c>
      <c r="L1342" s="181">
        <v>14729.212675862036</v>
      </c>
      <c r="M1342" s="181">
        <v>14847.897121203805</v>
      </c>
      <c r="N1342" s="181">
        <v>14961.72544701094</v>
      </c>
      <c r="O1342" s="181">
        <v>15070.186737504257</v>
      </c>
      <c r="P1342" s="181">
        <v>15174.047479451927</v>
      </c>
      <c r="Q1342" s="181">
        <v>15274.055330547877</v>
      </c>
      <c r="R1342" s="181">
        <v>15369.476211024412</v>
      </c>
      <c r="S1342" s="181">
        <v>15460.144269161627</v>
      </c>
      <c r="T1342" s="181">
        <v>15545.932285483044</v>
      </c>
      <c r="U1342" s="181">
        <v>15626.59981450829</v>
      </c>
      <c r="V1342" s="181">
        <v>15701.915531099683</v>
      </c>
      <c r="W1342" s="181">
        <v>15771.7648878776</v>
      </c>
      <c r="X1342" s="181">
        <v>15836.035305579802</v>
      </c>
      <c r="Y1342" s="181">
        <v>15894.189019771075</v>
      </c>
    </row>
    <row r="1343" spans="1:25" x14ac:dyDescent="0.25">
      <c r="A1343" s="178" t="s">
        <v>1520</v>
      </c>
      <c r="B1343" s="178" t="s">
        <v>606</v>
      </c>
      <c r="C1343" s="178" t="s">
        <v>506</v>
      </c>
      <c r="D1343" s="178" t="s">
        <v>1569</v>
      </c>
      <c r="E1343" s="181">
        <v>6264.8725752568998</v>
      </c>
      <c r="F1343" s="181">
        <v>6324.9280380741948</v>
      </c>
      <c r="G1343" s="181">
        <v>6381.3622862771026</v>
      </c>
      <c r="H1343" s="181">
        <v>6436.3112383803336</v>
      </c>
      <c r="I1343" s="181">
        <v>6489.6834937382928</v>
      </c>
      <c r="J1343" s="182">
        <v>6541.2489280201407</v>
      </c>
      <c r="K1343" s="181">
        <v>6590.8927730083715</v>
      </c>
      <c r="L1343" s="181">
        <v>6638.6096171627169</v>
      </c>
      <c r="M1343" s="181">
        <v>6684.2178298318859</v>
      </c>
      <c r="N1343" s="181">
        <v>6727.525814773925</v>
      </c>
      <c r="O1343" s="181">
        <v>6768.3120389144915</v>
      </c>
      <c r="P1343" s="181">
        <v>6806.9290622647304</v>
      </c>
      <c r="Q1343" s="181">
        <v>6843.7193675202498</v>
      </c>
      <c r="R1343" s="181">
        <v>6878.3607135612283</v>
      </c>
      <c r="S1343" s="181">
        <v>6910.786394453301</v>
      </c>
      <c r="T1343" s="181">
        <v>6940.947284777676</v>
      </c>
      <c r="U1343" s="181">
        <v>6968.7440152456857</v>
      </c>
      <c r="V1343" s="181">
        <v>6994.0817659413051</v>
      </c>
      <c r="W1343" s="181">
        <v>7016.9181381317576</v>
      </c>
      <c r="X1343" s="181">
        <v>7037.2118277616028</v>
      </c>
      <c r="Y1343" s="181">
        <v>7054.7330250319055</v>
      </c>
    </row>
    <row r="1344" spans="1:25" x14ac:dyDescent="0.25">
      <c r="A1344" s="178" t="s">
        <v>1520</v>
      </c>
      <c r="B1344" s="178" t="s">
        <v>606</v>
      </c>
      <c r="C1344" s="178" t="s">
        <v>541</v>
      </c>
      <c r="D1344" s="178" t="s">
        <v>1570</v>
      </c>
      <c r="E1344" s="181">
        <v>1304.8007115376904</v>
      </c>
      <c r="F1344" s="181">
        <v>1367.1686371628912</v>
      </c>
      <c r="G1344" s="181">
        <v>1431.5761530927082</v>
      </c>
      <c r="H1344" s="181">
        <v>1498.5548605277952</v>
      </c>
      <c r="I1344" s="181">
        <v>1568.1719516518708</v>
      </c>
      <c r="J1344" s="182">
        <v>1640.4590641407699</v>
      </c>
      <c r="K1344" s="181">
        <v>1715.4715610107296</v>
      </c>
      <c r="L1344" s="181">
        <v>1793.2918012762927</v>
      </c>
      <c r="M1344" s="181">
        <v>1873.9542429855062</v>
      </c>
      <c r="N1344" s="181">
        <v>1957.4844301295625</v>
      </c>
      <c r="O1344" s="181">
        <v>2043.8916612468568</v>
      </c>
      <c r="P1344" s="181">
        <v>2133.3557335427681</v>
      </c>
      <c r="Q1344" s="181">
        <v>2226.0699288087085</v>
      </c>
      <c r="R1344" s="181">
        <v>2322.0208401886202</v>
      </c>
      <c r="S1344" s="181">
        <v>2421.2698331977795</v>
      </c>
      <c r="T1344" s="181">
        <v>2523.8818659140056</v>
      </c>
      <c r="U1344" s="181">
        <v>2629.9006632058886</v>
      </c>
      <c r="V1344" s="181">
        <v>2739.36620522981</v>
      </c>
      <c r="W1344" s="181">
        <v>2852.3338374116302</v>
      </c>
      <c r="X1344" s="181">
        <v>2968.8559343406314</v>
      </c>
      <c r="Y1344" s="181">
        <v>3088.8985056272732</v>
      </c>
    </row>
    <row r="1345" spans="1:25" x14ac:dyDescent="0.25">
      <c r="A1345" s="178" t="s">
        <v>1520</v>
      </c>
      <c r="B1345" s="178" t="s">
        <v>606</v>
      </c>
      <c r="C1345" s="178" t="s">
        <v>299</v>
      </c>
      <c r="D1345" s="178" t="s">
        <v>1571</v>
      </c>
      <c r="E1345" s="181">
        <v>3694.9029494945803</v>
      </c>
      <c r="F1345" s="181">
        <v>3636.884703317673</v>
      </c>
      <c r="G1345" s="181">
        <v>3577.4246639997359</v>
      </c>
      <c r="H1345" s="181">
        <v>3517.8497251719823</v>
      </c>
      <c r="I1345" s="181">
        <v>3458.1745782246094</v>
      </c>
      <c r="J1345" s="182">
        <v>3398.3431108141694</v>
      </c>
      <c r="K1345" s="181">
        <v>3338.3659758971617</v>
      </c>
      <c r="L1345" s="181">
        <v>3278.3097170980973</v>
      </c>
      <c r="M1345" s="181">
        <v>3218.1523174202962</v>
      </c>
      <c r="N1345" s="181">
        <v>3157.8720184107578</v>
      </c>
      <c r="O1345" s="181">
        <v>3097.4383832886274</v>
      </c>
      <c r="P1345" s="181">
        <v>3037.0831247109272</v>
      </c>
      <c r="Q1345" s="181">
        <v>2977.013455545241</v>
      </c>
      <c r="R1345" s="181">
        <v>2917.1361766580721</v>
      </c>
      <c r="S1345" s="181">
        <v>2857.4745852522728</v>
      </c>
      <c r="T1345" s="181">
        <v>2798.0585877622748</v>
      </c>
      <c r="U1345" s="181">
        <v>2738.8971272455451</v>
      </c>
      <c r="V1345" s="181">
        <v>2680.0016715695892</v>
      </c>
      <c r="W1345" s="181">
        <v>2621.4037752718186</v>
      </c>
      <c r="X1345" s="181">
        <v>2563.1338462670165</v>
      </c>
      <c r="Y1345" s="181">
        <v>2505.1538109283006</v>
      </c>
    </row>
    <row r="1346" spans="1:25" x14ac:dyDescent="0.25">
      <c r="A1346" s="178" t="s">
        <v>1520</v>
      </c>
      <c r="B1346" s="178" t="s">
        <v>606</v>
      </c>
      <c r="C1346" s="178" t="s">
        <v>1331</v>
      </c>
      <c r="D1346" s="178" t="s">
        <v>1572</v>
      </c>
      <c r="E1346" s="181">
        <v>3693.8867495634768</v>
      </c>
      <c r="F1346" s="181">
        <v>3665.50803744416</v>
      </c>
      <c r="G1346" s="181">
        <v>3634.9567007893638</v>
      </c>
      <c r="H1346" s="181">
        <v>3603.54650177758</v>
      </c>
      <c r="I1346" s="181">
        <v>3571.2796861680431</v>
      </c>
      <c r="J1346" s="182">
        <v>3538.0851175154062</v>
      </c>
      <c r="K1346" s="181">
        <v>3503.9596753103765</v>
      </c>
      <c r="L1346" s="181">
        <v>3468.9595621649341</v>
      </c>
      <c r="M1346" s="181">
        <v>3433.0486211872189</v>
      </c>
      <c r="N1346" s="181">
        <v>3396.1900541384075</v>
      </c>
      <c r="O1346" s="181">
        <v>3358.336725828367</v>
      </c>
      <c r="P1346" s="181">
        <v>3319.7267955409684</v>
      </c>
      <c r="Q1346" s="181">
        <v>3280.579487533606</v>
      </c>
      <c r="R1346" s="181">
        <v>3240.7876329074343</v>
      </c>
      <c r="S1346" s="181">
        <v>3200.3711616926976</v>
      </c>
      <c r="T1346" s="181">
        <v>3159.3582734925617</v>
      </c>
      <c r="U1346" s="181">
        <v>3117.7543720502149</v>
      </c>
      <c r="V1346" s="181">
        <v>3075.5680705197778</v>
      </c>
      <c r="W1346" s="181">
        <v>3032.8316345885301</v>
      </c>
      <c r="X1346" s="181">
        <v>2989.5771721355572</v>
      </c>
      <c r="Y1346" s="181">
        <v>2945.757425555993</v>
      </c>
    </row>
    <row r="1347" spans="1:25" x14ac:dyDescent="0.25">
      <c r="A1347" s="178" t="s">
        <v>1520</v>
      </c>
      <c r="B1347" s="178" t="s">
        <v>606</v>
      </c>
      <c r="C1347" s="178" t="s">
        <v>1573</v>
      </c>
      <c r="D1347" s="178" t="s">
        <v>1574</v>
      </c>
      <c r="E1347" s="181">
        <v>1219.4399173249442</v>
      </c>
      <c r="F1347" s="181">
        <v>1272.1402767225977</v>
      </c>
      <c r="G1347" s="181">
        <v>1326.2459312777664</v>
      </c>
      <c r="H1347" s="181">
        <v>1382.225654201241</v>
      </c>
      <c r="I1347" s="181">
        <v>1440.1133548515172</v>
      </c>
      <c r="J1347" s="182">
        <v>1499.9096075607451</v>
      </c>
      <c r="K1347" s="181">
        <v>1561.6363362590896</v>
      </c>
      <c r="L1347" s="181">
        <v>1625.3393102040586</v>
      </c>
      <c r="M1347" s="181">
        <v>1691.0200311424956</v>
      </c>
      <c r="N1347" s="181">
        <v>1758.6717179154725</v>
      </c>
      <c r="O1347" s="181">
        <v>1828.2729275302495</v>
      </c>
      <c r="P1347" s="181">
        <v>1899.9541884857235</v>
      </c>
      <c r="Q1347" s="181">
        <v>1973.8554559612537</v>
      </c>
      <c r="R1347" s="181">
        <v>2049.9315051738236</v>
      </c>
      <c r="S1347" s="181">
        <v>2128.2033450897911</v>
      </c>
      <c r="T1347" s="181">
        <v>2208.6944861699653</v>
      </c>
      <c r="U1347" s="181">
        <v>2291.4092492250725</v>
      </c>
      <c r="V1347" s="181">
        <v>2376.3483494573625</v>
      </c>
      <c r="W1347" s="181">
        <v>2463.5254775225912</v>
      </c>
      <c r="X1347" s="181">
        <v>2552.9512462636994</v>
      </c>
      <c r="Y1347" s="181">
        <v>2644.5618554407301</v>
      </c>
    </row>
    <row r="1348" spans="1:25" x14ac:dyDescent="0.25">
      <c r="A1348" s="178" t="s">
        <v>1520</v>
      </c>
      <c r="B1348" s="178" t="s">
        <v>606</v>
      </c>
      <c r="C1348" s="178" t="s">
        <v>240</v>
      </c>
      <c r="D1348" s="178" t="s">
        <v>241</v>
      </c>
      <c r="E1348" s="181">
        <v>44686.375770372579</v>
      </c>
      <c r="F1348" s="181">
        <v>44855.992544369234</v>
      </c>
      <c r="G1348" s="181">
        <v>45000.404010537866</v>
      </c>
      <c r="H1348" s="181">
        <v>45135.126249113855</v>
      </c>
      <c r="I1348" s="181">
        <v>45259.795801813074</v>
      </c>
      <c r="J1348" s="182">
        <v>45373.093950924442</v>
      </c>
      <c r="K1348" s="181">
        <v>45474.524741198999</v>
      </c>
      <c r="L1348" s="181">
        <v>45564.351310967293</v>
      </c>
      <c r="M1348" s="181">
        <v>45641.625854404105</v>
      </c>
      <c r="N1348" s="181">
        <v>45705.34959525687</v>
      </c>
      <c r="O1348" s="181">
        <v>45754.338172948039</v>
      </c>
      <c r="P1348" s="181">
        <v>45791.288618801773</v>
      </c>
      <c r="Q1348" s="181">
        <v>45818.774468111595</v>
      </c>
      <c r="R1348" s="181">
        <v>45834.88787225823</v>
      </c>
      <c r="S1348" s="181">
        <v>45839.448176261831</v>
      </c>
      <c r="T1348" s="181">
        <v>45832.390162253432</v>
      </c>
      <c r="U1348" s="181">
        <v>45813.315199323923</v>
      </c>
      <c r="V1348" s="181">
        <v>45781.856742764212</v>
      </c>
      <c r="W1348" s="181">
        <v>45737.9910809004</v>
      </c>
      <c r="X1348" s="181">
        <v>45681.696491938463</v>
      </c>
      <c r="Y1348" s="181">
        <v>45611.727012486532</v>
      </c>
    </row>
    <row r="1349" spans="1:25" x14ac:dyDescent="0.25">
      <c r="A1349" s="178" t="s">
        <v>1520</v>
      </c>
      <c r="B1349" s="178" t="s">
        <v>608</v>
      </c>
      <c r="C1349" s="178" t="s">
        <v>218</v>
      </c>
      <c r="D1349" s="178" t="s">
        <v>1575</v>
      </c>
      <c r="E1349" s="181">
        <v>6970.5517058228952</v>
      </c>
      <c r="F1349" s="181">
        <v>6878.5641925338296</v>
      </c>
      <c r="G1349" s="181">
        <v>6797.5893202847101</v>
      </c>
      <c r="H1349" s="181">
        <v>6726.5965448556608</v>
      </c>
      <c r="I1349" s="181">
        <v>6662.7770032111448</v>
      </c>
      <c r="J1349" s="182">
        <v>6603.9387162448811</v>
      </c>
      <c r="K1349" s="181">
        <v>6548.5061277781779</v>
      </c>
      <c r="L1349" s="181">
        <v>6495.4549588736272</v>
      </c>
      <c r="M1349" s="181">
        <v>6443.8622753634372</v>
      </c>
      <c r="N1349" s="181">
        <v>6393.0105715627769</v>
      </c>
      <c r="O1349" s="181">
        <v>6342.3218306489016</v>
      </c>
      <c r="P1349" s="181">
        <v>6291.8895888257057</v>
      </c>
      <c r="Q1349" s="181">
        <v>6241.8675092243393</v>
      </c>
      <c r="R1349" s="181">
        <v>6191.8511682679909</v>
      </c>
      <c r="S1349" s="181">
        <v>6141.7289589527181</v>
      </c>
      <c r="T1349" s="181">
        <v>6091.5170448260133</v>
      </c>
      <c r="U1349" s="181">
        <v>6041.1049514482902</v>
      </c>
      <c r="V1349" s="181">
        <v>5990.337098120679</v>
      </c>
      <c r="W1349" s="181">
        <v>5939.2458232716572</v>
      </c>
      <c r="X1349" s="181">
        <v>5887.8706092105103</v>
      </c>
      <c r="Y1349" s="181">
        <v>5836.1700935238659</v>
      </c>
    </row>
    <row r="1350" spans="1:25" x14ac:dyDescent="0.25">
      <c r="A1350" s="178" t="s">
        <v>1520</v>
      </c>
      <c r="B1350" s="178" t="s">
        <v>608</v>
      </c>
      <c r="C1350" s="178" t="s">
        <v>475</v>
      </c>
      <c r="D1350" s="178" t="s">
        <v>1576</v>
      </c>
      <c r="E1350" s="181">
        <v>2747.7615955723036</v>
      </c>
      <c r="F1350" s="181">
        <v>2738.7515454352374</v>
      </c>
      <c r="G1350" s="181">
        <v>2733.7116829031338</v>
      </c>
      <c r="H1350" s="181">
        <v>2732.3486228050351</v>
      </c>
      <c r="I1350" s="181">
        <v>2733.6251007624642</v>
      </c>
      <c r="J1350" s="182">
        <v>2736.7155177448331</v>
      </c>
      <c r="K1350" s="181">
        <v>2741.0174690277445</v>
      </c>
      <c r="L1350" s="181">
        <v>2746.1362787699759</v>
      </c>
      <c r="M1350" s="181">
        <v>2751.7039322898727</v>
      </c>
      <c r="N1350" s="181">
        <v>2757.4257201413652</v>
      </c>
      <c r="O1350" s="181">
        <v>2763.0555749973018</v>
      </c>
      <c r="P1350" s="181">
        <v>2768.6329434806385</v>
      </c>
      <c r="Q1350" s="181">
        <v>2774.2256325483722</v>
      </c>
      <c r="R1350" s="181">
        <v>2779.6536645879482</v>
      </c>
      <c r="S1350" s="181">
        <v>2784.8625846363802</v>
      </c>
      <c r="T1350" s="181">
        <v>2789.8543605004447</v>
      </c>
      <c r="U1350" s="181">
        <v>2794.5725837805076</v>
      </c>
      <c r="V1350" s="181">
        <v>2798.9376272680051</v>
      </c>
      <c r="W1350" s="181">
        <v>2802.9555064952779</v>
      </c>
      <c r="X1350" s="181">
        <v>2806.6360889105044</v>
      </c>
      <c r="Y1350" s="181">
        <v>2809.950913798637</v>
      </c>
    </row>
    <row r="1351" spans="1:25" x14ac:dyDescent="0.25">
      <c r="A1351" s="178" t="s">
        <v>1520</v>
      </c>
      <c r="B1351" s="178" t="s">
        <v>608</v>
      </c>
      <c r="C1351" s="178" t="s">
        <v>240</v>
      </c>
      <c r="D1351" s="178" t="s">
        <v>241</v>
      </c>
      <c r="E1351" s="181">
        <v>33047.348024587496</v>
      </c>
      <c r="F1351" s="181">
        <v>32921.37202821565</v>
      </c>
      <c r="G1351" s="181">
        <v>32843.342346114674</v>
      </c>
      <c r="H1351" s="181">
        <v>32809.65816878224</v>
      </c>
      <c r="I1351" s="181">
        <v>32807.799500241235</v>
      </c>
      <c r="J1351" s="182">
        <v>32827.812287087581</v>
      </c>
      <c r="K1351" s="181">
        <v>32862.439587227309</v>
      </c>
      <c r="L1351" s="181">
        <v>32906.928995307237</v>
      </c>
      <c r="M1351" s="181">
        <v>32956.857393854807</v>
      </c>
      <c r="N1351" s="181">
        <v>33008.68833031111</v>
      </c>
      <c r="O1351" s="181">
        <v>33059.474555022469</v>
      </c>
      <c r="P1351" s="181">
        <v>33109.689153488413</v>
      </c>
      <c r="Q1351" s="181">
        <v>33160.143242261343</v>
      </c>
      <c r="R1351" s="181">
        <v>33208.686033734615</v>
      </c>
      <c r="S1351" s="181">
        <v>33254.669839395967</v>
      </c>
      <c r="T1351" s="181">
        <v>33298.121620514081</v>
      </c>
      <c r="U1351" s="181">
        <v>33338.371828120988</v>
      </c>
      <c r="V1351" s="181">
        <v>33374.47528616077</v>
      </c>
      <c r="W1351" s="181">
        <v>33406.509272414798</v>
      </c>
      <c r="X1351" s="181">
        <v>33434.596729789555</v>
      </c>
      <c r="Y1351" s="181">
        <v>33458.403919600212</v>
      </c>
    </row>
    <row r="1352" spans="1:25" x14ac:dyDescent="0.25">
      <c r="A1352" s="178" t="s">
        <v>1520</v>
      </c>
      <c r="B1352" s="178" t="s">
        <v>612</v>
      </c>
      <c r="C1352" s="178" t="s">
        <v>218</v>
      </c>
      <c r="D1352" s="178" t="s">
        <v>1577</v>
      </c>
      <c r="E1352" s="181">
        <v>10459.268234937272</v>
      </c>
      <c r="F1352" s="181">
        <v>10508.453024997971</v>
      </c>
      <c r="G1352" s="181">
        <v>10546.338480484274</v>
      </c>
      <c r="H1352" s="181">
        <v>10578.788303086674</v>
      </c>
      <c r="I1352" s="181">
        <v>10607.008996444911</v>
      </c>
      <c r="J1352" s="182">
        <v>10631.639893072903</v>
      </c>
      <c r="K1352" s="181">
        <v>10653.106520205447</v>
      </c>
      <c r="L1352" s="181">
        <v>10671.981122864025</v>
      </c>
      <c r="M1352" s="181">
        <v>10688.427259870992</v>
      </c>
      <c r="N1352" s="181">
        <v>10702.591861662919</v>
      </c>
      <c r="O1352" s="181">
        <v>10714.474514177409</v>
      </c>
      <c r="P1352" s="181">
        <v>10724.916690891554</v>
      </c>
      <c r="Q1352" s="181">
        <v>10734.715877554252</v>
      </c>
      <c r="R1352" s="181">
        <v>10743.596831105193</v>
      </c>
      <c r="S1352" s="181">
        <v>10751.67141891531</v>
      </c>
      <c r="T1352" s="181">
        <v>10758.864019830909</v>
      </c>
      <c r="U1352" s="181">
        <v>10764.415391982702</v>
      </c>
      <c r="V1352" s="181">
        <v>10767.794012055705</v>
      </c>
      <c r="W1352" s="181">
        <v>10769.209649903443</v>
      </c>
      <c r="X1352" s="181">
        <v>10768.808098347232</v>
      </c>
      <c r="Y1352" s="181">
        <v>10766.230404549349</v>
      </c>
    </row>
    <row r="1353" spans="1:25" x14ac:dyDescent="0.25">
      <c r="A1353" s="178" t="s">
        <v>1520</v>
      </c>
      <c r="B1353" s="178" t="s">
        <v>612</v>
      </c>
      <c r="C1353" s="178" t="s">
        <v>258</v>
      </c>
      <c r="D1353" s="178" t="s">
        <v>1578</v>
      </c>
      <c r="E1353" s="181">
        <v>3323.3251627640602</v>
      </c>
      <c r="F1353" s="181">
        <v>3322.681777544025</v>
      </c>
      <c r="G1353" s="181">
        <v>3318.4103998113901</v>
      </c>
      <c r="H1353" s="181">
        <v>3312.3997558756887</v>
      </c>
      <c r="I1353" s="181">
        <v>3305.0511288038088</v>
      </c>
      <c r="J1353" s="182">
        <v>3296.5823631385588</v>
      </c>
      <c r="K1353" s="181">
        <v>3287.1412764571551</v>
      </c>
      <c r="L1353" s="181">
        <v>3276.9180169866372</v>
      </c>
      <c r="M1353" s="181">
        <v>3265.9742881811148</v>
      </c>
      <c r="N1353" s="181">
        <v>3254.3656484481808</v>
      </c>
      <c r="O1353" s="181">
        <v>3242.1020936466575</v>
      </c>
      <c r="P1353" s="181">
        <v>3229.4470287931458</v>
      </c>
      <c r="Q1353" s="181">
        <v>3216.645640390775</v>
      </c>
      <c r="R1353" s="181">
        <v>3203.618519665712</v>
      </c>
      <c r="S1353" s="181">
        <v>3190.4027000300398</v>
      </c>
      <c r="T1353" s="181">
        <v>3176.9791658958707</v>
      </c>
      <c r="U1353" s="181">
        <v>3163.1284211829611</v>
      </c>
      <c r="V1353" s="181">
        <v>3148.7018714135788</v>
      </c>
      <c r="W1353" s="181">
        <v>3133.7695953776783</v>
      </c>
      <c r="X1353" s="181">
        <v>3118.3818663273896</v>
      </c>
      <c r="Y1353" s="181">
        <v>3102.4426048555388</v>
      </c>
    </row>
    <row r="1354" spans="1:25" x14ac:dyDescent="0.25">
      <c r="A1354" s="178" t="s">
        <v>1520</v>
      </c>
      <c r="B1354" s="178" t="s">
        <v>612</v>
      </c>
      <c r="C1354" s="178" t="s">
        <v>240</v>
      </c>
      <c r="D1354" s="178" t="s">
        <v>241</v>
      </c>
      <c r="E1354" s="181">
        <v>12586.318407982772</v>
      </c>
      <c r="F1354" s="181">
        <v>12710.81870731595</v>
      </c>
      <c r="G1354" s="181">
        <v>12823.121327442665</v>
      </c>
      <c r="H1354" s="181">
        <v>12930.207891892545</v>
      </c>
      <c r="I1354" s="181">
        <v>13033.484120565457</v>
      </c>
      <c r="J1354" s="182">
        <v>13133.684517484824</v>
      </c>
      <c r="K1354" s="181">
        <v>13231.293399317912</v>
      </c>
      <c r="L1354" s="181">
        <v>13326.988432627008</v>
      </c>
      <c r="M1354" s="181">
        <v>13420.948649322016</v>
      </c>
      <c r="N1354" s="181">
        <v>13513.335757878927</v>
      </c>
      <c r="O1354" s="181">
        <v>13604.127719364231</v>
      </c>
      <c r="P1354" s="181">
        <v>13694.376706057867</v>
      </c>
      <c r="Q1354" s="181">
        <v>13785.102133565668</v>
      </c>
      <c r="R1354" s="181">
        <v>13875.961246412682</v>
      </c>
      <c r="S1354" s="181">
        <v>13967.106152346621</v>
      </c>
      <c r="T1354" s="181">
        <v>14058.447442904391</v>
      </c>
      <c r="U1354" s="181">
        <v>14148.994938615851</v>
      </c>
      <c r="V1354" s="181">
        <v>14238.03578800057</v>
      </c>
      <c r="W1354" s="181">
        <v>14325.825813067124</v>
      </c>
      <c r="X1354" s="181">
        <v>14412.541116093647</v>
      </c>
      <c r="Y1354" s="181">
        <v>14497.682140772686</v>
      </c>
    </row>
    <row r="1355" spans="1:25" x14ac:dyDescent="0.25">
      <c r="A1355" s="178" t="s">
        <v>1520</v>
      </c>
      <c r="B1355" s="178" t="s">
        <v>618</v>
      </c>
      <c r="C1355" s="178" t="s">
        <v>565</v>
      </c>
      <c r="D1355" s="178" t="s">
        <v>566</v>
      </c>
      <c r="E1355" s="181">
        <v>7122.9490146432727</v>
      </c>
      <c r="F1355" s="181">
        <v>7102.6935421410853</v>
      </c>
      <c r="G1355" s="181">
        <v>7094.2554376061298</v>
      </c>
      <c r="H1355" s="181">
        <v>7096.8089636230488</v>
      </c>
      <c r="I1355" s="181">
        <v>7107.6854513239132</v>
      </c>
      <c r="J1355" s="182">
        <v>7124.7754514254157</v>
      </c>
      <c r="K1355" s="181">
        <v>7146.4650561688522</v>
      </c>
      <c r="L1355" s="181">
        <v>7171.701484445859</v>
      </c>
      <c r="M1355" s="181">
        <v>7199.496556608934</v>
      </c>
      <c r="N1355" s="181">
        <v>7229.1151089702298</v>
      </c>
      <c r="O1355" s="181">
        <v>7259.8462017615811</v>
      </c>
      <c r="P1355" s="181">
        <v>7291.690460036325</v>
      </c>
      <c r="Q1355" s="181">
        <v>7324.745951665237</v>
      </c>
      <c r="R1355" s="181">
        <v>7358.4494092877012</v>
      </c>
      <c r="S1355" s="181">
        <v>7392.4679191643172</v>
      </c>
      <c r="T1355" s="181">
        <v>7426.2360279132236</v>
      </c>
      <c r="U1355" s="181">
        <v>7459.2015320655983</v>
      </c>
      <c r="V1355" s="181">
        <v>7491.1293498776758</v>
      </c>
      <c r="W1355" s="181">
        <v>7521.9474250177227</v>
      </c>
      <c r="X1355" s="181">
        <v>7551.5103710959775</v>
      </c>
      <c r="Y1355" s="181">
        <v>7579.251949989638</v>
      </c>
    </row>
    <row r="1356" spans="1:25" x14ac:dyDescent="0.25">
      <c r="A1356" s="178" t="s">
        <v>1520</v>
      </c>
      <c r="B1356" s="178" t="s">
        <v>620</v>
      </c>
      <c r="C1356" s="178" t="s">
        <v>218</v>
      </c>
      <c r="D1356" s="178" t="s">
        <v>1579</v>
      </c>
      <c r="E1356" s="181">
        <v>3619.5402953204339</v>
      </c>
      <c r="F1356" s="181">
        <v>3590.2791227679527</v>
      </c>
      <c r="G1356" s="181">
        <v>3563.7945883243456</v>
      </c>
      <c r="H1356" s="181">
        <v>3540.6876262691894</v>
      </c>
      <c r="I1356" s="181">
        <v>3520.2269960698222</v>
      </c>
      <c r="J1356" s="182">
        <v>3501.8245134098993</v>
      </c>
      <c r="K1356" s="181">
        <v>3485.0400641677334</v>
      </c>
      <c r="L1356" s="181">
        <v>3469.6105463794597</v>
      </c>
      <c r="M1356" s="181">
        <v>3455.2306106938618</v>
      </c>
      <c r="N1356" s="181">
        <v>3441.6545426937278</v>
      </c>
      <c r="O1356" s="181">
        <v>3428.6666981818344</v>
      </c>
      <c r="P1356" s="181">
        <v>3416.3486309019804</v>
      </c>
      <c r="Q1356" s="181">
        <v>3404.7837731655459</v>
      </c>
      <c r="R1356" s="181">
        <v>3393.7217960909543</v>
      </c>
      <c r="S1356" s="181">
        <v>3383.0429390641639</v>
      </c>
      <c r="T1356" s="181">
        <v>3372.6585465805774</v>
      </c>
      <c r="U1356" s="181">
        <v>3362.2710158165191</v>
      </c>
      <c r="V1356" s="181">
        <v>3351.5885752500394</v>
      </c>
      <c r="W1356" s="181">
        <v>3340.564266937025</v>
      </c>
      <c r="X1356" s="181">
        <v>3329.1339214415511</v>
      </c>
      <c r="Y1356" s="181">
        <v>3317.15433689579</v>
      </c>
    </row>
    <row r="1357" spans="1:25" x14ac:dyDescent="0.25">
      <c r="A1357" s="178" t="s">
        <v>1520</v>
      </c>
      <c r="B1357" s="178" t="s">
        <v>620</v>
      </c>
      <c r="C1357" s="178" t="s">
        <v>240</v>
      </c>
      <c r="D1357" s="178" t="s">
        <v>241</v>
      </c>
      <c r="E1357" s="181">
        <v>11718.096812548465</v>
      </c>
      <c r="F1357" s="181">
        <v>11713.277426803474</v>
      </c>
      <c r="G1357" s="181">
        <v>11717.087610924564</v>
      </c>
      <c r="H1357" s="181">
        <v>11731.718413716497</v>
      </c>
      <c r="I1357" s="181">
        <v>11754.978959570033</v>
      </c>
      <c r="J1357" s="182">
        <v>11785.08881884167</v>
      </c>
      <c r="K1357" s="181">
        <v>11820.711947916287</v>
      </c>
      <c r="L1357" s="181">
        <v>11861.073803220565</v>
      </c>
      <c r="M1357" s="181">
        <v>11905.228557744491</v>
      </c>
      <c r="N1357" s="181">
        <v>11952.406437222666</v>
      </c>
      <c r="O1357" s="181">
        <v>12001.917596087002</v>
      </c>
      <c r="P1357" s="181">
        <v>12054.098130647508</v>
      </c>
      <c r="Q1357" s="181">
        <v>12109.301033756064</v>
      </c>
      <c r="R1357" s="181">
        <v>12166.693442466589</v>
      </c>
      <c r="S1357" s="181">
        <v>12225.886861266878</v>
      </c>
      <c r="T1357" s="181">
        <v>12286.593074396364</v>
      </c>
      <c r="U1357" s="181">
        <v>12347.746783997583</v>
      </c>
      <c r="V1357" s="181">
        <v>12408.269399357539</v>
      </c>
      <c r="W1357" s="181">
        <v>12467.96091289572</v>
      </c>
      <c r="X1357" s="181">
        <v>12526.550250310906</v>
      </c>
      <c r="Y1357" s="181">
        <v>12583.45794367368</v>
      </c>
    </row>
    <row r="1358" spans="1:25" x14ac:dyDescent="0.25">
      <c r="A1358" s="178" t="s">
        <v>1520</v>
      </c>
      <c r="B1358" s="178" t="s">
        <v>622</v>
      </c>
      <c r="C1358" s="178" t="s">
        <v>565</v>
      </c>
      <c r="D1358" s="178" t="s">
        <v>566</v>
      </c>
      <c r="E1358" s="181">
        <v>9304.9327537405406</v>
      </c>
      <c r="F1358" s="181">
        <v>9288.622664921113</v>
      </c>
      <c r="G1358" s="181">
        <v>9275.4927910713704</v>
      </c>
      <c r="H1358" s="181">
        <v>9267.4235172013505</v>
      </c>
      <c r="I1358" s="181">
        <v>9263.2407268618026</v>
      </c>
      <c r="J1358" s="182">
        <v>9261.9082105201032</v>
      </c>
      <c r="K1358" s="181">
        <v>9262.6801984620361</v>
      </c>
      <c r="L1358" s="181">
        <v>9265.1554491882525</v>
      </c>
      <c r="M1358" s="181">
        <v>9268.7924504683742</v>
      </c>
      <c r="N1358" s="181">
        <v>9273.1363127623954</v>
      </c>
      <c r="O1358" s="181">
        <v>9277.760414026885</v>
      </c>
      <c r="P1358" s="181">
        <v>9283.0472074381414</v>
      </c>
      <c r="Q1358" s="181">
        <v>9289.4010243733737</v>
      </c>
      <c r="R1358" s="181">
        <v>9296.3637422305492</v>
      </c>
      <c r="S1358" s="181">
        <v>9303.8293067705272</v>
      </c>
      <c r="T1358" s="181">
        <v>9311.9105584625522</v>
      </c>
      <c r="U1358" s="181">
        <v>9320.1650979679434</v>
      </c>
      <c r="V1358" s="181">
        <v>9327.9807603556346</v>
      </c>
      <c r="W1358" s="181">
        <v>9335.315088883257</v>
      </c>
      <c r="X1358" s="181">
        <v>9342.1255288284574</v>
      </c>
      <c r="Y1358" s="181">
        <v>9348.2699362760468</v>
      </c>
    </row>
    <row r="1359" spans="1:25" x14ac:dyDescent="0.25">
      <c r="A1359" s="178" t="s">
        <v>1520</v>
      </c>
      <c r="B1359" s="178" t="s">
        <v>623</v>
      </c>
      <c r="C1359" s="178" t="s">
        <v>218</v>
      </c>
      <c r="D1359" s="178" t="s">
        <v>1580</v>
      </c>
      <c r="E1359" s="181">
        <v>4973.2816236163108</v>
      </c>
      <c r="F1359" s="181">
        <v>5026.0696701861862</v>
      </c>
      <c r="G1359" s="181">
        <v>5077.6028836847245</v>
      </c>
      <c r="H1359" s="181">
        <v>5129.4747816095414</v>
      </c>
      <c r="I1359" s="181">
        <v>5181.560584619222</v>
      </c>
      <c r="J1359" s="182">
        <v>5233.6737570292935</v>
      </c>
      <c r="K1359" s="181">
        <v>5285.6994041630314</v>
      </c>
      <c r="L1359" s="181">
        <v>5337.5884838541933</v>
      </c>
      <c r="M1359" s="181">
        <v>5389.1637763875879</v>
      </c>
      <c r="N1359" s="181">
        <v>5440.2928663132225</v>
      </c>
      <c r="O1359" s="181">
        <v>5490.8480564051533</v>
      </c>
      <c r="P1359" s="181">
        <v>5541.124096662902</v>
      </c>
      <c r="Q1359" s="181">
        <v>5591.4055035223691</v>
      </c>
      <c r="R1359" s="181">
        <v>5641.4681105993723</v>
      </c>
      <c r="S1359" s="181">
        <v>5691.3388252023151</v>
      </c>
      <c r="T1359" s="181">
        <v>5741.0187257477437</v>
      </c>
      <c r="U1359" s="181">
        <v>5790.3539762403652</v>
      </c>
      <c r="V1359" s="181">
        <v>5839.2109895251278</v>
      </c>
      <c r="W1359" s="181">
        <v>5887.5732389722671</v>
      </c>
      <c r="X1359" s="181">
        <v>5935.4413094847932</v>
      </c>
      <c r="Y1359" s="181">
        <v>5982.6057981103468</v>
      </c>
    </row>
    <row r="1360" spans="1:25" x14ac:dyDescent="0.25">
      <c r="A1360" s="178" t="s">
        <v>1520</v>
      </c>
      <c r="B1360" s="178" t="s">
        <v>623</v>
      </c>
      <c r="C1360" s="178" t="s">
        <v>1581</v>
      </c>
      <c r="D1360" s="178" t="s">
        <v>1582</v>
      </c>
      <c r="E1360" s="181">
        <v>1889.7454177581894</v>
      </c>
      <c r="F1360" s="181">
        <v>1921.2794269961707</v>
      </c>
      <c r="G1360" s="181">
        <v>1952.6416105527489</v>
      </c>
      <c r="H1360" s="181">
        <v>1984.4423502149077</v>
      </c>
      <c r="I1360" s="181">
        <v>2016.6380078282898</v>
      </c>
      <c r="J1360" s="182">
        <v>2049.1596464027525</v>
      </c>
      <c r="K1360" s="181">
        <v>2081.9648299472392</v>
      </c>
      <c r="L1360" s="181">
        <v>2115.0361515106574</v>
      </c>
      <c r="M1360" s="181">
        <v>2148.3046539837351</v>
      </c>
      <c r="N1360" s="181">
        <v>2181.7176588316952</v>
      </c>
      <c r="O1360" s="181">
        <v>2215.2231081662103</v>
      </c>
      <c r="P1360" s="181">
        <v>2248.9391435290904</v>
      </c>
      <c r="Q1360" s="181">
        <v>2282.982573801351</v>
      </c>
      <c r="R1360" s="181">
        <v>2317.2640517352183</v>
      </c>
      <c r="S1360" s="181">
        <v>2351.7957876370988</v>
      </c>
      <c r="T1360" s="181">
        <v>2386.5795230912322</v>
      </c>
      <c r="U1360" s="181">
        <v>2421.5522281924973</v>
      </c>
      <c r="V1360" s="181">
        <v>2456.6578494937035</v>
      </c>
      <c r="W1360" s="181">
        <v>2491.8885178075734</v>
      </c>
      <c r="X1360" s="181">
        <v>2527.2434591497217</v>
      </c>
      <c r="Y1360" s="181">
        <v>2562.6319334595578</v>
      </c>
    </row>
    <row r="1361" spans="1:25" x14ac:dyDescent="0.25">
      <c r="A1361" s="178" t="s">
        <v>1520</v>
      </c>
      <c r="B1361" s="178" t="s">
        <v>623</v>
      </c>
      <c r="C1361" s="178" t="s">
        <v>240</v>
      </c>
      <c r="D1361" s="178" t="s">
        <v>241</v>
      </c>
      <c r="E1361" s="181">
        <v>14867.013278524508</v>
      </c>
      <c r="F1361" s="181">
        <v>14800.050114713424</v>
      </c>
      <c r="G1361" s="181">
        <v>14728.123549300737</v>
      </c>
      <c r="H1361" s="181">
        <v>14656.004539565634</v>
      </c>
      <c r="I1361" s="181">
        <v>14583.34927575901</v>
      </c>
      <c r="J1361" s="182">
        <v>14509.66379041007</v>
      </c>
      <c r="K1361" s="181">
        <v>14434.68026658364</v>
      </c>
      <c r="L1361" s="181">
        <v>14358.325681326096</v>
      </c>
      <c r="M1361" s="181">
        <v>14280.193736035289</v>
      </c>
      <c r="N1361" s="181">
        <v>14200.021509145405</v>
      </c>
      <c r="O1361" s="181">
        <v>14117.576629183925</v>
      </c>
      <c r="P1361" s="181">
        <v>14033.713606154237</v>
      </c>
      <c r="Q1361" s="181">
        <v>13949.213697012672</v>
      </c>
      <c r="R1361" s="181">
        <v>13863.563649383794</v>
      </c>
      <c r="S1361" s="181">
        <v>13776.889962625803</v>
      </c>
      <c r="T1361" s="181">
        <v>13689.2519515521</v>
      </c>
      <c r="U1361" s="181">
        <v>13600.343342608658</v>
      </c>
      <c r="V1361" s="181">
        <v>13509.924799320926</v>
      </c>
      <c r="W1361" s="181">
        <v>13418.040282643346</v>
      </c>
      <c r="X1361" s="181">
        <v>13324.772069992207</v>
      </c>
      <c r="Y1361" s="181">
        <v>13229.735653371394</v>
      </c>
    </row>
    <row r="1362" spans="1:25" x14ac:dyDescent="0.25">
      <c r="A1362" s="178" t="s">
        <v>1520</v>
      </c>
      <c r="B1362" s="178" t="s">
        <v>625</v>
      </c>
      <c r="C1362" s="178" t="s">
        <v>218</v>
      </c>
      <c r="D1362" s="178" t="s">
        <v>1583</v>
      </c>
      <c r="E1362" s="181">
        <v>31682.349664737343</v>
      </c>
      <c r="F1362" s="181">
        <v>32072.986146626085</v>
      </c>
      <c r="G1362" s="181">
        <v>32403.452418019071</v>
      </c>
      <c r="H1362" s="181">
        <v>32695.12634180173</v>
      </c>
      <c r="I1362" s="181">
        <v>32955.879112790753</v>
      </c>
      <c r="J1362" s="182">
        <v>33191.070400353536</v>
      </c>
      <c r="K1362" s="181">
        <v>33404.612989129768</v>
      </c>
      <c r="L1362" s="181">
        <v>33600.461433911987</v>
      </c>
      <c r="M1362" s="181">
        <v>33780.838895623063</v>
      </c>
      <c r="N1362" s="181">
        <v>33947.125374785101</v>
      </c>
      <c r="O1362" s="181">
        <v>34100.001252075359</v>
      </c>
      <c r="P1362" s="181">
        <v>34242.745379716202</v>
      </c>
      <c r="Q1362" s="181">
        <v>34378.333030735019</v>
      </c>
      <c r="R1362" s="181">
        <v>34506.095808744431</v>
      </c>
      <c r="S1362" s="181">
        <v>34626.406846356884</v>
      </c>
      <c r="T1362" s="181">
        <v>34739.990463285707</v>
      </c>
      <c r="U1362" s="181">
        <v>34844.741627651267</v>
      </c>
      <c r="V1362" s="181">
        <v>34938.210871586387</v>
      </c>
      <c r="W1362" s="181">
        <v>35020.756177003648</v>
      </c>
      <c r="X1362" s="181">
        <v>35092.636103544588</v>
      </c>
      <c r="Y1362" s="181">
        <v>35153.389189833622</v>
      </c>
    </row>
    <row r="1363" spans="1:25" x14ac:dyDescent="0.25">
      <c r="A1363" s="178" t="s">
        <v>1520</v>
      </c>
      <c r="B1363" s="178" t="s">
        <v>625</v>
      </c>
      <c r="C1363" s="178" t="s">
        <v>475</v>
      </c>
      <c r="D1363" s="178" t="s">
        <v>1584</v>
      </c>
      <c r="E1363" s="181">
        <v>3585.4531860533384</v>
      </c>
      <c r="F1363" s="181">
        <v>3655.2049055923235</v>
      </c>
      <c r="G1363" s="181">
        <v>3718.8552391579346</v>
      </c>
      <c r="H1363" s="181">
        <v>3778.7370016167138</v>
      </c>
      <c r="I1363" s="181">
        <v>3835.6785603752087</v>
      </c>
      <c r="J1363" s="182">
        <v>3890.2384318216705</v>
      </c>
      <c r="K1363" s="181">
        <v>3942.8210237011913</v>
      </c>
      <c r="L1363" s="181">
        <v>3993.8478706757437</v>
      </c>
      <c r="M1363" s="181">
        <v>4043.545781105101</v>
      </c>
      <c r="N1363" s="181">
        <v>4092.0468380560364</v>
      </c>
      <c r="O1363" s="181">
        <v>4139.4023722104694</v>
      </c>
      <c r="P1363" s="181">
        <v>4185.9832229124513</v>
      </c>
      <c r="Q1363" s="181">
        <v>4232.1336947697891</v>
      </c>
      <c r="R1363" s="181">
        <v>4277.7563613389675</v>
      </c>
      <c r="S1363" s="181">
        <v>4322.8812643987048</v>
      </c>
      <c r="T1363" s="181">
        <v>4367.5836542964234</v>
      </c>
      <c r="U1363" s="181">
        <v>4411.5828855431637</v>
      </c>
      <c r="V1363" s="181">
        <v>4454.5466755690213</v>
      </c>
      <c r="W1363" s="181">
        <v>4496.4941115214842</v>
      </c>
      <c r="X1363" s="181">
        <v>4537.4323210060911</v>
      </c>
      <c r="Y1363" s="181">
        <v>4577.2752304087171</v>
      </c>
    </row>
    <row r="1364" spans="1:25" x14ac:dyDescent="0.25">
      <c r="A1364" s="178" t="s">
        <v>1520</v>
      </c>
      <c r="B1364" s="178" t="s">
        <v>625</v>
      </c>
      <c r="C1364" s="178" t="s">
        <v>638</v>
      </c>
      <c r="D1364" s="178" t="s">
        <v>1585</v>
      </c>
      <c r="E1364" s="181">
        <v>4061.3443066072136</v>
      </c>
      <c r="F1364" s="181">
        <v>4097.4546060719749</v>
      </c>
      <c r="G1364" s="181">
        <v>4125.6118582276267</v>
      </c>
      <c r="H1364" s="181">
        <v>4148.6082831426193</v>
      </c>
      <c r="I1364" s="181">
        <v>4167.4906998237302</v>
      </c>
      <c r="J1364" s="182">
        <v>4182.9755363643853</v>
      </c>
      <c r="K1364" s="181">
        <v>4195.588040212835</v>
      </c>
      <c r="L1364" s="181">
        <v>4205.8517825760136</v>
      </c>
      <c r="M1364" s="181">
        <v>4214.0674302336165</v>
      </c>
      <c r="N1364" s="181">
        <v>4220.4269002557612</v>
      </c>
      <c r="O1364" s="181">
        <v>4225.0329580207408</v>
      </c>
      <c r="P1364" s="181">
        <v>4228.3079596172083</v>
      </c>
      <c r="Q1364" s="181">
        <v>4230.6312837627083</v>
      </c>
      <c r="R1364" s="181">
        <v>4231.9303750443496</v>
      </c>
      <c r="S1364" s="181">
        <v>4232.2610309837182</v>
      </c>
      <c r="T1364" s="181">
        <v>4231.7211395059539</v>
      </c>
      <c r="U1364" s="181">
        <v>4230.0638486764692</v>
      </c>
      <c r="V1364" s="181">
        <v>4227.004048487378</v>
      </c>
      <c r="W1364" s="181">
        <v>4222.5990854830688</v>
      </c>
      <c r="X1364" s="181">
        <v>4216.8936767999685</v>
      </c>
      <c r="Y1364" s="181">
        <v>4209.8457978744336</v>
      </c>
    </row>
    <row r="1365" spans="1:25" x14ac:dyDescent="0.25">
      <c r="A1365" s="178" t="s">
        <v>1520</v>
      </c>
      <c r="B1365" s="178" t="s">
        <v>625</v>
      </c>
      <c r="C1365" s="178" t="s">
        <v>254</v>
      </c>
      <c r="D1365" s="178" t="s">
        <v>1586</v>
      </c>
      <c r="E1365" s="181">
        <v>4010.5012381719703</v>
      </c>
      <c r="F1365" s="181">
        <v>4051.6868706472969</v>
      </c>
      <c r="G1365" s="181">
        <v>4085.1025882267554</v>
      </c>
      <c r="H1365" s="181">
        <v>4113.4849077948465</v>
      </c>
      <c r="I1365" s="181">
        <v>4137.8523987365625</v>
      </c>
      <c r="J1365" s="182">
        <v>4158.9007635488997</v>
      </c>
      <c r="K1365" s="181">
        <v>4177.1392115218559</v>
      </c>
      <c r="L1365" s="181">
        <v>4193.0781006825</v>
      </c>
      <c r="M1365" s="181">
        <v>4207.0080784662214</v>
      </c>
      <c r="N1365" s="181">
        <v>4219.1126905766969</v>
      </c>
      <c r="O1365" s="181">
        <v>4229.4872626329197</v>
      </c>
      <c r="P1365" s="181">
        <v>4238.548026402379</v>
      </c>
      <c r="Q1365" s="181">
        <v>4246.6703672553595</v>
      </c>
      <c r="R1365" s="181">
        <v>4253.7774693803458</v>
      </c>
      <c r="S1365" s="181">
        <v>4259.9212995989828</v>
      </c>
      <c r="T1365" s="181">
        <v>4265.1965434960903</v>
      </c>
      <c r="U1365" s="181">
        <v>4269.3504732699457</v>
      </c>
      <c r="V1365" s="181">
        <v>4272.0903237602433</v>
      </c>
      <c r="W1365" s="181">
        <v>4273.468324727969</v>
      </c>
      <c r="X1365" s="181">
        <v>4273.5242081820898</v>
      </c>
      <c r="Y1365" s="181">
        <v>4272.2099118218457</v>
      </c>
    </row>
    <row r="1366" spans="1:25" x14ac:dyDescent="0.25">
      <c r="A1366" s="178" t="s">
        <v>1520</v>
      </c>
      <c r="B1366" s="178" t="s">
        <v>625</v>
      </c>
      <c r="C1366" s="178" t="s">
        <v>518</v>
      </c>
      <c r="D1366" s="178" t="s">
        <v>1587</v>
      </c>
      <c r="E1366" s="181">
        <v>1392.0832137569544</v>
      </c>
      <c r="F1366" s="181">
        <v>1457.911067994899</v>
      </c>
      <c r="G1366" s="181">
        <v>1523.7956984731666</v>
      </c>
      <c r="H1366" s="181">
        <v>1590.6048457672191</v>
      </c>
      <c r="I1366" s="181">
        <v>1658.6547809870535</v>
      </c>
      <c r="J1366" s="182">
        <v>1728.1768560340615</v>
      </c>
      <c r="K1366" s="181">
        <v>1799.3564014837509</v>
      </c>
      <c r="L1366" s="181">
        <v>1872.4050887727324</v>
      </c>
      <c r="M1366" s="181">
        <v>1947.4612460081692</v>
      </c>
      <c r="N1366" s="181">
        <v>2024.6279150132045</v>
      </c>
      <c r="O1366" s="181">
        <v>2103.9743142870675</v>
      </c>
      <c r="P1366" s="181">
        <v>2185.7396856270539</v>
      </c>
      <c r="Q1366" s="181">
        <v>2270.1706154119456</v>
      </c>
      <c r="R1366" s="181">
        <v>2357.2917154224892</v>
      </c>
      <c r="S1366" s="181">
        <v>2447.1960109196662</v>
      </c>
      <c r="T1366" s="181">
        <v>2540.0066047449332</v>
      </c>
      <c r="U1366" s="181">
        <v>2635.6408014568542</v>
      </c>
      <c r="V1366" s="181">
        <v>2733.968193072335</v>
      </c>
      <c r="W1366" s="181">
        <v>2835.0592372324481</v>
      </c>
      <c r="X1366" s="181">
        <v>2938.9786683571087</v>
      </c>
      <c r="Y1366" s="181">
        <v>3045.7304536963347</v>
      </c>
    </row>
    <row r="1367" spans="1:25" x14ac:dyDescent="0.25">
      <c r="A1367" s="178" t="s">
        <v>1520</v>
      </c>
      <c r="B1367" s="178" t="s">
        <v>625</v>
      </c>
      <c r="C1367" s="178" t="s">
        <v>818</v>
      </c>
      <c r="D1367" s="178" t="s">
        <v>1588</v>
      </c>
      <c r="E1367" s="181">
        <v>3082.1068085444322</v>
      </c>
      <c r="F1367" s="181">
        <v>3149.4136007504562</v>
      </c>
      <c r="G1367" s="181">
        <v>3211.7489170476915</v>
      </c>
      <c r="H1367" s="181">
        <v>3271.0962390714249</v>
      </c>
      <c r="I1367" s="181">
        <v>3328.1523839055112</v>
      </c>
      <c r="J1367" s="182">
        <v>3383.3860947308208</v>
      </c>
      <c r="K1367" s="181">
        <v>3437.1362336498769</v>
      </c>
      <c r="L1367" s="181">
        <v>3489.7598600959118</v>
      </c>
      <c r="M1367" s="181">
        <v>3541.4468780354077</v>
      </c>
      <c r="N1367" s="181">
        <v>3592.3058503076923</v>
      </c>
      <c r="O1367" s="181">
        <v>3642.3753322244343</v>
      </c>
      <c r="P1367" s="181">
        <v>3691.9760713976084</v>
      </c>
      <c r="Q1367" s="181">
        <v>3741.4083859274574</v>
      </c>
      <c r="R1367" s="181">
        <v>3790.5839962258315</v>
      </c>
      <c r="S1367" s="181">
        <v>3839.5270205676306</v>
      </c>
      <c r="T1367" s="181">
        <v>3888.3020612107211</v>
      </c>
      <c r="U1367" s="181">
        <v>3936.6567525966725</v>
      </c>
      <c r="V1367" s="181">
        <v>3984.2901907323803</v>
      </c>
      <c r="W1367" s="181">
        <v>4031.2136846229519</v>
      </c>
      <c r="X1367" s="181">
        <v>4077.4279279846387</v>
      </c>
      <c r="Y1367" s="181">
        <v>4122.8496982998686</v>
      </c>
    </row>
    <row r="1368" spans="1:25" x14ac:dyDescent="0.25">
      <c r="A1368" s="178" t="s">
        <v>1520</v>
      </c>
      <c r="B1368" s="178" t="s">
        <v>625</v>
      </c>
      <c r="C1368" s="178" t="s">
        <v>676</v>
      </c>
      <c r="D1368" s="178" t="s">
        <v>1589</v>
      </c>
      <c r="E1368" s="181">
        <v>1915.7668186399574</v>
      </c>
      <c r="F1368" s="181">
        <v>1975.2109177284044</v>
      </c>
      <c r="G1368" s="181">
        <v>2032.4233783687987</v>
      </c>
      <c r="H1368" s="181">
        <v>2088.5974040368983</v>
      </c>
      <c r="I1368" s="181">
        <v>2144.1414456022426</v>
      </c>
      <c r="J1368" s="182">
        <v>2199.331050108618</v>
      </c>
      <c r="K1368" s="181">
        <v>2254.366947197896</v>
      </c>
      <c r="L1368" s="181">
        <v>2309.469451159342</v>
      </c>
      <c r="M1368" s="181">
        <v>2364.7554081001695</v>
      </c>
      <c r="N1368" s="181">
        <v>2420.2911784815847</v>
      </c>
      <c r="O1368" s="181">
        <v>2476.0979755410185</v>
      </c>
      <c r="P1368" s="181">
        <v>2532.3913609371148</v>
      </c>
      <c r="Q1368" s="181">
        <v>2589.3805274507235</v>
      </c>
      <c r="R1368" s="181">
        <v>2647.0107421604512</v>
      </c>
      <c r="S1368" s="181">
        <v>2705.3043076225322</v>
      </c>
      <c r="T1368" s="181">
        <v>2764.3129482327308</v>
      </c>
      <c r="U1368" s="181">
        <v>2823.8627091631593</v>
      </c>
      <c r="V1368" s="181">
        <v>2883.7380512471832</v>
      </c>
      <c r="W1368" s="181">
        <v>2943.9435771412263</v>
      </c>
      <c r="X1368" s="181">
        <v>3004.4762303582511</v>
      </c>
      <c r="Y1368" s="181">
        <v>3065.2704496365832</v>
      </c>
    </row>
    <row r="1369" spans="1:25" x14ac:dyDescent="0.25">
      <c r="A1369" s="178" t="s">
        <v>1520</v>
      </c>
      <c r="B1369" s="178" t="s">
        <v>625</v>
      </c>
      <c r="C1369" s="178" t="s">
        <v>240</v>
      </c>
      <c r="D1369" s="178" t="s">
        <v>241</v>
      </c>
      <c r="E1369" s="181">
        <v>73097.079489348907</v>
      </c>
      <c r="F1369" s="181">
        <v>73983.211695569247</v>
      </c>
      <c r="G1369" s="181">
        <v>74740.806272112794</v>
      </c>
      <c r="H1369" s="181">
        <v>75419.389898552981</v>
      </c>
      <c r="I1369" s="181">
        <v>76037.256681000843</v>
      </c>
      <c r="J1369" s="182">
        <v>76606.860711179907</v>
      </c>
      <c r="K1369" s="181">
        <v>77137.286575275954</v>
      </c>
      <c r="L1369" s="181">
        <v>77637.696469599614</v>
      </c>
      <c r="M1369" s="181">
        <v>78113.243307002558</v>
      </c>
      <c r="N1369" s="181">
        <v>78567.121509144781</v>
      </c>
      <c r="O1369" s="181">
        <v>79000.896944880427</v>
      </c>
      <c r="P1369" s="181">
        <v>79422.151826942572</v>
      </c>
      <c r="Q1369" s="181">
        <v>79837.785838628144</v>
      </c>
      <c r="R1369" s="181">
        <v>80246.253662517163</v>
      </c>
      <c r="S1369" s="181">
        <v>80648.421929117467</v>
      </c>
      <c r="T1369" s="181">
        <v>81045.976854699358</v>
      </c>
      <c r="U1369" s="181">
        <v>81433.999661470472</v>
      </c>
      <c r="V1369" s="181">
        <v>81806.724733312265</v>
      </c>
      <c r="W1369" s="181">
        <v>82164.920344065147</v>
      </c>
      <c r="X1369" s="181">
        <v>82509.117220476706</v>
      </c>
      <c r="Y1369" s="181">
        <v>82838.144608711358</v>
      </c>
    </row>
    <row r="1370" spans="1:25" x14ac:dyDescent="0.25">
      <c r="A1370" s="178" t="s">
        <v>1520</v>
      </c>
      <c r="B1370" s="178" t="s">
        <v>628</v>
      </c>
      <c r="C1370" s="178" t="s">
        <v>218</v>
      </c>
      <c r="D1370" s="178" t="s">
        <v>1590</v>
      </c>
      <c r="E1370" s="181">
        <v>190473.82704517755</v>
      </c>
      <c r="F1370" s="181">
        <v>193446.55181939146</v>
      </c>
      <c r="G1370" s="181">
        <v>195967.53090824196</v>
      </c>
      <c r="H1370" s="181">
        <v>198162.78092407924</v>
      </c>
      <c r="I1370" s="181">
        <v>200082.78854897895</v>
      </c>
      <c r="J1370" s="182">
        <v>201760.44827966043</v>
      </c>
      <c r="K1370" s="181">
        <v>203226.66147322147</v>
      </c>
      <c r="L1370" s="181">
        <v>204507.89660663682</v>
      </c>
      <c r="M1370" s="181">
        <v>205620.53294045414</v>
      </c>
      <c r="N1370" s="181">
        <v>206575.09519451502</v>
      </c>
      <c r="O1370" s="181">
        <v>207375.41283304783</v>
      </c>
      <c r="P1370" s="181">
        <v>208043.83440493364</v>
      </c>
      <c r="Q1370" s="181">
        <v>208602.17870769664</v>
      </c>
      <c r="R1370" s="181">
        <v>209050.33159046894</v>
      </c>
      <c r="S1370" s="181">
        <v>209393.15835192782</v>
      </c>
      <c r="T1370" s="181">
        <v>209632.33330020477</v>
      </c>
      <c r="U1370" s="181">
        <v>209778.21784990194</v>
      </c>
      <c r="V1370" s="181">
        <v>209842.90419340768</v>
      </c>
      <c r="W1370" s="181">
        <v>209830.15880388545</v>
      </c>
      <c r="X1370" s="181">
        <v>209742.36784428483</v>
      </c>
      <c r="Y1370" s="181">
        <v>209574.68571066769</v>
      </c>
    </row>
    <row r="1371" spans="1:25" x14ac:dyDescent="0.25">
      <c r="A1371" s="178" t="s">
        <v>1520</v>
      </c>
      <c r="B1371" s="178" t="s">
        <v>628</v>
      </c>
      <c r="C1371" s="178" t="s">
        <v>682</v>
      </c>
      <c r="D1371" s="178" t="s">
        <v>1591</v>
      </c>
      <c r="E1371" s="181">
        <v>2266.3467039249754</v>
      </c>
      <c r="F1371" s="181">
        <v>2347.8900354950601</v>
      </c>
      <c r="G1371" s="181">
        <v>2426.2000069119649</v>
      </c>
      <c r="H1371" s="181">
        <v>2502.5933499539155</v>
      </c>
      <c r="I1371" s="181">
        <v>2577.5295232665085</v>
      </c>
      <c r="J1371" s="182">
        <v>2651.2804541287678</v>
      </c>
      <c r="K1371" s="181">
        <v>2724.1187645586651</v>
      </c>
      <c r="L1371" s="181">
        <v>2796.2832160240764</v>
      </c>
      <c r="M1371" s="181">
        <v>2867.8951761426933</v>
      </c>
      <c r="N1371" s="181">
        <v>2939.0060062889584</v>
      </c>
      <c r="O1371" s="181">
        <v>3009.5772457790658</v>
      </c>
      <c r="P1371" s="181">
        <v>3079.8445705472959</v>
      </c>
      <c r="Q1371" s="181">
        <v>3150.0577019977763</v>
      </c>
      <c r="R1371" s="181">
        <v>3220.151086899431</v>
      </c>
      <c r="S1371" s="181">
        <v>3290.1340650396182</v>
      </c>
      <c r="T1371" s="181">
        <v>3359.9676382358589</v>
      </c>
      <c r="U1371" s="181">
        <v>3429.7537280274705</v>
      </c>
      <c r="V1371" s="181">
        <v>3499.6333979709029</v>
      </c>
      <c r="W1371" s="181">
        <v>3569.6192306076896</v>
      </c>
      <c r="X1371" s="181">
        <v>3639.7023485935201</v>
      </c>
      <c r="Y1371" s="181">
        <v>3709.7465951532754</v>
      </c>
    </row>
    <row r="1372" spans="1:25" x14ac:dyDescent="0.25">
      <c r="A1372" s="178" t="s">
        <v>1520</v>
      </c>
      <c r="B1372" s="178" t="s">
        <v>628</v>
      </c>
      <c r="C1372" s="178" t="s">
        <v>266</v>
      </c>
      <c r="D1372" s="178" t="s">
        <v>1592</v>
      </c>
      <c r="E1372" s="181">
        <v>2538.9593236071541</v>
      </c>
      <c r="F1372" s="181">
        <v>2503.3758535225747</v>
      </c>
      <c r="G1372" s="181">
        <v>2462.0327043765938</v>
      </c>
      <c r="H1372" s="181">
        <v>2416.9986946925878</v>
      </c>
      <c r="I1372" s="181">
        <v>2369.2380010211491</v>
      </c>
      <c r="J1372" s="182">
        <v>2319.4212044340575</v>
      </c>
      <c r="K1372" s="181">
        <v>2268.1350119561325</v>
      </c>
      <c r="L1372" s="181">
        <v>2215.86313631235</v>
      </c>
      <c r="M1372" s="181">
        <v>2162.9374574154422</v>
      </c>
      <c r="N1372" s="181">
        <v>2109.5997902599429</v>
      </c>
      <c r="O1372" s="181">
        <v>2056.0042421324392</v>
      </c>
      <c r="P1372" s="181">
        <v>2002.4709437041911</v>
      </c>
      <c r="Q1372" s="181">
        <v>1949.2827713445399</v>
      </c>
      <c r="R1372" s="181">
        <v>1896.4940993098267</v>
      </c>
      <c r="S1372" s="181">
        <v>1844.1988775332984</v>
      </c>
      <c r="T1372" s="181">
        <v>1792.4546011773282</v>
      </c>
      <c r="U1372" s="181">
        <v>1741.3854798251159</v>
      </c>
      <c r="V1372" s="181">
        <v>1691.1161857841253</v>
      </c>
      <c r="W1372" s="181">
        <v>1641.6920613318773</v>
      </c>
      <c r="X1372" s="181">
        <v>1593.1423632383269</v>
      </c>
      <c r="Y1372" s="181">
        <v>1545.4390217259518</v>
      </c>
    </row>
    <row r="1373" spans="1:25" x14ac:dyDescent="0.25">
      <c r="A1373" s="178" t="s">
        <v>1520</v>
      </c>
      <c r="B1373" s="178" t="s">
        <v>628</v>
      </c>
      <c r="C1373" s="178" t="s">
        <v>600</v>
      </c>
      <c r="D1373" s="178" t="s">
        <v>1593</v>
      </c>
      <c r="E1373" s="181">
        <v>5407.4950978748529</v>
      </c>
      <c r="F1373" s="181">
        <v>5524.0605348068257</v>
      </c>
      <c r="G1373" s="181">
        <v>5628.8304442366589</v>
      </c>
      <c r="H1373" s="181">
        <v>5725.2274378932034</v>
      </c>
      <c r="I1373" s="181">
        <v>5814.5618813064111</v>
      </c>
      <c r="J1373" s="182">
        <v>5897.6624079005514</v>
      </c>
      <c r="K1373" s="181">
        <v>5975.3199893252313</v>
      </c>
      <c r="L1373" s="181">
        <v>6048.2143792516681</v>
      </c>
      <c r="M1373" s="181">
        <v>6116.7423083310496</v>
      </c>
      <c r="N1373" s="181">
        <v>6181.135659896936</v>
      </c>
      <c r="O1373" s="181">
        <v>6241.4311923710984</v>
      </c>
      <c r="P1373" s="181">
        <v>6298.2280633775054</v>
      </c>
      <c r="Q1373" s="181">
        <v>6352.1242264940565</v>
      </c>
      <c r="R1373" s="181">
        <v>6403.0606173543565</v>
      </c>
      <c r="S1373" s="181">
        <v>6451.1308335284293</v>
      </c>
      <c r="T1373" s="181">
        <v>6496.332424849068</v>
      </c>
      <c r="U1373" s="181">
        <v>6538.9342905259209</v>
      </c>
      <c r="V1373" s="181">
        <v>6579.2665177622102</v>
      </c>
      <c r="W1373" s="181">
        <v>6617.4049243042446</v>
      </c>
      <c r="X1373" s="181">
        <v>6653.38381252402</v>
      </c>
      <c r="Y1373" s="181">
        <v>6687.0080172223788</v>
      </c>
    </row>
    <row r="1374" spans="1:25" x14ac:dyDescent="0.25">
      <c r="A1374" s="178" t="s">
        <v>1520</v>
      </c>
      <c r="B1374" s="178" t="s">
        <v>628</v>
      </c>
      <c r="C1374" s="178" t="s">
        <v>545</v>
      </c>
      <c r="D1374" s="178" t="s">
        <v>1594</v>
      </c>
      <c r="E1374" s="181">
        <v>7000.4479427341485</v>
      </c>
      <c r="F1374" s="181">
        <v>7090.8852413058612</v>
      </c>
      <c r="G1374" s="181">
        <v>7164.2795909108581</v>
      </c>
      <c r="H1374" s="181">
        <v>7225.3590783981454</v>
      </c>
      <c r="I1374" s="181">
        <v>7276.0557779101082</v>
      </c>
      <c r="J1374" s="182">
        <v>7317.6437689800023</v>
      </c>
      <c r="K1374" s="181">
        <v>7351.3119754843892</v>
      </c>
      <c r="L1374" s="181">
        <v>7378.0771862181027</v>
      </c>
      <c r="M1374" s="181">
        <v>7398.5827266237748</v>
      </c>
      <c r="N1374" s="181">
        <v>7413.2552992673955</v>
      </c>
      <c r="O1374" s="181">
        <v>7422.2777164838471</v>
      </c>
      <c r="P1374" s="181">
        <v>7426.4921698175858</v>
      </c>
      <c r="Q1374" s="181">
        <v>7426.7133097268224</v>
      </c>
      <c r="R1374" s="181">
        <v>7422.9685664328099</v>
      </c>
      <c r="S1374" s="181">
        <v>7415.4615894427052</v>
      </c>
      <c r="T1374" s="181">
        <v>7404.2813316233733</v>
      </c>
      <c r="U1374" s="181">
        <v>7389.8219813462065</v>
      </c>
      <c r="V1374" s="181">
        <v>7372.5345165131594</v>
      </c>
      <c r="W1374" s="181">
        <v>7352.5735404048855</v>
      </c>
      <c r="X1374" s="181">
        <v>7330.0439001485129</v>
      </c>
      <c r="Y1374" s="181">
        <v>7304.7973803865934</v>
      </c>
    </row>
    <row r="1375" spans="1:25" x14ac:dyDescent="0.25">
      <c r="A1375" s="178" t="s">
        <v>1520</v>
      </c>
      <c r="B1375" s="178" t="s">
        <v>628</v>
      </c>
      <c r="C1375" s="178" t="s">
        <v>694</v>
      </c>
      <c r="D1375" s="178" t="s">
        <v>1595</v>
      </c>
      <c r="E1375" s="181">
        <v>2741.384365833846</v>
      </c>
      <c r="F1375" s="181">
        <v>2811.0493090047617</v>
      </c>
      <c r="G1375" s="181">
        <v>2875.1760269245783</v>
      </c>
      <c r="H1375" s="181">
        <v>2935.4538246901243</v>
      </c>
      <c r="I1375" s="181">
        <v>2992.5109171948402</v>
      </c>
      <c r="J1375" s="182">
        <v>3046.7364837050245</v>
      </c>
      <c r="K1375" s="181">
        <v>3098.5063377791671</v>
      </c>
      <c r="L1375" s="181">
        <v>3148.1443311723006</v>
      </c>
      <c r="M1375" s="181">
        <v>3195.8315545510659</v>
      </c>
      <c r="N1375" s="181">
        <v>3241.6655722425576</v>
      </c>
      <c r="O1375" s="181">
        <v>3285.642879938302</v>
      </c>
      <c r="P1375" s="181">
        <v>3328.057266775204</v>
      </c>
      <c r="Q1375" s="181">
        <v>3369.2064870391919</v>
      </c>
      <c r="R1375" s="181">
        <v>3409.043131283473</v>
      </c>
      <c r="S1375" s="181">
        <v>3447.6007761495107</v>
      </c>
      <c r="T1375" s="181">
        <v>3484.8621022336415</v>
      </c>
      <c r="U1375" s="181">
        <v>3520.955756693329</v>
      </c>
      <c r="V1375" s="181">
        <v>3556.0455191825267</v>
      </c>
      <c r="W1375" s="181">
        <v>3590.1597998166021</v>
      </c>
      <c r="X1375" s="181">
        <v>3623.3049220721723</v>
      </c>
      <c r="Y1375" s="181">
        <v>3655.3619598036757</v>
      </c>
    </row>
    <row r="1376" spans="1:25" x14ac:dyDescent="0.25">
      <c r="A1376" s="178" t="s">
        <v>1520</v>
      </c>
      <c r="B1376" s="178" t="s">
        <v>628</v>
      </c>
      <c r="C1376" s="178" t="s">
        <v>1233</v>
      </c>
      <c r="D1376" s="178" t="s">
        <v>1596</v>
      </c>
      <c r="E1376" s="181">
        <v>9969.6876324814566</v>
      </c>
      <c r="F1376" s="181">
        <v>10402.623059390122</v>
      </c>
      <c r="G1376" s="181">
        <v>10826.837429845715</v>
      </c>
      <c r="H1376" s="181">
        <v>11247.997442755006</v>
      </c>
      <c r="I1376" s="181">
        <v>11668.055275630837</v>
      </c>
      <c r="J1376" s="182">
        <v>12088.165747313516</v>
      </c>
      <c r="K1376" s="181">
        <v>12509.521001441282</v>
      </c>
      <c r="L1376" s="181">
        <v>12933.191418781982</v>
      </c>
      <c r="M1376" s="181">
        <v>13359.731491640759</v>
      </c>
      <c r="N1376" s="181">
        <v>13789.383068732881</v>
      </c>
      <c r="O1376" s="181">
        <v>14221.970196874765</v>
      </c>
      <c r="P1376" s="181">
        <v>14658.616261268357</v>
      </c>
      <c r="Q1376" s="181">
        <v>15100.543962905254</v>
      </c>
      <c r="R1376" s="181">
        <v>15547.488293769713</v>
      </c>
      <c r="S1376" s="181">
        <v>15999.539797612924</v>
      </c>
      <c r="T1376" s="181">
        <v>16456.553932215109</v>
      </c>
      <c r="U1376" s="181">
        <v>16919.076202143624</v>
      </c>
      <c r="V1376" s="181">
        <v>17387.861361307467</v>
      </c>
      <c r="W1376" s="181">
        <v>17863.041845807769</v>
      </c>
      <c r="X1376" s="181">
        <v>18344.644439784221</v>
      </c>
      <c r="Y1376" s="181">
        <v>18832.049248809864</v>
      </c>
    </row>
    <row r="1377" spans="1:25" x14ac:dyDescent="0.25">
      <c r="A1377" s="178" t="s">
        <v>1520</v>
      </c>
      <c r="B1377" s="178" t="s">
        <v>628</v>
      </c>
      <c r="C1377" s="178" t="s">
        <v>254</v>
      </c>
      <c r="D1377" s="178" t="s">
        <v>316</v>
      </c>
      <c r="E1377" s="181">
        <v>1920.4948729848986</v>
      </c>
      <c r="F1377" s="181">
        <v>1977.9819337598537</v>
      </c>
      <c r="G1377" s="181">
        <v>2032.0244629039018</v>
      </c>
      <c r="H1377" s="181">
        <v>2083.7728873786664</v>
      </c>
      <c r="I1377" s="181">
        <v>2133.6417935085965</v>
      </c>
      <c r="J1377" s="182">
        <v>2181.8821824152415</v>
      </c>
      <c r="K1377" s="181">
        <v>2228.7401042866245</v>
      </c>
      <c r="L1377" s="181">
        <v>2274.4286143476106</v>
      </c>
      <c r="M1377" s="181">
        <v>2319.0611074814119</v>
      </c>
      <c r="N1377" s="181">
        <v>2362.6922518047518</v>
      </c>
      <c r="O1377" s="181">
        <v>2405.3038287779891</v>
      </c>
      <c r="P1377" s="181">
        <v>2447.0960274768195</v>
      </c>
      <c r="Q1377" s="181">
        <v>2488.2756289927329</v>
      </c>
      <c r="R1377" s="181">
        <v>2528.7971312644604</v>
      </c>
      <c r="S1377" s="181">
        <v>2568.6746542300443</v>
      </c>
      <c r="T1377" s="181">
        <v>2607.8845689266755</v>
      </c>
      <c r="U1377" s="181">
        <v>2646.5126329241348</v>
      </c>
      <c r="V1377" s="181">
        <v>2684.6727304674232</v>
      </c>
      <c r="W1377" s="181">
        <v>2722.3781854339009</v>
      </c>
      <c r="X1377" s="181">
        <v>2759.6258016321012</v>
      </c>
      <c r="Y1377" s="181">
        <v>2796.3165768636295</v>
      </c>
    </row>
    <row r="1378" spans="1:25" x14ac:dyDescent="0.25">
      <c r="A1378" s="178" t="s">
        <v>1520</v>
      </c>
      <c r="B1378" s="178" t="s">
        <v>628</v>
      </c>
      <c r="C1378" s="178" t="s">
        <v>240</v>
      </c>
      <c r="D1378" s="178" t="s">
        <v>241</v>
      </c>
      <c r="E1378" s="181">
        <v>23558.612954624074</v>
      </c>
      <c r="F1378" s="181">
        <v>24090.061515802121</v>
      </c>
      <c r="G1378" s="181">
        <v>24574.050218761378</v>
      </c>
      <c r="H1378" s="181">
        <v>25025.508585212279</v>
      </c>
      <c r="I1378" s="181">
        <v>25450.16351923468</v>
      </c>
      <c r="J1378" s="182">
        <v>25851.637511190918</v>
      </c>
      <c r="K1378" s="181">
        <v>26233.388882492094</v>
      </c>
      <c r="L1378" s="181">
        <v>26598.391588664748</v>
      </c>
      <c r="M1378" s="181">
        <v>26948.378277189749</v>
      </c>
      <c r="N1378" s="181">
        <v>27284.353708062241</v>
      </c>
      <c r="O1378" s="181">
        <v>27606.455691017651</v>
      </c>
      <c r="P1378" s="181">
        <v>27917.304995742317</v>
      </c>
      <c r="Q1378" s="181">
        <v>28219.529921733883</v>
      </c>
      <c r="R1378" s="181">
        <v>28512.849044994378</v>
      </c>
      <c r="S1378" s="181">
        <v>28797.652684611348</v>
      </c>
      <c r="T1378" s="181">
        <v>29073.898382077266</v>
      </c>
      <c r="U1378" s="181">
        <v>29342.754370718812</v>
      </c>
      <c r="V1378" s="181">
        <v>29605.670846292378</v>
      </c>
      <c r="W1378" s="181">
        <v>29862.961731829051</v>
      </c>
      <c r="X1378" s="181">
        <v>30114.752250669368</v>
      </c>
      <c r="Y1378" s="181">
        <v>30360.123120751075</v>
      </c>
    </row>
    <row r="1379" spans="1:25" x14ac:dyDescent="0.25">
      <c r="A1379" s="178" t="s">
        <v>1520</v>
      </c>
      <c r="B1379" s="178" t="s">
        <v>630</v>
      </c>
      <c r="C1379" s="178" t="s">
        <v>218</v>
      </c>
      <c r="D1379" s="178" t="s">
        <v>1597</v>
      </c>
      <c r="E1379" s="181">
        <v>11989.581357348163</v>
      </c>
      <c r="F1379" s="181">
        <v>12101.443718594548</v>
      </c>
      <c r="G1379" s="181">
        <v>12206.166418642932</v>
      </c>
      <c r="H1379" s="181">
        <v>12309.855533513959</v>
      </c>
      <c r="I1379" s="181">
        <v>12412.868232978273</v>
      </c>
      <c r="J1379" s="182">
        <v>12514.988604453632</v>
      </c>
      <c r="K1379" s="181">
        <v>12616.172606642036</v>
      </c>
      <c r="L1379" s="181">
        <v>12716.558758094961</v>
      </c>
      <c r="M1379" s="181">
        <v>12815.949139057353</v>
      </c>
      <c r="N1379" s="181">
        <v>12914.142203246505</v>
      </c>
      <c r="O1379" s="181">
        <v>13010.897953823642</v>
      </c>
      <c r="P1379" s="181">
        <v>13107.03989474972</v>
      </c>
      <c r="Q1379" s="181">
        <v>13203.413356491741</v>
      </c>
      <c r="R1379" s="181">
        <v>13299.613036076094</v>
      </c>
      <c r="S1379" s="181">
        <v>13395.793973518934</v>
      </c>
      <c r="T1379" s="181">
        <v>13491.657724302424</v>
      </c>
      <c r="U1379" s="181">
        <v>13586.19815579478</v>
      </c>
      <c r="V1379" s="181">
        <v>13678.931829620227</v>
      </c>
      <c r="W1379" s="181">
        <v>13770.063685576963</v>
      </c>
      <c r="X1379" s="181">
        <v>13859.762806581301</v>
      </c>
      <c r="Y1379" s="181">
        <v>13947.301374740839</v>
      </c>
    </row>
    <row r="1380" spans="1:25" x14ac:dyDescent="0.25">
      <c r="A1380" s="178" t="s">
        <v>1520</v>
      </c>
      <c r="B1380" s="178" t="s">
        <v>630</v>
      </c>
      <c r="C1380" s="178" t="s">
        <v>240</v>
      </c>
      <c r="D1380" s="178" t="s">
        <v>241</v>
      </c>
      <c r="E1380" s="181">
        <v>8539.1298269426952</v>
      </c>
      <c r="F1380" s="181">
        <v>8541.1682560917488</v>
      </c>
      <c r="G1380" s="181">
        <v>8537.4834198246863</v>
      </c>
      <c r="H1380" s="181">
        <v>8532.4556006733674</v>
      </c>
      <c r="I1380" s="181">
        <v>8526.3610824072402</v>
      </c>
      <c r="J1380" s="182">
        <v>8519.0767000658307</v>
      </c>
      <c r="K1380" s="181">
        <v>8510.600144620219</v>
      </c>
      <c r="L1380" s="181">
        <v>8501.0517728096129</v>
      </c>
      <c r="M1380" s="181">
        <v>8490.3252665050477</v>
      </c>
      <c r="N1380" s="181">
        <v>8478.3162476720881</v>
      </c>
      <c r="O1380" s="181">
        <v>8464.8996283204979</v>
      </c>
      <c r="P1380" s="181">
        <v>8450.6411091067548</v>
      </c>
      <c r="Q1380" s="181">
        <v>8436.1006192383702</v>
      </c>
      <c r="R1380" s="181">
        <v>8421.0264335914053</v>
      </c>
      <c r="S1380" s="181">
        <v>8405.5276209183758</v>
      </c>
      <c r="T1380" s="181">
        <v>8389.4275797577175</v>
      </c>
      <c r="U1380" s="181">
        <v>8372.1201733328107</v>
      </c>
      <c r="V1380" s="181">
        <v>8353.340580558448</v>
      </c>
      <c r="W1380" s="181">
        <v>8333.2506878835466</v>
      </c>
      <c r="X1380" s="181">
        <v>8311.9857570632739</v>
      </c>
      <c r="Y1380" s="181">
        <v>8289.1437691071005</v>
      </c>
    </row>
    <row r="1381" spans="1:25" x14ac:dyDescent="0.25">
      <c r="A1381" s="178" t="s">
        <v>1520</v>
      </c>
      <c r="B1381" s="178" t="s">
        <v>632</v>
      </c>
      <c r="C1381" s="178" t="s">
        <v>565</v>
      </c>
      <c r="D1381" s="178" t="s">
        <v>566</v>
      </c>
      <c r="E1381" s="181">
        <v>6406.1548253283427</v>
      </c>
      <c r="F1381" s="181">
        <v>6351.4915774282263</v>
      </c>
      <c r="G1381" s="181">
        <v>6309.6957423042259</v>
      </c>
      <c r="H1381" s="181">
        <v>6279.7771914521763</v>
      </c>
      <c r="I1381" s="181">
        <v>6258.9887384803797</v>
      </c>
      <c r="J1381" s="182">
        <v>6245.1770956740384</v>
      </c>
      <c r="K1381" s="181">
        <v>6236.6829154626703</v>
      </c>
      <c r="L1381" s="181">
        <v>6232.3246509046294</v>
      </c>
      <c r="M1381" s="181">
        <v>6231.0387191599257</v>
      </c>
      <c r="N1381" s="181">
        <v>6232.0089892984979</v>
      </c>
      <c r="O1381" s="181">
        <v>6234.531523461761</v>
      </c>
      <c r="P1381" s="181">
        <v>6238.511071240674</v>
      </c>
      <c r="Q1381" s="181">
        <v>6243.9603197607439</v>
      </c>
      <c r="R1381" s="181">
        <v>6250.412162010829</v>
      </c>
      <c r="S1381" s="181">
        <v>6257.7063189989603</v>
      </c>
      <c r="T1381" s="181">
        <v>6265.5370536937935</v>
      </c>
      <c r="U1381" s="181">
        <v>6273.380650826587</v>
      </c>
      <c r="V1381" s="181">
        <v>6280.9274460849738</v>
      </c>
      <c r="W1381" s="181">
        <v>6288.1717282358686</v>
      </c>
      <c r="X1381" s="181">
        <v>6295.1110807823716</v>
      </c>
      <c r="Y1381" s="181">
        <v>6301.4004450906768</v>
      </c>
    </row>
    <row r="1382" spans="1:25" x14ac:dyDescent="0.25">
      <c r="A1382" s="178" t="s">
        <v>1520</v>
      </c>
      <c r="B1382" s="178" t="s">
        <v>634</v>
      </c>
      <c r="C1382" s="178" t="s">
        <v>218</v>
      </c>
      <c r="D1382" s="178" t="s">
        <v>1598</v>
      </c>
      <c r="E1382" s="181">
        <v>6974.2182853231534</v>
      </c>
      <c r="F1382" s="181">
        <v>7011.6362603040106</v>
      </c>
      <c r="G1382" s="181">
        <v>7062.3356081504626</v>
      </c>
      <c r="H1382" s="181">
        <v>7126.0005120954074</v>
      </c>
      <c r="I1382" s="181">
        <v>7200.0486891190221</v>
      </c>
      <c r="J1382" s="182">
        <v>7282.402263517135</v>
      </c>
      <c r="K1382" s="181">
        <v>7371.3452880745581</v>
      </c>
      <c r="L1382" s="181">
        <v>7465.8479794936102</v>
      </c>
      <c r="M1382" s="181">
        <v>7564.9213865743623</v>
      </c>
      <c r="N1382" s="181">
        <v>7667.7319682071384</v>
      </c>
      <c r="O1382" s="181">
        <v>7773.5531640378849</v>
      </c>
      <c r="P1382" s="181">
        <v>7882.4224350424738</v>
      </c>
      <c r="Q1382" s="181">
        <v>7994.4670052882639</v>
      </c>
      <c r="R1382" s="181">
        <v>8109.0790787994983</v>
      </c>
      <c r="S1382" s="181">
        <v>8226.0094178467152</v>
      </c>
      <c r="T1382" s="181">
        <v>8345.0235656837121</v>
      </c>
      <c r="U1382" s="181">
        <v>8464.9737978335197</v>
      </c>
      <c r="V1382" s="181">
        <v>8584.797442385825</v>
      </c>
      <c r="W1382" s="181">
        <v>8704.4487724734972</v>
      </c>
      <c r="X1382" s="181">
        <v>8823.8923459188918</v>
      </c>
      <c r="Y1382" s="181">
        <v>8942.7883446245287</v>
      </c>
    </row>
    <row r="1383" spans="1:25" x14ac:dyDescent="0.25">
      <c r="A1383" s="178" t="s">
        <v>1520</v>
      </c>
      <c r="B1383" s="178" t="s">
        <v>634</v>
      </c>
      <c r="C1383" s="178" t="s">
        <v>240</v>
      </c>
      <c r="D1383" s="178" t="s">
        <v>241</v>
      </c>
      <c r="E1383" s="181">
        <v>30286.113225604546</v>
      </c>
      <c r="F1383" s="181">
        <v>30139.094450552766</v>
      </c>
      <c r="G1383" s="181">
        <v>30049.236434596598</v>
      </c>
      <c r="H1383" s="181">
        <v>30013.486869798464</v>
      </c>
      <c r="I1383" s="181">
        <v>30019.440778865894</v>
      </c>
      <c r="J1383" s="182">
        <v>30057.249499263569</v>
      </c>
      <c r="K1383" s="181">
        <v>30118.919340600565</v>
      </c>
      <c r="L1383" s="181">
        <v>30199.537489115788</v>
      </c>
      <c r="M1383" s="181">
        <v>30294.539686707838</v>
      </c>
      <c r="N1383" s="181">
        <v>30400.150713198102</v>
      </c>
      <c r="O1383" s="181">
        <v>30513.158404836471</v>
      </c>
      <c r="P1383" s="181">
        <v>30633.441953002202</v>
      </c>
      <c r="Q1383" s="181">
        <v>30761.226802758381</v>
      </c>
      <c r="R1383" s="181">
        <v>30893.92532672573</v>
      </c>
      <c r="S1383" s="181">
        <v>31030.400508593619</v>
      </c>
      <c r="T1383" s="181">
        <v>31169.612448912321</v>
      </c>
      <c r="U1383" s="181">
        <v>31307.182094379328</v>
      </c>
      <c r="V1383" s="181">
        <v>31439.211650896199</v>
      </c>
      <c r="W1383" s="181">
        <v>31565.643765333945</v>
      </c>
      <c r="X1383" s="181">
        <v>31686.462178821843</v>
      </c>
      <c r="Y1383" s="181">
        <v>31800.570869960498</v>
      </c>
    </row>
    <row r="1384" spans="1:25" x14ac:dyDescent="0.25">
      <c r="A1384" s="178" t="s">
        <v>1520</v>
      </c>
      <c r="B1384" s="178" t="s">
        <v>636</v>
      </c>
      <c r="C1384" s="178" t="s">
        <v>218</v>
      </c>
      <c r="D1384" s="178" t="s">
        <v>1599</v>
      </c>
      <c r="E1384" s="181">
        <v>6160.4379618209578</v>
      </c>
      <c r="F1384" s="181">
        <v>6139.5761949001062</v>
      </c>
      <c r="G1384" s="181">
        <v>6119.0890961025016</v>
      </c>
      <c r="H1384" s="181">
        <v>6100.0010943422803</v>
      </c>
      <c r="I1384" s="181">
        <v>6081.4915152314406</v>
      </c>
      <c r="J1384" s="182">
        <v>6062.7954769464623</v>
      </c>
      <c r="K1384" s="181">
        <v>6043.4501809194644</v>
      </c>
      <c r="L1384" s="181">
        <v>6023.1899714950814</v>
      </c>
      <c r="M1384" s="181">
        <v>6001.6927896303996</v>
      </c>
      <c r="N1384" s="181">
        <v>5978.6831741383503</v>
      </c>
      <c r="O1384" s="181">
        <v>5953.9141895862213</v>
      </c>
      <c r="P1384" s="181">
        <v>5927.6802369479119</v>
      </c>
      <c r="Q1384" s="181">
        <v>5900.2979045443299</v>
      </c>
      <c r="R1384" s="181">
        <v>5871.5469884304275</v>
      </c>
      <c r="S1384" s="181">
        <v>5841.4370662137335</v>
      </c>
      <c r="T1384" s="181">
        <v>5809.9441129701472</v>
      </c>
      <c r="U1384" s="181">
        <v>5777.0684115422309</v>
      </c>
      <c r="V1384" s="181">
        <v>5742.8705216954786</v>
      </c>
      <c r="W1384" s="181">
        <v>5707.4022336143844</v>
      </c>
      <c r="X1384" s="181">
        <v>5670.7127935315448</v>
      </c>
      <c r="Y1384" s="181">
        <v>5632.6523361760819</v>
      </c>
    </row>
    <row r="1385" spans="1:25" x14ac:dyDescent="0.25">
      <c r="A1385" s="178" t="s">
        <v>1520</v>
      </c>
      <c r="B1385" s="178" t="s">
        <v>636</v>
      </c>
      <c r="C1385" s="178" t="s">
        <v>240</v>
      </c>
      <c r="D1385" s="178" t="s">
        <v>241</v>
      </c>
      <c r="E1385" s="181">
        <v>8463.8707276873793</v>
      </c>
      <c r="F1385" s="181">
        <v>8531.5581044820647</v>
      </c>
      <c r="G1385" s="181">
        <v>8600.8537344883262</v>
      </c>
      <c r="H1385" s="181">
        <v>8673.2409390074517</v>
      </c>
      <c r="I1385" s="181">
        <v>8747.6176625378248</v>
      </c>
      <c r="J1385" s="182">
        <v>8822.9103277605154</v>
      </c>
      <c r="K1385" s="181">
        <v>8898.4388522368135</v>
      </c>
      <c r="L1385" s="181">
        <v>8973.784362066006</v>
      </c>
      <c r="M1385" s="181">
        <v>9048.4230070179874</v>
      </c>
      <c r="N1385" s="181">
        <v>9121.8771434349765</v>
      </c>
      <c r="O1385" s="181">
        <v>9193.6906415716494</v>
      </c>
      <c r="P1385" s="181">
        <v>9264.2320599769901</v>
      </c>
      <c r="Q1385" s="181">
        <v>9333.9240916166764</v>
      </c>
      <c r="R1385" s="181">
        <v>9402.3514955218325</v>
      </c>
      <c r="S1385" s="181">
        <v>9469.4517924463344</v>
      </c>
      <c r="T1385" s="181">
        <v>9535.1052592916003</v>
      </c>
      <c r="U1385" s="181">
        <v>9599.2276756421161</v>
      </c>
      <c r="V1385" s="181">
        <v>9661.8332011951097</v>
      </c>
      <c r="W1385" s="181">
        <v>9722.9230461373372</v>
      </c>
      <c r="X1385" s="181">
        <v>9782.4954054566806</v>
      </c>
      <c r="Y1385" s="181">
        <v>9840.2018887105824</v>
      </c>
    </row>
    <row r="1386" spans="1:25" x14ac:dyDescent="0.25">
      <c r="A1386" s="178" t="s">
        <v>1520</v>
      </c>
      <c r="B1386" s="178" t="s">
        <v>641</v>
      </c>
      <c r="C1386" s="178" t="s">
        <v>218</v>
      </c>
      <c r="D1386" s="178" t="s">
        <v>1600</v>
      </c>
      <c r="E1386" s="181">
        <v>17749.258934477726</v>
      </c>
      <c r="F1386" s="181">
        <v>17975.973959697996</v>
      </c>
      <c r="G1386" s="181">
        <v>18185.019533496881</v>
      </c>
      <c r="H1386" s="181">
        <v>18384.351663027832</v>
      </c>
      <c r="I1386" s="181">
        <v>18575.229973288566</v>
      </c>
      <c r="J1386" s="182">
        <v>18758.247822308775</v>
      </c>
      <c r="K1386" s="181">
        <v>18934.020209736369</v>
      </c>
      <c r="L1386" s="181">
        <v>19103.297857025485</v>
      </c>
      <c r="M1386" s="181">
        <v>19266.217997738095</v>
      </c>
      <c r="N1386" s="181">
        <v>19422.80401625028</v>
      </c>
      <c r="O1386" s="181">
        <v>19572.890531716526</v>
      </c>
      <c r="P1386" s="181">
        <v>19717.861978449328</v>
      </c>
      <c r="Q1386" s="181">
        <v>19859.048804494214</v>
      </c>
      <c r="R1386" s="181">
        <v>19995.841815323387</v>
      </c>
      <c r="S1386" s="181">
        <v>20128.265056361401</v>
      </c>
      <c r="T1386" s="181">
        <v>20256.281963064437</v>
      </c>
      <c r="U1386" s="181">
        <v>20379.89429235119</v>
      </c>
      <c r="V1386" s="181">
        <v>20499.136992820324</v>
      </c>
      <c r="W1386" s="181">
        <v>20613.992702302676</v>
      </c>
      <c r="X1386" s="181">
        <v>20724.358343874803</v>
      </c>
      <c r="Y1386" s="181">
        <v>20829.527600293535</v>
      </c>
    </row>
    <row r="1387" spans="1:25" x14ac:dyDescent="0.25">
      <c r="A1387" s="178" t="s">
        <v>1520</v>
      </c>
      <c r="B1387" s="178" t="s">
        <v>641</v>
      </c>
      <c r="C1387" s="178" t="s">
        <v>1233</v>
      </c>
      <c r="D1387" s="178" t="s">
        <v>1601</v>
      </c>
      <c r="E1387" s="181">
        <v>3626.028863867552</v>
      </c>
      <c r="F1387" s="181">
        <v>3604.3793659172406</v>
      </c>
      <c r="G1387" s="181">
        <v>3578.8118710236704</v>
      </c>
      <c r="H1387" s="181">
        <v>3551.0799395254585</v>
      </c>
      <c r="I1387" s="181">
        <v>3521.5459724789471</v>
      </c>
      <c r="J1387" s="182">
        <v>3490.4262411035202</v>
      </c>
      <c r="K1387" s="181">
        <v>3457.9289453302022</v>
      </c>
      <c r="L1387" s="181">
        <v>3424.2747915716691</v>
      </c>
      <c r="M1387" s="181">
        <v>3389.5634217104102</v>
      </c>
      <c r="N1387" s="181">
        <v>3353.8702340863383</v>
      </c>
      <c r="O1387" s="181">
        <v>3317.2356735891849</v>
      </c>
      <c r="P1387" s="181">
        <v>3279.9574903889516</v>
      </c>
      <c r="Q1387" s="181">
        <v>3242.305020273574</v>
      </c>
      <c r="R1387" s="181">
        <v>3204.2187018357513</v>
      </c>
      <c r="S1387" s="181">
        <v>3165.7443033185623</v>
      </c>
      <c r="T1387" s="181">
        <v>3126.9163100944565</v>
      </c>
      <c r="U1387" s="181">
        <v>3087.7738436279719</v>
      </c>
      <c r="V1387" s="181">
        <v>3048.3593914152093</v>
      </c>
      <c r="W1387" s="181">
        <v>3008.7059200576705</v>
      </c>
      <c r="X1387" s="181">
        <v>2968.8328613739577</v>
      </c>
      <c r="Y1387" s="181">
        <v>2928.674520201364</v>
      </c>
    </row>
    <row r="1388" spans="1:25" x14ac:dyDescent="0.25">
      <c r="A1388" s="178" t="s">
        <v>1520</v>
      </c>
      <c r="B1388" s="178" t="s">
        <v>641</v>
      </c>
      <c r="C1388" s="178" t="s">
        <v>240</v>
      </c>
      <c r="D1388" s="178" t="s">
        <v>241</v>
      </c>
      <c r="E1388" s="181">
        <v>16575.116254749184</v>
      </c>
      <c r="F1388" s="181">
        <v>16583.215444070684</v>
      </c>
      <c r="G1388" s="181">
        <v>16574.817202518825</v>
      </c>
      <c r="H1388" s="181">
        <v>16557.77222290781</v>
      </c>
      <c r="I1388" s="181">
        <v>16533.6065760694</v>
      </c>
      <c r="J1388" s="182">
        <v>16503.192548842577</v>
      </c>
      <c r="K1388" s="181">
        <v>16467.3839488505</v>
      </c>
      <c r="L1388" s="181">
        <v>16427.114927697286</v>
      </c>
      <c r="M1388" s="181">
        <v>16382.758194214957</v>
      </c>
      <c r="N1388" s="181">
        <v>16334.575913690915</v>
      </c>
      <c r="O1388" s="181">
        <v>16282.663136508854</v>
      </c>
      <c r="P1388" s="181">
        <v>16228.387361842464</v>
      </c>
      <c r="Q1388" s="181">
        <v>16173.015315568668</v>
      </c>
      <c r="R1388" s="181">
        <v>16116.198786651355</v>
      </c>
      <c r="S1388" s="181">
        <v>16058.109820184525</v>
      </c>
      <c r="T1388" s="181">
        <v>15998.866263013168</v>
      </c>
      <c r="U1388" s="181">
        <v>15938.611684874668</v>
      </c>
      <c r="V1388" s="181">
        <v>15877.510025705238</v>
      </c>
      <c r="W1388" s="181">
        <v>15815.678923596144</v>
      </c>
      <c r="X1388" s="181">
        <v>15753.166388383581</v>
      </c>
      <c r="Y1388" s="181">
        <v>15689.564026273234</v>
      </c>
    </row>
    <row r="1389" spans="1:25" x14ac:dyDescent="0.25">
      <c r="A1389" s="178" t="s">
        <v>1520</v>
      </c>
      <c r="B1389" s="178" t="s">
        <v>643</v>
      </c>
      <c r="C1389" s="178" t="s">
        <v>218</v>
      </c>
      <c r="D1389" s="178" t="s">
        <v>1602</v>
      </c>
      <c r="E1389" s="181">
        <v>120396.43262092021</v>
      </c>
      <c r="F1389" s="181">
        <v>121241.53957460496</v>
      </c>
      <c r="G1389" s="181">
        <v>121869.86973359733</v>
      </c>
      <c r="H1389" s="181">
        <v>122341.14458324088</v>
      </c>
      <c r="I1389" s="181">
        <v>122672.30354068537</v>
      </c>
      <c r="J1389" s="182">
        <v>122872.84430663574</v>
      </c>
      <c r="K1389" s="181">
        <v>122953.4624949157</v>
      </c>
      <c r="L1389" s="181">
        <v>122924.03059241266</v>
      </c>
      <c r="M1389" s="181">
        <v>122789.89518374819</v>
      </c>
      <c r="N1389" s="181">
        <v>122554.41289857085</v>
      </c>
      <c r="O1389" s="181">
        <v>122218.26818232187</v>
      </c>
      <c r="P1389" s="181">
        <v>121793.14036102047</v>
      </c>
      <c r="Q1389" s="181">
        <v>121290.49986377161</v>
      </c>
      <c r="R1389" s="181">
        <v>120709.56595267085</v>
      </c>
      <c r="S1389" s="181">
        <v>120052.90019627252</v>
      </c>
      <c r="T1389" s="181">
        <v>119321.35161123643</v>
      </c>
      <c r="U1389" s="181">
        <v>118521.0507742897</v>
      </c>
      <c r="V1389" s="181">
        <v>117659.27408005168</v>
      </c>
      <c r="W1389" s="181">
        <v>116738.3208288797</v>
      </c>
      <c r="X1389" s="181">
        <v>115759.81653276447</v>
      </c>
      <c r="Y1389" s="181">
        <v>114721.35240740745</v>
      </c>
    </row>
    <row r="1390" spans="1:25" x14ac:dyDescent="0.25">
      <c r="A1390" s="178" t="s">
        <v>1520</v>
      </c>
      <c r="B1390" s="178" t="s">
        <v>643</v>
      </c>
      <c r="C1390" s="178" t="s">
        <v>276</v>
      </c>
      <c r="D1390" s="178" t="s">
        <v>1603</v>
      </c>
      <c r="E1390" s="181">
        <v>2788.6670755968285</v>
      </c>
      <c r="F1390" s="181">
        <v>2931.1302066254402</v>
      </c>
      <c r="G1390" s="181">
        <v>3075.2514615645096</v>
      </c>
      <c r="H1390" s="181">
        <v>3222.2367320639678</v>
      </c>
      <c r="I1390" s="181">
        <v>3372.345355407344</v>
      </c>
      <c r="J1390" s="182">
        <v>3525.6731861811236</v>
      </c>
      <c r="K1390" s="181">
        <v>3682.3708389765493</v>
      </c>
      <c r="L1390" s="181">
        <v>3842.5910726393304</v>
      </c>
      <c r="M1390" s="181">
        <v>4006.3660242504225</v>
      </c>
      <c r="N1390" s="181">
        <v>4173.6648088532265</v>
      </c>
      <c r="O1390" s="181">
        <v>4344.3555089712572</v>
      </c>
      <c r="P1390" s="181">
        <v>4518.6913589148635</v>
      </c>
      <c r="Q1390" s="181">
        <v>4696.9642433482868</v>
      </c>
      <c r="R1390" s="181">
        <v>4879.0219798329244</v>
      </c>
      <c r="S1390" s="181">
        <v>5064.8240240574069</v>
      </c>
      <c r="T1390" s="181">
        <v>5254.2470224628278</v>
      </c>
      <c r="U1390" s="181">
        <v>5447.3895570545019</v>
      </c>
      <c r="V1390" s="181">
        <v>5644.4252178488978</v>
      </c>
      <c r="W1390" s="181">
        <v>5845.3109514333937</v>
      </c>
      <c r="X1390" s="181">
        <v>6049.9616958169845</v>
      </c>
      <c r="Y1390" s="181">
        <v>6258.0592616564654</v>
      </c>
    </row>
    <row r="1391" spans="1:25" x14ac:dyDescent="0.25">
      <c r="A1391" s="178" t="s">
        <v>1520</v>
      </c>
      <c r="B1391" s="178" t="s">
        <v>643</v>
      </c>
      <c r="C1391" s="178" t="s">
        <v>280</v>
      </c>
      <c r="D1391" s="178" t="s">
        <v>1325</v>
      </c>
      <c r="E1391" s="181">
        <v>2719.5601655601722</v>
      </c>
      <c r="F1391" s="181">
        <v>2700.2993267718784</v>
      </c>
      <c r="G1391" s="181">
        <v>2676.2841721093155</v>
      </c>
      <c r="H1391" s="181">
        <v>2649.0114235559763</v>
      </c>
      <c r="I1391" s="181">
        <v>2618.9862933809491</v>
      </c>
      <c r="J1391" s="182">
        <v>2586.5330360751377</v>
      </c>
      <c r="K1391" s="181">
        <v>2551.9860420190494</v>
      </c>
      <c r="L1391" s="181">
        <v>2515.6472106338251</v>
      </c>
      <c r="M1391" s="181">
        <v>2477.7129242385358</v>
      </c>
      <c r="N1391" s="181">
        <v>2438.3313613334153</v>
      </c>
      <c r="O1391" s="181">
        <v>2397.5921575514894</v>
      </c>
      <c r="P1391" s="181">
        <v>2355.7946199226462</v>
      </c>
      <c r="Q1391" s="181">
        <v>2313.2192408310007</v>
      </c>
      <c r="R1391" s="181">
        <v>2269.9020211894563</v>
      </c>
      <c r="S1391" s="181">
        <v>2225.9401982656395</v>
      </c>
      <c r="T1391" s="181">
        <v>2181.395504267678</v>
      </c>
      <c r="U1391" s="181">
        <v>2136.4225625398135</v>
      </c>
      <c r="V1391" s="181">
        <v>2091.1887817110155</v>
      </c>
      <c r="W1391" s="181">
        <v>2045.7658803369068</v>
      </c>
      <c r="X1391" s="181">
        <v>2000.2106343833232</v>
      </c>
      <c r="Y1391" s="181">
        <v>1954.508544461562</v>
      </c>
    </row>
    <row r="1392" spans="1:25" x14ac:dyDescent="0.25">
      <c r="A1392" s="178" t="s">
        <v>1520</v>
      </c>
      <c r="B1392" s="178" t="s">
        <v>643</v>
      </c>
      <c r="C1392" s="178" t="s">
        <v>262</v>
      </c>
      <c r="D1392" s="178" t="s">
        <v>1604</v>
      </c>
      <c r="E1392" s="181">
        <v>2119.956093183303</v>
      </c>
      <c r="F1392" s="181">
        <v>2184.6592533336684</v>
      </c>
      <c r="G1392" s="181">
        <v>2247.2305567753406</v>
      </c>
      <c r="H1392" s="181">
        <v>2308.5689096631982</v>
      </c>
      <c r="I1392" s="181">
        <v>2368.8406246214872</v>
      </c>
      <c r="J1392" s="182">
        <v>2428.087046685353</v>
      </c>
      <c r="K1392" s="181">
        <v>2486.3835426214423</v>
      </c>
      <c r="L1392" s="181">
        <v>2543.8012111126682</v>
      </c>
      <c r="M1392" s="181">
        <v>2600.3273566459884</v>
      </c>
      <c r="N1392" s="181">
        <v>2655.9100893912182</v>
      </c>
      <c r="O1392" s="181">
        <v>2710.4385096155179</v>
      </c>
      <c r="P1392" s="181">
        <v>2764.0460917339592</v>
      </c>
      <c r="Q1392" s="181">
        <v>2816.8794187685435</v>
      </c>
      <c r="R1392" s="181">
        <v>2868.8125870639997</v>
      </c>
      <c r="S1392" s="181">
        <v>2919.7936793662884</v>
      </c>
      <c r="T1392" s="181">
        <v>2969.7281170130354</v>
      </c>
      <c r="U1392" s="181">
        <v>3018.651926292287</v>
      </c>
      <c r="V1392" s="181">
        <v>3066.639522320258</v>
      </c>
      <c r="W1392" s="181">
        <v>3113.6444932687459</v>
      </c>
      <c r="X1392" s="181">
        <v>3159.6023700069572</v>
      </c>
      <c r="Y1392" s="181">
        <v>3204.3347368991185</v>
      </c>
    </row>
    <row r="1393" spans="1:25" x14ac:dyDescent="0.25">
      <c r="A1393" s="178" t="s">
        <v>1520</v>
      </c>
      <c r="B1393" s="178" t="s">
        <v>643</v>
      </c>
      <c r="C1393" s="178" t="s">
        <v>936</v>
      </c>
      <c r="D1393" s="178" t="s">
        <v>1605</v>
      </c>
      <c r="E1393" s="181">
        <v>1482.7497315217831</v>
      </c>
      <c r="F1393" s="181">
        <v>1563.2871564590473</v>
      </c>
      <c r="G1393" s="181">
        <v>1645.1925956203556</v>
      </c>
      <c r="H1393" s="181">
        <v>1729.1235298045221</v>
      </c>
      <c r="I1393" s="181">
        <v>1815.2359499772745</v>
      </c>
      <c r="J1393" s="182">
        <v>1903.5993906410183</v>
      </c>
      <c r="K1393" s="181">
        <v>1994.3137841246205</v>
      </c>
      <c r="L1393" s="181">
        <v>2087.4813382288739</v>
      </c>
      <c r="M1393" s="181">
        <v>2183.1396649925214</v>
      </c>
      <c r="N1393" s="181">
        <v>2281.2922627845933</v>
      </c>
      <c r="O1393" s="181">
        <v>2381.8871492270014</v>
      </c>
      <c r="P1393" s="181">
        <v>2485.0833893212694</v>
      </c>
      <c r="Q1393" s="181">
        <v>2591.0631973427076</v>
      </c>
      <c r="R1393" s="181">
        <v>2699.7651705699327</v>
      </c>
      <c r="S1393" s="181">
        <v>2811.1889694538545</v>
      </c>
      <c r="T1393" s="181">
        <v>2925.2880043024998</v>
      </c>
      <c r="U1393" s="181">
        <v>3042.138912677447</v>
      </c>
      <c r="V1393" s="181">
        <v>3161.8611527940425</v>
      </c>
      <c r="W1393" s="181">
        <v>3284.4537772890835</v>
      </c>
      <c r="X1393" s="181">
        <v>3409.8920008224404</v>
      </c>
      <c r="Y1393" s="181">
        <v>3538.0187849372019</v>
      </c>
    </row>
    <row r="1394" spans="1:25" x14ac:dyDescent="0.25">
      <c r="A1394" s="178" t="s">
        <v>1520</v>
      </c>
      <c r="B1394" s="178" t="s">
        <v>643</v>
      </c>
      <c r="C1394" s="178" t="s">
        <v>240</v>
      </c>
      <c r="D1394" s="178" t="s">
        <v>241</v>
      </c>
      <c r="E1394" s="181">
        <v>13140.475687852402</v>
      </c>
      <c r="F1394" s="181">
        <v>13712.148526702334</v>
      </c>
      <c r="G1394" s="181">
        <v>14286.927418916204</v>
      </c>
      <c r="H1394" s="181">
        <v>14870.719255160713</v>
      </c>
      <c r="I1394" s="181">
        <v>15464.936023643017</v>
      </c>
      <c r="J1394" s="182">
        <v>16070.213664021763</v>
      </c>
      <c r="K1394" s="181">
        <v>16687.426091242196</v>
      </c>
      <c r="L1394" s="181">
        <v>17317.442228987617</v>
      </c>
      <c r="M1394" s="181">
        <v>17960.577035879665</v>
      </c>
      <c r="N1394" s="181">
        <v>18616.863520986506</v>
      </c>
      <c r="O1394" s="181">
        <v>19285.890689810927</v>
      </c>
      <c r="P1394" s="181">
        <v>19968.961512698337</v>
      </c>
      <c r="Q1394" s="181">
        <v>20667.529875484681</v>
      </c>
      <c r="R1394" s="181">
        <v>21381.084175424836</v>
      </c>
      <c r="S1394" s="181">
        <v>22109.613386937061</v>
      </c>
      <c r="T1394" s="181">
        <v>22852.750542659749</v>
      </c>
      <c r="U1394" s="181">
        <v>23611.099134491673</v>
      </c>
      <c r="V1394" s="181">
        <v>24385.581322117421</v>
      </c>
      <c r="W1394" s="181">
        <v>25176.177472169074</v>
      </c>
      <c r="X1394" s="181">
        <v>25982.69082130682</v>
      </c>
      <c r="Y1394" s="181">
        <v>26803.930738146719</v>
      </c>
    </row>
    <row r="1395" spans="1:25" x14ac:dyDescent="0.25">
      <c r="A1395" s="178" t="s">
        <v>1520</v>
      </c>
      <c r="B1395" s="178" t="s">
        <v>652</v>
      </c>
      <c r="C1395" s="178" t="s">
        <v>218</v>
      </c>
      <c r="D1395" s="178" t="s">
        <v>1606</v>
      </c>
      <c r="E1395" s="181">
        <v>2895.7035157112464</v>
      </c>
      <c r="F1395" s="181">
        <v>2944.7432945610294</v>
      </c>
      <c r="G1395" s="181">
        <v>2998.2619519972791</v>
      </c>
      <c r="H1395" s="181">
        <v>3056.3165193969389</v>
      </c>
      <c r="I1395" s="181">
        <v>3118.0858514464244</v>
      </c>
      <c r="J1395" s="182">
        <v>3182.9205931395122</v>
      </c>
      <c r="K1395" s="181">
        <v>3250.2407804150844</v>
      </c>
      <c r="L1395" s="181">
        <v>3319.6808139312034</v>
      </c>
      <c r="M1395" s="181">
        <v>3390.8688737148832</v>
      </c>
      <c r="N1395" s="181">
        <v>3463.4101630949463</v>
      </c>
      <c r="O1395" s="181">
        <v>3536.9506891287278</v>
      </c>
      <c r="P1395" s="181">
        <v>3611.4739795609516</v>
      </c>
      <c r="Q1395" s="181">
        <v>3686.9768594348307</v>
      </c>
      <c r="R1395" s="181">
        <v>3763.0936535440837</v>
      </c>
      <c r="S1395" s="181">
        <v>3839.6050031554742</v>
      </c>
      <c r="T1395" s="181">
        <v>3916.5872925356289</v>
      </c>
      <c r="U1395" s="181">
        <v>3993.8778902523395</v>
      </c>
      <c r="V1395" s="181">
        <v>4071.0579760404248</v>
      </c>
      <c r="W1395" s="181">
        <v>4148.0119147197001</v>
      </c>
      <c r="X1395" s="181">
        <v>4224.6343437730256</v>
      </c>
      <c r="Y1395" s="181">
        <v>4300.9808078423721</v>
      </c>
    </row>
    <row r="1396" spans="1:25" x14ac:dyDescent="0.25">
      <c r="A1396" s="178" t="s">
        <v>1520</v>
      </c>
      <c r="B1396" s="178" t="s">
        <v>652</v>
      </c>
      <c r="C1396" s="178" t="s">
        <v>240</v>
      </c>
      <c r="D1396" s="178" t="s">
        <v>241</v>
      </c>
      <c r="E1396" s="181">
        <v>8069.6443562835466</v>
      </c>
      <c r="F1396" s="181">
        <v>8028.7143626171619</v>
      </c>
      <c r="G1396" s="181">
        <v>7997.7246772254284</v>
      </c>
      <c r="H1396" s="181">
        <v>7976.1545501111505</v>
      </c>
      <c r="I1396" s="181">
        <v>7961.2580678853556</v>
      </c>
      <c r="J1396" s="182">
        <v>7950.9291759738899</v>
      </c>
      <c r="K1396" s="181">
        <v>7943.39408505967</v>
      </c>
      <c r="L1396" s="181">
        <v>7937.5311298011238</v>
      </c>
      <c r="M1396" s="181">
        <v>7932.2920116495934</v>
      </c>
      <c r="N1396" s="181">
        <v>7926.6604533710342</v>
      </c>
      <c r="O1396" s="181">
        <v>7919.7962581617385</v>
      </c>
      <c r="P1396" s="181">
        <v>7911.6709405696092</v>
      </c>
      <c r="Q1396" s="181">
        <v>7902.2889343485003</v>
      </c>
      <c r="R1396" s="181">
        <v>7890.8962410562381</v>
      </c>
      <c r="S1396" s="181">
        <v>7877.1064261813881</v>
      </c>
      <c r="T1396" s="181">
        <v>7861.1643991834226</v>
      </c>
      <c r="U1396" s="181">
        <v>7842.8299768874867</v>
      </c>
      <c r="V1396" s="181">
        <v>7821.3964467027681</v>
      </c>
      <c r="W1396" s="181">
        <v>7796.7937882789665</v>
      </c>
      <c r="X1396" s="181">
        <v>7768.9846593820257</v>
      </c>
      <c r="Y1396" s="181">
        <v>7738.2325031089331</v>
      </c>
    </row>
    <row r="1397" spans="1:25" x14ac:dyDescent="0.25">
      <c r="A1397" s="178" t="s">
        <v>1520</v>
      </c>
      <c r="B1397" s="178" t="s">
        <v>654</v>
      </c>
      <c r="C1397" s="178" t="s">
        <v>218</v>
      </c>
      <c r="D1397" s="178" t="s">
        <v>1607</v>
      </c>
      <c r="E1397" s="181">
        <v>2542.7425050563097</v>
      </c>
      <c r="F1397" s="181">
        <v>2548.6308433894446</v>
      </c>
      <c r="G1397" s="181">
        <v>2550.0562578013246</v>
      </c>
      <c r="H1397" s="181">
        <v>2548.7944891485886</v>
      </c>
      <c r="I1397" s="181">
        <v>2545.4960994776479</v>
      </c>
      <c r="J1397" s="182">
        <v>2540.5888947429362</v>
      </c>
      <c r="K1397" s="181">
        <v>2534.4107043289523</v>
      </c>
      <c r="L1397" s="181">
        <v>2527.228238548948</v>
      </c>
      <c r="M1397" s="181">
        <v>2519.1665487348337</v>
      </c>
      <c r="N1397" s="181">
        <v>2510.2957711249833</v>
      </c>
      <c r="O1397" s="181">
        <v>2500.6224373361192</v>
      </c>
      <c r="P1397" s="181">
        <v>2490.3288412011684</v>
      </c>
      <c r="Q1397" s="181">
        <v>2479.5717095137938</v>
      </c>
      <c r="R1397" s="181">
        <v>2468.2553456356477</v>
      </c>
      <c r="S1397" s="181">
        <v>2456.3601999938169</v>
      </c>
      <c r="T1397" s="181">
        <v>2443.8104659824758</v>
      </c>
      <c r="U1397" s="181">
        <v>2430.6541829829989</v>
      </c>
      <c r="V1397" s="181">
        <v>2416.9954627498955</v>
      </c>
      <c r="W1397" s="181">
        <v>2402.8295675845511</v>
      </c>
      <c r="X1397" s="181">
        <v>2388.1461426801425</v>
      </c>
      <c r="Y1397" s="181">
        <v>2372.8345473141794</v>
      </c>
    </row>
    <row r="1398" spans="1:25" x14ac:dyDescent="0.25">
      <c r="A1398" s="178" t="s">
        <v>1520</v>
      </c>
      <c r="B1398" s="178" t="s">
        <v>654</v>
      </c>
      <c r="C1398" s="178" t="s">
        <v>240</v>
      </c>
      <c r="D1398" s="178" t="s">
        <v>241</v>
      </c>
      <c r="E1398" s="181">
        <v>4167.7805808297071</v>
      </c>
      <c r="F1398" s="181">
        <v>4217.2825215024041</v>
      </c>
      <c r="G1398" s="181">
        <v>4259.9993395347201</v>
      </c>
      <c r="H1398" s="181">
        <v>4298.7209715388217</v>
      </c>
      <c r="I1398" s="181">
        <v>4334.4314944039306</v>
      </c>
      <c r="J1398" s="182">
        <v>4367.7716371460247</v>
      </c>
      <c r="K1398" s="181">
        <v>4399.2519948248982</v>
      </c>
      <c r="L1398" s="181">
        <v>4429.2793303977332</v>
      </c>
      <c r="M1398" s="181">
        <v>4458.0263446862937</v>
      </c>
      <c r="N1398" s="181">
        <v>4485.5749957749304</v>
      </c>
      <c r="O1398" s="181">
        <v>4511.896269179626</v>
      </c>
      <c r="P1398" s="181">
        <v>4537.2808072591633</v>
      </c>
      <c r="Q1398" s="181">
        <v>4561.9841918928996</v>
      </c>
      <c r="R1398" s="181">
        <v>4585.8035290929492</v>
      </c>
      <c r="S1398" s="181">
        <v>4608.6711433056398</v>
      </c>
      <c r="T1398" s="181">
        <v>4630.4105319980426</v>
      </c>
      <c r="U1398" s="181">
        <v>4651.0756570483045</v>
      </c>
      <c r="V1398" s="181">
        <v>4670.8315384348225</v>
      </c>
      <c r="W1398" s="181">
        <v>4689.6378541168742</v>
      </c>
      <c r="X1398" s="181">
        <v>4707.4420662946522</v>
      </c>
      <c r="Y1398" s="181">
        <v>4723.9903680779717</v>
      </c>
    </row>
    <row r="1399" spans="1:25" x14ac:dyDescent="0.25">
      <c r="A1399" s="178" t="s">
        <v>1520</v>
      </c>
      <c r="B1399" s="178" t="s">
        <v>656</v>
      </c>
      <c r="C1399" s="178" t="s">
        <v>218</v>
      </c>
      <c r="D1399" s="178" t="s">
        <v>1608</v>
      </c>
      <c r="E1399" s="181">
        <v>68652.051589081646</v>
      </c>
      <c r="F1399" s="181">
        <v>69219.664385133612</v>
      </c>
      <c r="G1399" s="181">
        <v>69582.648099594517</v>
      </c>
      <c r="H1399" s="181">
        <v>69792.055013461562</v>
      </c>
      <c r="I1399" s="181">
        <v>69870.739013280006</v>
      </c>
      <c r="J1399" s="182">
        <v>69833.994938708667</v>
      </c>
      <c r="K1399" s="181">
        <v>69696.014571411099</v>
      </c>
      <c r="L1399" s="181">
        <v>69468.956665339225</v>
      </c>
      <c r="M1399" s="181">
        <v>69161.092092125342</v>
      </c>
      <c r="N1399" s="181">
        <v>68778.589561926085</v>
      </c>
      <c r="O1399" s="181">
        <v>68325.697294050624</v>
      </c>
      <c r="P1399" s="181">
        <v>67812.422567739515</v>
      </c>
      <c r="Q1399" s="181">
        <v>67248.126921056726</v>
      </c>
      <c r="R1399" s="181">
        <v>66634.929174243254</v>
      </c>
      <c r="S1399" s="181">
        <v>65977.026554736964</v>
      </c>
      <c r="T1399" s="181">
        <v>65276.791425013253</v>
      </c>
      <c r="U1399" s="181">
        <v>64538.66352627267</v>
      </c>
      <c r="V1399" s="181">
        <v>63768.011035373303</v>
      </c>
      <c r="W1399" s="181">
        <v>62967.546971935823</v>
      </c>
      <c r="X1399" s="181">
        <v>62139.807019358406</v>
      </c>
      <c r="Y1399" s="181">
        <v>61284.472454365292</v>
      </c>
    </row>
    <row r="1400" spans="1:25" x14ac:dyDescent="0.25">
      <c r="A1400" s="178" t="s">
        <v>1520</v>
      </c>
      <c r="B1400" s="178" t="s">
        <v>656</v>
      </c>
      <c r="C1400" s="178" t="s">
        <v>510</v>
      </c>
      <c r="D1400" s="178" t="s">
        <v>1609</v>
      </c>
      <c r="E1400" s="181">
        <v>1757.8542760911898</v>
      </c>
      <c r="F1400" s="181">
        <v>1851.692607950353</v>
      </c>
      <c r="G1400" s="181">
        <v>1944.6901308431654</v>
      </c>
      <c r="H1400" s="181">
        <v>2037.8184868143987</v>
      </c>
      <c r="I1400" s="181">
        <v>2131.3997097028969</v>
      </c>
      <c r="J1400" s="182">
        <v>2225.5968943317662</v>
      </c>
      <c r="K1400" s="181">
        <v>2320.5857339666863</v>
      </c>
      <c r="L1400" s="181">
        <v>2416.5206120819767</v>
      </c>
      <c r="M1400" s="181">
        <v>2513.4579499044717</v>
      </c>
      <c r="N1400" s="181">
        <v>2611.3982034305441</v>
      </c>
      <c r="O1400" s="181">
        <v>2710.2787624506086</v>
      </c>
      <c r="P1400" s="181">
        <v>2810.2774790529957</v>
      </c>
      <c r="Q1400" s="181">
        <v>2911.5898032150681</v>
      </c>
      <c r="R1400" s="181">
        <v>3014.130085154743</v>
      </c>
      <c r="S1400" s="181">
        <v>3117.904754825543</v>
      </c>
      <c r="T1400" s="181">
        <v>3222.8415835624241</v>
      </c>
      <c r="U1400" s="181">
        <v>3328.9722973227585</v>
      </c>
      <c r="V1400" s="181">
        <v>3436.395476090197</v>
      </c>
      <c r="W1400" s="181">
        <v>3545.0886201188591</v>
      </c>
      <c r="X1400" s="181">
        <v>3655.0243575875343</v>
      </c>
      <c r="Y1400" s="181">
        <v>3766.0049046704157</v>
      </c>
    </row>
    <row r="1401" spans="1:25" x14ac:dyDescent="0.25">
      <c r="A1401" s="178" t="s">
        <v>1520</v>
      </c>
      <c r="B1401" s="178" t="s">
        <v>656</v>
      </c>
      <c r="C1401" s="178" t="s">
        <v>512</v>
      </c>
      <c r="D1401" s="178" t="s">
        <v>1610</v>
      </c>
      <c r="E1401" s="181">
        <v>8858.52635772953</v>
      </c>
      <c r="F1401" s="181">
        <v>9238.87504556362</v>
      </c>
      <c r="G1401" s="181">
        <v>9606.6551099691042</v>
      </c>
      <c r="H1401" s="181">
        <v>9966.8718767343235</v>
      </c>
      <c r="I1401" s="181">
        <v>10321.192272775437</v>
      </c>
      <c r="J1401" s="182">
        <v>10670.458018711226</v>
      </c>
      <c r="K1401" s="181">
        <v>11015.539230094972</v>
      </c>
      <c r="L1401" s="181">
        <v>11357.172858753127</v>
      </c>
      <c r="M1401" s="181">
        <v>11695.611792320171</v>
      </c>
      <c r="N1401" s="181">
        <v>12030.841637151796</v>
      </c>
      <c r="O1401" s="181">
        <v>12362.561348600238</v>
      </c>
      <c r="P1401" s="181">
        <v>12691.568245471208</v>
      </c>
      <c r="Q1401" s="181">
        <v>13018.707354895523</v>
      </c>
      <c r="R1401" s="181">
        <v>13343.545945758073</v>
      </c>
      <c r="S1401" s="181">
        <v>13666.071745817657</v>
      </c>
      <c r="T1401" s="181">
        <v>13985.931579045366</v>
      </c>
      <c r="U1401" s="181">
        <v>14303.23290130042</v>
      </c>
      <c r="V1401" s="181">
        <v>14618.363487500539</v>
      </c>
      <c r="W1401" s="181">
        <v>14931.185896977328</v>
      </c>
      <c r="X1401" s="181">
        <v>15241.547732163206</v>
      </c>
      <c r="Y1401" s="181">
        <v>15548.59905981291</v>
      </c>
    </row>
    <row r="1402" spans="1:25" x14ac:dyDescent="0.25">
      <c r="A1402" s="178" t="s">
        <v>1520</v>
      </c>
      <c r="B1402" s="178" t="s">
        <v>656</v>
      </c>
      <c r="C1402" s="178" t="s">
        <v>262</v>
      </c>
      <c r="D1402" s="178" t="s">
        <v>1611</v>
      </c>
      <c r="E1402" s="181">
        <v>6976.4205047651503</v>
      </c>
      <c r="F1402" s="181">
        <v>7028.9299666136185</v>
      </c>
      <c r="G1402" s="181">
        <v>7060.5946095073186</v>
      </c>
      <c r="H1402" s="181">
        <v>7076.6368179782839</v>
      </c>
      <c r="I1402" s="181">
        <v>7079.4065834478151</v>
      </c>
      <c r="J1402" s="182">
        <v>7070.4817065293164</v>
      </c>
      <c r="K1402" s="181">
        <v>7051.3237917756269</v>
      </c>
      <c r="L1402" s="181">
        <v>7023.1846480900012</v>
      </c>
      <c r="M1402" s="181">
        <v>6986.9196675119847</v>
      </c>
      <c r="N1402" s="181">
        <v>6943.1695434486082</v>
      </c>
      <c r="O1402" s="181">
        <v>6892.3793813894863</v>
      </c>
      <c r="P1402" s="181">
        <v>6835.5735223681168</v>
      </c>
      <c r="Q1402" s="181">
        <v>6773.7082743779947</v>
      </c>
      <c r="R1402" s="181">
        <v>6707.0081511971175</v>
      </c>
      <c r="S1402" s="181">
        <v>6635.9060670683793</v>
      </c>
      <c r="T1402" s="181">
        <v>6560.6502706972733</v>
      </c>
      <c r="U1402" s="181">
        <v>6481.6959244793179</v>
      </c>
      <c r="V1402" s="181">
        <v>6399.5900412463525</v>
      </c>
      <c r="W1402" s="181">
        <v>6314.6117686226671</v>
      </c>
      <c r="X1402" s="181">
        <v>6227.0216728406222</v>
      </c>
      <c r="Y1402" s="181">
        <v>6136.7937339058162</v>
      </c>
    </row>
    <row r="1403" spans="1:25" x14ac:dyDescent="0.25">
      <c r="A1403" s="178" t="s">
        <v>1520</v>
      </c>
      <c r="B1403" s="178" t="s">
        <v>656</v>
      </c>
      <c r="C1403" s="178" t="s">
        <v>934</v>
      </c>
      <c r="D1403" s="178" t="s">
        <v>1612</v>
      </c>
      <c r="E1403" s="181">
        <v>3989.2903820678971</v>
      </c>
      <c r="F1403" s="181">
        <v>3957.5280717113769</v>
      </c>
      <c r="G1403" s="181">
        <v>3914.243621458475</v>
      </c>
      <c r="H1403" s="181">
        <v>3862.827114541255</v>
      </c>
      <c r="I1403" s="181">
        <v>3804.9329386581517</v>
      </c>
      <c r="J1403" s="182">
        <v>3741.7170441273097</v>
      </c>
      <c r="K1403" s="181">
        <v>3674.213467730443</v>
      </c>
      <c r="L1403" s="181">
        <v>3603.2931961411105</v>
      </c>
      <c r="M1403" s="181">
        <v>3529.5801857922756</v>
      </c>
      <c r="N1403" s="181">
        <v>3453.5588498521834</v>
      </c>
      <c r="O1403" s="181">
        <v>3375.5928089505614</v>
      </c>
      <c r="P1403" s="181">
        <v>3296.3067909262959</v>
      </c>
      <c r="Q1403" s="181">
        <v>3216.2584701349474</v>
      </c>
      <c r="R1403" s="181">
        <v>3135.6319151347138</v>
      </c>
      <c r="S1403" s="181">
        <v>3054.6978531015561</v>
      </c>
      <c r="T1403" s="181">
        <v>2973.6284628082931</v>
      </c>
      <c r="U1403" s="181">
        <v>2892.6791058872891</v>
      </c>
      <c r="V1403" s="181">
        <v>2812.1309955358529</v>
      </c>
      <c r="W1403" s="181">
        <v>2732.1329931957512</v>
      </c>
      <c r="X1403" s="181">
        <v>2652.8173319285806</v>
      </c>
      <c r="Y1403" s="181">
        <v>2574.1881287921683</v>
      </c>
    </row>
    <row r="1404" spans="1:25" x14ac:dyDescent="0.25">
      <c r="A1404" s="178" t="s">
        <v>1520</v>
      </c>
      <c r="B1404" s="178" t="s">
        <v>656</v>
      </c>
      <c r="C1404" s="178" t="s">
        <v>451</v>
      </c>
      <c r="D1404" s="178" t="s">
        <v>1613</v>
      </c>
      <c r="E1404" s="181">
        <v>2036.9110962817958</v>
      </c>
      <c r="F1404" s="181">
        <v>2096.8919329528189</v>
      </c>
      <c r="G1404" s="181">
        <v>2152.1647705834985</v>
      </c>
      <c r="H1404" s="181">
        <v>2203.9846089415582</v>
      </c>
      <c r="I1404" s="181">
        <v>2252.8169946035327</v>
      </c>
      <c r="J1404" s="182">
        <v>2298.9285289900035</v>
      </c>
      <c r="K1404" s="181">
        <v>2342.5805492947584</v>
      </c>
      <c r="L1404" s="181">
        <v>2383.995166615402</v>
      </c>
      <c r="M1404" s="181">
        <v>2423.2847115099762</v>
      </c>
      <c r="N1404" s="181">
        <v>2460.5028433256671</v>
      </c>
      <c r="O1404" s="181">
        <v>2495.6442877264758</v>
      </c>
      <c r="P1404" s="181">
        <v>2528.924575667862</v>
      </c>
      <c r="Q1404" s="181">
        <v>2560.5591655618614</v>
      </c>
      <c r="R1404" s="181">
        <v>2590.5058012109107</v>
      </c>
      <c r="S1404" s="181">
        <v>2618.8062782385591</v>
      </c>
      <c r="T1404" s="181">
        <v>2645.4370977058161</v>
      </c>
      <c r="U1404" s="181">
        <v>2670.4632993435694</v>
      </c>
      <c r="V1404" s="181">
        <v>2693.9995761137725</v>
      </c>
      <c r="W1404" s="181">
        <v>2716.0604547141284</v>
      </c>
      <c r="X1404" s="181">
        <v>2736.658229552841</v>
      </c>
      <c r="Y1404" s="181">
        <v>2755.6821369730806</v>
      </c>
    </row>
    <row r="1405" spans="1:25" x14ac:dyDescent="0.25">
      <c r="A1405" s="178" t="s">
        <v>1520</v>
      </c>
      <c r="B1405" s="178" t="s">
        <v>656</v>
      </c>
      <c r="C1405" s="178" t="s">
        <v>1442</v>
      </c>
      <c r="D1405" s="178" t="s">
        <v>1614</v>
      </c>
      <c r="E1405" s="181">
        <v>9157.9522888829542</v>
      </c>
      <c r="F1405" s="181">
        <v>9646.8249888120354</v>
      </c>
      <c r="G1405" s="181">
        <v>10131.31729811225</v>
      </c>
      <c r="H1405" s="181">
        <v>10616.491212882429</v>
      </c>
      <c r="I1405" s="181">
        <v>11104.024443597016</v>
      </c>
      <c r="J1405" s="182">
        <v>11594.766670817642</v>
      </c>
      <c r="K1405" s="181">
        <v>12089.633209634103</v>
      </c>
      <c r="L1405" s="181">
        <v>12589.428356802528</v>
      </c>
      <c r="M1405" s="181">
        <v>13094.44605187778</v>
      </c>
      <c r="N1405" s="181">
        <v>13604.688670479432</v>
      </c>
      <c r="O1405" s="181">
        <v>14119.83003010193</v>
      </c>
      <c r="P1405" s="181">
        <v>14640.796692725731</v>
      </c>
      <c r="Q1405" s="181">
        <v>15168.606900643099</v>
      </c>
      <c r="R1405" s="181">
        <v>15702.81444131609</v>
      </c>
      <c r="S1405" s="181">
        <v>16243.452813088894</v>
      </c>
      <c r="T1405" s="181">
        <v>16790.145723866452</v>
      </c>
      <c r="U1405" s="181">
        <v>17343.058457431318</v>
      </c>
      <c r="V1405" s="181">
        <v>17902.704589225548</v>
      </c>
      <c r="W1405" s="181">
        <v>18468.966901569562</v>
      </c>
      <c r="X1405" s="181">
        <v>19041.702794569774</v>
      </c>
      <c r="Y1405" s="181">
        <v>19619.881867205535</v>
      </c>
    </row>
    <row r="1406" spans="1:25" x14ac:dyDescent="0.25">
      <c r="A1406" s="178" t="s">
        <v>1520</v>
      </c>
      <c r="B1406" s="178" t="s">
        <v>656</v>
      </c>
      <c r="C1406" s="178" t="s">
        <v>1615</v>
      </c>
      <c r="D1406" s="178" t="s">
        <v>1616</v>
      </c>
      <c r="E1406" s="181">
        <v>1647.8610768919727</v>
      </c>
      <c r="F1406" s="181">
        <v>1724.7619591227133</v>
      </c>
      <c r="G1406" s="181">
        <v>1799.8372193202431</v>
      </c>
      <c r="H1406" s="181">
        <v>1874.0055046741834</v>
      </c>
      <c r="I1406" s="181">
        <v>1947.5688197066552</v>
      </c>
      <c r="J1406" s="182">
        <v>2020.6773035641097</v>
      </c>
      <c r="K1406" s="181">
        <v>2093.488700110544</v>
      </c>
      <c r="L1406" s="181">
        <v>2166.137660550201</v>
      </c>
      <c r="M1406" s="181">
        <v>2238.6681436983586</v>
      </c>
      <c r="N1406" s="181">
        <v>2311.0734193225189</v>
      </c>
      <c r="O1406" s="181">
        <v>2383.2914215052156</v>
      </c>
      <c r="P1406" s="181">
        <v>2455.4717220080452</v>
      </c>
      <c r="Q1406" s="181">
        <v>2527.7753235785535</v>
      </c>
      <c r="R1406" s="181">
        <v>2600.1165653989647</v>
      </c>
      <c r="S1406" s="181">
        <v>2672.4907876893899</v>
      </c>
      <c r="T1406" s="181">
        <v>2744.8263694408997</v>
      </c>
      <c r="U1406" s="181">
        <v>2817.1414003282839</v>
      </c>
      <c r="V1406" s="181">
        <v>2889.509653401592</v>
      </c>
      <c r="W1406" s="181">
        <v>2961.9017847195205</v>
      </c>
      <c r="X1406" s="181">
        <v>3034.2850615088573</v>
      </c>
      <c r="Y1406" s="181">
        <v>3106.4869314344314</v>
      </c>
    </row>
    <row r="1407" spans="1:25" x14ac:dyDescent="0.25">
      <c r="A1407" s="178" t="s">
        <v>1520</v>
      </c>
      <c r="B1407" s="178" t="s">
        <v>656</v>
      </c>
      <c r="C1407" s="178" t="s">
        <v>1617</v>
      </c>
      <c r="D1407" s="178" t="s">
        <v>1618</v>
      </c>
      <c r="E1407" s="181">
        <v>1547.0339776260241</v>
      </c>
      <c r="F1407" s="181">
        <v>1629.618233763955</v>
      </c>
      <c r="G1407" s="181">
        <v>1711.4625195543272</v>
      </c>
      <c r="H1407" s="181">
        <v>1793.4219475498678</v>
      </c>
      <c r="I1407" s="181">
        <v>1875.7799299181345</v>
      </c>
      <c r="J1407" s="182">
        <v>1958.6800014426146</v>
      </c>
      <c r="K1407" s="181">
        <v>2042.2767844121654</v>
      </c>
      <c r="L1407" s="181">
        <v>2126.706147017685</v>
      </c>
      <c r="M1407" s="181">
        <v>2212.0177438614687</v>
      </c>
      <c r="N1407" s="181">
        <v>2298.2119762520274</v>
      </c>
      <c r="O1407" s="181">
        <v>2385.2337428519577</v>
      </c>
      <c r="P1407" s="181">
        <v>2473.2395658641412</v>
      </c>
      <c r="Q1407" s="181">
        <v>2562.4014548572995</v>
      </c>
      <c r="R1407" s="181">
        <v>2652.6440320684064</v>
      </c>
      <c r="S1407" s="181">
        <v>2743.9729563036035</v>
      </c>
      <c r="T1407" s="181">
        <v>2836.3246613159608</v>
      </c>
      <c r="U1407" s="181">
        <v>2929.7270681537093</v>
      </c>
      <c r="V1407" s="181">
        <v>3024.2669340562265</v>
      </c>
      <c r="W1407" s="181">
        <v>3119.9244576828446</v>
      </c>
      <c r="X1407" s="181">
        <v>3216.6755499278752</v>
      </c>
      <c r="Y1407" s="181">
        <v>3314.3461472737058</v>
      </c>
    </row>
    <row r="1408" spans="1:25" x14ac:dyDescent="0.25">
      <c r="A1408" s="178" t="s">
        <v>1520</v>
      </c>
      <c r="B1408" s="178" t="s">
        <v>656</v>
      </c>
      <c r="C1408" s="178" t="s">
        <v>240</v>
      </c>
      <c r="D1408" s="178" t="s">
        <v>241</v>
      </c>
      <c r="E1408" s="181">
        <v>15768.747251865523</v>
      </c>
      <c r="F1408" s="181">
        <v>16184.268339516899</v>
      </c>
      <c r="G1408" s="181">
        <v>16561.110191551743</v>
      </c>
      <c r="H1408" s="181">
        <v>16909.253007829662</v>
      </c>
      <c r="I1408" s="181">
        <v>17232.519137036761</v>
      </c>
      <c r="J1408" s="182">
        <v>17533.168093400855</v>
      </c>
      <c r="K1408" s="181">
        <v>17813.392464670022</v>
      </c>
      <c r="L1408" s="181">
        <v>18075.061439710356</v>
      </c>
      <c r="M1408" s="181">
        <v>18319.192213890252</v>
      </c>
      <c r="N1408" s="181">
        <v>18546.347681436109</v>
      </c>
      <c r="O1408" s="181">
        <v>18756.641065685275</v>
      </c>
      <c r="P1408" s="181">
        <v>18951.838786335211</v>
      </c>
      <c r="Q1408" s="181">
        <v>19133.686150848727</v>
      </c>
      <c r="R1408" s="181">
        <v>19301.98799904871</v>
      </c>
      <c r="S1408" s="181">
        <v>19457.175690948305</v>
      </c>
      <c r="T1408" s="181">
        <v>19599.191720642</v>
      </c>
      <c r="U1408" s="181">
        <v>19728.633107821501</v>
      </c>
      <c r="V1408" s="181">
        <v>19846.455693967448</v>
      </c>
      <c r="W1408" s="181">
        <v>19952.868508256772</v>
      </c>
      <c r="X1408" s="181">
        <v>20048.061658115468</v>
      </c>
      <c r="Y1408" s="181">
        <v>20131.323906808659</v>
      </c>
    </row>
    <row r="1409" spans="1:25" x14ac:dyDescent="0.25">
      <c r="A1409" s="178" t="s">
        <v>1520</v>
      </c>
      <c r="B1409" s="178" t="s">
        <v>777</v>
      </c>
      <c r="C1409" s="178" t="s">
        <v>218</v>
      </c>
      <c r="D1409" s="178" t="s">
        <v>1619</v>
      </c>
      <c r="E1409" s="181">
        <v>11726.999216310687</v>
      </c>
      <c r="F1409" s="181">
        <v>11874.993239684596</v>
      </c>
      <c r="G1409" s="181">
        <v>12013.560731314174</v>
      </c>
      <c r="H1409" s="181">
        <v>12147.873098983018</v>
      </c>
      <c r="I1409" s="181">
        <v>12278.452340574848</v>
      </c>
      <c r="J1409" s="182">
        <v>12405.325307240581</v>
      </c>
      <c r="K1409" s="181">
        <v>12528.719596621284</v>
      </c>
      <c r="L1409" s="181">
        <v>12648.926246966872</v>
      </c>
      <c r="M1409" s="181">
        <v>12765.854189252696</v>
      </c>
      <c r="N1409" s="181">
        <v>12879.340378819088</v>
      </c>
      <c r="O1409" s="181">
        <v>12989.169790633186</v>
      </c>
      <c r="P1409" s="181">
        <v>13096.171221272258</v>
      </c>
      <c r="Q1409" s="181">
        <v>13201.143536825264</v>
      </c>
      <c r="R1409" s="181">
        <v>13303.602055614152</v>
      </c>
      <c r="S1409" s="181">
        <v>13403.562919283251</v>
      </c>
      <c r="T1409" s="181">
        <v>13500.917853182678</v>
      </c>
      <c r="U1409" s="181">
        <v>13595.626374630801</v>
      </c>
      <c r="V1409" s="181">
        <v>13687.802803891869</v>
      </c>
      <c r="W1409" s="181">
        <v>13777.449214322412</v>
      </c>
      <c r="X1409" s="181">
        <v>13864.554432763838</v>
      </c>
      <c r="Y1409" s="181">
        <v>13948.574745013842</v>
      </c>
    </row>
    <row r="1410" spans="1:25" x14ac:dyDescent="0.25">
      <c r="A1410" s="178" t="s">
        <v>1520</v>
      </c>
      <c r="B1410" s="178" t="s">
        <v>777</v>
      </c>
      <c r="C1410" s="178" t="s">
        <v>240</v>
      </c>
      <c r="D1410" s="178" t="s">
        <v>241</v>
      </c>
      <c r="E1410" s="181">
        <v>13031.805714901928</v>
      </c>
      <c r="F1410" s="181">
        <v>13053.476129575951</v>
      </c>
      <c r="G1410" s="181">
        <v>13063.446288884803</v>
      </c>
      <c r="H1410" s="181">
        <v>13067.646641355672</v>
      </c>
      <c r="I1410" s="181">
        <v>13066.811040657481</v>
      </c>
      <c r="J1410" s="182">
        <v>13061.123198668758</v>
      </c>
      <c r="K1410" s="181">
        <v>13050.970274545816</v>
      </c>
      <c r="L1410" s="181">
        <v>13036.790479642574</v>
      </c>
      <c r="M1410" s="181">
        <v>13018.615752434613</v>
      </c>
      <c r="N1410" s="181">
        <v>12996.405742109233</v>
      </c>
      <c r="O1410" s="181">
        <v>12970.071548475054</v>
      </c>
      <c r="P1410" s="181">
        <v>12940.561078353488</v>
      </c>
      <c r="Q1410" s="181">
        <v>12908.755291846455</v>
      </c>
      <c r="R1410" s="181">
        <v>12874.257852017421</v>
      </c>
      <c r="S1410" s="181">
        <v>12837.169374943149</v>
      </c>
      <c r="T1410" s="181">
        <v>12797.469508426422</v>
      </c>
      <c r="U1410" s="181">
        <v>12755.203396455052</v>
      </c>
      <c r="V1410" s="181">
        <v>12710.559159025008</v>
      </c>
      <c r="W1410" s="181">
        <v>12663.6151368685</v>
      </c>
      <c r="X1410" s="181">
        <v>12614.43541332044</v>
      </c>
      <c r="Y1410" s="181">
        <v>12562.602795523668</v>
      </c>
    </row>
    <row r="1411" spans="1:25" x14ac:dyDescent="0.25">
      <c r="A1411" s="178" t="s">
        <v>1520</v>
      </c>
      <c r="B1411" s="178" t="s">
        <v>779</v>
      </c>
      <c r="C1411" s="178" t="s">
        <v>218</v>
      </c>
      <c r="D1411" s="178" t="s">
        <v>1620</v>
      </c>
      <c r="E1411" s="181">
        <v>10886.714509597256</v>
      </c>
      <c r="F1411" s="181">
        <v>10888.82895349962</v>
      </c>
      <c r="G1411" s="181">
        <v>10889.518046880579</v>
      </c>
      <c r="H1411" s="181">
        <v>10892.430521468194</v>
      </c>
      <c r="I1411" s="181">
        <v>10896.764306502781</v>
      </c>
      <c r="J1411" s="182">
        <v>10901.630641377873</v>
      </c>
      <c r="K1411" s="181">
        <v>10906.311774761069</v>
      </c>
      <c r="L1411" s="181">
        <v>10910.521708727469</v>
      </c>
      <c r="M1411" s="181">
        <v>10913.740008458661</v>
      </c>
      <c r="N1411" s="181">
        <v>10915.506338613182</v>
      </c>
      <c r="O1411" s="181">
        <v>10915.361077318397</v>
      </c>
      <c r="P1411" s="181">
        <v>10913.83288042083</v>
      </c>
      <c r="Q1411" s="181">
        <v>10911.458214174203</v>
      </c>
      <c r="R1411" s="181">
        <v>10907.714490423459</v>
      </c>
      <c r="S1411" s="181">
        <v>10902.577989883903</v>
      </c>
      <c r="T1411" s="181">
        <v>10896.109660806555</v>
      </c>
      <c r="U1411" s="181">
        <v>10887.673772401744</v>
      </c>
      <c r="V1411" s="181">
        <v>10876.64043387872</v>
      </c>
      <c r="W1411" s="181">
        <v>10863.106280196833</v>
      </c>
      <c r="X1411" s="181">
        <v>10847.208707069998</v>
      </c>
      <c r="Y1411" s="181">
        <v>10828.805116018715</v>
      </c>
    </row>
    <row r="1412" spans="1:25" x14ac:dyDescent="0.25">
      <c r="A1412" s="178" t="s">
        <v>1520</v>
      </c>
      <c r="B1412" s="178" t="s">
        <v>779</v>
      </c>
      <c r="C1412" s="178" t="s">
        <v>733</v>
      </c>
      <c r="D1412" s="178" t="s">
        <v>1621</v>
      </c>
      <c r="E1412" s="181">
        <v>3301.6584134812256</v>
      </c>
      <c r="F1412" s="181">
        <v>3309.4107539659926</v>
      </c>
      <c r="G1412" s="181">
        <v>3316.7470364028163</v>
      </c>
      <c r="H1412" s="181">
        <v>3324.7782278708883</v>
      </c>
      <c r="I1412" s="181">
        <v>3333.2633992916144</v>
      </c>
      <c r="J1412" s="182">
        <v>3341.9329521579648</v>
      </c>
      <c r="K1412" s="181">
        <v>3350.5674897742656</v>
      </c>
      <c r="L1412" s="181">
        <v>3359.0786469609111</v>
      </c>
      <c r="M1412" s="181">
        <v>3367.3049659327394</v>
      </c>
      <c r="N1412" s="181">
        <v>3375.1021848050455</v>
      </c>
      <c r="O1412" s="181">
        <v>3382.3250283683856</v>
      </c>
      <c r="P1412" s="181">
        <v>3389.1338777168544</v>
      </c>
      <c r="Q1412" s="181">
        <v>3395.692942237928</v>
      </c>
      <c r="R1412" s="181">
        <v>3401.8375654479864</v>
      </c>
      <c r="S1412" s="181">
        <v>3407.557599235523</v>
      </c>
      <c r="T1412" s="181">
        <v>3412.8693392848995</v>
      </c>
      <c r="U1412" s="181">
        <v>3417.5705505726883</v>
      </c>
      <c r="V1412" s="181">
        <v>3421.459104725659</v>
      </c>
      <c r="W1412" s="181">
        <v>3424.5601844282592</v>
      </c>
      <c r="X1412" s="181">
        <v>3426.9120893702921</v>
      </c>
      <c r="Y1412" s="181">
        <v>3428.4648232812269</v>
      </c>
    </row>
    <row r="1413" spans="1:25" x14ac:dyDescent="0.25">
      <c r="A1413" s="178" t="s">
        <v>1520</v>
      </c>
      <c r="B1413" s="178" t="s">
        <v>779</v>
      </c>
      <c r="C1413" s="178" t="s">
        <v>240</v>
      </c>
      <c r="D1413" s="178" t="s">
        <v>241</v>
      </c>
      <c r="E1413" s="181">
        <v>10986.517879282992</v>
      </c>
      <c r="F1413" s="181">
        <v>11104.910973741493</v>
      </c>
      <c r="G1413" s="181">
        <v>11223.110459465383</v>
      </c>
      <c r="H1413" s="181">
        <v>11344.883739181227</v>
      </c>
      <c r="I1413" s="181">
        <v>11469.473477839587</v>
      </c>
      <c r="J1413" s="182">
        <v>11595.99609929205</v>
      </c>
      <c r="K1413" s="181">
        <v>11723.713005325635</v>
      </c>
      <c r="L1413" s="181">
        <v>11852.322512873037</v>
      </c>
      <c r="M1413" s="181">
        <v>11981.252457242974</v>
      </c>
      <c r="N1413" s="181">
        <v>12109.972996172806</v>
      </c>
      <c r="O1413" s="181">
        <v>12237.932911652473</v>
      </c>
      <c r="P1413" s="181">
        <v>12365.678007451688</v>
      </c>
      <c r="Q1413" s="181">
        <v>12493.787099140845</v>
      </c>
      <c r="R1413" s="181">
        <v>12621.638633183566</v>
      </c>
      <c r="S1413" s="181">
        <v>12749.168322625825</v>
      </c>
      <c r="T1413" s="181">
        <v>12876.40984014362</v>
      </c>
      <c r="U1413" s="181">
        <v>13002.566942140071</v>
      </c>
      <c r="V1413" s="181">
        <v>13126.817375883933</v>
      </c>
      <c r="W1413" s="181">
        <v>13249.191369809698</v>
      </c>
      <c r="X1413" s="181">
        <v>13369.772388268888</v>
      </c>
      <c r="Y1413" s="181">
        <v>13488.300354474324</v>
      </c>
    </row>
    <row r="1414" spans="1:25" x14ac:dyDescent="0.25">
      <c r="A1414" s="178" t="s">
        <v>1520</v>
      </c>
      <c r="B1414" s="178" t="s">
        <v>783</v>
      </c>
      <c r="C1414" s="178" t="s">
        <v>530</v>
      </c>
      <c r="D1414" s="178" t="s">
        <v>1622</v>
      </c>
      <c r="E1414" s="181">
        <v>1945.6451685999084</v>
      </c>
      <c r="F1414" s="181">
        <v>1971.9385342565809</v>
      </c>
      <c r="G1414" s="181">
        <v>1998.2532521421645</v>
      </c>
      <c r="H1414" s="181">
        <v>2025.2577481714989</v>
      </c>
      <c r="I1414" s="181">
        <v>2052.8978301213733</v>
      </c>
      <c r="J1414" s="182">
        <v>2081.1122063510948</v>
      </c>
      <c r="K1414" s="181">
        <v>2109.8123042773723</v>
      </c>
      <c r="L1414" s="181">
        <v>2138.9973163222644</v>
      </c>
      <c r="M1414" s="181">
        <v>2168.6077697636902</v>
      </c>
      <c r="N1414" s="181">
        <v>2198.5993196276081</v>
      </c>
      <c r="O1414" s="181">
        <v>2228.896779035947</v>
      </c>
      <c r="P1414" s="181">
        <v>2259.5981035968903</v>
      </c>
      <c r="Q1414" s="181">
        <v>2290.7971827896099</v>
      </c>
      <c r="R1414" s="181">
        <v>2322.348798602151</v>
      </c>
      <c r="S1414" s="181">
        <v>2354.1822728903949</v>
      </c>
      <c r="T1414" s="181">
        <v>2386.2410797481389</v>
      </c>
      <c r="U1414" s="181">
        <v>2418.2151603665329</v>
      </c>
      <c r="V1414" s="181">
        <v>2449.7937830658325</v>
      </c>
      <c r="W1414" s="181">
        <v>2480.9414096690493</v>
      </c>
      <c r="X1414" s="181">
        <v>2511.5993344431877</v>
      </c>
      <c r="Y1414" s="181">
        <v>2541.640370826352</v>
      </c>
    </row>
    <row r="1415" spans="1:25" x14ac:dyDescent="0.25">
      <c r="A1415" s="178" t="s">
        <v>1520</v>
      </c>
      <c r="B1415" s="178" t="s">
        <v>783</v>
      </c>
      <c r="C1415" s="178" t="s">
        <v>703</v>
      </c>
      <c r="D1415" s="178" t="s">
        <v>1623</v>
      </c>
      <c r="E1415" s="181">
        <v>1479.5010136228473</v>
      </c>
      <c r="F1415" s="181">
        <v>1521.7931421500678</v>
      </c>
      <c r="G1415" s="181">
        <v>1565.0326386102427</v>
      </c>
      <c r="H1415" s="181">
        <v>1609.7698714854484</v>
      </c>
      <c r="I1415" s="181">
        <v>1656.004261250851</v>
      </c>
      <c r="J1415" s="182">
        <v>1703.7278890359153</v>
      </c>
      <c r="K1415" s="181">
        <v>1752.9082244534407</v>
      </c>
      <c r="L1415" s="181">
        <v>1803.583358328061</v>
      </c>
      <c r="M1415" s="181">
        <v>1855.7420596997852</v>
      </c>
      <c r="N1415" s="181">
        <v>1909.3841476285036</v>
      </c>
      <c r="O1415" s="181">
        <v>1964.480859760097</v>
      </c>
      <c r="P1415" s="181">
        <v>2021.1552243454553</v>
      </c>
      <c r="Q1415" s="181">
        <v>2079.532581306084</v>
      </c>
      <c r="R1415" s="181">
        <v>2139.5239801829707</v>
      </c>
      <c r="S1415" s="181">
        <v>2201.1032624234003</v>
      </c>
      <c r="T1415" s="181">
        <v>2264.2546698106585</v>
      </c>
      <c r="U1415" s="181">
        <v>2328.7159378766069</v>
      </c>
      <c r="V1415" s="181">
        <v>2394.2071640265231</v>
      </c>
      <c r="W1415" s="181">
        <v>2460.7037303075349</v>
      </c>
      <c r="X1415" s="181">
        <v>2528.1556047923746</v>
      </c>
      <c r="Y1415" s="181">
        <v>2596.4392359346543</v>
      </c>
    </row>
    <row r="1416" spans="1:25" x14ac:dyDescent="0.25">
      <c r="A1416" s="178" t="s">
        <v>1520</v>
      </c>
      <c r="B1416" s="178" t="s">
        <v>783</v>
      </c>
      <c r="C1416" s="178" t="s">
        <v>280</v>
      </c>
      <c r="D1416" s="178" t="s">
        <v>1624</v>
      </c>
      <c r="E1416" s="181">
        <v>2481.7109468235294</v>
      </c>
      <c r="F1416" s="181">
        <v>2511.4872516534592</v>
      </c>
      <c r="G1416" s="181">
        <v>2541.1961022648793</v>
      </c>
      <c r="H1416" s="181">
        <v>2571.6863650811229</v>
      </c>
      <c r="I1416" s="181">
        <v>2602.8856159376237</v>
      </c>
      <c r="J1416" s="182">
        <v>2634.7128650545942</v>
      </c>
      <c r="K1416" s="181">
        <v>2667.0531108345253</v>
      </c>
      <c r="L1416" s="181">
        <v>2699.9028102079219</v>
      </c>
      <c r="M1416" s="181">
        <v>2733.1844959118562</v>
      </c>
      <c r="N1416" s="181">
        <v>2766.8401943987092</v>
      </c>
      <c r="O1416" s="181">
        <v>2800.7735175263306</v>
      </c>
      <c r="P1416" s="181">
        <v>2835.1058892195606</v>
      </c>
      <c r="Q1416" s="181">
        <v>2869.9529087587216</v>
      </c>
      <c r="R1416" s="181">
        <v>2905.1303678148988</v>
      </c>
      <c r="S1416" s="181">
        <v>2940.5482584014762</v>
      </c>
      <c r="T1416" s="181">
        <v>2976.1347567870539</v>
      </c>
      <c r="U1416" s="181">
        <v>3011.5027302204526</v>
      </c>
      <c r="V1416" s="181">
        <v>3046.2665222511241</v>
      </c>
      <c r="W1416" s="181">
        <v>3080.3844713259318</v>
      </c>
      <c r="X1416" s="181">
        <v>3113.7864504568615</v>
      </c>
      <c r="Y1416" s="181">
        <v>3146.3179873337813</v>
      </c>
    </row>
    <row r="1417" spans="1:25" x14ac:dyDescent="0.25">
      <c r="A1417" s="178" t="s">
        <v>1520</v>
      </c>
      <c r="B1417" s="178" t="s">
        <v>783</v>
      </c>
      <c r="C1417" s="178" t="s">
        <v>240</v>
      </c>
      <c r="D1417" s="178" t="s">
        <v>241</v>
      </c>
      <c r="E1417" s="181">
        <v>24087.492530010328</v>
      </c>
      <c r="F1417" s="181">
        <v>24098.273321147459</v>
      </c>
      <c r="G1417" s="181">
        <v>24111.067049495367</v>
      </c>
      <c r="H1417" s="181">
        <v>24133.839374107723</v>
      </c>
      <c r="I1417" s="181">
        <v>24165.657854842277</v>
      </c>
      <c r="J1417" s="182">
        <v>24205.552112776364</v>
      </c>
      <c r="K1417" s="181">
        <v>24252.283487147397</v>
      </c>
      <c r="L1417" s="181">
        <v>24305.667047612871</v>
      </c>
      <c r="M1417" s="181">
        <v>24364.866185732397</v>
      </c>
      <c r="N1417" s="181">
        <v>24429.248495993223</v>
      </c>
      <c r="O1417" s="181">
        <v>24497.868844762823</v>
      </c>
      <c r="P1417" s="181">
        <v>24571.70371144624</v>
      </c>
      <c r="Q1417" s="181">
        <v>24651.643433328489</v>
      </c>
      <c r="R1417" s="181">
        <v>24735.994128858863</v>
      </c>
      <c r="S1417" s="181">
        <v>24823.915336559981</v>
      </c>
      <c r="T1417" s="181">
        <v>24914.746128744871</v>
      </c>
      <c r="U1417" s="181">
        <v>25005.227823119025</v>
      </c>
      <c r="V1417" s="181">
        <v>25092.216239403093</v>
      </c>
      <c r="W1417" s="181">
        <v>25175.472904450948</v>
      </c>
      <c r="X1417" s="181">
        <v>25254.529992323347</v>
      </c>
      <c r="Y1417" s="181">
        <v>25328.248902815267</v>
      </c>
    </row>
    <row r="1418" spans="1:25" x14ac:dyDescent="0.25">
      <c r="A1418" s="178" t="s">
        <v>1520</v>
      </c>
      <c r="B1418" s="178" t="s">
        <v>790</v>
      </c>
      <c r="C1418" s="178" t="s">
        <v>218</v>
      </c>
      <c r="D1418" s="178" t="s">
        <v>1625</v>
      </c>
      <c r="E1418" s="181">
        <v>4423.655556650182</v>
      </c>
      <c r="F1418" s="181">
        <v>4448.6609096465882</v>
      </c>
      <c r="G1418" s="181">
        <v>4461.5504701800901</v>
      </c>
      <c r="H1418" s="181">
        <v>4466.2099955408266</v>
      </c>
      <c r="I1418" s="181">
        <v>4464.3976612556489</v>
      </c>
      <c r="J1418" s="182">
        <v>4457.3666339870442</v>
      </c>
      <c r="K1418" s="181">
        <v>4446.0159426717055</v>
      </c>
      <c r="L1418" s="181">
        <v>4431.1407082117794</v>
      </c>
      <c r="M1418" s="181">
        <v>4413.2279792222535</v>
      </c>
      <c r="N1418" s="181">
        <v>4392.6274030636987</v>
      </c>
      <c r="O1418" s="181">
        <v>4369.5328783915211</v>
      </c>
      <c r="P1418" s="181">
        <v>4344.4335087438049</v>
      </c>
      <c r="Q1418" s="181">
        <v>4317.7535096495758</v>
      </c>
      <c r="R1418" s="181">
        <v>4289.4481289914256</v>
      </c>
      <c r="S1418" s="181">
        <v>4259.5930086913813</v>
      </c>
      <c r="T1418" s="181">
        <v>4228.253213123262</v>
      </c>
      <c r="U1418" s="181">
        <v>4195.2773175676293</v>
      </c>
      <c r="V1418" s="181">
        <v>4160.5241649627815</v>
      </c>
      <c r="W1418" s="181">
        <v>4124.0930768454464</v>
      </c>
      <c r="X1418" s="181">
        <v>4086.0609519414406</v>
      </c>
      <c r="Y1418" s="181">
        <v>4046.3947329014441</v>
      </c>
    </row>
    <row r="1419" spans="1:25" x14ac:dyDescent="0.25">
      <c r="A1419" s="178" t="s">
        <v>1520</v>
      </c>
      <c r="B1419" s="178" t="s">
        <v>790</v>
      </c>
      <c r="C1419" s="178" t="s">
        <v>530</v>
      </c>
      <c r="D1419" s="178" t="s">
        <v>981</v>
      </c>
      <c r="E1419" s="181">
        <v>2352.8349807637674</v>
      </c>
      <c r="F1419" s="181">
        <v>2464.1855526548311</v>
      </c>
      <c r="G1419" s="181">
        <v>2573.7351389709352</v>
      </c>
      <c r="H1419" s="181">
        <v>2683.1881021100276</v>
      </c>
      <c r="I1419" s="181">
        <v>2793.2434612906936</v>
      </c>
      <c r="J1419" s="182">
        <v>2904.4119514576691</v>
      </c>
      <c r="K1419" s="181">
        <v>3017.0660061513545</v>
      </c>
      <c r="L1419" s="181">
        <v>3131.5783034397591</v>
      </c>
      <c r="M1419" s="181">
        <v>3248.1646522055339</v>
      </c>
      <c r="N1419" s="181">
        <v>3366.9756695385167</v>
      </c>
      <c r="O1419" s="181">
        <v>3488.0649373929587</v>
      </c>
      <c r="P1419" s="181">
        <v>3611.741366962478</v>
      </c>
      <c r="Q1419" s="181">
        <v>3738.3096602857918</v>
      </c>
      <c r="R1419" s="181">
        <v>3867.7000501987118</v>
      </c>
      <c r="S1419" s="181">
        <v>3999.9393822050984</v>
      </c>
      <c r="T1419" s="181">
        <v>4135.0449064609402</v>
      </c>
      <c r="U1419" s="181">
        <v>4272.8126949566131</v>
      </c>
      <c r="V1419" s="181">
        <v>4413.0126122576758</v>
      </c>
      <c r="W1419" s="181">
        <v>4555.6412501390714</v>
      </c>
      <c r="X1419" s="181">
        <v>4700.6708017087503</v>
      </c>
      <c r="Y1419" s="181">
        <v>4847.9393967486212</v>
      </c>
    </row>
    <row r="1420" spans="1:25" x14ac:dyDescent="0.25">
      <c r="A1420" s="178" t="s">
        <v>1520</v>
      </c>
      <c r="B1420" s="178" t="s">
        <v>790</v>
      </c>
      <c r="C1420" s="178" t="s">
        <v>508</v>
      </c>
      <c r="D1420" s="178" t="s">
        <v>1626</v>
      </c>
      <c r="E1420" s="181">
        <v>2368.1065189340211</v>
      </c>
      <c r="F1420" s="181">
        <v>2398.2081143288697</v>
      </c>
      <c r="G1420" s="181">
        <v>2422.0383155427712</v>
      </c>
      <c r="H1420" s="181">
        <v>2441.5857011795242</v>
      </c>
      <c r="I1420" s="181">
        <v>2457.7253010740978</v>
      </c>
      <c r="J1420" s="182">
        <v>2471.0780380951028</v>
      </c>
      <c r="K1420" s="181">
        <v>2482.0855913157193</v>
      </c>
      <c r="L1420" s="181">
        <v>2491.1444643483987</v>
      </c>
      <c r="M1420" s="181">
        <v>2498.488587746042</v>
      </c>
      <c r="N1420" s="181">
        <v>2504.280711247116</v>
      </c>
      <c r="O1420" s="181">
        <v>2508.5992501499168</v>
      </c>
      <c r="P1420" s="181">
        <v>2511.6959542918266</v>
      </c>
      <c r="Q1420" s="181">
        <v>2513.7923013543768</v>
      </c>
      <c r="R1420" s="181">
        <v>2514.8413992765568</v>
      </c>
      <c r="S1420" s="181">
        <v>2514.8664140786805</v>
      </c>
      <c r="T1420" s="181">
        <v>2513.885179721759</v>
      </c>
      <c r="U1420" s="181">
        <v>2511.7867130809154</v>
      </c>
      <c r="V1420" s="181">
        <v>2508.4633970469604</v>
      </c>
      <c r="W1420" s="181">
        <v>2503.9509229035057</v>
      </c>
      <c r="X1420" s="181">
        <v>2498.2726274366491</v>
      </c>
      <c r="Y1420" s="181">
        <v>2491.3851429462179</v>
      </c>
    </row>
    <row r="1421" spans="1:25" x14ac:dyDescent="0.25">
      <c r="A1421" s="178" t="s">
        <v>1520</v>
      </c>
      <c r="B1421" s="178" t="s">
        <v>790</v>
      </c>
      <c r="C1421" s="178" t="s">
        <v>240</v>
      </c>
      <c r="D1421" s="178" t="s">
        <v>241</v>
      </c>
      <c r="E1421" s="181">
        <v>8877.8541896408715</v>
      </c>
      <c r="F1421" s="181">
        <v>8986.3848979040449</v>
      </c>
      <c r="G1421" s="181">
        <v>9071.6965585281268</v>
      </c>
      <c r="H1421" s="181">
        <v>9141.2735402817525</v>
      </c>
      <c r="I1421" s="181">
        <v>9198.4160766240548</v>
      </c>
      <c r="J1421" s="182">
        <v>9245.4655389916916</v>
      </c>
      <c r="K1421" s="181">
        <v>9284.0871441257514</v>
      </c>
      <c r="L1421" s="181">
        <v>9315.7730728561182</v>
      </c>
      <c r="M1421" s="181">
        <v>9341.4043971455594</v>
      </c>
      <c r="N1421" s="181">
        <v>9361.593814736998</v>
      </c>
      <c r="O1421" s="181">
        <v>9376.6370046849443</v>
      </c>
      <c r="P1421" s="181">
        <v>9387.4760457316133</v>
      </c>
      <c r="Q1421" s="181">
        <v>9394.938466859634</v>
      </c>
      <c r="R1421" s="181">
        <v>9398.8477703758181</v>
      </c>
      <c r="S1421" s="181">
        <v>9399.2884455617314</v>
      </c>
      <c r="T1421" s="181">
        <v>9396.3242190368128</v>
      </c>
      <c r="U1421" s="181">
        <v>9389.5364756517702</v>
      </c>
      <c r="V1421" s="181">
        <v>9378.5181318555369</v>
      </c>
      <c r="W1421" s="181">
        <v>9363.3968100377806</v>
      </c>
      <c r="X1421" s="181">
        <v>9344.253075998613</v>
      </c>
      <c r="Y1421" s="181">
        <v>9320.9171010203954</v>
      </c>
    </row>
    <row r="1422" spans="1:25" x14ac:dyDescent="0.25">
      <c r="A1422" s="178" t="s">
        <v>1520</v>
      </c>
      <c r="B1422" s="178" t="s">
        <v>792</v>
      </c>
      <c r="C1422" s="178" t="s">
        <v>218</v>
      </c>
      <c r="D1422" s="178" t="s">
        <v>1627</v>
      </c>
      <c r="E1422" s="181">
        <v>3639.2850068141915</v>
      </c>
      <c r="F1422" s="181">
        <v>3677.6407029547399</v>
      </c>
      <c r="G1422" s="181">
        <v>3723.7601629249989</v>
      </c>
      <c r="H1422" s="181">
        <v>3777.1837086725191</v>
      </c>
      <c r="I1422" s="181">
        <v>3836.7655078865769</v>
      </c>
      <c r="J1422" s="182">
        <v>3901.6743592013486</v>
      </c>
      <c r="K1422" s="181">
        <v>3971.1163090627365</v>
      </c>
      <c r="L1422" s="181">
        <v>4044.7031581430506</v>
      </c>
      <c r="M1422" s="181">
        <v>4122.054223049513</v>
      </c>
      <c r="N1422" s="181">
        <v>4202.9559195334487</v>
      </c>
      <c r="O1422" s="181">
        <v>4287.1521374208805</v>
      </c>
      <c r="P1422" s="181">
        <v>4374.7801222566977</v>
      </c>
      <c r="Q1422" s="181">
        <v>4466.0255939307144</v>
      </c>
      <c r="R1422" s="181">
        <v>4560.6496706517692</v>
      </c>
      <c r="S1422" s="181">
        <v>4658.5831455224761</v>
      </c>
      <c r="T1422" s="181">
        <v>4759.8007218865405</v>
      </c>
      <c r="U1422" s="181">
        <v>4863.3559761662436</v>
      </c>
      <c r="V1422" s="181">
        <v>4968.2584801696466</v>
      </c>
      <c r="W1422" s="181">
        <v>5074.5008220550862</v>
      </c>
      <c r="X1422" s="181">
        <v>5182.0235926297437</v>
      </c>
      <c r="Y1422" s="181">
        <v>5290.6278648587395</v>
      </c>
    </row>
    <row r="1423" spans="1:25" x14ac:dyDescent="0.25">
      <c r="A1423" s="178" t="s">
        <v>1520</v>
      </c>
      <c r="B1423" s="178" t="s">
        <v>792</v>
      </c>
      <c r="C1423" s="178" t="s">
        <v>240</v>
      </c>
      <c r="D1423" s="178" t="s">
        <v>241</v>
      </c>
      <c r="E1423" s="181">
        <v>15618.682725842276</v>
      </c>
      <c r="F1423" s="181">
        <v>15501.225291933642</v>
      </c>
      <c r="G1423" s="181">
        <v>15416.038571300673</v>
      </c>
      <c r="H1423" s="181">
        <v>15359.564105018175</v>
      </c>
      <c r="I1423" s="181">
        <v>15325.705269703261</v>
      </c>
      <c r="J1423" s="182">
        <v>15309.986164765201</v>
      </c>
      <c r="K1423" s="181">
        <v>15308.354326880864</v>
      </c>
      <c r="L1423" s="181">
        <v>15318.549841903605</v>
      </c>
      <c r="M1423" s="181">
        <v>15338.476380671831</v>
      </c>
      <c r="N1423" s="181">
        <v>15366.775611078177</v>
      </c>
      <c r="O1423" s="181">
        <v>15402.014793488246</v>
      </c>
      <c r="P1423" s="181">
        <v>15444.235078143271</v>
      </c>
      <c r="Q1423" s="181">
        <v>15493.630848561321</v>
      </c>
      <c r="R1423" s="181">
        <v>15548.923212326798</v>
      </c>
      <c r="S1423" s="181">
        <v>15609.477218330623</v>
      </c>
      <c r="T1423" s="181">
        <v>15674.835342660903</v>
      </c>
      <c r="U1423" s="181">
        <v>15741.580030148234</v>
      </c>
      <c r="V1423" s="181">
        <v>15806.37801116612</v>
      </c>
      <c r="W1423" s="181">
        <v>15869.193243630434</v>
      </c>
      <c r="X1423" s="181">
        <v>15929.833131327463</v>
      </c>
      <c r="Y1423" s="181">
        <v>15987.697462308772</v>
      </c>
    </row>
    <row r="1424" spans="1:25" x14ac:dyDescent="0.25">
      <c r="A1424" s="178" t="s">
        <v>1520</v>
      </c>
      <c r="B1424" s="178" t="s">
        <v>794</v>
      </c>
      <c r="C1424" s="178" t="s">
        <v>218</v>
      </c>
      <c r="D1424" s="178" t="s">
        <v>1628</v>
      </c>
      <c r="E1424" s="181">
        <v>5356.8840788413063</v>
      </c>
      <c r="F1424" s="181">
        <v>5380.3403539147039</v>
      </c>
      <c r="G1424" s="181">
        <v>5400.5910224992567</v>
      </c>
      <c r="H1424" s="181">
        <v>5419.6181354714518</v>
      </c>
      <c r="I1424" s="181">
        <v>5437.3450514195238</v>
      </c>
      <c r="J1424" s="182">
        <v>5453.5622320705625</v>
      </c>
      <c r="K1424" s="181">
        <v>5468.27667552818</v>
      </c>
      <c r="L1424" s="181">
        <v>5481.5921291837267</v>
      </c>
      <c r="M1424" s="181">
        <v>5493.4907238926035</v>
      </c>
      <c r="N1424" s="181">
        <v>5503.9369671315844</v>
      </c>
      <c r="O1424" s="181">
        <v>5512.8668599263838</v>
      </c>
      <c r="P1424" s="181">
        <v>5520.7094797414056</v>
      </c>
      <c r="Q1424" s="181">
        <v>5527.9030073841859</v>
      </c>
      <c r="R1424" s="181">
        <v>5534.3350590250484</v>
      </c>
      <c r="S1424" s="181">
        <v>5540.0969895767721</v>
      </c>
      <c r="T1424" s="181">
        <v>5545.0331008474968</v>
      </c>
      <c r="U1424" s="181">
        <v>5549.0892082991586</v>
      </c>
      <c r="V1424" s="181">
        <v>5552.4345896090181</v>
      </c>
      <c r="W1424" s="181">
        <v>5555.1077013395397</v>
      </c>
      <c r="X1424" s="181">
        <v>5557.129498093218</v>
      </c>
      <c r="Y1424" s="181">
        <v>5558.1572824109708</v>
      </c>
    </row>
    <row r="1425" spans="1:25" x14ac:dyDescent="0.25">
      <c r="A1425" s="178" t="s">
        <v>1520</v>
      </c>
      <c r="B1425" s="178" t="s">
        <v>794</v>
      </c>
      <c r="C1425" s="178" t="s">
        <v>240</v>
      </c>
      <c r="D1425" s="178" t="s">
        <v>241</v>
      </c>
      <c r="E1425" s="181">
        <v>6208.8614669735935</v>
      </c>
      <c r="F1425" s="181">
        <v>6248.1399082905918</v>
      </c>
      <c r="G1425" s="181">
        <v>6283.8174673958965</v>
      </c>
      <c r="H1425" s="181">
        <v>6318.1834725937842</v>
      </c>
      <c r="I1425" s="181">
        <v>6351.140416080264</v>
      </c>
      <c r="J1425" s="182">
        <v>6382.4345319445601</v>
      </c>
      <c r="K1425" s="181">
        <v>6412.0640278643514</v>
      </c>
      <c r="L1425" s="181">
        <v>6440.1408035274899</v>
      </c>
      <c r="M1425" s="181">
        <v>6466.6345045987255</v>
      </c>
      <c r="N1425" s="181">
        <v>6491.4937916217241</v>
      </c>
      <c r="O1425" s="181">
        <v>6514.6332769144001</v>
      </c>
      <c r="P1425" s="181">
        <v>6536.5507533317359</v>
      </c>
      <c r="Q1425" s="181">
        <v>6557.7587133154084</v>
      </c>
      <c r="R1425" s="181">
        <v>6578.1192503318143</v>
      </c>
      <c r="S1425" s="181">
        <v>6597.7360385436377</v>
      </c>
      <c r="T1425" s="181">
        <v>6616.4187882813967</v>
      </c>
      <c r="U1425" s="181">
        <v>6634.0971137972101</v>
      </c>
      <c r="V1425" s="181">
        <v>6650.9677785557396</v>
      </c>
      <c r="W1425" s="181">
        <v>6667.0720876744144</v>
      </c>
      <c r="X1425" s="181">
        <v>6682.4306392202043</v>
      </c>
      <c r="Y1425" s="181">
        <v>6696.6260703502121</v>
      </c>
    </row>
    <row r="1426" spans="1:25" x14ac:dyDescent="0.25">
      <c r="A1426" s="178" t="s">
        <v>1520</v>
      </c>
      <c r="B1426" s="178" t="s">
        <v>799</v>
      </c>
      <c r="C1426" s="178" t="s">
        <v>218</v>
      </c>
      <c r="D1426" s="178" t="s">
        <v>1629</v>
      </c>
      <c r="E1426" s="181">
        <v>5882.2921653253943</v>
      </c>
      <c r="F1426" s="181">
        <v>5813.6561911411191</v>
      </c>
      <c r="G1426" s="181">
        <v>5739.5928764028749</v>
      </c>
      <c r="H1426" s="181">
        <v>5663.3636616057447</v>
      </c>
      <c r="I1426" s="181">
        <v>5585.592955359286</v>
      </c>
      <c r="J1426" s="182">
        <v>5506.596329895443</v>
      </c>
      <c r="K1426" s="181">
        <v>5426.6198130552621</v>
      </c>
      <c r="L1426" s="181">
        <v>5345.9571399837541</v>
      </c>
      <c r="M1426" s="181">
        <v>5264.6922700621244</v>
      </c>
      <c r="N1426" s="181">
        <v>5182.8763438498499</v>
      </c>
      <c r="O1426" s="181">
        <v>5100.5060887171248</v>
      </c>
      <c r="P1426" s="181">
        <v>5017.9852718645234</v>
      </c>
      <c r="Q1426" s="181">
        <v>4935.6713277345898</v>
      </c>
      <c r="R1426" s="181">
        <v>4853.4097165092917</v>
      </c>
      <c r="S1426" s="181">
        <v>4771.2411054928707</v>
      </c>
      <c r="T1426" s="181">
        <v>4689.3009095440639</v>
      </c>
      <c r="U1426" s="181">
        <v>4607.3982792663955</v>
      </c>
      <c r="V1426" s="181">
        <v>4525.300850022848</v>
      </c>
      <c r="W1426" s="181">
        <v>4443.1047472919627</v>
      </c>
      <c r="X1426" s="181">
        <v>4360.8987583906855</v>
      </c>
      <c r="Y1426" s="181">
        <v>4278.7004743208399</v>
      </c>
    </row>
    <row r="1427" spans="1:25" x14ac:dyDescent="0.25">
      <c r="A1427" s="178" t="s">
        <v>1520</v>
      </c>
      <c r="B1427" s="178" t="s">
        <v>799</v>
      </c>
      <c r="C1427" s="178" t="s">
        <v>464</v>
      </c>
      <c r="D1427" s="178" t="s">
        <v>1630</v>
      </c>
      <c r="E1427" s="181">
        <v>3658.1519992234239</v>
      </c>
      <c r="F1427" s="181">
        <v>3723.1376531221554</v>
      </c>
      <c r="G1427" s="181">
        <v>3785.1703521464424</v>
      </c>
      <c r="H1427" s="181">
        <v>3846.124913304232</v>
      </c>
      <c r="I1427" s="181">
        <v>3906.2749819454348</v>
      </c>
      <c r="J1427" s="182">
        <v>3965.7137461971565</v>
      </c>
      <c r="K1427" s="181">
        <v>4024.501662460138</v>
      </c>
      <c r="L1427" s="181">
        <v>4082.7499376653404</v>
      </c>
      <c r="M1427" s="181">
        <v>4140.424717693073</v>
      </c>
      <c r="N1427" s="181">
        <v>4197.4674996386202</v>
      </c>
      <c r="O1427" s="181">
        <v>4253.7734714821427</v>
      </c>
      <c r="P1427" s="181">
        <v>4309.5811574614982</v>
      </c>
      <c r="Q1427" s="181">
        <v>4365.1232087140479</v>
      </c>
      <c r="R1427" s="181">
        <v>4420.1990126295404</v>
      </c>
      <c r="S1427" s="181">
        <v>4474.7711004724006</v>
      </c>
      <c r="T1427" s="181">
        <v>4528.89400580452</v>
      </c>
      <c r="U1427" s="181">
        <v>4582.3093362040154</v>
      </c>
      <c r="V1427" s="181">
        <v>4634.6900792350352</v>
      </c>
      <c r="W1427" s="181">
        <v>4686.0226813649406</v>
      </c>
      <c r="X1427" s="181">
        <v>4736.2915908842215</v>
      </c>
      <c r="Y1427" s="181">
        <v>4785.4072827649061</v>
      </c>
    </row>
    <row r="1428" spans="1:25" x14ac:dyDescent="0.25">
      <c r="A1428" s="178" t="s">
        <v>1520</v>
      </c>
      <c r="B1428" s="178" t="s">
        <v>799</v>
      </c>
      <c r="C1428" s="178" t="s">
        <v>240</v>
      </c>
      <c r="D1428" s="178" t="s">
        <v>241</v>
      </c>
      <c r="E1428" s="181">
        <v>15567.965573596852</v>
      </c>
      <c r="F1428" s="181">
        <v>15785.56331553814</v>
      </c>
      <c r="G1428" s="181">
        <v>15989.920108479095</v>
      </c>
      <c r="H1428" s="181">
        <v>16189.086690559721</v>
      </c>
      <c r="I1428" s="181">
        <v>16384.279494847393</v>
      </c>
      <c r="J1428" s="182">
        <v>16575.941513682053</v>
      </c>
      <c r="K1428" s="181">
        <v>16764.371492073962</v>
      </c>
      <c r="L1428" s="181">
        <v>16950.073200574749</v>
      </c>
      <c r="M1428" s="181">
        <v>17132.941993782264</v>
      </c>
      <c r="N1428" s="181">
        <v>17312.77158279884</v>
      </c>
      <c r="O1428" s="181">
        <v>17489.166600931414</v>
      </c>
      <c r="P1428" s="181">
        <v>17663.142516509502</v>
      </c>
      <c r="Q1428" s="181">
        <v>17835.676939925652</v>
      </c>
      <c r="R1428" s="181">
        <v>18005.96965077554</v>
      </c>
      <c r="S1428" s="181">
        <v>18173.891795275678</v>
      </c>
      <c r="T1428" s="181">
        <v>18339.687670959589</v>
      </c>
      <c r="U1428" s="181">
        <v>18502.334313236919</v>
      </c>
      <c r="V1428" s="181">
        <v>18660.54330873533</v>
      </c>
      <c r="W1428" s="181">
        <v>18814.298238907377</v>
      </c>
      <c r="X1428" s="181">
        <v>18963.573657923327</v>
      </c>
      <c r="Y1428" s="181">
        <v>19108.04786773305</v>
      </c>
    </row>
    <row r="1429" spans="1:25" x14ac:dyDescent="0.25">
      <c r="A1429" s="178" t="s">
        <v>1520</v>
      </c>
      <c r="B1429" s="178" t="s">
        <v>800</v>
      </c>
      <c r="C1429" s="178" t="s">
        <v>218</v>
      </c>
      <c r="D1429" s="178" t="s">
        <v>1631</v>
      </c>
      <c r="E1429" s="181">
        <v>24514.06265225383</v>
      </c>
      <c r="F1429" s="181">
        <v>24980.494715562832</v>
      </c>
      <c r="G1429" s="181">
        <v>25430.173510851211</v>
      </c>
      <c r="H1429" s="181">
        <v>25873.809601145662</v>
      </c>
      <c r="I1429" s="181">
        <v>26312.556726466275</v>
      </c>
      <c r="J1429" s="182">
        <v>26746.677639177509</v>
      </c>
      <c r="K1429" s="181">
        <v>27176.404759878187</v>
      </c>
      <c r="L1429" s="181">
        <v>27602.527969256054</v>
      </c>
      <c r="M1429" s="181">
        <v>28024.945656126354</v>
      </c>
      <c r="N1429" s="181">
        <v>28443.274137895623</v>
      </c>
      <c r="O1429" s="181">
        <v>28856.86963795637</v>
      </c>
      <c r="P1429" s="181">
        <v>29267.5727975749</v>
      </c>
      <c r="Q1429" s="181">
        <v>29677.23451491677</v>
      </c>
      <c r="R1429" s="181">
        <v>30084.72382592209</v>
      </c>
      <c r="S1429" s="181">
        <v>30489.897032828805</v>
      </c>
      <c r="T1429" s="181">
        <v>30892.940451662493</v>
      </c>
      <c r="U1429" s="181">
        <v>31292.426969225042</v>
      </c>
      <c r="V1429" s="181">
        <v>31686.658655762323</v>
      </c>
      <c r="W1429" s="181">
        <v>32075.61052581586</v>
      </c>
      <c r="X1429" s="181">
        <v>32459.176189515583</v>
      </c>
      <c r="Y1429" s="181">
        <v>32836.578862823488</v>
      </c>
    </row>
    <row r="1430" spans="1:25" x14ac:dyDescent="0.25">
      <c r="A1430" s="178" t="s">
        <v>1520</v>
      </c>
      <c r="B1430" s="178" t="s">
        <v>800</v>
      </c>
      <c r="C1430" s="178" t="s">
        <v>560</v>
      </c>
      <c r="D1430" s="178" t="s">
        <v>1632</v>
      </c>
      <c r="E1430" s="181">
        <v>3349.8486941056649</v>
      </c>
      <c r="F1430" s="181">
        <v>3399.8942173068644</v>
      </c>
      <c r="G1430" s="181">
        <v>3447.2133551954407</v>
      </c>
      <c r="H1430" s="181">
        <v>3493.2823415706157</v>
      </c>
      <c r="I1430" s="181">
        <v>3538.2688609555635</v>
      </c>
      <c r="J1430" s="182">
        <v>3582.2186838417842</v>
      </c>
      <c r="K1430" s="181">
        <v>3625.1728919820735</v>
      </c>
      <c r="L1430" s="181">
        <v>3667.2460591744448</v>
      </c>
      <c r="M1430" s="181">
        <v>3708.4330370880757</v>
      </c>
      <c r="N1430" s="181">
        <v>3748.6916573282597</v>
      </c>
      <c r="O1430" s="181">
        <v>3787.9463601421262</v>
      </c>
      <c r="P1430" s="181">
        <v>3826.4476893820001</v>
      </c>
      <c r="Q1430" s="181">
        <v>3864.4435901819784</v>
      </c>
      <c r="R1430" s="181">
        <v>3901.791363132179</v>
      </c>
      <c r="S1430" s="181">
        <v>3938.4781646247798</v>
      </c>
      <c r="T1430" s="181">
        <v>3974.5338668439049</v>
      </c>
      <c r="U1430" s="181">
        <v>4009.7811725986744</v>
      </c>
      <c r="V1430" s="181">
        <v>4044.0111168401786</v>
      </c>
      <c r="W1430" s="181">
        <v>4077.2308081672845</v>
      </c>
      <c r="X1430" s="181">
        <v>4109.4370231458843</v>
      </c>
      <c r="Y1430" s="181">
        <v>4140.5421440797591</v>
      </c>
    </row>
    <row r="1431" spans="1:25" x14ac:dyDescent="0.25">
      <c r="A1431" s="178" t="s">
        <v>1520</v>
      </c>
      <c r="B1431" s="178" t="s">
        <v>800</v>
      </c>
      <c r="C1431" s="178" t="s">
        <v>276</v>
      </c>
      <c r="D1431" s="178" t="s">
        <v>1633</v>
      </c>
      <c r="E1431" s="181">
        <v>4306.2223655721182</v>
      </c>
      <c r="F1431" s="181">
        <v>4253.8123203033365</v>
      </c>
      <c r="G1431" s="181">
        <v>4197.8096593041892</v>
      </c>
      <c r="H1431" s="181">
        <v>4140.2820374280209</v>
      </c>
      <c r="I1431" s="181">
        <v>4081.5838911060569</v>
      </c>
      <c r="J1431" s="182">
        <v>4021.9035410945048</v>
      </c>
      <c r="K1431" s="181">
        <v>3961.4113228485953</v>
      </c>
      <c r="L1431" s="181">
        <v>3900.3441074735015</v>
      </c>
      <c r="M1431" s="181">
        <v>3838.79547417802</v>
      </c>
      <c r="N1431" s="181">
        <v>3776.8167314936063</v>
      </c>
      <c r="O1431" s="181">
        <v>3714.4256622713506</v>
      </c>
      <c r="P1431" s="181">
        <v>3651.9539297663355</v>
      </c>
      <c r="Q1431" s="181">
        <v>3589.699882372066</v>
      </c>
      <c r="R1431" s="181">
        <v>3527.5799914933928</v>
      </c>
      <c r="S1431" s="181">
        <v>3465.6358584946929</v>
      </c>
      <c r="T1431" s="181">
        <v>3403.9435356873005</v>
      </c>
      <c r="U1431" s="181">
        <v>3342.4004168515767</v>
      </c>
      <c r="V1431" s="181">
        <v>3280.8910151891068</v>
      </c>
      <c r="W1431" s="181">
        <v>3219.485100405675</v>
      </c>
      <c r="X1431" s="181">
        <v>3158.2398615756865</v>
      </c>
      <c r="Y1431" s="181">
        <v>3097.1457945938569</v>
      </c>
    </row>
    <row r="1432" spans="1:25" x14ac:dyDescent="0.25">
      <c r="A1432" s="178" t="s">
        <v>1520</v>
      </c>
      <c r="B1432" s="178" t="s">
        <v>800</v>
      </c>
      <c r="C1432" s="178" t="s">
        <v>464</v>
      </c>
      <c r="D1432" s="178" t="s">
        <v>1634</v>
      </c>
      <c r="E1432" s="181">
        <v>2608.9385915562016</v>
      </c>
      <c r="F1432" s="181">
        <v>2627.1988648943416</v>
      </c>
      <c r="G1432" s="181">
        <v>2642.923447497596</v>
      </c>
      <c r="H1432" s="181">
        <v>2657.2902019215467</v>
      </c>
      <c r="I1432" s="181">
        <v>2670.4534093284628</v>
      </c>
      <c r="J1432" s="182">
        <v>2682.4716885829762</v>
      </c>
      <c r="K1432" s="181">
        <v>2693.3987450896057</v>
      </c>
      <c r="L1432" s="181">
        <v>2703.3411641551338</v>
      </c>
      <c r="M1432" s="181">
        <v>2712.3149995774625</v>
      </c>
      <c r="N1432" s="181">
        <v>2720.3092690786721</v>
      </c>
      <c r="O1432" s="181">
        <v>2727.2896191501504</v>
      </c>
      <c r="P1432" s="181">
        <v>2733.45605872949</v>
      </c>
      <c r="Q1432" s="181">
        <v>2739.0008425661663</v>
      </c>
      <c r="R1432" s="181">
        <v>2743.8357733726002</v>
      </c>
      <c r="S1432" s="181">
        <v>2747.9662235921587</v>
      </c>
      <c r="T1432" s="181">
        <v>2751.4272079856596</v>
      </c>
      <c r="U1432" s="181">
        <v>2754.1105908520922</v>
      </c>
      <c r="V1432" s="181">
        <v>2755.8902673843518</v>
      </c>
      <c r="W1432" s="181">
        <v>2756.7904444720048</v>
      </c>
      <c r="X1432" s="181">
        <v>2756.8279566290389</v>
      </c>
      <c r="Y1432" s="181">
        <v>2755.9632476188508</v>
      </c>
    </row>
    <row r="1433" spans="1:25" x14ac:dyDescent="0.25">
      <c r="A1433" s="178" t="s">
        <v>1520</v>
      </c>
      <c r="B1433" s="178" t="s">
        <v>800</v>
      </c>
      <c r="C1433" s="178" t="s">
        <v>703</v>
      </c>
      <c r="D1433" s="178" t="s">
        <v>1635</v>
      </c>
      <c r="E1433" s="181">
        <v>3425.0576757087651</v>
      </c>
      <c r="F1433" s="181">
        <v>3383.910120154972</v>
      </c>
      <c r="G1433" s="181">
        <v>3339.8910087803329</v>
      </c>
      <c r="H1433" s="181">
        <v>3294.6443185684611</v>
      </c>
      <c r="I1433" s="181">
        <v>3248.4515561464837</v>
      </c>
      <c r="J1433" s="182">
        <v>3201.4621782011409</v>
      </c>
      <c r="K1433" s="181">
        <v>3153.8114179338131</v>
      </c>
      <c r="L1433" s="181">
        <v>3105.6875743565092</v>
      </c>
      <c r="M1433" s="181">
        <v>3057.1649506228123</v>
      </c>
      <c r="N1433" s="181">
        <v>3008.2842280703931</v>
      </c>
      <c r="O1433" s="181">
        <v>2959.0594060817293</v>
      </c>
      <c r="P1433" s="181">
        <v>2909.7545823914093</v>
      </c>
      <c r="Q1433" s="181">
        <v>2860.6074743895183</v>
      </c>
      <c r="R1433" s="181">
        <v>2811.5515871143307</v>
      </c>
      <c r="S1433" s="181">
        <v>2762.6201302145237</v>
      </c>
      <c r="T1433" s="181">
        <v>2713.8738012739072</v>
      </c>
      <c r="U1433" s="181">
        <v>2665.2308741116512</v>
      </c>
      <c r="V1433" s="181">
        <v>2616.5992979225989</v>
      </c>
      <c r="W1433" s="181">
        <v>2568.0347338986921</v>
      </c>
      <c r="X1433" s="181">
        <v>2519.582842050112</v>
      </c>
      <c r="Y1433" s="181">
        <v>2471.2360964267723</v>
      </c>
    </row>
    <row r="1434" spans="1:25" x14ac:dyDescent="0.25">
      <c r="A1434" s="178" t="s">
        <v>1520</v>
      </c>
      <c r="B1434" s="178" t="s">
        <v>800</v>
      </c>
      <c r="C1434" s="178" t="s">
        <v>541</v>
      </c>
      <c r="D1434" s="178" t="s">
        <v>1636</v>
      </c>
      <c r="E1434" s="181">
        <v>4980.0541872323283</v>
      </c>
      <c r="F1434" s="181">
        <v>5019.4569569434707</v>
      </c>
      <c r="G1434" s="181">
        <v>5054.0780657912328</v>
      </c>
      <c r="H1434" s="181">
        <v>5086.1588900914421</v>
      </c>
      <c r="I1434" s="181">
        <v>5115.988006752038</v>
      </c>
      <c r="J1434" s="182">
        <v>5143.6716182617374</v>
      </c>
      <c r="K1434" s="181">
        <v>5169.3068933008162</v>
      </c>
      <c r="L1434" s="181">
        <v>5193.0929454041034</v>
      </c>
      <c r="M1434" s="181">
        <v>5215.0555525414557</v>
      </c>
      <c r="N1434" s="181">
        <v>5235.1685650969666</v>
      </c>
      <c r="O1434" s="181">
        <v>5253.3607295413649</v>
      </c>
      <c r="P1434" s="181">
        <v>5270.012386124391</v>
      </c>
      <c r="Q1434" s="181">
        <v>5285.4903005987908</v>
      </c>
      <c r="R1434" s="181">
        <v>5299.6208933777161</v>
      </c>
      <c r="S1434" s="181">
        <v>5312.4108516574724</v>
      </c>
      <c r="T1434" s="181">
        <v>5323.9242505165912</v>
      </c>
      <c r="U1434" s="181">
        <v>5333.9481613279486</v>
      </c>
      <c r="V1434" s="181">
        <v>5342.2340568610625</v>
      </c>
      <c r="W1434" s="181">
        <v>5348.824156122455</v>
      </c>
      <c r="X1434" s="181">
        <v>5353.7465227110424</v>
      </c>
      <c r="Y1434" s="181">
        <v>5356.9197205341861</v>
      </c>
    </row>
    <row r="1435" spans="1:25" x14ac:dyDescent="0.25">
      <c r="A1435" s="178" t="s">
        <v>1520</v>
      </c>
      <c r="B1435" s="178" t="s">
        <v>800</v>
      </c>
      <c r="C1435" s="178" t="s">
        <v>240</v>
      </c>
      <c r="D1435" s="178" t="s">
        <v>241</v>
      </c>
      <c r="E1435" s="181">
        <v>19123.408078972145</v>
      </c>
      <c r="F1435" s="181">
        <v>19235.424338236757</v>
      </c>
      <c r="G1435" s="181">
        <v>19329.508733942926</v>
      </c>
      <c r="H1435" s="181">
        <v>19414.328812188764</v>
      </c>
      <c r="I1435" s="181">
        <v>19491.041683783995</v>
      </c>
      <c r="J1435" s="182">
        <v>19560.099874609779</v>
      </c>
      <c r="K1435" s="181">
        <v>19621.916195948161</v>
      </c>
      <c r="L1435" s="181">
        <v>19677.28482227898</v>
      </c>
      <c r="M1435" s="181">
        <v>19726.33692044589</v>
      </c>
      <c r="N1435" s="181">
        <v>19769.00504298904</v>
      </c>
      <c r="O1435" s="181">
        <v>19805.050566585516</v>
      </c>
      <c r="P1435" s="181">
        <v>19835.934601322879</v>
      </c>
      <c r="Q1435" s="181">
        <v>19863.056509469512</v>
      </c>
      <c r="R1435" s="181">
        <v>19885.778345958603</v>
      </c>
      <c r="S1435" s="181">
        <v>19904.140473376166</v>
      </c>
      <c r="T1435" s="181">
        <v>19918.396710960431</v>
      </c>
      <c r="U1435" s="181">
        <v>19927.763569660605</v>
      </c>
      <c r="V1435" s="181">
        <v>19931.328138502675</v>
      </c>
      <c r="W1435" s="181">
        <v>19929.264626069096</v>
      </c>
      <c r="X1435" s="181">
        <v>19921.692442768457</v>
      </c>
      <c r="Y1435" s="181">
        <v>19908.322296699716</v>
      </c>
    </row>
    <row r="1436" spans="1:25" x14ac:dyDescent="0.25">
      <c r="A1436" s="178" t="s">
        <v>1520</v>
      </c>
      <c r="B1436" s="178" t="s">
        <v>804</v>
      </c>
      <c r="C1436" s="178" t="s">
        <v>565</v>
      </c>
      <c r="D1436" s="178" t="s">
        <v>566</v>
      </c>
      <c r="E1436" s="181">
        <v>7100.0911131710727</v>
      </c>
      <c r="F1436" s="181">
        <v>7062.5309937787515</v>
      </c>
      <c r="G1436" s="181">
        <v>7040.8327556809154</v>
      </c>
      <c r="H1436" s="181">
        <v>7032.7680088933112</v>
      </c>
      <c r="I1436" s="181">
        <v>7034.8638754193125</v>
      </c>
      <c r="J1436" s="182">
        <v>7044.4374189661885</v>
      </c>
      <c r="K1436" s="181">
        <v>7059.3606605082414</v>
      </c>
      <c r="L1436" s="181">
        <v>7078.1415702175236</v>
      </c>
      <c r="M1436" s="181">
        <v>7099.4559360122921</v>
      </c>
      <c r="N1436" s="181">
        <v>7122.2721396722191</v>
      </c>
      <c r="O1436" s="181">
        <v>7145.6700561575626</v>
      </c>
      <c r="P1436" s="181">
        <v>7169.4784518761635</v>
      </c>
      <c r="Q1436" s="181">
        <v>7193.6343541381702</v>
      </c>
      <c r="R1436" s="181">
        <v>7217.4940000118013</v>
      </c>
      <c r="S1436" s="181">
        <v>7240.7902205979726</v>
      </c>
      <c r="T1436" s="181">
        <v>7263.6339719932112</v>
      </c>
      <c r="U1436" s="181">
        <v>7285.7276873457586</v>
      </c>
      <c r="V1436" s="181">
        <v>7306.5284492478559</v>
      </c>
      <c r="W1436" s="181">
        <v>7325.9886859560274</v>
      </c>
      <c r="X1436" s="181">
        <v>7344.1155109661013</v>
      </c>
      <c r="Y1436" s="181">
        <v>7360.9831382027023</v>
      </c>
    </row>
    <row r="1437" spans="1:25" x14ac:dyDescent="0.25">
      <c r="A1437" s="178" t="s">
        <v>1520</v>
      </c>
      <c r="B1437" s="178" t="s">
        <v>808</v>
      </c>
      <c r="C1437" s="178" t="s">
        <v>218</v>
      </c>
      <c r="D1437" s="178" t="s">
        <v>1637</v>
      </c>
      <c r="E1437" s="181">
        <v>22017.426911755585</v>
      </c>
      <c r="F1437" s="181">
        <v>21935.170304877243</v>
      </c>
      <c r="G1437" s="181">
        <v>21892.690993956243</v>
      </c>
      <c r="H1437" s="181">
        <v>21884.204188963886</v>
      </c>
      <c r="I1437" s="181">
        <v>21899.366759437919</v>
      </c>
      <c r="J1437" s="182">
        <v>21929.882970174262</v>
      </c>
      <c r="K1437" s="181">
        <v>21969.995941422218</v>
      </c>
      <c r="L1437" s="181">
        <v>22015.832219544991</v>
      </c>
      <c r="M1437" s="181">
        <v>22064.033991365053</v>
      </c>
      <c r="N1437" s="181">
        <v>22111.955785748243</v>
      </c>
      <c r="O1437" s="181">
        <v>22157.366846498157</v>
      </c>
      <c r="P1437" s="181">
        <v>22200.468275132851</v>
      </c>
      <c r="Q1437" s="181">
        <v>22241.828900521174</v>
      </c>
      <c r="R1437" s="181">
        <v>22280.062536451289</v>
      </c>
      <c r="S1437" s="181">
        <v>22314.650200003165</v>
      </c>
      <c r="T1437" s="181">
        <v>22344.838097291558</v>
      </c>
      <c r="U1437" s="181">
        <v>22370.231487176556</v>
      </c>
      <c r="V1437" s="181">
        <v>22390.944630333244</v>
      </c>
      <c r="W1437" s="181">
        <v>22406.996499542107</v>
      </c>
      <c r="X1437" s="181">
        <v>22418.300656234722</v>
      </c>
      <c r="Y1437" s="181">
        <v>22423.854666811501</v>
      </c>
    </row>
    <row r="1438" spans="1:25" x14ac:dyDescent="0.25">
      <c r="A1438" s="178" t="s">
        <v>1520</v>
      </c>
      <c r="B1438" s="178" t="s">
        <v>808</v>
      </c>
      <c r="C1438" s="178" t="s">
        <v>647</v>
      </c>
      <c r="D1438" s="178" t="s">
        <v>1638</v>
      </c>
      <c r="E1438" s="181">
        <v>6943.0271853405347</v>
      </c>
      <c r="F1438" s="181">
        <v>7014.2829992905326</v>
      </c>
      <c r="G1438" s="181">
        <v>7099.0689061066032</v>
      </c>
      <c r="H1438" s="181">
        <v>7196.0301397191024</v>
      </c>
      <c r="I1438" s="181">
        <v>7302.200331486476</v>
      </c>
      <c r="J1438" s="182">
        <v>7415.124913409295</v>
      </c>
      <c r="K1438" s="181">
        <v>7533.0717695394924</v>
      </c>
      <c r="L1438" s="181">
        <v>7654.8591887140528</v>
      </c>
      <c r="M1438" s="181">
        <v>7779.4158661692954</v>
      </c>
      <c r="N1438" s="181">
        <v>7905.8614431478672</v>
      </c>
      <c r="O1438" s="181">
        <v>8033.4142168130538</v>
      </c>
      <c r="P1438" s="181">
        <v>8162.1414821349999</v>
      </c>
      <c r="Q1438" s="181">
        <v>8292.2512017195131</v>
      </c>
      <c r="R1438" s="181">
        <v>8423.2236277405573</v>
      </c>
      <c r="S1438" s="181">
        <v>8554.8417398720612</v>
      </c>
      <c r="T1438" s="181">
        <v>8686.7851385322101</v>
      </c>
      <c r="U1438" s="181">
        <v>8818.8573279674456</v>
      </c>
      <c r="V1438" s="181">
        <v>8951.0549948784119</v>
      </c>
      <c r="W1438" s="181">
        <v>9083.3369901342303</v>
      </c>
      <c r="X1438" s="181">
        <v>9215.6174981170934</v>
      </c>
      <c r="Y1438" s="181">
        <v>9347.4250690308509</v>
      </c>
    </row>
    <row r="1439" spans="1:25" x14ac:dyDescent="0.25">
      <c r="A1439" s="178" t="s">
        <v>1520</v>
      </c>
      <c r="B1439" s="178" t="s">
        <v>808</v>
      </c>
      <c r="C1439" s="178" t="s">
        <v>240</v>
      </c>
      <c r="D1439" s="178" t="s">
        <v>241</v>
      </c>
      <c r="E1439" s="181">
        <v>16762.88701116624</v>
      </c>
      <c r="F1439" s="181">
        <v>16629.616587543554</v>
      </c>
      <c r="G1439" s="181">
        <v>16527.258102752559</v>
      </c>
      <c r="H1439" s="181">
        <v>16451.076236862998</v>
      </c>
      <c r="I1439" s="181">
        <v>16393.000745092548</v>
      </c>
      <c r="J1439" s="182">
        <v>16346.621383756386</v>
      </c>
      <c r="K1439" s="181">
        <v>16307.518886020423</v>
      </c>
      <c r="L1439" s="181">
        <v>16272.739514829071</v>
      </c>
      <c r="M1439" s="181">
        <v>16239.758139273674</v>
      </c>
      <c r="N1439" s="181">
        <v>16206.613818208072</v>
      </c>
      <c r="O1439" s="181">
        <v>16171.681088251671</v>
      </c>
      <c r="P1439" s="181">
        <v>16135.129249022542</v>
      </c>
      <c r="Q1439" s="181">
        <v>16097.391058184232</v>
      </c>
      <c r="R1439" s="181">
        <v>16057.483161584338</v>
      </c>
      <c r="S1439" s="181">
        <v>16015.061169156425</v>
      </c>
      <c r="T1439" s="181">
        <v>15969.61882987394</v>
      </c>
      <c r="U1439" s="181">
        <v>15920.914119823165</v>
      </c>
      <c r="V1439" s="181">
        <v>15869.070068933386</v>
      </c>
      <c r="W1439" s="181">
        <v>15814.140687865647</v>
      </c>
      <c r="X1439" s="181">
        <v>15756.105276862236</v>
      </c>
      <c r="Y1439" s="181">
        <v>15694.302655041</v>
      </c>
    </row>
    <row r="1440" spans="1:25" x14ac:dyDescent="0.25">
      <c r="A1440" s="178" t="s">
        <v>1520</v>
      </c>
      <c r="B1440" s="178" t="s">
        <v>810</v>
      </c>
      <c r="C1440" s="178" t="s">
        <v>218</v>
      </c>
      <c r="D1440" s="178" t="s">
        <v>1639</v>
      </c>
      <c r="E1440" s="181">
        <v>5352.2914462794106</v>
      </c>
      <c r="F1440" s="181">
        <v>5400.4200065732848</v>
      </c>
      <c r="G1440" s="181">
        <v>5450.2845522874268</v>
      </c>
      <c r="H1440" s="181">
        <v>5502.4354534049226</v>
      </c>
      <c r="I1440" s="181">
        <v>5556.0378649828253</v>
      </c>
      <c r="J1440" s="182">
        <v>5610.3073283157655</v>
      </c>
      <c r="K1440" s="181">
        <v>5664.7524529206557</v>
      </c>
      <c r="L1440" s="181">
        <v>5719.1026215059001</v>
      </c>
      <c r="M1440" s="181">
        <v>5773.0540942551024</v>
      </c>
      <c r="N1440" s="181">
        <v>5826.3386059585955</v>
      </c>
      <c r="O1440" s="181">
        <v>5878.6668144263567</v>
      </c>
      <c r="P1440" s="181">
        <v>5930.3036253667624</v>
      </c>
      <c r="Q1440" s="181">
        <v>5981.5628441536792</v>
      </c>
      <c r="R1440" s="181">
        <v>6032.2029628845357</v>
      </c>
      <c r="S1440" s="181">
        <v>6082.152310311687</v>
      </c>
      <c r="T1440" s="181">
        <v>6131.2069385060777</v>
      </c>
      <c r="U1440" s="181">
        <v>6179.2982525883035</v>
      </c>
      <c r="V1440" s="181">
        <v>6226.5096028544294</v>
      </c>
      <c r="W1440" s="181">
        <v>6272.836708037843</v>
      </c>
      <c r="X1440" s="181">
        <v>6318.2174128116876</v>
      </c>
      <c r="Y1440" s="181">
        <v>6362.2977238720623</v>
      </c>
    </row>
    <row r="1441" spans="1:25" x14ac:dyDescent="0.25">
      <c r="A1441" s="178" t="s">
        <v>1520</v>
      </c>
      <c r="B1441" s="178" t="s">
        <v>810</v>
      </c>
      <c r="C1441" s="178" t="s">
        <v>240</v>
      </c>
      <c r="D1441" s="178" t="s">
        <v>241</v>
      </c>
      <c r="E1441" s="181">
        <v>6386.1875928282598</v>
      </c>
      <c r="F1441" s="181">
        <v>6364.9152130181046</v>
      </c>
      <c r="G1441" s="181">
        <v>6345.3970810244236</v>
      </c>
      <c r="H1441" s="181">
        <v>6328.2058535114593</v>
      </c>
      <c r="I1441" s="181">
        <v>6312.3114659249895</v>
      </c>
      <c r="J1441" s="182">
        <v>6296.7887286174882</v>
      </c>
      <c r="K1441" s="181">
        <v>6281.0812961781821</v>
      </c>
      <c r="L1441" s="181">
        <v>6264.9013330073103</v>
      </c>
      <c r="M1441" s="181">
        <v>6247.9392393201879</v>
      </c>
      <c r="N1441" s="181">
        <v>6229.9386447058414</v>
      </c>
      <c r="O1441" s="181">
        <v>6210.6338394765653</v>
      </c>
      <c r="P1441" s="181">
        <v>6190.3511858708143</v>
      </c>
      <c r="Q1441" s="181">
        <v>6169.4529283761385</v>
      </c>
      <c r="R1441" s="181">
        <v>6147.71891432131</v>
      </c>
      <c r="S1441" s="181">
        <v>6125.1109986537986</v>
      </c>
      <c r="T1441" s="181">
        <v>6101.4618785913035</v>
      </c>
      <c r="U1441" s="181">
        <v>6076.7459495448948</v>
      </c>
      <c r="V1441" s="181">
        <v>6051.087276435579</v>
      </c>
      <c r="W1441" s="181">
        <v>6024.5207449227792</v>
      </c>
      <c r="X1441" s="181">
        <v>5997.0253994683262</v>
      </c>
      <c r="Y1441" s="181">
        <v>5968.3081960256941</v>
      </c>
    </row>
    <row r="1442" spans="1:25" x14ac:dyDescent="0.25">
      <c r="A1442" s="178" t="s">
        <v>1520</v>
      </c>
      <c r="B1442" s="178" t="s">
        <v>811</v>
      </c>
      <c r="C1442" s="178" t="s">
        <v>218</v>
      </c>
      <c r="D1442" s="178" t="s">
        <v>1640</v>
      </c>
      <c r="E1442" s="181">
        <v>25611.426063859341</v>
      </c>
      <c r="F1442" s="181">
        <v>25447.732449537318</v>
      </c>
      <c r="G1442" s="181">
        <v>25321.250119335436</v>
      </c>
      <c r="H1442" s="181">
        <v>25224.469012837246</v>
      </c>
      <c r="I1442" s="181">
        <v>25146.25563573794</v>
      </c>
      <c r="J1442" s="182">
        <v>25077.74730331399</v>
      </c>
      <c r="K1442" s="181">
        <v>25012.937029624351</v>
      </c>
      <c r="L1442" s="181">
        <v>24947.861484702389</v>
      </c>
      <c r="M1442" s="181">
        <v>24879.165036019185</v>
      </c>
      <c r="N1442" s="181">
        <v>24804.291369189588</v>
      </c>
      <c r="O1442" s="181">
        <v>24721.12808973272</v>
      </c>
      <c r="P1442" s="181">
        <v>24630.368999271992</v>
      </c>
      <c r="Q1442" s="181">
        <v>24533.11214547055</v>
      </c>
      <c r="R1442" s="181">
        <v>24428.391730517455</v>
      </c>
      <c r="S1442" s="181">
        <v>24316.335004977242</v>
      </c>
      <c r="T1442" s="181">
        <v>24197.156710843574</v>
      </c>
      <c r="U1442" s="181">
        <v>24070.862860805413</v>
      </c>
      <c r="V1442" s="181">
        <v>23937.536501524592</v>
      </c>
      <c r="W1442" s="181">
        <v>23797.52988779507</v>
      </c>
      <c r="X1442" s="181">
        <v>23651.224405747002</v>
      </c>
      <c r="Y1442" s="181">
        <v>23498.318469384285</v>
      </c>
    </row>
    <row r="1443" spans="1:25" x14ac:dyDescent="0.25">
      <c r="A1443" s="178" t="s">
        <v>1520</v>
      </c>
      <c r="B1443" s="178" t="s">
        <v>811</v>
      </c>
      <c r="C1443" s="178" t="s">
        <v>703</v>
      </c>
      <c r="D1443" s="178" t="s">
        <v>1641</v>
      </c>
      <c r="E1443" s="181">
        <v>3293.0139360556595</v>
      </c>
      <c r="F1443" s="181">
        <v>3328.7123174631352</v>
      </c>
      <c r="G1443" s="181">
        <v>3369.6103345037591</v>
      </c>
      <c r="H1443" s="181">
        <v>3414.9467541916092</v>
      </c>
      <c r="I1443" s="181">
        <v>3463.3995425392177</v>
      </c>
      <c r="J1443" s="182">
        <v>3513.8656795458087</v>
      </c>
      <c r="K1443" s="181">
        <v>3565.5677208563907</v>
      </c>
      <c r="L1443" s="181">
        <v>3617.9677314974551</v>
      </c>
      <c r="M1443" s="181">
        <v>3670.5786257358063</v>
      </c>
      <c r="N1443" s="181">
        <v>3722.999002809071</v>
      </c>
      <c r="O1443" s="181">
        <v>3774.8677920231676</v>
      </c>
      <c r="P1443" s="181">
        <v>3826.2359209630467</v>
      </c>
      <c r="Q1443" s="181">
        <v>3877.2234944963616</v>
      </c>
      <c r="R1443" s="181">
        <v>3927.6287705674858</v>
      </c>
      <c r="S1443" s="181">
        <v>3977.4162186497097</v>
      </c>
      <c r="T1443" s="181">
        <v>4026.5641711247927</v>
      </c>
      <c r="U1443" s="181">
        <v>4075.0159368909553</v>
      </c>
      <c r="V1443" s="181">
        <v>4122.725997123086</v>
      </c>
      <c r="W1443" s="181">
        <v>4169.6947667497743</v>
      </c>
      <c r="X1443" s="181">
        <v>4215.9298674881502</v>
      </c>
      <c r="Y1443" s="181">
        <v>4261.3175603838608</v>
      </c>
    </row>
    <row r="1444" spans="1:25" x14ac:dyDescent="0.25">
      <c r="A1444" s="178" t="s">
        <v>1520</v>
      </c>
      <c r="B1444" s="178" t="s">
        <v>811</v>
      </c>
      <c r="C1444" s="178" t="s">
        <v>240</v>
      </c>
      <c r="D1444" s="178" t="s">
        <v>241</v>
      </c>
      <c r="E1444" s="181">
        <v>8783.0665272238548</v>
      </c>
      <c r="F1444" s="181">
        <v>8882.6464276054812</v>
      </c>
      <c r="G1444" s="181">
        <v>8997.4631572283215</v>
      </c>
      <c r="H1444" s="181">
        <v>9125.5685999902962</v>
      </c>
      <c r="I1444" s="181">
        <v>9263.5202954215165</v>
      </c>
      <c r="J1444" s="182">
        <v>9408.4587881495609</v>
      </c>
      <c r="K1444" s="181">
        <v>9558.391895973451</v>
      </c>
      <c r="L1444" s="181">
        <v>9711.9653978962215</v>
      </c>
      <c r="M1444" s="181">
        <v>9867.9576924757985</v>
      </c>
      <c r="N1444" s="181">
        <v>10025.37266456581</v>
      </c>
      <c r="O1444" s="181">
        <v>10183.317498486591</v>
      </c>
      <c r="P1444" s="181">
        <v>10342.006726523852</v>
      </c>
      <c r="Q1444" s="181">
        <v>10501.843891119297</v>
      </c>
      <c r="R1444" s="181">
        <v>10662.36239177664</v>
      </c>
      <c r="S1444" s="181">
        <v>10823.543642481252</v>
      </c>
      <c r="T1444" s="181">
        <v>10985.406386548462</v>
      </c>
      <c r="U1444" s="181">
        <v>11147.873346490578</v>
      </c>
      <c r="V1444" s="181">
        <v>11310.896513269889</v>
      </c>
      <c r="W1444" s="181">
        <v>11474.553037425803</v>
      </c>
      <c r="X1444" s="181">
        <v>11638.940148346079</v>
      </c>
      <c r="Y1444" s="181">
        <v>11803.8193780738</v>
      </c>
    </row>
    <row r="1445" spans="1:25" x14ac:dyDescent="0.25">
      <c r="A1445" s="178" t="s">
        <v>1520</v>
      </c>
      <c r="B1445" s="178" t="s">
        <v>812</v>
      </c>
      <c r="C1445" s="178" t="s">
        <v>218</v>
      </c>
      <c r="D1445" s="178" t="s">
        <v>1642</v>
      </c>
      <c r="E1445" s="181">
        <v>5812.6272356895142</v>
      </c>
      <c r="F1445" s="181">
        <v>5901.4856034908034</v>
      </c>
      <c r="G1445" s="181">
        <v>5998.6182084521497</v>
      </c>
      <c r="H1445" s="181">
        <v>6104.3968282118349</v>
      </c>
      <c r="I1445" s="181">
        <v>6217.425594372743</v>
      </c>
      <c r="J1445" s="182">
        <v>6336.5518415731849</v>
      </c>
      <c r="K1445" s="181">
        <v>6460.8022762927912</v>
      </c>
      <c r="L1445" s="181">
        <v>6589.5625996394911</v>
      </c>
      <c r="M1445" s="181">
        <v>6722.1505205050989</v>
      </c>
      <c r="N1445" s="181">
        <v>6857.9859150981601</v>
      </c>
      <c r="O1445" s="181">
        <v>6996.500071800936</v>
      </c>
      <c r="P1445" s="181">
        <v>7137.7185042579949</v>
      </c>
      <c r="Q1445" s="181">
        <v>7281.6828598335906</v>
      </c>
      <c r="R1445" s="181">
        <v>7427.7471752181664</v>
      </c>
      <c r="S1445" s="181">
        <v>7575.589042858729</v>
      </c>
      <c r="T1445" s="181">
        <v>7725.061903661629</v>
      </c>
      <c r="U1445" s="181">
        <v>7875.4596845362976</v>
      </c>
      <c r="V1445" s="181">
        <v>8025.9420967449869</v>
      </c>
      <c r="W1445" s="181">
        <v>8176.2557222750511</v>
      </c>
      <c r="X1445" s="181">
        <v>8326.1801746793826</v>
      </c>
      <c r="Y1445" s="181">
        <v>8475.3920348183419</v>
      </c>
    </row>
    <row r="1446" spans="1:25" x14ac:dyDescent="0.25">
      <c r="A1446" s="178" t="s">
        <v>1520</v>
      </c>
      <c r="B1446" s="178" t="s">
        <v>812</v>
      </c>
      <c r="C1446" s="178" t="s">
        <v>506</v>
      </c>
      <c r="D1446" s="178" t="s">
        <v>1643</v>
      </c>
      <c r="E1446" s="181">
        <v>3588.179505108335</v>
      </c>
      <c r="F1446" s="181">
        <v>3552.1652256206316</v>
      </c>
      <c r="G1446" s="181">
        <v>3520.5713094591806</v>
      </c>
      <c r="H1446" s="181">
        <v>3493.2912782780331</v>
      </c>
      <c r="I1446" s="181">
        <v>3469.2273041385347</v>
      </c>
      <c r="J1446" s="182">
        <v>3447.5078923184847</v>
      </c>
      <c r="K1446" s="181">
        <v>3427.431979696215</v>
      </c>
      <c r="L1446" s="181">
        <v>3408.5455337106096</v>
      </c>
      <c r="M1446" s="181">
        <v>3390.3993988020843</v>
      </c>
      <c r="N1446" s="181">
        <v>3372.6349478264997</v>
      </c>
      <c r="O1446" s="181">
        <v>3354.9318887678014</v>
      </c>
      <c r="P1446" s="181">
        <v>3337.2781009140381</v>
      </c>
      <c r="Q1446" s="181">
        <v>3319.6695893182891</v>
      </c>
      <c r="R1446" s="181">
        <v>3301.7967090979027</v>
      </c>
      <c r="S1446" s="181">
        <v>3283.5205773597463</v>
      </c>
      <c r="T1446" s="181">
        <v>3264.7912734641191</v>
      </c>
      <c r="U1446" s="181">
        <v>3245.3346215603215</v>
      </c>
      <c r="V1446" s="181">
        <v>3224.851420338015</v>
      </c>
      <c r="W1446" s="181">
        <v>3203.3048518437749</v>
      </c>
      <c r="X1446" s="181">
        <v>3180.6781658389746</v>
      </c>
      <c r="Y1446" s="181">
        <v>3156.9218902324087</v>
      </c>
    </row>
    <row r="1447" spans="1:25" x14ac:dyDescent="0.25">
      <c r="A1447" s="178" t="s">
        <v>1520</v>
      </c>
      <c r="B1447" s="178" t="s">
        <v>812</v>
      </c>
      <c r="C1447" s="178" t="s">
        <v>284</v>
      </c>
      <c r="D1447" s="178" t="s">
        <v>1644</v>
      </c>
      <c r="E1447" s="181">
        <v>1377.9584845445772</v>
      </c>
      <c r="F1447" s="181">
        <v>1422.6891098547017</v>
      </c>
      <c r="G1447" s="181">
        <v>1470.5671861905128</v>
      </c>
      <c r="H1447" s="181">
        <v>1521.8133934635614</v>
      </c>
      <c r="I1447" s="181">
        <v>1576.2105682054282</v>
      </c>
      <c r="J1447" s="182">
        <v>1633.5845794151337</v>
      </c>
      <c r="K1447" s="181">
        <v>1693.7920007385267</v>
      </c>
      <c r="L1447" s="181">
        <v>1756.7712265442999</v>
      </c>
      <c r="M1447" s="181">
        <v>1822.4341666806536</v>
      </c>
      <c r="N1447" s="181">
        <v>1890.7112106662605</v>
      </c>
      <c r="O1447" s="181">
        <v>1961.5277105578662</v>
      </c>
      <c r="P1447" s="181">
        <v>2034.9700210776425</v>
      </c>
      <c r="Q1447" s="181">
        <v>2111.1318303495759</v>
      </c>
      <c r="R1447" s="181">
        <v>2189.9071470569329</v>
      </c>
      <c r="S1447" s="181">
        <v>2271.2764074195043</v>
      </c>
      <c r="T1447" s="181">
        <v>2355.2691587186014</v>
      </c>
      <c r="U1447" s="181">
        <v>2441.7403723398852</v>
      </c>
      <c r="V1447" s="181">
        <v>2530.4897818155569</v>
      </c>
      <c r="W1447" s="181">
        <v>2621.4889188442253</v>
      </c>
      <c r="X1447" s="181">
        <v>2714.7157286751099</v>
      </c>
      <c r="Y1447" s="181">
        <v>2810.1101585416841</v>
      </c>
    </row>
    <row r="1448" spans="1:25" x14ac:dyDescent="0.25">
      <c r="A1448" s="178" t="s">
        <v>1520</v>
      </c>
      <c r="B1448" s="178" t="s">
        <v>812</v>
      </c>
      <c r="C1448" s="178" t="s">
        <v>240</v>
      </c>
      <c r="D1448" s="178" t="s">
        <v>241</v>
      </c>
      <c r="E1448" s="181">
        <v>24511.605166445239</v>
      </c>
      <c r="F1448" s="181">
        <v>24356.573609994524</v>
      </c>
      <c r="G1448" s="181">
        <v>24231.163224213251</v>
      </c>
      <c r="H1448" s="181">
        <v>24134.978820166059</v>
      </c>
      <c r="I1448" s="181">
        <v>24060.746313034764</v>
      </c>
      <c r="J1448" s="182">
        <v>24002.657538175783</v>
      </c>
      <c r="K1448" s="181">
        <v>23956.00701599177</v>
      </c>
      <c r="L1448" s="181">
        <v>23917.750220225582</v>
      </c>
      <c r="M1448" s="181">
        <v>23884.829825626635</v>
      </c>
      <c r="N1448" s="181">
        <v>23854.780753969357</v>
      </c>
      <c r="O1448" s="181">
        <v>23825.370931491747</v>
      </c>
      <c r="P1448" s="181">
        <v>23796.529650340271</v>
      </c>
      <c r="Q1448" s="181">
        <v>23768.243272301439</v>
      </c>
      <c r="R1448" s="181">
        <v>23738.300500849877</v>
      </c>
      <c r="S1448" s="181">
        <v>23705.685895229304</v>
      </c>
      <c r="T1448" s="181">
        <v>23670.011596128174</v>
      </c>
      <c r="U1448" s="181">
        <v>23629.249935519591</v>
      </c>
      <c r="V1448" s="181">
        <v>23581.154881511822</v>
      </c>
      <c r="W1448" s="181">
        <v>23525.367572253981</v>
      </c>
      <c r="X1448" s="181">
        <v>23461.669765380604</v>
      </c>
      <c r="Y1448" s="181">
        <v>23389.595711695427</v>
      </c>
    </row>
    <row r="1449" spans="1:25" x14ac:dyDescent="0.25">
      <c r="A1449" s="178" t="s">
        <v>1520</v>
      </c>
      <c r="B1449" s="178" t="s">
        <v>814</v>
      </c>
      <c r="C1449" s="178" t="s">
        <v>218</v>
      </c>
      <c r="D1449" s="178" t="s">
        <v>1645</v>
      </c>
      <c r="E1449" s="181">
        <v>8383.8572467478043</v>
      </c>
      <c r="F1449" s="181">
        <v>8307.9279293701711</v>
      </c>
      <c r="G1449" s="181">
        <v>8253.1787898934672</v>
      </c>
      <c r="H1449" s="181">
        <v>8216.9950172973313</v>
      </c>
      <c r="I1449" s="181">
        <v>8194.729965395105</v>
      </c>
      <c r="J1449" s="182">
        <v>8182.7323827076407</v>
      </c>
      <c r="K1449" s="181">
        <v>8178.4363245508457</v>
      </c>
      <c r="L1449" s="181">
        <v>8180.028300059671</v>
      </c>
      <c r="M1449" s="181">
        <v>8185.9031100382563</v>
      </c>
      <c r="N1449" s="181">
        <v>8194.750045690942</v>
      </c>
      <c r="O1449" s="181">
        <v>8205.4322195661389</v>
      </c>
      <c r="P1449" s="181">
        <v>8217.6663271939342</v>
      </c>
      <c r="Q1449" s="181">
        <v>8231.2855591612533</v>
      </c>
      <c r="R1449" s="181">
        <v>8245.3331892334863</v>
      </c>
      <c r="S1449" s="181">
        <v>8259.0860058104699</v>
      </c>
      <c r="T1449" s="181">
        <v>8271.6656229636465</v>
      </c>
      <c r="U1449" s="181">
        <v>8282.3908077851502</v>
      </c>
      <c r="V1449" s="181">
        <v>8290.961453513888</v>
      </c>
      <c r="W1449" s="181">
        <v>8297.1170181486214</v>
      </c>
      <c r="X1449" s="181">
        <v>8300.495026846027</v>
      </c>
      <c r="Y1449" s="181">
        <v>8300.3103344396586</v>
      </c>
    </row>
    <row r="1450" spans="1:25" x14ac:dyDescent="0.25">
      <c r="A1450" s="178" t="s">
        <v>1520</v>
      </c>
      <c r="B1450" s="178" t="s">
        <v>814</v>
      </c>
      <c r="C1450" s="178" t="s">
        <v>530</v>
      </c>
      <c r="D1450" s="178" t="s">
        <v>1646</v>
      </c>
      <c r="E1450" s="181">
        <v>2354.2876077141004</v>
      </c>
      <c r="F1450" s="181">
        <v>2388.1533230778209</v>
      </c>
      <c r="G1450" s="181">
        <v>2428.5362044903045</v>
      </c>
      <c r="H1450" s="181">
        <v>2475.0854441136621</v>
      </c>
      <c r="I1450" s="181">
        <v>2526.7697167015481</v>
      </c>
      <c r="J1450" s="182">
        <v>2582.754978776843</v>
      </c>
      <c r="K1450" s="181">
        <v>2642.4633952450354</v>
      </c>
      <c r="L1450" s="181">
        <v>2705.4988458978364</v>
      </c>
      <c r="M1450" s="181">
        <v>2771.4879223666958</v>
      </c>
      <c r="N1450" s="181">
        <v>2840.1151294944934</v>
      </c>
      <c r="O1450" s="181">
        <v>2911.0893803019344</v>
      </c>
      <c r="P1450" s="181">
        <v>2984.3958281265277</v>
      </c>
      <c r="Q1450" s="181">
        <v>3060.0564152760071</v>
      </c>
      <c r="R1450" s="181">
        <v>3137.7895930665672</v>
      </c>
      <c r="S1450" s="181">
        <v>3217.3732049015907</v>
      </c>
      <c r="T1450" s="181">
        <v>3298.4983071607421</v>
      </c>
      <c r="U1450" s="181">
        <v>3380.9041467783818</v>
      </c>
      <c r="V1450" s="181">
        <v>3464.4626108666644</v>
      </c>
      <c r="W1450" s="181">
        <v>3549.049375784627</v>
      </c>
      <c r="X1450" s="181">
        <v>3634.4831819489341</v>
      </c>
      <c r="Y1450" s="181">
        <v>3720.3760818865935</v>
      </c>
    </row>
    <row r="1451" spans="1:25" x14ac:dyDescent="0.25">
      <c r="A1451" s="178" t="s">
        <v>1520</v>
      </c>
      <c r="B1451" s="178" t="s">
        <v>814</v>
      </c>
      <c r="C1451" s="178" t="s">
        <v>506</v>
      </c>
      <c r="D1451" s="178" t="s">
        <v>1647</v>
      </c>
      <c r="E1451" s="181">
        <v>3162.6875693990628</v>
      </c>
      <c r="F1451" s="181">
        <v>3106.6864780099854</v>
      </c>
      <c r="G1451" s="181">
        <v>3059.2731150167779</v>
      </c>
      <c r="H1451" s="181">
        <v>3019.2724926854144</v>
      </c>
      <c r="I1451" s="181">
        <v>2984.8067893645552</v>
      </c>
      <c r="J1451" s="182">
        <v>2954.4198629915704</v>
      </c>
      <c r="K1451" s="181">
        <v>2927.0924090289413</v>
      </c>
      <c r="L1451" s="181">
        <v>2902.1058785122573</v>
      </c>
      <c r="M1451" s="181">
        <v>2878.8387293221326</v>
      </c>
      <c r="N1451" s="181">
        <v>2856.7927700713076</v>
      </c>
      <c r="O1451" s="181">
        <v>2835.546535455635</v>
      </c>
      <c r="P1451" s="181">
        <v>2814.9851605063218</v>
      </c>
      <c r="Q1451" s="181">
        <v>2795.0370246726416</v>
      </c>
      <c r="R1451" s="181">
        <v>2775.3668501801531</v>
      </c>
      <c r="S1451" s="181">
        <v>2755.7287385753598</v>
      </c>
      <c r="T1451" s="181">
        <v>2735.8339635465445</v>
      </c>
      <c r="U1451" s="181">
        <v>2715.4685403718368</v>
      </c>
      <c r="V1451" s="181">
        <v>2694.5499749417486</v>
      </c>
      <c r="W1451" s="181">
        <v>2673.0116519494686</v>
      </c>
      <c r="X1451" s="181">
        <v>2650.7570211135489</v>
      </c>
      <c r="Y1451" s="181">
        <v>2627.5594254539224</v>
      </c>
    </row>
    <row r="1452" spans="1:25" x14ac:dyDescent="0.25">
      <c r="A1452" s="178" t="s">
        <v>1520</v>
      </c>
      <c r="B1452" s="178" t="s">
        <v>814</v>
      </c>
      <c r="C1452" s="178" t="s">
        <v>755</v>
      </c>
      <c r="D1452" s="178" t="s">
        <v>1648</v>
      </c>
      <c r="E1452" s="181">
        <v>3764.4288942623057</v>
      </c>
      <c r="F1452" s="181">
        <v>3693.2184707774891</v>
      </c>
      <c r="G1452" s="181">
        <v>3632.3742399649204</v>
      </c>
      <c r="H1452" s="181">
        <v>3580.4648330845616</v>
      </c>
      <c r="I1452" s="181">
        <v>3535.2333962915777</v>
      </c>
      <c r="J1452" s="182">
        <v>3494.9329397602</v>
      </c>
      <c r="K1452" s="181">
        <v>3458.3411408524526</v>
      </c>
      <c r="L1452" s="181">
        <v>3424.5965574884299</v>
      </c>
      <c r="M1452" s="181">
        <v>3392.9562889732947</v>
      </c>
      <c r="N1452" s="181">
        <v>3362.8262692505168</v>
      </c>
      <c r="O1452" s="181">
        <v>3333.7055457121178</v>
      </c>
      <c r="P1452" s="181">
        <v>3305.4556412674615</v>
      </c>
      <c r="Q1452" s="181">
        <v>3277.9894686760699</v>
      </c>
      <c r="R1452" s="181">
        <v>3250.9115285122393</v>
      </c>
      <c r="S1452" s="181">
        <v>3223.9328279656966</v>
      </c>
      <c r="T1452" s="181">
        <v>3196.7157519697002</v>
      </c>
      <c r="U1452" s="181">
        <v>3169.0115731440901</v>
      </c>
      <c r="V1452" s="181">
        <v>3140.7260553051201</v>
      </c>
      <c r="W1452" s="181">
        <v>3111.7839164608231</v>
      </c>
      <c r="X1452" s="181">
        <v>3082.0754451492967</v>
      </c>
      <c r="Y1452" s="181">
        <v>3051.3403858883566</v>
      </c>
    </row>
    <row r="1453" spans="1:25" x14ac:dyDescent="0.25">
      <c r="A1453" s="178" t="s">
        <v>1520</v>
      </c>
      <c r="B1453" s="178" t="s">
        <v>814</v>
      </c>
      <c r="C1453" s="178" t="s">
        <v>258</v>
      </c>
      <c r="D1453" s="178" t="s">
        <v>1649</v>
      </c>
      <c r="E1453" s="181">
        <v>3232.5868142064091</v>
      </c>
      <c r="F1453" s="181">
        <v>3176.929404209106</v>
      </c>
      <c r="G1453" s="181">
        <v>3130.0020284397406</v>
      </c>
      <c r="H1453" s="181">
        <v>3090.6150202236518</v>
      </c>
      <c r="I1453" s="181">
        <v>3056.8565304705171</v>
      </c>
      <c r="J1453" s="182">
        <v>3027.2429638336139</v>
      </c>
      <c r="K1453" s="181">
        <v>3000.735589144007</v>
      </c>
      <c r="L1453" s="181">
        <v>2976.6020757088486</v>
      </c>
      <c r="M1453" s="181">
        <v>2954.2081758819377</v>
      </c>
      <c r="N1453" s="181">
        <v>2933.0450181649271</v>
      </c>
      <c r="O1453" s="181">
        <v>2912.6815280067785</v>
      </c>
      <c r="P1453" s="181">
        <v>2893.0008678745567</v>
      </c>
      <c r="Q1453" s="181">
        <v>2873.9304313326224</v>
      </c>
      <c r="R1453" s="181">
        <v>2855.126231992846</v>
      </c>
      <c r="S1453" s="181">
        <v>2836.3355910304435</v>
      </c>
      <c r="T1453" s="181">
        <v>2817.2612233089076</v>
      </c>
      <c r="U1453" s="181">
        <v>2797.6822559226898</v>
      </c>
      <c r="V1453" s="181">
        <v>2777.5129154845481</v>
      </c>
      <c r="W1453" s="181">
        <v>2756.6836343316236</v>
      </c>
      <c r="X1453" s="181">
        <v>2735.0938196972329</v>
      </c>
      <c r="Y1453" s="181">
        <v>2712.5083663540058</v>
      </c>
    </row>
    <row r="1454" spans="1:25" x14ac:dyDescent="0.25">
      <c r="A1454" s="178" t="s">
        <v>1520</v>
      </c>
      <c r="B1454" s="178" t="s">
        <v>814</v>
      </c>
      <c r="C1454" s="178" t="s">
        <v>240</v>
      </c>
      <c r="D1454" s="178" t="s">
        <v>241</v>
      </c>
      <c r="E1454" s="181">
        <v>22014.209984180343</v>
      </c>
      <c r="F1454" s="181">
        <v>21981.231789358797</v>
      </c>
      <c r="G1454" s="181">
        <v>22004.210564603902</v>
      </c>
      <c r="H1454" s="181">
        <v>22077.3856886045</v>
      </c>
      <c r="I1454" s="181">
        <v>22189.314849963044</v>
      </c>
      <c r="J1454" s="182">
        <v>22330.911658008357</v>
      </c>
      <c r="K1454" s="181">
        <v>22495.786153703561</v>
      </c>
      <c r="L1454" s="181">
        <v>22679.429549134897</v>
      </c>
      <c r="M1454" s="181">
        <v>22877.769064344368</v>
      </c>
      <c r="N1454" s="181">
        <v>23087.428574451653</v>
      </c>
      <c r="O1454" s="181">
        <v>23305.41447109147</v>
      </c>
      <c r="P1454" s="181">
        <v>23531.078094489054</v>
      </c>
      <c r="Q1454" s="181">
        <v>23764.084587037032</v>
      </c>
      <c r="R1454" s="181">
        <v>24001.787397419135</v>
      </c>
      <c r="S1454" s="181">
        <v>24242.135955951318</v>
      </c>
      <c r="T1454" s="181">
        <v>24482.550684864545</v>
      </c>
      <c r="U1454" s="181">
        <v>24720.952738765918</v>
      </c>
      <c r="V1454" s="181">
        <v>24956.339609542043</v>
      </c>
      <c r="W1454" s="181">
        <v>25187.794674433902</v>
      </c>
      <c r="X1454" s="181">
        <v>25414.057972408733</v>
      </c>
      <c r="Y1454" s="181">
        <v>25632.521253290903</v>
      </c>
    </row>
    <row r="1455" spans="1:25" x14ac:dyDescent="0.25">
      <c r="A1455" s="178" t="s">
        <v>1520</v>
      </c>
      <c r="B1455" s="178" t="s">
        <v>821</v>
      </c>
      <c r="C1455" s="178" t="s">
        <v>218</v>
      </c>
      <c r="D1455" s="178" t="s">
        <v>1650</v>
      </c>
      <c r="E1455" s="181">
        <v>13489.800663324151</v>
      </c>
      <c r="F1455" s="181">
        <v>13576.823527430108</v>
      </c>
      <c r="G1455" s="181">
        <v>13652.610147984025</v>
      </c>
      <c r="H1455" s="181">
        <v>13723.86658478694</v>
      </c>
      <c r="I1455" s="181">
        <v>13791.475065608043</v>
      </c>
      <c r="J1455" s="182">
        <v>13855.789489738716</v>
      </c>
      <c r="K1455" s="181">
        <v>13917.059765460908</v>
      </c>
      <c r="L1455" s="181">
        <v>13975.711386811266</v>
      </c>
      <c r="M1455" s="181">
        <v>14031.667886414243</v>
      </c>
      <c r="N1455" s="181">
        <v>14084.812296293228</v>
      </c>
      <c r="O1455" s="181">
        <v>14134.894346139397</v>
      </c>
      <c r="P1455" s="181">
        <v>14182.796539062072</v>
      </c>
      <c r="Q1455" s="181">
        <v>14229.355324113061</v>
      </c>
      <c r="R1455" s="181">
        <v>14273.979060897474</v>
      </c>
      <c r="S1455" s="181">
        <v>14316.566618614652</v>
      </c>
      <c r="T1455" s="181">
        <v>14356.876954394775</v>
      </c>
      <c r="U1455" s="181">
        <v>14394.407537788185</v>
      </c>
      <c r="V1455" s="181">
        <v>14428.843298378997</v>
      </c>
      <c r="W1455" s="181">
        <v>14460.213335274275</v>
      </c>
      <c r="X1455" s="181">
        <v>14488.475293706671</v>
      </c>
      <c r="Y1455" s="181">
        <v>14513.049280069799</v>
      </c>
    </row>
    <row r="1456" spans="1:25" x14ac:dyDescent="0.25">
      <c r="A1456" s="178" t="s">
        <v>1520</v>
      </c>
      <c r="B1456" s="178" t="s">
        <v>821</v>
      </c>
      <c r="C1456" s="178" t="s">
        <v>1319</v>
      </c>
      <c r="D1456" s="178" t="s">
        <v>1651</v>
      </c>
      <c r="E1456" s="181">
        <v>2734.1171047785438</v>
      </c>
      <c r="F1456" s="181">
        <v>2705.0164869066957</v>
      </c>
      <c r="G1456" s="181">
        <v>2673.9149919326378</v>
      </c>
      <c r="H1456" s="181">
        <v>2642.2174616522893</v>
      </c>
      <c r="I1456" s="181">
        <v>2610.134897656078</v>
      </c>
      <c r="J1456" s="182">
        <v>2577.7670906746057</v>
      </c>
      <c r="K1456" s="181">
        <v>2545.1890987159786</v>
      </c>
      <c r="L1456" s="181">
        <v>2512.5033491884565</v>
      </c>
      <c r="M1456" s="181">
        <v>2479.7173835015979</v>
      </c>
      <c r="N1456" s="181">
        <v>2446.8318053951975</v>
      </c>
      <c r="O1456" s="181">
        <v>2413.8250157446928</v>
      </c>
      <c r="P1456" s="181">
        <v>2380.8676475855309</v>
      </c>
      <c r="Q1456" s="181">
        <v>2348.1117893724513</v>
      </c>
      <c r="R1456" s="181">
        <v>2315.4678954723991</v>
      </c>
      <c r="S1456" s="181">
        <v>2282.9308172754559</v>
      </c>
      <c r="T1456" s="181">
        <v>2250.4740744815708</v>
      </c>
      <c r="U1456" s="181">
        <v>2218.0329527624049</v>
      </c>
      <c r="V1456" s="181">
        <v>2185.5758355082389</v>
      </c>
      <c r="W1456" s="181">
        <v>2153.1249200687394</v>
      </c>
      <c r="X1456" s="181">
        <v>2120.6909131745601</v>
      </c>
      <c r="Y1456" s="181">
        <v>2088.2068913088401</v>
      </c>
    </row>
    <row r="1457" spans="1:25" x14ac:dyDescent="0.25">
      <c r="A1457" s="178" t="s">
        <v>1520</v>
      </c>
      <c r="B1457" s="178" t="s">
        <v>821</v>
      </c>
      <c r="C1457" s="178" t="s">
        <v>1236</v>
      </c>
      <c r="D1457" s="178" t="s">
        <v>1652</v>
      </c>
      <c r="E1457" s="181">
        <v>4574.4663595551856</v>
      </c>
      <c r="F1457" s="181">
        <v>4574.4823798007174</v>
      </c>
      <c r="G1457" s="181">
        <v>4570.5488520329991</v>
      </c>
      <c r="H1457" s="181">
        <v>4564.9711135601256</v>
      </c>
      <c r="I1457" s="181">
        <v>4558.0716209433613</v>
      </c>
      <c r="J1457" s="182">
        <v>4549.9914756276794</v>
      </c>
      <c r="K1457" s="181">
        <v>4540.8345569918247</v>
      </c>
      <c r="L1457" s="181">
        <v>4530.759295630417</v>
      </c>
      <c r="M1457" s="181">
        <v>4519.7586409182441</v>
      </c>
      <c r="N1457" s="181">
        <v>4507.8129888674375</v>
      </c>
      <c r="O1457" s="181">
        <v>4494.8610788405012</v>
      </c>
      <c r="P1457" s="181">
        <v>4481.2013681031349</v>
      </c>
      <c r="Q1457" s="181">
        <v>4467.1104607210418</v>
      </c>
      <c r="R1457" s="181">
        <v>4452.412596199656</v>
      </c>
      <c r="S1457" s="181">
        <v>4437.0886529327772</v>
      </c>
      <c r="T1457" s="181">
        <v>4421.0770713041738</v>
      </c>
      <c r="U1457" s="181">
        <v>4404.2380242295476</v>
      </c>
      <c r="V1457" s="181">
        <v>4386.4924350554293</v>
      </c>
      <c r="W1457" s="181">
        <v>4367.8674267749611</v>
      </c>
      <c r="X1457" s="181">
        <v>4348.3682156806108</v>
      </c>
      <c r="Y1457" s="181">
        <v>4327.8398163075681</v>
      </c>
    </row>
    <row r="1458" spans="1:25" x14ac:dyDescent="0.25">
      <c r="A1458" s="178" t="s">
        <v>1520</v>
      </c>
      <c r="B1458" s="178" t="s">
        <v>821</v>
      </c>
      <c r="C1458" s="178" t="s">
        <v>240</v>
      </c>
      <c r="D1458" s="178" t="s">
        <v>241</v>
      </c>
      <c r="E1458" s="181">
        <v>28461.427796140095</v>
      </c>
      <c r="F1458" s="181">
        <v>28671.836928836838</v>
      </c>
      <c r="G1458" s="181">
        <v>28860.482901212425</v>
      </c>
      <c r="H1458" s="181">
        <v>29041.522470811862</v>
      </c>
      <c r="I1458" s="181">
        <v>29216.830258576181</v>
      </c>
      <c r="J1458" s="182">
        <v>29387.16667268948</v>
      </c>
      <c r="K1458" s="181">
        <v>29553.073252927243</v>
      </c>
      <c r="L1458" s="181">
        <v>29715.466143471778</v>
      </c>
      <c r="M1458" s="181">
        <v>29874.196357437711</v>
      </c>
      <c r="N1458" s="181">
        <v>30029.026727602122</v>
      </c>
      <c r="O1458" s="181">
        <v>30179.433045366914</v>
      </c>
      <c r="P1458" s="181">
        <v>30327.309038411899</v>
      </c>
      <c r="Q1458" s="181">
        <v>30474.460338360459</v>
      </c>
      <c r="R1458" s="181">
        <v>30619.640172022951</v>
      </c>
      <c r="S1458" s="181">
        <v>30762.647286740852</v>
      </c>
      <c r="T1458" s="181">
        <v>30902.977373872945</v>
      </c>
      <c r="U1458" s="181">
        <v>31039.558062362154</v>
      </c>
      <c r="V1458" s="181">
        <v>31171.713238573815</v>
      </c>
      <c r="W1458" s="181">
        <v>31299.505439817494</v>
      </c>
      <c r="X1458" s="181">
        <v>31422.841371883289</v>
      </c>
      <c r="Y1458" s="181">
        <v>31540.457426273355</v>
      </c>
    </row>
    <row r="1459" spans="1:25" x14ac:dyDescent="0.25">
      <c r="A1459" s="178" t="s">
        <v>1520</v>
      </c>
      <c r="B1459" s="178" t="s">
        <v>822</v>
      </c>
      <c r="C1459" s="178" t="s">
        <v>218</v>
      </c>
      <c r="D1459" s="178" t="s">
        <v>1653</v>
      </c>
      <c r="E1459" s="181">
        <v>4399.9377160308277</v>
      </c>
      <c r="F1459" s="181">
        <v>4345.1963608072128</v>
      </c>
      <c r="G1459" s="181">
        <v>4299.3066961606992</v>
      </c>
      <c r="H1459" s="181">
        <v>4261.5013407672477</v>
      </c>
      <c r="I1459" s="181">
        <v>4229.7406510269602</v>
      </c>
      <c r="J1459" s="182">
        <v>4202.4151286004299</v>
      </c>
      <c r="K1459" s="181">
        <v>4178.2755068863598</v>
      </c>
      <c r="L1459" s="181">
        <v>4156.5122986727483</v>
      </c>
      <c r="M1459" s="181">
        <v>4136.4113064004132</v>
      </c>
      <c r="N1459" s="181">
        <v>4117.4156983468492</v>
      </c>
      <c r="O1459" s="181">
        <v>4099.0615529757197</v>
      </c>
      <c r="P1459" s="181">
        <v>4081.3149876170914</v>
      </c>
      <c r="Q1459" s="181">
        <v>4064.1983901474687</v>
      </c>
      <c r="R1459" s="181">
        <v>4047.3822563446297</v>
      </c>
      <c r="S1459" s="181">
        <v>4030.7445837938435</v>
      </c>
      <c r="T1459" s="181">
        <v>4014.1360752225346</v>
      </c>
      <c r="U1459" s="181">
        <v>3997.0925516036732</v>
      </c>
      <c r="V1459" s="181">
        <v>3979.2579297540401</v>
      </c>
      <c r="W1459" s="181">
        <v>3960.6549378737877</v>
      </c>
      <c r="X1459" s="181">
        <v>3941.3127403505569</v>
      </c>
      <c r="Y1459" s="181">
        <v>3921.0932020128907</v>
      </c>
    </row>
    <row r="1460" spans="1:25" x14ac:dyDescent="0.25">
      <c r="A1460" s="178" t="s">
        <v>1520</v>
      </c>
      <c r="B1460" s="178" t="s">
        <v>822</v>
      </c>
      <c r="C1460" s="178" t="s">
        <v>240</v>
      </c>
      <c r="D1460" s="178" t="s">
        <v>241</v>
      </c>
      <c r="E1460" s="181">
        <v>24133.948713306389</v>
      </c>
      <c r="F1460" s="181">
        <v>24085.447006898536</v>
      </c>
      <c r="G1460" s="181">
        <v>24083.883133344316</v>
      </c>
      <c r="H1460" s="181">
        <v>24126.412399090364</v>
      </c>
      <c r="I1460" s="181">
        <v>24202.76946946331</v>
      </c>
      <c r="J1460" s="182">
        <v>24304.717513683954</v>
      </c>
      <c r="K1460" s="181">
        <v>24425.756078690465</v>
      </c>
      <c r="L1460" s="181">
        <v>24561.691050377238</v>
      </c>
      <c r="M1460" s="181">
        <v>24708.706971870866</v>
      </c>
      <c r="N1460" s="181">
        <v>24863.765661686652</v>
      </c>
      <c r="O1460" s="181">
        <v>25024.258186406918</v>
      </c>
      <c r="P1460" s="181">
        <v>25190.111580850069</v>
      </c>
      <c r="Q1460" s="181">
        <v>25361.598560398153</v>
      </c>
      <c r="R1460" s="181">
        <v>25536.781459792419</v>
      </c>
      <c r="S1460" s="181">
        <v>25714.957728709069</v>
      </c>
      <c r="T1460" s="181">
        <v>25895.215860110937</v>
      </c>
      <c r="U1460" s="181">
        <v>26074.548216251482</v>
      </c>
      <c r="V1460" s="181">
        <v>26250.524091264924</v>
      </c>
      <c r="W1460" s="181">
        <v>26423.130938935064</v>
      </c>
      <c r="X1460" s="181">
        <v>26592.401204435009</v>
      </c>
      <c r="Y1460" s="181">
        <v>26757.229352777227</v>
      </c>
    </row>
    <row r="1461" spans="1:25" x14ac:dyDescent="0.25">
      <c r="A1461" s="178" t="s">
        <v>1520</v>
      </c>
      <c r="B1461" s="178" t="s">
        <v>824</v>
      </c>
      <c r="C1461" s="178" t="s">
        <v>218</v>
      </c>
      <c r="D1461" s="178" t="s">
        <v>1654</v>
      </c>
      <c r="E1461" s="181">
        <v>53008.625695363444</v>
      </c>
      <c r="F1461" s="181">
        <v>52919.894750093183</v>
      </c>
      <c r="G1461" s="181">
        <v>52799.564704635115</v>
      </c>
      <c r="H1461" s="181">
        <v>52661.970542971416</v>
      </c>
      <c r="I1461" s="181">
        <v>52505.042738124968</v>
      </c>
      <c r="J1461" s="182">
        <v>52326.182078698926</v>
      </c>
      <c r="K1461" s="181">
        <v>52125.269149174972</v>
      </c>
      <c r="L1461" s="181">
        <v>51902.98405683841</v>
      </c>
      <c r="M1461" s="181">
        <v>51659.002789038052</v>
      </c>
      <c r="N1461" s="181">
        <v>51392.951812362393</v>
      </c>
      <c r="O1461" s="181">
        <v>51103.92307096556</v>
      </c>
      <c r="P1461" s="181">
        <v>50795.683092984393</v>
      </c>
      <c r="Q1461" s="181">
        <v>50471.966581608744</v>
      </c>
      <c r="R1461" s="181">
        <v>50131.412287254119</v>
      </c>
      <c r="S1461" s="181">
        <v>49774.014509654073</v>
      </c>
      <c r="T1461" s="181">
        <v>49398.97901247449</v>
      </c>
      <c r="U1461" s="181">
        <v>49008.592781166626</v>
      </c>
      <c r="V1461" s="181">
        <v>48605.794653709097</v>
      </c>
      <c r="W1461" s="181">
        <v>48190.59690523622</v>
      </c>
      <c r="X1461" s="181">
        <v>47762.652304856616</v>
      </c>
      <c r="Y1461" s="181">
        <v>47319.868778419535</v>
      </c>
    </row>
    <row r="1462" spans="1:25" x14ac:dyDescent="0.25">
      <c r="A1462" s="178" t="s">
        <v>1520</v>
      </c>
      <c r="B1462" s="178" t="s">
        <v>824</v>
      </c>
      <c r="C1462" s="178" t="s">
        <v>560</v>
      </c>
      <c r="D1462" s="178" t="s">
        <v>1655</v>
      </c>
      <c r="E1462" s="181">
        <v>5381.3647817975298</v>
      </c>
      <c r="F1462" s="181">
        <v>5359.232959906064</v>
      </c>
      <c r="G1462" s="181">
        <v>5333.9849098862924</v>
      </c>
      <c r="H1462" s="181">
        <v>5307.0884164750796</v>
      </c>
      <c r="I1462" s="181">
        <v>5278.3478841855831</v>
      </c>
      <c r="J1462" s="182">
        <v>5247.5165698400115</v>
      </c>
      <c r="K1462" s="181">
        <v>5214.5982868440005</v>
      </c>
      <c r="L1462" s="181">
        <v>5179.6766763507821</v>
      </c>
      <c r="M1462" s="181">
        <v>5142.7346768375473</v>
      </c>
      <c r="N1462" s="181">
        <v>5103.7505491348684</v>
      </c>
      <c r="O1462" s="181">
        <v>5062.6498878086804</v>
      </c>
      <c r="P1462" s="181">
        <v>5019.8210495918511</v>
      </c>
      <c r="Q1462" s="181">
        <v>4975.6455368913894</v>
      </c>
      <c r="R1462" s="181">
        <v>4930.0000445441738</v>
      </c>
      <c r="S1462" s="181">
        <v>4882.8955039469338</v>
      </c>
      <c r="T1462" s="181">
        <v>4834.2656272701242</v>
      </c>
      <c r="U1462" s="181">
        <v>4784.3456259840932</v>
      </c>
      <c r="V1462" s="181">
        <v>4733.4319504578716</v>
      </c>
      <c r="W1462" s="181">
        <v>4681.5338986643201</v>
      </c>
      <c r="X1462" s="181">
        <v>4628.6258767074769</v>
      </c>
      <c r="Y1462" s="181">
        <v>4574.5139010607045</v>
      </c>
    </row>
    <row r="1463" spans="1:25" x14ac:dyDescent="0.25">
      <c r="A1463" s="178" t="s">
        <v>1520</v>
      </c>
      <c r="B1463" s="178" t="s">
        <v>824</v>
      </c>
      <c r="C1463" s="178" t="s">
        <v>867</v>
      </c>
      <c r="D1463" s="178" t="s">
        <v>1656</v>
      </c>
      <c r="E1463" s="181">
        <v>1479.088565757216</v>
      </c>
      <c r="F1463" s="181">
        <v>1540.3083230847835</v>
      </c>
      <c r="G1463" s="181">
        <v>1603.098057783063</v>
      </c>
      <c r="H1463" s="181">
        <v>1667.891929124703</v>
      </c>
      <c r="I1463" s="181">
        <v>1734.6540448708647</v>
      </c>
      <c r="J1463" s="182">
        <v>1803.3165164689949</v>
      </c>
      <c r="K1463" s="181">
        <v>1873.88216716895</v>
      </c>
      <c r="L1463" s="181">
        <v>1946.37873324302</v>
      </c>
      <c r="M1463" s="181">
        <v>2020.7942485879275</v>
      </c>
      <c r="N1463" s="181">
        <v>2097.1075163165742</v>
      </c>
      <c r="O1463" s="181">
        <v>2175.2662937192381</v>
      </c>
      <c r="P1463" s="181">
        <v>2255.4128487457456</v>
      </c>
      <c r="Q1463" s="181">
        <v>2337.7094234409442</v>
      </c>
      <c r="R1463" s="181">
        <v>2422.0956837687654</v>
      </c>
      <c r="S1463" s="181">
        <v>2508.5634004391463</v>
      </c>
      <c r="T1463" s="181">
        <v>2597.0567515374628</v>
      </c>
      <c r="U1463" s="181">
        <v>2687.6750212308393</v>
      </c>
      <c r="V1463" s="181">
        <v>2780.5686751572994</v>
      </c>
      <c r="W1463" s="181">
        <v>2875.7355035346413</v>
      </c>
      <c r="X1463" s="181">
        <v>2973.1452353833679</v>
      </c>
      <c r="Y1463" s="181">
        <v>3072.6442180467388</v>
      </c>
    </row>
    <row r="1464" spans="1:25" x14ac:dyDescent="0.25">
      <c r="A1464" s="178" t="s">
        <v>1520</v>
      </c>
      <c r="B1464" s="178" t="s">
        <v>824</v>
      </c>
      <c r="C1464" s="178" t="s">
        <v>1319</v>
      </c>
      <c r="D1464" s="178" t="s">
        <v>1657</v>
      </c>
      <c r="E1464" s="181">
        <v>4066.7321856028871</v>
      </c>
      <c r="F1464" s="181">
        <v>4134.9487592333089</v>
      </c>
      <c r="G1464" s="181">
        <v>4201.7831455441683</v>
      </c>
      <c r="H1464" s="181">
        <v>4268.276355149942</v>
      </c>
      <c r="I1464" s="181">
        <v>4334.1962633895691</v>
      </c>
      <c r="J1464" s="182">
        <v>4399.250959097144</v>
      </c>
      <c r="K1464" s="181">
        <v>4463.3416550773072</v>
      </c>
      <c r="L1464" s="181">
        <v>4526.4349270100702</v>
      </c>
      <c r="M1464" s="181">
        <v>4588.4088046885572</v>
      </c>
      <c r="N1464" s="181">
        <v>4649.1309708374783</v>
      </c>
      <c r="O1464" s="181">
        <v>4708.413445575582</v>
      </c>
      <c r="P1464" s="181">
        <v>4766.4966025464746</v>
      </c>
      <c r="Q1464" s="181">
        <v>4823.6394888177974</v>
      </c>
      <c r="R1464" s="181">
        <v>4879.6276873994193</v>
      </c>
      <c r="S1464" s="181">
        <v>4934.3681588320014</v>
      </c>
      <c r="T1464" s="181">
        <v>4987.6846224287056</v>
      </c>
      <c r="U1464" s="181">
        <v>5039.7080263442676</v>
      </c>
      <c r="V1464" s="181">
        <v>5090.6509990075992</v>
      </c>
      <c r="W1464" s="181">
        <v>5140.4331323309079</v>
      </c>
      <c r="X1464" s="181">
        <v>5188.9319632035558</v>
      </c>
      <c r="Y1464" s="181">
        <v>5235.8259904809292</v>
      </c>
    </row>
    <row r="1465" spans="1:25" x14ac:dyDescent="0.25">
      <c r="A1465" s="178" t="s">
        <v>1520</v>
      </c>
      <c r="B1465" s="178" t="s">
        <v>824</v>
      </c>
      <c r="C1465" s="178" t="s">
        <v>694</v>
      </c>
      <c r="D1465" s="178" t="s">
        <v>1658</v>
      </c>
      <c r="E1465" s="181">
        <v>6328.5093472412391</v>
      </c>
      <c r="F1465" s="181">
        <v>6492.919100638188</v>
      </c>
      <c r="G1465" s="181">
        <v>6657.5969733436286</v>
      </c>
      <c r="H1465" s="181">
        <v>6824.1789008221958</v>
      </c>
      <c r="I1465" s="181">
        <v>6992.3064393133063</v>
      </c>
      <c r="J1465" s="182">
        <v>7161.5103477716048</v>
      </c>
      <c r="K1465" s="181">
        <v>7331.6213138266621</v>
      </c>
      <c r="L1465" s="181">
        <v>7502.5721568212603</v>
      </c>
      <c r="M1465" s="181">
        <v>7674.1451788973436</v>
      </c>
      <c r="N1465" s="181">
        <v>7846.0973804100686</v>
      </c>
      <c r="O1465" s="181">
        <v>8018.082324976097</v>
      </c>
      <c r="P1465" s="181">
        <v>8190.4773617148221</v>
      </c>
      <c r="Q1465" s="181">
        <v>8363.7063249392486</v>
      </c>
      <c r="R1465" s="181">
        <v>8537.3802818982294</v>
      </c>
      <c r="S1465" s="181">
        <v>8711.31054765929</v>
      </c>
      <c r="T1465" s="181">
        <v>8885.1535574023655</v>
      </c>
      <c r="U1465" s="181">
        <v>9059.1058961791514</v>
      </c>
      <c r="V1465" s="181">
        <v>9233.5199228382353</v>
      </c>
      <c r="W1465" s="181">
        <v>9408.2248325412875</v>
      </c>
      <c r="X1465" s="181">
        <v>9582.9661971791738</v>
      </c>
      <c r="Y1465" s="181">
        <v>9757.1097759686236</v>
      </c>
    </row>
    <row r="1466" spans="1:25" x14ac:dyDescent="0.25">
      <c r="A1466" s="178" t="s">
        <v>1520</v>
      </c>
      <c r="B1466" s="178" t="s">
        <v>824</v>
      </c>
      <c r="C1466" s="178" t="s">
        <v>1013</v>
      </c>
      <c r="D1466" s="178" t="s">
        <v>1659</v>
      </c>
      <c r="E1466" s="181">
        <v>3220.0884904474187</v>
      </c>
      <c r="F1466" s="181">
        <v>3268.0866408700663</v>
      </c>
      <c r="G1466" s="181">
        <v>3314.8070981217197</v>
      </c>
      <c r="H1466" s="181">
        <v>3361.0761488874214</v>
      </c>
      <c r="I1466" s="181">
        <v>3406.7133362658919</v>
      </c>
      <c r="J1466" s="182">
        <v>3451.4926314308591</v>
      </c>
      <c r="K1466" s="181">
        <v>3495.3409182206206</v>
      </c>
      <c r="L1466" s="181">
        <v>3538.236727165493</v>
      </c>
      <c r="M1466" s="181">
        <v>3580.089676706195</v>
      </c>
      <c r="N1466" s="181">
        <v>3620.8020093755104</v>
      </c>
      <c r="O1466" s="181">
        <v>3660.233435217749</v>
      </c>
      <c r="P1466" s="181">
        <v>3698.5770996901974</v>
      </c>
      <c r="Q1466" s="181">
        <v>3736.0392165084413</v>
      </c>
      <c r="R1466" s="181">
        <v>3772.4584677953699</v>
      </c>
      <c r="S1466" s="181">
        <v>3807.7684032943548</v>
      </c>
      <c r="T1466" s="181">
        <v>3841.8389635434924</v>
      </c>
      <c r="U1466" s="181">
        <v>3874.7772793703339</v>
      </c>
      <c r="V1466" s="181">
        <v>3906.7524027695258</v>
      </c>
      <c r="W1466" s="181">
        <v>3937.707691451621</v>
      </c>
      <c r="X1466" s="181">
        <v>3967.5547820701954</v>
      </c>
      <c r="Y1466" s="181">
        <v>3996.0540720661352</v>
      </c>
    </row>
    <row r="1467" spans="1:25" x14ac:dyDescent="0.25">
      <c r="A1467" s="178" t="s">
        <v>1520</v>
      </c>
      <c r="B1467" s="178" t="s">
        <v>824</v>
      </c>
      <c r="C1467" s="178" t="s">
        <v>574</v>
      </c>
      <c r="D1467" s="178" t="s">
        <v>1660</v>
      </c>
      <c r="E1467" s="181">
        <v>2413.0360472236803</v>
      </c>
      <c r="F1467" s="181">
        <v>2446.8147616640513</v>
      </c>
      <c r="G1467" s="181">
        <v>2479.5753916660869</v>
      </c>
      <c r="H1467" s="181">
        <v>2511.9381199413729</v>
      </c>
      <c r="I1467" s="181">
        <v>2543.7691875416685</v>
      </c>
      <c r="J1467" s="182">
        <v>2574.9013178876021</v>
      </c>
      <c r="K1467" s="181">
        <v>2605.2818098414041</v>
      </c>
      <c r="L1467" s="181">
        <v>2634.8966148825084</v>
      </c>
      <c r="M1467" s="181">
        <v>2663.680465848387</v>
      </c>
      <c r="N1467" s="181">
        <v>2691.5628496179029</v>
      </c>
      <c r="O1467" s="181">
        <v>2718.4419204271089</v>
      </c>
      <c r="P1467" s="181">
        <v>2744.463620831506</v>
      </c>
      <c r="Q1467" s="181">
        <v>2769.7830645728181</v>
      </c>
      <c r="R1467" s="181">
        <v>2794.2825818308024</v>
      </c>
      <c r="S1467" s="181">
        <v>2817.9151330956106</v>
      </c>
      <c r="T1467" s="181">
        <v>2840.5868194410705</v>
      </c>
      <c r="U1467" s="181">
        <v>2862.379299289471</v>
      </c>
      <c r="V1467" s="181">
        <v>2883.4196451297034</v>
      </c>
      <c r="W1467" s="181">
        <v>2903.6680520405212</v>
      </c>
      <c r="X1467" s="181">
        <v>2923.0614907881704</v>
      </c>
      <c r="Y1467" s="181">
        <v>2941.4258367394564</v>
      </c>
    </row>
    <row r="1468" spans="1:25" x14ac:dyDescent="0.25">
      <c r="A1468" s="178" t="s">
        <v>1520</v>
      </c>
      <c r="B1468" s="178" t="s">
        <v>824</v>
      </c>
      <c r="C1468" s="178" t="s">
        <v>254</v>
      </c>
      <c r="D1468" s="178" t="s">
        <v>1661</v>
      </c>
      <c r="E1468" s="181">
        <v>1905.4558942527756</v>
      </c>
      <c r="F1468" s="181">
        <v>1970.140930070469</v>
      </c>
      <c r="G1468" s="181">
        <v>2035.7977504016114</v>
      </c>
      <c r="H1468" s="181">
        <v>2102.9423154825031</v>
      </c>
      <c r="I1468" s="181">
        <v>2171.4870145701948</v>
      </c>
      <c r="J1468" s="182">
        <v>2241.3064169924396</v>
      </c>
      <c r="K1468" s="181">
        <v>2312.3654036193402</v>
      </c>
      <c r="L1468" s="181">
        <v>2384.6598859374508</v>
      </c>
      <c r="M1468" s="181">
        <v>2458.1371099632997</v>
      </c>
      <c r="N1468" s="181">
        <v>2532.73419331483</v>
      </c>
      <c r="O1468" s="181">
        <v>2608.3523503042611</v>
      </c>
      <c r="P1468" s="181">
        <v>2685.1267325425497</v>
      </c>
      <c r="Q1468" s="181">
        <v>2763.2118092963269</v>
      </c>
      <c r="R1468" s="181">
        <v>2842.4959540568802</v>
      </c>
      <c r="S1468" s="181">
        <v>2922.9309223768682</v>
      </c>
      <c r="T1468" s="181">
        <v>3004.4143028103558</v>
      </c>
      <c r="U1468" s="181">
        <v>3087.0242885683351</v>
      </c>
      <c r="V1468" s="181">
        <v>3170.8947573821397</v>
      </c>
      <c r="W1468" s="181">
        <v>3255.9824246521171</v>
      </c>
      <c r="X1468" s="181">
        <v>3342.213183876941</v>
      </c>
      <c r="Y1468" s="181">
        <v>3429.3768373185794</v>
      </c>
    </row>
    <row r="1469" spans="1:25" x14ac:dyDescent="0.25">
      <c r="A1469" s="178" t="s">
        <v>1520</v>
      </c>
      <c r="B1469" s="178" t="s">
        <v>824</v>
      </c>
      <c r="C1469" s="178" t="s">
        <v>240</v>
      </c>
      <c r="D1469" s="178" t="s">
        <v>241</v>
      </c>
      <c r="E1469" s="181">
        <v>27827.574306476869</v>
      </c>
      <c r="F1469" s="181">
        <v>28108.710070535621</v>
      </c>
      <c r="G1469" s="181">
        <v>28377.130899811145</v>
      </c>
      <c r="H1469" s="181">
        <v>28640.076489946161</v>
      </c>
      <c r="I1469" s="181">
        <v>28896.112034937691</v>
      </c>
      <c r="J1469" s="182">
        <v>29143.44256185526</v>
      </c>
      <c r="K1469" s="181">
        <v>29381.589021027547</v>
      </c>
      <c r="L1469" s="181">
        <v>29610.511178138011</v>
      </c>
      <c r="M1469" s="181">
        <v>29829.593378020731</v>
      </c>
      <c r="N1469" s="181">
        <v>30038.167512571941</v>
      </c>
      <c r="O1469" s="181">
        <v>30235.223576539043</v>
      </c>
      <c r="P1469" s="181">
        <v>30422.509251859399</v>
      </c>
      <c r="Q1469" s="181">
        <v>30601.847731257487</v>
      </c>
      <c r="R1469" s="181">
        <v>30772.032097466581</v>
      </c>
      <c r="S1469" s="181">
        <v>30932.644321054795</v>
      </c>
      <c r="T1469" s="181">
        <v>31082.756773701847</v>
      </c>
      <c r="U1469" s="181">
        <v>31223.366244024586</v>
      </c>
      <c r="V1469" s="181">
        <v>31355.948760713723</v>
      </c>
      <c r="W1469" s="181">
        <v>31480.15110565643</v>
      </c>
      <c r="X1469" s="181">
        <v>31595.371493478284</v>
      </c>
      <c r="Y1469" s="181">
        <v>31699.816176246142</v>
      </c>
    </row>
    <row r="1470" spans="1:25" x14ac:dyDescent="0.25">
      <c r="A1470" s="178" t="s">
        <v>1520</v>
      </c>
      <c r="B1470" s="178" t="s">
        <v>826</v>
      </c>
      <c r="C1470" s="178" t="s">
        <v>218</v>
      </c>
      <c r="D1470" s="178" t="s">
        <v>1662</v>
      </c>
      <c r="E1470" s="181">
        <v>4333.5368853252003</v>
      </c>
      <c r="F1470" s="181">
        <v>4411.4430996174078</v>
      </c>
      <c r="G1470" s="181">
        <v>4494.29876912081</v>
      </c>
      <c r="H1470" s="181">
        <v>4582.9529242412073</v>
      </c>
      <c r="I1470" s="181">
        <v>4676.5925528923253</v>
      </c>
      <c r="J1470" s="182">
        <v>4774.5281867624471</v>
      </c>
      <c r="K1470" s="181">
        <v>4876.2489139397758</v>
      </c>
      <c r="L1470" s="181">
        <v>4981.4217478622732</v>
      </c>
      <c r="M1470" s="181">
        <v>5089.6311570961798</v>
      </c>
      <c r="N1470" s="181">
        <v>5200.4929133313508</v>
      </c>
      <c r="O1470" s="181">
        <v>5313.6312324861965</v>
      </c>
      <c r="P1470" s="181">
        <v>5429.1277459735056</v>
      </c>
      <c r="Q1470" s="181">
        <v>5547.0925488174917</v>
      </c>
      <c r="R1470" s="181">
        <v>5667.0992056431032</v>
      </c>
      <c r="S1470" s="181">
        <v>5788.8942247339965</v>
      </c>
      <c r="T1470" s="181">
        <v>5912.190885926495</v>
      </c>
      <c r="U1470" s="181">
        <v>6036.6568402301073</v>
      </c>
      <c r="V1470" s="181">
        <v>6162.027203059919</v>
      </c>
      <c r="W1470" s="181">
        <v>6288.1324839523213</v>
      </c>
      <c r="X1470" s="181">
        <v>6414.7707805832479</v>
      </c>
      <c r="Y1470" s="181">
        <v>6541.5149198385188</v>
      </c>
    </row>
    <row r="1471" spans="1:25" x14ac:dyDescent="0.25">
      <c r="A1471" s="178" t="s">
        <v>1520</v>
      </c>
      <c r="B1471" s="178" t="s">
        <v>826</v>
      </c>
      <c r="C1471" s="178" t="s">
        <v>462</v>
      </c>
      <c r="D1471" s="178" t="s">
        <v>1663</v>
      </c>
      <c r="E1471" s="181">
        <v>2884.6247167780916</v>
      </c>
      <c r="F1471" s="181">
        <v>2910.4977699312026</v>
      </c>
      <c r="G1471" s="181">
        <v>2938.9235890130976</v>
      </c>
      <c r="H1471" s="181">
        <v>2970.3766148489522</v>
      </c>
      <c r="I1471" s="181">
        <v>3004.2455089367581</v>
      </c>
      <c r="J1471" s="182">
        <v>3040.0177153619816</v>
      </c>
      <c r="K1471" s="181">
        <v>3077.3102642599715</v>
      </c>
      <c r="L1471" s="181">
        <v>3115.8640269794214</v>
      </c>
      <c r="M1471" s="181">
        <v>3155.377040555823</v>
      </c>
      <c r="N1471" s="181">
        <v>3195.5765508921754</v>
      </c>
      <c r="O1471" s="181">
        <v>3236.2040248653766</v>
      </c>
      <c r="P1471" s="181">
        <v>3277.2857476074682</v>
      </c>
      <c r="Q1471" s="181">
        <v>3318.8637719740032</v>
      </c>
      <c r="R1471" s="181">
        <v>3360.6601474794247</v>
      </c>
      <c r="S1471" s="181">
        <v>3402.5080454096824</v>
      </c>
      <c r="T1471" s="181">
        <v>3444.2269465920176</v>
      </c>
      <c r="U1471" s="181">
        <v>3485.6162147284167</v>
      </c>
      <c r="V1471" s="181">
        <v>3526.5208491543613</v>
      </c>
      <c r="W1471" s="181">
        <v>3566.845464898618</v>
      </c>
      <c r="X1471" s="181">
        <v>3606.4799227133553</v>
      </c>
      <c r="Y1471" s="181">
        <v>3645.1925898073509</v>
      </c>
    </row>
    <row r="1472" spans="1:25" x14ac:dyDescent="0.25">
      <c r="A1472" s="178" t="s">
        <v>1520</v>
      </c>
      <c r="B1472" s="178" t="s">
        <v>826</v>
      </c>
      <c r="C1472" s="178" t="s">
        <v>264</v>
      </c>
      <c r="D1472" s="178" t="s">
        <v>473</v>
      </c>
      <c r="E1472" s="181">
        <v>1699.704954553511</v>
      </c>
      <c r="F1472" s="181">
        <v>1739.5282999512626</v>
      </c>
      <c r="G1472" s="181">
        <v>1781.6915907111411</v>
      </c>
      <c r="H1472" s="181">
        <v>1826.5676446062851</v>
      </c>
      <c r="I1472" s="181">
        <v>1873.870920355115</v>
      </c>
      <c r="J1472" s="182">
        <v>1923.3590851695039</v>
      </c>
      <c r="K1472" s="181">
        <v>1974.8565375745422</v>
      </c>
      <c r="L1472" s="181">
        <v>2028.2560105180137</v>
      </c>
      <c r="M1472" s="181">
        <v>2083.4138327070955</v>
      </c>
      <c r="N1472" s="181">
        <v>2140.1958400806338</v>
      </c>
      <c r="O1472" s="181">
        <v>2198.4682166644998</v>
      </c>
      <c r="P1472" s="181">
        <v>2258.2842976582938</v>
      </c>
      <c r="Q1472" s="181">
        <v>2319.7102405952191</v>
      </c>
      <c r="R1472" s="181">
        <v>2382.5878181045355</v>
      </c>
      <c r="S1472" s="181">
        <v>2446.8282701638736</v>
      </c>
      <c r="T1472" s="181">
        <v>2512.3266011952737</v>
      </c>
      <c r="U1472" s="181">
        <v>2578.9558751038926</v>
      </c>
      <c r="V1472" s="181">
        <v>2646.6152336928108</v>
      </c>
      <c r="W1472" s="181">
        <v>2715.2426932597095</v>
      </c>
      <c r="X1472" s="181">
        <v>2784.7607332766879</v>
      </c>
      <c r="Y1472" s="181">
        <v>2854.9917276978963</v>
      </c>
    </row>
    <row r="1473" spans="1:25" x14ac:dyDescent="0.25">
      <c r="A1473" s="178" t="s">
        <v>1520</v>
      </c>
      <c r="B1473" s="178" t="s">
        <v>826</v>
      </c>
      <c r="C1473" s="178" t="s">
        <v>555</v>
      </c>
      <c r="D1473" s="178" t="s">
        <v>1664</v>
      </c>
      <c r="E1473" s="181">
        <v>3724.3236399655189</v>
      </c>
      <c r="F1473" s="181">
        <v>3704.7675654043546</v>
      </c>
      <c r="G1473" s="181">
        <v>3688.2265632777253</v>
      </c>
      <c r="H1473" s="181">
        <v>3675.1613913878714</v>
      </c>
      <c r="I1473" s="181">
        <v>3664.6788410659956</v>
      </c>
      <c r="J1473" s="182">
        <v>3656.0507549692579</v>
      </c>
      <c r="K1473" s="181">
        <v>3648.7405976106415</v>
      </c>
      <c r="L1473" s="181">
        <v>3642.3846109649935</v>
      </c>
      <c r="M1473" s="181">
        <v>3636.5885584600696</v>
      </c>
      <c r="N1473" s="181">
        <v>3631.0124180205148</v>
      </c>
      <c r="O1473" s="181">
        <v>3625.3505272621464</v>
      </c>
      <c r="P1473" s="181">
        <v>3619.6286848332238</v>
      </c>
      <c r="Q1473" s="181">
        <v>3613.8884255024418</v>
      </c>
      <c r="R1473" s="181">
        <v>3607.8253955874079</v>
      </c>
      <c r="S1473" s="181">
        <v>3601.2699554699043</v>
      </c>
      <c r="T1473" s="181">
        <v>3594.0480491558483</v>
      </c>
      <c r="U1473" s="181">
        <v>3585.9752489066027</v>
      </c>
      <c r="V1473" s="181">
        <v>3576.9245373792451</v>
      </c>
      <c r="W1473" s="181">
        <v>3566.8366262839095</v>
      </c>
      <c r="X1473" s="181">
        <v>3555.6421374987112</v>
      </c>
      <c r="Y1473" s="181">
        <v>3543.1587073377459</v>
      </c>
    </row>
    <row r="1474" spans="1:25" x14ac:dyDescent="0.25">
      <c r="A1474" s="178" t="s">
        <v>1520</v>
      </c>
      <c r="B1474" s="178" t="s">
        <v>826</v>
      </c>
      <c r="C1474" s="178" t="s">
        <v>240</v>
      </c>
      <c r="D1474" s="178" t="s">
        <v>241</v>
      </c>
      <c r="E1474" s="181">
        <v>32113.660873726672</v>
      </c>
      <c r="F1474" s="181">
        <v>31964.954480340381</v>
      </c>
      <c r="G1474" s="181">
        <v>31842.759958599847</v>
      </c>
      <c r="H1474" s="181">
        <v>31751.105269314106</v>
      </c>
      <c r="I1474" s="181">
        <v>31682.327299544886</v>
      </c>
      <c r="J1474" s="182">
        <v>31630.172974198285</v>
      </c>
      <c r="K1474" s="181">
        <v>31590.032847048366</v>
      </c>
      <c r="L1474" s="181">
        <v>31558.782698295679</v>
      </c>
      <c r="M1474" s="181">
        <v>31533.025874007795</v>
      </c>
      <c r="N1474" s="181">
        <v>31509.826491354324</v>
      </c>
      <c r="O1474" s="181">
        <v>31486.538151890531</v>
      </c>
      <c r="P1474" s="181">
        <v>31463.387052817125</v>
      </c>
      <c r="Q1474" s="181">
        <v>31440.737058217408</v>
      </c>
      <c r="R1474" s="181">
        <v>31415.941434906224</v>
      </c>
      <c r="S1474" s="181">
        <v>31387.517953909362</v>
      </c>
      <c r="T1474" s="181">
        <v>31353.939994107033</v>
      </c>
      <c r="U1474" s="181">
        <v>31313.58398269047</v>
      </c>
      <c r="V1474" s="181">
        <v>31265.321033820484</v>
      </c>
      <c r="W1474" s="181">
        <v>31208.60934671737</v>
      </c>
      <c r="X1474" s="181">
        <v>31142.815374878031</v>
      </c>
      <c r="Y1474" s="181">
        <v>31066.311016321408</v>
      </c>
    </row>
    <row r="1475" spans="1:25" x14ac:dyDescent="0.25">
      <c r="A1475" s="178" t="s">
        <v>1520</v>
      </c>
      <c r="B1475" s="178" t="s">
        <v>827</v>
      </c>
      <c r="C1475" s="178" t="s">
        <v>218</v>
      </c>
      <c r="D1475" s="178" t="s">
        <v>1665</v>
      </c>
      <c r="E1475" s="181">
        <v>15358.25929269482</v>
      </c>
      <c r="F1475" s="181">
        <v>15439.202473860129</v>
      </c>
      <c r="G1475" s="181">
        <v>15498.688075959864</v>
      </c>
      <c r="H1475" s="181">
        <v>15543.842055257881</v>
      </c>
      <c r="I1475" s="181">
        <v>15576.241326144498</v>
      </c>
      <c r="J1475" s="182">
        <v>15596.692143326474</v>
      </c>
      <c r="K1475" s="181">
        <v>15606.144282089565</v>
      </c>
      <c r="L1475" s="181">
        <v>15605.570284670197</v>
      </c>
      <c r="M1475" s="181">
        <v>15595.417406902727</v>
      </c>
      <c r="N1475" s="181">
        <v>15575.994733157497</v>
      </c>
      <c r="O1475" s="181">
        <v>15547.489059466685</v>
      </c>
      <c r="P1475" s="181">
        <v>15511.314430514223</v>
      </c>
      <c r="Q1475" s="181">
        <v>15468.800055222786</v>
      </c>
      <c r="R1475" s="181">
        <v>15419.717125972284</v>
      </c>
      <c r="S1475" s="181">
        <v>15364.317597034733</v>
      </c>
      <c r="T1475" s="181">
        <v>15302.450703968103</v>
      </c>
      <c r="U1475" s="181">
        <v>15234.345780023987</v>
      </c>
      <c r="V1475" s="181">
        <v>15160.580802642668</v>
      </c>
      <c r="W1475" s="181">
        <v>15081.304439879925</v>
      </c>
      <c r="X1475" s="181">
        <v>14996.563856141858</v>
      </c>
      <c r="Y1475" s="181">
        <v>14905.666211473235</v>
      </c>
    </row>
    <row r="1476" spans="1:25" x14ac:dyDescent="0.25">
      <c r="A1476" s="178" t="s">
        <v>1520</v>
      </c>
      <c r="B1476" s="178" t="s">
        <v>827</v>
      </c>
      <c r="C1476" s="178" t="s">
        <v>248</v>
      </c>
      <c r="D1476" s="178" t="s">
        <v>1666</v>
      </c>
      <c r="E1476" s="181">
        <v>3560.4668841123976</v>
      </c>
      <c r="F1476" s="181">
        <v>3530.1520018870547</v>
      </c>
      <c r="G1476" s="181">
        <v>3495.1600570619862</v>
      </c>
      <c r="H1476" s="181">
        <v>3457.2763326875556</v>
      </c>
      <c r="I1476" s="181">
        <v>3416.9763541774064</v>
      </c>
      <c r="J1476" s="182">
        <v>3374.5463209318541</v>
      </c>
      <c r="K1476" s="181">
        <v>3330.2903542887793</v>
      </c>
      <c r="L1476" s="181">
        <v>3284.50338291767</v>
      </c>
      <c r="M1476" s="181">
        <v>3237.3574945673108</v>
      </c>
      <c r="N1476" s="181">
        <v>3188.9891135525872</v>
      </c>
      <c r="O1476" s="181">
        <v>3139.5043752711131</v>
      </c>
      <c r="P1476" s="181">
        <v>3089.2497630784769</v>
      </c>
      <c r="Q1476" s="181">
        <v>3038.5377354330922</v>
      </c>
      <c r="R1476" s="181">
        <v>2987.3630339957676</v>
      </c>
      <c r="S1476" s="181">
        <v>2935.8134761541551</v>
      </c>
      <c r="T1476" s="181">
        <v>2883.8971020270451</v>
      </c>
      <c r="U1476" s="181">
        <v>2831.6930048755107</v>
      </c>
      <c r="V1476" s="181">
        <v>2779.3406954195279</v>
      </c>
      <c r="W1476" s="181">
        <v>2726.895163828598</v>
      </c>
      <c r="X1476" s="181">
        <v>2674.3908862271333</v>
      </c>
      <c r="Y1476" s="181">
        <v>2621.7308346867903</v>
      </c>
    </row>
    <row r="1477" spans="1:25" x14ac:dyDescent="0.25">
      <c r="A1477" s="178" t="s">
        <v>1520</v>
      </c>
      <c r="B1477" s="178" t="s">
        <v>827</v>
      </c>
      <c r="C1477" s="178" t="s">
        <v>1667</v>
      </c>
      <c r="D1477" s="178" t="s">
        <v>1668</v>
      </c>
      <c r="E1477" s="181">
        <v>5165.4705009162753</v>
      </c>
      <c r="F1477" s="181">
        <v>5121.4901368318624</v>
      </c>
      <c r="G1477" s="181">
        <v>5070.7243623852228</v>
      </c>
      <c r="H1477" s="181">
        <v>5015.7632387207495</v>
      </c>
      <c r="I1477" s="181">
        <v>4957.2966507823448</v>
      </c>
      <c r="J1477" s="182">
        <v>4895.7398122506374</v>
      </c>
      <c r="K1477" s="181">
        <v>4831.5339376771599</v>
      </c>
      <c r="L1477" s="181">
        <v>4765.1069050317692</v>
      </c>
      <c r="M1477" s="181">
        <v>4696.7083765691223</v>
      </c>
      <c r="N1477" s="181">
        <v>4626.5362745834254</v>
      </c>
      <c r="O1477" s="181">
        <v>4554.7445786743556</v>
      </c>
      <c r="P1477" s="181">
        <v>4481.8359615560812</v>
      </c>
      <c r="Q1477" s="181">
        <v>4408.2637331461592</v>
      </c>
      <c r="R1477" s="181">
        <v>4334.0202647271026</v>
      </c>
      <c r="S1477" s="181">
        <v>4259.2329604119532</v>
      </c>
      <c r="T1477" s="181">
        <v>4183.9134846811812</v>
      </c>
      <c r="U1477" s="181">
        <v>4108.1765848193963</v>
      </c>
      <c r="V1477" s="181">
        <v>4032.2246608297596</v>
      </c>
      <c r="W1477" s="181">
        <v>3956.1374916029745</v>
      </c>
      <c r="X1477" s="181">
        <v>3879.9650945691801</v>
      </c>
      <c r="Y1477" s="181">
        <v>3803.5667031048024</v>
      </c>
    </row>
    <row r="1478" spans="1:25" x14ac:dyDescent="0.25">
      <c r="A1478" s="178" t="s">
        <v>1520</v>
      </c>
      <c r="B1478" s="178" t="s">
        <v>827</v>
      </c>
      <c r="C1478" s="178" t="s">
        <v>684</v>
      </c>
      <c r="D1478" s="178" t="s">
        <v>1669</v>
      </c>
      <c r="E1478" s="181">
        <v>4303.0350131526729</v>
      </c>
      <c r="F1478" s="181">
        <v>4261.3224720478811</v>
      </c>
      <c r="G1478" s="181">
        <v>4214.0640155057108</v>
      </c>
      <c r="H1478" s="181">
        <v>4163.4295346979252</v>
      </c>
      <c r="I1478" s="181">
        <v>4110.0032420913576</v>
      </c>
      <c r="J1478" s="182">
        <v>4054.1391452794546</v>
      </c>
      <c r="K1478" s="181">
        <v>3996.2110970002282</v>
      </c>
      <c r="L1478" s="181">
        <v>3936.580174433042</v>
      </c>
      <c r="M1478" s="181">
        <v>3875.4587009811053</v>
      </c>
      <c r="N1478" s="181">
        <v>3813.015362478267</v>
      </c>
      <c r="O1478" s="181">
        <v>3749.3818823308084</v>
      </c>
      <c r="P1478" s="181">
        <v>3684.9760650897715</v>
      </c>
      <c r="Q1478" s="181">
        <v>3620.1731998530909</v>
      </c>
      <c r="R1478" s="181">
        <v>3554.9687132530357</v>
      </c>
      <c r="S1478" s="181">
        <v>3489.4686860464844</v>
      </c>
      <c r="T1478" s="181">
        <v>3423.683988666221</v>
      </c>
      <c r="U1478" s="181">
        <v>3357.7096947703012</v>
      </c>
      <c r="V1478" s="181">
        <v>3291.7119838915091</v>
      </c>
      <c r="W1478" s="181">
        <v>3225.7562640447313</v>
      </c>
      <c r="X1478" s="181">
        <v>3159.8833946104728</v>
      </c>
      <c r="Y1478" s="181">
        <v>3093.9788489697235</v>
      </c>
    </row>
    <row r="1479" spans="1:25" x14ac:dyDescent="0.25">
      <c r="A1479" s="178" t="s">
        <v>1520</v>
      </c>
      <c r="B1479" s="178" t="s">
        <v>827</v>
      </c>
      <c r="C1479" s="178" t="s">
        <v>518</v>
      </c>
      <c r="D1479" s="178" t="s">
        <v>1670</v>
      </c>
      <c r="E1479" s="181">
        <v>7072.174164676323</v>
      </c>
      <c r="F1479" s="181">
        <v>7366.8181719182703</v>
      </c>
      <c r="G1479" s="181">
        <v>7662.9177121463799</v>
      </c>
      <c r="H1479" s="181">
        <v>7963.458751173509</v>
      </c>
      <c r="I1479" s="181">
        <v>8268.9461467240853</v>
      </c>
      <c r="J1479" s="182">
        <v>8579.5425469801339</v>
      </c>
      <c r="K1479" s="181">
        <v>8895.520938390182</v>
      </c>
      <c r="L1479" s="181">
        <v>9217.2114068711235</v>
      </c>
      <c r="M1479" s="181">
        <v>9544.6727728340302</v>
      </c>
      <c r="N1479" s="181">
        <v>9877.8850628089913</v>
      </c>
      <c r="O1479" s="181">
        <v>10216.745443636706</v>
      </c>
      <c r="P1479" s="181">
        <v>10561.972942026128</v>
      </c>
      <c r="Q1479" s="181">
        <v>10914.333275236218</v>
      </c>
      <c r="R1479" s="181">
        <v>11273.561228735143</v>
      </c>
      <c r="S1479" s="181">
        <v>11639.709279804652</v>
      </c>
      <c r="T1479" s="181">
        <v>12012.516094586816</v>
      </c>
      <c r="U1479" s="181">
        <v>12391.986689364929</v>
      </c>
      <c r="V1479" s="181">
        <v>12778.41843213695</v>
      </c>
      <c r="W1479" s="181">
        <v>13171.775157743645</v>
      </c>
      <c r="X1479" s="181">
        <v>13571.920247649336</v>
      </c>
      <c r="Y1479" s="181">
        <v>13978.000948801571</v>
      </c>
    </row>
    <row r="1480" spans="1:25" x14ac:dyDescent="0.25">
      <c r="A1480" s="178" t="s">
        <v>1520</v>
      </c>
      <c r="B1480" s="178" t="s">
        <v>827</v>
      </c>
      <c r="C1480" s="178" t="s">
        <v>240</v>
      </c>
      <c r="D1480" s="178" t="s">
        <v>241</v>
      </c>
      <c r="E1480" s="181">
        <v>27593.872308139562</v>
      </c>
      <c r="F1480" s="181">
        <v>27760.182970580583</v>
      </c>
      <c r="G1480" s="181">
        <v>27888.68280767079</v>
      </c>
      <c r="H1480" s="181">
        <v>27992.118585916483</v>
      </c>
      <c r="I1480" s="181">
        <v>28073.272940419913</v>
      </c>
      <c r="J1480" s="182">
        <v>28133.544711982304</v>
      </c>
      <c r="K1480" s="181">
        <v>28174.594045643069</v>
      </c>
      <c r="L1480" s="181">
        <v>28198.125645732493</v>
      </c>
      <c r="M1480" s="181">
        <v>28204.898150663408</v>
      </c>
      <c r="N1480" s="181">
        <v>28195.420927796535</v>
      </c>
      <c r="O1480" s="181">
        <v>28169.981866558468</v>
      </c>
      <c r="P1480" s="181">
        <v>28131.093954160864</v>
      </c>
      <c r="Q1480" s="181">
        <v>28081.12424102458</v>
      </c>
      <c r="R1480" s="181">
        <v>28019.616636657542</v>
      </c>
      <c r="S1480" s="181">
        <v>27946.986617558308</v>
      </c>
      <c r="T1480" s="181">
        <v>27862.916971882376</v>
      </c>
      <c r="U1480" s="181">
        <v>27767.780926080861</v>
      </c>
      <c r="V1480" s="181">
        <v>27662.588375816402</v>
      </c>
      <c r="W1480" s="181">
        <v>27547.568384372269</v>
      </c>
      <c r="X1480" s="181">
        <v>27422.764523676437</v>
      </c>
      <c r="Y1480" s="181">
        <v>27286.865035173087</v>
      </c>
    </row>
    <row r="1481" spans="1:25" x14ac:dyDescent="0.25">
      <c r="A1481" s="178" t="s">
        <v>1520</v>
      </c>
      <c r="B1481" s="178" t="s">
        <v>829</v>
      </c>
      <c r="C1481" s="178" t="s">
        <v>218</v>
      </c>
      <c r="D1481" s="178" t="s">
        <v>1671</v>
      </c>
      <c r="E1481" s="181">
        <v>23947.989864274074</v>
      </c>
      <c r="F1481" s="181">
        <v>24197.219830008253</v>
      </c>
      <c r="G1481" s="181">
        <v>24456.263720014867</v>
      </c>
      <c r="H1481" s="181">
        <v>24728.246412472912</v>
      </c>
      <c r="I1481" s="181">
        <v>25009.010715555771</v>
      </c>
      <c r="J1481" s="182">
        <v>25294.743202600745</v>
      </c>
      <c r="K1481" s="181">
        <v>25582.410067255751</v>
      </c>
      <c r="L1481" s="181">
        <v>25870.061684081247</v>
      </c>
      <c r="M1481" s="181">
        <v>26155.524448710483</v>
      </c>
      <c r="N1481" s="181">
        <v>26436.918404779877</v>
      </c>
      <c r="O1481" s="181">
        <v>26712.44079554396</v>
      </c>
      <c r="P1481" s="181">
        <v>26982.770001119461</v>
      </c>
      <c r="Q1481" s="181">
        <v>27248.825700401969</v>
      </c>
      <c r="R1481" s="181">
        <v>27509.149053027606</v>
      </c>
      <c r="S1481" s="181">
        <v>27763.419337925072</v>
      </c>
      <c r="T1481" s="181">
        <v>28011.328838608566</v>
      </c>
      <c r="U1481" s="181">
        <v>28251.46156820243</v>
      </c>
      <c r="V1481" s="181">
        <v>28482.508581359209</v>
      </c>
      <c r="W1481" s="181">
        <v>28704.382882700716</v>
      </c>
      <c r="X1481" s="181">
        <v>28917.025181156023</v>
      </c>
      <c r="Y1481" s="181">
        <v>29119.46154121188</v>
      </c>
    </row>
    <row r="1482" spans="1:25" x14ac:dyDescent="0.25">
      <c r="A1482" s="178" t="s">
        <v>1520</v>
      </c>
      <c r="B1482" s="178" t="s">
        <v>829</v>
      </c>
      <c r="C1482" s="178" t="s">
        <v>1672</v>
      </c>
      <c r="D1482" s="178" t="s">
        <v>1673</v>
      </c>
      <c r="E1482" s="181">
        <v>1577.2785374958207</v>
      </c>
      <c r="F1482" s="181">
        <v>1661.1093181107897</v>
      </c>
      <c r="G1482" s="181">
        <v>1749.9122427754221</v>
      </c>
      <c r="H1482" s="181">
        <v>1844.2207186075252</v>
      </c>
      <c r="I1482" s="181">
        <v>1944.059289914793</v>
      </c>
      <c r="J1482" s="182">
        <v>2049.4469651504369</v>
      </c>
      <c r="K1482" s="181">
        <v>2160.4353855226987</v>
      </c>
      <c r="L1482" s="181">
        <v>2277.1451082740518</v>
      </c>
      <c r="M1482" s="181">
        <v>2399.6620923970927</v>
      </c>
      <c r="N1482" s="181">
        <v>2528.0805381631321</v>
      </c>
      <c r="O1482" s="181">
        <v>2662.4843496151761</v>
      </c>
      <c r="P1482" s="181">
        <v>2803.1958322235819</v>
      </c>
      <c r="Q1482" s="181">
        <v>2950.5848929834706</v>
      </c>
      <c r="R1482" s="181">
        <v>3104.7804588057338</v>
      </c>
      <c r="S1482" s="181">
        <v>3266.0295431511863</v>
      </c>
      <c r="T1482" s="181">
        <v>3434.5851227178096</v>
      </c>
      <c r="U1482" s="181">
        <v>3610.5628508039958</v>
      </c>
      <c r="V1482" s="181">
        <v>3794.0726438066317</v>
      </c>
      <c r="W1482" s="181">
        <v>3985.3735640036166</v>
      </c>
      <c r="X1482" s="181">
        <v>4184.7339347322495</v>
      </c>
      <c r="Y1482" s="181">
        <v>4392.289871686422</v>
      </c>
    </row>
    <row r="1483" spans="1:25" x14ac:dyDescent="0.25">
      <c r="A1483" s="178" t="s">
        <v>1520</v>
      </c>
      <c r="B1483" s="178" t="s">
        <v>829</v>
      </c>
      <c r="C1483" s="178" t="s">
        <v>240</v>
      </c>
      <c r="D1483" s="178" t="s">
        <v>241</v>
      </c>
      <c r="E1483" s="181">
        <v>29154.737841049442</v>
      </c>
      <c r="F1483" s="181">
        <v>28882.486855964169</v>
      </c>
      <c r="G1483" s="181">
        <v>28621.247739938939</v>
      </c>
      <c r="H1483" s="181">
        <v>28374.055455385744</v>
      </c>
      <c r="I1483" s="181">
        <v>28135.494013732794</v>
      </c>
      <c r="J1483" s="182">
        <v>27900.921373201938</v>
      </c>
      <c r="K1483" s="181">
        <v>27666.884903979844</v>
      </c>
      <c r="L1483" s="181">
        <v>27431.345283625662</v>
      </c>
      <c r="M1483" s="181">
        <v>27192.191381141463</v>
      </c>
      <c r="N1483" s="181">
        <v>26947.782721665717</v>
      </c>
      <c r="O1483" s="181">
        <v>26696.695437745559</v>
      </c>
      <c r="P1483" s="181">
        <v>26440.063308790595</v>
      </c>
      <c r="Q1483" s="181">
        <v>26179.181944912769</v>
      </c>
      <c r="R1483" s="181">
        <v>25913.021445951868</v>
      </c>
      <c r="S1483" s="181">
        <v>25641.696997834337</v>
      </c>
      <c r="T1483" s="181">
        <v>25365.342553593218</v>
      </c>
      <c r="U1483" s="181">
        <v>25083.11354121182</v>
      </c>
      <c r="V1483" s="181">
        <v>24794.340356014505</v>
      </c>
      <c r="W1483" s="181">
        <v>24499.466571607787</v>
      </c>
      <c r="X1483" s="181">
        <v>24198.943957962532</v>
      </c>
      <c r="Y1483" s="181">
        <v>23892.45741436617</v>
      </c>
    </row>
    <row r="1484" spans="1:25" x14ac:dyDescent="0.25">
      <c r="A1484" s="178" t="s">
        <v>1520</v>
      </c>
      <c r="B1484" s="178" t="s">
        <v>831</v>
      </c>
      <c r="C1484" s="178" t="s">
        <v>218</v>
      </c>
      <c r="D1484" s="178" t="s">
        <v>1674</v>
      </c>
      <c r="E1484" s="181">
        <v>6392.5076524825927</v>
      </c>
      <c r="F1484" s="181">
        <v>6443.6789975720676</v>
      </c>
      <c r="G1484" s="181">
        <v>6488.076266118378</v>
      </c>
      <c r="H1484" s="181">
        <v>6528.7293758781552</v>
      </c>
      <c r="I1484" s="181">
        <v>6566.2403129007762</v>
      </c>
      <c r="J1484" s="182">
        <v>6600.9575108579484</v>
      </c>
      <c r="K1484" s="181">
        <v>6633.2131423343289</v>
      </c>
      <c r="L1484" s="181">
        <v>6663.3053149551024</v>
      </c>
      <c r="M1484" s="181">
        <v>6691.2940713537791</v>
      </c>
      <c r="N1484" s="181">
        <v>6717.1898178890515</v>
      </c>
      <c r="O1484" s="181">
        <v>6740.9534516864132</v>
      </c>
      <c r="P1484" s="181">
        <v>6763.0511997305493</v>
      </c>
      <c r="Q1484" s="181">
        <v>6783.9136564953333</v>
      </c>
      <c r="R1484" s="181">
        <v>6803.3080257712663</v>
      </c>
      <c r="S1484" s="181">
        <v>6821.2078221160846</v>
      </c>
      <c r="T1484" s="181">
        <v>6837.5855108577134</v>
      </c>
      <c r="U1484" s="181">
        <v>6852.5987709751344</v>
      </c>
      <c r="V1484" s="181">
        <v>6866.3882491273598</v>
      </c>
      <c r="W1484" s="181">
        <v>6878.9051815444127</v>
      </c>
      <c r="X1484" s="181">
        <v>6890.0765324173753</v>
      </c>
      <c r="Y1484" s="181">
        <v>6899.6501951486243</v>
      </c>
    </row>
    <row r="1485" spans="1:25" x14ac:dyDescent="0.25">
      <c r="A1485" s="178" t="s">
        <v>1520</v>
      </c>
      <c r="B1485" s="178" t="s">
        <v>831</v>
      </c>
      <c r="C1485" s="178" t="s">
        <v>506</v>
      </c>
      <c r="D1485" s="178" t="s">
        <v>1675</v>
      </c>
      <c r="E1485" s="181">
        <v>2941.487325642197</v>
      </c>
      <c r="F1485" s="181">
        <v>2925.8364686425875</v>
      </c>
      <c r="G1485" s="181">
        <v>2907.0501550151084</v>
      </c>
      <c r="H1485" s="181">
        <v>2886.5937840418201</v>
      </c>
      <c r="I1485" s="181">
        <v>2864.799320807761</v>
      </c>
      <c r="J1485" s="182">
        <v>2841.8738512783466</v>
      </c>
      <c r="K1485" s="181">
        <v>2818.0081059835056</v>
      </c>
      <c r="L1485" s="181">
        <v>2793.369748367264</v>
      </c>
      <c r="M1485" s="181">
        <v>2768.0202047784123</v>
      </c>
      <c r="N1485" s="181">
        <v>2741.9983354550841</v>
      </c>
      <c r="O1485" s="181">
        <v>2715.321890292128</v>
      </c>
      <c r="P1485" s="181">
        <v>2688.209395407489</v>
      </c>
      <c r="Q1485" s="181">
        <v>2660.8546876018036</v>
      </c>
      <c r="R1485" s="181">
        <v>2633.1852118171828</v>
      </c>
      <c r="S1485" s="181">
        <v>2605.2114671474128</v>
      </c>
      <c r="T1485" s="181">
        <v>2576.9435028190242</v>
      </c>
      <c r="U1485" s="181">
        <v>2548.4602105298595</v>
      </c>
      <c r="V1485" s="181">
        <v>2519.8305463228025</v>
      </c>
      <c r="W1485" s="181">
        <v>2491.0516363283891</v>
      </c>
      <c r="X1485" s="181">
        <v>2462.1124232314073</v>
      </c>
      <c r="Y1485" s="181">
        <v>2432.9396341036386</v>
      </c>
    </row>
    <row r="1486" spans="1:25" x14ac:dyDescent="0.25">
      <c r="A1486" s="178" t="s">
        <v>1520</v>
      </c>
      <c r="B1486" s="178" t="s">
        <v>831</v>
      </c>
      <c r="C1486" s="178" t="s">
        <v>240</v>
      </c>
      <c r="D1486" s="178" t="s">
        <v>241</v>
      </c>
      <c r="E1486" s="181">
        <v>21593.237186236056</v>
      </c>
      <c r="F1486" s="181">
        <v>21706.419379697709</v>
      </c>
      <c r="G1486" s="181">
        <v>21798.037460939351</v>
      </c>
      <c r="H1486" s="181">
        <v>21878.438414148673</v>
      </c>
      <c r="I1486" s="181">
        <v>21949.739312931353</v>
      </c>
      <c r="J1486" s="182">
        <v>22013.185181439581</v>
      </c>
      <c r="K1486" s="181">
        <v>22069.9502692934</v>
      </c>
      <c r="L1486" s="181">
        <v>22121.080759391134</v>
      </c>
      <c r="M1486" s="181">
        <v>22166.821291982316</v>
      </c>
      <c r="N1486" s="181">
        <v>22207.246951831123</v>
      </c>
      <c r="O1486" s="181">
        <v>22242.265561058441</v>
      </c>
      <c r="P1486" s="181">
        <v>22273.446633938893</v>
      </c>
      <c r="Q1486" s="181">
        <v>22302.228057880777</v>
      </c>
      <c r="R1486" s="181">
        <v>22327.858239991805</v>
      </c>
      <c r="S1486" s="181">
        <v>22350.264685353031</v>
      </c>
      <c r="T1486" s="181">
        <v>22369.369808120344</v>
      </c>
      <c r="U1486" s="181">
        <v>22385.699411530983</v>
      </c>
      <c r="V1486" s="181">
        <v>22399.718709845383</v>
      </c>
      <c r="W1486" s="181">
        <v>22411.271552953738</v>
      </c>
      <c r="X1486" s="181">
        <v>22420.121976497605</v>
      </c>
      <c r="Y1486" s="181">
        <v>22425.451438081604</v>
      </c>
    </row>
    <row r="1487" spans="1:25" x14ac:dyDescent="0.25">
      <c r="A1487" s="178" t="s">
        <v>1520</v>
      </c>
      <c r="B1487" s="178" t="s">
        <v>853</v>
      </c>
      <c r="C1487" s="178" t="s">
        <v>565</v>
      </c>
      <c r="D1487" s="178" t="s">
        <v>566</v>
      </c>
      <c r="E1487" s="181">
        <v>13346.707343640064</v>
      </c>
      <c r="F1487" s="181">
        <v>13336.161828230686</v>
      </c>
      <c r="G1487" s="181">
        <v>13336.61975887564</v>
      </c>
      <c r="H1487" s="181">
        <v>13348.943276748552</v>
      </c>
      <c r="I1487" s="181">
        <v>13370.230944509338</v>
      </c>
      <c r="J1487" s="182">
        <v>13398.110736524597</v>
      </c>
      <c r="K1487" s="181">
        <v>13430.677084873834</v>
      </c>
      <c r="L1487" s="181">
        <v>13466.731913566748</v>
      </c>
      <c r="M1487" s="181">
        <v>13504.976670224431</v>
      </c>
      <c r="N1487" s="181">
        <v>13544.393391012227</v>
      </c>
      <c r="O1487" s="181">
        <v>13584.06107365768</v>
      </c>
      <c r="P1487" s="181">
        <v>13624.28068181237</v>
      </c>
      <c r="Q1487" s="181">
        <v>13665.379256475226</v>
      </c>
      <c r="R1487" s="181">
        <v>13706.444593739614</v>
      </c>
      <c r="S1487" s="181">
        <v>13747.250678397249</v>
      </c>
      <c r="T1487" s="181">
        <v>13788.171057805286</v>
      </c>
      <c r="U1487" s="181">
        <v>13828.369666706885</v>
      </c>
      <c r="V1487" s="181">
        <v>13866.522924384228</v>
      </c>
      <c r="W1487" s="181">
        <v>13902.521722382187</v>
      </c>
      <c r="X1487" s="181">
        <v>13936.351489411814</v>
      </c>
      <c r="Y1487" s="181">
        <v>13968.063568384943</v>
      </c>
    </row>
    <row r="1488" spans="1:25" x14ac:dyDescent="0.25">
      <c r="A1488" s="178" t="s">
        <v>1520</v>
      </c>
      <c r="B1488" s="178" t="s">
        <v>855</v>
      </c>
      <c r="C1488" s="178" t="s">
        <v>218</v>
      </c>
      <c r="D1488" s="178" t="s">
        <v>1676</v>
      </c>
      <c r="E1488" s="181">
        <v>23196.435827453312</v>
      </c>
      <c r="F1488" s="181">
        <v>23352.209173874635</v>
      </c>
      <c r="G1488" s="181">
        <v>23482.938024286737</v>
      </c>
      <c r="H1488" s="181">
        <v>23596.764487207787</v>
      </c>
      <c r="I1488" s="181">
        <v>23694.046287487487</v>
      </c>
      <c r="J1488" s="182">
        <v>23774.540604393376</v>
      </c>
      <c r="K1488" s="181">
        <v>23838.609613323501</v>
      </c>
      <c r="L1488" s="181">
        <v>23886.881961119063</v>
      </c>
      <c r="M1488" s="181">
        <v>23919.331365321847</v>
      </c>
      <c r="N1488" s="181">
        <v>23935.750317087248</v>
      </c>
      <c r="O1488" s="181">
        <v>23935.627834475192</v>
      </c>
      <c r="P1488" s="181">
        <v>23920.614061305998</v>
      </c>
      <c r="Q1488" s="181">
        <v>23892.337501215759</v>
      </c>
      <c r="R1488" s="181">
        <v>23850.048295360513</v>
      </c>
      <c r="S1488" s="181">
        <v>23793.717091482355</v>
      </c>
      <c r="T1488" s="181">
        <v>23723.355385518924</v>
      </c>
      <c r="U1488" s="181">
        <v>23639.452826587371</v>
      </c>
      <c r="V1488" s="181">
        <v>23542.462852593981</v>
      </c>
      <c r="W1488" s="181">
        <v>23432.419703916759</v>
      </c>
      <c r="X1488" s="181">
        <v>23309.301962810012</v>
      </c>
      <c r="Y1488" s="181">
        <v>23172.552471864634</v>
      </c>
    </row>
    <row r="1489" spans="1:25" x14ac:dyDescent="0.25">
      <c r="A1489" s="178" t="s">
        <v>1520</v>
      </c>
      <c r="B1489" s="178" t="s">
        <v>855</v>
      </c>
      <c r="C1489" s="178" t="s">
        <v>530</v>
      </c>
      <c r="D1489" s="178" t="s">
        <v>1677</v>
      </c>
      <c r="E1489" s="181">
        <v>6094.3233881204542</v>
      </c>
      <c r="F1489" s="181">
        <v>6009.7453538295886</v>
      </c>
      <c r="G1489" s="181">
        <v>5919.7639895770253</v>
      </c>
      <c r="H1489" s="181">
        <v>5826.775439067882</v>
      </c>
      <c r="I1489" s="181">
        <v>5731.1122916859576</v>
      </c>
      <c r="J1489" s="182">
        <v>5632.9472132308983</v>
      </c>
      <c r="K1489" s="181">
        <v>5532.588014354159</v>
      </c>
      <c r="L1489" s="181">
        <v>5430.3864350466938</v>
      </c>
      <c r="M1489" s="181">
        <v>5326.5274564065439</v>
      </c>
      <c r="N1489" s="181">
        <v>5221.148467930986</v>
      </c>
      <c r="O1489" s="181">
        <v>5114.3174661527737</v>
      </c>
      <c r="P1489" s="181">
        <v>5006.5556264051565</v>
      </c>
      <c r="Q1489" s="181">
        <v>4898.3433634526273</v>
      </c>
      <c r="R1489" s="181">
        <v>4789.6492319808531</v>
      </c>
      <c r="S1489" s="181">
        <v>4680.5900195272125</v>
      </c>
      <c r="T1489" s="181">
        <v>4571.284866972017</v>
      </c>
      <c r="U1489" s="181">
        <v>4461.9371983288311</v>
      </c>
      <c r="V1489" s="181">
        <v>4352.7306104413092</v>
      </c>
      <c r="W1489" s="181">
        <v>4243.7607877990959</v>
      </c>
      <c r="X1489" s="181">
        <v>4135.1083010854909</v>
      </c>
      <c r="Y1489" s="181">
        <v>4026.7563948682218</v>
      </c>
    </row>
    <row r="1490" spans="1:25" x14ac:dyDescent="0.25">
      <c r="A1490" s="178" t="s">
        <v>1520</v>
      </c>
      <c r="B1490" s="178" t="s">
        <v>855</v>
      </c>
      <c r="C1490" s="178" t="s">
        <v>240</v>
      </c>
      <c r="D1490" s="178" t="s">
        <v>241</v>
      </c>
      <c r="E1490" s="181">
        <v>11417.329208859981</v>
      </c>
      <c r="F1490" s="181">
        <v>11671.08285856691</v>
      </c>
      <c r="G1490" s="181">
        <v>11923.686263020443</v>
      </c>
      <c r="H1490" s="181">
        <v>12179.211810065897</v>
      </c>
      <c r="I1490" s="181">
        <v>12437.890707578928</v>
      </c>
      <c r="J1490" s="182">
        <v>12699.623634062991</v>
      </c>
      <c r="K1490" s="181">
        <v>12964.607252030681</v>
      </c>
      <c r="L1490" s="181">
        <v>13233.174506737951</v>
      </c>
      <c r="M1490" s="181">
        <v>13505.288400728901</v>
      </c>
      <c r="N1490" s="181">
        <v>13780.779477591792</v>
      </c>
      <c r="O1490" s="181">
        <v>14059.261359863627</v>
      </c>
      <c r="P1490" s="181">
        <v>14341.586704043786</v>
      </c>
      <c r="Q1490" s="181">
        <v>14628.643116437865</v>
      </c>
      <c r="R1490" s="181">
        <v>14919.884312642316</v>
      </c>
      <c r="S1490" s="181">
        <v>15215.153820081034</v>
      </c>
      <c r="T1490" s="181">
        <v>15514.285955659416</v>
      </c>
      <c r="U1490" s="181">
        <v>15817.398829184833</v>
      </c>
      <c r="V1490" s="181">
        <v>16124.577229300356</v>
      </c>
      <c r="W1490" s="181">
        <v>16435.601514627579</v>
      </c>
      <c r="X1490" s="181">
        <v>16750.17311444259</v>
      </c>
      <c r="Y1490" s="181">
        <v>17067.553210705075</v>
      </c>
    </row>
    <row r="1491" spans="1:25" x14ac:dyDescent="0.25">
      <c r="A1491" s="178" t="s">
        <v>1520</v>
      </c>
      <c r="B1491" s="178" t="s">
        <v>860</v>
      </c>
      <c r="C1491" s="178" t="s">
        <v>218</v>
      </c>
      <c r="D1491" s="178" t="s">
        <v>1678</v>
      </c>
      <c r="E1491" s="181">
        <v>4416.834517000626</v>
      </c>
      <c r="F1491" s="181">
        <v>4402.5191311969284</v>
      </c>
      <c r="G1491" s="181">
        <v>4375.6367629644728</v>
      </c>
      <c r="H1491" s="181">
        <v>4340.5437578107239</v>
      </c>
      <c r="I1491" s="181">
        <v>4299.238175683442</v>
      </c>
      <c r="J1491" s="182">
        <v>4253.1407033527012</v>
      </c>
      <c r="K1491" s="181">
        <v>4203.3382566916744</v>
      </c>
      <c r="L1491" s="181">
        <v>4150.7553759119182</v>
      </c>
      <c r="M1491" s="181">
        <v>4095.9878761862128</v>
      </c>
      <c r="N1491" s="181">
        <v>4039.4707714079204</v>
      </c>
      <c r="O1491" s="181">
        <v>3981.4723796279259</v>
      </c>
      <c r="P1491" s="181">
        <v>3922.4961525820581</v>
      </c>
      <c r="Q1491" s="181">
        <v>3862.9603792613361</v>
      </c>
      <c r="R1491" s="181">
        <v>3802.8049293184608</v>
      </c>
      <c r="S1491" s="181">
        <v>3742.0171580640267</v>
      </c>
      <c r="T1491" s="181">
        <v>3680.4085079885112</v>
      </c>
      <c r="U1491" s="181">
        <v>3617.7915590133116</v>
      </c>
      <c r="V1491" s="181">
        <v>3554.1840798839089</v>
      </c>
      <c r="W1491" s="181">
        <v>3489.6768622894519</v>
      </c>
      <c r="X1491" s="181">
        <v>3424.287365679058</v>
      </c>
      <c r="Y1491" s="181">
        <v>3357.8079472917839</v>
      </c>
    </row>
    <row r="1492" spans="1:25" x14ac:dyDescent="0.25">
      <c r="A1492" s="178" t="s">
        <v>1520</v>
      </c>
      <c r="B1492" s="178" t="s">
        <v>860</v>
      </c>
      <c r="C1492" s="178" t="s">
        <v>240</v>
      </c>
      <c r="D1492" s="178" t="s">
        <v>241</v>
      </c>
      <c r="E1492" s="181">
        <v>17171.850093968707</v>
      </c>
      <c r="F1492" s="181">
        <v>17518.609317352737</v>
      </c>
      <c r="G1492" s="181">
        <v>17828.874930449183</v>
      </c>
      <c r="H1492" s="181">
        <v>18117.557961584076</v>
      </c>
      <c r="I1492" s="181">
        <v>18390.984731089015</v>
      </c>
      <c r="J1492" s="182">
        <v>18653.605477234858</v>
      </c>
      <c r="K1492" s="181">
        <v>18908.842889338179</v>
      </c>
      <c r="L1492" s="181">
        <v>19159.743947774125</v>
      </c>
      <c r="M1492" s="181">
        <v>19408.137033630122</v>
      </c>
      <c r="N1492" s="181">
        <v>19655.279378034236</v>
      </c>
      <c r="O1492" s="181">
        <v>19901.746422732725</v>
      </c>
      <c r="P1492" s="181">
        <v>20149.399474809601</v>
      </c>
      <c r="Q1492" s="181">
        <v>20399.87431438428</v>
      </c>
      <c r="R1492" s="181">
        <v>20652.407237071548</v>
      </c>
      <c r="S1492" s="181">
        <v>20906.422218343771</v>
      </c>
      <c r="T1492" s="181">
        <v>21160.278635278111</v>
      </c>
      <c r="U1492" s="181">
        <v>21412.166653012915</v>
      </c>
      <c r="V1492" s="181">
        <v>21661.335755616976</v>
      </c>
      <c r="W1492" s="181">
        <v>21907.435805139143</v>
      </c>
      <c r="X1492" s="181">
        <v>22149.636790610577</v>
      </c>
      <c r="Y1492" s="181">
        <v>22385.546620804667</v>
      </c>
    </row>
    <row r="1493" spans="1:25" x14ac:dyDescent="0.25">
      <c r="A1493" s="178" t="s">
        <v>1520</v>
      </c>
      <c r="B1493" s="178" t="s">
        <v>862</v>
      </c>
      <c r="C1493" s="178" t="s">
        <v>565</v>
      </c>
      <c r="D1493" s="178" t="s">
        <v>566</v>
      </c>
      <c r="E1493" s="181">
        <v>10136.17844588267</v>
      </c>
      <c r="F1493" s="181">
        <v>10222.447455202207</v>
      </c>
      <c r="G1493" s="181">
        <v>10295.419513975927</v>
      </c>
      <c r="H1493" s="181">
        <v>10361.371326804374</v>
      </c>
      <c r="I1493" s="181">
        <v>10422.385376747785</v>
      </c>
      <c r="J1493" s="182">
        <v>10479.879567439943</v>
      </c>
      <c r="K1493" s="181">
        <v>10534.696554250359</v>
      </c>
      <c r="L1493" s="181">
        <v>10587.807414166127</v>
      </c>
      <c r="M1493" s="181">
        <v>10639.701242134373</v>
      </c>
      <c r="N1493" s="181">
        <v>10690.976402678043</v>
      </c>
      <c r="O1493" s="181">
        <v>10741.840471034067</v>
      </c>
      <c r="P1493" s="181">
        <v>10793.24162571691</v>
      </c>
      <c r="Q1493" s="181">
        <v>10846.025716812826</v>
      </c>
      <c r="R1493" s="181">
        <v>10899.921776572513</v>
      </c>
      <c r="S1493" s="181">
        <v>10955.152021054455</v>
      </c>
      <c r="T1493" s="181">
        <v>11012.041392550665</v>
      </c>
      <c r="U1493" s="181">
        <v>11069.254792228166</v>
      </c>
      <c r="V1493" s="181">
        <v>11125.381393166246</v>
      </c>
      <c r="W1493" s="181">
        <v>11180.578850637148</v>
      </c>
      <c r="X1493" s="181">
        <v>11234.988500278421</v>
      </c>
      <c r="Y1493" s="181">
        <v>11288.439139057515</v>
      </c>
    </row>
    <row r="1494" spans="1:25" x14ac:dyDescent="0.25">
      <c r="A1494" s="178" t="s">
        <v>1520</v>
      </c>
      <c r="B1494" s="178" t="s">
        <v>864</v>
      </c>
      <c r="C1494" s="178" t="s">
        <v>218</v>
      </c>
      <c r="D1494" s="178" t="s">
        <v>1679</v>
      </c>
      <c r="E1494" s="181">
        <v>4130.9597828749065</v>
      </c>
      <c r="F1494" s="181">
        <v>4161.0270934118871</v>
      </c>
      <c r="G1494" s="181">
        <v>4191.8610357432399</v>
      </c>
      <c r="H1494" s="181">
        <v>4224.2447889767282</v>
      </c>
      <c r="I1494" s="181">
        <v>4257.7374029149578</v>
      </c>
      <c r="J1494" s="182">
        <v>4291.9411878617011</v>
      </c>
      <c r="K1494" s="181">
        <v>4326.6073371243237</v>
      </c>
      <c r="L1494" s="181">
        <v>4361.5953107523437</v>
      </c>
      <c r="M1494" s="181">
        <v>4396.6905713262195</v>
      </c>
      <c r="N1494" s="181">
        <v>4431.7275661086678</v>
      </c>
      <c r="O1494" s="181">
        <v>4466.5565981063828</v>
      </c>
      <c r="P1494" s="181">
        <v>4501.3953616994277</v>
      </c>
      <c r="Q1494" s="181">
        <v>4536.4671005103728</v>
      </c>
      <c r="R1494" s="181">
        <v>4571.5838036305013</v>
      </c>
      <c r="S1494" s="181">
        <v>4606.7229299879091</v>
      </c>
      <c r="T1494" s="181">
        <v>4641.8916433873701</v>
      </c>
      <c r="U1494" s="181">
        <v>4677.0657468860218</v>
      </c>
      <c r="V1494" s="181">
        <v>4712.1891472312791</v>
      </c>
      <c r="W1494" s="181">
        <v>4747.224646902313</v>
      </c>
      <c r="X1494" s="181">
        <v>4782.1267959841753</v>
      </c>
      <c r="Y1494" s="181">
        <v>4816.7367011496344</v>
      </c>
    </row>
    <row r="1495" spans="1:25" x14ac:dyDescent="0.25">
      <c r="A1495" s="178" t="s">
        <v>1520</v>
      </c>
      <c r="B1495" s="178" t="s">
        <v>864</v>
      </c>
      <c r="C1495" s="178" t="s">
        <v>240</v>
      </c>
      <c r="D1495" s="178" t="s">
        <v>241</v>
      </c>
      <c r="E1495" s="181">
        <v>7544.8166381103538</v>
      </c>
      <c r="F1495" s="181">
        <v>7480.6864909813794</v>
      </c>
      <c r="G1495" s="181">
        <v>7418.0763170723885</v>
      </c>
      <c r="H1495" s="181">
        <v>7358.2972615935678</v>
      </c>
      <c r="I1495" s="181">
        <v>7300.4776900362576</v>
      </c>
      <c r="J1495" s="182">
        <v>7243.8699440208511</v>
      </c>
      <c r="K1495" s="181">
        <v>7188.0181450425307</v>
      </c>
      <c r="L1495" s="181">
        <v>7132.670691307424</v>
      </c>
      <c r="M1495" s="181">
        <v>7077.4719467741688</v>
      </c>
      <c r="N1495" s="181">
        <v>7022.1658504619963</v>
      </c>
      <c r="O1495" s="181">
        <v>6966.5373092536756</v>
      </c>
      <c r="P1495" s="181">
        <v>6910.9493299809474</v>
      </c>
      <c r="Q1495" s="181">
        <v>6855.7514691587412</v>
      </c>
      <c r="R1495" s="181">
        <v>6800.6599861549566</v>
      </c>
      <c r="S1495" s="181">
        <v>6745.6510692326601</v>
      </c>
      <c r="T1495" s="181">
        <v>6690.7454898584074</v>
      </c>
      <c r="U1495" s="181">
        <v>6635.9185362328544</v>
      </c>
      <c r="V1495" s="181">
        <v>6581.1027810928454</v>
      </c>
      <c r="W1495" s="181">
        <v>6526.2613175536653</v>
      </c>
      <c r="X1495" s="181">
        <v>6471.3488045969116</v>
      </c>
      <c r="Y1495" s="181">
        <v>6416.172106288378</v>
      </c>
    </row>
    <row r="1496" spans="1:25" x14ac:dyDescent="0.25">
      <c r="A1496" s="178" t="s">
        <v>1520</v>
      </c>
      <c r="B1496" s="178" t="s">
        <v>870</v>
      </c>
      <c r="C1496" s="178" t="s">
        <v>565</v>
      </c>
      <c r="D1496" s="178" t="s">
        <v>566</v>
      </c>
      <c r="E1496" s="181">
        <v>7207.5522107567522</v>
      </c>
      <c r="F1496" s="181">
        <v>7251.6822737699931</v>
      </c>
      <c r="G1496" s="181">
        <v>7290.6287901063106</v>
      </c>
      <c r="H1496" s="181">
        <v>7327.7877412655253</v>
      </c>
      <c r="I1496" s="181">
        <v>7363.8180498363336</v>
      </c>
      <c r="J1496" s="182">
        <v>7399.0293778720697</v>
      </c>
      <c r="K1496" s="181">
        <v>7433.6083859763348</v>
      </c>
      <c r="L1496" s="181">
        <v>7467.782508445348</v>
      </c>
      <c r="M1496" s="181">
        <v>7501.5278729749098</v>
      </c>
      <c r="N1496" s="181">
        <v>7534.793104809949</v>
      </c>
      <c r="O1496" s="181">
        <v>7567.4529580317521</v>
      </c>
      <c r="P1496" s="181">
        <v>7599.9542231453988</v>
      </c>
      <c r="Q1496" s="181">
        <v>7632.7172669389356</v>
      </c>
      <c r="R1496" s="181">
        <v>7665.4502878303392</v>
      </c>
      <c r="S1496" s="181">
        <v>7698.1882869145284</v>
      </c>
      <c r="T1496" s="181">
        <v>7731.0746666660852</v>
      </c>
      <c r="U1496" s="181">
        <v>7763.568689359342</v>
      </c>
      <c r="V1496" s="181">
        <v>7795.044698039439</v>
      </c>
      <c r="W1496" s="181">
        <v>7825.5228345280948</v>
      </c>
      <c r="X1496" s="181">
        <v>7855.0433431455058</v>
      </c>
      <c r="Y1496" s="181">
        <v>7883.4630791616109</v>
      </c>
    </row>
    <row r="1497" spans="1:25" x14ac:dyDescent="0.25">
      <c r="A1497" s="178" t="s">
        <v>1520</v>
      </c>
      <c r="B1497" s="178" t="s">
        <v>874</v>
      </c>
      <c r="C1497" s="178" t="s">
        <v>218</v>
      </c>
      <c r="D1497" s="178" t="s">
        <v>1680</v>
      </c>
      <c r="E1497" s="181">
        <v>47765.958728954385</v>
      </c>
      <c r="F1497" s="181">
        <v>49100.416639781157</v>
      </c>
      <c r="G1497" s="181">
        <v>50225.201731011955</v>
      </c>
      <c r="H1497" s="181">
        <v>51199.427635570552</v>
      </c>
      <c r="I1497" s="181">
        <v>52055.234702089634</v>
      </c>
      <c r="J1497" s="182">
        <v>52816.313622677371</v>
      </c>
      <c r="K1497" s="181">
        <v>53501.308365247103</v>
      </c>
      <c r="L1497" s="181">
        <v>54125.768576174414</v>
      </c>
      <c r="M1497" s="181">
        <v>54700.307139138691</v>
      </c>
      <c r="N1497" s="181">
        <v>55232.42604624325</v>
      </c>
      <c r="O1497" s="181">
        <v>55727.043811665753</v>
      </c>
      <c r="P1497" s="181">
        <v>56192.531054886022</v>
      </c>
      <c r="Q1497" s="181">
        <v>56636.2487604407</v>
      </c>
      <c r="R1497" s="181">
        <v>57059.023928296643</v>
      </c>
      <c r="S1497" s="181">
        <v>57462.815328908066</v>
      </c>
      <c r="T1497" s="181">
        <v>57848.844209796691</v>
      </c>
      <c r="U1497" s="181">
        <v>58215.698284108657</v>
      </c>
      <c r="V1497" s="181">
        <v>58562.22003659192</v>
      </c>
      <c r="W1497" s="181">
        <v>58889.682091773531</v>
      </c>
      <c r="X1497" s="181">
        <v>59198.935768178228</v>
      </c>
      <c r="Y1497" s="181">
        <v>59488.674727500853</v>
      </c>
    </row>
    <row r="1498" spans="1:25" x14ac:dyDescent="0.25">
      <c r="A1498" s="178" t="s">
        <v>1520</v>
      </c>
      <c r="B1498" s="178" t="s">
        <v>874</v>
      </c>
      <c r="C1498" s="178" t="s">
        <v>506</v>
      </c>
      <c r="D1498" s="178" t="s">
        <v>1681</v>
      </c>
      <c r="E1498" s="181">
        <v>1721.5065061866903</v>
      </c>
      <c r="F1498" s="181">
        <v>1785.1662925329249</v>
      </c>
      <c r="G1498" s="181">
        <v>1842.1225613725785</v>
      </c>
      <c r="H1498" s="181">
        <v>1894.3720134896691</v>
      </c>
      <c r="I1498" s="181">
        <v>1942.9780896932102</v>
      </c>
      <c r="J1498" s="182">
        <v>1988.7258157917779</v>
      </c>
      <c r="K1498" s="181">
        <v>2032.2379613511052</v>
      </c>
      <c r="L1498" s="181">
        <v>2074.042084077133</v>
      </c>
      <c r="M1498" s="181">
        <v>2114.4946183944699</v>
      </c>
      <c r="N1498" s="181">
        <v>2153.8441265238216</v>
      </c>
      <c r="O1498" s="181">
        <v>2192.2470136311781</v>
      </c>
      <c r="P1498" s="181">
        <v>2230.0027944871676</v>
      </c>
      <c r="Q1498" s="181">
        <v>2267.3816359911434</v>
      </c>
      <c r="R1498" s="181">
        <v>2304.3997194818803</v>
      </c>
      <c r="S1498" s="181">
        <v>2341.1201702580729</v>
      </c>
      <c r="T1498" s="181">
        <v>2377.5782784018675</v>
      </c>
      <c r="U1498" s="181">
        <v>2413.7016110973727</v>
      </c>
      <c r="V1498" s="181">
        <v>2449.4260511012562</v>
      </c>
      <c r="W1498" s="181">
        <v>2484.788003102105</v>
      </c>
      <c r="X1498" s="181">
        <v>2519.807488991552</v>
      </c>
      <c r="Y1498" s="181">
        <v>2554.4128375123587</v>
      </c>
    </row>
    <row r="1499" spans="1:25" x14ac:dyDescent="0.25">
      <c r="A1499" s="178" t="s">
        <v>1520</v>
      </c>
      <c r="B1499" s="178" t="s">
        <v>874</v>
      </c>
      <c r="C1499" s="178" t="s">
        <v>508</v>
      </c>
      <c r="D1499" s="178" t="s">
        <v>1682</v>
      </c>
      <c r="E1499" s="181">
        <v>2763.7653182607351</v>
      </c>
      <c r="F1499" s="181">
        <v>2887.8825457775965</v>
      </c>
      <c r="G1499" s="181">
        <v>3002.8090997319623</v>
      </c>
      <c r="H1499" s="181">
        <v>3111.5932766440919</v>
      </c>
      <c r="I1499" s="181">
        <v>3215.8354050911489</v>
      </c>
      <c r="J1499" s="182">
        <v>3316.7227841239351</v>
      </c>
      <c r="K1499" s="181">
        <v>3415.2081328804238</v>
      </c>
      <c r="L1499" s="181">
        <v>3512.1134359501884</v>
      </c>
      <c r="M1499" s="181">
        <v>3607.9948422040743</v>
      </c>
      <c r="N1499" s="181">
        <v>3703.2407593141138</v>
      </c>
      <c r="O1499" s="181">
        <v>3798.0923330944643</v>
      </c>
      <c r="P1499" s="181">
        <v>3893.0483027644555</v>
      </c>
      <c r="Q1499" s="181">
        <v>3988.5713329583909</v>
      </c>
      <c r="R1499" s="181">
        <v>4084.688155590005</v>
      </c>
      <c r="S1499" s="181">
        <v>4181.5101254483934</v>
      </c>
      <c r="T1499" s="181">
        <v>4279.1018555087603</v>
      </c>
      <c r="U1499" s="181">
        <v>4377.3344866257348</v>
      </c>
      <c r="V1499" s="181">
        <v>4476.0903032332799</v>
      </c>
      <c r="W1499" s="181">
        <v>4575.4330233811133</v>
      </c>
      <c r="X1499" s="181">
        <v>4675.3978939998951</v>
      </c>
      <c r="Y1499" s="181">
        <v>4775.8497620840562</v>
      </c>
    </row>
    <row r="1500" spans="1:25" x14ac:dyDescent="0.25">
      <c r="A1500" s="178" t="s">
        <v>1520</v>
      </c>
      <c r="B1500" s="178" t="s">
        <v>874</v>
      </c>
      <c r="C1500" s="178" t="s">
        <v>682</v>
      </c>
      <c r="D1500" s="178" t="s">
        <v>1683</v>
      </c>
      <c r="E1500" s="181">
        <v>2883.75218638243</v>
      </c>
      <c r="F1500" s="181">
        <v>2896.7038855136207</v>
      </c>
      <c r="G1500" s="181">
        <v>2895.476877632304</v>
      </c>
      <c r="H1500" s="181">
        <v>2884.3170961272876</v>
      </c>
      <c r="I1500" s="181">
        <v>2865.6410773451621</v>
      </c>
      <c r="J1500" s="182">
        <v>2841.2206183752796</v>
      </c>
      <c r="K1500" s="181">
        <v>2812.4237798388258</v>
      </c>
      <c r="L1500" s="181">
        <v>2780.3528930363896</v>
      </c>
      <c r="M1500" s="181">
        <v>2745.7759522801766</v>
      </c>
      <c r="N1500" s="181">
        <v>2709.2491063067491</v>
      </c>
      <c r="O1500" s="181">
        <v>2671.1625131056321</v>
      </c>
      <c r="P1500" s="181">
        <v>2632.0394050499158</v>
      </c>
      <c r="Q1500" s="181">
        <v>2592.3149240266307</v>
      </c>
      <c r="R1500" s="181">
        <v>2552.0965738583436</v>
      </c>
      <c r="S1500" s="181">
        <v>2511.5345278038012</v>
      </c>
      <c r="T1500" s="181">
        <v>2470.7364729443939</v>
      </c>
      <c r="U1500" s="181">
        <v>2429.6926383408922</v>
      </c>
      <c r="V1500" s="181">
        <v>2388.4065063778794</v>
      </c>
      <c r="W1500" s="181">
        <v>2346.9801160489737</v>
      </c>
      <c r="X1500" s="181">
        <v>2305.491824815324</v>
      </c>
      <c r="Y1500" s="181">
        <v>2263.9324680605741</v>
      </c>
    </row>
    <row r="1501" spans="1:25" x14ac:dyDescent="0.25">
      <c r="A1501" s="178" t="s">
        <v>1520</v>
      </c>
      <c r="B1501" s="178" t="s">
        <v>874</v>
      </c>
      <c r="C1501" s="178" t="s">
        <v>240</v>
      </c>
      <c r="D1501" s="178" t="s">
        <v>241</v>
      </c>
      <c r="E1501" s="181">
        <v>27654.939426319797</v>
      </c>
      <c r="F1501" s="181">
        <v>28354.281824043472</v>
      </c>
      <c r="G1501" s="181">
        <v>28932.025244788871</v>
      </c>
      <c r="H1501" s="181">
        <v>29423.195251228823</v>
      </c>
      <c r="I1501" s="181">
        <v>29846.962617759327</v>
      </c>
      <c r="J1501" s="182">
        <v>30217.446965185514</v>
      </c>
      <c r="K1501" s="181">
        <v>30545.730326855617</v>
      </c>
      <c r="L1501" s="181">
        <v>30841.01309485433</v>
      </c>
      <c r="M1501" s="181">
        <v>31109.594348129194</v>
      </c>
      <c r="N1501" s="181">
        <v>31355.943007140144</v>
      </c>
      <c r="O1501" s="181">
        <v>31583.018158215797</v>
      </c>
      <c r="P1501" s="181">
        <v>31795.700482006418</v>
      </c>
      <c r="Q1501" s="181">
        <v>31998.259690608145</v>
      </c>
      <c r="R1501" s="181">
        <v>32191.246618338151</v>
      </c>
      <c r="S1501" s="181">
        <v>32375.840916406702</v>
      </c>
      <c r="T1501" s="181">
        <v>32552.795800817097</v>
      </c>
      <c r="U1501" s="181">
        <v>32721.375913144304</v>
      </c>
      <c r="V1501" s="181">
        <v>32880.987679826365</v>
      </c>
      <c r="W1501" s="181">
        <v>33032.398249395541</v>
      </c>
      <c r="X1501" s="181">
        <v>33176.130953128675</v>
      </c>
      <c r="Y1501" s="181">
        <v>33311.494708579121</v>
      </c>
    </row>
    <row r="1502" spans="1:25" x14ac:dyDescent="0.25">
      <c r="A1502" s="178" t="s">
        <v>1520</v>
      </c>
      <c r="B1502" s="178" t="s">
        <v>876</v>
      </c>
      <c r="C1502" s="178" t="s">
        <v>218</v>
      </c>
      <c r="D1502" s="178" t="s">
        <v>1684</v>
      </c>
      <c r="E1502" s="181">
        <v>9491.9967104211719</v>
      </c>
      <c r="F1502" s="181">
        <v>9540.9347728189587</v>
      </c>
      <c r="G1502" s="181">
        <v>9593.1208530062449</v>
      </c>
      <c r="H1502" s="181">
        <v>9649.4260790732096</v>
      </c>
      <c r="I1502" s="181">
        <v>9708.2327562026676</v>
      </c>
      <c r="J1502" s="182">
        <v>9768.0886488761207</v>
      </c>
      <c r="K1502" s="181">
        <v>9828.0037237865909</v>
      </c>
      <c r="L1502" s="181">
        <v>9887.4095546355238</v>
      </c>
      <c r="M1502" s="181">
        <v>9945.6832000576724</v>
      </c>
      <c r="N1502" s="181">
        <v>10002.318817198753</v>
      </c>
      <c r="O1502" s="181">
        <v>10056.843098922935</v>
      </c>
      <c r="P1502" s="181">
        <v>10109.734248080424</v>
      </c>
      <c r="Q1502" s="181">
        <v>10161.569330744705</v>
      </c>
      <c r="R1502" s="181">
        <v>10212.031118365161</v>
      </c>
      <c r="S1502" s="181">
        <v>10261.16621934184</v>
      </c>
      <c r="T1502" s="181">
        <v>10308.729006326632</v>
      </c>
      <c r="U1502" s="181">
        <v>10354.624862020253</v>
      </c>
      <c r="V1502" s="181">
        <v>10399.067491999749</v>
      </c>
      <c r="W1502" s="181">
        <v>10442.177498856645</v>
      </c>
      <c r="X1502" s="181">
        <v>10484.028114283765</v>
      </c>
      <c r="Y1502" s="181">
        <v>10524.126913833912</v>
      </c>
    </row>
    <row r="1503" spans="1:25" x14ac:dyDescent="0.25">
      <c r="A1503" s="178" t="s">
        <v>1520</v>
      </c>
      <c r="B1503" s="178" t="s">
        <v>876</v>
      </c>
      <c r="C1503" s="178" t="s">
        <v>972</v>
      </c>
      <c r="D1503" s="178" t="s">
        <v>1685</v>
      </c>
      <c r="E1503" s="181">
        <v>3141.2802316772668</v>
      </c>
      <c r="F1503" s="181">
        <v>3119.5768195659648</v>
      </c>
      <c r="G1503" s="181">
        <v>3098.9911007754604</v>
      </c>
      <c r="H1503" s="181">
        <v>3079.764810972662</v>
      </c>
      <c r="I1503" s="181">
        <v>3061.3423862869117</v>
      </c>
      <c r="J1503" s="182">
        <v>3043.2453877511412</v>
      </c>
      <c r="K1503" s="181">
        <v>3025.1599914322915</v>
      </c>
      <c r="L1503" s="181">
        <v>3006.9154400924804</v>
      </c>
      <c r="M1503" s="181">
        <v>2988.3328465643176</v>
      </c>
      <c r="N1503" s="181">
        <v>2969.276873600817</v>
      </c>
      <c r="O1503" s="181">
        <v>2949.6285799347656</v>
      </c>
      <c r="P1503" s="181">
        <v>2929.550934258993</v>
      </c>
      <c r="Q1503" s="181">
        <v>2909.2279669129903</v>
      </c>
      <c r="R1503" s="181">
        <v>2888.5823572292879</v>
      </c>
      <c r="S1503" s="181">
        <v>2867.6424664497899</v>
      </c>
      <c r="T1503" s="181">
        <v>2846.3549632652862</v>
      </c>
      <c r="U1503" s="181">
        <v>2824.7106087889124</v>
      </c>
      <c r="V1503" s="181">
        <v>2802.7840930737939</v>
      </c>
      <c r="W1503" s="181">
        <v>2780.6221242019319</v>
      </c>
      <c r="X1503" s="181">
        <v>2758.2570393883739</v>
      </c>
      <c r="Y1503" s="181">
        <v>2735.5728868837423</v>
      </c>
    </row>
    <row r="1504" spans="1:25" x14ac:dyDescent="0.25">
      <c r="A1504" s="178" t="s">
        <v>1520</v>
      </c>
      <c r="B1504" s="178" t="s">
        <v>876</v>
      </c>
      <c r="C1504" s="178" t="s">
        <v>240</v>
      </c>
      <c r="D1504" s="178" t="s">
        <v>241</v>
      </c>
      <c r="E1504" s="181">
        <v>9562.1872337326131</v>
      </c>
      <c r="F1504" s="181">
        <v>9570.1636573574269</v>
      </c>
      <c r="G1504" s="181">
        <v>9581.4361101229697</v>
      </c>
      <c r="H1504" s="181">
        <v>9596.831185462197</v>
      </c>
      <c r="I1504" s="181">
        <v>9614.6969507527647</v>
      </c>
      <c r="J1504" s="182">
        <v>9633.5725483181704</v>
      </c>
      <c r="K1504" s="181">
        <v>9652.4754683464434</v>
      </c>
      <c r="L1504" s="181">
        <v>9670.8518098292589</v>
      </c>
      <c r="M1504" s="181">
        <v>9688.1036039576084</v>
      </c>
      <c r="N1504" s="181">
        <v>9703.7561240479736</v>
      </c>
      <c r="O1504" s="181">
        <v>9717.3736141985009</v>
      </c>
      <c r="P1504" s="181">
        <v>9729.4428495323064</v>
      </c>
      <c r="Q1504" s="181">
        <v>9740.5374585943409</v>
      </c>
      <c r="R1504" s="181">
        <v>9750.3680181083801</v>
      </c>
      <c r="S1504" s="181">
        <v>9758.9955535914196</v>
      </c>
      <c r="T1504" s="181">
        <v>9766.203155765168</v>
      </c>
      <c r="U1504" s="181">
        <v>9771.9196391695532</v>
      </c>
      <c r="V1504" s="181">
        <v>9776.364618572843</v>
      </c>
      <c r="W1504" s="181">
        <v>9779.6670260426545</v>
      </c>
      <c r="X1504" s="181">
        <v>9781.9095161939149</v>
      </c>
      <c r="Y1504" s="181">
        <v>9782.6475779822176</v>
      </c>
    </row>
    <row r="1505" spans="1:25" x14ac:dyDescent="0.25">
      <c r="A1505" s="178" t="s">
        <v>1520</v>
      </c>
      <c r="B1505" s="178" t="s">
        <v>878</v>
      </c>
      <c r="C1505" s="178" t="s">
        <v>218</v>
      </c>
      <c r="D1505" s="178" t="s">
        <v>1686</v>
      </c>
      <c r="E1505" s="181">
        <v>3296.4932436127137</v>
      </c>
      <c r="F1505" s="181">
        <v>3322.4806294261134</v>
      </c>
      <c r="G1505" s="181">
        <v>3352.5519855933021</v>
      </c>
      <c r="H1505" s="181">
        <v>3386.555185938591</v>
      </c>
      <c r="I1505" s="181">
        <v>3423.4641660097186</v>
      </c>
      <c r="J1505" s="182">
        <v>3462.4181698652392</v>
      </c>
      <c r="K1505" s="181">
        <v>3502.7892886794411</v>
      </c>
      <c r="L1505" s="181">
        <v>3544.1733002596793</v>
      </c>
      <c r="M1505" s="181">
        <v>3586.1819115901367</v>
      </c>
      <c r="N1505" s="181">
        <v>3628.499990879061</v>
      </c>
      <c r="O1505" s="181">
        <v>3670.8597386569468</v>
      </c>
      <c r="P1505" s="181">
        <v>3713.3619321508631</v>
      </c>
      <c r="Q1505" s="181">
        <v>3756.1497122677183</v>
      </c>
      <c r="R1505" s="181">
        <v>3799.0341451772006</v>
      </c>
      <c r="S1505" s="181">
        <v>3841.9854853034813</v>
      </c>
      <c r="T1505" s="181">
        <v>3884.9668297732228</v>
      </c>
      <c r="U1505" s="181">
        <v>3927.8898921469386</v>
      </c>
      <c r="V1505" s="181">
        <v>3970.6931820084951</v>
      </c>
      <c r="W1505" s="181">
        <v>4013.3862135480399</v>
      </c>
      <c r="X1505" s="181">
        <v>4055.9741187605091</v>
      </c>
      <c r="Y1505" s="181">
        <v>4098.3288941427327</v>
      </c>
    </row>
    <row r="1506" spans="1:25" x14ac:dyDescent="0.25">
      <c r="A1506" s="178" t="s">
        <v>1520</v>
      </c>
      <c r="B1506" s="178" t="s">
        <v>878</v>
      </c>
      <c r="C1506" s="178" t="s">
        <v>1687</v>
      </c>
      <c r="D1506" s="178" t="s">
        <v>1688</v>
      </c>
      <c r="E1506" s="181">
        <v>2761.4869350226836</v>
      </c>
      <c r="F1506" s="181">
        <v>2753.5153684162351</v>
      </c>
      <c r="G1506" s="181">
        <v>2748.7472780562189</v>
      </c>
      <c r="H1506" s="181">
        <v>2746.9559351233925</v>
      </c>
      <c r="I1506" s="181">
        <v>2747.2208024612064</v>
      </c>
      <c r="J1506" s="182">
        <v>2748.7898748371417</v>
      </c>
      <c r="K1506" s="181">
        <v>2751.1247346625491</v>
      </c>
      <c r="L1506" s="181">
        <v>2753.88285570266</v>
      </c>
      <c r="M1506" s="181">
        <v>2756.7480292333385</v>
      </c>
      <c r="N1506" s="181">
        <v>2759.4728641623265</v>
      </c>
      <c r="O1506" s="181">
        <v>2761.8560325700728</v>
      </c>
      <c r="P1506" s="181">
        <v>2763.9792021263952</v>
      </c>
      <c r="Q1506" s="181">
        <v>2765.9519303520929</v>
      </c>
      <c r="R1506" s="181">
        <v>2767.6373024258169</v>
      </c>
      <c r="S1506" s="181">
        <v>2769.0190435215814</v>
      </c>
      <c r="T1506" s="181">
        <v>2770.0766223289861</v>
      </c>
      <c r="U1506" s="181">
        <v>2770.7543026052012</v>
      </c>
      <c r="V1506" s="181">
        <v>2771.0176097846038</v>
      </c>
      <c r="W1506" s="181">
        <v>2770.8827841684233</v>
      </c>
      <c r="X1506" s="181">
        <v>2770.3626231824733</v>
      </c>
      <c r="Y1506" s="181">
        <v>2769.3796484404488</v>
      </c>
    </row>
    <row r="1507" spans="1:25" x14ac:dyDescent="0.25">
      <c r="A1507" s="178" t="s">
        <v>1520</v>
      </c>
      <c r="B1507" s="178" t="s">
        <v>878</v>
      </c>
      <c r="C1507" s="178" t="s">
        <v>240</v>
      </c>
      <c r="D1507" s="178" t="s">
        <v>241</v>
      </c>
      <c r="E1507" s="181">
        <v>20094.26736217611</v>
      </c>
      <c r="F1507" s="181">
        <v>20023.021556834592</v>
      </c>
      <c r="G1507" s="181">
        <v>19975.26356665176</v>
      </c>
      <c r="H1507" s="181">
        <v>19949.299069744604</v>
      </c>
      <c r="I1507" s="181">
        <v>19938.403478318385</v>
      </c>
      <c r="J1507" s="182">
        <v>19937.092435784172</v>
      </c>
      <c r="K1507" s="181">
        <v>19941.444110456738</v>
      </c>
      <c r="L1507" s="181">
        <v>19948.965816894121</v>
      </c>
      <c r="M1507" s="181">
        <v>19957.361753390222</v>
      </c>
      <c r="N1507" s="181">
        <v>19964.839750785883</v>
      </c>
      <c r="O1507" s="181">
        <v>19969.945089814963</v>
      </c>
      <c r="P1507" s="181">
        <v>19973.271528954112</v>
      </c>
      <c r="Q1507" s="181">
        <v>19975.612757698254</v>
      </c>
      <c r="R1507" s="181">
        <v>19975.981573699984</v>
      </c>
      <c r="S1507" s="181">
        <v>19974.263291022427</v>
      </c>
      <c r="T1507" s="181">
        <v>19970.312745545896</v>
      </c>
      <c r="U1507" s="181">
        <v>19963.731388846616</v>
      </c>
      <c r="V1507" s="181">
        <v>19954.274621818648</v>
      </c>
      <c r="W1507" s="181">
        <v>19942.063316757478</v>
      </c>
      <c r="X1507" s="181">
        <v>19927.193230325473</v>
      </c>
      <c r="Y1507" s="181">
        <v>19909.110836803673</v>
      </c>
    </row>
    <row r="1508" spans="1:25" x14ac:dyDescent="0.25">
      <c r="A1508" s="178" t="s">
        <v>1520</v>
      </c>
      <c r="B1508" s="178" t="s">
        <v>881</v>
      </c>
      <c r="C1508" s="178" t="s">
        <v>218</v>
      </c>
      <c r="D1508" s="178" t="s">
        <v>1664</v>
      </c>
      <c r="E1508" s="181">
        <v>4322.7074485688436</v>
      </c>
      <c r="F1508" s="181">
        <v>4332.0358500248458</v>
      </c>
      <c r="G1508" s="181">
        <v>4359.0353348614617</v>
      </c>
      <c r="H1508" s="181">
        <v>4400.6511940472437</v>
      </c>
      <c r="I1508" s="181">
        <v>4453.6237930092202</v>
      </c>
      <c r="J1508" s="182">
        <v>4515.5605746756828</v>
      </c>
      <c r="K1508" s="181">
        <v>4584.5909087721175</v>
      </c>
      <c r="L1508" s="181">
        <v>4659.4228434985662</v>
      </c>
      <c r="M1508" s="181">
        <v>4738.9527925929915</v>
      </c>
      <c r="N1508" s="181">
        <v>4822.329001482316</v>
      </c>
      <c r="O1508" s="181">
        <v>4908.8365092609811</v>
      </c>
      <c r="P1508" s="181">
        <v>4998.2666141255759</v>
      </c>
      <c r="Q1508" s="181">
        <v>5090.5098815832971</v>
      </c>
      <c r="R1508" s="181">
        <v>5185.0678992275452</v>
      </c>
      <c r="S1508" s="181">
        <v>5281.7194980991662</v>
      </c>
      <c r="T1508" s="181">
        <v>5380.5139731096633</v>
      </c>
      <c r="U1508" s="181">
        <v>5480.7523576591229</v>
      </c>
      <c r="V1508" s="181">
        <v>5581.5228562361644</v>
      </c>
      <c r="W1508" s="181">
        <v>5682.7122840380207</v>
      </c>
      <c r="X1508" s="181">
        <v>5784.2472092902271</v>
      </c>
      <c r="Y1508" s="181">
        <v>5886.0768735519441</v>
      </c>
    </row>
    <row r="1509" spans="1:25" x14ac:dyDescent="0.25">
      <c r="A1509" s="178" t="s">
        <v>1520</v>
      </c>
      <c r="B1509" s="178" t="s">
        <v>881</v>
      </c>
      <c r="C1509" s="178" t="s">
        <v>240</v>
      </c>
      <c r="D1509" s="178" t="s">
        <v>241</v>
      </c>
      <c r="E1509" s="181">
        <v>8112.0608641180288</v>
      </c>
      <c r="F1509" s="181">
        <v>7941.7918253967828</v>
      </c>
      <c r="G1509" s="181">
        <v>7806.7084055558871</v>
      </c>
      <c r="H1509" s="181">
        <v>7699.2006431229074</v>
      </c>
      <c r="I1509" s="181">
        <v>7611.9048771267371</v>
      </c>
      <c r="J1509" s="182">
        <v>7539.5016461603755</v>
      </c>
      <c r="K1509" s="181">
        <v>7477.9526559560582</v>
      </c>
      <c r="L1509" s="181">
        <v>7424.469239110882</v>
      </c>
      <c r="M1509" s="181">
        <v>7376.7802486722021</v>
      </c>
      <c r="N1509" s="181">
        <v>7333.1823944981707</v>
      </c>
      <c r="O1509" s="181">
        <v>7292.3149284203082</v>
      </c>
      <c r="P1509" s="181">
        <v>7253.6646660473962</v>
      </c>
      <c r="Q1509" s="181">
        <v>7216.8978791040026</v>
      </c>
      <c r="R1509" s="181">
        <v>7181.1657801405254</v>
      </c>
      <c r="S1509" s="181">
        <v>7146.0669073768213</v>
      </c>
      <c r="T1509" s="181">
        <v>7111.5908065765043</v>
      </c>
      <c r="U1509" s="181">
        <v>7076.759513115313</v>
      </c>
      <c r="V1509" s="181">
        <v>7040.4146512783336</v>
      </c>
      <c r="W1509" s="181">
        <v>7002.4897531675324</v>
      </c>
      <c r="X1509" s="181">
        <v>6962.9768834891911</v>
      </c>
      <c r="Y1509" s="181">
        <v>6921.9003383538775</v>
      </c>
    </row>
    <row r="1510" spans="1:25" x14ac:dyDescent="0.25">
      <c r="A1510" s="178" t="s">
        <v>1520</v>
      </c>
      <c r="B1510" s="178" t="s">
        <v>883</v>
      </c>
      <c r="C1510" s="178" t="s">
        <v>218</v>
      </c>
      <c r="D1510" s="178" t="s">
        <v>1689</v>
      </c>
      <c r="E1510" s="181">
        <v>4928.0547860253137</v>
      </c>
      <c r="F1510" s="181">
        <v>4920.9698264522813</v>
      </c>
      <c r="G1510" s="181">
        <v>4918.1824388293471</v>
      </c>
      <c r="H1510" s="181">
        <v>4919.6180989829545</v>
      </c>
      <c r="I1510" s="181">
        <v>4924.0876251227492</v>
      </c>
      <c r="J1510" s="182">
        <v>4930.5717358324946</v>
      </c>
      <c r="K1510" s="181">
        <v>4938.4484891577431</v>
      </c>
      <c r="L1510" s="181">
        <v>4947.2472947475362</v>
      </c>
      <c r="M1510" s="181">
        <v>4956.5183160574143</v>
      </c>
      <c r="N1510" s="181">
        <v>4965.8327253298448</v>
      </c>
      <c r="O1510" s="181">
        <v>4974.8401618416083</v>
      </c>
      <c r="P1510" s="181">
        <v>4983.622351815894</v>
      </c>
      <c r="Q1510" s="181">
        <v>4992.3099161810333</v>
      </c>
      <c r="R1510" s="181">
        <v>5000.5981376961518</v>
      </c>
      <c r="S1510" s="181">
        <v>5008.3289929618313</v>
      </c>
      <c r="T1510" s="181">
        <v>5015.1387097453926</v>
      </c>
      <c r="U1510" s="181">
        <v>5020.9972959100342</v>
      </c>
      <c r="V1510" s="181">
        <v>5026.149697784027</v>
      </c>
      <c r="W1510" s="181">
        <v>5030.5612026280114</v>
      </c>
      <c r="X1510" s="181">
        <v>5034.1655970842339</v>
      </c>
      <c r="Y1510" s="181">
        <v>5036.5474671293359</v>
      </c>
    </row>
    <row r="1511" spans="1:25" x14ac:dyDescent="0.25">
      <c r="A1511" s="178" t="s">
        <v>1520</v>
      </c>
      <c r="B1511" s="178" t="s">
        <v>883</v>
      </c>
      <c r="C1511" s="178" t="s">
        <v>240</v>
      </c>
      <c r="D1511" s="178" t="s">
        <v>241</v>
      </c>
      <c r="E1511" s="181">
        <v>2251.5500360107421</v>
      </c>
      <c r="F1511" s="181">
        <v>2248.3130304021533</v>
      </c>
      <c r="G1511" s="181">
        <v>2247.0395172260028</v>
      </c>
      <c r="H1511" s="181">
        <v>2247.6954475699017</v>
      </c>
      <c r="I1511" s="181">
        <v>2249.7375031431347</v>
      </c>
      <c r="J1511" s="182">
        <v>2252.6999904400332</v>
      </c>
      <c r="K1511" s="181">
        <v>2256.2987540502504</v>
      </c>
      <c r="L1511" s="181">
        <v>2260.3187887095087</v>
      </c>
      <c r="M1511" s="181">
        <v>2264.5545712384087</v>
      </c>
      <c r="N1511" s="181">
        <v>2268.8101770389421</v>
      </c>
      <c r="O1511" s="181">
        <v>2272.9255318560058</v>
      </c>
      <c r="P1511" s="181">
        <v>2276.9379751041865</v>
      </c>
      <c r="Q1511" s="181">
        <v>2280.907185413017</v>
      </c>
      <c r="R1511" s="181">
        <v>2284.6939423102308</v>
      </c>
      <c r="S1511" s="181">
        <v>2288.2260474120635</v>
      </c>
      <c r="T1511" s="181">
        <v>2291.3372989575473</v>
      </c>
      <c r="U1511" s="181">
        <v>2294.0139940152767</v>
      </c>
      <c r="V1511" s="181">
        <v>2296.3680446759613</v>
      </c>
      <c r="W1511" s="181">
        <v>2298.3835912397908</v>
      </c>
      <c r="X1511" s="181">
        <v>2300.0303818742459</v>
      </c>
      <c r="Y1511" s="181">
        <v>2301.1186205036197</v>
      </c>
    </row>
    <row r="1512" spans="1:25" x14ac:dyDescent="0.25">
      <c r="A1512" s="178" t="s">
        <v>1520</v>
      </c>
      <c r="B1512" s="178" t="s">
        <v>884</v>
      </c>
      <c r="C1512" s="178" t="s">
        <v>218</v>
      </c>
      <c r="D1512" s="178" t="s">
        <v>1690</v>
      </c>
      <c r="E1512" s="181">
        <v>4209.6042599277089</v>
      </c>
      <c r="F1512" s="181">
        <v>4207.515347036021</v>
      </c>
      <c r="G1512" s="181">
        <v>4200.550943750276</v>
      </c>
      <c r="H1512" s="181">
        <v>4190.8977217504844</v>
      </c>
      <c r="I1512" s="181">
        <v>4178.999537793452</v>
      </c>
      <c r="J1512" s="182">
        <v>4165.1022768182283</v>
      </c>
      <c r="K1512" s="181">
        <v>4149.4630934077131</v>
      </c>
      <c r="L1512" s="181">
        <v>4132.3657027338922</v>
      </c>
      <c r="M1512" s="181">
        <v>4113.9258739970064</v>
      </c>
      <c r="N1512" s="181">
        <v>4094.20465931936</v>
      </c>
      <c r="O1512" s="181">
        <v>4073.2019352293928</v>
      </c>
      <c r="P1512" s="181">
        <v>4051.237595350367</v>
      </c>
      <c r="Q1512" s="181">
        <v>4028.5951178591586</v>
      </c>
      <c r="R1512" s="181">
        <v>4005.1020750705361</v>
      </c>
      <c r="S1512" s="181">
        <v>3980.6713960793236</v>
      </c>
      <c r="T1512" s="181">
        <v>3955.1453742412987</v>
      </c>
      <c r="U1512" s="181">
        <v>3928.3696557407638</v>
      </c>
      <c r="V1512" s="181">
        <v>3900.2959000745846</v>
      </c>
      <c r="W1512" s="181">
        <v>3870.9165995513326</v>
      </c>
      <c r="X1512" s="181">
        <v>3840.1783740508276</v>
      </c>
      <c r="Y1512" s="181">
        <v>3807.8652637009272</v>
      </c>
    </row>
    <row r="1513" spans="1:25" x14ac:dyDescent="0.25">
      <c r="A1513" s="178" t="s">
        <v>1520</v>
      </c>
      <c r="B1513" s="178" t="s">
        <v>884</v>
      </c>
      <c r="C1513" s="178" t="s">
        <v>755</v>
      </c>
      <c r="D1513" s="178" t="s">
        <v>1691</v>
      </c>
      <c r="E1513" s="181">
        <v>1320.0637635900473</v>
      </c>
      <c r="F1513" s="181">
        <v>1370.5662278660743</v>
      </c>
      <c r="G1513" s="181">
        <v>1421.3507125701865</v>
      </c>
      <c r="H1513" s="181">
        <v>1473.0677972656022</v>
      </c>
      <c r="I1513" s="181">
        <v>1525.8388714780069</v>
      </c>
      <c r="J1513" s="182">
        <v>1579.7293961549294</v>
      </c>
      <c r="K1513" s="181">
        <v>1634.8187635962652</v>
      </c>
      <c r="L1513" s="181">
        <v>1691.2084266102017</v>
      </c>
      <c r="M1513" s="181">
        <v>1748.9424769505381</v>
      </c>
      <c r="N1513" s="181">
        <v>1808.0452264446262</v>
      </c>
      <c r="O1513" s="181">
        <v>1868.5140206008059</v>
      </c>
      <c r="P1513" s="181">
        <v>1930.4955808823208</v>
      </c>
      <c r="Q1513" s="181">
        <v>1994.1388643058447</v>
      </c>
      <c r="R1513" s="181">
        <v>2059.3778755459202</v>
      </c>
      <c r="S1513" s="181">
        <v>2126.1772147535321</v>
      </c>
      <c r="T1513" s="181">
        <v>2194.4528829328947</v>
      </c>
      <c r="U1513" s="181">
        <v>2264.1064156913208</v>
      </c>
      <c r="V1513" s="181">
        <v>2335.085150983984</v>
      </c>
      <c r="W1513" s="181">
        <v>2407.3523387712753</v>
      </c>
      <c r="X1513" s="181">
        <v>2480.8352220379265</v>
      </c>
      <c r="Y1513" s="181">
        <v>2555.3404677470257</v>
      </c>
    </row>
    <row r="1514" spans="1:25" x14ac:dyDescent="0.25">
      <c r="A1514" s="178" t="s">
        <v>1520</v>
      </c>
      <c r="B1514" s="178" t="s">
        <v>884</v>
      </c>
      <c r="C1514" s="178" t="s">
        <v>240</v>
      </c>
      <c r="D1514" s="178" t="s">
        <v>241</v>
      </c>
      <c r="E1514" s="181">
        <v>22949.034784071217</v>
      </c>
      <c r="F1514" s="181">
        <v>23169.851883478066</v>
      </c>
      <c r="G1514" s="181">
        <v>23369.18905322811</v>
      </c>
      <c r="H1514" s="181">
        <v>23558.561345790749</v>
      </c>
      <c r="I1514" s="181">
        <v>23740.062803775603</v>
      </c>
      <c r="J1514" s="182">
        <v>23914.736732812155</v>
      </c>
      <c r="K1514" s="181">
        <v>24083.734430887511</v>
      </c>
      <c r="L1514" s="181">
        <v>24248.411731610238</v>
      </c>
      <c r="M1514" s="181">
        <v>24409.187098853319</v>
      </c>
      <c r="N1514" s="181">
        <v>24566.168815290679</v>
      </c>
      <c r="O1514" s="181">
        <v>24719.098527399776</v>
      </c>
      <c r="P1514" s="181">
        <v>24869.670523191522</v>
      </c>
      <c r="Q1514" s="181">
        <v>25019.432497290116</v>
      </c>
      <c r="R1514" s="181">
        <v>25167.141119451655</v>
      </c>
      <c r="S1514" s="181">
        <v>25312.037334610195</v>
      </c>
      <c r="T1514" s="181">
        <v>25452.872111904031</v>
      </c>
      <c r="U1514" s="181">
        <v>25588.358986362411</v>
      </c>
      <c r="V1514" s="181">
        <v>25717.849322583181</v>
      </c>
      <c r="W1514" s="181">
        <v>25840.937537994672</v>
      </c>
      <c r="X1514" s="181">
        <v>25956.890874585955</v>
      </c>
      <c r="Y1514" s="181">
        <v>26063.830437137443</v>
      </c>
    </row>
    <row r="1515" spans="1:25" x14ac:dyDescent="0.25">
      <c r="A1515" s="178" t="s">
        <v>1520</v>
      </c>
      <c r="B1515" s="178" t="s">
        <v>886</v>
      </c>
      <c r="C1515" s="178" t="s">
        <v>218</v>
      </c>
      <c r="D1515" s="178" t="s">
        <v>1692</v>
      </c>
      <c r="E1515" s="181">
        <v>1743.8314257732322</v>
      </c>
      <c r="F1515" s="181">
        <v>1769.3459002911143</v>
      </c>
      <c r="G1515" s="181">
        <v>1797.091809310037</v>
      </c>
      <c r="H1515" s="181">
        <v>1827.1070715440183</v>
      </c>
      <c r="I1515" s="181">
        <v>1858.9909303921206</v>
      </c>
      <c r="J1515" s="182">
        <v>1892.4146102248556</v>
      </c>
      <c r="K1515" s="181">
        <v>1927.1305658980637</v>
      </c>
      <c r="L1515" s="181">
        <v>1963.033455654635</v>
      </c>
      <c r="M1515" s="181">
        <v>2000.0162447744112</v>
      </c>
      <c r="N1515" s="181">
        <v>2037.9989794290711</v>
      </c>
      <c r="O1515" s="181">
        <v>2076.9026297104701</v>
      </c>
      <c r="P1515" s="181">
        <v>2116.8396344706694</v>
      </c>
      <c r="Q1515" s="181">
        <v>2157.9463745031717</v>
      </c>
      <c r="R1515" s="181">
        <v>2200.1569182797593</v>
      </c>
      <c r="S1515" s="181">
        <v>2243.4719717688213</v>
      </c>
      <c r="T1515" s="181">
        <v>2287.8161979583301</v>
      </c>
      <c r="U1515" s="181">
        <v>2332.8826694260601</v>
      </c>
      <c r="V1515" s="181">
        <v>2378.4460466544369</v>
      </c>
      <c r="W1515" s="181">
        <v>2424.5250084254421</v>
      </c>
      <c r="X1515" s="181">
        <v>2471.1136988796948</v>
      </c>
      <c r="Y1515" s="181">
        <v>2518.0467581540952</v>
      </c>
    </row>
    <row r="1516" spans="1:25" x14ac:dyDescent="0.25">
      <c r="A1516" s="178" t="s">
        <v>1520</v>
      </c>
      <c r="B1516" s="178" t="s">
        <v>886</v>
      </c>
      <c r="C1516" s="178" t="s">
        <v>240</v>
      </c>
      <c r="D1516" s="178" t="s">
        <v>241</v>
      </c>
      <c r="E1516" s="181">
        <v>8961.4407712094362</v>
      </c>
      <c r="F1516" s="181">
        <v>8946.7825820771395</v>
      </c>
      <c r="G1516" s="181">
        <v>8941.4000658770456</v>
      </c>
      <c r="H1516" s="181">
        <v>8945.0074164244998</v>
      </c>
      <c r="I1516" s="181">
        <v>8955.2093439947403</v>
      </c>
      <c r="J1516" s="182">
        <v>8970.0910169906765</v>
      </c>
      <c r="K1516" s="181">
        <v>8988.2284585739235</v>
      </c>
      <c r="L1516" s="181">
        <v>9008.9336576987716</v>
      </c>
      <c r="M1516" s="181">
        <v>9031.5492371849105</v>
      </c>
      <c r="N1516" s="181">
        <v>9055.5754669698163</v>
      </c>
      <c r="O1516" s="181">
        <v>9080.5448332461146</v>
      </c>
      <c r="P1516" s="181">
        <v>9106.8403844978966</v>
      </c>
      <c r="Q1516" s="181">
        <v>9134.9195387252494</v>
      </c>
      <c r="R1516" s="181">
        <v>9164.3646665060969</v>
      </c>
      <c r="S1516" s="181">
        <v>9195.0542656919515</v>
      </c>
      <c r="T1516" s="181">
        <v>9226.5647987030497</v>
      </c>
      <c r="U1516" s="181">
        <v>9257.5778659326061</v>
      </c>
      <c r="V1516" s="181">
        <v>9287.1757774485322</v>
      </c>
      <c r="W1516" s="181">
        <v>9315.4368625201605</v>
      </c>
      <c r="X1516" s="181">
        <v>9342.3427436748389</v>
      </c>
      <c r="Y1516" s="181">
        <v>9367.2838259538348</v>
      </c>
    </row>
    <row r="1517" spans="1:25" x14ac:dyDescent="0.25">
      <c r="A1517" s="178" t="s">
        <v>1520</v>
      </c>
      <c r="B1517" s="178" t="s">
        <v>891</v>
      </c>
      <c r="C1517" s="178" t="s">
        <v>218</v>
      </c>
      <c r="D1517" s="178" t="s">
        <v>1693</v>
      </c>
      <c r="E1517" s="181">
        <v>3305.6101838713294</v>
      </c>
      <c r="F1517" s="181">
        <v>3248.0583029907689</v>
      </c>
      <c r="G1517" s="181">
        <v>3203.354166825512</v>
      </c>
      <c r="H1517" s="181">
        <v>3168.9519877674511</v>
      </c>
      <c r="I1517" s="181">
        <v>3142.0778875272349</v>
      </c>
      <c r="J1517" s="182">
        <v>3120.6606082421704</v>
      </c>
      <c r="K1517" s="181">
        <v>3103.2217308991203</v>
      </c>
      <c r="L1517" s="181">
        <v>3088.7250223727315</v>
      </c>
      <c r="M1517" s="181">
        <v>3076.3351804146109</v>
      </c>
      <c r="N1517" s="181">
        <v>3065.4297147572229</v>
      </c>
      <c r="O1517" s="181">
        <v>3055.5244151401562</v>
      </c>
      <c r="P1517" s="181">
        <v>3046.4827066637531</v>
      </c>
      <c r="Q1517" s="181">
        <v>3038.2381112769031</v>
      </c>
      <c r="R1517" s="181">
        <v>3030.4882151710508</v>
      </c>
      <c r="S1517" s="181">
        <v>3023.0889212328811</v>
      </c>
      <c r="T1517" s="181">
        <v>3015.8308731651682</v>
      </c>
      <c r="U1517" s="181">
        <v>3008.5731683520412</v>
      </c>
      <c r="V1517" s="181">
        <v>3001.2987617561485</v>
      </c>
      <c r="W1517" s="181">
        <v>2993.9718694871499</v>
      </c>
      <c r="X1517" s="181">
        <v>2986.5517243244212</v>
      </c>
      <c r="Y1517" s="181">
        <v>2978.8353774420029</v>
      </c>
    </row>
    <row r="1518" spans="1:25" x14ac:dyDescent="0.25">
      <c r="A1518" s="178" t="s">
        <v>1520</v>
      </c>
      <c r="B1518" s="178" t="s">
        <v>891</v>
      </c>
      <c r="C1518" s="178" t="s">
        <v>240</v>
      </c>
      <c r="D1518" s="178" t="s">
        <v>241</v>
      </c>
      <c r="E1518" s="181">
        <v>15805.774078320226</v>
      </c>
      <c r="F1518" s="181">
        <v>15561.39959940448</v>
      </c>
      <c r="G1518" s="181">
        <v>15377.683361502073</v>
      </c>
      <c r="H1518" s="181">
        <v>15242.743614037123</v>
      </c>
      <c r="I1518" s="181">
        <v>15143.503792787595</v>
      </c>
      <c r="J1518" s="182">
        <v>15070.175557867171</v>
      </c>
      <c r="K1518" s="181">
        <v>15015.760674261021</v>
      </c>
      <c r="L1518" s="181">
        <v>14975.348636991035</v>
      </c>
      <c r="M1518" s="181">
        <v>14944.9656330341</v>
      </c>
      <c r="N1518" s="181">
        <v>14921.641850331231</v>
      </c>
      <c r="O1518" s="181">
        <v>14903.058076379193</v>
      </c>
      <c r="P1518" s="181">
        <v>14888.575420550482</v>
      </c>
      <c r="Q1518" s="181">
        <v>14877.89306565112</v>
      </c>
      <c r="R1518" s="181">
        <v>14869.550064488427</v>
      </c>
      <c r="S1518" s="181">
        <v>14862.852091458273</v>
      </c>
      <c r="T1518" s="181">
        <v>14856.777748123615</v>
      </c>
      <c r="U1518" s="181">
        <v>14850.635338032478</v>
      </c>
      <c r="V1518" s="181">
        <v>14844.340219271684</v>
      </c>
      <c r="W1518" s="181">
        <v>14837.714207149062</v>
      </c>
      <c r="X1518" s="181">
        <v>14830.552947921122</v>
      </c>
      <c r="Y1518" s="181">
        <v>14821.843488162536</v>
      </c>
    </row>
    <row r="1519" spans="1:25" x14ac:dyDescent="0.25">
      <c r="A1519" s="178" t="s">
        <v>1520</v>
      </c>
      <c r="B1519" s="178" t="s">
        <v>893</v>
      </c>
      <c r="C1519" s="178" t="s">
        <v>218</v>
      </c>
      <c r="D1519" s="178" t="s">
        <v>1694</v>
      </c>
      <c r="E1519" s="181">
        <v>6168.7716353169753</v>
      </c>
      <c r="F1519" s="181">
        <v>6145.0477853073508</v>
      </c>
      <c r="G1519" s="181">
        <v>6107.6319642304006</v>
      </c>
      <c r="H1519" s="181">
        <v>6061.1449057970085</v>
      </c>
      <c r="I1519" s="181">
        <v>6007.4011133600025</v>
      </c>
      <c r="J1519" s="182">
        <v>5947.6797208460102</v>
      </c>
      <c r="K1519" s="181">
        <v>5882.8951475943322</v>
      </c>
      <c r="L1519" s="181">
        <v>5813.9495044180303</v>
      </c>
      <c r="M1519" s="181">
        <v>5741.4084092448948</v>
      </c>
      <c r="N1519" s="181">
        <v>5665.7183020549255</v>
      </c>
      <c r="O1519" s="181">
        <v>5587.1974329284512</v>
      </c>
      <c r="P1519" s="181">
        <v>5506.5400189098045</v>
      </c>
      <c r="Q1519" s="181">
        <v>5424.3519269642948</v>
      </c>
      <c r="R1519" s="181">
        <v>5340.6630353618557</v>
      </c>
      <c r="S1519" s="181">
        <v>5255.7108371781933</v>
      </c>
      <c r="T1519" s="181">
        <v>5169.7135740414706</v>
      </c>
      <c r="U1519" s="181">
        <v>5082.3401839851967</v>
      </c>
      <c r="V1519" s="181">
        <v>4993.3019388685061</v>
      </c>
      <c r="W1519" s="181">
        <v>4902.8525265144744</v>
      </c>
      <c r="X1519" s="181">
        <v>4811.231289842447</v>
      </c>
      <c r="Y1519" s="181">
        <v>4718.5150028361795</v>
      </c>
    </row>
    <row r="1520" spans="1:25" x14ac:dyDescent="0.25">
      <c r="A1520" s="178" t="s">
        <v>1520</v>
      </c>
      <c r="B1520" s="178" t="s">
        <v>893</v>
      </c>
      <c r="C1520" s="178" t="s">
        <v>508</v>
      </c>
      <c r="D1520" s="178" t="s">
        <v>1695</v>
      </c>
      <c r="E1520" s="181">
        <v>3183.5540343845232</v>
      </c>
      <c r="F1520" s="181">
        <v>3086.9736459071601</v>
      </c>
      <c r="G1520" s="181">
        <v>2986.5833652860533</v>
      </c>
      <c r="H1520" s="181">
        <v>2885.0316012088288</v>
      </c>
      <c r="I1520" s="181">
        <v>2783.4066685491384</v>
      </c>
      <c r="J1520" s="182">
        <v>2682.4505938791381</v>
      </c>
      <c r="K1520" s="181">
        <v>2582.6728124425658</v>
      </c>
      <c r="L1520" s="181">
        <v>2484.5266725396277</v>
      </c>
      <c r="M1520" s="181">
        <v>2388.278528075954</v>
      </c>
      <c r="N1520" s="181">
        <v>2294.1173840476304</v>
      </c>
      <c r="O1520" s="181">
        <v>2202.1596527709389</v>
      </c>
      <c r="P1520" s="181">
        <v>2112.6507497569633</v>
      </c>
      <c r="Q1520" s="181">
        <v>2025.7735287248788</v>
      </c>
      <c r="R1520" s="181">
        <v>1941.4773840210405</v>
      </c>
      <c r="S1520" s="181">
        <v>1859.7850249407948</v>
      </c>
      <c r="T1520" s="181">
        <v>1780.7046406780742</v>
      </c>
      <c r="U1520" s="181">
        <v>1704.0536534128798</v>
      </c>
      <c r="V1520" s="181">
        <v>1629.6768148371875</v>
      </c>
      <c r="W1520" s="181">
        <v>1557.6024232894326</v>
      </c>
      <c r="X1520" s="181">
        <v>1487.8465566423786</v>
      </c>
      <c r="Y1520" s="181">
        <v>1420.3696189305317</v>
      </c>
    </row>
    <row r="1521" spans="1:25" x14ac:dyDescent="0.25">
      <c r="A1521" s="178" t="s">
        <v>1520</v>
      </c>
      <c r="B1521" s="178" t="s">
        <v>893</v>
      </c>
      <c r="C1521" s="178" t="s">
        <v>464</v>
      </c>
      <c r="D1521" s="178" t="s">
        <v>1696</v>
      </c>
      <c r="E1521" s="181">
        <v>1542.9557412655981</v>
      </c>
      <c r="F1521" s="181">
        <v>1604.6295246539162</v>
      </c>
      <c r="G1521" s="181">
        <v>1665.0110210451573</v>
      </c>
      <c r="H1521" s="181">
        <v>1725.0181106222349</v>
      </c>
      <c r="I1521" s="181">
        <v>1784.9265994746227</v>
      </c>
      <c r="J1521" s="182">
        <v>1844.9136481540052</v>
      </c>
      <c r="K1521" s="181">
        <v>1905.0848196007385</v>
      </c>
      <c r="L1521" s="181">
        <v>1965.5731130727736</v>
      </c>
      <c r="M1521" s="181">
        <v>2026.4277646779235</v>
      </c>
      <c r="N1521" s="181">
        <v>2087.6726548687784</v>
      </c>
      <c r="O1521" s="181">
        <v>2149.295760046788</v>
      </c>
      <c r="P1521" s="181">
        <v>2211.4427583255101</v>
      </c>
      <c r="Q1521" s="181">
        <v>2274.2567891175163</v>
      </c>
      <c r="R1521" s="181">
        <v>2337.6611412123998</v>
      </c>
      <c r="S1521" s="181">
        <v>2401.6658455071961</v>
      </c>
      <c r="T1521" s="181">
        <v>2466.2797652991503</v>
      </c>
      <c r="U1521" s="181">
        <v>2531.2458452038413</v>
      </c>
      <c r="V1521" s="181">
        <v>2596.2897791647611</v>
      </c>
      <c r="W1521" s="181">
        <v>2661.3923525995897</v>
      </c>
      <c r="X1521" s="181">
        <v>2726.5348203209564</v>
      </c>
      <c r="Y1521" s="181">
        <v>2791.6109442583338</v>
      </c>
    </row>
    <row r="1522" spans="1:25" x14ac:dyDescent="0.25">
      <c r="A1522" s="178" t="s">
        <v>1520</v>
      </c>
      <c r="B1522" s="178" t="s">
        <v>893</v>
      </c>
      <c r="C1522" s="178" t="s">
        <v>972</v>
      </c>
      <c r="D1522" s="178" t="s">
        <v>1697</v>
      </c>
      <c r="E1522" s="181">
        <v>2538.706348186508</v>
      </c>
      <c r="F1522" s="181">
        <v>2621.1728854871658</v>
      </c>
      <c r="G1522" s="181">
        <v>2700.2245920623272</v>
      </c>
      <c r="H1522" s="181">
        <v>2777.3993048031507</v>
      </c>
      <c r="I1522" s="181">
        <v>2853.1651636669003</v>
      </c>
      <c r="J1522" s="182">
        <v>2927.8207380044205</v>
      </c>
      <c r="K1522" s="181">
        <v>3001.5435092754351</v>
      </c>
      <c r="L1522" s="181">
        <v>3074.5489882974748</v>
      </c>
      <c r="M1522" s="181">
        <v>3146.9165714403562</v>
      </c>
      <c r="N1522" s="181">
        <v>3218.6843814482936</v>
      </c>
      <c r="O1522" s="181">
        <v>3289.8345677321836</v>
      </c>
      <c r="P1522" s="181">
        <v>3360.5895133314743</v>
      </c>
      <c r="Q1522" s="181">
        <v>3431.1614432681527</v>
      </c>
      <c r="R1522" s="181">
        <v>3501.4271791491678</v>
      </c>
      <c r="S1522" s="181">
        <v>3571.3960222499586</v>
      </c>
      <c r="T1522" s="181">
        <v>3641.0752630516054</v>
      </c>
      <c r="U1522" s="181">
        <v>3710.0821995962156</v>
      </c>
      <c r="V1522" s="181">
        <v>3778.0200250288644</v>
      </c>
      <c r="W1522" s="181">
        <v>3844.8719822523126</v>
      </c>
      <c r="X1522" s="181">
        <v>3910.6226897132169</v>
      </c>
      <c r="Y1522" s="181">
        <v>3975.1328490959863</v>
      </c>
    </row>
    <row r="1523" spans="1:25" x14ac:dyDescent="0.25">
      <c r="A1523" s="178" t="s">
        <v>1520</v>
      </c>
      <c r="B1523" s="178" t="s">
        <v>893</v>
      </c>
      <c r="C1523" s="178" t="s">
        <v>240</v>
      </c>
      <c r="D1523" s="178" t="s">
        <v>241</v>
      </c>
      <c r="E1523" s="181">
        <v>9539.4738940870411</v>
      </c>
      <c r="F1523" s="181">
        <v>9764.1689834030985</v>
      </c>
      <c r="G1523" s="181">
        <v>9974.526936904369</v>
      </c>
      <c r="H1523" s="181">
        <v>10176.634418216954</v>
      </c>
      <c r="I1523" s="181">
        <v>10372.475857434143</v>
      </c>
      <c r="J1523" s="182">
        <v>10563.348859703947</v>
      </c>
      <c r="K1523" s="181">
        <v>10750.067233058315</v>
      </c>
      <c r="L1523" s="181">
        <v>10933.546773631075</v>
      </c>
      <c r="M1523" s="181">
        <v>11114.188563161637</v>
      </c>
      <c r="N1523" s="181">
        <v>11292.230716238568</v>
      </c>
      <c r="O1523" s="181">
        <v>11467.703362498763</v>
      </c>
      <c r="P1523" s="181">
        <v>11641.461897997771</v>
      </c>
      <c r="Q1523" s="181">
        <v>11814.300298535558</v>
      </c>
      <c r="R1523" s="181">
        <v>11985.841144857586</v>
      </c>
      <c r="S1523" s="181">
        <v>12156.162744982164</v>
      </c>
      <c r="T1523" s="181">
        <v>12325.33104722612</v>
      </c>
      <c r="U1523" s="181">
        <v>12492.093939091828</v>
      </c>
      <c r="V1523" s="181">
        <v>12655.174675102513</v>
      </c>
      <c r="W1523" s="181">
        <v>12814.58479246748</v>
      </c>
      <c r="X1523" s="181">
        <v>12970.335529480149</v>
      </c>
      <c r="Y1523" s="181">
        <v>13122.024544955146</v>
      </c>
    </row>
    <row r="1524" spans="1:25" x14ac:dyDescent="0.25">
      <c r="A1524" s="178" t="s">
        <v>1520</v>
      </c>
      <c r="B1524" s="178" t="s">
        <v>896</v>
      </c>
      <c r="C1524" s="178" t="s">
        <v>218</v>
      </c>
      <c r="D1524" s="178" t="s">
        <v>1698</v>
      </c>
      <c r="E1524" s="181">
        <v>25162.141418767507</v>
      </c>
      <c r="F1524" s="181">
        <v>25484.139659421984</v>
      </c>
      <c r="G1524" s="181">
        <v>25733.185039907061</v>
      </c>
      <c r="H1524" s="181">
        <v>25929.907036468296</v>
      </c>
      <c r="I1524" s="181">
        <v>26083.403707253805</v>
      </c>
      <c r="J1524" s="182">
        <v>26199.934298557666</v>
      </c>
      <c r="K1524" s="181">
        <v>26284.630052918539</v>
      </c>
      <c r="L1524" s="181">
        <v>26341.991239844134</v>
      </c>
      <c r="M1524" s="181">
        <v>26374.902005319902</v>
      </c>
      <c r="N1524" s="181">
        <v>26385.386581719864</v>
      </c>
      <c r="O1524" s="181">
        <v>26374.727397727995</v>
      </c>
      <c r="P1524" s="181">
        <v>26346.224762150759</v>
      </c>
      <c r="Q1524" s="181">
        <v>26302.857463732846</v>
      </c>
      <c r="R1524" s="181">
        <v>26244.754029191732</v>
      </c>
      <c r="S1524" s="181">
        <v>26172.833212150406</v>
      </c>
      <c r="T1524" s="181">
        <v>26088.022991103255</v>
      </c>
      <c r="U1524" s="181">
        <v>25990.630550299815</v>
      </c>
      <c r="V1524" s="181">
        <v>25880.817734200806</v>
      </c>
      <c r="W1524" s="181">
        <v>25759.228055351628</v>
      </c>
      <c r="X1524" s="181">
        <v>25626.433233169872</v>
      </c>
      <c r="Y1524" s="181">
        <v>25482.347463320053</v>
      </c>
    </row>
    <row r="1525" spans="1:25" x14ac:dyDescent="0.25">
      <c r="A1525" s="178" t="s">
        <v>1520</v>
      </c>
      <c r="B1525" s="178" t="s">
        <v>896</v>
      </c>
      <c r="C1525" s="178" t="s">
        <v>276</v>
      </c>
      <c r="D1525" s="178" t="s">
        <v>1699</v>
      </c>
      <c r="E1525" s="181">
        <v>1221.5125896080347</v>
      </c>
      <c r="F1525" s="181">
        <v>1285.3703016893733</v>
      </c>
      <c r="G1525" s="181">
        <v>1348.5273662326549</v>
      </c>
      <c r="H1525" s="181">
        <v>1411.8063061112593</v>
      </c>
      <c r="I1525" s="181">
        <v>1475.5242698783429</v>
      </c>
      <c r="J1525" s="182">
        <v>1539.8918933975879</v>
      </c>
      <c r="K1525" s="181">
        <v>1605.091650792561</v>
      </c>
      <c r="L1525" s="181">
        <v>1671.3003502739512</v>
      </c>
      <c r="M1525" s="181">
        <v>1738.6200925948287</v>
      </c>
      <c r="N1525" s="181">
        <v>1807.1126979056719</v>
      </c>
      <c r="O1525" s="181">
        <v>1876.7986912794318</v>
      </c>
      <c r="P1525" s="181">
        <v>1947.8523841049221</v>
      </c>
      <c r="Q1525" s="181">
        <v>2020.4519036318045</v>
      </c>
      <c r="R1525" s="181">
        <v>2094.5755434046932</v>
      </c>
      <c r="S1525" s="181">
        <v>2170.2621462118559</v>
      </c>
      <c r="T1525" s="181">
        <v>2247.5562142745416</v>
      </c>
      <c r="U1525" s="181">
        <v>2326.4522682674933</v>
      </c>
      <c r="V1525" s="181">
        <v>2406.9288986227948</v>
      </c>
      <c r="W1525" s="181">
        <v>2489.0065958864943</v>
      </c>
      <c r="X1525" s="181">
        <v>2572.7009313207564</v>
      </c>
      <c r="Y1525" s="181">
        <v>2657.9604192095549</v>
      </c>
    </row>
    <row r="1526" spans="1:25" x14ac:dyDescent="0.25">
      <c r="A1526" s="178" t="s">
        <v>1520</v>
      </c>
      <c r="B1526" s="178" t="s">
        <v>896</v>
      </c>
      <c r="C1526" s="178" t="s">
        <v>506</v>
      </c>
      <c r="D1526" s="178" t="s">
        <v>1700</v>
      </c>
      <c r="E1526" s="181">
        <v>4593.9052640842174</v>
      </c>
      <c r="F1526" s="181">
        <v>4601.964766086955</v>
      </c>
      <c r="G1526" s="181">
        <v>4596.272115202255</v>
      </c>
      <c r="H1526" s="181">
        <v>4580.9128139361601</v>
      </c>
      <c r="I1526" s="181">
        <v>4557.7889007368994</v>
      </c>
      <c r="J1526" s="182">
        <v>4528.2356786817709</v>
      </c>
      <c r="K1526" s="181">
        <v>4493.3429367221497</v>
      </c>
      <c r="L1526" s="181">
        <v>4454.0508882990516</v>
      </c>
      <c r="M1526" s="181">
        <v>4410.9923556531376</v>
      </c>
      <c r="N1526" s="181">
        <v>4364.633571369639</v>
      </c>
      <c r="O1526" s="181">
        <v>4315.3018911018098</v>
      </c>
      <c r="P1526" s="181">
        <v>4263.6394638874963</v>
      </c>
      <c r="Q1526" s="181">
        <v>4210.2112671056502</v>
      </c>
      <c r="R1526" s="181">
        <v>4155.1082370997729</v>
      </c>
      <c r="S1526" s="181">
        <v>4098.5425564088255</v>
      </c>
      <c r="T1526" s="181">
        <v>4040.7199939986217</v>
      </c>
      <c r="U1526" s="181">
        <v>3981.7435090730673</v>
      </c>
      <c r="V1526" s="181">
        <v>3921.6906784195494</v>
      </c>
      <c r="W1526" s="181">
        <v>3860.7089512789262</v>
      </c>
      <c r="X1526" s="181">
        <v>3798.9297198899117</v>
      </c>
      <c r="Y1526" s="181">
        <v>3736.3831535181794</v>
      </c>
    </row>
    <row r="1527" spans="1:25" x14ac:dyDescent="0.25">
      <c r="A1527" s="178" t="s">
        <v>1520</v>
      </c>
      <c r="B1527" s="178" t="s">
        <v>896</v>
      </c>
      <c r="C1527" s="178" t="s">
        <v>512</v>
      </c>
      <c r="D1527" s="178" t="s">
        <v>1701</v>
      </c>
      <c r="E1527" s="181">
        <v>3830.4598955791957</v>
      </c>
      <c r="F1527" s="181">
        <v>4030.70703771426</v>
      </c>
      <c r="G1527" s="181">
        <v>4228.7570659445664</v>
      </c>
      <c r="H1527" s="181">
        <v>4427.1892749138897</v>
      </c>
      <c r="I1527" s="181">
        <v>4626.9981896268355</v>
      </c>
      <c r="J1527" s="182">
        <v>4828.8443290459345</v>
      </c>
      <c r="K1527" s="181">
        <v>5033.2999016103386</v>
      </c>
      <c r="L1527" s="181">
        <v>5240.919348400731</v>
      </c>
      <c r="M1527" s="181">
        <v>5452.0228403619494</v>
      </c>
      <c r="N1527" s="181">
        <v>5666.8042351825343</v>
      </c>
      <c r="O1527" s="181">
        <v>5885.3278960704138</v>
      </c>
      <c r="P1527" s="181">
        <v>6108.1404344890116</v>
      </c>
      <c r="Q1527" s="181">
        <v>6335.8004278053904</v>
      </c>
      <c r="R1527" s="181">
        <v>6568.2398081932051</v>
      </c>
      <c r="S1527" s="181">
        <v>6805.5803801626644</v>
      </c>
      <c r="T1527" s="181">
        <v>7047.9616952625684</v>
      </c>
      <c r="U1527" s="181">
        <v>7295.3665712421307</v>
      </c>
      <c r="V1527" s="181">
        <v>7547.7278712646284</v>
      </c>
      <c r="W1527" s="181">
        <v>7805.1098502673794</v>
      </c>
      <c r="X1527" s="181">
        <v>8067.5613371333184</v>
      </c>
      <c r="Y1527" s="181">
        <v>8334.9208812379402</v>
      </c>
    </row>
    <row r="1528" spans="1:25" x14ac:dyDescent="0.25">
      <c r="A1528" s="178" t="s">
        <v>1520</v>
      </c>
      <c r="B1528" s="178" t="s">
        <v>896</v>
      </c>
      <c r="C1528" s="178" t="s">
        <v>262</v>
      </c>
      <c r="D1528" s="178" t="s">
        <v>1702</v>
      </c>
      <c r="E1528" s="181">
        <v>3684.8963119842383</v>
      </c>
      <c r="F1528" s="181">
        <v>3748.7051046279275</v>
      </c>
      <c r="G1528" s="181">
        <v>3802.2307703111137</v>
      </c>
      <c r="H1528" s="181">
        <v>3848.3938956158813</v>
      </c>
      <c r="I1528" s="181">
        <v>3888.4493713423799</v>
      </c>
      <c r="J1528" s="182">
        <v>3923.2502925808344</v>
      </c>
      <c r="K1528" s="181">
        <v>3953.496061858184</v>
      </c>
      <c r="L1528" s="181">
        <v>3979.8038771266652</v>
      </c>
      <c r="M1528" s="181">
        <v>4002.5572508808878</v>
      </c>
      <c r="N1528" s="181">
        <v>4022.0159410132919</v>
      </c>
      <c r="O1528" s="181">
        <v>4038.3311940087269</v>
      </c>
      <c r="P1528" s="181">
        <v>4051.967699798518</v>
      </c>
      <c r="Q1528" s="181">
        <v>4063.3491540371933</v>
      </c>
      <c r="R1528" s="181">
        <v>4072.4648568259536</v>
      </c>
      <c r="S1528" s="181">
        <v>4079.4273586192421</v>
      </c>
      <c r="T1528" s="181">
        <v>4084.3529361739015</v>
      </c>
      <c r="U1528" s="181">
        <v>4087.2625750237567</v>
      </c>
      <c r="V1528" s="181">
        <v>4088.1549214978309</v>
      </c>
      <c r="W1528" s="181">
        <v>4087.1052629339201</v>
      </c>
      <c r="X1528" s="181">
        <v>4084.1790289671767</v>
      </c>
      <c r="Y1528" s="181">
        <v>4079.337788209747</v>
      </c>
    </row>
    <row r="1529" spans="1:25" x14ac:dyDescent="0.25">
      <c r="A1529" s="178" t="s">
        <v>1520</v>
      </c>
      <c r="B1529" s="178" t="s">
        <v>896</v>
      </c>
      <c r="C1529" s="178" t="s">
        <v>240</v>
      </c>
      <c r="D1529" s="178" t="s">
        <v>241</v>
      </c>
      <c r="E1529" s="181">
        <v>8492.5662792498624</v>
      </c>
      <c r="F1529" s="181">
        <v>8626.2187410567221</v>
      </c>
      <c r="G1529" s="181">
        <v>8735.8448220947812</v>
      </c>
      <c r="H1529" s="181">
        <v>8828.256304171513</v>
      </c>
      <c r="I1529" s="181">
        <v>8906.4075429220593</v>
      </c>
      <c r="J1529" s="182">
        <v>8972.3156886435809</v>
      </c>
      <c r="K1529" s="181">
        <v>9027.6344446367548</v>
      </c>
      <c r="L1529" s="181">
        <v>9073.8198660843245</v>
      </c>
      <c r="M1529" s="181">
        <v>9111.7870473724561</v>
      </c>
      <c r="N1529" s="181">
        <v>9142.1641333189618</v>
      </c>
      <c r="O1529" s="181">
        <v>9165.3291049392992</v>
      </c>
      <c r="P1529" s="181">
        <v>9182.3678943792747</v>
      </c>
      <c r="Q1529" s="181">
        <v>9194.2670528373237</v>
      </c>
      <c r="R1529" s="181">
        <v>9201.0256936007681</v>
      </c>
      <c r="S1529" s="181">
        <v>9202.9209313234423</v>
      </c>
      <c r="T1529" s="181">
        <v>9200.2365660418236</v>
      </c>
      <c r="U1529" s="181">
        <v>9193.040328084373</v>
      </c>
      <c r="V1529" s="181">
        <v>9181.349330594534</v>
      </c>
      <c r="W1529" s="181">
        <v>9165.3524102409156</v>
      </c>
      <c r="X1529" s="181">
        <v>9145.215168590812</v>
      </c>
      <c r="Y1529" s="181">
        <v>9120.8699675758289</v>
      </c>
    </row>
    <row r="1530" spans="1:25" x14ac:dyDescent="0.25">
      <c r="A1530" s="178" t="s">
        <v>1520</v>
      </c>
      <c r="B1530" s="178" t="s">
        <v>898</v>
      </c>
      <c r="C1530" s="178" t="s">
        <v>218</v>
      </c>
      <c r="D1530" s="178" t="s">
        <v>1632</v>
      </c>
      <c r="E1530" s="181">
        <v>2274.5726582074058</v>
      </c>
      <c r="F1530" s="181">
        <v>2362.9936916976394</v>
      </c>
      <c r="G1530" s="181">
        <v>2454.64578821746</v>
      </c>
      <c r="H1530" s="181">
        <v>2550.4677872278985</v>
      </c>
      <c r="I1530" s="181">
        <v>2650.4889095952649</v>
      </c>
      <c r="J1530" s="182">
        <v>2754.7017794034514</v>
      </c>
      <c r="K1530" s="181">
        <v>2863.1095828871057</v>
      </c>
      <c r="L1530" s="181">
        <v>2975.8660139957133</v>
      </c>
      <c r="M1530" s="181">
        <v>3093.0667412604098</v>
      </c>
      <c r="N1530" s="181">
        <v>3214.7962347751918</v>
      </c>
      <c r="O1530" s="181">
        <v>3341.118313240373</v>
      </c>
      <c r="P1530" s="181">
        <v>3472.3948359085998</v>
      </c>
      <c r="Q1530" s="181">
        <v>3609.0340384586916</v>
      </c>
      <c r="R1530" s="181">
        <v>3751.0909748662652</v>
      </c>
      <c r="S1530" s="181">
        <v>3898.7022471701102</v>
      </c>
      <c r="T1530" s="181">
        <v>4051.9026557419984</v>
      </c>
      <c r="U1530" s="181">
        <v>4210.2390207926974</v>
      </c>
      <c r="V1530" s="181">
        <v>4373.3420788037383</v>
      </c>
      <c r="W1530" s="181">
        <v>4541.3512687654456</v>
      </c>
      <c r="X1530" s="181">
        <v>4714.3487802426553</v>
      </c>
      <c r="Y1530" s="181">
        <v>4892.1364886531392</v>
      </c>
    </row>
    <row r="1531" spans="1:25" x14ac:dyDescent="0.25">
      <c r="A1531" s="178" t="s">
        <v>1520</v>
      </c>
      <c r="B1531" s="178" t="s">
        <v>898</v>
      </c>
      <c r="C1531" s="178" t="s">
        <v>240</v>
      </c>
      <c r="D1531" s="178" t="s">
        <v>241</v>
      </c>
      <c r="E1531" s="181">
        <v>31053.303395383864</v>
      </c>
      <c r="F1531" s="181">
        <v>31182.878614847876</v>
      </c>
      <c r="G1531" s="181">
        <v>31310.364456166029</v>
      </c>
      <c r="H1531" s="181">
        <v>31445.954684562148</v>
      </c>
      <c r="I1531" s="181">
        <v>31587.596573676725</v>
      </c>
      <c r="J1531" s="182">
        <v>31732.978006481422</v>
      </c>
      <c r="K1531" s="181">
        <v>31880.113693851745</v>
      </c>
      <c r="L1531" s="181">
        <v>32028.818199906473</v>
      </c>
      <c r="M1531" s="181">
        <v>32178.254468207277</v>
      </c>
      <c r="N1531" s="181">
        <v>32327.512732663286</v>
      </c>
      <c r="O1531" s="181">
        <v>32475.537297912637</v>
      </c>
      <c r="P1531" s="181">
        <v>32624.152740898837</v>
      </c>
      <c r="Q1531" s="181">
        <v>32775.306973637409</v>
      </c>
      <c r="R1531" s="181">
        <v>32927.521111479669</v>
      </c>
      <c r="S1531" s="181">
        <v>33080.126214126736</v>
      </c>
      <c r="T1531" s="181">
        <v>33231.637552529239</v>
      </c>
      <c r="U1531" s="181">
        <v>33376.834182062797</v>
      </c>
      <c r="V1531" s="181">
        <v>33511.779340715235</v>
      </c>
      <c r="W1531" s="181">
        <v>33636.808614492867</v>
      </c>
      <c r="X1531" s="181">
        <v>33751.808495240184</v>
      </c>
      <c r="Y1531" s="181">
        <v>33854.745515007358</v>
      </c>
    </row>
    <row r="1532" spans="1:25" x14ac:dyDescent="0.25">
      <c r="A1532" s="178" t="s">
        <v>1520</v>
      </c>
      <c r="B1532" s="178" t="s">
        <v>901</v>
      </c>
      <c r="C1532" s="178" t="s">
        <v>218</v>
      </c>
      <c r="D1532" s="178" t="s">
        <v>1703</v>
      </c>
      <c r="E1532" s="181">
        <v>6658.6154100765934</v>
      </c>
      <c r="F1532" s="181">
        <v>6710.8005127790138</v>
      </c>
      <c r="G1532" s="181">
        <v>6756.8421404169503</v>
      </c>
      <c r="H1532" s="181">
        <v>6799.6053655792175</v>
      </c>
      <c r="I1532" s="181">
        <v>6839.3771032621808</v>
      </c>
      <c r="J1532" s="182">
        <v>6876.2186266885901</v>
      </c>
      <c r="K1532" s="181">
        <v>6910.2011254204435</v>
      </c>
      <c r="L1532" s="181">
        <v>6941.5286488803604</v>
      </c>
      <c r="M1532" s="181">
        <v>6970.1864981224808</v>
      </c>
      <c r="N1532" s="181">
        <v>6996.1268015028363</v>
      </c>
      <c r="O1532" s="181">
        <v>7019.263956021854</v>
      </c>
      <c r="P1532" s="181">
        <v>7040.122161580085</v>
      </c>
      <c r="Q1532" s="181">
        <v>7059.2124915079557</v>
      </c>
      <c r="R1532" s="181">
        <v>7076.3531761095892</v>
      </c>
      <c r="S1532" s="181">
        <v>7091.6202290381016</v>
      </c>
      <c r="T1532" s="181">
        <v>7105.3254948794465</v>
      </c>
      <c r="U1532" s="181">
        <v>7117.2907286429745</v>
      </c>
      <c r="V1532" s="181">
        <v>7127.1369738474323</v>
      </c>
      <c r="W1532" s="181">
        <v>7134.9864209750594</v>
      </c>
      <c r="X1532" s="181">
        <v>7140.9531157613728</v>
      </c>
      <c r="Y1532" s="181">
        <v>7145.1288054719544</v>
      </c>
    </row>
    <row r="1533" spans="1:25" x14ac:dyDescent="0.25">
      <c r="A1533" s="178" t="s">
        <v>1520</v>
      </c>
      <c r="B1533" s="178" t="s">
        <v>901</v>
      </c>
      <c r="C1533" s="178" t="s">
        <v>240</v>
      </c>
      <c r="D1533" s="178" t="s">
        <v>241</v>
      </c>
      <c r="E1533" s="181">
        <v>6461.4886910845507</v>
      </c>
      <c r="F1533" s="181">
        <v>6509.0305073109175</v>
      </c>
      <c r="G1533" s="181">
        <v>6552.058381851276</v>
      </c>
      <c r="H1533" s="181">
        <v>6593.3582174961521</v>
      </c>
      <c r="I1533" s="181">
        <v>6633.2099400565894</v>
      </c>
      <c r="J1533" s="182">
        <v>6671.671140396601</v>
      </c>
      <c r="K1533" s="181">
        <v>6708.805799248511</v>
      </c>
      <c r="L1533" s="181">
        <v>6744.804015841356</v>
      </c>
      <c r="M1533" s="181">
        <v>6779.6409171765445</v>
      </c>
      <c r="N1533" s="181">
        <v>6813.2565609392223</v>
      </c>
      <c r="O1533" s="181">
        <v>6845.5513092129368</v>
      </c>
      <c r="P1533" s="181">
        <v>6877.0180463279003</v>
      </c>
      <c r="Q1533" s="181">
        <v>6908.1378790613289</v>
      </c>
      <c r="R1533" s="181">
        <v>6938.7145457121733</v>
      </c>
      <c r="S1533" s="181">
        <v>6968.8021710603944</v>
      </c>
      <c r="T1533" s="181">
        <v>6998.6863314174843</v>
      </c>
      <c r="U1533" s="181">
        <v>7028.1703267974563</v>
      </c>
      <c r="V1533" s="181">
        <v>7056.8557605916994</v>
      </c>
      <c r="W1533" s="181">
        <v>7084.8363394794505</v>
      </c>
      <c r="X1533" s="181">
        <v>7112.1975369192496</v>
      </c>
      <c r="Y1533" s="181">
        <v>7139.0025579503745</v>
      </c>
    </row>
    <row r="1534" spans="1:25" x14ac:dyDescent="0.25">
      <c r="A1534" s="178" t="s">
        <v>1520</v>
      </c>
      <c r="B1534" s="178" t="s">
        <v>904</v>
      </c>
      <c r="C1534" s="178" t="s">
        <v>218</v>
      </c>
      <c r="D1534" s="178" t="s">
        <v>1704</v>
      </c>
      <c r="E1534" s="181">
        <v>2648.7663316927951</v>
      </c>
      <c r="F1534" s="181">
        <v>2713.779885258336</v>
      </c>
      <c r="G1534" s="181">
        <v>2777.6117949263812</v>
      </c>
      <c r="H1534" s="181">
        <v>2841.4238424194177</v>
      </c>
      <c r="I1534" s="181">
        <v>2905.6208927102302</v>
      </c>
      <c r="J1534" s="182">
        <v>2970.5370073708846</v>
      </c>
      <c r="K1534" s="181">
        <v>3036.3395806007302</v>
      </c>
      <c r="L1534" s="181">
        <v>3103.3548993640115</v>
      </c>
      <c r="M1534" s="181">
        <v>3171.8057545383808</v>
      </c>
      <c r="N1534" s="181">
        <v>3241.8960015808616</v>
      </c>
      <c r="O1534" s="181">
        <v>3313.7323285609268</v>
      </c>
      <c r="P1534" s="181">
        <v>3387.6813993140195</v>
      </c>
      <c r="Q1534" s="181">
        <v>3464.112285345273</v>
      </c>
      <c r="R1534" s="181">
        <v>3543.0240387610729</v>
      </c>
      <c r="S1534" s="181">
        <v>3624.4585085494728</v>
      </c>
      <c r="T1534" s="181">
        <v>3708.4415843506881</v>
      </c>
      <c r="U1534" s="181">
        <v>3794.2760211056361</v>
      </c>
      <c r="V1534" s="181">
        <v>3881.2623956129487</v>
      </c>
      <c r="W1534" s="181">
        <v>3969.4670923413651</v>
      </c>
      <c r="X1534" s="181">
        <v>4058.8695867836914</v>
      </c>
      <c r="Y1534" s="181">
        <v>4149.2903175137035</v>
      </c>
    </row>
    <row r="1535" spans="1:25" x14ac:dyDescent="0.25">
      <c r="A1535" s="178" t="s">
        <v>1520</v>
      </c>
      <c r="B1535" s="178" t="s">
        <v>904</v>
      </c>
      <c r="C1535" s="178" t="s">
        <v>240</v>
      </c>
      <c r="D1535" s="178" t="s">
        <v>241</v>
      </c>
      <c r="E1535" s="181">
        <v>16408.143314486249</v>
      </c>
      <c r="F1535" s="181">
        <v>16499.761276244823</v>
      </c>
      <c r="G1535" s="181">
        <v>16577.634385560388</v>
      </c>
      <c r="H1535" s="181">
        <v>16649.202954956894</v>
      </c>
      <c r="I1535" s="181">
        <v>16717.027012662307</v>
      </c>
      <c r="J1535" s="182">
        <v>16783.087085129617</v>
      </c>
      <c r="K1535" s="181">
        <v>16848.299083421745</v>
      </c>
      <c r="L1535" s="181">
        <v>16914.37936244989</v>
      </c>
      <c r="M1535" s="181">
        <v>16982.367425595581</v>
      </c>
      <c r="N1535" s="181">
        <v>17053.126632590865</v>
      </c>
      <c r="O1535" s="181">
        <v>17126.953060216754</v>
      </c>
      <c r="P1535" s="181">
        <v>17205.436722439004</v>
      </c>
      <c r="Q1535" s="181">
        <v>17290.063652777622</v>
      </c>
      <c r="R1535" s="181">
        <v>17380.394463096858</v>
      </c>
      <c r="S1535" s="181">
        <v>17476.215982117734</v>
      </c>
      <c r="T1535" s="181">
        <v>17577.244197296321</v>
      </c>
      <c r="U1535" s="181">
        <v>17679.835291307143</v>
      </c>
      <c r="V1535" s="181">
        <v>17780.571721862674</v>
      </c>
      <c r="W1535" s="181">
        <v>17879.709909567733</v>
      </c>
      <c r="X1535" s="181">
        <v>17977.103819014676</v>
      </c>
      <c r="Y1535" s="181">
        <v>18071.923793687663</v>
      </c>
    </row>
    <row r="1536" spans="1:25" x14ac:dyDescent="0.25">
      <c r="A1536" s="178" t="s">
        <v>1520</v>
      </c>
      <c r="B1536" s="178" t="s">
        <v>907</v>
      </c>
      <c r="C1536" s="178" t="s">
        <v>565</v>
      </c>
      <c r="D1536" s="178" t="s">
        <v>566</v>
      </c>
      <c r="E1536" s="181">
        <v>15932.575996784555</v>
      </c>
      <c r="F1536" s="181">
        <v>15898.993706050458</v>
      </c>
      <c r="G1536" s="181">
        <v>15893.12408665417</v>
      </c>
      <c r="H1536" s="181">
        <v>15912.725669179021</v>
      </c>
      <c r="I1536" s="181">
        <v>15951.772369461807</v>
      </c>
      <c r="J1536" s="182">
        <v>16005.71498499376</v>
      </c>
      <c r="K1536" s="181">
        <v>16070.841693404194</v>
      </c>
      <c r="L1536" s="181">
        <v>16145.167898018075</v>
      </c>
      <c r="M1536" s="181">
        <v>16226.876370728896</v>
      </c>
      <c r="N1536" s="181">
        <v>16314.270455439641</v>
      </c>
      <c r="O1536" s="181">
        <v>16406.120950484863</v>
      </c>
      <c r="P1536" s="181">
        <v>16502.791282818082</v>
      </c>
      <c r="Q1536" s="181">
        <v>16604.775380963554</v>
      </c>
      <c r="R1536" s="181">
        <v>16710.925832094727</v>
      </c>
      <c r="S1536" s="181">
        <v>16820.666030397715</v>
      </c>
      <c r="T1536" s="181">
        <v>16933.581016741329</v>
      </c>
      <c r="U1536" s="181">
        <v>17047.176039620896</v>
      </c>
      <c r="V1536" s="181">
        <v>17159.023984315907</v>
      </c>
      <c r="W1536" s="181">
        <v>17269.074208376413</v>
      </c>
      <c r="X1536" s="181">
        <v>17377.150797133636</v>
      </c>
      <c r="Y1536" s="181">
        <v>17482.635058279964</v>
      </c>
    </row>
    <row r="1537" spans="1:25" x14ac:dyDescent="0.25">
      <c r="A1537" s="178" t="s">
        <v>1520</v>
      </c>
      <c r="B1537" s="178" t="s">
        <v>911</v>
      </c>
      <c r="C1537" s="178" t="s">
        <v>218</v>
      </c>
      <c r="D1537" s="178" t="s">
        <v>1705</v>
      </c>
      <c r="E1537" s="181">
        <v>3400.3567182458105</v>
      </c>
      <c r="F1537" s="181">
        <v>3436.1626568316192</v>
      </c>
      <c r="G1537" s="181">
        <v>3461.2036070526733</v>
      </c>
      <c r="H1537" s="181">
        <v>3479.1173116612467</v>
      </c>
      <c r="I1537" s="181">
        <v>3491.6804129879092</v>
      </c>
      <c r="J1537" s="182">
        <v>3500.212403099858</v>
      </c>
      <c r="K1537" s="181">
        <v>3505.6486053255435</v>
      </c>
      <c r="L1537" s="181">
        <v>3508.7836210803907</v>
      </c>
      <c r="M1537" s="181">
        <v>3510.1041989323599</v>
      </c>
      <c r="N1537" s="181">
        <v>3510.0467021024015</v>
      </c>
      <c r="O1537" s="181">
        <v>3508.877484724469</v>
      </c>
      <c r="P1537" s="181">
        <v>3507.0558796578121</v>
      </c>
      <c r="Q1537" s="181">
        <v>3504.951418954719</v>
      </c>
      <c r="R1537" s="181">
        <v>3502.528922424493</v>
      </c>
      <c r="S1537" s="181">
        <v>3499.8943965731814</v>
      </c>
      <c r="T1537" s="181">
        <v>3497.2550932137178</v>
      </c>
      <c r="U1537" s="181">
        <v>3494.4484319104445</v>
      </c>
      <c r="V1537" s="181">
        <v>3491.1930121361793</v>
      </c>
      <c r="W1537" s="181">
        <v>3487.5397369544153</v>
      </c>
      <c r="X1537" s="181">
        <v>3483.5396035655385</v>
      </c>
      <c r="Y1537" s="181">
        <v>3479.2335677031097</v>
      </c>
    </row>
    <row r="1538" spans="1:25" x14ac:dyDescent="0.25">
      <c r="A1538" s="178" t="s">
        <v>1520</v>
      </c>
      <c r="B1538" s="178" t="s">
        <v>911</v>
      </c>
      <c r="C1538" s="178" t="s">
        <v>240</v>
      </c>
      <c r="D1538" s="178" t="s">
        <v>241</v>
      </c>
      <c r="E1538" s="181">
        <v>3882.0569825759103</v>
      </c>
      <c r="F1538" s="181">
        <v>3939.7361762665837</v>
      </c>
      <c r="G1538" s="181">
        <v>3985.4431544296845</v>
      </c>
      <c r="H1538" s="181">
        <v>4023.2278926375529</v>
      </c>
      <c r="I1538" s="181">
        <v>4055.0496965145821</v>
      </c>
      <c r="J1538" s="182">
        <v>4082.3691359968116</v>
      </c>
      <c r="K1538" s="181">
        <v>4106.2224850709608</v>
      </c>
      <c r="L1538" s="181">
        <v>4127.498738173048</v>
      </c>
      <c r="M1538" s="181">
        <v>4146.7388194582636</v>
      </c>
      <c r="N1538" s="181">
        <v>4164.4334307772478</v>
      </c>
      <c r="O1538" s="181">
        <v>4180.8793418197392</v>
      </c>
      <c r="P1538" s="181">
        <v>4196.6095032589456</v>
      </c>
      <c r="Q1538" s="181">
        <v>4212.0582213031194</v>
      </c>
      <c r="R1538" s="181">
        <v>4227.1788819748235</v>
      </c>
      <c r="S1538" s="181">
        <v>4242.0952341081957</v>
      </c>
      <c r="T1538" s="181">
        <v>4257.0564280289873</v>
      </c>
      <c r="U1538" s="181">
        <v>4271.8638000616475</v>
      </c>
      <c r="V1538" s="181">
        <v>4286.1694037428788</v>
      </c>
      <c r="W1538" s="181">
        <v>4300.0290697045302</v>
      </c>
      <c r="X1538" s="181">
        <v>4313.4997601418454</v>
      </c>
      <c r="Y1538" s="181">
        <v>4326.6269782509462</v>
      </c>
    </row>
    <row r="1539" spans="1:25" x14ac:dyDescent="0.25">
      <c r="A1539" s="178" t="s">
        <v>1520</v>
      </c>
      <c r="B1539" s="178" t="s">
        <v>913</v>
      </c>
      <c r="C1539" s="178" t="s">
        <v>565</v>
      </c>
      <c r="D1539" s="178" t="s">
        <v>566</v>
      </c>
      <c r="E1539" s="181">
        <v>10641.212423839395</v>
      </c>
      <c r="F1539" s="181">
        <v>10625.127625914158</v>
      </c>
      <c r="G1539" s="181">
        <v>10624.718011971976</v>
      </c>
      <c r="H1539" s="181">
        <v>10640.08769795186</v>
      </c>
      <c r="I1539" s="181">
        <v>10667.876839404475</v>
      </c>
      <c r="J1539" s="182">
        <v>10705.177024718121</v>
      </c>
      <c r="K1539" s="181">
        <v>10749.976182859824</v>
      </c>
      <c r="L1539" s="181">
        <v>10800.903888337933</v>
      </c>
      <c r="M1539" s="181">
        <v>10856.643638609843</v>
      </c>
      <c r="N1539" s="181">
        <v>10915.988654791636</v>
      </c>
      <c r="O1539" s="181">
        <v>10977.866764363163</v>
      </c>
      <c r="P1539" s="181">
        <v>11042.22107711052</v>
      </c>
      <c r="Q1539" s="181">
        <v>11109.087554338208</v>
      </c>
      <c r="R1539" s="181">
        <v>11177.352080222248</v>
      </c>
      <c r="S1539" s="181">
        <v>11246.158398667991</v>
      </c>
      <c r="T1539" s="181">
        <v>11314.165211898318</v>
      </c>
      <c r="U1539" s="181">
        <v>11380.690157595975</v>
      </c>
      <c r="V1539" s="181">
        <v>11445.791209098166</v>
      </c>
      <c r="W1539" s="181">
        <v>11509.136880547823</v>
      </c>
      <c r="X1539" s="181">
        <v>11570.157075657298</v>
      </c>
      <c r="Y1539" s="181">
        <v>11627.449411856565</v>
      </c>
    </row>
    <row r="1540" spans="1:25" x14ac:dyDescent="0.25">
      <c r="A1540" s="178" t="s">
        <v>1706</v>
      </c>
      <c r="B1540" s="178" t="s">
        <v>217</v>
      </c>
      <c r="C1540" s="178" t="s">
        <v>590</v>
      </c>
      <c r="D1540" s="178" t="s">
        <v>1707</v>
      </c>
      <c r="E1540" s="181">
        <v>1787.4019978728143</v>
      </c>
      <c r="F1540" s="181">
        <v>1873.817373280408</v>
      </c>
      <c r="G1540" s="181">
        <v>1964.5534616800282</v>
      </c>
      <c r="H1540" s="181">
        <v>2060.2942626962636</v>
      </c>
      <c r="I1540" s="181">
        <v>2161.1160821199451</v>
      </c>
      <c r="J1540" s="182">
        <v>2267.0156811668917</v>
      </c>
      <c r="K1540" s="181">
        <v>2378.0043517666782</v>
      </c>
      <c r="L1540" s="181">
        <v>2494.0954951919007</v>
      </c>
      <c r="M1540" s="181">
        <v>2615.2677100154406</v>
      </c>
      <c r="N1540" s="181">
        <v>2741.5030242564139</v>
      </c>
      <c r="O1540" s="181">
        <v>2872.7652880087162</v>
      </c>
      <c r="P1540" s="181">
        <v>3009.2008241603226</v>
      </c>
      <c r="Q1540" s="181">
        <v>3150.9627224106648</v>
      </c>
      <c r="R1540" s="181">
        <v>3298.0052028072564</v>
      </c>
      <c r="S1540" s="181">
        <v>3450.3811205791567</v>
      </c>
      <c r="T1540" s="181">
        <v>3608.0983648246106</v>
      </c>
      <c r="U1540" s="181">
        <v>3771.0345897140264</v>
      </c>
      <c r="V1540" s="181">
        <v>3939.1117368463447</v>
      </c>
      <c r="W1540" s="181">
        <v>4112.3740951395885</v>
      </c>
      <c r="X1540" s="181">
        <v>4290.8550591605726</v>
      </c>
      <c r="Y1540" s="181">
        <v>4474.3911697525855</v>
      </c>
    </row>
    <row r="1541" spans="1:25" x14ac:dyDescent="0.25">
      <c r="A1541" s="178" t="s">
        <v>1706</v>
      </c>
      <c r="B1541" s="178" t="s">
        <v>217</v>
      </c>
      <c r="C1541" s="178" t="s">
        <v>240</v>
      </c>
      <c r="D1541" s="178" t="s">
        <v>241</v>
      </c>
      <c r="E1541" s="181">
        <v>18498.448715124639</v>
      </c>
      <c r="F1541" s="181">
        <v>18605.551259310614</v>
      </c>
      <c r="G1541" s="181">
        <v>18716.088063111361</v>
      </c>
      <c r="H1541" s="181">
        <v>18834.357354411521</v>
      </c>
      <c r="I1541" s="181">
        <v>18958.544801769498</v>
      </c>
      <c r="J1541" s="182">
        <v>19086.33141827464</v>
      </c>
      <c r="K1541" s="181">
        <v>19215.777380397849</v>
      </c>
      <c r="L1541" s="181">
        <v>19345.180373689782</v>
      </c>
      <c r="M1541" s="181">
        <v>19472.779263879562</v>
      </c>
      <c r="N1541" s="181">
        <v>19597.062507542982</v>
      </c>
      <c r="O1541" s="181">
        <v>19716.595135881962</v>
      </c>
      <c r="P1541" s="181">
        <v>19831.347961735679</v>
      </c>
      <c r="Q1541" s="181">
        <v>19941.32824552869</v>
      </c>
      <c r="R1541" s="181">
        <v>20045.32409535519</v>
      </c>
      <c r="S1541" s="181">
        <v>20142.883110943807</v>
      </c>
      <c r="T1541" s="181">
        <v>20233.376309223902</v>
      </c>
      <c r="U1541" s="181">
        <v>20315.58184353025</v>
      </c>
      <c r="V1541" s="181">
        <v>20388.715733932422</v>
      </c>
      <c r="W1541" s="181">
        <v>20452.754372545161</v>
      </c>
      <c r="X1541" s="181">
        <v>20507.66353199225</v>
      </c>
      <c r="Y1541" s="181">
        <v>20552.549983881083</v>
      </c>
    </row>
    <row r="1542" spans="1:25" x14ac:dyDescent="0.25">
      <c r="A1542" s="178" t="s">
        <v>1706</v>
      </c>
      <c r="B1542" s="178" t="s">
        <v>242</v>
      </c>
      <c r="C1542" s="178" t="s">
        <v>218</v>
      </c>
      <c r="D1542" s="178" t="s">
        <v>1708</v>
      </c>
      <c r="E1542" s="181">
        <v>4068.1489276596776</v>
      </c>
      <c r="F1542" s="181">
        <v>4053.1405474019698</v>
      </c>
      <c r="G1542" s="181">
        <v>4035.0669987986989</v>
      </c>
      <c r="H1542" s="181">
        <v>4015.6150230204903</v>
      </c>
      <c r="I1542" s="181">
        <v>3994.8179584133582</v>
      </c>
      <c r="J1542" s="182">
        <v>3972.5183922540059</v>
      </c>
      <c r="K1542" s="181">
        <v>3948.6417946972679</v>
      </c>
      <c r="L1542" s="181">
        <v>3923.1023231486433</v>
      </c>
      <c r="M1542" s="181">
        <v>3895.7597109087183</v>
      </c>
      <c r="N1542" s="181">
        <v>3866.5104887678622</v>
      </c>
      <c r="O1542" s="181">
        <v>3835.2844092034202</v>
      </c>
      <c r="P1542" s="181">
        <v>3802.2823139526599</v>
      </c>
      <c r="Q1542" s="181">
        <v>3767.684673864338</v>
      </c>
      <c r="R1542" s="181">
        <v>3731.4147129542957</v>
      </c>
      <c r="S1542" s="181">
        <v>3693.5477128406656</v>
      </c>
      <c r="T1542" s="181">
        <v>3654.1618395984806</v>
      </c>
      <c r="U1542" s="181">
        <v>3612.9622216533885</v>
      </c>
      <c r="V1542" s="181">
        <v>3569.70236621502</v>
      </c>
      <c r="W1542" s="181">
        <v>3524.5310646924208</v>
      </c>
      <c r="X1542" s="181">
        <v>3477.6004144561502</v>
      </c>
      <c r="Y1542" s="181">
        <v>3428.9399659652436</v>
      </c>
    </row>
    <row r="1543" spans="1:25" x14ac:dyDescent="0.25">
      <c r="A1543" s="178" t="s">
        <v>1706</v>
      </c>
      <c r="B1543" s="178" t="s">
        <v>242</v>
      </c>
      <c r="C1543" s="178" t="s">
        <v>276</v>
      </c>
      <c r="D1543" s="178" t="s">
        <v>1709</v>
      </c>
      <c r="E1543" s="181">
        <v>3950.9345025209486</v>
      </c>
      <c r="F1543" s="181">
        <v>3883.3231291628003</v>
      </c>
      <c r="G1543" s="181">
        <v>3813.9192604210571</v>
      </c>
      <c r="H1543" s="181">
        <v>3744.3953218531865</v>
      </c>
      <c r="I1543" s="181">
        <v>3674.8151329169918</v>
      </c>
      <c r="J1543" s="182">
        <v>3605.0666485553766</v>
      </c>
      <c r="K1543" s="181">
        <v>3535.1186808218854</v>
      </c>
      <c r="L1543" s="181">
        <v>3464.9324716398746</v>
      </c>
      <c r="M1543" s="181">
        <v>3394.4247098358524</v>
      </c>
      <c r="N1543" s="181">
        <v>3323.5490292473642</v>
      </c>
      <c r="O1543" s="181">
        <v>3252.2906546131608</v>
      </c>
      <c r="P1543" s="181">
        <v>3180.8633675717256</v>
      </c>
      <c r="Q1543" s="181">
        <v>3109.4536147918961</v>
      </c>
      <c r="R1543" s="181">
        <v>3038.0291221199413</v>
      </c>
      <c r="S1543" s="181">
        <v>2966.6820609340562</v>
      </c>
      <c r="T1543" s="181">
        <v>2895.5025306738794</v>
      </c>
      <c r="U1543" s="181">
        <v>2824.2846801646001</v>
      </c>
      <c r="V1543" s="181">
        <v>2752.8714761504298</v>
      </c>
      <c r="W1543" s="181">
        <v>2681.4157155706221</v>
      </c>
      <c r="X1543" s="181">
        <v>2610.0652560279073</v>
      </c>
      <c r="Y1543" s="181">
        <v>2538.8699018855145</v>
      </c>
    </row>
    <row r="1544" spans="1:25" x14ac:dyDescent="0.25">
      <c r="A1544" s="178" t="s">
        <v>1706</v>
      </c>
      <c r="B1544" s="178" t="s">
        <v>242</v>
      </c>
      <c r="C1544" s="178" t="s">
        <v>506</v>
      </c>
      <c r="D1544" s="178" t="s">
        <v>1710</v>
      </c>
      <c r="E1544" s="181">
        <v>1589.4680236484533</v>
      </c>
      <c r="F1544" s="181">
        <v>1658.8730955467995</v>
      </c>
      <c r="G1544" s="181">
        <v>1729.9709003606438</v>
      </c>
      <c r="H1544" s="181">
        <v>1803.4606297732071</v>
      </c>
      <c r="I1544" s="181">
        <v>1879.3953025271094</v>
      </c>
      <c r="J1544" s="182">
        <v>1957.7336603070032</v>
      </c>
      <c r="K1544" s="181">
        <v>2038.4589830654832</v>
      </c>
      <c r="L1544" s="181">
        <v>2121.5360831317885</v>
      </c>
      <c r="M1544" s="181">
        <v>2206.8839529713337</v>
      </c>
      <c r="N1544" s="181">
        <v>2294.4208225542643</v>
      </c>
      <c r="O1544" s="181">
        <v>2384.0645256325192</v>
      </c>
      <c r="P1544" s="181">
        <v>2475.8899552284238</v>
      </c>
      <c r="Q1544" s="181">
        <v>2569.9701248645133</v>
      </c>
      <c r="R1544" s="181">
        <v>2666.2053389650691</v>
      </c>
      <c r="S1544" s="181">
        <v>2764.5874713205621</v>
      </c>
      <c r="T1544" s="181">
        <v>2865.1076733011359</v>
      </c>
      <c r="U1544" s="181">
        <v>2967.4481420587294</v>
      </c>
      <c r="V1544" s="181">
        <v>3071.2719450199547</v>
      </c>
      <c r="W1544" s="181">
        <v>3176.5387391776712</v>
      </c>
      <c r="X1544" s="181">
        <v>3283.2128598474583</v>
      </c>
      <c r="Y1544" s="181">
        <v>3391.1405545789862</v>
      </c>
    </row>
    <row r="1545" spans="1:25" x14ac:dyDescent="0.25">
      <c r="A1545" s="178" t="s">
        <v>1706</v>
      </c>
      <c r="B1545" s="178" t="s">
        <v>242</v>
      </c>
      <c r="C1545" s="178" t="s">
        <v>508</v>
      </c>
      <c r="D1545" s="178" t="s">
        <v>1711</v>
      </c>
      <c r="E1545" s="181">
        <v>2245.2625229159967</v>
      </c>
      <c r="F1545" s="181">
        <v>2339.3063466921067</v>
      </c>
      <c r="G1545" s="181">
        <v>2435.4058056067684</v>
      </c>
      <c r="H1545" s="181">
        <v>2534.5321730548467</v>
      </c>
      <c r="I1545" s="181">
        <v>2636.7434938739175</v>
      </c>
      <c r="J1545" s="182">
        <v>2741.9653194226312</v>
      </c>
      <c r="K1545" s="181">
        <v>2850.1579623816824</v>
      </c>
      <c r="L1545" s="181">
        <v>2961.2561743557121</v>
      </c>
      <c r="M1545" s="181">
        <v>3075.1312515232685</v>
      </c>
      <c r="N1545" s="181">
        <v>3191.6542546098053</v>
      </c>
      <c r="O1545" s="181">
        <v>3310.6965231319905</v>
      </c>
      <c r="P1545" s="181">
        <v>3432.3479585535115</v>
      </c>
      <c r="Q1545" s="181">
        <v>3556.6952015305606</v>
      </c>
      <c r="R1545" s="181">
        <v>3683.5856415994836</v>
      </c>
      <c r="S1545" s="181">
        <v>3812.9939549610112</v>
      </c>
      <c r="T1545" s="181">
        <v>3944.8939490190078</v>
      </c>
      <c r="U1545" s="181">
        <v>4078.8348977465726</v>
      </c>
      <c r="V1545" s="181">
        <v>4214.3428547286539</v>
      </c>
      <c r="W1545" s="181">
        <v>4351.3533494422973</v>
      </c>
      <c r="X1545" s="181">
        <v>4489.8087188091549</v>
      </c>
      <c r="Y1545" s="181">
        <v>4629.4904540929529</v>
      </c>
    </row>
    <row r="1546" spans="1:25" x14ac:dyDescent="0.25">
      <c r="A1546" s="178" t="s">
        <v>1706</v>
      </c>
      <c r="B1546" s="178" t="s">
        <v>242</v>
      </c>
      <c r="C1546" s="178" t="s">
        <v>512</v>
      </c>
      <c r="D1546" s="178" t="s">
        <v>1712</v>
      </c>
      <c r="E1546" s="181">
        <v>4199.5099213496314</v>
      </c>
      <c r="F1546" s="181">
        <v>4127.6447378006624</v>
      </c>
      <c r="G1546" s="181">
        <v>4053.8742829437087</v>
      </c>
      <c r="H1546" s="181">
        <v>3979.9762039953521</v>
      </c>
      <c r="I1546" s="181">
        <v>3906.018335652941</v>
      </c>
      <c r="J1546" s="182">
        <v>3831.881583477269</v>
      </c>
      <c r="K1546" s="181">
        <v>3757.5327973134849</v>
      </c>
      <c r="L1546" s="181">
        <v>3682.9307805972594</v>
      </c>
      <c r="M1546" s="181">
        <v>3607.9869805825474</v>
      </c>
      <c r="N1546" s="181">
        <v>3532.6521139519177</v>
      </c>
      <c r="O1546" s="181">
        <v>3456.9104758496783</v>
      </c>
      <c r="P1546" s="181">
        <v>3380.9892981145863</v>
      </c>
      <c r="Q1546" s="181">
        <v>3305.0867578197071</v>
      </c>
      <c r="R1546" s="181">
        <v>3229.1685502635305</v>
      </c>
      <c r="S1546" s="181">
        <v>3153.3326458419078</v>
      </c>
      <c r="T1546" s="181">
        <v>3077.6748126548741</v>
      </c>
      <c r="U1546" s="181">
        <v>3001.9762482772344</v>
      </c>
      <c r="V1546" s="181">
        <v>2926.0700396115317</v>
      </c>
      <c r="W1546" s="181">
        <v>2850.1185969082881</v>
      </c>
      <c r="X1546" s="181">
        <v>2774.2790803201747</v>
      </c>
      <c r="Y1546" s="181">
        <v>2698.6044276818666</v>
      </c>
    </row>
    <row r="1547" spans="1:25" x14ac:dyDescent="0.25">
      <c r="A1547" s="178" t="s">
        <v>1706</v>
      </c>
      <c r="B1547" s="178" t="s">
        <v>242</v>
      </c>
      <c r="C1547" s="178" t="s">
        <v>703</v>
      </c>
      <c r="D1547" s="178" t="s">
        <v>1713</v>
      </c>
      <c r="E1547" s="181">
        <v>4880.5661501729364</v>
      </c>
      <c r="F1547" s="181">
        <v>5006.5763350554234</v>
      </c>
      <c r="G1547" s="181">
        <v>5131.871190638275</v>
      </c>
      <c r="H1547" s="181">
        <v>5258.3911164081892</v>
      </c>
      <c r="I1547" s="181">
        <v>5386.0902613382732</v>
      </c>
      <c r="J1547" s="182">
        <v>5514.6552621367682</v>
      </c>
      <c r="K1547" s="181">
        <v>5643.8570902473357</v>
      </c>
      <c r="L1547" s="181">
        <v>5773.4276031427944</v>
      </c>
      <c r="M1547" s="181">
        <v>5902.9902907474216</v>
      </c>
      <c r="N1547" s="181">
        <v>6032.1886892380689</v>
      </c>
      <c r="O1547" s="181">
        <v>6160.6866328104506</v>
      </c>
      <c r="P1547" s="181">
        <v>6288.5674219437442</v>
      </c>
      <c r="Q1547" s="181">
        <v>6415.9021072187925</v>
      </c>
      <c r="R1547" s="181">
        <v>6542.331082828191</v>
      </c>
      <c r="S1547" s="181">
        <v>6667.7380642858498</v>
      </c>
      <c r="T1547" s="181">
        <v>6792.0115129445685</v>
      </c>
      <c r="U1547" s="181">
        <v>6914.3263539365889</v>
      </c>
      <c r="V1547" s="181">
        <v>7033.8690578886699</v>
      </c>
      <c r="W1547" s="181">
        <v>7150.5497600484678</v>
      </c>
      <c r="X1547" s="181">
        <v>7264.2969299853721</v>
      </c>
      <c r="Y1547" s="181">
        <v>7374.7891610052347</v>
      </c>
    </row>
    <row r="1548" spans="1:25" x14ac:dyDescent="0.25">
      <c r="A1548" s="178" t="s">
        <v>1706</v>
      </c>
      <c r="B1548" s="178" t="s">
        <v>242</v>
      </c>
      <c r="C1548" s="178" t="s">
        <v>682</v>
      </c>
      <c r="D1548" s="178" t="s">
        <v>1714</v>
      </c>
      <c r="E1548" s="181">
        <v>2029.0221179186865</v>
      </c>
      <c r="F1548" s="181">
        <v>2109.4151361424497</v>
      </c>
      <c r="G1548" s="181">
        <v>2191.2987998872345</v>
      </c>
      <c r="H1548" s="181">
        <v>2275.5342539073076</v>
      </c>
      <c r="I1548" s="181">
        <v>2362.1569864335788</v>
      </c>
      <c r="J1548" s="182">
        <v>2451.0836693255537</v>
      </c>
      <c r="K1548" s="181">
        <v>2542.2626337012362</v>
      </c>
      <c r="L1548" s="181">
        <v>2635.6198406497265</v>
      </c>
      <c r="M1548" s="181">
        <v>2731.0254724715119</v>
      </c>
      <c r="N1548" s="181">
        <v>2828.350565624457</v>
      </c>
      <c r="O1548" s="181">
        <v>2927.4674620574228</v>
      </c>
      <c r="P1548" s="181">
        <v>3028.4423973252051</v>
      </c>
      <c r="Q1548" s="181">
        <v>3131.3381056457347</v>
      </c>
      <c r="R1548" s="181">
        <v>3236.0065386306728</v>
      </c>
      <c r="S1548" s="181">
        <v>3342.412453586162</v>
      </c>
      <c r="T1548" s="181">
        <v>3450.5200997028187</v>
      </c>
      <c r="U1548" s="181">
        <v>3559.9234592416478</v>
      </c>
      <c r="V1548" s="181">
        <v>3670.1997684808721</v>
      </c>
      <c r="W1548" s="181">
        <v>3781.2857276906302</v>
      </c>
      <c r="X1548" s="181">
        <v>3893.1244607677995</v>
      </c>
      <c r="Y1548" s="181">
        <v>4005.5203917823633</v>
      </c>
    </row>
    <row r="1549" spans="1:25" x14ac:dyDescent="0.25">
      <c r="A1549" s="178" t="s">
        <v>1706</v>
      </c>
      <c r="B1549" s="178" t="s">
        <v>242</v>
      </c>
      <c r="C1549" s="178" t="s">
        <v>240</v>
      </c>
      <c r="D1549" s="178" t="s">
        <v>241</v>
      </c>
      <c r="E1549" s="181">
        <v>18044.958656270868</v>
      </c>
      <c r="F1549" s="181">
        <v>18343.36723098085</v>
      </c>
      <c r="G1549" s="181">
        <v>18642.073217577887</v>
      </c>
      <c r="H1549" s="181">
        <v>18948.470125973701</v>
      </c>
      <c r="I1549" s="181">
        <v>19262.605239393302</v>
      </c>
      <c r="J1549" s="182">
        <v>19583.573022593719</v>
      </c>
      <c r="K1549" s="181">
        <v>19910.787246839292</v>
      </c>
      <c r="L1549" s="181">
        <v>20243.534010050113</v>
      </c>
      <c r="M1549" s="181">
        <v>20580.730993736022</v>
      </c>
      <c r="N1549" s="181">
        <v>20921.379174501119</v>
      </c>
      <c r="O1549" s="181">
        <v>21264.557110499594</v>
      </c>
      <c r="P1549" s="181">
        <v>21610.786963262748</v>
      </c>
      <c r="Q1549" s="181">
        <v>21960.52455188728</v>
      </c>
      <c r="R1549" s="181">
        <v>22312.735694316802</v>
      </c>
      <c r="S1549" s="181">
        <v>22667.213287751558</v>
      </c>
      <c r="T1549" s="181">
        <v>23023.753341639906</v>
      </c>
      <c r="U1549" s="181">
        <v>23379.725854695505</v>
      </c>
      <c r="V1549" s="181">
        <v>23732.547257798469</v>
      </c>
      <c r="W1549" s="181">
        <v>24082.070250700515</v>
      </c>
      <c r="X1549" s="181">
        <v>24428.186159738525</v>
      </c>
      <c r="Y1549" s="181">
        <v>24769.924498293421</v>
      </c>
    </row>
    <row r="1550" spans="1:25" x14ac:dyDescent="0.25">
      <c r="A1550" s="178" t="s">
        <v>1706</v>
      </c>
      <c r="B1550" s="178" t="s">
        <v>250</v>
      </c>
      <c r="C1550" s="178" t="s">
        <v>218</v>
      </c>
      <c r="D1550" s="178" t="s">
        <v>1715</v>
      </c>
      <c r="E1550" s="181">
        <v>29533.433136222258</v>
      </c>
      <c r="F1550" s="181">
        <v>29754.534442123564</v>
      </c>
      <c r="G1550" s="181">
        <v>29957.856414491442</v>
      </c>
      <c r="H1550" s="181">
        <v>30155.950136180556</v>
      </c>
      <c r="I1550" s="181">
        <v>30349.378550879279</v>
      </c>
      <c r="J1550" s="182">
        <v>30536.992055986455</v>
      </c>
      <c r="K1550" s="181">
        <v>30717.631507799993</v>
      </c>
      <c r="L1550" s="181">
        <v>30890.355158148122</v>
      </c>
      <c r="M1550" s="181">
        <v>31053.728610626789</v>
      </c>
      <c r="N1550" s="181">
        <v>31206.39962640197</v>
      </c>
      <c r="O1550" s="181">
        <v>31347.096977704947</v>
      </c>
      <c r="P1550" s="181">
        <v>31476.6944744498</v>
      </c>
      <c r="Q1550" s="181">
        <v>31595.944257403469</v>
      </c>
      <c r="R1550" s="181">
        <v>31703.591820899193</v>
      </c>
      <c r="S1550" s="181">
        <v>31799.563760983041</v>
      </c>
      <c r="T1550" s="181">
        <v>31884.048961125773</v>
      </c>
      <c r="U1550" s="181">
        <v>31957.351806036848</v>
      </c>
      <c r="V1550" s="181">
        <v>32019.680450577078</v>
      </c>
      <c r="W1550" s="181">
        <v>32071.197124296355</v>
      </c>
      <c r="X1550" s="181">
        <v>32112.243778234926</v>
      </c>
      <c r="Y1550" s="181">
        <v>32142.494750999347</v>
      </c>
    </row>
    <row r="1551" spans="1:25" x14ac:dyDescent="0.25">
      <c r="A1551" s="178" t="s">
        <v>1706</v>
      </c>
      <c r="B1551" s="178" t="s">
        <v>250</v>
      </c>
      <c r="C1551" s="178" t="s">
        <v>528</v>
      </c>
      <c r="D1551" s="178" t="s">
        <v>1716</v>
      </c>
      <c r="E1551" s="181">
        <v>2736.7668252024046</v>
      </c>
      <c r="F1551" s="181">
        <v>2811.0442740339786</v>
      </c>
      <c r="G1551" s="181">
        <v>2885.4657638561107</v>
      </c>
      <c r="H1551" s="181">
        <v>2961.2077124094899</v>
      </c>
      <c r="I1551" s="181">
        <v>3038.3396588121027</v>
      </c>
      <c r="J1551" s="182">
        <v>3116.7605651032759</v>
      </c>
      <c r="K1551" s="181">
        <v>3196.3591737454913</v>
      </c>
      <c r="L1551" s="181">
        <v>3277.0375266406927</v>
      </c>
      <c r="M1551" s="181">
        <v>3358.6359387347161</v>
      </c>
      <c r="N1551" s="181">
        <v>3440.9907704512329</v>
      </c>
      <c r="O1551" s="181">
        <v>3523.934552110728</v>
      </c>
      <c r="P1551" s="181">
        <v>3607.5328093687494</v>
      </c>
      <c r="Q1551" s="181">
        <v>3691.8425789122621</v>
      </c>
      <c r="R1551" s="181">
        <v>3776.6867769467453</v>
      </c>
      <c r="S1551" s="181">
        <v>3862.0182923279049</v>
      </c>
      <c r="T1551" s="181">
        <v>3947.8195745354215</v>
      </c>
      <c r="U1551" s="181">
        <v>4034.087155801481</v>
      </c>
      <c r="V1551" s="181">
        <v>4120.8058277569053</v>
      </c>
      <c r="W1551" s="181">
        <v>4207.9540934895767</v>
      </c>
      <c r="X1551" s="181">
        <v>4295.5337793547169</v>
      </c>
      <c r="Y1551" s="181">
        <v>4383.4568181169852</v>
      </c>
    </row>
    <row r="1552" spans="1:25" x14ac:dyDescent="0.25">
      <c r="A1552" s="178" t="s">
        <v>1706</v>
      </c>
      <c r="B1552" s="178" t="s">
        <v>250</v>
      </c>
      <c r="C1552" s="178" t="s">
        <v>508</v>
      </c>
      <c r="D1552" s="178" t="s">
        <v>1717</v>
      </c>
      <c r="E1552" s="181">
        <v>3223.887065138726</v>
      </c>
      <c r="F1552" s="181">
        <v>3274.1281903326835</v>
      </c>
      <c r="G1552" s="181">
        <v>3322.9965420144554</v>
      </c>
      <c r="H1552" s="181">
        <v>3371.8543424338859</v>
      </c>
      <c r="I1552" s="181">
        <v>3420.7570173786107</v>
      </c>
      <c r="J1552" s="182">
        <v>3469.567289521874</v>
      </c>
      <c r="K1552" s="181">
        <v>3518.1424455904644</v>
      </c>
      <c r="L1552" s="181">
        <v>3566.3604062566292</v>
      </c>
      <c r="M1552" s="181">
        <v>3614.0380111475811</v>
      </c>
      <c r="N1552" s="181">
        <v>3660.9960745886438</v>
      </c>
      <c r="O1552" s="181">
        <v>3707.059525318793</v>
      </c>
      <c r="P1552" s="181">
        <v>3752.3037343435203</v>
      </c>
      <c r="Q1552" s="181">
        <v>3796.7923043737965</v>
      </c>
      <c r="R1552" s="181">
        <v>3840.3482099257963</v>
      </c>
      <c r="S1552" s="181">
        <v>3882.9333258052543</v>
      </c>
      <c r="T1552" s="181">
        <v>3924.5410237577867</v>
      </c>
      <c r="U1552" s="181">
        <v>3965.1792443948989</v>
      </c>
      <c r="V1552" s="181">
        <v>4004.8445989773127</v>
      </c>
      <c r="W1552" s="181">
        <v>4043.5282455427005</v>
      </c>
      <c r="X1552" s="181">
        <v>4081.2443443248658</v>
      </c>
      <c r="Y1552" s="181">
        <v>4117.9224262490961</v>
      </c>
    </row>
    <row r="1553" spans="1:25" x14ac:dyDescent="0.25">
      <c r="A1553" s="178" t="s">
        <v>1706</v>
      </c>
      <c r="B1553" s="178" t="s">
        <v>250</v>
      </c>
      <c r="C1553" s="178" t="s">
        <v>244</v>
      </c>
      <c r="D1553" s="178" t="s">
        <v>1718</v>
      </c>
      <c r="E1553" s="181">
        <v>2060.6601021372612</v>
      </c>
      <c r="F1553" s="181">
        <v>2109.8832983379602</v>
      </c>
      <c r="G1553" s="181">
        <v>2158.8817595606033</v>
      </c>
      <c r="H1553" s="181">
        <v>2208.5334723590286</v>
      </c>
      <c r="I1553" s="181">
        <v>2258.882386819093</v>
      </c>
      <c r="J1553" s="182">
        <v>2309.8454349613735</v>
      </c>
      <c r="K1553" s="181">
        <v>2361.3330029978138</v>
      </c>
      <c r="L1553" s="181">
        <v>2413.2663628935188</v>
      </c>
      <c r="M1553" s="181">
        <v>2465.5224330220144</v>
      </c>
      <c r="N1553" s="181">
        <v>2517.9767638361609</v>
      </c>
      <c r="O1553" s="181">
        <v>2570.5036624696822</v>
      </c>
      <c r="P1553" s="181">
        <v>2623.1484278692487</v>
      </c>
      <c r="Q1553" s="181">
        <v>2675.9496207173274</v>
      </c>
      <c r="R1553" s="181">
        <v>2728.7761396208921</v>
      </c>
      <c r="S1553" s="181">
        <v>2781.5921397896318</v>
      </c>
      <c r="T1553" s="181">
        <v>2834.3834454852927</v>
      </c>
      <c r="U1553" s="181">
        <v>2887.1461330768107</v>
      </c>
      <c r="V1553" s="181">
        <v>2939.8679471562582</v>
      </c>
      <c r="W1553" s="181">
        <v>2992.5323101586459</v>
      </c>
      <c r="X1553" s="181">
        <v>3045.1393840825849</v>
      </c>
      <c r="Y1553" s="181">
        <v>3097.6258008849718</v>
      </c>
    </row>
    <row r="1554" spans="1:25" x14ac:dyDescent="0.25">
      <c r="A1554" s="178" t="s">
        <v>1706</v>
      </c>
      <c r="B1554" s="178" t="s">
        <v>250</v>
      </c>
      <c r="C1554" s="178" t="s">
        <v>510</v>
      </c>
      <c r="D1554" s="178" t="s">
        <v>1719</v>
      </c>
      <c r="E1554" s="181">
        <v>2337.5707779516842</v>
      </c>
      <c r="F1554" s="181">
        <v>2363.9922229824356</v>
      </c>
      <c r="G1554" s="181">
        <v>2389.1623835586438</v>
      </c>
      <c r="H1554" s="181">
        <v>2414.0707796704842</v>
      </c>
      <c r="I1554" s="181">
        <v>2438.7587174564369</v>
      </c>
      <c r="J1554" s="182">
        <v>2463.1300215737474</v>
      </c>
      <c r="K1554" s="181">
        <v>2487.0863107861801</v>
      </c>
      <c r="L1554" s="181">
        <v>2510.545413614147</v>
      </c>
      <c r="M1554" s="181">
        <v>2533.3837634379206</v>
      </c>
      <c r="N1554" s="181">
        <v>2555.4826966670853</v>
      </c>
      <c r="O1554" s="181">
        <v>2576.7284688027321</v>
      </c>
      <c r="P1554" s="181">
        <v>2597.1826697752931</v>
      </c>
      <c r="Q1554" s="181">
        <v>2616.8978233863768</v>
      </c>
      <c r="R1554" s="181">
        <v>2635.7604937832903</v>
      </c>
      <c r="S1554" s="181">
        <v>2653.7541597593008</v>
      </c>
      <c r="T1554" s="181">
        <v>2670.8840983870091</v>
      </c>
      <c r="U1554" s="181">
        <v>2687.165457118133</v>
      </c>
      <c r="V1554" s="181">
        <v>2702.6055684276284</v>
      </c>
      <c r="W1554" s="181">
        <v>2717.2080611480478</v>
      </c>
      <c r="X1554" s="181">
        <v>2730.9919789672072</v>
      </c>
      <c r="Y1554" s="181">
        <v>2743.9197367464385</v>
      </c>
    </row>
    <row r="1555" spans="1:25" x14ac:dyDescent="0.25">
      <c r="A1555" s="178" t="s">
        <v>1706</v>
      </c>
      <c r="B1555" s="178" t="s">
        <v>250</v>
      </c>
      <c r="C1555" s="178" t="s">
        <v>462</v>
      </c>
      <c r="D1555" s="178" t="s">
        <v>1720</v>
      </c>
      <c r="E1555" s="181">
        <v>2827.7228866013029</v>
      </c>
      <c r="F1555" s="181">
        <v>2842.6388825739596</v>
      </c>
      <c r="G1555" s="181">
        <v>2855.7809243162355</v>
      </c>
      <c r="H1555" s="181">
        <v>2868.354274288236</v>
      </c>
      <c r="I1555" s="181">
        <v>2880.4158856720201</v>
      </c>
      <c r="J1555" s="182">
        <v>2891.8600488708653</v>
      </c>
      <c r="K1555" s="181">
        <v>2902.5810951077533</v>
      </c>
      <c r="L1555" s="181">
        <v>2912.4947978266723</v>
      </c>
      <c r="M1555" s="181">
        <v>2921.4713430396246</v>
      </c>
      <c r="N1555" s="181">
        <v>2929.3897916617548</v>
      </c>
      <c r="O1555" s="181">
        <v>2936.1378810550541</v>
      </c>
      <c r="P1555" s="181">
        <v>2941.8048391911566</v>
      </c>
      <c r="Q1555" s="181">
        <v>2946.467797798648</v>
      </c>
      <c r="R1555" s="181">
        <v>2950.0165239739217</v>
      </c>
      <c r="S1555" s="181">
        <v>2952.4514415997996</v>
      </c>
      <c r="T1555" s="181">
        <v>2953.7973015781481</v>
      </c>
      <c r="U1555" s="181">
        <v>2954.0893462287686</v>
      </c>
      <c r="V1555" s="181">
        <v>2953.3536639252807</v>
      </c>
      <c r="W1555" s="181">
        <v>2951.6119176649722</v>
      </c>
      <c r="X1555" s="181">
        <v>2948.9021138842468</v>
      </c>
      <c r="Y1555" s="181">
        <v>2945.2007813583532</v>
      </c>
    </row>
    <row r="1556" spans="1:25" x14ac:dyDescent="0.25">
      <c r="A1556" s="178" t="s">
        <v>1706</v>
      </c>
      <c r="B1556" s="178" t="s">
        <v>250</v>
      </c>
      <c r="C1556" s="178" t="s">
        <v>240</v>
      </c>
      <c r="D1556" s="178" t="s">
        <v>241</v>
      </c>
      <c r="E1556" s="181">
        <v>12155.772294510532</v>
      </c>
      <c r="F1556" s="181">
        <v>12409.969971259703</v>
      </c>
      <c r="G1556" s="181">
        <v>12661.994390404923</v>
      </c>
      <c r="H1556" s="181">
        <v>12917.033935022062</v>
      </c>
      <c r="I1556" s="181">
        <v>13175.354626027089</v>
      </c>
      <c r="J1556" s="182">
        <v>13436.481359113368</v>
      </c>
      <c r="K1556" s="181">
        <v>13699.9067068433</v>
      </c>
      <c r="L1556" s="181">
        <v>13965.191972837536</v>
      </c>
      <c r="M1556" s="181">
        <v>14231.647221997382</v>
      </c>
      <c r="N1556" s="181">
        <v>14498.581678240882</v>
      </c>
      <c r="O1556" s="181">
        <v>14765.30412331244</v>
      </c>
      <c r="P1556" s="181">
        <v>15032.109582210394</v>
      </c>
      <c r="Q1556" s="181">
        <v>15299.251468217633</v>
      </c>
      <c r="R1556" s="181">
        <v>15566.01280385097</v>
      </c>
      <c r="S1556" s="181">
        <v>15832.224917463684</v>
      </c>
      <c r="T1556" s="181">
        <v>16097.843256780385</v>
      </c>
      <c r="U1556" s="181">
        <v>16362.881297670785</v>
      </c>
      <c r="V1556" s="181">
        <v>16627.304819614139</v>
      </c>
      <c r="W1556" s="181">
        <v>16891.055025052756</v>
      </c>
      <c r="X1556" s="181">
        <v>17154.16741445005</v>
      </c>
      <c r="Y1556" s="181">
        <v>17416.31954312824</v>
      </c>
    </row>
    <row r="1557" spans="1:25" x14ac:dyDescent="0.25">
      <c r="A1557" s="178" t="s">
        <v>1706</v>
      </c>
      <c r="B1557" s="178" t="s">
        <v>256</v>
      </c>
      <c r="C1557" s="178" t="s">
        <v>218</v>
      </c>
      <c r="D1557" s="178" t="s">
        <v>1721</v>
      </c>
      <c r="E1557" s="181">
        <v>2021.9708365496756</v>
      </c>
      <c r="F1557" s="181">
        <v>2071.0907388163823</v>
      </c>
      <c r="G1557" s="181">
        <v>2125.5336147698326</v>
      </c>
      <c r="H1557" s="181">
        <v>2185.1387831365923</v>
      </c>
      <c r="I1557" s="181">
        <v>2249.2884099461685</v>
      </c>
      <c r="J1557" s="182">
        <v>2317.422993948936</v>
      </c>
      <c r="K1557" s="181">
        <v>2389.1530335169041</v>
      </c>
      <c r="L1557" s="181">
        <v>2464.1719496619899</v>
      </c>
      <c r="M1557" s="181">
        <v>2542.1983559252676</v>
      </c>
      <c r="N1557" s="181">
        <v>2622.9971689462795</v>
      </c>
      <c r="O1557" s="181">
        <v>2706.3690160000838</v>
      </c>
      <c r="P1557" s="181">
        <v>2792.310347181729</v>
      </c>
      <c r="Q1557" s="181">
        <v>2880.8130609015971</v>
      </c>
      <c r="R1557" s="181">
        <v>2971.6672948347864</v>
      </c>
      <c r="S1557" s="181">
        <v>3064.7408747383547</v>
      </c>
      <c r="T1557" s="181">
        <v>3160.0536118191171</v>
      </c>
      <c r="U1557" s="181">
        <v>3257.4256488650726</v>
      </c>
      <c r="V1557" s="181">
        <v>3356.5223794477151</v>
      </c>
      <c r="W1557" s="181">
        <v>3457.232716744883</v>
      </c>
      <c r="X1557" s="181">
        <v>3559.4379155073989</v>
      </c>
      <c r="Y1557" s="181">
        <v>3663.0748618831585</v>
      </c>
    </row>
    <row r="1558" spans="1:25" x14ac:dyDescent="0.25">
      <c r="A1558" s="178" t="s">
        <v>1706</v>
      </c>
      <c r="B1558" s="178" t="s">
        <v>256</v>
      </c>
      <c r="C1558" s="178" t="s">
        <v>240</v>
      </c>
      <c r="D1558" s="178" t="s">
        <v>241</v>
      </c>
      <c r="E1558" s="181">
        <v>7039.118203773086</v>
      </c>
      <c r="F1558" s="181">
        <v>6996.8400680483282</v>
      </c>
      <c r="G1558" s="181">
        <v>6968.3546803680183</v>
      </c>
      <c r="H1558" s="181">
        <v>6951.855635058726</v>
      </c>
      <c r="I1558" s="181">
        <v>6944.2654645016628</v>
      </c>
      <c r="J1558" s="182">
        <v>6942.9802620721566</v>
      </c>
      <c r="K1558" s="181">
        <v>6946.1480741484465</v>
      </c>
      <c r="L1558" s="181">
        <v>6952.3323917234247</v>
      </c>
      <c r="M1558" s="181">
        <v>6960.3070895569754</v>
      </c>
      <c r="N1558" s="181">
        <v>6969.0926635345595</v>
      </c>
      <c r="O1558" s="181">
        <v>6977.9022224043392</v>
      </c>
      <c r="P1558" s="181">
        <v>6986.521536029456</v>
      </c>
      <c r="Q1558" s="181">
        <v>6994.7443061488366</v>
      </c>
      <c r="R1558" s="181">
        <v>7001.9080019772291</v>
      </c>
      <c r="S1558" s="181">
        <v>7007.6019675681719</v>
      </c>
      <c r="T1558" s="181">
        <v>7011.8007349937052</v>
      </c>
      <c r="U1558" s="181">
        <v>7014.0535326232084</v>
      </c>
      <c r="V1558" s="181">
        <v>7013.6414675239903</v>
      </c>
      <c r="W1558" s="181">
        <v>7010.3883653486246</v>
      </c>
      <c r="X1558" s="181">
        <v>7004.1322161125008</v>
      </c>
      <c r="Y1558" s="181">
        <v>6994.8459985724157</v>
      </c>
    </row>
    <row r="1559" spans="1:25" x14ac:dyDescent="0.25">
      <c r="A1559" s="178" t="s">
        <v>1706</v>
      </c>
      <c r="B1559" s="178" t="s">
        <v>260</v>
      </c>
      <c r="C1559" s="178" t="s">
        <v>218</v>
      </c>
      <c r="D1559" s="178" t="s">
        <v>1722</v>
      </c>
      <c r="E1559" s="181">
        <v>7314.3614704844931</v>
      </c>
      <c r="F1559" s="181">
        <v>7295.7041168320338</v>
      </c>
      <c r="G1559" s="181">
        <v>7283.7036192238584</v>
      </c>
      <c r="H1559" s="181">
        <v>7278.6745554635527</v>
      </c>
      <c r="I1559" s="181">
        <v>7278.6853057878479</v>
      </c>
      <c r="J1559" s="182">
        <v>7281.9623807648413</v>
      </c>
      <c r="K1559" s="181">
        <v>7287.0918332683286</v>
      </c>
      <c r="L1559" s="181">
        <v>7293.0339375628755</v>
      </c>
      <c r="M1559" s="181">
        <v>7298.8409628293557</v>
      </c>
      <c r="N1559" s="181">
        <v>7303.742021973012</v>
      </c>
      <c r="O1559" s="181">
        <v>7307.0900491809234</v>
      </c>
      <c r="P1559" s="181">
        <v>7308.8188050336767</v>
      </c>
      <c r="Q1559" s="181">
        <v>7308.8825275614108</v>
      </c>
      <c r="R1559" s="181">
        <v>7306.8059943529415</v>
      </c>
      <c r="S1559" s="181">
        <v>7302.3999416842444</v>
      </c>
      <c r="T1559" s="181">
        <v>7295.4984841624782</v>
      </c>
      <c r="U1559" s="181">
        <v>7286.1521390680318</v>
      </c>
      <c r="V1559" s="181">
        <v>7274.4536459952606</v>
      </c>
      <c r="W1559" s="181">
        <v>7260.3299588126647</v>
      </c>
      <c r="X1559" s="181">
        <v>7243.7551294183213</v>
      </c>
      <c r="Y1559" s="181">
        <v>7224.5310848049112</v>
      </c>
    </row>
    <row r="1560" spans="1:25" x14ac:dyDescent="0.25">
      <c r="A1560" s="178" t="s">
        <v>1706</v>
      </c>
      <c r="B1560" s="178" t="s">
        <v>260</v>
      </c>
      <c r="C1560" s="178" t="s">
        <v>528</v>
      </c>
      <c r="D1560" s="178" t="s">
        <v>1723</v>
      </c>
      <c r="E1560" s="181">
        <v>4266.4584643571379</v>
      </c>
      <c r="F1560" s="181">
        <v>4319.8286731734015</v>
      </c>
      <c r="G1560" s="181">
        <v>4377.8389740638959</v>
      </c>
      <c r="H1560" s="181">
        <v>4440.8696585914104</v>
      </c>
      <c r="I1560" s="181">
        <v>4507.9270087359946</v>
      </c>
      <c r="J1560" s="182">
        <v>4578.0504129351666</v>
      </c>
      <c r="K1560" s="181">
        <v>4650.4458280907411</v>
      </c>
      <c r="L1560" s="181">
        <v>4724.5101790810677</v>
      </c>
      <c r="M1560" s="181">
        <v>4799.6620872263929</v>
      </c>
      <c r="N1560" s="181">
        <v>4875.4015849040934</v>
      </c>
      <c r="O1560" s="181">
        <v>4951.2817010761701</v>
      </c>
      <c r="P1560" s="181">
        <v>5027.2279657630133</v>
      </c>
      <c r="Q1560" s="181">
        <v>5103.1763101061242</v>
      </c>
      <c r="R1560" s="181">
        <v>5178.7551133184561</v>
      </c>
      <c r="S1560" s="181">
        <v>5253.7768318635044</v>
      </c>
      <c r="T1560" s="181">
        <v>5328.0609592096798</v>
      </c>
      <c r="U1560" s="181">
        <v>5401.5780544085392</v>
      </c>
      <c r="V1560" s="181">
        <v>5474.330445134673</v>
      </c>
      <c r="W1560" s="181">
        <v>5546.1957540914</v>
      </c>
      <c r="X1560" s="181">
        <v>5617.0825159421447</v>
      </c>
      <c r="Y1560" s="181">
        <v>5686.7601882356657</v>
      </c>
    </row>
    <row r="1561" spans="1:25" x14ac:dyDescent="0.25">
      <c r="A1561" s="178" t="s">
        <v>1706</v>
      </c>
      <c r="B1561" s="178" t="s">
        <v>260</v>
      </c>
      <c r="C1561" s="178" t="s">
        <v>240</v>
      </c>
      <c r="D1561" s="178" t="s">
        <v>241</v>
      </c>
      <c r="E1561" s="181">
        <v>5637.4595515783858</v>
      </c>
      <c r="F1561" s="181">
        <v>5674.0671226407439</v>
      </c>
      <c r="G1561" s="181">
        <v>5717.2082877069779</v>
      </c>
      <c r="H1561" s="181">
        <v>5767.3168430515934</v>
      </c>
      <c r="I1561" s="181">
        <v>5823.0493712440857</v>
      </c>
      <c r="J1561" s="182">
        <v>5883.1403172308619</v>
      </c>
      <c r="K1561" s="181">
        <v>5946.5686202133465</v>
      </c>
      <c r="L1561" s="181">
        <v>6012.5808622521372</v>
      </c>
      <c r="M1561" s="181">
        <v>6080.4689738993748</v>
      </c>
      <c r="N1561" s="181">
        <v>6149.6432053598292</v>
      </c>
      <c r="O1561" s="181">
        <v>6219.5926394117323</v>
      </c>
      <c r="P1561" s="181">
        <v>6290.2822390774745</v>
      </c>
      <c r="Q1561" s="181">
        <v>6361.6915637114544</v>
      </c>
      <c r="R1561" s="181">
        <v>6433.4193688698879</v>
      </c>
      <c r="S1561" s="181">
        <v>6505.2984288459384</v>
      </c>
      <c r="T1561" s="181">
        <v>6577.1724858593825</v>
      </c>
      <c r="U1561" s="181">
        <v>6649.072914450544</v>
      </c>
      <c r="V1561" s="181">
        <v>6721.0693502273807</v>
      </c>
      <c r="W1561" s="181">
        <v>6793.0775188486559</v>
      </c>
      <c r="X1561" s="181">
        <v>6865.0511096738437</v>
      </c>
      <c r="Y1561" s="181">
        <v>6936.7737390962684</v>
      </c>
    </row>
    <row r="1562" spans="1:25" x14ac:dyDescent="0.25">
      <c r="A1562" s="178" t="s">
        <v>1706</v>
      </c>
      <c r="B1562" s="178" t="s">
        <v>274</v>
      </c>
      <c r="C1562" s="178" t="s">
        <v>674</v>
      </c>
      <c r="D1562" s="178" t="s">
        <v>1724</v>
      </c>
      <c r="E1562" s="181">
        <v>1324.692183468863</v>
      </c>
      <c r="F1562" s="181">
        <v>1391.8793639411304</v>
      </c>
      <c r="G1562" s="181">
        <v>1461.1639738278525</v>
      </c>
      <c r="H1562" s="181">
        <v>1533.2269522212966</v>
      </c>
      <c r="I1562" s="181">
        <v>1608.2747265488672</v>
      </c>
      <c r="J1562" s="182">
        <v>1686.4375135321859</v>
      </c>
      <c r="K1562" s="181">
        <v>1767.8281817981881</v>
      </c>
      <c r="L1562" s="181">
        <v>1852.5508231087028</v>
      </c>
      <c r="M1562" s="181">
        <v>1940.6648880124085</v>
      </c>
      <c r="N1562" s="181">
        <v>2032.2278358013991</v>
      </c>
      <c r="O1562" s="181">
        <v>2127.2910952879229</v>
      </c>
      <c r="P1562" s="181">
        <v>2226.0275549293096</v>
      </c>
      <c r="Q1562" s="181">
        <v>2328.6014082739871</v>
      </c>
      <c r="R1562" s="181">
        <v>2435.0314809616052</v>
      </c>
      <c r="S1562" s="181">
        <v>2545.4183759410807</v>
      </c>
      <c r="T1562" s="181">
        <v>2659.8787057398467</v>
      </c>
      <c r="U1562" s="181">
        <v>2778.4475889752539</v>
      </c>
      <c r="V1562" s="181">
        <v>2901.1384342942174</v>
      </c>
      <c r="W1562" s="181">
        <v>3028.0287451806535</v>
      </c>
      <c r="X1562" s="181">
        <v>3159.2082132830697</v>
      </c>
      <c r="Y1562" s="181">
        <v>3294.6857036135848</v>
      </c>
    </row>
    <row r="1563" spans="1:25" x14ac:dyDescent="0.25">
      <c r="A1563" s="178" t="s">
        <v>1706</v>
      </c>
      <c r="B1563" s="178" t="s">
        <v>274</v>
      </c>
      <c r="C1563" s="178" t="s">
        <v>240</v>
      </c>
      <c r="D1563" s="178" t="s">
        <v>241</v>
      </c>
      <c r="E1563" s="181">
        <v>17751.481524928291</v>
      </c>
      <c r="F1563" s="181">
        <v>17886.144084939213</v>
      </c>
      <c r="G1563" s="181">
        <v>18005.702726777956</v>
      </c>
      <c r="H1563" s="181">
        <v>18118.158218895253</v>
      </c>
      <c r="I1563" s="181">
        <v>18224.885730680639</v>
      </c>
      <c r="J1563" s="182">
        <v>18326.194636697037</v>
      </c>
      <c r="K1563" s="181">
        <v>18422.138628519431</v>
      </c>
      <c r="L1563" s="181">
        <v>18512.648908951014</v>
      </c>
      <c r="M1563" s="181">
        <v>18597.214872860197</v>
      </c>
      <c r="N1563" s="181">
        <v>18675.368025820611</v>
      </c>
      <c r="O1563" s="181">
        <v>18746.64661432811</v>
      </c>
      <c r="P1563" s="181">
        <v>18811.680210091414</v>
      </c>
      <c r="Q1563" s="181">
        <v>18870.919864633845</v>
      </c>
      <c r="R1563" s="181">
        <v>18923.603489166486</v>
      </c>
      <c r="S1563" s="181">
        <v>18969.691117975246</v>
      </c>
      <c r="T1563" s="181">
        <v>19009.260457597928</v>
      </c>
      <c r="U1563" s="181">
        <v>19041.816694297821</v>
      </c>
      <c r="V1563" s="181">
        <v>19066.803183058331</v>
      </c>
      <c r="W1563" s="181">
        <v>19084.164900123054</v>
      </c>
      <c r="X1563" s="181">
        <v>19093.943261779721</v>
      </c>
      <c r="Y1563" s="181">
        <v>19095.720720983871</v>
      </c>
    </row>
    <row r="1564" spans="1:25" x14ac:dyDescent="0.25">
      <c r="A1564" s="178" t="s">
        <v>1706</v>
      </c>
      <c r="B1564" s="178" t="s">
        <v>278</v>
      </c>
      <c r="C1564" s="178" t="s">
        <v>218</v>
      </c>
      <c r="D1564" s="178" t="s">
        <v>1725</v>
      </c>
      <c r="E1564" s="181">
        <v>4848.2916056038448</v>
      </c>
      <c r="F1564" s="181">
        <v>4924.0570062616143</v>
      </c>
      <c r="G1564" s="181">
        <v>5009.0865072943907</v>
      </c>
      <c r="H1564" s="181">
        <v>5103.0806028597344</v>
      </c>
      <c r="I1564" s="181">
        <v>5204.384925068458</v>
      </c>
      <c r="J1564" s="182">
        <v>5311.4735693580405</v>
      </c>
      <c r="K1564" s="181">
        <v>5423.1812184804648</v>
      </c>
      <c r="L1564" s="181">
        <v>5538.5852243401923</v>
      </c>
      <c r="M1564" s="181">
        <v>5656.8349423395975</v>
      </c>
      <c r="N1564" s="181">
        <v>5777.2288522981717</v>
      </c>
      <c r="O1564" s="181">
        <v>5899.1778529820858</v>
      </c>
      <c r="P1564" s="181">
        <v>6022.5517548416956</v>
      </c>
      <c r="Q1564" s="181">
        <v>6147.2434194709649</v>
      </c>
      <c r="R1564" s="181">
        <v>6272.7822046734391</v>
      </c>
      <c r="S1564" s="181">
        <v>6398.9769227868383</v>
      </c>
      <c r="T1564" s="181">
        <v>6525.9003525339922</v>
      </c>
      <c r="U1564" s="181">
        <v>6653.3572141620343</v>
      </c>
      <c r="V1564" s="181">
        <v>6780.9494744774502</v>
      </c>
      <c r="W1564" s="181">
        <v>6908.5563463831713</v>
      </c>
      <c r="X1564" s="181">
        <v>7036.1216524057672</v>
      </c>
      <c r="Y1564" s="181">
        <v>7163.6145444395197</v>
      </c>
    </row>
    <row r="1565" spans="1:25" x14ac:dyDescent="0.25">
      <c r="A1565" s="178" t="s">
        <v>1706</v>
      </c>
      <c r="B1565" s="178" t="s">
        <v>278</v>
      </c>
      <c r="C1565" s="178" t="s">
        <v>240</v>
      </c>
      <c r="D1565" s="178" t="s">
        <v>241</v>
      </c>
      <c r="E1565" s="181">
        <v>6554.5833201957857</v>
      </c>
      <c r="F1565" s="181">
        <v>6507.3908339446416</v>
      </c>
      <c r="G1565" s="181">
        <v>6470.9763831981008</v>
      </c>
      <c r="H1565" s="181">
        <v>6444.2321083987126</v>
      </c>
      <c r="I1565" s="181">
        <v>6424.4450716561159</v>
      </c>
      <c r="J1565" s="182">
        <v>6409.2719357239621</v>
      </c>
      <c r="K1565" s="181">
        <v>6396.9838493357756</v>
      </c>
      <c r="L1565" s="181">
        <v>6386.2724706753879</v>
      </c>
      <c r="M1565" s="181">
        <v>6376.018545405439</v>
      </c>
      <c r="N1565" s="181">
        <v>6365.3618933202633</v>
      </c>
      <c r="O1565" s="181">
        <v>6353.6382145137059</v>
      </c>
      <c r="P1565" s="181">
        <v>6340.7261449314474</v>
      </c>
      <c r="Q1565" s="181">
        <v>6326.5410461020811</v>
      </c>
      <c r="R1565" s="181">
        <v>6310.6427011441374</v>
      </c>
      <c r="S1565" s="181">
        <v>6292.9081161858385</v>
      </c>
      <c r="T1565" s="181">
        <v>6273.4833302928037</v>
      </c>
      <c r="U1565" s="181">
        <v>6252.2540279324412</v>
      </c>
      <c r="V1565" s="181">
        <v>6228.934241030357</v>
      </c>
      <c r="W1565" s="181">
        <v>6203.5174091818762</v>
      </c>
      <c r="X1565" s="181">
        <v>6176.0599733086956</v>
      </c>
      <c r="Y1565" s="181">
        <v>6146.6408533131716</v>
      </c>
    </row>
    <row r="1566" spans="1:25" x14ac:dyDescent="0.25">
      <c r="A1566" s="178" t="s">
        <v>1706</v>
      </c>
      <c r="B1566" s="178" t="s">
        <v>286</v>
      </c>
      <c r="C1566" s="178" t="s">
        <v>218</v>
      </c>
      <c r="D1566" s="178" t="s">
        <v>1726</v>
      </c>
      <c r="E1566" s="181">
        <v>26879.479619762289</v>
      </c>
      <c r="F1566" s="181">
        <v>26760.129325356877</v>
      </c>
      <c r="G1566" s="181">
        <v>26649.132226258182</v>
      </c>
      <c r="H1566" s="181">
        <v>26550.034253713977</v>
      </c>
      <c r="I1566" s="181">
        <v>26458.077097492842</v>
      </c>
      <c r="J1566" s="182">
        <v>26368.521755907743</v>
      </c>
      <c r="K1566" s="181">
        <v>26277.62610016108</v>
      </c>
      <c r="L1566" s="181">
        <v>26182.646921020074</v>
      </c>
      <c r="M1566" s="181">
        <v>26080.96340165503</v>
      </c>
      <c r="N1566" s="181">
        <v>25970.42368531425</v>
      </c>
      <c r="O1566" s="181">
        <v>25849.219837610639</v>
      </c>
      <c r="P1566" s="181">
        <v>25717.454451552294</v>
      </c>
      <c r="Q1566" s="181">
        <v>25575.222222791148</v>
      </c>
      <c r="R1566" s="181">
        <v>25421.057868002426</v>
      </c>
      <c r="S1566" s="181">
        <v>25254.421810896492</v>
      </c>
      <c r="T1566" s="181">
        <v>25074.818385207123</v>
      </c>
      <c r="U1566" s="181">
        <v>24882.353411336306</v>
      </c>
      <c r="V1566" s="181">
        <v>24677.33914071168</v>
      </c>
      <c r="W1566" s="181">
        <v>24459.711546946772</v>
      </c>
      <c r="X1566" s="181">
        <v>24229.537451386615</v>
      </c>
      <c r="Y1566" s="181">
        <v>23986.298297553345</v>
      </c>
    </row>
    <row r="1567" spans="1:25" x14ac:dyDescent="0.25">
      <c r="A1567" s="178" t="s">
        <v>1706</v>
      </c>
      <c r="B1567" s="178" t="s">
        <v>286</v>
      </c>
      <c r="C1567" s="178" t="s">
        <v>528</v>
      </c>
      <c r="D1567" s="178" t="s">
        <v>1727</v>
      </c>
      <c r="E1567" s="181">
        <v>2384.0631462164361</v>
      </c>
      <c r="F1567" s="181">
        <v>2432.9601881300723</v>
      </c>
      <c r="G1567" s="181">
        <v>2483.5892016515672</v>
      </c>
      <c r="H1567" s="181">
        <v>2536.3645451758962</v>
      </c>
      <c r="I1567" s="181">
        <v>2590.9245278170592</v>
      </c>
      <c r="J1567" s="182">
        <v>2646.8672785008889</v>
      </c>
      <c r="K1567" s="181">
        <v>2703.8488317741217</v>
      </c>
      <c r="L1567" s="181">
        <v>2761.5933250920543</v>
      </c>
      <c r="M1567" s="181">
        <v>2819.8090601402509</v>
      </c>
      <c r="N1567" s="181">
        <v>2878.2267390004313</v>
      </c>
      <c r="O1567" s="181">
        <v>2936.5899321778306</v>
      </c>
      <c r="P1567" s="181">
        <v>2994.8408033031865</v>
      </c>
      <c r="Q1567" s="181">
        <v>3052.9175465088865</v>
      </c>
      <c r="R1567" s="181">
        <v>3110.5642409875113</v>
      </c>
      <c r="S1567" s="181">
        <v>3167.6185861503777</v>
      </c>
      <c r="T1567" s="181">
        <v>3223.9117528896904</v>
      </c>
      <c r="U1567" s="181">
        <v>3279.3419174341479</v>
      </c>
      <c r="V1567" s="181">
        <v>3333.8301704526907</v>
      </c>
      <c r="W1567" s="181">
        <v>3387.2431313303032</v>
      </c>
      <c r="X1567" s="181">
        <v>3439.4583906294702</v>
      </c>
      <c r="Y1567" s="181">
        <v>3490.2622784110863</v>
      </c>
    </row>
    <row r="1568" spans="1:25" x14ac:dyDescent="0.25">
      <c r="A1568" s="178" t="s">
        <v>1706</v>
      </c>
      <c r="B1568" s="178" t="s">
        <v>286</v>
      </c>
      <c r="C1568" s="178" t="s">
        <v>755</v>
      </c>
      <c r="D1568" s="178" t="s">
        <v>1728</v>
      </c>
      <c r="E1568" s="181">
        <v>1771.652511534516</v>
      </c>
      <c r="F1568" s="181">
        <v>1860.7869208606714</v>
      </c>
      <c r="G1568" s="181">
        <v>1954.9797255742631</v>
      </c>
      <c r="H1568" s="181">
        <v>2054.825852670258</v>
      </c>
      <c r="I1568" s="181">
        <v>2160.3243575314109</v>
      </c>
      <c r="J1568" s="182">
        <v>2271.4188075919001</v>
      </c>
      <c r="K1568" s="181">
        <v>2388.0769240891018</v>
      </c>
      <c r="L1568" s="181">
        <v>2510.3049455728205</v>
      </c>
      <c r="M1568" s="181">
        <v>2638.0760518661982</v>
      </c>
      <c r="N1568" s="181">
        <v>2771.363327861271</v>
      </c>
      <c r="O1568" s="181">
        <v>2910.131543435878</v>
      </c>
      <c r="P1568" s="181">
        <v>3054.5265816871483</v>
      </c>
      <c r="Q1568" s="181">
        <v>3204.6905138007874</v>
      </c>
      <c r="R1568" s="181">
        <v>3360.5553075754156</v>
      </c>
      <c r="S1568" s="181">
        <v>3522.1318315038488</v>
      </c>
      <c r="T1568" s="181">
        <v>3689.4083197731152</v>
      </c>
      <c r="U1568" s="181">
        <v>3862.4345219896395</v>
      </c>
      <c r="V1568" s="181">
        <v>4041.2782621677452</v>
      </c>
      <c r="W1568" s="181">
        <v>4225.9320102988177</v>
      </c>
      <c r="X1568" s="181">
        <v>4416.3862301731579</v>
      </c>
      <c r="Y1568" s="181">
        <v>4612.4949461453998</v>
      </c>
    </row>
    <row r="1569" spans="1:25" x14ac:dyDescent="0.25">
      <c r="A1569" s="178" t="s">
        <v>1706</v>
      </c>
      <c r="B1569" s="178" t="s">
        <v>286</v>
      </c>
      <c r="C1569" s="178" t="s">
        <v>244</v>
      </c>
      <c r="D1569" s="178" t="s">
        <v>308</v>
      </c>
      <c r="E1569" s="181">
        <v>2402.2235933733959</v>
      </c>
      <c r="F1569" s="181">
        <v>2423.7728858448909</v>
      </c>
      <c r="G1569" s="181">
        <v>2446.233616444531</v>
      </c>
      <c r="H1569" s="181">
        <v>2469.9666392419354</v>
      </c>
      <c r="I1569" s="181">
        <v>2494.5684356677416</v>
      </c>
      <c r="J1569" s="182">
        <v>2519.6143442578609</v>
      </c>
      <c r="K1569" s="181">
        <v>2544.7525656502121</v>
      </c>
      <c r="L1569" s="181">
        <v>2569.7100599170271</v>
      </c>
      <c r="M1569" s="181">
        <v>2594.2113114327126</v>
      </c>
      <c r="N1569" s="181">
        <v>2618.0135934386331</v>
      </c>
      <c r="O1569" s="181">
        <v>2640.8968944365397</v>
      </c>
      <c r="P1569" s="181">
        <v>2662.828083332598</v>
      </c>
      <c r="Q1569" s="181">
        <v>2683.7725629665333</v>
      </c>
      <c r="R1569" s="181">
        <v>2703.5291423972376</v>
      </c>
      <c r="S1569" s="181">
        <v>2721.9867668877605</v>
      </c>
      <c r="T1569" s="181">
        <v>2739.0346047204066</v>
      </c>
      <c r="U1569" s="181">
        <v>2754.6239594688573</v>
      </c>
      <c r="V1569" s="181">
        <v>2768.7282981506382</v>
      </c>
      <c r="W1569" s="181">
        <v>2781.2785370800011</v>
      </c>
      <c r="X1569" s="181">
        <v>2792.2186281412205</v>
      </c>
      <c r="Y1569" s="181">
        <v>2801.4228746116219</v>
      </c>
    </row>
    <row r="1570" spans="1:25" x14ac:dyDescent="0.25">
      <c r="A1570" s="178" t="s">
        <v>1706</v>
      </c>
      <c r="B1570" s="178" t="s">
        <v>286</v>
      </c>
      <c r="C1570" s="178" t="s">
        <v>240</v>
      </c>
      <c r="D1570" s="178" t="s">
        <v>241</v>
      </c>
      <c r="E1570" s="181">
        <v>9504.9762592065345</v>
      </c>
      <c r="F1570" s="181">
        <v>9768.5394154731166</v>
      </c>
      <c r="G1570" s="181">
        <v>10042.393504970454</v>
      </c>
      <c r="H1570" s="181">
        <v>10328.410079093661</v>
      </c>
      <c r="I1570" s="181">
        <v>10625.328546859708</v>
      </c>
      <c r="J1570" s="182">
        <v>10931.683500435905</v>
      </c>
      <c r="K1570" s="181">
        <v>11246.206046652402</v>
      </c>
      <c r="L1570" s="181">
        <v>11567.874208058585</v>
      </c>
      <c r="M1570" s="181">
        <v>11895.568204445899</v>
      </c>
      <c r="N1570" s="181">
        <v>12228.229929025176</v>
      </c>
      <c r="O1570" s="181">
        <v>12564.824899893649</v>
      </c>
      <c r="P1570" s="181">
        <v>12905.143924438607</v>
      </c>
      <c r="Q1570" s="181">
        <v>13248.953868719598</v>
      </c>
      <c r="R1570" s="181">
        <v>13595.165855847174</v>
      </c>
      <c r="S1570" s="181">
        <v>13943.071468874203</v>
      </c>
      <c r="T1570" s="181">
        <v>14291.912852048328</v>
      </c>
      <c r="U1570" s="181">
        <v>14641.209595878618</v>
      </c>
      <c r="V1570" s="181">
        <v>14990.570732835535</v>
      </c>
      <c r="W1570" s="181">
        <v>15339.34770933196</v>
      </c>
      <c r="X1570" s="181">
        <v>15686.923857951351</v>
      </c>
      <c r="Y1570" s="181">
        <v>16032.246249763652</v>
      </c>
    </row>
    <row r="1571" spans="1:25" x14ac:dyDescent="0.25">
      <c r="A1571" s="178" t="s">
        <v>1706</v>
      </c>
      <c r="B1571" s="178" t="s">
        <v>288</v>
      </c>
      <c r="C1571" s="178" t="s">
        <v>218</v>
      </c>
      <c r="D1571" s="178" t="s">
        <v>1729</v>
      </c>
      <c r="E1571" s="181">
        <v>2965.1100204236727</v>
      </c>
      <c r="F1571" s="181">
        <v>2886.0384476626368</v>
      </c>
      <c r="G1571" s="181">
        <v>2804.7031910354781</v>
      </c>
      <c r="H1571" s="181">
        <v>2722.8138547192993</v>
      </c>
      <c r="I1571" s="181">
        <v>2640.8082685181503</v>
      </c>
      <c r="J1571" s="182">
        <v>2558.9041590464794</v>
      </c>
      <c r="K1571" s="181">
        <v>2477.3166106049939</v>
      </c>
      <c r="L1571" s="181">
        <v>2396.227386286304</v>
      </c>
      <c r="M1571" s="181">
        <v>2315.752940744379</v>
      </c>
      <c r="N1571" s="181">
        <v>2235.9863115565686</v>
      </c>
      <c r="O1571" s="181">
        <v>2157.0159142392986</v>
      </c>
      <c r="P1571" s="181">
        <v>2079.0691234202413</v>
      </c>
      <c r="Q1571" s="181">
        <v>2002.3360451754652</v>
      </c>
      <c r="R1571" s="181">
        <v>1926.8546193463505</v>
      </c>
      <c r="S1571" s="181">
        <v>1852.7249518994852</v>
      </c>
      <c r="T1571" s="181">
        <v>1780.0607419618295</v>
      </c>
      <c r="U1571" s="181">
        <v>1708.8752590415559</v>
      </c>
      <c r="V1571" s="181">
        <v>1639.1692885852947</v>
      </c>
      <c r="W1571" s="181">
        <v>1571.0296250989452</v>
      </c>
      <c r="X1571" s="181">
        <v>1504.5369275272294</v>
      </c>
      <c r="Y1571" s="181">
        <v>1439.7344019555728</v>
      </c>
    </row>
    <row r="1572" spans="1:25" x14ac:dyDescent="0.25">
      <c r="A1572" s="178" t="s">
        <v>1706</v>
      </c>
      <c r="B1572" s="178" t="s">
        <v>288</v>
      </c>
      <c r="C1572" s="178" t="s">
        <v>528</v>
      </c>
      <c r="D1572" s="178" t="s">
        <v>1730</v>
      </c>
      <c r="E1572" s="181">
        <v>2354.4975238891006</v>
      </c>
      <c r="F1572" s="181">
        <v>2391.780803843842</v>
      </c>
      <c r="G1572" s="181">
        <v>2425.8727167418506</v>
      </c>
      <c r="H1572" s="181">
        <v>2457.8812199142667</v>
      </c>
      <c r="I1572" s="181">
        <v>2487.9500022917277</v>
      </c>
      <c r="J1572" s="182">
        <v>2516.0579266692184</v>
      </c>
      <c r="K1572" s="181">
        <v>2542.2014845639915</v>
      </c>
      <c r="L1572" s="181">
        <v>2566.3643792283192</v>
      </c>
      <c r="M1572" s="181">
        <v>2588.4772570317123</v>
      </c>
      <c r="N1572" s="181">
        <v>2608.4535520956724</v>
      </c>
      <c r="O1572" s="181">
        <v>2626.2082090308777</v>
      </c>
      <c r="P1572" s="181">
        <v>2641.8403671300557</v>
      </c>
      <c r="Q1572" s="181">
        <v>2655.4397165654323</v>
      </c>
      <c r="R1572" s="181">
        <v>2666.9217153302516</v>
      </c>
      <c r="S1572" s="181">
        <v>2676.2957695008868</v>
      </c>
      <c r="T1572" s="181">
        <v>2683.6125690781146</v>
      </c>
      <c r="U1572" s="181">
        <v>2688.7919249237184</v>
      </c>
      <c r="V1572" s="181">
        <v>2691.7361030291459</v>
      </c>
      <c r="W1572" s="181">
        <v>2692.4948645232712</v>
      </c>
      <c r="X1572" s="181">
        <v>2691.1332274614715</v>
      </c>
      <c r="Y1572" s="181">
        <v>2687.6738572732256</v>
      </c>
    </row>
    <row r="1573" spans="1:25" x14ac:dyDescent="0.25">
      <c r="A1573" s="178" t="s">
        <v>1706</v>
      </c>
      <c r="B1573" s="178" t="s">
        <v>288</v>
      </c>
      <c r="C1573" s="178" t="s">
        <v>240</v>
      </c>
      <c r="D1573" s="178" t="s">
        <v>241</v>
      </c>
      <c r="E1573" s="181">
        <v>12244.600261633659</v>
      </c>
      <c r="F1573" s="181">
        <v>12541.69646661168</v>
      </c>
      <c r="G1573" s="181">
        <v>12832.060204011039</v>
      </c>
      <c r="H1573" s="181">
        <v>13121.558218929285</v>
      </c>
      <c r="I1573" s="181">
        <v>13411.044514467161</v>
      </c>
      <c r="J1573" s="182">
        <v>13700.481275862234</v>
      </c>
      <c r="K1573" s="181">
        <v>13989.899075345282</v>
      </c>
      <c r="L1573" s="181">
        <v>14279.231826744084</v>
      </c>
      <c r="M1573" s="181">
        <v>14568.085353424482</v>
      </c>
      <c r="N1573" s="181">
        <v>14855.922523253546</v>
      </c>
      <c r="O1573" s="181">
        <v>15142.162163329325</v>
      </c>
      <c r="P1573" s="181">
        <v>15427.242734688569</v>
      </c>
      <c r="Q1573" s="181">
        <v>15711.543849462601</v>
      </c>
      <c r="R1573" s="181">
        <v>15994.396539806801</v>
      </c>
      <c r="S1573" s="181">
        <v>16275.642984027541</v>
      </c>
      <c r="T1573" s="181">
        <v>16555.348691930314</v>
      </c>
      <c r="U1573" s="181">
        <v>16832.742675302779</v>
      </c>
      <c r="V1573" s="181">
        <v>17106.876157226554</v>
      </c>
      <c r="W1573" s="181">
        <v>17377.674732078114</v>
      </c>
      <c r="X1573" s="181">
        <v>17645.141767636531</v>
      </c>
      <c r="Y1573" s="181">
        <v>17908.983000228724</v>
      </c>
    </row>
    <row r="1574" spans="1:25" x14ac:dyDescent="0.25">
      <c r="A1574" s="178" t="s">
        <v>1706</v>
      </c>
      <c r="B1574" s="178" t="s">
        <v>291</v>
      </c>
      <c r="C1574" s="178" t="s">
        <v>218</v>
      </c>
      <c r="D1574" s="178" t="s">
        <v>1731</v>
      </c>
      <c r="E1574" s="181">
        <v>6384.9548931208228</v>
      </c>
      <c r="F1574" s="181">
        <v>6399.9863156214096</v>
      </c>
      <c r="G1574" s="181">
        <v>6417.4765453272603</v>
      </c>
      <c r="H1574" s="181">
        <v>6438.6049616704167</v>
      </c>
      <c r="I1574" s="181">
        <v>6462.2425463177087</v>
      </c>
      <c r="J1574" s="182">
        <v>6487.1989130925431</v>
      </c>
      <c r="K1574" s="181">
        <v>6512.4775608148275</v>
      </c>
      <c r="L1574" s="181">
        <v>6537.3496191528484</v>
      </c>
      <c r="M1574" s="181">
        <v>6561.1148039013233</v>
      </c>
      <c r="N1574" s="181">
        <v>6583.1885659755753</v>
      </c>
      <c r="O1574" s="181">
        <v>6603.0607685898185</v>
      </c>
      <c r="P1574" s="181">
        <v>6620.7312501792658</v>
      </c>
      <c r="Q1574" s="181">
        <v>6636.2165943448126</v>
      </c>
      <c r="R1574" s="181">
        <v>6649.1527390725678</v>
      </c>
      <c r="S1574" s="181">
        <v>6659.4592183353161</v>
      </c>
      <c r="T1574" s="181">
        <v>6667.0594579551025</v>
      </c>
      <c r="U1574" s="181">
        <v>6671.9663482557735</v>
      </c>
      <c r="V1574" s="181">
        <v>6674.2508261750063</v>
      </c>
      <c r="W1574" s="181">
        <v>6673.9241690247181</v>
      </c>
      <c r="X1574" s="181">
        <v>6671.049025201959</v>
      </c>
      <c r="Y1574" s="181">
        <v>6665.5058956702323</v>
      </c>
    </row>
    <row r="1575" spans="1:25" x14ac:dyDescent="0.25">
      <c r="A1575" s="178" t="s">
        <v>1706</v>
      </c>
      <c r="B1575" s="178" t="s">
        <v>291</v>
      </c>
      <c r="C1575" s="178" t="s">
        <v>560</v>
      </c>
      <c r="D1575" s="178" t="s">
        <v>1732</v>
      </c>
      <c r="E1575" s="181">
        <v>9180.5188197513908</v>
      </c>
      <c r="F1575" s="181">
        <v>9319.388716567848</v>
      </c>
      <c r="G1575" s="181">
        <v>9463.9330889789489</v>
      </c>
      <c r="H1575" s="181">
        <v>9616.081613798242</v>
      </c>
      <c r="I1575" s="181">
        <v>9774.366169986577</v>
      </c>
      <c r="J1575" s="182">
        <v>9937.1433457341536</v>
      </c>
      <c r="K1575" s="181">
        <v>10102.981776115626</v>
      </c>
      <c r="L1575" s="181">
        <v>10270.794293178767</v>
      </c>
      <c r="M1575" s="181">
        <v>10439.481907398562</v>
      </c>
      <c r="N1575" s="181">
        <v>10608.075295783114</v>
      </c>
      <c r="O1575" s="181">
        <v>10775.677434312707</v>
      </c>
      <c r="P1575" s="181">
        <v>10942.189639391327</v>
      </c>
      <c r="Q1575" s="181">
        <v>11107.538310934213</v>
      </c>
      <c r="R1575" s="181">
        <v>11271.00303293375</v>
      </c>
      <c r="S1575" s="181">
        <v>11432.31574773284</v>
      </c>
      <c r="T1575" s="181">
        <v>11591.20441646705</v>
      </c>
      <c r="U1575" s="181">
        <v>11747.543814054085</v>
      </c>
      <c r="V1575" s="181">
        <v>11901.30923898688</v>
      </c>
      <c r="W1575" s="181">
        <v>12052.370489105771</v>
      </c>
      <c r="X1575" s="181">
        <v>12200.688174382081</v>
      </c>
      <c r="Y1575" s="181">
        <v>12345.887119875664</v>
      </c>
    </row>
    <row r="1576" spans="1:25" x14ac:dyDescent="0.25">
      <c r="A1576" s="178" t="s">
        <v>1706</v>
      </c>
      <c r="B1576" s="178" t="s">
        <v>291</v>
      </c>
      <c r="C1576" s="178" t="s">
        <v>530</v>
      </c>
      <c r="D1576" s="178" t="s">
        <v>1733</v>
      </c>
      <c r="E1576" s="181">
        <v>3128.8500884037189</v>
      </c>
      <c r="F1576" s="181">
        <v>3192.6250191486729</v>
      </c>
      <c r="G1576" s="181">
        <v>3258.9305299074786</v>
      </c>
      <c r="H1576" s="181">
        <v>3328.4691651325361</v>
      </c>
      <c r="I1576" s="181">
        <v>3400.7754573946377</v>
      </c>
      <c r="J1576" s="182">
        <v>3475.3125086466011</v>
      </c>
      <c r="K1576" s="181">
        <v>3551.6064348009763</v>
      </c>
      <c r="L1576" s="181">
        <v>3629.2948413460072</v>
      </c>
      <c r="M1576" s="181">
        <v>3708.003385332599</v>
      </c>
      <c r="N1576" s="181">
        <v>3787.3960808093066</v>
      </c>
      <c r="O1576" s="181">
        <v>3867.1558059496738</v>
      </c>
      <c r="P1576" s="181">
        <v>3947.246792297954</v>
      </c>
      <c r="Q1576" s="181">
        <v>4027.6416083374625</v>
      </c>
      <c r="R1576" s="181">
        <v>4108.0764899842661</v>
      </c>
      <c r="S1576" s="181">
        <v>4188.4479330878557</v>
      </c>
      <c r="T1576" s="181">
        <v>4268.6488589551864</v>
      </c>
      <c r="U1576" s="181">
        <v>4348.624369582988</v>
      </c>
      <c r="V1576" s="181">
        <v>4428.3559028369245</v>
      </c>
      <c r="W1576" s="181">
        <v>4507.7851309322223</v>
      </c>
      <c r="X1576" s="181">
        <v>4586.8867397036138</v>
      </c>
      <c r="Y1576" s="181">
        <v>4665.5080874182086</v>
      </c>
    </row>
    <row r="1577" spans="1:25" x14ac:dyDescent="0.25">
      <c r="A1577" s="178" t="s">
        <v>1706</v>
      </c>
      <c r="B1577" s="178" t="s">
        <v>291</v>
      </c>
      <c r="C1577" s="178" t="s">
        <v>276</v>
      </c>
      <c r="D1577" s="178" t="s">
        <v>1734</v>
      </c>
      <c r="E1577" s="181">
        <v>2510.7557520244177</v>
      </c>
      <c r="F1577" s="181">
        <v>2523.3306872342796</v>
      </c>
      <c r="G1577" s="181">
        <v>2536.9266181938119</v>
      </c>
      <c r="H1577" s="181">
        <v>2552.0188990773395</v>
      </c>
      <c r="I1577" s="181">
        <v>2568.170492691655</v>
      </c>
      <c r="J1577" s="182">
        <v>2584.9152178042932</v>
      </c>
      <c r="K1577" s="181">
        <v>2601.8593725887627</v>
      </c>
      <c r="L1577" s="181">
        <v>2618.7122680290363</v>
      </c>
      <c r="M1577" s="181">
        <v>2635.1916101284128</v>
      </c>
      <c r="N1577" s="181">
        <v>2651.0587264905707</v>
      </c>
      <c r="O1577" s="181">
        <v>2666.1024788230498</v>
      </c>
      <c r="P1577" s="181">
        <v>2680.3159760717053</v>
      </c>
      <c r="Q1577" s="181">
        <v>2693.6990868923822</v>
      </c>
      <c r="R1577" s="181">
        <v>2706.0967979051438</v>
      </c>
      <c r="S1577" s="181">
        <v>2717.4682142631154</v>
      </c>
      <c r="T1577" s="181">
        <v>2727.7736425995231</v>
      </c>
      <c r="U1577" s="181">
        <v>2737.0097136880045</v>
      </c>
      <c r="V1577" s="181">
        <v>2745.196943421437</v>
      </c>
      <c r="W1577" s="181">
        <v>2752.3315069420451</v>
      </c>
      <c r="X1577" s="181">
        <v>2758.4308251317098</v>
      </c>
      <c r="Y1577" s="181">
        <v>2763.4370320617854</v>
      </c>
    </row>
    <row r="1578" spans="1:25" x14ac:dyDescent="0.25">
      <c r="A1578" s="178" t="s">
        <v>1706</v>
      </c>
      <c r="B1578" s="178" t="s">
        <v>291</v>
      </c>
      <c r="C1578" s="178" t="s">
        <v>506</v>
      </c>
      <c r="D1578" s="178" t="s">
        <v>1735</v>
      </c>
      <c r="E1578" s="181">
        <v>3317.7122467418385</v>
      </c>
      <c r="F1578" s="181">
        <v>3361.7062566161171</v>
      </c>
      <c r="G1578" s="181">
        <v>3407.5704370497888</v>
      </c>
      <c r="H1578" s="181">
        <v>3455.9875262003889</v>
      </c>
      <c r="I1578" s="181">
        <v>3506.4162903466299</v>
      </c>
      <c r="J1578" s="182">
        <v>3558.2566554101172</v>
      </c>
      <c r="K1578" s="181">
        <v>3610.9887074510484</v>
      </c>
      <c r="L1578" s="181">
        <v>3664.2191219790379</v>
      </c>
      <c r="M1578" s="181">
        <v>3717.5532377686027</v>
      </c>
      <c r="N1578" s="181">
        <v>3770.645374395951</v>
      </c>
      <c r="O1578" s="181">
        <v>3823.178041466223</v>
      </c>
      <c r="P1578" s="181">
        <v>3875.1188149154054</v>
      </c>
      <c r="Q1578" s="181">
        <v>3926.4443859626822</v>
      </c>
      <c r="R1578" s="181">
        <v>3976.9034029075174</v>
      </c>
      <c r="S1578" s="181">
        <v>4026.40569195946</v>
      </c>
      <c r="T1578" s="181">
        <v>4074.8603591099195</v>
      </c>
      <c r="U1578" s="181">
        <v>4122.2287140129974</v>
      </c>
      <c r="V1578" s="181">
        <v>4168.507579817152</v>
      </c>
      <c r="W1578" s="181">
        <v>4213.6569394859389</v>
      </c>
      <c r="X1578" s="181">
        <v>4257.6687817962847</v>
      </c>
      <c r="Y1578" s="181">
        <v>4300.4182128574676</v>
      </c>
    </row>
    <row r="1579" spans="1:25" x14ac:dyDescent="0.25">
      <c r="A1579" s="178" t="s">
        <v>1706</v>
      </c>
      <c r="B1579" s="178" t="s">
        <v>291</v>
      </c>
      <c r="C1579" s="178" t="s">
        <v>240</v>
      </c>
      <c r="D1579" s="178" t="s">
        <v>241</v>
      </c>
      <c r="E1579" s="181">
        <v>2649.120007063575</v>
      </c>
      <c r="F1579" s="181">
        <v>2603.4722887939834</v>
      </c>
      <c r="G1579" s="181">
        <v>2559.6044155266754</v>
      </c>
      <c r="H1579" s="181">
        <v>2517.9061663688231</v>
      </c>
      <c r="I1579" s="181">
        <v>2477.8487535296149</v>
      </c>
      <c r="J1579" s="182">
        <v>2438.9176237021475</v>
      </c>
      <c r="K1579" s="181">
        <v>2400.7069937713068</v>
      </c>
      <c r="L1579" s="181">
        <v>2362.9377217357955</v>
      </c>
      <c r="M1579" s="181">
        <v>2325.3616977254528</v>
      </c>
      <c r="N1579" s="181">
        <v>2287.7901085034346</v>
      </c>
      <c r="O1579" s="181">
        <v>2250.0744912350929</v>
      </c>
      <c r="P1579" s="181">
        <v>2212.2490491223034</v>
      </c>
      <c r="Q1579" s="181">
        <v>2174.3518657358491</v>
      </c>
      <c r="R1579" s="181">
        <v>2136.2967527945384</v>
      </c>
      <c r="S1579" s="181">
        <v>2098.0944638707956</v>
      </c>
      <c r="T1579" s="181">
        <v>2059.7572188833001</v>
      </c>
      <c r="U1579" s="181">
        <v>2021.3244755851733</v>
      </c>
      <c r="V1579" s="181">
        <v>1982.8509404594686</v>
      </c>
      <c r="W1579" s="181">
        <v>1944.370683361783</v>
      </c>
      <c r="X1579" s="181">
        <v>1905.9306807321527</v>
      </c>
      <c r="Y1579" s="181">
        <v>1867.5240380037928</v>
      </c>
    </row>
    <row r="1580" spans="1:25" x14ac:dyDescent="0.25">
      <c r="A1580" s="178" t="s">
        <v>1706</v>
      </c>
      <c r="B1580" s="178" t="s">
        <v>293</v>
      </c>
      <c r="C1580" s="178" t="s">
        <v>218</v>
      </c>
      <c r="D1580" s="178" t="s">
        <v>1736</v>
      </c>
      <c r="E1580" s="181">
        <v>2506.4938385887194</v>
      </c>
      <c r="F1580" s="181">
        <v>2530.0075947018263</v>
      </c>
      <c r="G1580" s="181">
        <v>2558.5713371891457</v>
      </c>
      <c r="H1580" s="181">
        <v>2591.6719774676003</v>
      </c>
      <c r="I1580" s="181">
        <v>2628.2735908787022</v>
      </c>
      <c r="J1580" s="182">
        <v>2667.5099122018987</v>
      </c>
      <c r="K1580" s="181">
        <v>2708.6814606947678</v>
      </c>
      <c r="L1580" s="181">
        <v>2751.2110536166178</v>
      </c>
      <c r="M1580" s="181">
        <v>2794.560456687715</v>
      </c>
      <c r="N1580" s="181">
        <v>2838.2840678788834</v>
      </c>
      <c r="O1580" s="181">
        <v>2882.0064660296516</v>
      </c>
      <c r="P1580" s="181">
        <v>2925.5515024940073</v>
      </c>
      <c r="Q1580" s="181">
        <v>2968.7494758205926</v>
      </c>
      <c r="R1580" s="181">
        <v>3011.2624603542154</v>
      </c>
      <c r="S1580" s="181">
        <v>3052.873095791289</v>
      </c>
      <c r="T1580" s="181">
        <v>3093.39790692108</v>
      </c>
      <c r="U1580" s="181">
        <v>3132.5477591077693</v>
      </c>
      <c r="V1580" s="181">
        <v>3170.0419010252267</v>
      </c>
      <c r="W1580" s="181">
        <v>3205.7244910224431</v>
      </c>
      <c r="X1580" s="181">
        <v>3239.45806165472</v>
      </c>
      <c r="Y1580" s="181">
        <v>3271.0199144275994</v>
      </c>
    </row>
    <row r="1581" spans="1:25" x14ac:dyDescent="0.25">
      <c r="A1581" s="178" t="s">
        <v>1706</v>
      </c>
      <c r="B1581" s="178" t="s">
        <v>293</v>
      </c>
      <c r="C1581" s="178" t="s">
        <v>638</v>
      </c>
      <c r="D1581" s="178" t="s">
        <v>1737</v>
      </c>
      <c r="E1581" s="181">
        <v>1575.1356207878384</v>
      </c>
      <c r="F1581" s="181">
        <v>1659.4563721702712</v>
      </c>
      <c r="G1581" s="181">
        <v>1751.5972200106053</v>
      </c>
      <c r="H1581" s="181">
        <v>1851.8655495255746</v>
      </c>
      <c r="I1581" s="181">
        <v>1960.1652852902364</v>
      </c>
      <c r="J1581" s="182">
        <v>2076.4470782489921</v>
      </c>
      <c r="K1581" s="181">
        <v>2200.7234083285434</v>
      </c>
      <c r="L1581" s="181">
        <v>2333.0504925607001</v>
      </c>
      <c r="M1581" s="181">
        <v>2473.4688333671484</v>
      </c>
      <c r="N1581" s="181">
        <v>2622.0531761092243</v>
      </c>
      <c r="O1581" s="181">
        <v>2778.9023704406659</v>
      </c>
      <c r="P1581" s="181">
        <v>2944.2778317128568</v>
      </c>
      <c r="Q1581" s="181">
        <v>3118.4392930976901</v>
      </c>
      <c r="R1581" s="181">
        <v>3301.4525251450382</v>
      </c>
      <c r="S1581" s="181">
        <v>3493.4770993199604</v>
      </c>
      <c r="T1581" s="181">
        <v>3694.686886233138</v>
      </c>
      <c r="U1581" s="181">
        <v>3905.1008623610178</v>
      </c>
      <c r="V1581" s="181">
        <v>4124.6989851073176</v>
      </c>
      <c r="W1581" s="181">
        <v>4353.5762471725184</v>
      </c>
      <c r="X1581" s="181">
        <v>4591.8217877883317</v>
      </c>
      <c r="Y1581" s="181">
        <v>4839.3669409051199</v>
      </c>
    </row>
    <row r="1582" spans="1:25" x14ac:dyDescent="0.25">
      <c r="A1582" s="178" t="s">
        <v>1706</v>
      </c>
      <c r="B1582" s="178" t="s">
        <v>293</v>
      </c>
      <c r="C1582" s="178" t="s">
        <v>240</v>
      </c>
      <c r="D1582" s="178" t="s">
        <v>241</v>
      </c>
      <c r="E1582" s="181">
        <v>15546.517943291628</v>
      </c>
      <c r="F1582" s="181">
        <v>15402.863345847436</v>
      </c>
      <c r="G1582" s="181">
        <v>15289.536925609449</v>
      </c>
      <c r="H1582" s="181">
        <v>15201.904152231282</v>
      </c>
      <c r="I1582" s="181">
        <v>15132.60331831813</v>
      </c>
      <c r="J1582" s="182">
        <v>15075.723911295752</v>
      </c>
      <c r="K1582" s="181">
        <v>15026.679960269617</v>
      </c>
      <c r="L1582" s="181">
        <v>14981.864402319963</v>
      </c>
      <c r="M1582" s="181">
        <v>14938.127950092912</v>
      </c>
      <c r="N1582" s="181">
        <v>14893.030141084731</v>
      </c>
      <c r="O1582" s="181">
        <v>14844.668707243949</v>
      </c>
      <c r="P1582" s="181">
        <v>14792.290842378685</v>
      </c>
      <c r="Q1582" s="181">
        <v>14735.236972823926</v>
      </c>
      <c r="R1582" s="181">
        <v>14672.083792817006</v>
      </c>
      <c r="S1582" s="181">
        <v>14602.097972561061</v>
      </c>
      <c r="T1582" s="181">
        <v>14524.770868231204</v>
      </c>
      <c r="U1582" s="181">
        <v>14439.157481739352</v>
      </c>
      <c r="V1582" s="181">
        <v>14344.434515948895</v>
      </c>
      <c r="W1582" s="181">
        <v>14240.410390310277</v>
      </c>
      <c r="X1582" s="181">
        <v>14127.006044543226</v>
      </c>
      <c r="Y1582" s="181">
        <v>14003.802264489721</v>
      </c>
    </row>
    <row r="1583" spans="1:25" x14ac:dyDescent="0.25">
      <c r="A1583" s="178" t="s">
        <v>1706</v>
      </c>
      <c r="B1583" s="178" t="s">
        <v>580</v>
      </c>
      <c r="C1583" s="178" t="s">
        <v>218</v>
      </c>
      <c r="D1583" s="178" t="s">
        <v>1738</v>
      </c>
      <c r="E1583" s="181">
        <v>7331.9139170873677</v>
      </c>
      <c r="F1583" s="181">
        <v>7278.8521305265203</v>
      </c>
      <c r="G1583" s="181">
        <v>7217.6553312226706</v>
      </c>
      <c r="H1583" s="181">
        <v>7152.063793871389</v>
      </c>
      <c r="I1583" s="181">
        <v>7082.9292074258337</v>
      </c>
      <c r="J1583" s="182">
        <v>7010.5654192674101</v>
      </c>
      <c r="K1583" s="181">
        <v>6935.1476980197258</v>
      </c>
      <c r="L1583" s="181">
        <v>6856.8138291192172</v>
      </c>
      <c r="M1583" s="181">
        <v>6775.5369314271411</v>
      </c>
      <c r="N1583" s="181">
        <v>6691.2737316797247</v>
      </c>
      <c r="O1583" s="181">
        <v>6603.9785998902516</v>
      </c>
      <c r="P1583" s="181">
        <v>6514.0227751093089</v>
      </c>
      <c r="Q1583" s="181">
        <v>6421.7153534812542</v>
      </c>
      <c r="R1583" s="181">
        <v>6326.9378844066878</v>
      </c>
      <c r="S1583" s="181">
        <v>6229.7930047346063</v>
      </c>
      <c r="T1583" s="181">
        <v>6130.3764784311525</v>
      </c>
      <c r="U1583" s="181">
        <v>6028.8703430445303</v>
      </c>
      <c r="V1583" s="181">
        <v>5925.4913368847156</v>
      </c>
      <c r="W1583" s="181">
        <v>5820.3928589288471</v>
      </c>
      <c r="X1583" s="181">
        <v>5713.7413066712306</v>
      </c>
      <c r="Y1583" s="181">
        <v>5605.5429536006122</v>
      </c>
    </row>
    <row r="1584" spans="1:25" x14ac:dyDescent="0.25">
      <c r="A1584" s="178" t="s">
        <v>1706</v>
      </c>
      <c r="B1584" s="178" t="s">
        <v>580</v>
      </c>
      <c r="C1584" s="178" t="s">
        <v>755</v>
      </c>
      <c r="D1584" s="178" t="s">
        <v>1739</v>
      </c>
      <c r="E1584" s="181">
        <v>1495.46405608131</v>
      </c>
      <c r="F1584" s="181">
        <v>1576.4463215350725</v>
      </c>
      <c r="G1584" s="181">
        <v>1659.8548000323581</v>
      </c>
      <c r="H1584" s="181">
        <v>1746.4775526923477</v>
      </c>
      <c r="I1584" s="181">
        <v>1836.5476405580944</v>
      </c>
      <c r="J1584" s="182">
        <v>1930.1897837571103</v>
      </c>
      <c r="K1584" s="181">
        <v>2027.4976053202336</v>
      </c>
      <c r="L1584" s="181">
        <v>2128.553949749808</v>
      </c>
      <c r="M1584" s="181">
        <v>2233.3854882060514</v>
      </c>
      <c r="N1584" s="181">
        <v>2341.9975622246889</v>
      </c>
      <c r="O1584" s="181">
        <v>2454.3752800763568</v>
      </c>
      <c r="P1584" s="181">
        <v>2570.6458685864154</v>
      </c>
      <c r="Q1584" s="181">
        <v>2690.9256599231594</v>
      </c>
      <c r="R1584" s="181">
        <v>2815.1522558404695</v>
      </c>
      <c r="S1584" s="181">
        <v>2943.3343800502644</v>
      </c>
      <c r="T1584" s="181">
        <v>3075.4650902423346</v>
      </c>
      <c r="U1584" s="181">
        <v>3211.5690829944156</v>
      </c>
      <c r="V1584" s="181">
        <v>3351.6862738753321</v>
      </c>
      <c r="W1584" s="181">
        <v>3495.8191848914853</v>
      </c>
      <c r="X1584" s="181">
        <v>3643.9709380400636</v>
      </c>
      <c r="Y1584" s="181">
        <v>3796.0304268913133</v>
      </c>
    </row>
    <row r="1585" spans="1:25" x14ac:dyDescent="0.25">
      <c r="A1585" s="178" t="s">
        <v>1706</v>
      </c>
      <c r="B1585" s="178" t="s">
        <v>580</v>
      </c>
      <c r="C1585" s="178" t="s">
        <v>264</v>
      </c>
      <c r="D1585" s="178" t="s">
        <v>1740</v>
      </c>
      <c r="E1585" s="181">
        <v>1471.2296621947796</v>
      </c>
      <c r="F1585" s="181">
        <v>1525.8736903915121</v>
      </c>
      <c r="G1585" s="181">
        <v>1580.6816082871778</v>
      </c>
      <c r="H1585" s="181">
        <v>1636.3349771026824</v>
      </c>
      <c r="I1585" s="181">
        <v>1692.9584843849827</v>
      </c>
      <c r="J1585" s="182">
        <v>1750.568165419458</v>
      </c>
      <c r="K1585" s="181">
        <v>1809.1487142015717</v>
      </c>
      <c r="L1585" s="181">
        <v>1868.6737468266529</v>
      </c>
      <c r="M1585" s="181">
        <v>1929.0674633301778</v>
      </c>
      <c r="N1585" s="181">
        <v>1990.2382515145118</v>
      </c>
      <c r="O1585" s="181">
        <v>2052.0810152782369</v>
      </c>
      <c r="P1585" s="181">
        <v>2114.6119929331376</v>
      </c>
      <c r="Q1585" s="181">
        <v>2177.8353486727792</v>
      </c>
      <c r="R1585" s="181">
        <v>2241.6104114421387</v>
      </c>
      <c r="S1585" s="181">
        <v>2305.8590362844066</v>
      </c>
      <c r="T1585" s="181">
        <v>2370.4939792946193</v>
      </c>
      <c r="U1585" s="181">
        <v>2435.4556614116473</v>
      </c>
      <c r="V1585" s="181">
        <v>2500.6978687269393</v>
      </c>
      <c r="W1585" s="181">
        <v>2566.1481679499384</v>
      </c>
      <c r="X1585" s="181">
        <v>2631.7375435957842</v>
      </c>
      <c r="Y1585" s="181">
        <v>2697.3186816099119</v>
      </c>
    </row>
    <row r="1586" spans="1:25" x14ac:dyDescent="0.25">
      <c r="A1586" s="178" t="s">
        <v>1706</v>
      </c>
      <c r="B1586" s="178" t="s">
        <v>580</v>
      </c>
      <c r="C1586" s="178" t="s">
        <v>1319</v>
      </c>
      <c r="D1586" s="178" t="s">
        <v>1741</v>
      </c>
      <c r="E1586" s="181">
        <v>1284.4228759861082</v>
      </c>
      <c r="F1586" s="181">
        <v>1339.8786050817941</v>
      </c>
      <c r="G1586" s="181">
        <v>1396.0808690082438</v>
      </c>
      <c r="H1586" s="181">
        <v>1453.6427860821161</v>
      </c>
      <c r="I1586" s="181">
        <v>1512.6940548162672</v>
      </c>
      <c r="J1586" s="182">
        <v>1573.2695106763376</v>
      </c>
      <c r="K1586" s="181">
        <v>1635.3762101770519</v>
      </c>
      <c r="L1586" s="181">
        <v>1699.0110372584259</v>
      </c>
      <c r="M1586" s="181">
        <v>1764.1253475501931</v>
      </c>
      <c r="N1586" s="181">
        <v>1830.6545571005265</v>
      </c>
      <c r="O1586" s="181">
        <v>1898.5198519354349</v>
      </c>
      <c r="P1586" s="181">
        <v>1967.7532537949478</v>
      </c>
      <c r="Q1586" s="181">
        <v>2038.3760077071308</v>
      </c>
      <c r="R1586" s="181">
        <v>2110.2732773429225</v>
      </c>
      <c r="S1586" s="181">
        <v>2183.3865293227263</v>
      </c>
      <c r="T1586" s="181">
        <v>2257.6469968794327</v>
      </c>
      <c r="U1586" s="181">
        <v>2333.0106214696175</v>
      </c>
      <c r="V1586" s="181">
        <v>2409.4450188979486</v>
      </c>
      <c r="W1586" s="181">
        <v>2486.8914737300565</v>
      </c>
      <c r="X1586" s="181">
        <v>2565.2930749947118</v>
      </c>
      <c r="Y1586" s="181">
        <v>2644.5146735823323</v>
      </c>
    </row>
    <row r="1587" spans="1:25" x14ac:dyDescent="0.25">
      <c r="A1587" s="178" t="s">
        <v>1706</v>
      </c>
      <c r="B1587" s="178" t="s">
        <v>580</v>
      </c>
      <c r="C1587" s="178" t="s">
        <v>240</v>
      </c>
      <c r="D1587" s="178" t="s">
        <v>241</v>
      </c>
      <c r="E1587" s="181">
        <v>15620.076626280745</v>
      </c>
      <c r="F1587" s="181">
        <v>15843.479880415511</v>
      </c>
      <c r="G1587" s="181">
        <v>16051.248228033543</v>
      </c>
      <c r="H1587" s="181">
        <v>16250.704119607433</v>
      </c>
      <c r="I1587" s="181">
        <v>16443.149318078893</v>
      </c>
      <c r="J1587" s="182">
        <v>16628.751029796029</v>
      </c>
      <c r="K1587" s="181">
        <v>16807.379219560378</v>
      </c>
      <c r="L1587" s="181">
        <v>16978.823028011207</v>
      </c>
      <c r="M1587" s="181">
        <v>17142.460004895904</v>
      </c>
      <c r="N1587" s="181">
        <v>17297.594812792511</v>
      </c>
      <c r="O1587" s="181">
        <v>17443.490446126772</v>
      </c>
      <c r="P1587" s="181">
        <v>17580.497496578508</v>
      </c>
      <c r="Q1587" s="181">
        <v>17708.85414759957</v>
      </c>
      <c r="R1587" s="181">
        <v>17827.641682338133</v>
      </c>
      <c r="S1587" s="181">
        <v>17936.523852860555</v>
      </c>
      <c r="T1587" s="181">
        <v>18035.143108470034</v>
      </c>
      <c r="U1587" s="181">
        <v>18123.398847884113</v>
      </c>
      <c r="V1587" s="181">
        <v>18201.31768221239</v>
      </c>
      <c r="W1587" s="181">
        <v>18268.759014155024</v>
      </c>
      <c r="X1587" s="181">
        <v>18325.640441519419</v>
      </c>
      <c r="Y1587" s="181">
        <v>18371.376348539568</v>
      </c>
    </row>
    <row r="1588" spans="1:25" x14ac:dyDescent="0.25">
      <c r="A1588" s="178" t="s">
        <v>1706</v>
      </c>
      <c r="B1588" s="178" t="s">
        <v>581</v>
      </c>
      <c r="C1588" s="178" t="s">
        <v>218</v>
      </c>
      <c r="D1588" s="178" t="s">
        <v>1742</v>
      </c>
      <c r="E1588" s="181">
        <v>8230.0189772992017</v>
      </c>
      <c r="F1588" s="181">
        <v>8399.1898660449842</v>
      </c>
      <c r="G1588" s="181">
        <v>8553.6128259597135</v>
      </c>
      <c r="H1588" s="181">
        <v>8698.7606837171406</v>
      </c>
      <c r="I1588" s="181">
        <v>8836.3441684832414</v>
      </c>
      <c r="J1588" s="182">
        <v>8967.2066038531066</v>
      </c>
      <c r="K1588" s="181">
        <v>9091.970420061285</v>
      </c>
      <c r="L1588" s="181">
        <v>9211.1190882482897</v>
      </c>
      <c r="M1588" s="181">
        <v>9324.8157348290388</v>
      </c>
      <c r="N1588" s="181">
        <v>9433.0705129746784</v>
      </c>
      <c r="O1588" s="181">
        <v>9535.7918406304943</v>
      </c>
      <c r="P1588" s="181">
        <v>9633.4620277869853</v>
      </c>
      <c r="Q1588" s="181">
        <v>9726.4462116576087</v>
      </c>
      <c r="R1588" s="181">
        <v>9814.4057174021273</v>
      </c>
      <c r="S1588" s="181">
        <v>9897.3026918123123</v>
      </c>
      <c r="T1588" s="181">
        <v>9975.2736276012893</v>
      </c>
      <c r="U1588" s="181">
        <v>10048.196202679041</v>
      </c>
      <c r="V1588" s="181">
        <v>10115.780494334169</v>
      </c>
      <c r="W1588" s="181">
        <v>10177.960324288224</v>
      </c>
      <c r="X1588" s="181">
        <v>10234.718714760791</v>
      </c>
      <c r="Y1588" s="181">
        <v>10285.94419818713</v>
      </c>
    </row>
    <row r="1589" spans="1:25" x14ac:dyDescent="0.25">
      <c r="A1589" s="178" t="s">
        <v>1706</v>
      </c>
      <c r="B1589" s="178" t="s">
        <v>581</v>
      </c>
      <c r="C1589" s="178" t="s">
        <v>530</v>
      </c>
      <c r="D1589" s="178" t="s">
        <v>1743</v>
      </c>
      <c r="E1589" s="181">
        <v>4323.9393302366661</v>
      </c>
      <c r="F1589" s="181">
        <v>4427.8801394254879</v>
      </c>
      <c r="G1589" s="181">
        <v>4524.6787324908273</v>
      </c>
      <c r="H1589" s="181">
        <v>4617.1634101284772</v>
      </c>
      <c r="I1589" s="181">
        <v>4706.1979230203224</v>
      </c>
      <c r="J1589" s="182">
        <v>4792.1945768113637</v>
      </c>
      <c r="K1589" s="181">
        <v>4875.4531098410425</v>
      </c>
      <c r="L1589" s="181">
        <v>4956.2028089076857</v>
      </c>
      <c r="M1589" s="181">
        <v>5034.5033400601442</v>
      </c>
      <c r="N1589" s="181">
        <v>5110.3324991148156</v>
      </c>
      <c r="O1589" s="181">
        <v>5183.612659309465</v>
      </c>
      <c r="P1589" s="181">
        <v>5254.578348440351</v>
      </c>
      <c r="Q1589" s="181">
        <v>5323.4033554566613</v>
      </c>
      <c r="R1589" s="181">
        <v>5389.8774948986756</v>
      </c>
      <c r="S1589" s="181">
        <v>5453.9536412158859</v>
      </c>
      <c r="T1589" s="181">
        <v>5515.6806020500908</v>
      </c>
      <c r="U1589" s="181">
        <v>5574.9644325455747</v>
      </c>
      <c r="V1589" s="181">
        <v>5631.616773024698</v>
      </c>
      <c r="W1589" s="181">
        <v>5685.5718594130631</v>
      </c>
      <c r="X1589" s="181">
        <v>5736.7908004195187</v>
      </c>
      <c r="Y1589" s="181">
        <v>5785.1812261596824</v>
      </c>
    </row>
    <row r="1590" spans="1:25" x14ac:dyDescent="0.25">
      <c r="A1590" s="178" t="s">
        <v>1706</v>
      </c>
      <c r="B1590" s="178" t="s">
        <v>581</v>
      </c>
      <c r="C1590" s="178" t="s">
        <v>512</v>
      </c>
      <c r="D1590" s="178" t="s">
        <v>1744</v>
      </c>
      <c r="E1590" s="181">
        <v>4093.8137076190287</v>
      </c>
      <c r="F1590" s="181">
        <v>4058.0488305633944</v>
      </c>
      <c r="G1590" s="181">
        <v>4014.0436316114478</v>
      </c>
      <c r="H1590" s="181">
        <v>3964.9938143279837</v>
      </c>
      <c r="I1590" s="181">
        <v>3912.1039389505058</v>
      </c>
      <c r="J1590" s="182">
        <v>3856.0936129083807</v>
      </c>
      <c r="K1590" s="181">
        <v>3797.5284604868375</v>
      </c>
      <c r="L1590" s="181">
        <v>3736.8705288895562</v>
      </c>
      <c r="M1590" s="181">
        <v>3674.417858415527</v>
      </c>
      <c r="N1590" s="181">
        <v>3610.3889897985</v>
      </c>
      <c r="O1590" s="181">
        <v>3544.9515841259908</v>
      </c>
      <c r="P1590" s="181">
        <v>3478.4724374274329</v>
      </c>
      <c r="Q1590" s="181">
        <v>3411.2456644614708</v>
      </c>
      <c r="R1590" s="181">
        <v>3343.3007461293887</v>
      </c>
      <c r="S1590" s="181">
        <v>3274.7708900807211</v>
      </c>
      <c r="T1590" s="181">
        <v>3205.8375889168865</v>
      </c>
      <c r="U1590" s="181">
        <v>3136.5877107136043</v>
      </c>
      <c r="V1590" s="181">
        <v>3067.0535414143064</v>
      </c>
      <c r="W1590" s="181">
        <v>2997.335413299234</v>
      </c>
      <c r="X1590" s="181">
        <v>2927.5419921588386</v>
      </c>
      <c r="Y1590" s="181">
        <v>2857.7485730524459</v>
      </c>
    </row>
    <row r="1591" spans="1:25" x14ac:dyDescent="0.25">
      <c r="A1591" s="178" t="s">
        <v>1706</v>
      </c>
      <c r="B1591" s="178" t="s">
        <v>581</v>
      </c>
      <c r="C1591" s="178" t="s">
        <v>240</v>
      </c>
      <c r="D1591" s="178" t="s">
        <v>241</v>
      </c>
      <c r="E1591" s="181">
        <v>14719.965264279073</v>
      </c>
      <c r="F1591" s="181">
        <v>15057.49617892286</v>
      </c>
      <c r="G1591" s="181">
        <v>15376.037169539371</v>
      </c>
      <c r="H1591" s="181">
        <v>15685.581129036598</v>
      </c>
      <c r="I1591" s="181">
        <v>15989.392736355196</v>
      </c>
      <c r="J1591" s="182">
        <v>16289.173992154281</v>
      </c>
      <c r="K1591" s="181">
        <v>16586.222484727285</v>
      </c>
      <c r="L1591" s="181">
        <v>16881.57840756133</v>
      </c>
      <c r="M1591" s="181">
        <v>17175.688680908261</v>
      </c>
      <c r="N1591" s="181">
        <v>17468.704604690884</v>
      </c>
      <c r="O1591" s="181">
        <v>17760.570389810731</v>
      </c>
      <c r="P1591" s="181">
        <v>18052.283531834943</v>
      </c>
      <c r="Q1591" s="181">
        <v>18344.625580595621</v>
      </c>
      <c r="R1591" s="181">
        <v>18637.044166055424</v>
      </c>
      <c r="S1591" s="181">
        <v>18929.529146562771</v>
      </c>
      <c r="T1591" s="181">
        <v>19222.387932997255</v>
      </c>
      <c r="U1591" s="181">
        <v>19515.417053088051</v>
      </c>
      <c r="V1591" s="181">
        <v>19808.061044332011</v>
      </c>
      <c r="W1591" s="181">
        <v>20100.17017573637</v>
      </c>
      <c r="X1591" s="181">
        <v>20391.669811485324</v>
      </c>
      <c r="Y1591" s="181">
        <v>20682.275223328033</v>
      </c>
    </row>
    <row r="1592" spans="1:25" x14ac:dyDescent="0.25">
      <c r="A1592" s="178" t="s">
        <v>1706</v>
      </c>
      <c r="B1592" s="178" t="s">
        <v>582</v>
      </c>
      <c r="C1592" s="178" t="s">
        <v>218</v>
      </c>
      <c r="D1592" s="178" t="s">
        <v>1745</v>
      </c>
      <c r="E1592" s="181">
        <v>4178.8374641687869</v>
      </c>
      <c r="F1592" s="181">
        <v>4261.2117421037074</v>
      </c>
      <c r="G1592" s="181">
        <v>4348.7350098982424</v>
      </c>
      <c r="H1592" s="181">
        <v>4441.9502625500272</v>
      </c>
      <c r="I1592" s="181">
        <v>4540.268269903203</v>
      </c>
      <c r="J1592" s="182">
        <v>4643.0957890242162</v>
      </c>
      <c r="K1592" s="181">
        <v>4750.0048078579648</v>
      </c>
      <c r="L1592" s="181">
        <v>4860.6299146456486</v>
      </c>
      <c r="M1592" s="181">
        <v>4974.5717968036415</v>
      </c>
      <c r="N1592" s="181">
        <v>5091.5310690370188</v>
      </c>
      <c r="O1592" s="181">
        <v>5211.2523555110138</v>
      </c>
      <c r="P1592" s="181">
        <v>5333.8036484159202</v>
      </c>
      <c r="Q1592" s="181">
        <v>5459.2356704807362</v>
      </c>
      <c r="R1592" s="181">
        <v>5587.2325766207077</v>
      </c>
      <c r="S1592" s="181">
        <v>5717.6340662292114</v>
      </c>
      <c r="T1592" s="181">
        <v>5850.3564673133742</v>
      </c>
      <c r="U1592" s="181">
        <v>5985.1182916896259</v>
      </c>
      <c r="V1592" s="181">
        <v>6121.581430840467</v>
      </c>
      <c r="W1592" s="181">
        <v>6259.6360955960363</v>
      </c>
      <c r="X1592" s="181">
        <v>6399.1499081940983</v>
      </c>
      <c r="Y1592" s="181">
        <v>6539.8687733410343</v>
      </c>
    </row>
    <row r="1593" spans="1:25" x14ac:dyDescent="0.25">
      <c r="A1593" s="178" t="s">
        <v>1706</v>
      </c>
      <c r="B1593" s="178" t="s">
        <v>582</v>
      </c>
      <c r="C1593" s="178" t="s">
        <v>508</v>
      </c>
      <c r="D1593" s="178" t="s">
        <v>1746</v>
      </c>
      <c r="E1593" s="181">
        <v>2771.1123767697527</v>
      </c>
      <c r="F1593" s="181">
        <v>2787.7340028368258</v>
      </c>
      <c r="G1593" s="181">
        <v>2806.7305436187717</v>
      </c>
      <c r="H1593" s="181">
        <v>2828.3361613096945</v>
      </c>
      <c r="I1593" s="181">
        <v>2852.0583620039224</v>
      </c>
      <c r="J1593" s="182">
        <v>2877.4255515773634</v>
      </c>
      <c r="K1593" s="181">
        <v>2904.0899266063652</v>
      </c>
      <c r="L1593" s="181">
        <v>2931.7580437290421</v>
      </c>
      <c r="M1593" s="181">
        <v>2960.1303249483231</v>
      </c>
      <c r="N1593" s="181">
        <v>2988.9805276799602</v>
      </c>
      <c r="O1593" s="181">
        <v>3018.1189400952044</v>
      </c>
      <c r="P1593" s="181">
        <v>3047.5499266692404</v>
      </c>
      <c r="Q1593" s="181">
        <v>3077.2671922779746</v>
      </c>
      <c r="R1593" s="181">
        <v>3107.0602332476824</v>
      </c>
      <c r="S1593" s="181">
        <v>3136.8145093089702</v>
      </c>
      <c r="T1593" s="181">
        <v>3166.4626455638868</v>
      </c>
      <c r="U1593" s="181">
        <v>3195.8349164711012</v>
      </c>
      <c r="V1593" s="181">
        <v>3224.7406244493327</v>
      </c>
      <c r="W1593" s="181">
        <v>3253.1178959464246</v>
      </c>
      <c r="X1593" s="181">
        <v>3280.8967215355174</v>
      </c>
      <c r="Y1593" s="181">
        <v>3307.949479387044</v>
      </c>
    </row>
    <row r="1594" spans="1:25" x14ac:dyDescent="0.25">
      <c r="A1594" s="178" t="s">
        <v>1706</v>
      </c>
      <c r="B1594" s="178" t="s">
        <v>582</v>
      </c>
      <c r="C1594" s="178" t="s">
        <v>240</v>
      </c>
      <c r="D1594" s="178" t="s">
        <v>241</v>
      </c>
      <c r="E1594" s="181">
        <v>10142.271298977295</v>
      </c>
      <c r="F1594" s="181">
        <v>10076.516327946918</v>
      </c>
      <c r="G1594" s="181">
        <v>10019.30959943243</v>
      </c>
      <c r="H1594" s="181">
        <v>9971.1694623706153</v>
      </c>
      <c r="I1594" s="181">
        <v>9930.0508992930281</v>
      </c>
      <c r="J1594" s="182">
        <v>9894.0740715513257</v>
      </c>
      <c r="K1594" s="181">
        <v>9861.8664536453398</v>
      </c>
      <c r="L1594" s="181">
        <v>9832.3012733188025</v>
      </c>
      <c r="M1594" s="181">
        <v>9804.2839175328645</v>
      </c>
      <c r="N1594" s="181">
        <v>9777.0115493315843</v>
      </c>
      <c r="O1594" s="181">
        <v>9749.8377478479742</v>
      </c>
      <c r="P1594" s="181">
        <v>9722.7666381536328</v>
      </c>
      <c r="Q1594" s="181">
        <v>9695.7684396198092</v>
      </c>
      <c r="R1594" s="181">
        <v>9668.1792988475463</v>
      </c>
      <c r="S1594" s="181">
        <v>9639.6631192825407</v>
      </c>
      <c r="T1594" s="181">
        <v>9610.0441502251051</v>
      </c>
      <c r="U1594" s="181">
        <v>9578.8494256463309</v>
      </c>
      <c r="V1594" s="181">
        <v>9545.5683797796701</v>
      </c>
      <c r="W1594" s="181">
        <v>9510.0938398360795</v>
      </c>
      <c r="X1594" s="181">
        <v>9472.3024001878875</v>
      </c>
      <c r="Y1594" s="181">
        <v>9431.9145632670406</v>
      </c>
    </row>
    <row r="1595" spans="1:25" x14ac:dyDescent="0.25">
      <c r="A1595" s="178" t="s">
        <v>1706</v>
      </c>
      <c r="B1595" s="178" t="s">
        <v>585</v>
      </c>
      <c r="C1595" s="178" t="s">
        <v>503</v>
      </c>
      <c r="D1595" s="178" t="s">
        <v>1747</v>
      </c>
      <c r="E1595" s="181">
        <v>1071.7791957260404</v>
      </c>
      <c r="F1595" s="181">
        <v>1134.0932469084605</v>
      </c>
      <c r="G1595" s="181">
        <v>1197.4111608924168</v>
      </c>
      <c r="H1595" s="181">
        <v>1262.5272909230371</v>
      </c>
      <c r="I1595" s="181">
        <v>1329.8012673589101</v>
      </c>
      <c r="J1595" s="182">
        <v>1399.4950738858454</v>
      </c>
      <c r="K1595" s="181">
        <v>1471.8314861644697</v>
      </c>
      <c r="L1595" s="181">
        <v>1547.0003828717092</v>
      </c>
      <c r="M1595" s="181">
        <v>1625.1350766778596</v>
      </c>
      <c r="N1595" s="181">
        <v>1706.3542593664188</v>
      </c>
      <c r="O1595" s="181">
        <v>1790.7614967608383</v>
      </c>
      <c r="P1595" s="181">
        <v>1878.5570406101806</v>
      </c>
      <c r="Q1595" s="181">
        <v>1969.9302755829674</v>
      </c>
      <c r="R1595" s="181">
        <v>2064.9340602554403</v>
      </c>
      <c r="S1595" s="181">
        <v>2163.6773410867772</v>
      </c>
      <c r="T1595" s="181">
        <v>2266.2376612782864</v>
      </c>
      <c r="U1595" s="181">
        <v>2372.6814146790143</v>
      </c>
      <c r="V1595" s="181">
        <v>2483.1015927634071</v>
      </c>
      <c r="W1595" s="181">
        <v>2597.5896244848759</v>
      </c>
      <c r="X1595" s="181">
        <v>2716.233086108829</v>
      </c>
      <c r="Y1595" s="181">
        <v>2839.0049998764816</v>
      </c>
    </row>
    <row r="1596" spans="1:25" x14ac:dyDescent="0.25">
      <c r="A1596" s="178" t="s">
        <v>1706</v>
      </c>
      <c r="B1596" s="178" t="s">
        <v>585</v>
      </c>
      <c r="C1596" s="178" t="s">
        <v>240</v>
      </c>
      <c r="D1596" s="178" t="s">
        <v>241</v>
      </c>
      <c r="E1596" s="181">
        <v>17542.42932420209</v>
      </c>
      <c r="F1596" s="181">
        <v>17797.368388018436</v>
      </c>
      <c r="G1596" s="181">
        <v>18016.609410468656</v>
      </c>
      <c r="H1596" s="181">
        <v>18213.499391326626</v>
      </c>
      <c r="I1596" s="181">
        <v>18393.414013481182</v>
      </c>
      <c r="J1596" s="182">
        <v>18559.662942114381</v>
      </c>
      <c r="K1596" s="181">
        <v>18714.577673917091</v>
      </c>
      <c r="L1596" s="181">
        <v>18859.740730571382</v>
      </c>
      <c r="M1596" s="181">
        <v>18995.828540836224</v>
      </c>
      <c r="N1596" s="181">
        <v>19123.244702073331</v>
      </c>
      <c r="O1596" s="181">
        <v>19242.161671273716</v>
      </c>
      <c r="P1596" s="181">
        <v>19353.71550907645</v>
      </c>
      <c r="Q1596" s="181">
        <v>19458.743877633366</v>
      </c>
      <c r="R1596" s="181">
        <v>19556.639995147867</v>
      </c>
      <c r="S1596" s="181">
        <v>19647.386239261163</v>
      </c>
      <c r="T1596" s="181">
        <v>19730.68200368129</v>
      </c>
      <c r="U1596" s="181">
        <v>19806.172554158304</v>
      </c>
      <c r="V1596" s="181">
        <v>19873.768678858603</v>
      </c>
      <c r="W1596" s="181">
        <v>19933.383492309626</v>
      </c>
      <c r="X1596" s="181">
        <v>19984.918549178215</v>
      </c>
      <c r="Y1596" s="181">
        <v>20027.48886261322</v>
      </c>
    </row>
    <row r="1597" spans="1:25" x14ac:dyDescent="0.25">
      <c r="A1597" s="178" t="s">
        <v>1706</v>
      </c>
      <c r="B1597" s="178" t="s">
        <v>586</v>
      </c>
      <c r="C1597" s="178" t="s">
        <v>218</v>
      </c>
      <c r="D1597" s="178" t="s">
        <v>1748</v>
      </c>
      <c r="E1597" s="181">
        <v>19010.164302385103</v>
      </c>
      <c r="F1597" s="181">
        <v>19157.60518193317</v>
      </c>
      <c r="G1597" s="181">
        <v>19252.286016632061</v>
      </c>
      <c r="H1597" s="181">
        <v>19311.287944430285</v>
      </c>
      <c r="I1597" s="181">
        <v>19342.027447116085</v>
      </c>
      <c r="J1597" s="182">
        <v>19349.237541297251</v>
      </c>
      <c r="K1597" s="181">
        <v>19336.354880550185</v>
      </c>
      <c r="L1597" s="181">
        <v>19305.993576355784</v>
      </c>
      <c r="M1597" s="181">
        <v>19259.707818927949</v>
      </c>
      <c r="N1597" s="181">
        <v>19198.543689073402</v>
      </c>
      <c r="O1597" s="181">
        <v>19123.183575803458</v>
      </c>
      <c r="P1597" s="181">
        <v>19035.311022193371</v>
      </c>
      <c r="Q1597" s="181">
        <v>18936.297667027571</v>
      </c>
      <c r="R1597" s="181">
        <v>18826.08238533483</v>
      </c>
      <c r="S1597" s="181">
        <v>18705.09739744577</v>
      </c>
      <c r="T1597" s="181">
        <v>18573.514933573719</v>
      </c>
      <c r="U1597" s="181">
        <v>18431.137294861437</v>
      </c>
      <c r="V1597" s="181">
        <v>18278.026468744196</v>
      </c>
      <c r="W1597" s="181">
        <v>18114.629355917226</v>
      </c>
      <c r="X1597" s="181">
        <v>17941.372218663775</v>
      </c>
      <c r="Y1597" s="181">
        <v>17758.007460130302</v>
      </c>
    </row>
    <row r="1598" spans="1:25" x14ac:dyDescent="0.25">
      <c r="A1598" s="178" t="s">
        <v>1706</v>
      </c>
      <c r="B1598" s="178" t="s">
        <v>586</v>
      </c>
      <c r="C1598" s="178" t="s">
        <v>528</v>
      </c>
      <c r="D1598" s="178" t="s">
        <v>1470</v>
      </c>
      <c r="E1598" s="181">
        <v>1564.4149014439558</v>
      </c>
      <c r="F1598" s="181">
        <v>1644.7458582055699</v>
      </c>
      <c r="G1598" s="181">
        <v>1724.3737259368627</v>
      </c>
      <c r="H1598" s="181">
        <v>1804.4790346209079</v>
      </c>
      <c r="I1598" s="181">
        <v>1885.5328598624415</v>
      </c>
      <c r="J1598" s="182">
        <v>1967.8295395943285</v>
      </c>
      <c r="K1598" s="181">
        <v>2051.5860461010025</v>
      </c>
      <c r="L1598" s="181">
        <v>2136.971818679056</v>
      </c>
      <c r="M1598" s="181">
        <v>2224.0668711462599</v>
      </c>
      <c r="N1598" s="181">
        <v>2312.905784538867</v>
      </c>
      <c r="O1598" s="181">
        <v>2403.4846848851921</v>
      </c>
      <c r="P1598" s="181">
        <v>2495.9314383505875</v>
      </c>
      <c r="Q1598" s="181">
        <v>2590.3548105781388</v>
      </c>
      <c r="R1598" s="181">
        <v>2686.6781744746045</v>
      </c>
      <c r="S1598" s="181">
        <v>2784.884419589192</v>
      </c>
      <c r="T1598" s="181">
        <v>2884.9135930712027</v>
      </c>
      <c r="U1598" s="181">
        <v>2986.6364016192661</v>
      </c>
      <c r="V1598" s="181">
        <v>3089.9470040139927</v>
      </c>
      <c r="W1598" s="181">
        <v>3194.7927517244866</v>
      </c>
      <c r="X1598" s="181">
        <v>3301.1130965441403</v>
      </c>
      <c r="Y1598" s="181">
        <v>3408.713420390317</v>
      </c>
    </row>
    <row r="1599" spans="1:25" x14ac:dyDescent="0.25">
      <c r="A1599" s="178" t="s">
        <v>1706</v>
      </c>
      <c r="B1599" s="178" t="s">
        <v>586</v>
      </c>
      <c r="C1599" s="178" t="s">
        <v>510</v>
      </c>
      <c r="D1599" s="178" t="s">
        <v>1014</v>
      </c>
      <c r="E1599" s="181">
        <v>2214.4040604955089</v>
      </c>
      <c r="F1599" s="181">
        <v>2328.1112341309804</v>
      </c>
      <c r="G1599" s="181">
        <v>2440.8231965841783</v>
      </c>
      <c r="H1599" s="181">
        <v>2554.2109690053371</v>
      </c>
      <c r="I1599" s="181">
        <v>2668.9413513149661</v>
      </c>
      <c r="J1599" s="182">
        <v>2785.4309741096504</v>
      </c>
      <c r="K1599" s="181">
        <v>2903.9869581584521</v>
      </c>
      <c r="L1599" s="181">
        <v>3024.8491420528062</v>
      </c>
      <c r="M1599" s="181">
        <v>3148.1307840612217</v>
      </c>
      <c r="N1599" s="181">
        <v>3273.8808330827555</v>
      </c>
      <c r="O1599" s="181">
        <v>3402.0938055729712</v>
      </c>
      <c r="P1599" s="181">
        <v>3532.9506940265683</v>
      </c>
      <c r="Q1599" s="181">
        <v>3666.6054544570488</v>
      </c>
      <c r="R1599" s="181">
        <v>3802.9496224498503</v>
      </c>
      <c r="S1599" s="181">
        <v>3941.9589784378518</v>
      </c>
      <c r="T1599" s="181">
        <v>4083.5486601278703</v>
      </c>
      <c r="U1599" s="181">
        <v>4227.5356549371918</v>
      </c>
      <c r="V1599" s="181">
        <v>4373.7701463268868</v>
      </c>
      <c r="W1599" s="181">
        <v>4522.1776111506424</v>
      </c>
      <c r="X1599" s="181">
        <v>4672.6723443985893</v>
      </c>
      <c r="Y1599" s="181">
        <v>4824.9788673137555</v>
      </c>
    </row>
    <row r="1600" spans="1:25" x14ac:dyDescent="0.25">
      <c r="A1600" s="178" t="s">
        <v>1706</v>
      </c>
      <c r="B1600" s="178" t="s">
        <v>586</v>
      </c>
      <c r="C1600" s="178" t="s">
        <v>252</v>
      </c>
      <c r="D1600" s="178" t="s">
        <v>1749</v>
      </c>
      <c r="E1600" s="181">
        <v>2576.7427376686578</v>
      </c>
      <c r="F1600" s="181">
        <v>2691.8483101243855</v>
      </c>
      <c r="G1600" s="181">
        <v>2804.2442857444671</v>
      </c>
      <c r="H1600" s="181">
        <v>2915.8753345596292</v>
      </c>
      <c r="I1600" s="181">
        <v>3027.4981194537877</v>
      </c>
      <c r="J1600" s="182">
        <v>3139.5681686740795</v>
      </c>
      <c r="K1600" s="181">
        <v>3252.4066710488169</v>
      </c>
      <c r="L1600" s="181">
        <v>3366.2515514642159</v>
      </c>
      <c r="M1600" s="181">
        <v>3481.1944118347042</v>
      </c>
      <c r="N1600" s="181">
        <v>3597.253500919534</v>
      </c>
      <c r="O1600" s="181">
        <v>3714.3867870186145</v>
      </c>
      <c r="P1600" s="181">
        <v>3832.7552131351981</v>
      </c>
      <c r="Q1600" s="181">
        <v>3952.4861040387045</v>
      </c>
      <c r="R1600" s="181">
        <v>4073.4220404106495</v>
      </c>
      <c r="S1600" s="181">
        <v>4195.4988086319427</v>
      </c>
      <c r="T1600" s="181">
        <v>4318.5892726939273</v>
      </c>
      <c r="U1600" s="181">
        <v>4442.4659798752664</v>
      </c>
      <c r="V1600" s="181">
        <v>4566.9415413870329</v>
      </c>
      <c r="W1600" s="181">
        <v>4691.9111255344087</v>
      </c>
      <c r="X1600" s="181">
        <v>4817.2607572464231</v>
      </c>
      <c r="Y1600" s="181">
        <v>4942.6846995156548</v>
      </c>
    </row>
    <row r="1601" spans="1:25" x14ac:dyDescent="0.25">
      <c r="A1601" s="178" t="s">
        <v>1706</v>
      </c>
      <c r="B1601" s="178" t="s">
        <v>586</v>
      </c>
      <c r="C1601" s="178" t="s">
        <v>682</v>
      </c>
      <c r="D1601" s="178" t="s">
        <v>1750</v>
      </c>
      <c r="E1601" s="181">
        <v>2321.3898537555474</v>
      </c>
      <c r="F1601" s="181">
        <v>2440.590628305039</v>
      </c>
      <c r="G1601" s="181">
        <v>2558.7481094546993</v>
      </c>
      <c r="H1601" s="181">
        <v>2677.6140513729597</v>
      </c>
      <c r="I1601" s="181">
        <v>2797.8874694732995</v>
      </c>
      <c r="J1601" s="182">
        <v>2920.0051232690021</v>
      </c>
      <c r="K1601" s="181">
        <v>3044.2889716337427</v>
      </c>
      <c r="L1601" s="181">
        <v>3170.9904406205296</v>
      </c>
      <c r="M1601" s="181">
        <v>3300.2282604105708</v>
      </c>
      <c r="N1601" s="181">
        <v>3432.0537447995966</v>
      </c>
      <c r="O1601" s="181">
        <v>3566.4611453134939</v>
      </c>
      <c r="P1601" s="181">
        <v>3703.640198842786</v>
      </c>
      <c r="Q1601" s="181">
        <v>3843.7522995675349</v>
      </c>
      <c r="R1601" s="181">
        <v>3986.6837427687365</v>
      </c>
      <c r="S1601" s="181">
        <v>4132.4091387452145</v>
      </c>
      <c r="T1601" s="181">
        <v>4280.8395252023847</v>
      </c>
      <c r="U1601" s="181">
        <v>4431.7830475640194</v>
      </c>
      <c r="V1601" s="181">
        <v>4585.0826511174755</v>
      </c>
      <c r="W1601" s="181">
        <v>4740.6602122362638</v>
      </c>
      <c r="X1601" s="181">
        <v>4898.4258851944505</v>
      </c>
      <c r="Y1601" s="181">
        <v>5058.0908818694124</v>
      </c>
    </row>
    <row r="1602" spans="1:25" x14ac:dyDescent="0.25">
      <c r="A1602" s="178" t="s">
        <v>1706</v>
      </c>
      <c r="B1602" s="178" t="s">
        <v>586</v>
      </c>
      <c r="C1602" s="178" t="s">
        <v>741</v>
      </c>
      <c r="D1602" s="178" t="s">
        <v>1751</v>
      </c>
      <c r="E1602" s="181">
        <v>2904.7652170036804</v>
      </c>
      <c r="F1602" s="181">
        <v>2876.0751119346023</v>
      </c>
      <c r="G1602" s="181">
        <v>2839.7175831289151</v>
      </c>
      <c r="H1602" s="181">
        <v>2798.5812831402391</v>
      </c>
      <c r="I1602" s="181">
        <v>2753.9910287412381</v>
      </c>
      <c r="J1602" s="182">
        <v>2706.8128058387538</v>
      </c>
      <c r="K1602" s="181">
        <v>2657.6807728548506</v>
      </c>
      <c r="L1602" s="181">
        <v>2607.0790754307914</v>
      </c>
      <c r="M1602" s="181">
        <v>2555.321689067493</v>
      </c>
      <c r="N1602" s="181">
        <v>2502.6378783664341</v>
      </c>
      <c r="O1602" s="181">
        <v>2449.1972403375503</v>
      </c>
      <c r="P1602" s="181">
        <v>2395.2860475994098</v>
      </c>
      <c r="Q1602" s="181">
        <v>2341.1342551788189</v>
      </c>
      <c r="R1602" s="181">
        <v>2286.7834625414575</v>
      </c>
      <c r="S1602" s="181">
        <v>2232.3326027958919</v>
      </c>
      <c r="T1602" s="181">
        <v>2177.8445009820707</v>
      </c>
      <c r="U1602" s="181">
        <v>2123.3360968514198</v>
      </c>
      <c r="V1602" s="181">
        <v>2068.8535587323017</v>
      </c>
      <c r="W1602" s="181">
        <v>2014.4836245393728</v>
      </c>
      <c r="X1602" s="181">
        <v>1960.3056228576186</v>
      </c>
      <c r="Y1602" s="181">
        <v>1906.3217529598419</v>
      </c>
    </row>
    <row r="1603" spans="1:25" x14ac:dyDescent="0.25">
      <c r="A1603" s="178" t="s">
        <v>1706</v>
      </c>
      <c r="B1603" s="178" t="s">
        <v>586</v>
      </c>
      <c r="C1603" s="178" t="s">
        <v>264</v>
      </c>
      <c r="D1603" s="178" t="s">
        <v>1752</v>
      </c>
      <c r="E1603" s="181">
        <v>1616.8984981375595</v>
      </c>
      <c r="F1603" s="181">
        <v>1673.2280348026063</v>
      </c>
      <c r="G1603" s="181">
        <v>1726.6855142502709</v>
      </c>
      <c r="H1603" s="181">
        <v>1778.5218567971708</v>
      </c>
      <c r="I1603" s="181">
        <v>1829.224413964474</v>
      </c>
      <c r="J1603" s="182">
        <v>1879.0826248502267</v>
      </c>
      <c r="K1603" s="181">
        <v>1928.2957998982297</v>
      </c>
      <c r="L1603" s="181">
        <v>1977.0071101756801</v>
      </c>
      <c r="M1603" s="181">
        <v>2025.2693716462938</v>
      </c>
      <c r="N1603" s="181">
        <v>2073.0912263272908</v>
      </c>
      <c r="O1603" s="181">
        <v>2120.4466394052547</v>
      </c>
      <c r="P1603" s="181">
        <v>2167.425396199023</v>
      </c>
      <c r="Q1603" s="181">
        <v>2214.0951419633279</v>
      </c>
      <c r="R1603" s="181">
        <v>2260.3629951338712</v>
      </c>
      <c r="S1603" s="181">
        <v>2306.1907955539864</v>
      </c>
      <c r="T1603" s="181">
        <v>2351.507598982234</v>
      </c>
      <c r="U1603" s="181">
        <v>2396.1910852915307</v>
      </c>
      <c r="V1603" s="181">
        <v>2440.1450471294615</v>
      </c>
      <c r="W1603" s="181">
        <v>2483.320762307646</v>
      </c>
      <c r="X1603" s="181">
        <v>2525.666769485314</v>
      </c>
      <c r="Y1603" s="181">
        <v>2567.0341995718936</v>
      </c>
    </row>
    <row r="1604" spans="1:25" x14ac:dyDescent="0.25">
      <c r="A1604" s="178" t="s">
        <v>1706</v>
      </c>
      <c r="B1604" s="178" t="s">
        <v>586</v>
      </c>
      <c r="C1604" s="178" t="s">
        <v>543</v>
      </c>
      <c r="D1604" s="178" t="s">
        <v>1753</v>
      </c>
      <c r="E1604" s="181">
        <v>1860.1397828136844</v>
      </c>
      <c r="F1604" s="181">
        <v>1955.655881724429</v>
      </c>
      <c r="G1604" s="181">
        <v>2050.33598509783</v>
      </c>
      <c r="H1604" s="181">
        <v>2145.5837811653746</v>
      </c>
      <c r="I1604" s="181">
        <v>2241.9593940170816</v>
      </c>
      <c r="J1604" s="182">
        <v>2339.8128009498987</v>
      </c>
      <c r="K1604" s="181">
        <v>2439.4019890091231</v>
      </c>
      <c r="L1604" s="181">
        <v>2540.9284269841874</v>
      </c>
      <c r="M1604" s="181">
        <v>2644.4872538855116</v>
      </c>
      <c r="N1604" s="181">
        <v>2750.1195876807178</v>
      </c>
      <c r="O1604" s="181">
        <v>2857.8208220925062</v>
      </c>
      <c r="P1604" s="181">
        <v>2967.7429941161959</v>
      </c>
      <c r="Q1604" s="181">
        <v>3080.015429609984</v>
      </c>
      <c r="R1604" s="181">
        <v>3194.5470164881649</v>
      </c>
      <c r="S1604" s="181">
        <v>3311.3174098727968</v>
      </c>
      <c r="T1604" s="181">
        <v>3430.2553238904356</v>
      </c>
      <c r="U1604" s="181">
        <v>3551.2070246349999</v>
      </c>
      <c r="V1604" s="181">
        <v>3674.0466634824024</v>
      </c>
      <c r="W1604" s="181">
        <v>3798.7116396310685</v>
      </c>
      <c r="X1604" s="181">
        <v>3925.1299593101744</v>
      </c>
      <c r="Y1604" s="181">
        <v>4053.0702153414622</v>
      </c>
    </row>
    <row r="1605" spans="1:25" x14ac:dyDescent="0.25">
      <c r="A1605" s="178" t="s">
        <v>1706</v>
      </c>
      <c r="B1605" s="178" t="s">
        <v>586</v>
      </c>
      <c r="C1605" s="178" t="s">
        <v>1319</v>
      </c>
      <c r="D1605" s="178" t="s">
        <v>1725</v>
      </c>
      <c r="E1605" s="181">
        <v>2683.7285309286958</v>
      </c>
      <c r="F1605" s="181">
        <v>2821.5349915926513</v>
      </c>
      <c r="G1605" s="181">
        <v>2958.1353143652359</v>
      </c>
      <c r="H1605" s="181">
        <v>3095.5546793916069</v>
      </c>
      <c r="I1605" s="181">
        <v>3234.6012092736946</v>
      </c>
      <c r="J1605" s="182">
        <v>3375.7798359879434</v>
      </c>
      <c r="K1605" s="181">
        <v>3519.4627719887453</v>
      </c>
      <c r="L1605" s="181">
        <v>3665.9406876565135</v>
      </c>
      <c r="M1605" s="181">
        <v>3815.350845405088</v>
      </c>
      <c r="N1605" s="181">
        <v>3967.7525684444017</v>
      </c>
      <c r="O1605" s="181">
        <v>4123.1392110385132</v>
      </c>
      <c r="P1605" s="181">
        <v>4281.7301255317279</v>
      </c>
      <c r="Q1605" s="181">
        <v>4443.7118976304737</v>
      </c>
      <c r="R1605" s="181">
        <v>4608.9530747922145</v>
      </c>
      <c r="S1605" s="181">
        <v>4777.4243043145907</v>
      </c>
      <c r="T1605" s="181">
        <v>4949.0227380492106</v>
      </c>
      <c r="U1605" s="181">
        <v>5123.5265754229495</v>
      </c>
      <c r="V1605" s="181">
        <v>5300.7542475310602</v>
      </c>
      <c r="W1605" s="181">
        <v>5480.6154366679611</v>
      </c>
      <c r="X1605" s="181">
        <v>5663.0062733618024</v>
      </c>
      <c r="Y1605" s="181">
        <v>5847.5928934308204</v>
      </c>
    </row>
    <row r="1606" spans="1:25" x14ac:dyDescent="0.25">
      <c r="A1606" s="178" t="s">
        <v>1706</v>
      </c>
      <c r="B1606" s="178" t="s">
        <v>586</v>
      </c>
      <c r="C1606" s="178" t="s">
        <v>240</v>
      </c>
      <c r="D1606" s="178" t="s">
        <v>241</v>
      </c>
      <c r="E1606" s="181">
        <v>18254.198650009926</v>
      </c>
      <c r="F1606" s="181">
        <v>18560.833278100567</v>
      </c>
      <c r="G1606" s="181">
        <v>18820.030270024352</v>
      </c>
      <c r="H1606" s="181">
        <v>19047.299360124875</v>
      </c>
      <c r="I1606" s="181">
        <v>19249.111766180918</v>
      </c>
      <c r="J1606" s="182">
        <v>19429.491893271956</v>
      </c>
      <c r="K1606" s="181">
        <v>19591.307554716055</v>
      </c>
      <c r="L1606" s="181">
        <v>19736.699099655132</v>
      </c>
      <c r="M1606" s="181">
        <v>19866.79948304583</v>
      </c>
      <c r="N1606" s="181">
        <v>19982.261460038593</v>
      </c>
      <c r="O1606" s="181">
        <v>20083.386640258934</v>
      </c>
      <c r="P1606" s="181">
        <v>20171.555370986931</v>
      </c>
      <c r="Q1606" s="181">
        <v>20247.871135105412</v>
      </c>
      <c r="R1606" s="181">
        <v>20311.93758010352</v>
      </c>
      <c r="S1606" s="181">
        <v>20363.88670876385</v>
      </c>
      <c r="T1606" s="181">
        <v>20403.575453943784</v>
      </c>
      <c r="U1606" s="181">
        <v>20430.451192181674</v>
      </c>
      <c r="V1606" s="181">
        <v>20444.237470777945</v>
      </c>
      <c r="W1606" s="181">
        <v>20445.088214298547</v>
      </c>
      <c r="X1606" s="181">
        <v>20433.145499026508</v>
      </c>
      <c r="Y1606" s="181">
        <v>20407.788128873766</v>
      </c>
    </row>
    <row r="1607" spans="1:25" x14ac:dyDescent="0.25">
      <c r="A1607" s="178" t="s">
        <v>1706</v>
      </c>
      <c r="B1607" s="178" t="s">
        <v>587</v>
      </c>
      <c r="C1607" s="178" t="s">
        <v>565</v>
      </c>
      <c r="D1607" s="178" t="s">
        <v>566</v>
      </c>
      <c r="E1607" s="181">
        <v>12396.681629290233</v>
      </c>
      <c r="F1607" s="181">
        <v>12452.285688457072</v>
      </c>
      <c r="G1607" s="181">
        <v>12513.991355301596</v>
      </c>
      <c r="H1607" s="181">
        <v>12583.562523012071</v>
      </c>
      <c r="I1607" s="181">
        <v>12659.14046522456</v>
      </c>
      <c r="J1607" s="182">
        <v>12738.864025209426</v>
      </c>
      <c r="K1607" s="181">
        <v>12821.293680649329</v>
      </c>
      <c r="L1607" s="181">
        <v>12905.367241239644</v>
      </c>
      <c r="M1607" s="181">
        <v>12990.065591922657</v>
      </c>
      <c r="N1607" s="181">
        <v>13074.611469749754</v>
      </c>
      <c r="O1607" s="181">
        <v>13158.365374149202</v>
      </c>
      <c r="P1607" s="181">
        <v>13241.596520803439</v>
      </c>
      <c r="Q1607" s="181">
        <v>13324.614974446029</v>
      </c>
      <c r="R1607" s="181">
        <v>13406.980197853138</v>
      </c>
      <c r="S1607" s="181">
        <v>13488.723485350936</v>
      </c>
      <c r="T1607" s="181">
        <v>13569.403742728306</v>
      </c>
      <c r="U1607" s="181">
        <v>13648.65297323421</v>
      </c>
      <c r="V1607" s="181">
        <v>13726.603766690821</v>
      </c>
      <c r="W1607" s="181">
        <v>13803.334573028127</v>
      </c>
      <c r="X1607" s="181">
        <v>13878.919137049636</v>
      </c>
      <c r="Y1607" s="181">
        <v>13952.589013586099</v>
      </c>
    </row>
    <row r="1608" spans="1:25" x14ac:dyDescent="0.25">
      <c r="A1608" s="178" t="s">
        <v>1706</v>
      </c>
      <c r="B1608" s="178" t="s">
        <v>594</v>
      </c>
      <c r="C1608" s="178" t="s">
        <v>218</v>
      </c>
      <c r="D1608" s="178" t="s">
        <v>1754</v>
      </c>
      <c r="E1608" s="181">
        <v>4186.7717152827818</v>
      </c>
      <c r="F1608" s="181">
        <v>4218.2210024319565</v>
      </c>
      <c r="G1608" s="181">
        <v>4254.766867201577</v>
      </c>
      <c r="H1608" s="181">
        <v>4296.8121962379992</v>
      </c>
      <c r="I1608" s="181">
        <v>4343.392999944238</v>
      </c>
      <c r="J1608" s="182">
        <v>4393.5872773420715</v>
      </c>
      <c r="K1608" s="181">
        <v>4446.7157718263825</v>
      </c>
      <c r="L1608" s="181">
        <v>4502.2077100519145</v>
      </c>
      <c r="M1608" s="181">
        <v>4559.509685197002</v>
      </c>
      <c r="N1608" s="181">
        <v>4618.1570267613133</v>
      </c>
      <c r="O1608" s="181">
        <v>4677.7670764496306</v>
      </c>
      <c r="P1608" s="181">
        <v>4738.3087218328028</v>
      </c>
      <c r="Q1608" s="181">
        <v>4799.7628435656989</v>
      </c>
      <c r="R1608" s="181">
        <v>4861.8323831155321</v>
      </c>
      <c r="S1608" s="181">
        <v>4924.4501930625875</v>
      </c>
      <c r="T1608" s="181">
        <v>4987.7349805033964</v>
      </c>
      <c r="U1608" s="181">
        <v>5051.3041075279807</v>
      </c>
      <c r="V1608" s="181">
        <v>5114.6387467672675</v>
      </c>
      <c r="W1608" s="181">
        <v>5177.7476896985099</v>
      </c>
      <c r="X1608" s="181">
        <v>5240.6914765865822</v>
      </c>
      <c r="Y1608" s="181">
        <v>5303.5181366284669</v>
      </c>
    </row>
    <row r="1609" spans="1:25" x14ac:dyDescent="0.25">
      <c r="A1609" s="178" t="s">
        <v>1706</v>
      </c>
      <c r="B1609" s="178" t="s">
        <v>594</v>
      </c>
      <c r="C1609" s="178" t="s">
        <v>240</v>
      </c>
      <c r="D1609" s="178" t="s">
        <v>241</v>
      </c>
      <c r="E1609" s="181">
        <v>18451.910390863701</v>
      </c>
      <c r="F1609" s="181">
        <v>18497.212147203041</v>
      </c>
      <c r="G1609" s="181">
        <v>18564.189192859289</v>
      </c>
      <c r="H1609" s="181">
        <v>18654.26432658164</v>
      </c>
      <c r="I1609" s="181">
        <v>18762.926547104442</v>
      </c>
      <c r="J1609" s="182">
        <v>18885.933652990025</v>
      </c>
      <c r="K1609" s="181">
        <v>19020.164582199832</v>
      </c>
      <c r="L1609" s="181">
        <v>19163.020685698288</v>
      </c>
      <c r="M1609" s="181">
        <v>19312.027208444466</v>
      </c>
      <c r="N1609" s="181">
        <v>19465.131242689189</v>
      </c>
      <c r="O1609" s="181">
        <v>19620.663433989481</v>
      </c>
      <c r="P1609" s="181">
        <v>19778.453906364037</v>
      </c>
      <c r="Q1609" s="181">
        <v>19938.385708143502</v>
      </c>
      <c r="R1609" s="181">
        <v>20099.194946714037</v>
      </c>
      <c r="S1609" s="181">
        <v>20260.587692191122</v>
      </c>
      <c r="T1609" s="181">
        <v>20423.036520996433</v>
      </c>
      <c r="U1609" s="181">
        <v>20584.96184744182</v>
      </c>
      <c r="V1609" s="181">
        <v>20744.261549043676</v>
      </c>
      <c r="W1609" s="181">
        <v>20901.003011995312</v>
      </c>
      <c r="X1609" s="181">
        <v>21055.460295274606</v>
      </c>
      <c r="Y1609" s="181">
        <v>21207.852313416515</v>
      </c>
    </row>
    <row r="1610" spans="1:25" x14ac:dyDescent="0.25">
      <c r="A1610" s="178" t="s">
        <v>1706</v>
      </c>
      <c r="B1610" s="178" t="s">
        <v>596</v>
      </c>
      <c r="C1610" s="178" t="s">
        <v>565</v>
      </c>
      <c r="D1610" s="178" t="s">
        <v>566</v>
      </c>
      <c r="E1610" s="181">
        <v>17603.402803283756</v>
      </c>
      <c r="F1610" s="181">
        <v>17860.087366387863</v>
      </c>
      <c r="G1610" s="181">
        <v>18102.818499403627</v>
      </c>
      <c r="H1610" s="181">
        <v>18340.492089174739</v>
      </c>
      <c r="I1610" s="181">
        <v>18574.731786880813</v>
      </c>
      <c r="J1610" s="182">
        <v>18805.726835394438</v>
      </c>
      <c r="K1610" s="181">
        <v>19033.551890624985</v>
      </c>
      <c r="L1610" s="181">
        <v>19258.110521407369</v>
      </c>
      <c r="M1610" s="181">
        <v>19478.763426880054</v>
      </c>
      <c r="N1610" s="181">
        <v>19694.795617542546</v>
      </c>
      <c r="O1610" s="181">
        <v>19905.493843597407</v>
      </c>
      <c r="P1610" s="181">
        <v>20111.429404467726</v>
      </c>
      <c r="Q1610" s="181">
        <v>20313.02049720415</v>
      </c>
      <c r="R1610" s="181">
        <v>20509.366034472052</v>
      </c>
      <c r="S1610" s="181">
        <v>20700.488152594706</v>
      </c>
      <c r="T1610" s="181">
        <v>20887.445798189146</v>
      </c>
      <c r="U1610" s="181">
        <v>21070.093088297137</v>
      </c>
      <c r="V1610" s="181">
        <v>21247.418801343116</v>
      </c>
      <c r="W1610" s="181">
        <v>21419.563995659337</v>
      </c>
      <c r="X1610" s="181">
        <v>21586.969612381392</v>
      </c>
      <c r="Y1610" s="181">
        <v>21750.350051078341</v>
      </c>
    </row>
    <row r="1611" spans="1:25" x14ac:dyDescent="0.25">
      <c r="A1611" s="178" t="s">
        <v>1706</v>
      </c>
      <c r="B1611" s="178" t="s">
        <v>598</v>
      </c>
      <c r="C1611" s="178" t="s">
        <v>565</v>
      </c>
      <c r="D1611" s="178" t="s">
        <v>566</v>
      </c>
      <c r="E1611" s="181">
        <v>2825.543811419232</v>
      </c>
      <c r="F1611" s="181">
        <v>2871.2661822163809</v>
      </c>
      <c r="G1611" s="181">
        <v>2908.9703913155672</v>
      </c>
      <c r="H1611" s="181">
        <v>2941.1108376013076</v>
      </c>
      <c r="I1611" s="181">
        <v>2969.089964018081</v>
      </c>
      <c r="J1611" s="182">
        <v>2993.9251327422635</v>
      </c>
      <c r="K1611" s="181">
        <v>3016.3207604630466</v>
      </c>
      <c r="L1611" s="181">
        <v>3036.8328230804063</v>
      </c>
      <c r="M1611" s="181">
        <v>3055.8426131570941</v>
      </c>
      <c r="N1611" s="181">
        <v>3073.5840376259985</v>
      </c>
      <c r="O1611" s="181">
        <v>3090.2128294578415</v>
      </c>
      <c r="P1611" s="181">
        <v>3105.9868613376339</v>
      </c>
      <c r="Q1611" s="181">
        <v>3121.1092260687856</v>
      </c>
      <c r="R1611" s="181">
        <v>3135.566111613809</v>
      </c>
      <c r="S1611" s="181">
        <v>3149.3450598601785</v>
      </c>
      <c r="T1611" s="181">
        <v>3162.2747758293149</v>
      </c>
      <c r="U1611" s="181">
        <v>3174.4780826953684</v>
      </c>
      <c r="V1611" s="181">
        <v>3186.2330173312498</v>
      </c>
      <c r="W1611" s="181">
        <v>3197.5335145376066</v>
      </c>
      <c r="X1611" s="181">
        <v>3208.3363178769077</v>
      </c>
      <c r="Y1611" s="181">
        <v>3218.3836219528266</v>
      </c>
    </row>
    <row r="1612" spans="1:25" x14ac:dyDescent="0.25">
      <c r="A1612" s="178" t="s">
        <v>1706</v>
      </c>
      <c r="B1612" s="178" t="s">
        <v>606</v>
      </c>
      <c r="C1612" s="178" t="s">
        <v>218</v>
      </c>
      <c r="D1612" s="178" t="s">
        <v>277</v>
      </c>
      <c r="E1612" s="181">
        <v>8801.7569646260945</v>
      </c>
      <c r="F1612" s="181">
        <v>8829.8843851084002</v>
      </c>
      <c r="G1612" s="181">
        <v>8862.6845814418575</v>
      </c>
      <c r="H1612" s="181">
        <v>8901.3165502828888</v>
      </c>
      <c r="I1612" s="181">
        <v>8944.3730685319351</v>
      </c>
      <c r="J1612" s="182">
        <v>8990.4258524097022</v>
      </c>
      <c r="K1612" s="181">
        <v>9038.3516476463083</v>
      </c>
      <c r="L1612" s="181">
        <v>9087.3499573672034</v>
      </c>
      <c r="M1612" s="181">
        <v>9136.6543986692377</v>
      </c>
      <c r="N1612" s="181">
        <v>9185.6322814340147</v>
      </c>
      <c r="O1612" s="181">
        <v>9233.7549441719621</v>
      </c>
      <c r="P1612" s="181">
        <v>9281.1352930908361</v>
      </c>
      <c r="Q1612" s="181">
        <v>9327.8699990839104</v>
      </c>
      <c r="R1612" s="181">
        <v>9373.4927577697563</v>
      </c>
      <c r="S1612" s="181">
        <v>9417.8577030970209</v>
      </c>
      <c r="T1612" s="181">
        <v>9460.9041209029638</v>
      </c>
      <c r="U1612" s="181">
        <v>9502.329063201285</v>
      </c>
      <c r="V1612" s="181">
        <v>9541.7689339494646</v>
      </c>
      <c r="W1612" s="181">
        <v>9579.0894816491636</v>
      </c>
      <c r="X1612" s="181">
        <v>9614.2004546605585</v>
      </c>
      <c r="Y1612" s="181">
        <v>9646.8152557171452</v>
      </c>
    </row>
    <row r="1613" spans="1:25" x14ac:dyDescent="0.25">
      <c r="A1613" s="178" t="s">
        <v>1706</v>
      </c>
      <c r="B1613" s="178" t="s">
        <v>606</v>
      </c>
      <c r="C1613" s="178" t="s">
        <v>528</v>
      </c>
      <c r="D1613" s="178" t="s">
        <v>1135</v>
      </c>
      <c r="E1613" s="181">
        <v>1779.1214777156395</v>
      </c>
      <c r="F1613" s="181">
        <v>1808.3525436301366</v>
      </c>
      <c r="G1613" s="181">
        <v>1839.0148313380978</v>
      </c>
      <c r="H1613" s="181">
        <v>1871.3974723691222</v>
      </c>
      <c r="I1613" s="181">
        <v>1905.2569404150718</v>
      </c>
      <c r="J1613" s="182">
        <v>1940.3307435916115</v>
      </c>
      <c r="K1613" s="181">
        <v>1976.4079386824494</v>
      </c>
      <c r="L1613" s="181">
        <v>2013.3369455971049</v>
      </c>
      <c r="M1613" s="181">
        <v>2050.965059956292</v>
      </c>
      <c r="N1613" s="181">
        <v>2089.1613092222669</v>
      </c>
      <c r="O1613" s="181">
        <v>2127.8113310255185</v>
      </c>
      <c r="P1613" s="181">
        <v>2166.9442117156791</v>
      </c>
      <c r="Q1613" s="181">
        <v>2206.5865467244134</v>
      </c>
      <c r="R1613" s="181">
        <v>2246.6311889012877</v>
      </c>
      <c r="S1613" s="181">
        <v>2287.0429156064297</v>
      </c>
      <c r="T1613" s="181">
        <v>2327.8054750454035</v>
      </c>
      <c r="U1613" s="181">
        <v>2368.8412888278017</v>
      </c>
      <c r="V1613" s="181">
        <v>2410.0533031265995</v>
      </c>
      <c r="W1613" s="181">
        <v>2451.3980543092493</v>
      </c>
      <c r="X1613" s="181">
        <v>2492.8413161860021</v>
      </c>
      <c r="Y1613" s="181">
        <v>2534.2956430414401</v>
      </c>
    </row>
    <row r="1614" spans="1:25" x14ac:dyDescent="0.25">
      <c r="A1614" s="178" t="s">
        <v>1706</v>
      </c>
      <c r="B1614" s="178" t="s">
        <v>606</v>
      </c>
      <c r="C1614" s="178" t="s">
        <v>240</v>
      </c>
      <c r="D1614" s="178" t="s">
        <v>241</v>
      </c>
      <c r="E1614" s="181">
        <v>2898.2625547358571</v>
      </c>
      <c r="F1614" s="181">
        <v>2932.1955520854167</v>
      </c>
      <c r="G1614" s="181">
        <v>2968.1207065109347</v>
      </c>
      <c r="H1614" s="181">
        <v>3006.4735902140751</v>
      </c>
      <c r="I1614" s="181">
        <v>3046.8299209422185</v>
      </c>
      <c r="J1614" s="182">
        <v>3088.7429139945548</v>
      </c>
      <c r="K1614" s="181">
        <v>3131.855536660456</v>
      </c>
      <c r="L1614" s="181">
        <v>3175.910808979721</v>
      </c>
      <c r="M1614" s="181">
        <v>3220.6545687250414</v>
      </c>
      <c r="N1614" s="181">
        <v>3265.871144954001</v>
      </c>
      <c r="O1614" s="181">
        <v>3311.3745333936672</v>
      </c>
      <c r="P1614" s="181">
        <v>3357.204250941541</v>
      </c>
      <c r="Q1614" s="181">
        <v>3403.3952278910506</v>
      </c>
      <c r="R1614" s="181">
        <v>3449.7763667116074</v>
      </c>
      <c r="S1614" s="181">
        <v>3496.2895099276907</v>
      </c>
      <c r="T1614" s="181">
        <v>3542.9063637407012</v>
      </c>
      <c r="U1614" s="181">
        <v>3589.5061706213155</v>
      </c>
      <c r="V1614" s="181">
        <v>3635.9408780322374</v>
      </c>
      <c r="W1614" s="181">
        <v>3682.1454926665506</v>
      </c>
      <c r="X1614" s="181">
        <v>3728.0699507504874</v>
      </c>
      <c r="Y1614" s="181">
        <v>3773.5858004461188</v>
      </c>
    </row>
    <row r="1615" spans="1:25" x14ac:dyDescent="0.25">
      <c r="A1615" s="178" t="s">
        <v>1706</v>
      </c>
      <c r="B1615" s="178" t="s">
        <v>608</v>
      </c>
      <c r="C1615" s="178" t="s">
        <v>218</v>
      </c>
      <c r="D1615" s="178" t="s">
        <v>1755</v>
      </c>
      <c r="E1615" s="181">
        <v>3195.8867145147237</v>
      </c>
      <c r="F1615" s="181">
        <v>3275.4978658665736</v>
      </c>
      <c r="G1615" s="181">
        <v>3346.9839762017814</v>
      </c>
      <c r="H1615" s="181">
        <v>3413.2155088496152</v>
      </c>
      <c r="I1615" s="181">
        <v>3475.483331618997</v>
      </c>
      <c r="J1615" s="182">
        <v>3534.6241970028118</v>
      </c>
      <c r="K1615" s="181">
        <v>3591.2745842675558</v>
      </c>
      <c r="L1615" s="181">
        <v>3645.9321118522962</v>
      </c>
      <c r="M1615" s="181">
        <v>3698.9009110085076</v>
      </c>
      <c r="N1615" s="181">
        <v>3750.3724568610819</v>
      </c>
      <c r="O1615" s="181">
        <v>3800.4427873639756</v>
      </c>
      <c r="P1615" s="181">
        <v>3849.4107463469586</v>
      </c>
      <c r="Q1615" s="181">
        <v>3897.5175162753221</v>
      </c>
      <c r="R1615" s="181">
        <v>3944.7007849276679</v>
      </c>
      <c r="S1615" s="181">
        <v>3990.9573030125607</v>
      </c>
      <c r="T1615" s="181">
        <v>4036.2195298063921</v>
      </c>
      <c r="U1615" s="181">
        <v>4080.499722677162</v>
      </c>
      <c r="V1615" s="181">
        <v>4123.8566371760544</v>
      </c>
      <c r="W1615" s="181">
        <v>4166.276375949431</v>
      </c>
      <c r="X1615" s="181">
        <v>4207.7221819370525</v>
      </c>
      <c r="Y1615" s="181">
        <v>4248.0138859098706</v>
      </c>
    </row>
    <row r="1616" spans="1:25" x14ac:dyDescent="0.25">
      <c r="A1616" s="178" t="s">
        <v>1706</v>
      </c>
      <c r="B1616" s="178" t="s">
        <v>608</v>
      </c>
      <c r="C1616" s="178" t="s">
        <v>240</v>
      </c>
      <c r="D1616" s="178" t="s">
        <v>241</v>
      </c>
      <c r="E1616" s="181">
        <v>10755.853582751257</v>
      </c>
      <c r="F1616" s="181">
        <v>10975.54091834244</v>
      </c>
      <c r="G1616" s="181">
        <v>11167.00305417557</v>
      </c>
      <c r="H1616" s="181">
        <v>11340.178767042549</v>
      </c>
      <c r="I1616" s="181">
        <v>11499.604564127045</v>
      </c>
      <c r="J1616" s="182">
        <v>11648.239313868269</v>
      </c>
      <c r="K1616" s="181">
        <v>11788.331710506412</v>
      </c>
      <c r="L1616" s="181">
        <v>11921.636823436529</v>
      </c>
      <c r="M1616" s="181">
        <v>12049.249011943868</v>
      </c>
      <c r="N1616" s="181">
        <v>12171.877653348844</v>
      </c>
      <c r="O1616" s="181">
        <v>12289.910518734578</v>
      </c>
      <c r="P1616" s="181">
        <v>12404.380990845199</v>
      </c>
      <c r="Q1616" s="181">
        <v>12516.120769505585</v>
      </c>
      <c r="R1616" s="181">
        <v>12624.977178524879</v>
      </c>
      <c r="S1616" s="181">
        <v>12730.986464544787</v>
      </c>
      <c r="T1616" s="181">
        <v>12833.978438360102</v>
      </c>
      <c r="U1616" s="181">
        <v>12934.03647272926</v>
      </c>
      <c r="V1616" s="181">
        <v>13031.388289349898</v>
      </c>
      <c r="W1616" s="181">
        <v>13126.02847424384</v>
      </c>
      <c r="X1616" s="181">
        <v>13217.87845792563</v>
      </c>
      <c r="Y1616" s="181">
        <v>13306.409952076037</v>
      </c>
    </row>
    <row r="1617" spans="1:25" x14ac:dyDescent="0.25">
      <c r="A1617" s="178" t="s">
        <v>1706</v>
      </c>
      <c r="B1617" s="178" t="s">
        <v>612</v>
      </c>
      <c r="C1617" s="178" t="s">
        <v>218</v>
      </c>
      <c r="D1617" s="178" t="s">
        <v>1756</v>
      </c>
      <c r="E1617" s="181">
        <v>11192.653274878983</v>
      </c>
      <c r="F1617" s="181">
        <v>11348.139101464234</v>
      </c>
      <c r="G1617" s="181">
        <v>11484.720464680368</v>
      </c>
      <c r="H1617" s="181">
        <v>11610.314213769281</v>
      </c>
      <c r="I1617" s="181">
        <v>11727.42842970054</v>
      </c>
      <c r="J1617" s="182">
        <v>11837.378898923494</v>
      </c>
      <c r="K1617" s="181">
        <v>11941.013227906069</v>
      </c>
      <c r="L1617" s="181">
        <v>12038.971700255761</v>
      </c>
      <c r="M1617" s="181">
        <v>12131.463213260928</v>
      </c>
      <c r="N1617" s="181">
        <v>12218.538705545725</v>
      </c>
      <c r="O1617" s="181">
        <v>12300.133081915887</v>
      </c>
      <c r="P1617" s="181">
        <v>12376.907928203822</v>
      </c>
      <c r="Q1617" s="181">
        <v>12449.414879209246</v>
      </c>
      <c r="R1617" s="181">
        <v>12517.345519195482</v>
      </c>
      <c r="S1617" s="181">
        <v>12580.738768120984</v>
      </c>
      <c r="T1617" s="181">
        <v>12639.340105145724</v>
      </c>
      <c r="U1617" s="181">
        <v>12693.344772533772</v>
      </c>
      <c r="V1617" s="181">
        <v>12743.224365778438</v>
      </c>
      <c r="W1617" s="181">
        <v>12789.030169200187</v>
      </c>
      <c r="X1617" s="181">
        <v>12830.804317086859</v>
      </c>
      <c r="Y1617" s="181">
        <v>12868.023754159978</v>
      </c>
    </row>
    <row r="1618" spans="1:25" x14ac:dyDescent="0.25">
      <c r="A1618" s="178" t="s">
        <v>1706</v>
      </c>
      <c r="B1618" s="178" t="s">
        <v>612</v>
      </c>
      <c r="C1618" s="178" t="s">
        <v>510</v>
      </c>
      <c r="D1618" s="178" t="s">
        <v>1757</v>
      </c>
      <c r="E1618" s="181">
        <v>4412.8378573819155</v>
      </c>
      <c r="F1618" s="181">
        <v>4545.2733857817866</v>
      </c>
      <c r="G1618" s="181">
        <v>4673.1124100628585</v>
      </c>
      <c r="H1618" s="181">
        <v>4799.3255677076531</v>
      </c>
      <c r="I1618" s="181">
        <v>4924.809877216092</v>
      </c>
      <c r="J1618" s="182">
        <v>5050.0149816366766</v>
      </c>
      <c r="K1618" s="181">
        <v>5175.2190462411018</v>
      </c>
      <c r="L1618" s="181">
        <v>5300.6287782162535</v>
      </c>
      <c r="M1618" s="181">
        <v>5426.2727754557964</v>
      </c>
      <c r="N1618" s="181">
        <v>5552.1110561066034</v>
      </c>
      <c r="O1618" s="181">
        <v>5678.0488615627501</v>
      </c>
      <c r="P1618" s="181">
        <v>5804.3275808688377</v>
      </c>
      <c r="Q1618" s="181">
        <v>5931.1530965485044</v>
      </c>
      <c r="R1618" s="181">
        <v>6058.3292769933523</v>
      </c>
      <c r="S1618" s="181">
        <v>6185.8191368066364</v>
      </c>
      <c r="T1618" s="181">
        <v>6313.4378988271546</v>
      </c>
      <c r="U1618" s="181">
        <v>6441.2184562321854</v>
      </c>
      <c r="V1618" s="181">
        <v>6569.3397254545289</v>
      </c>
      <c r="W1618" s="181">
        <v>6697.7732898385229</v>
      </c>
      <c r="X1618" s="181">
        <v>6826.4851913513794</v>
      </c>
      <c r="Y1618" s="181">
        <v>6955.1350031984121</v>
      </c>
    </row>
    <row r="1619" spans="1:25" x14ac:dyDescent="0.25">
      <c r="A1619" s="178" t="s">
        <v>1706</v>
      </c>
      <c r="B1619" s="178" t="s">
        <v>612</v>
      </c>
      <c r="C1619" s="178" t="s">
        <v>462</v>
      </c>
      <c r="D1619" s="178" t="s">
        <v>1758</v>
      </c>
      <c r="E1619" s="181">
        <v>5990.1496956497767</v>
      </c>
      <c r="F1619" s="181">
        <v>6139.7926935676405</v>
      </c>
      <c r="G1619" s="181">
        <v>6281.6526502228562</v>
      </c>
      <c r="H1619" s="181">
        <v>6419.8058501484393</v>
      </c>
      <c r="I1619" s="181">
        <v>6555.4897687198272</v>
      </c>
      <c r="J1619" s="182">
        <v>6689.3255697751183</v>
      </c>
      <c r="K1619" s="181">
        <v>6821.6965362732408</v>
      </c>
      <c r="L1619" s="181">
        <v>6952.8849296852686</v>
      </c>
      <c r="M1619" s="181">
        <v>7082.9351547169881</v>
      </c>
      <c r="N1619" s="181">
        <v>7211.8017721725782</v>
      </c>
      <c r="O1619" s="181">
        <v>7339.3695246083325</v>
      </c>
      <c r="P1619" s="181">
        <v>7465.9578888835622</v>
      </c>
      <c r="Q1619" s="181">
        <v>7591.8347750758312</v>
      </c>
      <c r="R1619" s="181">
        <v>7716.7508742306909</v>
      </c>
      <c r="S1619" s="181">
        <v>7840.6635072731451</v>
      </c>
      <c r="T1619" s="181">
        <v>7963.3444888290314</v>
      </c>
      <c r="U1619" s="181">
        <v>8084.8433857628852</v>
      </c>
      <c r="V1619" s="181">
        <v>8205.3913002518384</v>
      </c>
      <c r="W1619" s="181">
        <v>8324.9572243696985</v>
      </c>
      <c r="X1619" s="181">
        <v>8443.5039768382157</v>
      </c>
      <c r="Y1619" s="181">
        <v>8560.6179701802612</v>
      </c>
    </row>
    <row r="1620" spans="1:25" x14ac:dyDescent="0.25">
      <c r="A1620" s="178" t="s">
        <v>1706</v>
      </c>
      <c r="B1620" s="178" t="s">
        <v>612</v>
      </c>
      <c r="C1620" s="178" t="s">
        <v>240</v>
      </c>
      <c r="D1620" s="178" t="s">
        <v>241</v>
      </c>
      <c r="E1620" s="181">
        <v>12637.680957696723</v>
      </c>
      <c r="F1620" s="181">
        <v>12783.872534470747</v>
      </c>
      <c r="G1620" s="181">
        <v>12908.42123714479</v>
      </c>
      <c r="H1620" s="181">
        <v>13020.359899134328</v>
      </c>
      <c r="I1620" s="181">
        <v>13122.586376158248</v>
      </c>
      <c r="J1620" s="182">
        <v>13216.640316601428</v>
      </c>
      <c r="K1620" s="181">
        <v>13303.52518999019</v>
      </c>
      <c r="L1620" s="181">
        <v>13384.00433810114</v>
      </c>
      <c r="M1620" s="181">
        <v>13458.355149044479</v>
      </c>
      <c r="N1620" s="181">
        <v>13526.676986901277</v>
      </c>
      <c r="O1620" s="181">
        <v>13588.939402896924</v>
      </c>
      <c r="P1620" s="181">
        <v>13645.912597694196</v>
      </c>
      <c r="Q1620" s="181">
        <v>13698.23880675597</v>
      </c>
      <c r="R1620" s="181">
        <v>13745.610028193067</v>
      </c>
      <c r="S1620" s="181">
        <v>13788.100741112936</v>
      </c>
      <c r="T1620" s="181">
        <v>13825.463227272807</v>
      </c>
      <c r="U1620" s="181">
        <v>13857.942065797542</v>
      </c>
      <c r="V1620" s="181">
        <v>13886.080467660611</v>
      </c>
      <c r="W1620" s="181">
        <v>13909.959812303921</v>
      </c>
      <c r="X1620" s="181">
        <v>13929.650391841447</v>
      </c>
      <c r="Y1620" s="181">
        <v>13944.608970916181</v>
      </c>
    </row>
    <row r="1621" spans="1:25" x14ac:dyDescent="0.25">
      <c r="A1621" s="178" t="s">
        <v>1706</v>
      </c>
      <c r="B1621" s="178" t="s">
        <v>618</v>
      </c>
      <c r="C1621" s="178" t="s">
        <v>252</v>
      </c>
      <c r="D1621" s="178" t="s">
        <v>1759</v>
      </c>
      <c r="E1621" s="181">
        <v>1227.5842119761694</v>
      </c>
      <c r="F1621" s="181">
        <v>1279.2063287056578</v>
      </c>
      <c r="G1621" s="181">
        <v>1332.6012766359888</v>
      </c>
      <c r="H1621" s="181">
        <v>1388.2415870513823</v>
      </c>
      <c r="I1621" s="181">
        <v>1446.1910062124964</v>
      </c>
      <c r="J1621" s="182">
        <v>1506.4441528944269</v>
      </c>
      <c r="K1621" s="181">
        <v>1569.0155931522493</v>
      </c>
      <c r="L1621" s="181">
        <v>1633.9060234625506</v>
      </c>
      <c r="M1621" s="181">
        <v>1701.0812751679516</v>
      </c>
      <c r="N1621" s="181">
        <v>1770.5198284810037</v>
      </c>
      <c r="O1621" s="181">
        <v>1842.1882498319942</v>
      </c>
      <c r="P1621" s="181">
        <v>1916.1670866964553</v>
      </c>
      <c r="Q1621" s="181">
        <v>1992.5334054143532</v>
      </c>
      <c r="R1621" s="181">
        <v>2071.2379656659027</v>
      </c>
      <c r="S1621" s="181">
        <v>2152.3064467328195</v>
      </c>
      <c r="T1621" s="181">
        <v>2235.8073200476065</v>
      </c>
      <c r="U1621" s="181">
        <v>2321.6822607565718</v>
      </c>
      <c r="V1621" s="181">
        <v>2409.8260152375851</v>
      </c>
      <c r="W1621" s="181">
        <v>2500.2599985855691</v>
      </c>
      <c r="X1621" s="181">
        <v>2593.017674265514</v>
      </c>
      <c r="Y1621" s="181">
        <v>2688.0955871660108</v>
      </c>
    </row>
    <row r="1622" spans="1:25" x14ac:dyDescent="0.25">
      <c r="A1622" s="178" t="s">
        <v>1706</v>
      </c>
      <c r="B1622" s="178" t="s">
        <v>618</v>
      </c>
      <c r="C1622" s="178" t="s">
        <v>240</v>
      </c>
      <c r="D1622" s="178" t="s">
        <v>241</v>
      </c>
      <c r="E1622" s="181">
        <v>16132.376224381478</v>
      </c>
      <c r="F1622" s="181">
        <v>16269.595586372934</v>
      </c>
      <c r="G1622" s="181">
        <v>16404.561452975686</v>
      </c>
      <c r="H1622" s="181">
        <v>16542.305527361663</v>
      </c>
      <c r="I1622" s="181">
        <v>16682.48730506948</v>
      </c>
      <c r="J1622" s="182">
        <v>16823.995672001474</v>
      </c>
      <c r="K1622" s="181">
        <v>16966.036098670407</v>
      </c>
      <c r="L1622" s="181">
        <v>17107.735204455457</v>
      </c>
      <c r="M1622" s="181">
        <v>17247.946470012575</v>
      </c>
      <c r="N1622" s="181">
        <v>17385.766914889664</v>
      </c>
      <c r="O1622" s="181">
        <v>17520.2749131362</v>
      </c>
      <c r="P1622" s="181">
        <v>17651.700632603694</v>
      </c>
      <c r="Q1622" s="181">
        <v>17780.205621139365</v>
      </c>
      <c r="R1622" s="181">
        <v>17904.829652598943</v>
      </c>
      <c r="S1622" s="181">
        <v>18025.349374791283</v>
      </c>
      <c r="T1622" s="181">
        <v>18141.91153852061</v>
      </c>
      <c r="U1622" s="181">
        <v>18253.644346249217</v>
      </c>
      <c r="V1622" s="181">
        <v>18359.422673083121</v>
      </c>
      <c r="W1622" s="181">
        <v>18459.196914246284</v>
      </c>
      <c r="X1622" s="181">
        <v>18553.017353555882</v>
      </c>
      <c r="Y1622" s="181">
        <v>18640.680379354017</v>
      </c>
    </row>
    <row r="1623" spans="1:25" x14ac:dyDescent="0.25">
      <c r="A1623" s="178" t="s">
        <v>1706</v>
      </c>
      <c r="B1623" s="178" t="s">
        <v>620</v>
      </c>
      <c r="C1623" s="178" t="s">
        <v>218</v>
      </c>
      <c r="D1623" s="178" t="s">
        <v>1760</v>
      </c>
      <c r="E1623" s="181">
        <v>3783.886910192512</v>
      </c>
      <c r="F1623" s="181">
        <v>3794.1045627428039</v>
      </c>
      <c r="G1623" s="181">
        <v>3813.6771614637673</v>
      </c>
      <c r="H1623" s="181">
        <v>3841.6379943567958</v>
      </c>
      <c r="I1623" s="181">
        <v>3876.3974510258122</v>
      </c>
      <c r="J1623" s="182">
        <v>3916.7187771386934</v>
      </c>
      <c r="K1623" s="181">
        <v>3961.681511531061</v>
      </c>
      <c r="L1623" s="181">
        <v>4010.5575337173259</v>
      </c>
      <c r="M1623" s="181">
        <v>4062.7028888194418</v>
      </c>
      <c r="N1623" s="181">
        <v>4117.6440399165658</v>
      </c>
      <c r="O1623" s="181">
        <v>4175.0251332084226</v>
      </c>
      <c r="P1623" s="181">
        <v>4234.7600177412332</v>
      </c>
      <c r="Q1623" s="181">
        <v>4296.7716243469986</v>
      </c>
      <c r="R1623" s="181">
        <v>4360.7356247992575</v>
      </c>
      <c r="S1623" s="181">
        <v>4426.4765566927417</v>
      </c>
      <c r="T1623" s="181">
        <v>4493.8097712193894</v>
      </c>
      <c r="U1623" s="181">
        <v>4562.4765834087466</v>
      </c>
      <c r="V1623" s="181">
        <v>4632.2560698777106</v>
      </c>
      <c r="W1623" s="181">
        <v>4703.0283981000839</v>
      </c>
      <c r="X1623" s="181">
        <v>4774.662123260995</v>
      </c>
      <c r="Y1623" s="181">
        <v>4846.8533289636835</v>
      </c>
    </row>
    <row r="1624" spans="1:25" x14ac:dyDescent="0.25">
      <c r="A1624" s="178" t="s">
        <v>1706</v>
      </c>
      <c r="B1624" s="178" t="s">
        <v>620</v>
      </c>
      <c r="C1624" s="178" t="s">
        <v>240</v>
      </c>
      <c r="D1624" s="178" t="s">
        <v>241</v>
      </c>
      <c r="E1624" s="181">
        <v>19011.134606575746</v>
      </c>
      <c r="F1624" s="181">
        <v>18817.758974959077</v>
      </c>
      <c r="G1624" s="181">
        <v>18672.078945914654</v>
      </c>
      <c r="H1624" s="181">
        <v>18567.641620078753</v>
      </c>
      <c r="I1624" s="181">
        <v>18495.308083262516</v>
      </c>
      <c r="J1624" s="182">
        <v>18448.030985457837</v>
      </c>
      <c r="K1624" s="181">
        <v>18420.564373805348</v>
      </c>
      <c r="L1624" s="181">
        <v>18408.790010667599</v>
      </c>
      <c r="M1624" s="181">
        <v>18409.162899670828</v>
      </c>
      <c r="N1624" s="181">
        <v>18419.066625321368</v>
      </c>
      <c r="O1624" s="181">
        <v>18436.526401841387</v>
      </c>
      <c r="P1624" s="181">
        <v>18460.834662464102</v>
      </c>
      <c r="Q1624" s="181">
        <v>18491.351325503503</v>
      </c>
      <c r="R1624" s="181">
        <v>18526.411401419729</v>
      </c>
      <c r="S1624" s="181">
        <v>18565.052840218479</v>
      </c>
      <c r="T1624" s="181">
        <v>18606.319703384208</v>
      </c>
      <c r="U1624" s="181">
        <v>18648.998147122031</v>
      </c>
      <c r="V1624" s="181">
        <v>18692.085493593029</v>
      </c>
      <c r="W1624" s="181">
        <v>18735.030897453249</v>
      </c>
      <c r="X1624" s="181">
        <v>18777.264812559006</v>
      </c>
      <c r="Y1624" s="181">
        <v>18817.576526637946</v>
      </c>
    </row>
    <row r="1625" spans="1:25" x14ac:dyDescent="0.25">
      <c r="A1625" s="178" t="s">
        <v>1706</v>
      </c>
      <c r="B1625" s="178" t="s">
        <v>622</v>
      </c>
      <c r="C1625" s="178" t="s">
        <v>512</v>
      </c>
      <c r="D1625" s="178" t="s">
        <v>1761</v>
      </c>
      <c r="E1625" s="181">
        <v>1960.0313406534437</v>
      </c>
      <c r="F1625" s="181">
        <v>2004.2176649895271</v>
      </c>
      <c r="G1625" s="181">
        <v>2052.7194446745411</v>
      </c>
      <c r="H1625" s="181">
        <v>2105.6457151761683</v>
      </c>
      <c r="I1625" s="181">
        <v>2162.4980584566692</v>
      </c>
      <c r="J1625" s="182">
        <v>2222.8327555148553</v>
      </c>
      <c r="K1625" s="181">
        <v>2286.3139523764999</v>
      </c>
      <c r="L1625" s="181">
        <v>2352.6755526845727</v>
      </c>
      <c r="M1625" s="181">
        <v>2421.6566121876294</v>
      </c>
      <c r="N1625" s="181">
        <v>2493.0363624379634</v>
      </c>
      <c r="O1625" s="181">
        <v>2566.6300825013109</v>
      </c>
      <c r="P1625" s="181">
        <v>2642.4360588366358</v>
      </c>
      <c r="Q1625" s="181">
        <v>2720.4603015276416</v>
      </c>
      <c r="R1625" s="181">
        <v>2800.5374500715998</v>
      </c>
      <c r="S1625" s="181">
        <v>2882.5986147598946</v>
      </c>
      <c r="T1625" s="181">
        <v>2966.5789160993058</v>
      </c>
      <c r="U1625" s="181">
        <v>3052.2413855966402</v>
      </c>
      <c r="V1625" s="181">
        <v>3139.3588605185391</v>
      </c>
      <c r="W1625" s="181">
        <v>3227.8869817744467</v>
      </c>
      <c r="X1625" s="181">
        <v>3317.7884090611165</v>
      </c>
      <c r="Y1625" s="181">
        <v>3408.9180279657544</v>
      </c>
    </row>
    <row r="1626" spans="1:25" x14ac:dyDescent="0.25">
      <c r="A1626" s="178" t="s">
        <v>1706</v>
      </c>
      <c r="B1626" s="178" t="s">
        <v>622</v>
      </c>
      <c r="C1626" s="178" t="s">
        <v>262</v>
      </c>
      <c r="D1626" s="178" t="s">
        <v>473</v>
      </c>
      <c r="E1626" s="181">
        <v>1848.0007130465788</v>
      </c>
      <c r="F1626" s="181">
        <v>1876.5924776237916</v>
      </c>
      <c r="G1626" s="181">
        <v>1908.7130747877154</v>
      </c>
      <c r="H1626" s="181">
        <v>1944.3852587888759</v>
      </c>
      <c r="I1626" s="181">
        <v>1983.0730472278287</v>
      </c>
      <c r="J1626" s="182">
        <v>2024.3040328261368</v>
      </c>
      <c r="K1626" s="181">
        <v>2067.7155119065601</v>
      </c>
      <c r="L1626" s="181">
        <v>2113.0166808253234</v>
      </c>
      <c r="M1626" s="181">
        <v>2159.9286911807976</v>
      </c>
      <c r="N1626" s="181">
        <v>2208.2153901377424</v>
      </c>
      <c r="O1626" s="181">
        <v>2257.6783392461202</v>
      </c>
      <c r="P1626" s="181">
        <v>2308.2839932576085</v>
      </c>
      <c r="Q1626" s="181">
        <v>2360.006028781308</v>
      </c>
      <c r="R1626" s="181">
        <v>2412.6708159561044</v>
      </c>
      <c r="S1626" s="181">
        <v>2466.1916707949495</v>
      </c>
      <c r="T1626" s="181">
        <v>2520.4873702598475</v>
      </c>
      <c r="U1626" s="181">
        <v>2575.3334171497017</v>
      </c>
      <c r="V1626" s="181">
        <v>2630.5194424832202</v>
      </c>
      <c r="W1626" s="181">
        <v>2685.9927762930392</v>
      </c>
      <c r="X1626" s="181">
        <v>2741.7078298599372</v>
      </c>
      <c r="Y1626" s="181">
        <v>2797.5316693479131</v>
      </c>
    </row>
    <row r="1627" spans="1:25" x14ac:dyDescent="0.25">
      <c r="A1627" s="178" t="s">
        <v>1706</v>
      </c>
      <c r="B1627" s="178" t="s">
        <v>622</v>
      </c>
      <c r="C1627" s="178" t="s">
        <v>240</v>
      </c>
      <c r="D1627" s="178" t="s">
        <v>241</v>
      </c>
      <c r="E1627" s="181">
        <v>9089.6201101570132</v>
      </c>
      <c r="F1627" s="181">
        <v>9037.9156768324319</v>
      </c>
      <c r="G1627" s="181">
        <v>9001.0604433517583</v>
      </c>
      <c r="H1627" s="181">
        <v>8978.2163211788629</v>
      </c>
      <c r="I1627" s="181">
        <v>8966.0503376959277</v>
      </c>
      <c r="J1627" s="182">
        <v>8961.7519048415088</v>
      </c>
      <c r="K1627" s="181">
        <v>8963.1915553977306</v>
      </c>
      <c r="L1627" s="181">
        <v>8968.7007448018157</v>
      </c>
      <c r="M1627" s="181">
        <v>8976.783205244079</v>
      </c>
      <c r="N1627" s="181">
        <v>8986.2287873668793</v>
      </c>
      <c r="O1627" s="181">
        <v>8996.0698939510785</v>
      </c>
      <c r="P1627" s="181">
        <v>9006.0573941650509</v>
      </c>
      <c r="Q1627" s="181">
        <v>9015.9874474672069</v>
      </c>
      <c r="R1627" s="181">
        <v>9025.1197398742843</v>
      </c>
      <c r="S1627" s="181">
        <v>9033.092217792735</v>
      </c>
      <c r="T1627" s="181">
        <v>9039.5926113975875</v>
      </c>
      <c r="U1627" s="181">
        <v>9043.8325321862012</v>
      </c>
      <c r="V1627" s="181">
        <v>9045.1397296988052</v>
      </c>
      <c r="W1627" s="181">
        <v>9043.4328913402314</v>
      </c>
      <c r="X1627" s="181">
        <v>9038.6666096319022</v>
      </c>
      <c r="Y1627" s="181">
        <v>9030.5234088436009</v>
      </c>
    </row>
    <row r="1628" spans="1:25" x14ac:dyDescent="0.25">
      <c r="A1628" s="178" t="s">
        <v>1706</v>
      </c>
      <c r="B1628" s="178" t="s">
        <v>623</v>
      </c>
      <c r="C1628" s="178" t="s">
        <v>218</v>
      </c>
      <c r="D1628" s="178" t="s">
        <v>1762</v>
      </c>
      <c r="E1628" s="181">
        <v>2844.5557376209463</v>
      </c>
      <c r="F1628" s="181">
        <v>2886.1279795240812</v>
      </c>
      <c r="G1628" s="181">
        <v>2935.4954827460933</v>
      </c>
      <c r="H1628" s="181">
        <v>2992.2611031368851</v>
      </c>
      <c r="I1628" s="181">
        <v>3055.4473902405371</v>
      </c>
      <c r="J1628" s="182">
        <v>3124.2571892107135</v>
      </c>
      <c r="K1628" s="181">
        <v>3198.0684886642612</v>
      </c>
      <c r="L1628" s="181">
        <v>3276.3748329878072</v>
      </c>
      <c r="M1628" s="181">
        <v>3358.6973091001564</v>
      </c>
      <c r="N1628" s="181">
        <v>3444.6580713920644</v>
      </c>
      <c r="O1628" s="181">
        <v>3533.942353316063</v>
      </c>
      <c r="P1628" s="181">
        <v>3626.4474356606761</v>
      </c>
      <c r="Q1628" s="181">
        <v>3722.0515996292356</v>
      </c>
      <c r="R1628" s="181">
        <v>3820.3928282864931</v>
      </c>
      <c r="S1628" s="181">
        <v>3921.2578708144915</v>
      </c>
      <c r="T1628" s="181">
        <v>4024.4593984277908</v>
      </c>
      <c r="U1628" s="181">
        <v>4129.6758567033612</v>
      </c>
      <c r="V1628" s="181">
        <v>4236.5937426514065</v>
      </c>
      <c r="W1628" s="181">
        <v>4345.0361706712956</v>
      </c>
      <c r="X1628" s="181">
        <v>4454.8480631108187</v>
      </c>
      <c r="Y1628" s="181">
        <v>4565.7441169546019</v>
      </c>
    </row>
    <row r="1629" spans="1:25" x14ac:dyDescent="0.25">
      <c r="A1629" s="178" t="s">
        <v>1706</v>
      </c>
      <c r="B1629" s="178" t="s">
        <v>623</v>
      </c>
      <c r="C1629" s="178" t="s">
        <v>240</v>
      </c>
      <c r="D1629" s="178" t="s">
        <v>241</v>
      </c>
      <c r="E1629" s="181">
        <v>20915.198550065106</v>
      </c>
      <c r="F1629" s="181">
        <v>20809.748076361393</v>
      </c>
      <c r="G1629" s="181">
        <v>20756.484398660548</v>
      </c>
      <c r="H1629" s="181">
        <v>20749.642312279451</v>
      </c>
      <c r="I1629" s="181">
        <v>20779.851670979981</v>
      </c>
      <c r="J1629" s="182">
        <v>20839.573820876256</v>
      </c>
      <c r="K1629" s="181">
        <v>20922.921007918827</v>
      </c>
      <c r="L1629" s="181">
        <v>21025.139045759981</v>
      </c>
      <c r="M1629" s="181">
        <v>21141.962928667912</v>
      </c>
      <c r="N1629" s="181">
        <v>21270.038574017999</v>
      </c>
      <c r="O1629" s="181">
        <v>21406.61903083741</v>
      </c>
      <c r="P1629" s="181">
        <v>21550.402259986415</v>
      </c>
      <c r="Q1629" s="181">
        <v>21700.05566416958</v>
      </c>
      <c r="R1629" s="181">
        <v>21852.956908065415</v>
      </c>
      <c r="S1629" s="181">
        <v>22007.502838805958</v>
      </c>
      <c r="T1629" s="181">
        <v>22162.345181055622</v>
      </c>
      <c r="U1629" s="181">
        <v>22315.50610671936</v>
      </c>
      <c r="V1629" s="181">
        <v>22465.195634663884</v>
      </c>
      <c r="W1629" s="181">
        <v>22610.469163805337</v>
      </c>
      <c r="X1629" s="181">
        <v>22750.567993533776</v>
      </c>
      <c r="Y1629" s="181">
        <v>22884.143048611564</v>
      </c>
    </row>
    <row r="1630" spans="1:25" x14ac:dyDescent="0.25">
      <c r="A1630" s="178" t="s">
        <v>1706</v>
      </c>
      <c r="B1630" s="178" t="s">
        <v>625</v>
      </c>
      <c r="C1630" s="178" t="s">
        <v>218</v>
      </c>
      <c r="D1630" s="178" t="s">
        <v>1763</v>
      </c>
      <c r="E1630" s="181">
        <v>40402.199746822895</v>
      </c>
      <c r="F1630" s="181">
        <v>40860.799305046763</v>
      </c>
      <c r="G1630" s="181">
        <v>41403.240103160693</v>
      </c>
      <c r="H1630" s="181">
        <v>42025.254883212532</v>
      </c>
      <c r="I1630" s="181">
        <v>42711.567561140604</v>
      </c>
      <c r="J1630" s="182">
        <v>43448.962569303862</v>
      </c>
      <c r="K1630" s="181">
        <v>44227.392728744657</v>
      </c>
      <c r="L1630" s="181">
        <v>45038.856173932938</v>
      </c>
      <c r="M1630" s="181">
        <v>45876.042144590843</v>
      </c>
      <c r="N1630" s="181">
        <v>46733.031244298625</v>
      </c>
      <c r="O1630" s="181">
        <v>47604.945009817238</v>
      </c>
      <c r="P1630" s="181">
        <v>48490.551508143421</v>
      </c>
      <c r="Q1630" s="181">
        <v>49388.865281521292</v>
      </c>
      <c r="R1630" s="181">
        <v>50295.934164653641</v>
      </c>
      <c r="S1630" s="181">
        <v>51209.71965505866</v>
      </c>
      <c r="T1630" s="181">
        <v>52128.432668306756</v>
      </c>
      <c r="U1630" s="181">
        <v>53048.721451332407</v>
      </c>
      <c r="V1630" s="181">
        <v>53967.472308891651</v>
      </c>
      <c r="W1630" s="181">
        <v>54883.532608430382</v>
      </c>
      <c r="X1630" s="181">
        <v>55795.865884120671</v>
      </c>
      <c r="Y1630" s="181">
        <v>56701.811475567054</v>
      </c>
    </row>
    <row r="1631" spans="1:25" x14ac:dyDescent="0.25">
      <c r="A1631" s="178" t="s">
        <v>1706</v>
      </c>
      <c r="B1631" s="178" t="s">
        <v>625</v>
      </c>
      <c r="C1631" s="178" t="s">
        <v>262</v>
      </c>
      <c r="D1631" s="178" t="s">
        <v>1764</v>
      </c>
      <c r="E1631" s="181">
        <v>3724.6961106092622</v>
      </c>
      <c r="F1631" s="181">
        <v>3698.7044229266339</v>
      </c>
      <c r="G1631" s="181">
        <v>3679.8831854208856</v>
      </c>
      <c r="H1631" s="181">
        <v>3667.4735833246687</v>
      </c>
      <c r="I1631" s="181">
        <v>3659.8145866029286</v>
      </c>
      <c r="J1631" s="182">
        <v>3655.5263514713361</v>
      </c>
      <c r="K1631" s="181">
        <v>3653.5813374569616</v>
      </c>
      <c r="L1631" s="181">
        <v>3653.1855369842147</v>
      </c>
      <c r="M1631" s="181">
        <v>3653.6526330751308</v>
      </c>
      <c r="N1631" s="181">
        <v>3654.4514635655291</v>
      </c>
      <c r="O1631" s="181">
        <v>3655.167210907066</v>
      </c>
      <c r="P1631" s="181">
        <v>3655.6889809617378</v>
      </c>
      <c r="Q1631" s="181">
        <v>3655.9319141654428</v>
      </c>
      <c r="R1631" s="181">
        <v>3655.6016478932365</v>
      </c>
      <c r="S1631" s="181">
        <v>3654.561869427479</v>
      </c>
      <c r="T1631" s="181">
        <v>3652.7043543060936</v>
      </c>
      <c r="U1631" s="181">
        <v>3649.8222216643626</v>
      </c>
      <c r="V1631" s="181">
        <v>3645.7409119080562</v>
      </c>
      <c r="W1631" s="181">
        <v>3640.4302665557361</v>
      </c>
      <c r="X1631" s="181">
        <v>3633.8719169398109</v>
      </c>
      <c r="Y1631" s="181">
        <v>3625.9470887066022</v>
      </c>
    </row>
    <row r="1632" spans="1:25" x14ac:dyDescent="0.25">
      <c r="A1632" s="178" t="s">
        <v>1706</v>
      </c>
      <c r="B1632" s="178" t="s">
        <v>625</v>
      </c>
      <c r="C1632" s="178" t="s">
        <v>752</v>
      </c>
      <c r="D1632" s="178" t="s">
        <v>1765</v>
      </c>
      <c r="E1632" s="181">
        <v>3593.4381831548835</v>
      </c>
      <c r="F1632" s="181">
        <v>3671.5992730008702</v>
      </c>
      <c r="G1632" s="181">
        <v>3758.5990265730984</v>
      </c>
      <c r="H1632" s="181">
        <v>3854.2978650198243</v>
      </c>
      <c r="I1632" s="181">
        <v>3957.5251150996596</v>
      </c>
      <c r="J1632" s="182">
        <v>4067.2496515945613</v>
      </c>
      <c r="K1632" s="181">
        <v>4182.6931748501866</v>
      </c>
      <c r="L1632" s="181">
        <v>4303.237073556671</v>
      </c>
      <c r="M1632" s="181">
        <v>4428.3008055216669</v>
      </c>
      <c r="N1632" s="181">
        <v>4557.4128551122167</v>
      </c>
      <c r="O1632" s="181">
        <v>4690.1824770314679</v>
      </c>
      <c r="P1632" s="181">
        <v>4826.5637419881577</v>
      </c>
      <c r="Q1632" s="181">
        <v>4966.5318083040984</v>
      </c>
      <c r="R1632" s="181">
        <v>5109.7576482056265</v>
      </c>
      <c r="S1632" s="181">
        <v>5256.0933803434809</v>
      </c>
      <c r="T1632" s="181">
        <v>5405.4093914202176</v>
      </c>
      <c r="U1632" s="181">
        <v>5557.4056250882495</v>
      </c>
      <c r="V1632" s="181">
        <v>5711.7935664220067</v>
      </c>
      <c r="W1632" s="181">
        <v>5868.4814116414764</v>
      </c>
      <c r="X1632" s="181">
        <v>6027.3852128887429</v>
      </c>
      <c r="Y1632" s="181">
        <v>6188.2394603651555</v>
      </c>
    </row>
    <row r="1633" spans="1:25" x14ac:dyDescent="0.25">
      <c r="A1633" s="178" t="s">
        <v>1706</v>
      </c>
      <c r="B1633" s="178" t="s">
        <v>625</v>
      </c>
      <c r="C1633" s="178" t="s">
        <v>934</v>
      </c>
      <c r="D1633" s="178" t="s">
        <v>1766</v>
      </c>
      <c r="E1633" s="181">
        <v>1891.1238317080913</v>
      </c>
      <c r="F1633" s="181">
        <v>1941.3853803155662</v>
      </c>
      <c r="G1633" s="181">
        <v>1996.7751667073953</v>
      </c>
      <c r="H1633" s="181">
        <v>2057.2881976236786</v>
      </c>
      <c r="I1633" s="181">
        <v>2122.3657575067364</v>
      </c>
      <c r="J1633" s="182">
        <v>2191.5131013984324</v>
      </c>
      <c r="K1633" s="181">
        <v>2264.3624202636088</v>
      </c>
      <c r="L1633" s="181">
        <v>2340.6252947722105</v>
      </c>
      <c r="M1633" s="181">
        <v>2420.028192753196</v>
      </c>
      <c r="N1633" s="181">
        <v>2502.3518497158639</v>
      </c>
      <c r="O1633" s="181">
        <v>2587.4170270424243</v>
      </c>
      <c r="P1633" s="181">
        <v>2675.2318626821907</v>
      </c>
      <c r="Q1633" s="181">
        <v>2765.8160583060408</v>
      </c>
      <c r="R1633" s="181">
        <v>2859.0191556781638</v>
      </c>
      <c r="S1633" s="181">
        <v>2954.7893526809235</v>
      </c>
      <c r="T1633" s="181">
        <v>3053.0838727756177</v>
      </c>
      <c r="U1633" s="181">
        <v>3153.7621009551431</v>
      </c>
      <c r="V1633" s="181">
        <v>3256.6870468086404</v>
      </c>
      <c r="W1633" s="181">
        <v>3361.8315406840525</v>
      </c>
      <c r="X1633" s="181">
        <v>3469.172161298929</v>
      </c>
      <c r="Y1633" s="181">
        <v>3578.579794531327</v>
      </c>
    </row>
    <row r="1634" spans="1:25" x14ac:dyDescent="0.25">
      <c r="A1634" s="178" t="s">
        <v>1706</v>
      </c>
      <c r="B1634" s="178" t="s">
        <v>625</v>
      </c>
      <c r="C1634" s="178" t="s">
        <v>449</v>
      </c>
      <c r="D1634" s="178" t="s">
        <v>1767</v>
      </c>
      <c r="E1634" s="181">
        <v>3053.2613278618624</v>
      </c>
      <c r="F1634" s="181">
        <v>3068.4019850574623</v>
      </c>
      <c r="G1634" s="181">
        <v>3089.485475396235</v>
      </c>
      <c r="H1634" s="181">
        <v>3116.0801249294645</v>
      </c>
      <c r="I1634" s="181">
        <v>3146.9526072713529</v>
      </c>
      <c r="J1634" s="182">
        <v>3181.0502863801194</v>
      </c>
      <c r="K1634" s="181">
        <v>3217.5765836025348</v>
      </c>
      <c r="L1634" s="181">
        <v>3255.9021071699754</v>
      </c>
      <c r="M1634" s="181">
        <v>3295.4624003755403</v>
      </c>
      <c r="N1634" s="181">
        <v>3335.8061190137487</v>
      </c>
      <c r="O1634" s="181">
        <v>3376.5668218188089</v>
      </c>
      <c r="P1634" s="181">
        <v>3417.644108349748</v>
      </c>
      <c r="Q1634" s="181">
        <v>3458.9572323895641</v>
      </c>
      <c r="R1634" s="181">
        <v>3500.2209060492864</v>
      </c>
      <c r="S1634" s="181">
        <v>3541.2892853385542</v>
      </c>
      <c r="T1634" s="181">
        <v>3582.0373169520585</v>
      </c>
      <c r="U1634" s="181">
        <v>3622.2364076151362</v>
      </c>
      <c r="V1634" s="181">
        <v>3661.6799250221575</v>
      </c>
      <c r="W1634" s="181">
        <v>3700.298762188771</v>
      </c>
      <c r="X1634" s="181">
        <v>3738.0334765773155</v>
      </c>
      <c r="Y1634" s="181">
        <v>3774.7181555806533</v>
      </c>
    </row>
    <row r="1635" spans="1:25" x14ac:dyDescent="0.25">
      <c r="A1635" s="178" t="s">
        <v>1706</v>
      </c>
      <c r="B1635" s="178" t="s">
        <v>625</v>
      </c>
      <c r="C1635" s="178" t="s">
        <v>1768</v>
      </c>
      <c r="D1635" s="178" t="s">
        <v>1769</v>
      </c>
      <c r="E1635" s="181">
        <v>1744.7207587782073</v>
      </c>
      <c r="F1635" s="181">
        <v>1779.4813893033249</v>
      </c>
      <c r="G1635" s="181">
        <v>1818.3881687763073</v>
      </c>
      <c r="H1635" s="181">
        <v>1861.3510966050922</v>
      </c>
      <c r="I1635" s="181">
        <v>1907.7836814190694</v>
      </c>
      <c r="J1635" s="182">
        <v>1957.1707004556306</v>
      </c>
      <c r="K1635" s="181">
        <v>2009.1219925832422</v>
      </c>
      <c r="L1635" s="181">
        <v>2063.3266983538028</v>
      </c>
      <c r="M1635" s="181">
        <v>2119.4943530577266</v>
      </c>
      <c r="N1635" s="181">
        <v>2177.3886153435724</v>
      </c>
      <c r="O1635" s="181">
        <v>2236.8133165070872</v>
      </c>
      <c r="P1635" s="181">
        <v>2297.7378104218369</v>
      </c>
      <c r="Q1635" s="181">
        <v>2360.1416605413674</v>
      </c>
      <c r="R1635" s="181">
        <v>2423.8602529159461</v>
      </c>
      <c r="S1635" s="181">
        <v>2488.8158963920573</v>
      </c>
      <c r="T1635" s="181">
        <v>2554.9400636692276</v>
      </c>
      <c r="U1635" s="181">
        <v>2622.0842744408938</v>
      </c>
      <c r="V1635" s="181">
        <v>2690.1065225881616</v>
      </c>
      <c r="W1635" s="181">
        <v>2758.9582770842744</v>
      </c>
      <c r="X1635" s="181">
        <v>2828.5950224463954</v>
      </c>
      <c r="Y1635" s="181">
        <v>2898.8874913157533</v>
      </c>
    </row>
    <row r="1636" spans="1:25" x14ac:dyDescent="0.25">
      <c r="A1636" s="178" t="s">
        <v>1706</v>
      </c>
      <c r="B1636" s="178" t="s">
        <v>625</v>
      </c>
      <c r="C1636" s="178" t="s">
        <v>240</v>
      </c>
      <c r="D1636" s="178" t="s">
        <v>241</v>
      </c>
      <c r="E1636" s="181">
        <v>69684.833685529811</v>
      </c>
      <c r="F1636" s="181">
        <v>69256.618546255995</v>
      </c>
      <c r="G1636" s="181">
        <v>68965.835304694861</v>
      </c>
      <c r="H1636" s="181">
        <v>68798.638125772253</v>
      </c>
      <c r="I1636" s="181">
        <v>68724.229885092311</v>
      </c>
      <c r="J1636" s="182">
        <v>68717.010717269135</v>
      </c>
      <c r="K1636" s="181">
        <v>68757.928784920834</v>
      </c>
      <c r="L1636" s="181">
        <v>68832.266951914149</v>
      </c>
      <c r="M1636" s="181">
        <v>68927.284902400395</v>
      </c>
      <c r="N1636" s="181">
        <v>69033.120078832959</v>
      </c>
      <c r="O1636" s="181">
        <v>69142.065671147357</v>
      </c>
      <c r="P1636" s="181">
        <v>69252.133482980556</v>
      </c>
      <c r="Q1636" s="181">
        <v>69361.820106772037</v>
      </c>
      <c r="R1636" s="181">
        <v>69465.633639567182</v>
      </c>
      <c r="S1636" s="181">
        <v>69561.055579623659</v>
      </c>
      <c r="T1636" s="181">
        <v>69646.084709952149</v>
      </c>
      <c r="U1636" s="181">
        <v>69716.818861599691</v>
      </c>
      <c r="V1636" s="181">
        <v>69769.941992572989</v>
      </c>
      <c r="W1636" s="181">
        <v>69804.875979910794</v>
      </c>
      <c r="X1636" s="181">
        <v>69821.257807319576</v>
      </c>
      <c r="Y1636" s="181">
        <v>69816.78081654667</v>
      </c>
    </row>
    <row r="1637" spans="1:25" x14ac:dyDescent="0.25">
      <c r="A1637" s="178" t="s">
        <v>1706</v>
      </c>
      <c r="B1637" s="178" t="s">
        <v>628</v>
      </c>
      <c r="C1637" s="178" t="s">
        <v>218</v>
      </c>
      <c r="D1637" s="178" t="s">
        <v>1770</v>
      </c>
      <c r="E1637" s="181">
        <v>9135.833635280429</v>
      </c>
      <c r="F1637" s="181">
        <v>9218.8489432514016</v>
      </c>
      <c r="G1637" s="181">
        <v>9298.5937992313156</v>
      </c>
      <c r="H1637" s="181">
        <v>9378.2102276016722</v>
      </c>
      <c r="I1637" s="181">
        <v>9457.7190507321702</v>
      </c>
      <c r="J1637" s="182">
        <v>9536.700325287502</v>
      </c>
      <c r="K1637" s="181">
        <v>9614.7199033811394</v>
      </c>
      <c r="L1637" s="181">
        <v>9691.455270586901</v>
      </c>
      <c r="M1637" s="181">
        <v>9766.4455209601583</v>
      </c>
      <c r="N1637" s="181">
        <v>9839.2608772605308</v>
      </c>
      <c r="O1637" s="181">
        <v>9909.5122385682607</v>
      </c>
      <c r="P1637" s="181">
        <v>9977.4674796729541</v>
      </c>
      <c r="Q1637" s="181">
        <v>10043.350842016564</v>
      </c>
      <c r="R1637" s="181">
        <v>10106.741626527964</v>
      </c>
      <c r="S1637" s="181">
        <v>10167.553023335766</v>
      </c>
      <c r="T1637" s="181">
        <v>10225.805754592064</v>
      </c>
      <c r="U1637" s="181">
        <v>10281.51636742056</v>
      </c>
      <c r="V1637" s="181">
        <v>10334.643912314907</v>
      </c>
      <c r="W1637" s="181">
        <v>10385.155447303603</v>
      </c>
      <c r="X1637" s="181">
        <v>10433.051327315796</v>
      </c>
      <c r="Y1637" s="181">
        <v>10478.138853257</v>
      </c>
    </row>
    <row r="1638" spans="1:25" x14ac:dyDescent="0.25">
      <c r="A1638" s="178" t="s">
        <v>1706</v>
      </c>
      <c r="B1638" s="178" t="s">
        <v>628</v>
      </c>
      <c r="C1638" s="178" t="s">
        <v>703</v>
      </c>
      <c r="D1638" s="178" t="s">
        <v>1771</v>
      </c>
      <c r="E1638" s="181">
        <v>2211.5359070709774</v>
      </c>
      <c r="F1638" s="181">
        <v>2249.2937814386501</v>
      </c>
      <c r="G1638" s="181">
        <v>2286.7065257811178</v>
      </c>
      <c r="H1638" s="181">
        <v>2324.5387474115155</v>
      </c>
      <c r="I1638" s="181">
        <v>2362.7996927790587</v>
      </c>
      <c r="J1638" s="182">
        <v>2401.3878218046916</v>
      </c>
      <c r="K1638" s="181">
        <v>2440.194679711969</v>
      </c>
      <c r="L1638" s="181">
        <v>2479.1368786308062</v>
      </c>
      <c r="M1638" s="181">
        <v>2518.0926942318206</v>
      </c>
      <c r="N1638" s="181">
        <v>2556.9446547949356</v>
      </c>
      <c r="O1638" s="181">
        <v>2595.5822865166847</v>
      </c>
      <c r="P1638" s="181">
        <v>2634.065167283436</v>
      </c>
      <c r="Q1638" s="181">
        <v>2672.4432983683632</v>
      </c>
      <c r="R1638" s="181">
        <v>2710.595417761072</v>
      </c>
      <c r="S1638" s="181">
        <v>2748.4867867854778</v>
      </c>
      <c r="T1638" s="181">
        <v>2786.1110157752501</v>
      </c>
      <c r="U1638" s="181">
        <v>2823.4605294231683</v>
      </c>
      <c r="V1638" s="181">
        <v>2860.5117630946829</v>
      </c>
      <c r="W1638" s="181">
        <v>2897.2428071582294</v>
      </c>
      <c r="X1638" s="181">
        <v>2933.6405962695048</v>
      </c>
      <c r="Y1638" s="181">
        <v>2969.6371202429796</v>
      </c>
    </row>
    <row r="1639" spans="1:25" x14ac:dyDescent="0.25">
      <c r="A1639" s="178" t="s">
        <v>1706</v>
      </c>
      <c r="B1639" s="178" t="s">
        <v>628</v>
      </c>
      <c r="C1639" s="178" t="s">
        <v>638</v>
      </c>
      <c r="D1639" s="178" t="s">
        <v>1772</v>
      </c>
      <c r="E1639" s="181">
        <v>2297.3325990385874</v>
      </c>
      <c r="F1639" s="181">
        <v>2338.9569493953641</v>
      </c>
      <c r="G1639" s="181">
        <v>2380.3051840371754</v>
      </c>
      <c r="H1639" s="181">
        <v>2422.1730441309592</v>
      </c>
      <c r="I1639" s="181">
        <v>2464.5716481912204</v>
      </c>
      <c r="J1639" s="182">
        <v>2507.3964801571942</v>
      </c>
      <c r="K1639" s="181">
        <v>2550.5353637044859</v>
      </c>
      <c r="L1639" s="181">
        <v>2593.9018860928568</v>
      </c>
      <c r="M1639" s="181">
        <v>2637.3691251212344</v>
      </c>
      <c r="N1639" s="181">
        <v>2680.8140941201223</v>
      </c>
      <c r="O1639" s="181">
        <v>2724.1206447810241</v>
      </c>
      <c r="P1639" s="181">
        <v>2767.3508080155561</v>
      </c>
      <c r="Q1639" s="181">
        <v>2810.5567992970182</v>
      </c>
      <c r="R1639" s="181">
        <v>2853.6107500420344</v>
      </c>
      <c r="S1639" s="181">
        <v>2896.47544834974</v>
      </c>
      <c r="T1639" s="181">
        <v>2939.1434366056083</v>
      </c>
      <c r="U1639" s="181">
        <v>2981.6059758669912</v>
      </c>
      <c r="V1639" s="181">
        <v>3023.8373904271948</v>
      </c>
      <c r="W1639" s="181">
        <v>3065.8136517959788</v>
      </c>
      <c r="X1639" s="181">
        <v>3107.520002833262</v>
      </c>
      <c r="Y1639" s="181">
        <v>3148.8833662308712</v>
      </c>
    </row>
    <row r="1640" spans="1:25" x14ac:dyDescent="0.25">
      <c r="A1640" s="178" t="s">
        <v>1706</v>
      </c>
      <c r="B1640" s="178" t="s">
        <v>628</v>
      </c>
      <c r="C1640" s="178" t="s">
        <v>797</v>
      </c>
      <c r="D1640" s="178" t="s">
        <v>1773</v>
      </c>
      <c r="E1640" s="181">
        <v>3590.3392156328009</v>
      </c>
      <c r="F1640" s="181">
        <v>3631.0628117665296</v>
      </c>
      <c r="G1640" s="181">
        <v>3670.6595127569722</v>
      </c>
      <c r="H1640" s="181">
        <v>3710.3642910271988</v>
      </c>
      <c r="I1640" s="181">
        <v>3750.1855748308867</v>
      </c>
      <c r="J1640" s="182">
        <v>3789.9567026052541</v>
      </c>
      <c r="K1640" s="181">
        <v>3829.5038631037341</v>
      </c>
      <c r="L1640" s="181">
        <v>3868.696256630094</v>
      </c>
      <c r="M1640" s="181">
        <v>3907.3465548044105</v>
      </c>
      <c r="N1640" s="181">
        <v>3945.2782482702701</v>
      </c>
      <c r="O1640" s="181">
        <v>3982.3296138336741</v>
      </c>
      <c r="P1640" s="181">
        <v>4018.602114004771</v>
      </c>
      <c r="Q1640" s="181">
        <v>4054.1805331548508</v>
      </c>
      <c r="R1640" s="181">
        <v>4088.8895147862845</v>
      </c>
      <c r="S1640" s="181">
        <v>4122.6875404169523</v>
      </c>
      <c r="T1640" s="181">
        <v>4155.5764468778607</v>
      </c>
      <c r="U1640" s="181">
        <v>4187.556415741712</v>
      </c>
      <c r="V1640" s="181">
        <v>4218.6041887330402</v>
      </c>
      <c r="W1640" s="181">
        <v>4248.6996042095625</v>
      </c>
      <c r="X1640" s="181">
        <v>4277.8360021616763</v>
      </c>
      <c r="Y1640" s="181">
        <v>4305.9273584895518</v>
      </c>
    </row>
    <row r="1641" spans="1:25" x14ac:dyDescent="0.25">
      <c r="A1641" s="178" t="s">
        <v>1706</v>
      </c>
      <c r="B1641" s="178" t="s">
        <v>628</v>
      </c>
      <c r="C1641" s="178" t="s">
        <v>741</v>
      </c>
      <c r="D1641" s="178" t="s">
        <v>1774</v>
      </c>
      <c r="E1641" s="181">
        <v>3304.6867000229945</v>
      </c>
      <c r="F1641" s="181">
        <v>3316.6031633830821</v>
      </c>
      <c r="G1641" s="181">
        <v>3327.1224883681257</v>
      </c>
      <c r="H1641" s="181">
        <v>3337.383995381997</v>
      </c>
      <c r="I1641" s="181">
        <v>3347.3977927243491</v>
      </c>
      <c r="J1641" s="182">
        <v>3357.0186509325954</v>
      </c>
      <c r="K1641" s="181">
        <v>3366.0995571782541</v>
      </c>
      <c r="L1641" s="181">
        <v>3374.5356232973372</v>
      </c>
      <c r="M1641" s="181">
        <v>3382.1764006393614</v>
      </c>
      <c r="N1641" s="181">
        <v>3388.885536096323</v>
      </c>
      <c r="O1641" s="181">
        <v>3394.543705240018</v>
      </c>
      <c r="P1641" s="181">
        <v>3399.258160499553</v>
      </c>
      <c r="Q1641" s="181">
        <v>3403.1192180690036</v>
      </c>
      <c r="R1641" s="181">
        <v>3405.9980457824227</v>
      </c>
      <c r="S1641" s="181">
        <v>3407.8806659239035</v>
      </c>
      <c r="T1641" s="181">
        <v>3408.7894188650894</v>
      </c>
      <c r="U1641" s="181">
        <v>3408.7449469463163</v>
      </c>
      <c r="V1641" s="181">
        <v>3407.7486532865823</v>
      </c>
      <c r="W1641" s="181">
        <v>3405.8047017653844</v>
      </c>
      <c r="X1641" s="181">
        <v>3402.9281917243948</v>
      </c>
      <c r="Y1641" s="181">
        <v>3399.0714338240205</v>
      </c>
    </row>
    <row r="1642" spans="1:25" x14ac:dyDescent="0.25">
      <c r="A1642" s="178" t="s">
        <v>1706</v>
      </c>
      <c r="B1642" s="178" t="s">
        <v>628</v>
      </c>
      <c r="C1642" s="178" t="s">
        <v>240</v>
      </c>
      <c r="D1642" s="178" t="s">
        <v>241</v>
      </c>
      <c r="E1642" s="181">
        <v>24128.048526985232</v>
      </c>
      <c r="F1642" s="181">
        <v>24413.970620599204</v>
      </c>
      <c r="G1642" s="181">
        <v>24693.525368369192</v>
      </c>
      <c r="H1642" s="181">
        <v>24975.028529283893</v>
      </c>
      <c r="I1642" s="181">
        <v>25258.553121375611</v>
      </c>
      <c r="J1642" s="182">
        <v>25542.992112252392</v>
      </c>
      <c r="K1642" s="181">
        <v>25827.187040855122</v>
      </c>
      <c r="L1642" s="181">
        <v>26110.266000192321</v>
      </c>
      <c r="M1642" s="181">
        <v>26390.972023684913</v>
      </c>
      <c r="N1642" s="181">
        <v>26668.116539805065</v>
      </c>
      <c r="O1642" s="181">
        <v>26940.60610888671</v>
      </c>
      <c r="P1642" s="181">
        <v>27209.124346482924</v>
      </c>
      <c r="Q1642" s="181">
        <v>27474.24289295388</v>
      </c>
      <c r="R1642" s="181">
        <v>27734.769754955112</v>
      </c>
      <c r="S1642" s="181">
        <v>27990.416055068748</v>
      </c>
      <c r="T1642" s="181">
        <v>28241.185200655949</v>
      </c>
      <c r="U1642" s="181">
        <v>28487.068112146346</v>
      </c>
      <c r="V1642" s="181">
        <v>28727.894853338632</v>
      </c>
      <c r="W1642" s="181">
        <v>28963.51471807354</v>
      </c>
      <c r="X1642" s="181">
        <v>29193.867339085293</v>
      </c>
      <c r="Y1642" s="181">
        <v>29418.34872971107</v>
      </c>
    </row>
    <row r="1643" spans="1:25" x14ac:dyDescent="0.25">
      <c r="A1643" s="178" t="s">
        <v>1706</v>
      </c>
      <c r="B1643" s="178" t="s">
        <v>630</v>
      </c>
      <c r="C1643" s="178" t="s">
        <v>218</v>
      </c>
      <c r="D1643" s="178" t="s">
        <v>1775</v>
      </c>
      <c r="E1643" s="181">
        <v>35163.241169916822</v>
      </c>
      <c r="F1643" s="181">
        <v>35289.041678618443</v>
      </c>
      <c r="G1643" s="181">
        <v>35335.921725409207</v>
      </c>
      <c r="H1643" s="181">
        <v>35331.528713270476</v>
      </c>
      <c r="I1643" s="181">
        <v>35286.172984987621</v>
      </c>
      <c r="J1643" s="182">
        <v>35205.824924684777</v>
      </c>
      <c r="K1643" s="181">
        <v>35094.498713045818</v>
      </c>
      <c r="L1643" s="181">
        <v>34955.233194574612</v>
      </c>
      <c r="M1643" s="181">
        <v>34789.530286692148</v>
      </c>
      <c r="N1643" s="181">
        <v>34598.323379912166</v>
      </c>
      <c r="O1643" s="181">
        <v>34382.188396372396</v>
      </c>
      <c r="P1643" s="181">
        <v>34143.708114600697</v>
      </c>
      <c r="Q1643" s="181">
        <v>33885.036827925236</v>
      </c>
      <c r="R1643" s="181">
        <v>33605.893042368283</v>
      </c>
      <c r="S1643" s="181">
        <v>33307.06643986766</v>
      </c>
      <c r="T1643" s="181">
        <v>32988.811988850146</v>
      </c>
      <c r="U1643" s="181">
        <v>32651.919899206408</v>
      </c>
      <c r="V1643" s="181">
        <v>32297.806983181275</v>
      </c>
      <c r="W1643" s="181">
        <v>31927.446605951507</v>
      </c>
      <c r="X1643" s="181">
        <v>31541.831547654452</v>
      </c>
      <c r="Y1643" s="181">
        <v>31140.675061486465</v>
      </c>
    </row>
    <row r="1644" spans="1:25" x14ac:dyDescent="0.25">
      <c r="A1644" s="178" t="s">
        <v>1706</v>
      </c>
      <c r="B1644" s="178" t="s">
        <v>630</v>
      </c>
      <c r="C1644" s="178" t="s">
        <v>703</v>
      </c>
      <c r="D1644" s="178" t="s">
        <v>1776</v>
      </c>
      <c r="E1644" s="181">
        <v>2069.5548100522656</v>
      </c>
      <c r="F1644" s="181">
        <v>2130.8809395465628</v>
      </c>
      <c r="G1644" s="181">
        <v>2189.1072075213774</v>
      </c>
      <c r="H1644" s="181">
        <v>2245.6616477624907</v>
      </c>
      <c r="I1644" s="181">
        <v>2301.0059343424305</v>
      </c>
      <c r="J1644" s="182">
        <v>2355.3691984944785</v>
      </c>
      <c r="K1644" s="181">
        <v>2408.877951088326</v>
      </c>
      <c r="L1644" s="181">
        <v>2461.6099770736346</v>
      </c>
      <c r="M1644" s="181">
        <v>2513.5463117569348</v>
      </c>
      <c r="N1644" s="181">
        <v>2564.6296950190958</v>
      </c>
      <c r="O1644" s="181">
        <v>2614.7755493843456</v>
      </c>
      <c r="P1644" s="181">
        <v>2664.0530650527226</v>
      </c>
      <c r="Q1644" s="181">
        <v>2712.5105423227815</v>
      </c>
      <c r="R1644" s="181">
        <v>2760.0071060183373</v>
      </c>
      <c r="S1644" s="181">
        <v>2806.4830872718712</v>
      </c>
      <c r="T1644" s="181">
        <v>2851.8324631765622</v>
      </c>
      <c r="U1644" s="181">
        <v>2895.9918923013311</v>
      </c>
      <c r="V1644" s="181">
        <v>2938.9550287409375</v>
      </c>
      <c r="W1644" s="181">
        <v>2980.6801798917922</v>
      </c>
      <c r="X1644" s="181">
        <v>3021.1298164293912</v>
      </c>
      <c r="Y1644" s="181">
        <v>3060.1434728418171</v>
      </c>
    </row>
    <row r="1645" spans="1:25" x14ac:dyDescent="0.25">
      <c r="A1645" s="178" t="s">
        <v>1706</v>
      </c>
      <c r="B1645" s="178" t="s">
        <v>630</v>
      </c>
      <c r="C1645" s="178" t="s">
        <v>258</v>
      </c>
      <c r="D1645" s="178" t="s">
        <v>1777</v>
      </c>
      <c r="E1645" s="181">
        <v>1327.1815619368845</v>
      </c>
      <c r="F1645" s="181">
        <v>1397.4593981182338</v>
      </c>
      <c r="G1645" s="181">
        <v>1468.160894267889</v>
      </c>
      <c r="H1645" s="181">
        <v>1540.2015298308559</v>
      </c>
      <c r="I1645" s="181">
        <v>1613.9035405187653</v>
      </c>
      <c r="J1645" s="182">
        <v>1689.4503542208854</v>
      </c>
      <c r="K1645" s="181">
        <v>1766.9645905638461</v>
      </c>
      <c r="L1645" s="181">
        <v>1846.5407688480573</v>
      </c>
      <c r="M1645" s="181">
        <v>1928.2047831468858</v>
      </c>
      <c r="N1645" s="181">
        <v>2011.9516421010924</v>
      </c>
      <c r="O1645" s="181">
        <v>2097.7507934642654</v>
      </c>
      <c r="P1645" s="181">
        <v>2185.6919726172491</v>
      </c>
      <c r="Q1645" s="181">
        <v>2275.8525855029075</v>
      </c>
      <c r="R1645" s="181">
        <v>2368.1515987872376</v>
      </c>
      <c r="S1645" s="181">
        <v>2462.5685967075465</v>
      </c>
      <c r="T1645" s="181">
        <v>2559.0367522452939</v>
      </c>
      <c r="U1645" s="181">
        <v>2657.5195226819478</v>
      </c>
      <c r="V1645" s="181">
        <v>2758.0279930091465</v>
      </c>
      <c r="W1645" s="181">
        <v>2860.5379650014606</v>
      </c>
      <c r="X1645" s="181">
        <v>2965.0248027614962</v>
      </c>
      <c r="Y1645" s="181">
        <v>3071.3360639795301</v>
      </c>
    </row>
    <row r="1646" spans="1:25" x14ac:dyDescent="0.25">
      <c r="A1646" s="178" t="s">
        <v>1706</v>
      </c>
      <c r="B1646" s="178" t="s">
        <v>630</v>
      </c>
      <c r="C1646" s="178" t="s">
        <v>541</v>
      </c>
      <c r="D1646" s="178" t="s">
        <v>1778</v>
      </c>
      <c r="E1646" s="181">
        <v>3047.2654279783715</v>
      </c>
      <c r="F1646" s="181">
        <v>3208.6263349487913</v>
      </c>
      <c r="G1646" s="181">
        <v>3370.9599832619651</v>
      </c>
      <c r="H1646" s="181">
        <v>3536.3683527394928</v>
      </c>
      <c r="I1646" s="181">
        <v>3705.591310308308</v>
      </c>
      <c r="J1646" s="182">
        <v>3879.0500142194924</v>
      </c>
      <c r="K1646" s="181">
        <v>4057.0260043615872</v>
      </c>
      <c r="L1646" s="181">
        <v>4239.736301076553</v>
      </c>
      <c r="M1646" s="181">
        <v>4427.240358260392</v>
      </c>
      <c r="N1646" s="181">
        <v>4619.5267155395704</v>
      </c>
      <c r="O1646" s="181">
        <v>4816.5252236542519</v>
      </c>
      <c r="P1646" s="181">
        <v>5018.4419188631937</v>
      </c>
      <c r="Q1646" s="181">
        <v>5225.4545285100958</v>
      </c>
      <c r="R1646" s="181">
        <v>5437.3769966066129</v>
      </c>
      <c r="S1646" s="181">
        <v>5654.1624476915231</v>
      </c>
      <c r="T1646" s="181">
        <v>5875.6574440822251</v>
      </c>
      <c r="U1646" s="181">
        <v>6101.7780821395936</v>
      </c>
      <c r="V1646" s="181">
        <v>6332.5498134768504</v>
      </c>
      <c r="W1646" s="181">
        <v>6567.9170779371316</v>
      </c>
      <c r="X1646" s="181">
        <v>6807.8233104500869</v>
      </c>
      <c r="Y1646" s="181">
        <v>7051.9184969758144</v>
      </c>
    </row>
    <row r="1647" spans="1:25" x14ac:dyDescent="0.25">
      <c r="A1647" s="178" t="s">
        <v>1706</v>
      </c>
      <c r="B1647" s="178" t="s">
        <v>630</v>
      </c>
      <c r="C1647" s="178" t="s">
        <v>698</v>
      </c>
      <c r="D1647" s="178" t="s">
        <v>1429</v>
      </c>
      <c r="E1647" s="181">
        <v>1262.5395376111915</v>
      </c>
      <c r="F1647" s="181">
        <v>1329.3944046025815</v>
      </c>
      <c r="G1647" s="181">
        <v>1396.6522966779767</v>
      </c>
      <c r="H1647" s="181">
        <v>1465.1841037203728</v>
      </c>
      <c r="I1647" s="181">
        <v>1535.2963665513371</v>
      </c>
      <c r="J1647" s="182">
        <v>1607.1635789772502</v>
      </c>
      <c r="K1647" s="181">
        <v>1680.9023882837193</v>
      </c>
      <c r="L1647" s="181">
        <v>1756.6027100913784</v>
      </c>
      <c r="M1647" s="181">
        <v>1834.2891772706291</v>
      </c>
      <c r="N1647" s="181">
        <v>1913.9570415725757</v>
      </c>
      <c r="O1647" s="181">
        <v>1995.5772388358678</v>
      </c>
      <c r="P1647" s="181">
        <v>2079.2351337683103</v>
      </c>
      <c r="Q1647" s="181">
        <v>2165.0043621602981</v>
      </c>
      <c r="R1647" s="181">
        <v>2252.8078375068826</v>
      </c>
      <c r="S1647" s="181">
        <v>2342.6261384204181</v>
      </c>
      <c r="T1647" s="181">
        <v>2434.3956927751997</v>
      </c>
      <c r="U1647" s="181">
        <v>2528.0817377111321</v>
      </c>
      <c r="V1647" s="181">
        <v>2623.6948183115855</v>
      </c>
      <c r="W1647" s="181">
        <v>2721.2119149557179</v>
      </c>
      <c r="X1647" s="181">
        <v>2820.6095916680779</v>
      </c>
      <c r="Y1647" s="181">
        <v>2921.7428310307409</v>
      </c>
    </row>
    <row r="1648" spans="1:25" x14ac:dyDescent="0.25">
      <c r="A1648" s="178" t="s">
        <v>1706</v>
      </c>
      <c r="B1648" s="178" t="s">
        <v>630</v>
      </c>
      <c r="C1648" s="178" t="s">
        <v>555</v>
      </c>
      <c r="D1648" s="178" t="s">
        <v>1779</v>
      </c>
      <c r="E1648" s="181">
        <v>2716.9850849392842</v>
      </c>
      <c r="F1648" s="181">
        <v>2838.6224368346957</v>
      </c>
      <c r="G1648" s="181">
        <v>2959.0588477005203</v>
      </c>
      <c r="H1648" s="181">
        <v>3080.1297977166637</v>
      </c>
      <c r="I1648" s="181">
        <v>3202.4367414761305</v>
      </c>
      <c r="J1648" s="182">
        <v>3326.2886763319198</v>
      </c>
      <c r="K1648" s="181">
        <v>3451.8655151661274</v>
      </c>
      <c r="L1648" s="181">
        <v>3579.2863080254056</v>
      </c>
      <c r="M1648" s="181">
        <v>3708.5335470749333</v>
      </c>
      <c r="N1648" s="181">
        <v>3839.5304119781563</v>
      </c>
      <c r="O1648" s="181">
        <v>3972.1531564719248</v>
      </c>
      <c r="P1648" s="181">
        <v>4106.506989410057</v>
      </c>
      <c r="Q1648" s="181">
        <v>4242.6700155171984</v>
      </c>
      <c r="R1648" s="181">
        <v>4380.4239522698354</v>
      </c>
      <c r="S1648" s="181">
        <v>4519.667634846488</v>
      </c>
      <c r="T1648" s="181">
        <v>4660.2176774274531</v>
      </c>
      <c r="U1648" s="181">
        <v>4801.9503027621904</v>
      </c>
      <c r="V1648" s="181">
        <v>4944.8302217101682</v>
      </c>
      <c r="W1648" s="181">
        <v>5088.759766039565</v>
      </c>
      <c r="X1648" s="181">
        <v>5233.6428323057035</v>
      </c>
      <c r="Y1648" s="181">
        <v>5379.1617973352131</v>
      </c>
    </row>
    <row r="1649" spans="1:25" x14ac:dyDescent="0.25">
      <c r="A1649" s="178" t="s">
        <v>1706</v>
      </c>
      <c r="B1649" s="178" t="s">
        <v>630</v>
      </c>
      <c r="C1649" s="178" t="s">
        <v>1236</v>
      </c>
      <c r="D1649" s="178" t="s">
        <v>1780</v>
      </c>
      <c r="E1649" s="181">
        <v>1147.3959317810509</v>
      </c>
      <c r="F1649" s="181">
        <v>1208.1536349028263</v>
      </c>
      <c r="G1649" s="181">
        <v>1269.2776072209454</v>
      </c>
      <c r="H1649" s="181">
        <v>1331.5593134610751</v>
      </c>
      <c r="I1649" s="181">
        <v>1395.2773379218556</v>
      </c>
      <c r="J1649" s="182">
        <v>1460.5902605745257</v>
      </c>
      <c r="K1649" s="181">
        <v>1527.6040904722452</v>
      </c>
      <c r="L1649" s="181">
        <v>1596.4005429310459</v>
      </c>
      <c r="M1649" s="181">
        <v>1667.002004303549</v>
      </c>
      <c r="N1649" s="181">
        <v>1739.4041593811585</v>
      </c>
      <c r="O1649" s="181">
        <v>1813.5805946540388</v>
      </c>
      <c r="P1649" s="181">
        <v>1889.608889568643</v>
      </c>
      <c r="Q1649" s="181">
        <v>1967.5559643312824</v>
      </c>
      <c r="R1649" s="181">
        <v>2047.3517627262593</v>
      </c>
      <c r="S1649" s="181">
        <v>2128.9786345964808</v>
      </c>
      <c r="T1649" s="181">
        <v>2212.3788055941072</v>
      </c>
      <c r="U1649" s="181">
        <v>2297.520683231884</v>
      </c>
      <c r="V1649" s="181">
        <v>2384.4138508815772</v>
      </c>
      <c r="W1649" s="181">
        <v>2473.0373883117663</v>
      </c>
      <c r="X1649" s="181">
        <v>2563.3699969079607</v>
      </c>
      <c r="Y1649" s="181">
        <v>2655.2798848407506</v>
      </c>
    </row>
    <row r="1650" spans="1:25" x14ac:dyDescent="0.25">
      <c r="A1650" s="178" t="s">
        <v>1706</v>
      </c>
      <c r="B1650" s="178" t="s">
        <v>630</v>
      </c>
      <c r="C1650" s="178" t="s">
        <v>802</v>
      </c>
      <c r="D1650" s="178" t="s">
        <v>1781</v>
      </c>
      <c r="E1650" s="181">
        <v>1357.482510839553</v>
      </c>
      <c r="F1650" s="181">
        <v>1429.3648638286957</v>
      </c>
      <c r="G1650" s="181">
        <v>1501.6805493881604</v>
      </c>
      <c r="H1650" s="181">
        <v>1575.3659483201448</v>
      </c>
      <c r="I1650" s="181">
        <v>1650.7506533159972</v>
      </c>
      <c r="J1650" s="182">
        <v>1728.0222801163386</v>
      </c>
      <c r="K1650" s="181">
        <v>1807.3062478826539</v>
      </c>
      <c r="L1650" s="181">
        <v>1888.6992338902485</v>
      </c>
      <c r="M1650" s="181">
        <v>1972.2277234013782</v>
      </c>
      <c r="N1650" s="181">
        <v>2057.8866110988311</v>
      </c>
      <c r="O1650" s="181">
        <v>2145.6446471963227</v>
      </c>
      <c r="P1650" s="181">
        <v>2235.5936158276845</v>
      </c>
      <c r="Q1650" s="181">
        <v>2327.8126901947503</v>
      </c>
      <c r="R1650" s="181">
        <v>2422.2189868873984</v>
      </c>
      <c r="S1650" s="181">
        <v>2518.7916240296322</v>
      </c>
      <c r="T1650" s="181">
        <v>2617.4622488718937</v>
      </c>
      <c r="U1650" s="181">
        <v>2718.193484387009</v>
      </c>
      <c r="V1650" s="181">
        <v>2820.9966686486173</v>
      </c>
      <c r="W1650" s="181">
        <v>2925.8470509603894</v>
      </c>
      <c r="X1650" s="181">
        <v>3032.7194329615199</v>
      </c>
      <c r="Y1650" s="181">
        <v>3141.4578919242563</v>
      </c>
    </row>
    <row r="1651" spans="1:25" x14ac:dyDescent="0.25">
      <c r="A1651" s="178" t="s">
        <v>1706</v>
      </c>
      <c r="B1651" s="178" t="s">
        <v>630</v>
      </c>
      <c r="C1651" s="178" t="s">
        <v>240</v>
      </c>
      <c r="D1651" s="178" t="s">
        <v>241</v>
      </c>
      <c r="E1651" s="181">
        <v>39137.715634316846</v>
      </c>
      <c r="F1651" s="181">
        <v>40098.518192894371</v>
      </c>
      <c r="G1651" s="181">
        <v>40993.604189631413</v>
      </c>
      <c r="H1651" s="181">
        <v>41850.711334281317</v>
      </c>
      <c r="I1651" s="181">
        <v>42679.116160045101</v>
      </c>
      <c r="J1651" s="182">
        <v>43483.624176467063</v>
      </c>
      <c r="K1651" s="181">
        <v>44267.064188818105</v>
      </c>
      <c r="L1651" s="181">
        <v>45031.321023097036</v>
      </c>
      <c r="M1651" s="181">
        <v>45776.483151836423</v>
      </c>
      <c r="N1651" s="181">
        <v>46501.942759214406</v>
      </c>
      <c r="O1651" s="181">
        <v>47206.608836496205</v>
      </c>
      <c r="P1651" s="181">
        <v>47892.172331311776</v>
      </c>
      <c r="Q1651" s="181">
        <v>48559.920586893175</v>
      </c>
      <c r="R1651" s="181">
        <v>49207.746002102569</v>
      </c>
      <c r="S1651" s="181">
        <v>49835.016069506084</v>
      </c>
      <c r="T1651" s="181">
        <v>50440.286663676357</v>
      </c>
      <c r="U1651" s="181">
        <v>51022.885819660514</v>
      </c>
      <c r="V1651" s="181">
        <v>51583.149165433715</v>
      </c>
      <c r="W1651" s="181">
        <v>52120.785751580879</v>
      </c>
      <c r="X1651" s="181">
        <v>52635.577738346583</v>
      </c>
      <c r="Y1651" s="181">
        <v>53125.172098745054</v>
      </c>
    </row>
    <row r="1652" spans="1:25" x14ac:dyDescent="0.25">
      <c r="A1652" s="178" t="s">
        <v>1706</v>
      </c>
      <c r="B1652" s="178" t="s">
        <v>632</v>
      </c>
      <c r="C1652" s="178" t="s">
        <v>218</v>
      </c>
      <c r="D1652" s="178" t="s">
        <v>1782</v>
      </c>
      <c r="E1652" s="181">
        <v>4456.960398636892</v>
      </c>
      <c r="F1652" s="181">
        <v>4545.2721460966004</v>
      </c>
      <c r="G1652" s="181">
        <v>4638.7443154185985</v>
      </c>
      <c r="H1652" s="181">
        <v>4737.8670109271015</v>
      </c>
      <c r="I1652" s="181">
        <v>4841.9642311287453</v>
      </c>
      <c r="J1652" s="182">
        <v>4950.3142755045628</v>
      </c>
      <c r="K1652" s="181">
        <v>5062.3804119488132</v>
      </c>
      <c r="L1652" s="181">
        <v>5177.6786804992698</v>
      </c>
      <c r="M1652" s="181">
        <v>5295.6785845390159</v>
      </c>
      <c r="N1652" s="181">
        <v>5415.9721269625561</v>
      </c>
      <c r="O1652" s="181">
        <v>5538.1910820531884</v>
      </c>
      <c r="P1652" s="181">
        <v>5662.311262283878</v>
      </c>
      <c r="Q1652" s="181">
        <v>5788.2707306253087</v>
      </c>
      <c r="R1652" s="181">
        <v>5915.6469337042836</v>
      </c>
      <c r="S1652" s="181">
        <v>6044.266529886725</v>
      </c>
      <c r="T1652" s="181">
        <v>6174.3818588289532</v>
      </c>
      <c r="U1652" s="181">
        <v>6305.7908428252276</v>
      </c>
      <c r="V1652" s="181">
        <v>6437.8787628268192</v>
      </c>
      <c r="W1652" s="181">
        <v>6570.4832243712217</v>
      </c>
      <c r="X1652" s="181">
        <v>6703.5137842772219</v>
      </c>
      <c r="Y1652" s="181">
        <v>6837.0923321384262</v>
      </c>
    </row>
    <row r="1653" spans="1:25" x14ac:dyDescent="0.25">
      <c r="A1653" s="178" t="s">
        <v>1706</v>
      </c>
      <c r="B1653" s="178" t="s">
        <v>632</v>
      </c>
      <c r="C1653" s="178" t="s">
        <v>240</v>
      </c>
      <c r="D1653" s="178" t="s">
        <v>241</v>
      </c>
      <c r="E1653" s="181">
        <v>8468.7295094371202</v>
      </c>
      <c r="F1653" s="181">
        <v>8413.8612249414564</v>
      </c>
      <c r="G1653" s="181">
        <v>8365.4990634217484</v>
      </c>
      <c r="H1653" s="181">
        <v>8323.9651369152925</v>
      </c>
      <c r="I1653" s="181">
        <v>8287.526496853834</v>
      </c>
      <c r="J1653" s="182">
        <v>8254.5250749194383</v>
      </c>
      <c r="K1653" s="181">
        <v>8223.7531057291835</v>
      </c>
      <c r="L1653" s="181">
        <v>8194.1960084297625</v>
      </c>
      <c r="M1653" s="181">
        <v>8164.861793869949</v>
      </c>
      <c r="N1653" s="181">
        <v>8135.0383929817181</v>
      </c>
      <c r="O1653" s="181">
        <v>8104.1428738480763</v>
      </c>
      <c r="P1653" s="181">
        <v>8072.1432213257867</v>
      </c>
      <c r="Q1653" s="181">
        <v>8038.9610068307647</v>
      </c>
      <c r="R1653" s="181">
        <v>8004.0408928741426</v>
      </c>
      <c r="S1653" s="181">
        <v>7967.216640048624</v>
      </c>
      <c r="T1653" s="181">
        <v>7928.891435210835</v>
      </c>
      <c r="U1653" s="181">
        <v>7888.8648216761239</v>
      </c>
      <c r="V1653" s="181">
        <v>7846.4590643700267</v>
      </c>
      <c r="W1653" s="181">
        <v>7801.6092931974681</v>
      </c>
      <c r="X1653" s="181">
        <v>7754.3492877807912</v>
      </c>
      <c r="Y1653" s="181">
        <v>7704.9577981865978</v>
      </c>
    </row>
    <row r="1654" spans="1:25" x14ac:dyDescent="0.25">
      <c r="A1654" s="178" t="s">
        <v>1706</v>
      </c>
      <c r="B1654" s="178" t="s">
        <v>634</v>
      </c>
      <c r="C1654" s="178" t="s">
        <v>218</v>
      </c>
      <c r="D1654" s="178" t="s">
        <v>1783</v>
      </c>
      <c r="E1654" s="181">
        <v>6248.4572273191588</v>
      </c>
      <c r="F1654" s="181">
        <v>6357.5361122193244</v>
      </c>
      <c r="G1654" s="181">
        <v>6472.6572647877974</v>
      </c>
      <c r="H1654" s="181">
        <v>6594.6698382314335</v>
      </c>
      <c r="I1654" s="181">
        <v>6722.5412773649387</v>
      </c>
      <c r="J1654" s="182">
        <v>6855.3365998692534</v>
      </c>
      <c r="K1654" s="181">
        <v>6992.2194030414748</v>
      </c>
      <c r="L1654" s="181">
        <v>7132.525255798254</v>
      </c>
      <c r="M1654" s="181">
        <v>7275.5725756514712</v>
      </c>
      <c r="N1654" s="181">
        <v>7420.7609984163264</v>
      </c>
      <c r="O1654" s="181">
        <v>7567.6308098954851</v>
      </c>
      <c r="P1654" s="181">
        <v>7716.1870234496528</v>
      </c>
      <c r="Q1654" s="181">
        <v>7866.407360917985</v>
      </c>
      <c r="R1654" s="181">
        <v>8017.7419530026691</v>
      </c>
      <c r="S1654" s="181">
        <v>8169.8354581473122</v>
      </c>
      <c r="T1654" s="181">
        <v>8322.2346604786617</v>
      </c>
      <c r="U1654" s="181">
        <v>8474.5869713823249</v>
      </c>
      <c r="V1654" s="181">
        <v>8626.7203896565516</v>
      </c>
      <c r="W1654" s="181">
        <v>8778.3786237146724</v>
      </c>
      <c r="X1654" s="181">
        <v>8929.2437418412101</v>
      </c>
      <c r="Y1654" s="181">
        <v>9078.6040311365014</v>
      </c>
    </row>
    <row r="1655" spans="1:25" x14ac:dyDescent="0.25">
      <c r="A1655" s="178" t="s">
        <v>1706</v>
      </c>
      <c r="B1655" s="178" t="s">
        <v>634</v>
      </c>
      <c r="C1655" s="178" t="s">
        <v>240</v>
      </c>
      <c r="D1655" s="178" t="s">
        <v>241</v>
      </c>
      <c r="E1655" s="181">
        <v>4768.2147395056063</v>
      </c>
      <c r="F1655" s="181">
        <v>4692.1692756160728</v>
      </c>
      <c r="G1655" s="181">
        <v>4620.2904503047066</v>
      </c>
      <c r="H1655" s="181">
        <v>4552.8312684207222</v>
      </c>
      <c r="I1655" s="181">
        <v>4488.7333416443853</v>
      </c>
      <c r="J1655" s="182">
        <v>4427.1164285966051</v>
      </c>
      <c r="K1655" s="181">
        <v>4367.2599022171489</v>
      </c>
      <c r="L1655" s="181">
        <v>4308.6293967567326</v>
      </c>
      <c r="M1655" s="181">
        <v>4250.7428247455864</v>
      </c>
      <c r="N1655" s="181">
        <v>4193.2227042821742</v>
      </c>
      <c r="O1655" s="181">
        <v>4135.8164087634668</v>
      </c>
      <c r="P1655" s="181">
        <v>4078.5509482627103</v>
      </c>
      <c r="Q1655" s="181">
        <v>4021.4383012040471</v>
      </c>
      <c r="R1655" s="181">
        <v>3964.2303582768172</v>
      </c>
      <c r="S1655" s="181">
        <v>3906.8069297856791</v>
      </c>
      <c r="T1655" s="181">
        <v>3849.0223060268859</v>
      </c>
      <c r="U1655" s="181">
        <v>3790.7997447092134</v>
      </c>
      <c r="V1655" s="181">
        <v>3732.1565680578615</v>
      </c>
      <c r="W1655" s="181">
        <v>3673.0790274894539</v>
      </c>
      <c r="X1655" s="181">
        <v>3613.5367254045395</v>
      </c>
      <c r="Y1655" s="181">
        <v>3553.3558371468916</v>
      </c>
    </row>
    <row r="1656" spans="1:25" x14ac:dyDescent="0.25">
      <c r="A1656" s="178" t="s">
        <v>1706</v>
      </c>
      <c r="B1656" s="178" t="s">
        <v>636</v>
      </c>
      <c r="C1656" s="178" t="s">
        <v>565</v>
      </c>
      <c r="D1656" s="178" t="s">
        <v>566</v>
      </c>
      <c r="E1656" s="181">
        <v>3218.8672007795813</v>
      </c>
      <c r="F1656" s="181">
        <v>3248.1249770909253</v>
      </c>
      <c r="G1656" s="181">
        <v>3273.3315426121803</v>
      </c>
      <c r="H1656" s="181">
        <v>3296.4157926797989</v>
      </c>
      <c r="I1656" s="181">
        <v>3318.1867984974542</v>
      </c>
      <c r="J1656" s="182">
        <v>3339.1254078353795</v>
      </c>
      <c r="K1656" s="181">
        <v>3359.6177078541318</v>
      </c>
      <c r="L1656" s="181">
        <v>3379.9139464824084</v>
      </c>
      <c r="M1656" s="181">
        <v>3400.121491326875</v>
      </c>
      <c r="N1656" s="181">
        <v>3420.3466642679141</v>
      </c>
      <c r="O1656" s="181">
        <v>3440.6440404268096</v>
      </c>
      <c r="P1656" s="181">
        <v>3461.2265770688446</v>
      </c>
      <c r="Q1656" s="181">
        <v>3482.2664989455488</v>
      </c>
      <c r="R1656" s="181">
        <v>3503.7019186563221</v>
      </c>
      <c r="S1656" s="181">
        <v>3525.5691830066103</v>
      </c>
      <c r="T1656" s="181">
        <v>3547.8768263539587</v>
      </c>
      <c r="U1656" s="181">
        <v>3570.4062228797106</v>
      </c>
      <c r="V1656" s="181">
        <v>3592.935773632028</v>
      </c>
      <c r="W1656" s="181">
        <v>3615.4700918677968</v>
      </c>
      <c r="X1656" s="181">
        <v>3637.9998252969299</v>
      </c>
      <c r="Y1656" s="181">
        <v>3660.3933754335553</v>
      </c>
    </row>
    <row r="1657" spans="1:25" x14ac:dyDescent="0.25">
      <c r="A1657" s="178" t="s">
        <v>1706</v>
      </c>
      <c r="B1657" s="178" t="s">
        <v>641</v>
      </c>
      <c r="C1657" s="178" t="s">
        <v>565</v>
      </c>
      <c r="D1657" s="178" t="s">
        <v>566</v>
      </c>
      <c r="E1657" s="181">
        <v>9939.040997363707</v>
      </c>
      <c r="F1657" s="181">
        <v>9902.3110711523805</v>
      </c>
      <c r="G1657" s="181">
        <v>9890.3612171542936</v>
      </c>
      <c r="H1657" s="181">
        <v>9900.2175148864517</v>
      </c>
      <c r="I1657" s="181">
        <v>9927.1228711050662</v>
      </c>
      <c r="J1657" s="182">
        <v>9967.2567175488166</v>
      </c>
      <c r="K1657" s="181">
        <v>10017.848713800959</v>
      </c>
      <c r="L1657" s="181">
        <v>10076.660540861652</v>
      </c>
      <c r="M1657" s="181">
        <v>10141.736471522565</v>
      </c>
      <c r="N1657" s="181">
        <v>10211.668487349416</v>
      </c>
      <c r="O1657" s="181">
        <v>10285.325890451697</v>
      </c>
      <c r="P1657" s="181">
        <v>10362.35591137349</v>
      </c>
      <c r="Q1657" s="181">
        <v>10442.453710014692</v>
      </c>
      <c r="R1657" s="181">
        <v>10524.748432046605</v>
      </c>
      <c r="S1657" s="181">
        <v>10608.868448893667</v>
      </c>
      <c r="T1657" s="181">
        <v>10694.837693146192</v>
      </c>
      <c r="U1657" s="181">
        <v>10781.79063808122</v>
      </c>
      <c r="V1657" s="181">
        <v>10868.566857693562</v>
      </c>
      <c r="W1657" s="181">
        <v>10954.994492016842</v>
      </c>
      <c r="X1657" s="181">
        <v>11040.966012384577</v>
      </c>
      <c r="Y1657" s="181">
        <v>11126.330664454166</v>
      </c>
    </row>
    <row r="1658" spans="1:25" x14ac:dyDescent="0.25">
      <c r="A1658" s="178" t="s">
        <v>1706</v>
      </c>
      <c r="B1658" s="178" t="s">
        <v>643</v>
      </c>
      <c r="C1658" s="178" t="s">
        <v>565</v>
      </c>
      <c r="D1658" s="178" t="s">
        <v>566</v>
      </c>
      <c r="E1658" s="181">
        <v>11565.906948715519</v>
      </c>
      <c r="F1658" s="181">
        <v>11839.781615442262</v>
      </c>
      <c r="G1658" s="181">
        <v>12083.091978399341</v>
      </c>
      <c r="H1658" s="181">
        <v>12306.160327713875</v>
      </c>
      <c r="I1658" s="181">
        <v>12514.095589284982</v>
      </c>
      <c r="J1658" s="182">
        <v>12710.34853898332</v>
      </c>
      <c r="K1658" s="181">
        <v>12897.515038018464</v>
      </c>
      <c r="L1658" s="181">
        <v>13077.566201499965</v>
      </c>
      <c r="M1658" s="181">
        <v>13251.797970233833</v>
      </c>
      <c r="N1658" s="181">
        <v>13421.140246161967</v>
      </c>
      <c r="O1658" s="181">
        <v>13586.242328528431</v>
      </c>
      <c r="P1658" s="181">
        <v>13748.435410763514</v>
      </c>
      <c r="Q1658" s="181">
        <v>13908.892413299618</v>
      </c>
      <c r="R1658" s="181">
        <v>14067.844195568383</v>
      </c>
      <c r="S1658" s="181">
        <v>14226.0001446278</v>
      </c>
      <c r="T1658" s="181">
        <v>14383.660314599552</v>
      </c>
      <c r="U1658" s="181">
        <v>14539.90297435902</v>
      </c>
      <c r="V1658" s="181">
        <v>14694.110040849639</v>
      </c>
      <c r="W1658" s="181">
        <v>14846.65729819538</v>
      </c>
      <c r="X1658" s="181">
        <v>14997.951794810662</v>
      </c>
      <c r="Y1658" s="181">
        <v>15147.502006198134</v>
      </c>
    </row>
    <row r="1659" spans="1:25" x14ac:dyDescent="0.25">
      <c r="A1659" s="178" t="s">
        <v>1706</v>
      </c>
      <c r="B1659" s="178" t="s">
        <v>652</v>
      </c>
      <c r="C1659" s="178" t="s">
        <v>565</v>
      </c>
      <c r="D1659" s="178" t="s">
        <v>566</v>
      </c>
      <c r="E1659" s="181">
        <v>9439.3629022550194</v>
      </c>
      <c r="F1659" s="181">
        <v>9510.8650434300653</v>
      </c>
      <c r="G1659" s="181">
        <v>9581.750800201602</v>
      </c>
      <c r="H1659" s="181">
        <v>9654.4686134945077</v>
      </c>
      <c r="I1659" s="181">
        <v>9728.6814327570482</v>
      </c>
      <c r="J1659" s="182">
        <v>9803.7826382962103</v>
      </c>
      <c r="K1659" s="181">
        <v>9879.2439504508584</v>
      </c>
      <c r="L1659" s="181">
        <v>9954.6956547756381</v>
      </c>
      <c r="M1659" s="181">
        <v>10029.658994740139</v>
      </c>
      <c r="N1659" s="181">
        <v>10103.714018509465</v>
      </c>
      <c r="O1659" s="181">
        <v>10176.476107293232</v>
      </c>
      <c r="P1659" s="181">
        <v>10248.21912760526</v>
      </c>
      <c r="Q1659" s="181">
        <v>10319.198585257951</v>
      </c>
      <c r="R1659" s="181">
        <v>10389.016638793702</v>
      </c>
      <c r="S1659" s="181">
        <v>10457.52120371938</v>
      </c>
      <c r="T1659" s="181">
        <v>10524.307174952532</v>
      </c>
      <c r="U1659" s="181">
        <v>10589.368979074477</v>
      </c>
      <c r="V1659" s="181">
        <v>10652.981849151702</v>
      </c>
      <c r="W1659" s="181">
        <v>10715.078452850825</v>
      </c>
      <c r="X1659" s="181">
        <v>10775.547748215513</v>
      </c>
      <c r="Y1659" s="181">
        <v>10833.773097110565</v>
      </c>
    </row>
    <row r="1660" spans="1:25" x14ac:dyDescent="0.25">
      <c r="A1660" s="178" t="s">
        <v>1706</v>
      </c>
      <c r="B1660" s="178" t="s">
        <v>654</v>
      </c>
      <c r="C1660" s="178" t="s">
        <v>218</v>
      </c>
      <c r="D1660" s="178" t="s">
        <v>1784</v>
      </c>
      <c r="E1660" s="181">
        <v>3151.7698556004075</v>
      </c>
      <c r="F1660" s="181">
        <v>3190.218940740277</v>
      </c>
      <c r="G1660" s="181">
        <v>3230.6040711482224</v>
      </c>
      <c r="H1660" s="181">
        <v>3273.4984251722526</v>
      </c>
      <c r="I1660" s="181">
        <v>3318.6076462971273</v>
      </c>
      <c r="J1660" s="182">
        <v>3365.5898209816469</v>
      </c>
      <c r="K1660" s="181">
        <v>3414.1559541651268</v>
      </c>
      <c r="L1660" s="181">
        <v>3464.0756330988088</v>
      </c>
      <c r="M1660" s="181">
        <v>3515.0877060766416</v>
      </c>
      <c r="N1660" s="181">
        <v>3566.9623430201145</v>
      </c>
      <c r="O1660" s="181">
        <v>3619.4878870355401</v>
      </c>
      <c r="P1660" s="181">
        <v>3672.6666382809394</v>
      </c>
      <c r="Q1660" s="181">
        <v>3726.4847202118331</v>
      </c>
      <c r="R1660" s="181">
        <v>3780.6955190418707</v>
      </c>
      <c r="S1660" s="181">
        <v>3835.1528417249556</v>
      </c>
      <c r="T1660" s="181">
        <v>3889.6778228521412</v>
      </c>
      <c r="U1660" s="181">
        <v>3944.1761791026461</v>
      </c>
      <c r="V1660" s="181">
        <v>3998.602902540782</v>
      </c>
      <c r="W1660" s="181">
        <v>4052.851619124689</v>
      </c>
      <c r="X1660" s="181">
        <v>4106.8129541335338</v>
      </c>
      <c r="Y1660" s="181">
        <v>4160.2433893796006</v>
      </c>
    </row>
    <row r="1661" spans="1:25" x14ac:dyDescent="0.25">
      <c r="A1661" s="178" t="s">
        <v>1706</v>
      </c>
      <c r="B1661" s="178" t="s">
        <v>654</v>
      </c>
      <c r="C1661" s="178" t="s">
        <v>240</v>
      </c>
      <c r="D1661" s="178" t="s">
        <v>241</v>
      </c>
      <c r="E1661" s="181">
        <v>18656.460412446831</v>
      </c>
      <c r="F1661" s="181">
        <v>18711.521351650892</v>
      </c>
      <c r="G1661" s="181">
        <v>18775.677103904283</v>
      </c>
      <c r="H1661" s="181">
        <v>18851.973707688197</v>
      </c>
      <c r="I1661" s="181">
        <v>18938.39301055123</v>
      </c>
      <c r="J1661" s="182">
        <v>19032.717055002806</v>
      </c>
      <c r="K1661" s="181">
        <v>19133.101395567668</v>
      </c>
      <c r="L1661" s="181">
        <v>19238.091070029845</v>
      </c>
      <c r="M1661" s="181">
        <v>19346.112608256502</v>
      </c>
      <c r="N1661" s="181">
        <v>19455.818702232235</v>
      </c>
      <c r="O1661" s="181">
        <v>19566.00793946016</v>
      </c>
      <c r="P1661" s="181">
        <v>19676.668006183667</v>
      </c>
      <c r="Q1661" s="181">
        <v>19787.701548357938</v>
      </c>
      <c r="R1661" s="181">
        <v>19897.790208991977</v>
      </c>
      <c r="S1661" s="181">
        <v>20006.186533217802</v>
      </c>
      <c r="T1661" s="181">
        <v>20112.001368989535</v>
      </c>
      <c r="U1661" s="181">
        <v>20214.811436616161</v>
      </c>
      <c r="V1661" s="181">
        <v>20314.460033185103</v>
      </c>
      <c r="W1661" s="181">
        <v>20410.488424615924</v>
      </c>
      <c r="X1661" s="181">
        <v>20502.440434075645</v>
      </c>
      <c r="Y1661" s="181">
        <v>20589.21352098617</v>
      </c>
    </row>
    <row r="1662" spans="1:25" x14ac:dyDescent="0.25">
      <c r="A1662" s="178" t="s">
        <v>1706</v>
      </c>
      <c r="B1662" s="178" t="s">
        <v>656</v>
      </c>
      <c r="C1662" s="178" t="s">
        <v>503</v>
      </c>
      <c r="D1662" s="178" t="s">
        <v>1785</v>
      </c>
      <c r="E1662" s="181">
        <v>1239.1140155781059</v>
      </c>
      <c r="F1662" s="181">
        <v>1306.1243934951103</v>
      </c>
      <c r="G1662" s="181">
        <v>1373.0437006601076</v>
      </c>
      <c r="H1662" s="181">
        <v>1440.5735821169012</v>
      </c>
      <c r="I1662" s="181">
        <v>1508.9336411281324</v>
      </c>
      <c r="J1662" s="182">
        <v>1578.2268680430798</v>
      </c>
      <c r="K1662" s="181">
        <v>1648.5457114118592</v>
      </c>
      <c r="L1662" s="181">
        <v>1719.9462053449067</v>
      </c>
      <c r="M1662" s="181">
        <v>1792.4307737233455</v>
      </c>
      <c r="N1662" s="181">
        <v>1865.9824077289088</v>
      </c>
      <c r="O1662" s="181">
        <v>1940.5629719015651</v>
      </c>
      <c r="P1662" s="181">
        <v>2016.247635807425</v>
      </c>
      <c r="Q1662" s="181">
        <v>2093.1056087292404</v>
      </c>
      <c r="R1662" s="181">
        <v>2171.054913834038</v>
      </c>
      <c r="S1662" s="181">
        <v>2250.046697951072</v>
      </c>
      <c r="T1662" s="181">
        <v>2329.902041237197</v>
      </c>
      <c r="U1662" s="181">
        <v>2410.4977967997584</v>
      </c>
      <c r="V1662" s="181">
        <v>2491.8255335834906</v>
      </c>
      <c r="W1662" s="181">
        <v>2573.8169141560952</v>
      </c>
      <c r="X1662" s="181">
        <v>2656.371204807157</v>
      </c>
      <c r="Y1662" s="181">
        <v>2739.1869368378752</v>
      </c>
    </row>
    <row r="1663" spans="1:25" x14ac:dyDescent="0.25">
      <c r="A1663" s="178" t="s">
        <v>1706</v>
      </c>
      <c r="B1663" s="178" t="s">
        <v>656</v>
      </c>
      <c r="C1663" s="178" t="s">
        <v>276</v>
      </c>
      <c r="D1663" s="178" t="s">
        <v>1786</v>
      </c>
      <c r="E1663" s="181">
        <v>1866.7565960626112</v>
      </c>
      <c r="F1663" s="181">
        <v>1953.6831294833987</v>
      </c>
      <c r="G1663" s="181">
        <v>2039.1402928683469</v>
      </c>
      <c r="H1663" s="181">
        <v>2124.180183594051</v>
      </c>
      <c r="I1663" s="181">
        <v>2209.1194957047846</v>
      </c>
      <c r="J1663" s="182">
        <v>2294.0963842445203</v>
      </c>
      <c r="K1663" s="181">
        <v>2379.2297530091191</v>
      </c>
      <c r="L1663" s="181">
        <v>2464.5827957255983</v>
      </c>
      <c r="M1663" s="181">
        <v>2550.1404550138386</v>
      </c>
      <c r="N1663" s="181">
        <v>2635.8604562309615</v>
      </c>
      <c r="O1663" s="181">
        <v>2721.6719074581915</v>
      </c>
      <c r="P1663" s="181">
        <v>2807.6635377261159</v>
      </c>
      <c r="Q1663" s="181">
        <v>2893.9131468388873</v>
      </c>
      <c r="R1663" s="181">
        <v>2980.2885913826813</v>
      </c>
      <c r="S1663" s="181">
        <v>3066.7064314531617</v>
      </c>
      <c r="T1663" s="181">
        <v>3152.9094246717809</v>
      </c>
      <c r="U1663" s="181">
        <v>3238.7224538780883</v>
      </c>
      <c r="V1663" s="181">
        <v>3324.1283600719485</v>
      </c>
      <c r="W1663" s="181">
        <v>3409.0311133439914</v>
      </c>
      <c r="X1663" s="181">
        <v>3493.2948103957051</v>
      </c>
      <c r="Y1663" s="181">
        <v>3576.5253468305259</v>
      </c>
    </row>
    <row r="1664" spans="1:25" x14ac:dyDescent="0.25">
      <c r="A1664" s="178" t="s">
        <v>1706</v>
      </c>
      <c r="B1664" s="178" t="s">
        <v>656</v>
      </c>
      <c r="C1664" s="178" t="s">
        <v>240</v>
      </c>
      <c r="D1664" s="178" t="s">
        <v>241</v>
      </c>
      <c r="E1664" s="181">
        <v>4959.4881520732179</v>
      </c>
      <c r="F1664" s="181">
        <v>4950.0485280167613</v>
      </c>
      <c r="G1664" s="181">
        <v>4927.7428371520664</v>
      </c>
      <c r="H1664" s="181">
        <v>4896.4096937121049</v>
      </c>
      <c r="I1664" s="181">
        <v>4857.7076508571909</v>
      </c>
      <c r="J1664" s="182">
        <v>4812.7170684235707</v>
      </c>
      <c r="K1664" s="181">
        <v>4762.3654723462978</v>
      </c>
      <c r="L1664" s="181">
        <v>4707.3772935628476</v>
      </c>
      <c r="M1664" s="181">
        <v>4648.2659056966659</v>
      </c>
      <c r="N1664" s="181">
        <v>4585.4606810205132</v>
      </c>
      <c r="O1664" s="181">
        <v>4519.3176483001844</v>
      </c>
      <c r="P1664" s="181">
        <v>4450.4297265531386</v>
      </c>
      <c r="Q1664" s="181">
        <v>4379.3113503745426</v>
      </c>
      <c r="R1664" s="181">
        <v>4306.1202054181831</v>
      </c>
      <c r="S1664" s="181">
        <v>4231.0872364926336</v>
      </c>
      <c r="T1664" s="181">
        <v>4154.2062421732717</v>
      </c>
      <c r="U1664" s="181">
        <v>4075.6069465403361</v>
      </c>
      <c r="V1664" s="181">
        <v>3995.6178458553713</v>
      </c>
      <c r="W1664" s="181">
        <v>3914.4494114397698</v>
      </c>
      <c r="X1664" s="181">
        <v>3832.2589459946098</v>
      </c>
      <c r="Y1664" s="181">
        <v>3748.9313333697287</v>
      </c>
    </row>
    <row r="1665" spans="1:25" x14ac:dyDescent="0.25">
      <c r="A1665" s="178" t="s">
        <v>1706</v>
      </c>
      <c r="B1665" s="178" t="s">
        <v>777</v>
      </c>
      <c r="C1665" s="178" t="s">
        <v>218</v>
      </c>
      <c r="D1665" s="178" t="s">
        <v>1787</v>
      </c>
      <c r="E1665" s="181">
        <v>11100.953825895465</v>
      </c>
      <c r="F1665" s="181">
        <v>11276.834220239705</v>
      </c>
      <c r="G1665" s="181">
        <v>11427.693013883316</v>
      </c>
      <c r="H1665" s="181">
        <v>11562.555633152417</v>
      </c>
      <c r="I1665" s="181">
        <v>11684.962827849704</v>
      </c>
      <c r="J1665" s="182">
        <v>11797.150418860596</v>
      </c>
      <c r="K1665" s="181">
        <v>11900.576368142536</v>
      </c>
      <c r="L1665" s="181">
        <v>11996.481097289869</v>
      </c>
      <c r="M1665" s="181">
        <v>12085.560409620402</v>
      </c>
      <c r="N1665" s="181">
        <v>12168.234725996093</v>
      </c>
      <c r="O1665" s="181">
        <v>12244.647965098904</v>
      </c>
      <c r="P1665" s="181">
        <v>12315.648511883055</v>
      </c>
      <c r="Q1665" s="181">
        <v>12381.955542045782</v>
      </c>
      <c r="R1665" s="181">
        <v>12443.366024610666</v>
      </c>
      <c r="S1665" s="181">
        <v>12499.836416374405</v>
      </c>
      <c r="T1665" s="181">
        <v>12550.782429646402</v>
      </c>
      <c r="U1665" s="181">
        <v>12596.707033744098</v>
      </c>
      <c r="V1665" s="181">
        <v>12638.58729902599</v>
      </c>
      <c r="W1665" s="181">
        <v>12676.38001938444</v>
      </c>
      <c r="X1665" s="181">
        <v>12709.931104917529</v>
      </c>
      <c r="Y1665" s="181">
        <v>12738.383688349304</v>
      </c>
    </row>
    <row r="1666" spans="1:25" x14ac:dyDescent="0.25">
      <c r="A1666" s="178" t="s">
        <v>1706</v>
      </c>
      <c r="B1666" s="178" t="s">
        <v>777</v>
      </c>
      <c r="C1666" s="178" t="s">
        <v>240</v>
      </c>
      <c r="D1666" s="178" t="s">
        <v>241</v>
      </c>
      <c r="E1666" s="181">
        <v>2871.2317249184002</v>
      </c>
      <c r="F1666" s="181">
        <v>2963.6284369485493</v>
      </c>
      <c r="G1666" s="181">
        <v>3051.5727793511778</v>
      </c>
      <c r="H1666" s="181">
        <v>3137.239048634739</v>
      </c>
      <c r="I1666" s="181">
        <v>3221.4375850891629</v>
      </c>
      <c r="J1666" s="182">
        <v>3304.6701127316401</v>
      </c>
      <c r="K1666" s="181">
        <v>3387.2527269026878</v>
      </c>
      <c r="L1666" s="181">
        <v>3469.4616320527361</v>
      </c>
      <c r="M1666" s="181">
        <v>3551.4329374326112</v>
      </c>
      <c r="N1666" s="181">
        <v>3633.2310158681062</v>
      </c>
      <c r="O1666" s="181">
        <v>3714.84200424037</v>
      </c>
      <c r="P1666" s="181">
        <v>3796.4697096080963</v>
      </c>
      <c r="Q1666" s="181">
        <v>3878.2919917378426</v>
      </c>
      <c r="R1666" s="181">
        <v>3960.2057402385276</v>
      </c>
      <c r="S1666" s="181">
        <v>4042.1535941542706</v>
      </c>
      <c r="T1666" s="181">
        <v>4123.8977918716764</v>
      </c>
      <c r="U1666" s="181">
        <v>4205.5493205089488</v>
      </c>
      <c r="V1666" s="181">
        <v>4287.3885503641495</v>
      </c>
      <c r="W1666" s="181">
        <v>4369.3634459254772</v>
      </c>
      <c r="X1666" s="181">
        <v>4451.3805810261611</v>
      </c>
      <c r="Y1666" s="181">
        <v>4533.0912984863717</v>
      </c>
    </row>
    <row r="1667" spans="1:25" x14ac:dyDescent="0.25">
      <c r="A1667" s="178" t="s">
        <v>1706</v>
      </c>
      <c r="B1667" s="178" t="s">
        <v>779</v>
      </c>
      <c r="C1667" s="178" t="s">
        <v>565</v>
      </c>
      <c r="D1667" s="178" t="s">
        <v>566</v>
      </c>
      <c r="E1667" s="181">
        <v>10555.018911637753</v>
      </c>
      <c r="F1667" s="181">
        <v>10522.82399307647</v>
      </c>
      <c r="G1667" s="181">
        <v>10512.943164448498</v>
      </c>
      <c r="H1667" s="181">
        <v>10523.273437796153</v>
      </c>
      <c r="I1667" s="181">
        <v>10549.930559059727</v>
      </c>
      <c r="J1667" s="182">
        <v>10589.616826825353</v>
      </c>
      <c r="K1667" s="181">
        <v>10639.849285920425</v>
      </c>
      <c r="L1667" s="181">
        <v>10698.537265660798</v>
      </c>
      <c r="M1667" s="181">
        <v>10763.796547455366</v>
      </c>
      <c r="N1667" s="181">
        <v>10834.218236261471</v>
      </c>
      <c r="O1667" s="181">
        <v>10908.611868280159</v>
      </c>
      <c r="P1667" s="181">
        <v>10986.561574210877</v>
      </c>
      <c r="Q1667" s="181">
        <v>11067.692385544915</v>
      </c>
      <c r="R1667" s="181">
        <v>11151.031352689924</v>
      </c>
      <c r="S1667" s="181">
        <v>11236.141785083728</v>
      </c>
      <c r="T1667" s="181">
        <v>11322.869105051199</v>
      </c>
      <c r="U1667" s="181">
        <v>11410.229834974522</v>
      </c>
      <c r="V1667" s="181">
        <v>11497.089508693751</v>
      </c>
      <c r="W1667" s="181">
        <v>11583.224515907976</v>
      </c>
      <c r="X1667" s="181">
        <v>11668.517322030175</v>
      </c>
      <c r="Y1667" s="181">
        <v>11752.701270020007</v>
      </c>
    </row>
    <row r="1668" spans="1:25" x14ac:dyDescent="0.25">
      <c r="A1668" s="178" t="s">
        <v>1706</v>
      </c>
      <c r="B1668" s="178" t="s">
        <v>783</v>
      </c>
      <c r="C1668" s="178" t="s">
        <v>218</v>
      </c>
      <c r="D1668" s="178" t="s">
        <v>1788</v>
      </c>
      <c r="E1668" s="181">
        <v>25760.261115651061</v>
      </c>
      <c r="F1668" s="181">
        <v>26016.07236069916</v>
      </c>
      <c r="G1668" s="181">
        <v>26247.541080159539</v>
      </c>
      <c r="H1668" s="181">
        <v>26467.65868194736</v>
      </c>
      <c r="I1668" s="181">
        <v>26678.55263841516</v>
      </c>
      <c r="J1668" s="182">
        <v>26880.46802298964</v>
      </c>
      <c r="K1668" s="181">
        <v>27073.383338600976</v>
      </c>
      <c r="L1668" s="181">
        <v>27257.271430170338</v>
      </c>
      <c r="M1668" s="181">
        <v>27431.466898801413</v>
      </c>
      <c r="N1668" s="181">
        <v>27595.160241635018</v>
      </c>
      <c r="O1668" s="181">
        <v>27747.46447494367</v>
      </c>
      <c r="P1668" s="181">
        <v>27889.321528201192</v>
      </c>
      <c r="Q1668" s="181">
        <v>28021.451597681964</v>
      </c>
      <c r="R1668" s="181">
        <v>28142.667042408226</v>
      </c>
      <c r="S1668" s="181">
        <v>28252.700955601784</v>
      </c>
      <c r="T1668" s="181">
        <v>28351.746487535536</v>
      </c>
      <c r="U1668" s="181">
        <v>28439.709111571323</v>
      </c>
      <c r="V1668" s="181">
        <v>28516.13088287428</v>
      </c>
      <c r="W1668" s="181">
        <v>28580.884508101743</v>
      </c>
      <c r="X1668" s="181">
        <v>28633.976214206912</v>
      </c>
      <c r="Y1668" s="181">
        <v>28675.088851888471</v>
      </c>
    </row>
    <row r="1669" spans="1:25" x14ac:dyDescent="0.25">
      <c r="A1669" s="178" t="s">
        <v>1706</v>
      </c>
      <c r="B1669" s="178" t="s">
        <v>783</v>
      </c>
      <c r="C1669" s="178" t="s">
        <v>530</v>
      </c>
      <c r="D1669" s="178" t="s">
        <v>1789</v>
      </c>
      <c r="E1669" s="181">
        <v>1163.3014819768725</v>
      </c>
      <c r="F1669" s="181">
        <v>1222.5363895789367</v>
      </c>
      <c r="G1669" s="181">
        <v>1283.4729793467714</v>
      </c>
      <c r="H1669" s="181">
        <v>1346.7645434168933</v>
      </c>
      <c r="I1669" s="181">
        <v>1412.5910682656299</v>
      </c>
      <c r="J1669" s="182">
        <v>1481.0477479013614</v>
      </c>
      <c r="K1669" s="181">
        <v>1552.2183358778218</v>
      </c>
      <c r="L1669" s="181">
        <v>1626.1877992433624</v>
      </c>
      <c r="M1669" s="181">
        <v>1703.0029265646274</v>
      </c>
      <c r="N1669" s="181">
        <v>1782.696144237015</v>
      </c>
      <c r="O1669" s="181">
        <v>1865.2873786140474</v>
      </c>
      <c r="P1669" s="181">
        <v>1950.9154112804545</v>
      </c>
      <c r="Q1669" s="181">
        <v>2039.7134623944232</v>
      </c>
      <c r="R1669" s="181">
        <v>2131.6791051458104</v>
      </c>
      <c r="S1669" s="181">
        <v>2226.868597496089</v>
      </c>
      <c r="T1669" s="181">
        <v>2325.3722099994661</v>
      </c>
      <c r="U1669" s="181">
        <v>2427.2575119152975</v>
      </c>
      <c r="V1669" s="181">
        <v>2532.5576829953243</v>
      </c>
      <c r="W1669" s="181">
        <v>2641.3287238358239</v>
      </c>
      <c r="X1669" s="181">
        <v>2753.6357525902108</v>
      </c>
      <c r="Y1669" s="181">
        <v>2869.5093680327623</v>
      </c>
    </row>
    <row r="1670" spans="1:25" x14ac:dyDescent="0.25">
      <c r="A1670" s="178" t="s">
        <v>1706</v>
      </c>
      <c r="B1670" s="178" t="s">
        <v>783</v>
      </c>
      <c r="C1670" s="178" t="s">
        <v>755</v>
      </c>
      <c r="D1670" s="178" t="s">
        <v>1790</v>
      </c>
      <c r="E1670" s="181">
        <v>1928.7377001526272</v>
      </c>
      <c r="F1670" s="181">
        <v>1982.9576659134304</v>
      </c>
      <c r="G1670" s="181">
        <v>2036.6159322903393</v>
      </c>
      <c r="H1670" s="181">
        <v>2090.6668852040998</v>
      </c>
      <c r="I1670" s="181">
        <v>2145.2622052700135</v>
      </c>
      <c r="J1670" s="182">
        <v>2200.4106844792987</v>
      </c>
      <c r="K1670" s="181">
        <v>2256.0995228413221</v>
      </c>
      <c r="L1670" s="181">
        <v>2312.3144975517598</v>
      </c>
      <c r="M1670" s="181">
        <v>2368.9852537628667</v>
      </c>
      <c r="N1670" s="181">
        <v>2426.023746960911</v>
      </c>
      <c r="O1670" s="181">
        <v>2483.3288469067793</v>
      </c>
      <c r="P1670" s="181">
        <v>2540.9591354778086</v>
      </c>
      <c r="Q1670" s="181">
        <v>2598.9574113950775</v>
      </c>
      <c r="R1670" s="181">
        <v>2657.189870270633</v>
      </c>
      <c r="S1670" s="181">
        <v>2715.6019404834501</v>
      </c>
      <c r="T1670" s="181">
        <v>2774.180767973709</v>
      </c>
      <c r="U1670" s="181">
        <v>2832.8846542749147</v>
      </c>
      <c r="V1670" s="181">
        <v>2891.6328062169418</v>
      </c>
      <c r="W1670" s="181">
        <v>2950.3735842084948</v>
      </c>
      <c r="X1670" s="181">
        <v>3009.0666539355616</v>
      </c>
      <c r="Y1670" s="181">
        <v>3067.6352699452273</v>
      </c>
    </row>
    <row r="1671" spans="1:25" x14ac:dyDescent="0.25">
      <c r="A1671" s="178" t="s">
        <v>1706</v>
      </c>
      <c r="B1671" s="178" t="s">
        <v>783</v>
      </c>
      <c r="C1671" s="178" t="s">
        <v>508</v>
      </c>
      <c r="D1671" s="178" t="s">
        <v>1791</v>
      </c>
      <c r="E1671" s="181">
        <v>2795.1549497499855</v>
      </c>
      <c r="F1671" s="181">
        <v>2833.2424337523698</v>
      </c>
      <c r="G1671" s="181">
        <v>2868.9105563652747</v>
      </c>
      <c r="H1671" s="181">
        <v>2903.5565479526526</v>
      </c>
      <c r="I1671" s="181">
        <v>2937.4021352473574</v>
      </c>
      <c r="J1671" s="182">
        <v>2970.4643620149227</v>
      </c>
      <c r="K1671" s="181">
        <v>3002.731026542036</v>
      </c>
      <c r="L1671" s="181">
        <v>3034.1891877347061</v>
      </c>
      <c r="M1671" s="181">
        <v>3064.7544777651383</v>
      </c>
      <c r="N1671" s="181">
        <v>3094.3252058063417</v>
      </c>
      <c r="O1671" s="181">
        <v>3122.7895499226779</v>
      </c>
      <c r="P1671" s="181">
        <v>3150.2407217593523</v>
      </c>
      <c r="Q1671" s="181">
        <v>3176.7482539728776</v>
      </c>
      <c r="R1671" s="181">
        <v>3202.1657034274999</v>
      </c>
      <c r="S1671" s="181">
        <v>3226.449711584261</v>
      </c>
      <c r="T1671" s="181">
        <v>3249.6091080836864</v>
      </c>
      <c r="U1671" s="181">
        <v>3271.619853797712</v>
      </c>
      <c r="V1671" s="181">
        <v>3292.4156927247818</v>
      </c>
      <c r="W1671" s="181">
        <v>3311.9678113430559</v>
      </c>
      <c r="X1671" s="181">
        <v>3330.2626047350477</v>
      </c>
      <c r="Y1671" s="181">
        <v>3347.2486244869574</v>
      </c>
    </row>
    <row r="1672" spans="1:25" x14ac:dyDescent="0.25">
      <c r="A1672" s="178" t="s">
        <v>1706</v>
      </c>
      <c r="B1672" s="178" t="s">
        <v>783</v>
      </c>
      <c r="C1672" s="178" t="s">
        <v>244</v>
      </c>
      <c r="D1672" s="178" t="s">
        <v>1792</v>
      </c>
      <c r="E1672" s="181">
        <v>1575.304090177015</v>
      </c>
      <c r="F1672" s="181">
        <v>1631.3374809031025</v>
      </c>
      <c r="G1672" s="181">
        <v>1687.6354892705883</v>
      </c>
      <c r="H1672" s="181">
        <v>1744.9922152399643</v>
      </c>
      <c r="I1672" s="181">
        <v>1803.5499542232219</v>
      </c>
      <c r="J1672" s="182">
        <v>1863.333878038542</v>
      </c>
      <c r="K1672" s="181">
        <v>1924.3511756261141</v>
      </c>
      <c r="L1672" s="181">
        <v>1986.6077195479847</v>
      </c>
      <c r="M1672" s="181">
        <v>2050.0606743619087</v>
      </c>
      <c r="N1672" s="181">
        <v>2114.6502391329186</v>
      </c>
      <c r="O1672" s="181">
        <v>2180.3031006823826</v>
      </c>
      <c r="P1672" s="181">
        <v>2247.0847916181851</v>
      </c>
      <c r="Q1672" s="181">
        <v>2315.0484443324085</v>
      </c>
      <c r="R1672" s="181">
        <v>2384.0900186961121</v>
      </c>
      <c r="S1672" s="181">
        <v>2454.1737834623937</v>
      </c>
      <c r="T1672" s="181">
        <v>2525.3007027189133</v>
      </c>
      <c r="U1672" s="181">
        <v>2597.4450913104438</v>
      </c>
      <c r="V1672" s="181">
        <v>2670.5441842101727</v>
      </c>
      <c r="W1672" s="181">
        <v>2744.5602955418785</v>
      </c>
      <c r="X1672" s="181">
        <v>2819.4650405422453</v>
      </c>
      <c r="Y1672" s="181">
        <v>2895.1946613169634</v>
      </c>
    </row>
    <row r="1673" spans="1:25" x14ac:dyDescent="0.25">
      <c r="A1673" s="178" t="s">
        <v>1706</v>
      </c>
      <c r="B1673" s="178" t="s">
        <v>783</v>
      </c>
      <c r="C1673" s="178" t="s">
        <v>240</v>
      </c>
      <c r="D1673" s="178" t="s">
        <v>241</v>
      </c>
      <c r="E1673" s="181">
        <v>10031.455661422093</v>
      </c>
      <c r="F1673" s="181">
        <v>10175.839587958548</v>
      </c>
      <c r="G1673" s="181">
        <v>10312.591602376997</v>
      </c>
      <c r="H1673" s="181">
        <v>10446.757512137196</v>
      </c>
      <c r="I1673" s="181">
        <v>10579.166003061518</v>
      </c>
      <c r="J1673" s="182">
        <v>10709.910057915145</v>
      </c>
      <c r="K1673" s="181">
        <v>10838.976571614088</v>
      </c>
      <c r="L1673" s="181">
        <v>10966.348760159048</v>
      </c>
      <c r="M1673" s="181">
        <v>11091.750269760058</v>
      </c>
      <c r="N1673" s="181">
        <v>11214.839361895152</v>
      </c>
      <c r="O1673" s="181">
        <v>11335.234257380072</v>
      </c>
      <c r="P1673" s="181">
        <v>11453.294764881466</v>
      </c>
      <c r="Q1673" s="181">
        <v>11569.295284781749</v>
      </c>
      <c r="R1673" s="181">
        <v>11682.722755906147</v>
      </c>
      <c r="S1673" s="181">
        <v>11793.435710394971</v>
      </c>
      <c r="T1673" s="181">
        <v>11901.481056514172</v>
      </c>
      <c r="U1673" s="181">
        <v>12006.783713596693</v>
      </c>
      <c r="V1673" s="181">
        <v>12109.110934775437</v>
      </c>
      <c r="W1673" s="181">
        <v>12208.364083799217</v>
      </c>
      <c r="X1673" s="181">
        <v>12304.497827817053</v>
      </c>
      <c r="Y1673" s="181">
        <v>12397.324187201313</v>
      </c>
    </row>
    <row r="1674" spans="1:25" x14ac:dyDescent="0.25">
      <c r="A1674" s="178" t="s">
        <v>1706</v>
      </c>
      <c r="B1674" s="178" t="s">
        <v>790</v>
      </c>
      <c r="C1674" s="178" t="s">
        <v>218</v>
      </c>
      <c r="D1674" s="178" t="s">
        <v>1793</v>
      </c>
      <c r="E1674" s="181">
        <v>4306.8412720746019</v>
      </c>
      <c r="F1674" s="181">
        <v>4329.6386462039591</v>
      </c>
      <c r="G1674" s="181">
        <v>4356.3747177582873</v>
      </c>
      <c r="H1674" s="181">
        <v>4387.3578588664959</v>
      </c>
      <c r="I1674" s="181">
        <v>4421.7525071901946</v>
      </c>
      <c r="J1674" s="182">
        <v>4458.7649266727522</v>
      </c>
      <c r="K1674" s="181">
        <v>4497.8126456637665</v>
      </c>
      <c r="L1674" s="181">
        <v>4538.4350043211762</v>
      </c>
      <c r="M1674" s="181">
        <v>4580.1925341522428</v>
      </c>
      <c r="N1674" s="181">
        <v>4622.7503408259599</v>
      </c>
      <c r="O1674" s="181">
        <v>4665.8431559509718</v>
      </c>
      <c r="P1674" s="181">
        <v>4709.5326326250197</v>
      </c>
      <c r="Q1674" s="181">
        <v>4753.8886392992308</v>
      </c>
      <c r="R1674" s="181">
        <v>4798.7020917725258</v>
      </c>
      <c r="S1674" s="181">
        <v>4843.9371076635598</v>
      </c>
      <c r="T1674" s="181">
        <v>4889.5214573942822</v>
      </c>
      <c r="U1674" s="181">
        <v>4935.2339517241708</v>
      </c>
      <c r="V1674" s="181">
        <v>4980.9033949505265</v>
      </c>
      <c r="W1674" s="181">
        <v>5026.5192437656788</v>
      </c>
      <c r="X1674" s="181">
        <v>5072.0720425947165</v>
      </c>
      <c r="Y1674" s="181">
        <v>5117.3569688197767</v>
      </c>
    </row>
    <row r="1675" spans="1:25" x14ac:dyDescent="0.25">
      <c r="A1675" s="178" t="s">
        <v>1706</v>
      </c>
      <c r="B1675" s="178" t="s">
        <v>790</v>
      </c>
      <c r="C1675" s="178" t="s">
        <v>240</v>
      </c>
      <c r="D1675" s="178" t="s">
        <v>241</v>
      </c>
      <c r="E1675" s="181">
        <v>7012.1232809580406</v>
      </c>
      <c r="F1675" s="181">
        <v>7023.9102994403202</v>
      </c>
      <c r="G1675" s="181">
        <v>7041.8888001367659</v>
      </c>
      <c r="H1675" s="181">
        <v>7066.4879359823126</v>
      </c>
      <c r="I1675" s="181">
        <v>7096.2943537161036</v>
      </c>
      <c r="J1675" s="182">
        <v>7129.9813813321898</v>
      </c>
      <c r="K1675" s="181">
        <v>7166.5776238888948</v>
      </c>
      <c r="L1675" s="181">
        <v>7205.3187323372449</v>
      </c>
      <c r="M1675" s="181">
        <v>7245.4846339834994</v>
      </c>
      <c r="N1675" s="181">
        <v>7286.5302650189096</v>
      </c>
      <c r="O1675" s="181">
        <v>7328.0276295602816</v>
      </c>
      <c r="P1675" s="181">
        <v>7370.0664143113627</v>
      </c>
      <c r="Q1675" s="181">
        <v>7412.7477832765844</v>
      </c>
      <c r="R1675" s="181">
        <v>7455.7379871203011</v>
      </c>
      <c r="S1675" s="181">
        <v>7498.9761512738633</v>
      </c>
      <c r="T1675" s="181">
        <v>7542.3461755823091</v>
      </c>
      <c r="U1675" s="181">
        <v>7585.5046476961434</v>
      </c>
      <c r="V1675" s="181">
        <v>7628.1896362122907</v>
      </c>
      <c r="W1675" s="181">
        <v>7670.3881346262442</v>
      </c>
      <c r="X1675" s="181">
        <v>7712.0890046927771</v>
      </c>
      <c r="Y1675" s="181">
        <v>7752.98530845811</v>
      </c>
    </row>
    <row r="1676" spans="1:25" x14ac:dyDescent="0.25">
      <c r="A1676" s="178" t="s">
        <v>1706</v>
      </c>
      <c r="B1676" s="178" t="s">
        <v>792</v>
      </c>
      <c r="C1676" s="178" t="s">
        <v>565</v>
      </c>
      <c r="D1676" s="178" t="s">
        <v>566</v>
      </c>
      <c r="E1676" s="181">
        <v>6678.2696793278565</v>
      </c>
      <c r="F1676" s="181">
        <v>6696.2590288297615</v>
      </c>
      <c r="G1676" s="181">
        <v>6722.7299249272846</v>
      </c>
      <c r="H1676" s="181">
        <v>6757.9638493314478</v>
      </c>
      <c r="I1676" s="181">
        <v>6800.3541812926105</v>
      </c>
      <c r="J1676" s="182">
        <v>6848.4335319324173</v>
      </c>
      <c r="K1676" s="181">
        <v>6900.9836869137507</v>
      </c>
      <c r="L1676" s="181">
        <v>6957.0101170007301</v>
      </c>
      <c r="M1676" s="181">
        <v>7015.555323081242</v>
      </c>
      <c r="N1676" s="181">
        <v>7075.8141566621471</v>
      </c>
      <c r="O1676" s="181">
        <v>7137.0931662509938</v>
      </c>
      <c r="P1676" s="181">
        <v>7199.2119131664549</v>
      </c>
      <c r="Q1676" s="181">
        <v>7262.0105902175501</v>
      </c>
      <c r="R1676" s="181">
        <v>7324.8830343461423</v>
      </c>
      <c r="S1676" s="181">
        <v>7387.4628203194079</v>
      </c>
      <c r="T1676" s="181">
        <v>7449.1881466452223</v>
      </c>
      <c r="U1676" s="181">
        <v>7509.7765829464279</v>
      </c>
      <c r="V1676" s="181">
        <v>7569.2713923690999</v>
      </c>
      <c r="W1676" s="181">
        <v>7627.5777745779542</v>
      </c>
      <c r="X1676" s="181">
        <v>7684.5834766653898</v>
      </c>
      <c r="Y1676" s="181">
        <v>7739.7627373947016</v>
      </c>
    </row>
    <row r="1677" spans="1:25" x14ac:dyDescent="0.25">
      <c r="A1677" s="178" t="s">
        <v>1706</v>
      </c>
      <c r="B1677" s="178" t="s">
        <v>794</v>
      </c>
      <c r="C1677" s="178" t="s">
        <v>565</v>
      </c>
      <c r="D1677" s="178" t="s">
        <v>566</v>
      </c>
      <c r="E1677" s="181">
        <v>15793.333575521119</v>
      </c>
      <c r="F1677" s="181">
        <v>15787.818322557137</v>
      </c>
      <c r="G1677" s="181">
        <v>15810.116849427488</v>
      </c>
      <c r="H1677" s="181">
        <v>15857.856097537109</v>
      </c>
      <c r="I1677" s="181">
        <v>15925.351546304366</v>
      </c>
      <c r="J1677" s="182">
        <v>16007.647910591131</v>
      </c>
      <c r="K1677" s="181">
        <v>16100.902774046011</v>
      </c>
      <c r="L1677" s="181">
        <v>16202.168709877129</v>
      </c>
      <c r="M1677" s="181">
        <v>16308.83936812416</v>
      </c>
      <c r="N1677" s="181">
        <v>16418.772843414961</v>
      </c>
      <c r="O1677" s="181">
        <v>16530.199538057128</v>
      </c>
      <c r="P1677" s="181">
        <v>16642.56933866836</v>
      </c>
      <c r="Q1677" s="181">
        <v>16755.407728155053</v>
      </c>
      <c r="R1677" s="181">
        <v>16867.29056023149</v>
      </c>
      <c r="S1677" s="181">
        <v>16977.402404035958</v>
      </c>
      <c r="T1677" s="181">
        <v>17084.794965541685</v>
      </c>
      <c r="U1677" s="181">
        <v>17189.269930084032</v>
      </c>
      <c r="V1677" s="181">
        <v>17290.980077699718</v>
      </c>
      <c r="W1677" s="181">
        <v>17389.532044021038</v>
      </c>
      <c r="X1677" s="181">
        <v>17484.586738327198</v>
      </c>
      <c r="Y1677" s="181">
        <v>17575.206797242176</v>
      </c>
    </row>
    <row r="1678" spans="1:25" x14ac:dyDescent="0.25">
      <c r="A1678" s="178" t="s">
        <v>1706</v>
      </c>
      <c r="B1678" s="178" t="s">
        <v>799</v>
      </c>
      <c r="C1678" s="178" t="s">
        <v>638</v>
      </c>
      <c r="D1678" s="178" t="s">
        <v>1794</v>
      </c>
      <c r="E1678" s="181">
        <v>1362.316956052264</v>
      </c>
      <c r="F1678" s="181">
        <v>1437.0156674639848</v>
      </c>
      <c r="G1678" s="181">
        <v>1512.0287383284531</v>
      </c>
      <c r="H1678" s="181">
        <v>1588.2912638789962</v>
      </c>
      <c r="I1678" s="181">
        <v>1666.1658039980839</v>
      </c>
      <c r="J1678" s="182">
        <v>1745.8750895255391</v>
      </c>
      <c r="K1678" s="181">
        <v>1827.5849583633267</v>
      </c>
      <c r="L1678" s="181">
        <v>1911.4321343734525</v>
      </c>
      <c r="M1678" s="181">
        <v>1997.4903364984634</v>
      </c>
      <c r="N1678" s="181">
        <v>2085.8024156569031</v>
      </c>
      <c r="O1678" s="181">
        <v>2176.3830893701747</v>
      </c>
      <c r="P1678" s="181">
        <v>2269.375469401698</v>
      </c>
      <c r="Q1678" s="181">
        <v>2364.9197289608628</v>
      </c>
      <c r="R1678" s="181">
        <v>2463.0092876955869</v>
      </c>
      <c r="S1678" s="181">
        <v>2563.7122517014905</v>
      </c>
      <c r="T1678" s="181">
        <v>2667.0710804084683</v>
      </c>
      <c r="U1678" s="181">
        <v>2773.0063181280407</v>
      </c>
      <c r="V1678" s="181">
        <v>2881.4474145170402</v>
      </c>
      <c r="W1678" s="181">
        <v>2992.4230199520503</v>
      </c>
      <c r="X1678" s="181">
        <v>3105.9668414139364</v>
      </c>
      <c r="Y1678" s="181">
        <v>3221.9848058324937</v>
      </c>
    </row>
    <row r="1679" spans="1:25" x14ac:dyDescent="0.25">
      <c r="A1679" s="178" t="s">
        <v>1706</v>
      </c>
      <c r="B1679" s="178" t="s">
        <v>799</v>
      </c>
      <c r="C1679" s="178" t="s">
        <v>240</v>
      </c>
      <c r="D1679" s="178" t="s">
        <v>241</v>
      </c>
      <c r="E1679" s="181">
        <v>7695.8780566305577</v>
      </c>
      <c r="F1679" s="181">
        <v>7797.4917550677292</v>
      </c>
      <c r="G1679" s="181">
        <v>7881.2137360873285</v>
      </c>
      <c r="H1679" s="181">
        <v>7952.9571607771413</v>
      </c>
      <c r="I1679" s="181">
        <v>8015.0735852143898</v>
      </c>
      <c r="J1679" s="182">
        <v>8068.9719163554064</v>
      </c>
      <c r="K1679" s="181">
        <v>8115.6416643120556</v>
      </c>
      <c r="L1679" s="181">
        <v>8155.8366490055114</v>
      </c>
      <c r="M1679" s="181">
        <v>8189.9707668375568</v>
      </c>
      <c r="N1679" s="181">
        <v>8218.3026509842148</v>
      </c>
      <c r="O1679" s="181">
        <v>8240.9726642166206</v>
      </c>
      <c r="P1679" s="181">
        <v>8258.5940473796381</v>
      </c>
      <c r="Q1679" s="181">
        <v>8271.7017928737805</v>
      </c>
      <c r="R1679" s="181">
        <v>8280.2775716099604</v>
      </c>
      <c r="S1679" s="181">
        <v>8284.5667042231016</v>
      </c>
      <c r="T1679" s="181">
        <v>8284.717358241387</v>
      </c>
      <c r="U1679" s="181">
        <v>8280.5100172187613</v>
      </c>
      <c r="V1679" s="181">
        <v>8271.8035438103016</v>
      </c>
      <c r="W1679" s="181">
        <v>8258.7740118517286</v>
      </c>
      <c r="X1679" s="181">
        <v>8241.6075098191413</v>
      </c>
      <c r="Y1679" s="181">
        <v>8220.158612862353</v>
      </c>
    </row>
    <row r="1680" spans="1:25" x14ac:dyDescent="0.25">
      <c r="A1680" s="178" t="s">
        <v>1706</v>
      </c>
      <c r="B1680" s="178" t="s">
        <v>800</v>
      </c>
      <c r="C1680" s="178" t="s">
        <v>218</v>
      </c>
      <c r="D1680" s="178" t="s">
        <v>1795</v>
      </c>
      <c r="E1680" s="181">
        <v>6742.0160928500727</v>
      </c>
      <c r="F1680" s="181">
        <v>6704.1596977841746</v>
      </c>
      <c r="G1680" s="181">
        <v>6687.7357823936454</v>
      </c>
      <c r="H1680" s="181">
        <v>6689.4678373268116</v>
      </c>
      <c r="I1680" s="181">
        <v>6705.4671564426026</v>
      </c>
      <c r="J1680" s="182">
        <v>6732.7311582494885</v>
      </c>
      <c r="K1680" s="181">
        <v>6769.0603446955001</v>
      </c>
      <c r="L1680" s="181">
        <v>6812.6842586780631</v>
      </c>
      <c r="M1680" s="181">
        <v>6862.0682076254134</v>
      </c>
      <c r="N1680" s="181">
        <v>6916.1023523020949</v>
      </c>
      <c r="O1680" s="181">
        <v>6973.8878298252275</v>
      </c>
      <c r="P1680" s="181">
        <v>7035.0095349991734</v>
      </c>
      <c r="Q1680" s="181">
        <v>7099.0609394550556</v>
      </c>
      <c r="R1680" s="181">
        <v>7165.2234986631975</v>
      </c>
      <c r="S1680" s="181">
        <v>7233.0281606931121</v>
      </c>
      <c r="T1680" s="181">
        <v>7302.1237551288768</v>
      </c>
      <c r="U1680" s="181">
        <v>7371.7464665092166</v>
      </c>
      <c r="V1680" s="181">
        <v>7441.1180152702582</v>
      </c>
      <c r="W1680" s="181">
        <v>7509.9429879008794</v>
      </c>
      <c r="X1680" s="181">
        <v>7577.9664695127103</v>
      </c>
      <c r="Y1680" s="181">
        <v>7644.7796530191072</v>
      </c>
    </row>
    <row r="1681" spans="1:25" x14ac:dyDescent="0.25">
      <c r="A1681" s="178" t="s">
        <v>1706</v>
      </c>
      <c r="B1681" s="178" t="s">
        <v>800</v>
      </c>
      <c r="C1681" s="178" t="s">
        <v>503</v>
      </c>
      <c r="D1681" s="178" t="s">
        <v>1796</v>
      </c>
      <c r="E1681" s="181">
        <v>3741.0828155060976</v>
      </c>
      <c r="F1681" s="181">
        <v>3720.0766495332468</v>
      </c>
      <c r="G1681" s="181">
        <v>3710.9631697099053</v>
      </c>
      <c r="H1681" s="181">
        <v>3711.9242710862218</v>
      </c>
      <c r="I1681" s="181">
        <v>3720.802146335936</v>
      </c>
      <c r="J1681" s="182">
        <v>3735.9306905632097</v>
      </c>
      <c r="K1681" s="181">
        <v>3756.0894224978051</v>
      </c>
      <c r="L1681" s="181">
        <v>3780.2959317522632</v>
      </c>
      <c r="M1681" s="181">
        <v>3807.6986315121599</v>
      </c>
      <c r="N1681" s="181">
        <v>3837.6816821778025</v>
      </c>
      <c r="O1681" s="181">
        <v>3869.7463129900693</v>
      </c>
      <c r="P1681" s="181">
        <v>3903.6621858879662</v>
      </c>
      <c r="Q1681" s="181">
        <v>3939.2037220129032</v>
      </c>
      <c r="R1681" s="181">
        <v>3975.9167185223582</v>
      </c>
      <c r="S1681" s="181">
        <v>4013.5409028075806</v>
      </c>
      <c r="T1681" s="181">
        <v>4051.8814136297015</v>
      </c>
      <c r="U1681" s="181">
        <v>4090.5144168036572</v>
      </c>
      <c r="V1681" s="181">
        <v>4129.0080521466834</v>
      </c>
      <c r="W1681" s="181">
        <v>4167.1983974143504</v>
      </c>
      <c r="X1681" s="181">
        <v>4204.9440026760794</v>
      </c>
      <c r="Y1681" s="181">
        <v>4242.0180246337159</v>
      </c>
    </row>
    <row r="1682" spans="1:25" x14ac:dyDescent="0.25">
      <c r="A1682" s="178" t="s">
        <v>1706</v>
      </c>
      <c r="B1682" s="178" t="s">
        <v>800</v>
      </c>
      <c r="C1682" s="178" t="s">
        <v>590</v>
      </c>
      <c r="D1682" s="178" t="s">
        <v>1797</v>
      </c>
      <c r="E1682" s="181">
        <v>3930.6579015748707</v>
      </c>
      <c r="F1682" s="181">
        <v>3892.7027992510057</v>
      </c>
      <c r="G1682" s="181">
        <v>3867.385255442683</v>
      </c>
      <c r="H1682" s="181">
        <v>3852.6657697558603</v>
      </c>
      <c r="I1682" s="181">
        <v>3846.1856029897963</v>
      </c>
      <c r="J1682" s="182">
        <v>3846.1295212417012</v>
      </c>
      <c r="K1682" s="181">
        <v>3851.1678891793558</v>
      </c>
      <c r="L1682" s="181">
        <v>3860.2351552716741</v>
      </c>
      <c r="M1682" s="181">
        <v>3872.4156307872004</v>
      </c>
      <c r="N1682" s="181">
        <v>3887.0468904550753</v>
      </c>
      <c r="O1682" s="181">
        <v>3903.5950582238384</v>
      </c>
      <c r="P1682" s="181">
        <v>3921.804369763443</v>
      </c>
      <c r="Q1682" s="181">
        <v>3941.4277853885033</v>
      </c>
      <c r="R1682" s="181">
        <v>3961.9942877544549</v>
      </c>
      <c r="S1682" s="181">
        <v>3983.2328360547963</v>
      </c>
      <c r="T1682" s="181">
        <v>4004.9413493155234</v>
      </c>
      <c r="U1682" s="181">
        <v>4026.6955578057805</v>
      </c>
      <c r="V1682" s="181">
        <v>4048.0701666875375</v>
      </c>
      <c r="W1682" s="181">
        <v>4068.9084014575897</v>
      </c>
      <c r="X1682" s="181">
        <v>4089.0779199140811</v>
      </c>
      <c r="Y1682" s="181">
        <v>4108.3658746209003</v>
      </c>
    </row>
    <row r="1683" spans="1:25" x14ac:dyDescent="0.25">
      <c r="A1683" s="178" t="s">
        <v>1706</v>
      </c>
      <c r="B1683" s="178" t="s">
        <v>800</v>
      </c>
      <c r="C1683" s="178" t="s">
        <v>240</v>
      </c>
      <c r="D1683" s="178" t="s">
        <v>241</v>
      </c>
      <c r="E1683" s="181">
        <v>25095.506207412465</v>
      </c>
      <c r="F1683" s="181">
        <v>24943.453229931754</v>
      </c>
      <c r="G1683" s="181">
        <v>24871.333905420339</v>
      </c>
      <c r="H1683" s="181">
        <v>24866.860852254362</v>
      </c>
      <c r="I1683" s="181">
        <v>24915.495090855147</v>
      </c>
      <c r="J1683" s="182">
        <v>25006.015342356306</v>
      </c>
      <c r="K1683" s="181">
        <v>25130.20210942737</v>
      </c>
      <c r="L1683" s="181">
        <v>25281.442857397193</v>
      </c>
      <c r="M1683" s="181">
        <v>25454.011404092686</v>
      </c>
      <c r="N1683" s="181">
        <v>25643.766945189604</v>
      </c>
      <c r="O1683" s="181">
        <v>25847.357884638255</v>
      </c>
      <c r="P1683" s="181">
        <v>26063.230670320685</v>
      </c>
      <c r="Q1683" s="181">
        <v>26289.866299335758</v>
      </c>
      <c r="R1683" s="181">
        <v>26524.223241440694</v>
      </c>
      <c r="S1683" s="181">
        <v>26764.558247250556</v>
      </c>
      <c r="T1683" s="181">
        <v>27009.566983353758</v>
      </c>
      <c r="U1683" s="181">
        <v>27256.421536032067</v>
      </c>
      <c r="V1683" s="181">
        <v>27502.244991991618</v>
      </c>
      <c r="W1683" s="181">
        <v>27745.948856456904</v>
      </c>
      <c r="X1683" s="181">
        <v>27986.595821038783</v>
      </c>
      <c r="Y1683" s="181">
        <v>28222.681799703023</v>
      </c>
    </row>
    <row r="1684" spans="1:25" x14ac:dyDescent="0.25">
      <c r="A1684" s="178" t="s">
        <v>1706</v>
      </c>
      <c r="B1684" s="178" t="s">
        <v>804</v>
      </c>
      <c r="C1684" s="178" t="s">
        <v>565</v>
      </c>
      <c r="D1684" s="178" t="s">
        <v>566</v>
      </c>
      <c r="E1684" s="181">
        <v>5099.0451577500125</v>
      </c>
      <c r="F1684" s="181">
        <v>5155.2987137435857</v>
      </c>
      <c r="G1684" s="181">
        <v>5207.0738240375622</v>
      </c>
      <c r="H1684" s="181">
        <v>5256.9019576548017</v>
      </c>
      <c r="I1684" s="181">
        <v>5305.4890542122321</v>
      </c>
      <c r="J1684" s="182">
        <v>5353.1292806358024</v>
      </c>
      <c r="K1684" s="181">
        <v>5400.1131510734886</v>
      </c>
      <c r="L1684" s="181">
        <v>5446.5562396034929</v>
      </c>
      <c r="M1684" s="181">
        <v>5492.3671856724795</v>
      </c>
      <c r="N1684" s="181">
        <v>5537.5761871216364</v>
      </c>
      <c r="O1684" s="181">
        <v>5582.1165941663203</v>
      </c>
      <c r="P1684" s="181">
        <v>5626.2059946948384</v>
      </c>
      <c r="Q1684" s="181">
        <v>5669.9929413489099</v>
      </c>
      <c r="R1684" s="181">
        <v>5713.2410905562128</v>
      </c>
      <c r="S1684" s="181">
        <v>5755.9639322156718</v>
      </c>
      <c r="T1684" s="181">
        <v>5798.2030440432864</v>
      </c>
      <c r="U1684" s="181">
        <v>5839.8371671510213</v>
      </c>
      <c r="V1684" s="181">
        <v>5880.7118530501111</v>
      </c>
      <c r="W1684" s="181">
        <v>5920.8450754676278</v>
      </c>
      <c r="X1684" s="181">
        <v>5960.294593117902</v>
      </c>
      <c r="Y1684" s="181">
        <v>5998.9868962766295</v>
      </c>
    </row>
    <row r="1685" spans="1:25" x14ac:dyDescent="0.25">
      <c r="A1685" s="178" t="s">
        <v>1706</v>
      </c>
      <c r="B1685" s="178" t="s">
        <v>808</v>
      </c>
      <c r="C1685" s="178" t="s">
        <v>218</v>
      </c>
      <c r="D1685" s="178" t="s">
        <v>1798</v>
      </c>
      <c r="E1685" s="181">
        <v>258793.19349832126</v>
      </c>
      <c r="F1685" s="181">
        <v>256763.33734189995</v>
      </c>
      <c r="G1685" s="181">
        <v>255712.17470860944</v>
      </c>
      <c r="H1685" s="181">
        <v>255450.0667387615</v>
      </c>
      <c r="I1685" s="181">
        <v>255755.80269161274</v>
      </c>
      <c r="J1685" s="182">
        <v>256452.58492281346</v>
      </c>
      <c r="K1685" s="181">
        <v>257402.70962395388</v>
      </c>
      <c r="L1685" s="181">
        <v>258504.93564539705</v>
      </c>
      <c r="M1685" s="181">
        <v>259676.84364947068</v>
      </c>
      <c r="N1685" s="181">
        <v>260853.18642240131</v>
      </c>
      <c r="O1685" s="181">
        <v>261977.97051569927</v>
      </c>
      <c r="P1685" s="181">
        <v>263024.10053039121</v>
      </c>
      <c r="Q1685" s="181">
        <v>263971.21542424522</v>
      </c>
      <c r="R1685" s="181">
        <v>264786.98116517277</v>
      </c>
      <c r="S1685" s="181">
        <v>265450.54630441865</v>
      </c>
      <c r="T1685" s="181">
        <v>265940.7787540718</v>
      </c>
      <c r="U1685" s="181">
        <v>266260.86209521448</v>
      </c>
      <c r="V1685" s="181">
        <v>266419.35833760636</v>
      </c>
      <c r="W1685" s="181">
        <v>266406.17051481892</v>
      </c>
      <c r="X1685" s="181">
        <v>266212.73855305975</v>
      </c>
      <c r="Y1685" s="181">
        <v>265823.61301998928</v>
      </c>
    </row>
    <row r="1686" spans="1:25" x14ac:dyDescent="0.25">
      <c r="A1686" s="178" t="s">
        <v>1706</v>
      </c>
      <c r="B1686" s="178" t="s">
        <v>808</v>
      </c>
      <c r="C1686" s="178" t="s">
        <v>1272</v>
      </c>
      <c r="D1686" s="178" t="s">
        <v>1799</v>
      </c>
      <c r="E1686" s="181">
        <v>2589.1019226069848</v>
      </c>
      <c r="F1686" s="181">
        <v>2754.5648026834524</v>
      </c>
      <c r="G1686" s="181">
        <v>2941.6775913480988</v>
      </c>
      <c r="H1686" s="181">
        <v>3151.1811617372723</v>
      </c>
      <c r="I1686" s="181">
        <v>3383.1132146307741</v>
      </c>
      <c r="J1686" s="182">
        <v>3637.6574577306937</v>
      </c>
      <c r="K1686" s="181">
        <v>3915.1780662650845</v>
      </c>
      <c r="L1686" s="181">
        <v>4216.2944110828794</v>
      </c>
      <c r="M1686" s="181">
        <v>4541.7057911007805</v>
      </c>
      <c r="N1686" s="181">
        <v>4892.2157839096808</v>
      </c>
      <c r="O1686" s="181">
        <v>5268.632618424268</v>
      </c>
      <c r="P1686" s="181">
        <v>5672.2109184313931</v>
      </c>
      <c r="Q1686" s="181">
        <v>6104.3170755955671</v>
      </c>
      <c r="R1686" s="181">
        <v>6565.9991887362012</v>
      </c>
      <c r="S1686" s="181">
        <v>7058.4851359899121</v>
      </c>
      <c r="T1686" s="181">
        <v>7582.9204809713456</v>
      </c>
      <c r="U1686" s="181">
        <v>8141.0905255131383</v>
      </c>
      <c r="V1686" s="181">
        <v>8735.0362704984163</v>
      </c>
      <c r="W1686" s="181">
        <v>9366.2748742392778</v>
      </c>
      <c r="X1686" s="181">
        <v>10036.33471679437</v>
      </c>
      <c r="Y1686" s="181">
        <v>10746.413438786245</v>
      </c>
    </row>
    <row r="1687" spans="1:25" x14ac:dyDescent="0.25">
      <c r="A1687" s="178" t="s">
        <v>1706</v>
      </c>
      <c r="B1687" s="178" t="s">
        <v>808</v>
      </c>
      <c r="C1687" s="178" t="s">
        <v>721</v>
      </c>
      <c r="D1687" s="178" t="s">
        <v>1800</v>
      </c>
      <c r="E1687" s="181">
        <v>3390.9468888993706</v>
      </c>
      <c r="F1687" s="181">
        <v>3580.7019828875364</v>
      </c>
      <c r="G1687" s="181">
        <v>3795.3654306535091</v>
      </c>
      <c r="H1687" s="181">
        <v>4035.2945362860933</v>
      </c>
      <c r="I1687" s="181">
        <v>4299.9335272662447</v>
      </c>
      <c r="J1687" s="182">
        <v>4588.9185975663122</v>
      </c>
      <c r="K1687" s="181">
        <v>4902.114085869739</v>
      </c>
      <c r="L1687" s="181">
        <v>5239.6969162909281</v>
      </c>
      <c r="M1687" s="181">
        <v>5601.9287099404719</v>
      </c>
      <c r="N1687" s="181">
        <v>5989.1822275807262</v>
      </c>
      <c r="O1687" s="181">
        <v>6401.8159101876117</v>
      </c>
      <c r="P1687" s="181">
        <v>6840.706841970552</v>
      </c>
      <c r="Q1687" s="181">
        <v>7306.8305206453779</v>
      </c>
      <c r="R1687" s="181">
        <v>7800.7456455412012</v>
      </c>
      <c r="S1687" s="181">
        <v>8323.196340713057</v>
      </c>
      <c r="T1687" s="181">
        <v>8874.7980504288971</v>
      </c>
      <c r="U1687" s="181">
        <v>9456.8805604992267</v>
      </c>
      <c r="V1687" s="181">
        <v>10071.018068732283</v>
      </c>
      <c r="W1687" s="181">
        <v>10718.127128931004</v>
      </c>
      <c r="X1687" s="181">
        <v>11399.097918632751</v>
      </c>
      <c r="Y1687" s="181">
        <v>12114.409077773511</v>
      </c>
    </row>
    <row r="1688" spans="1:25" x14ac:dyDescent="0.25">
      <c r="A1688" s="178" t="s">
        <v>1706</v>
      </c>
      <c r="B1688" s="178" t="s">
        <v>808</v>
      </c>
      <c r="C1688" s="178" t="s">
        <v>240</v>
      </c>
      <c r="D1688" s="178" t="s">
        <v>241</v>
      </c>
      <c r="E1688" s="181">
        <v>5395.0549996200871</v>
      </c>
      <c r="F1688" s="181">
        <v>5542.4313619714558</v>
      </c>
      <c r="G1688" s="181">
        <v>5720.3787490911</v>
      </c>
      <c r="H1688" s="181">
        <v>5927.4842083184685</v>
      </c>
      <c r="I1688" s="181">
        <v>6161.2427744939478</v>
      </c>
      <c r="J1688" s="182">
        <v>6419.742358164207</v>
      </c>
      <c r="K1688" s="181">
        <v>6701.6493624846771</v>
      </c>
      <c r="L1688" s="181">
        <v>7006.2607765984612</v>
      </c>
      <c r="M1688" s="181">
        <v>7333.1417337927369</v>
      </c>
      <c r="N1688" s="181">
        <v>7682.135201878802</v>
      </c>
      <c r="O1688" s="181">
        <v>8053.1797862549602</v>
      </c>
      <c r="P1688" s="181">
        <v>8446.9614082370554</v>
      </c>
      <c r="Q1688" s="181">
        <v>8864.3396359924318</v>
      </c>
      <c r="R1688" s="181">
        <v>9305.7233286304345</v>
      </c>
      <c r="S1688" s="181">
        <v>9771.8183613388865</v>
      </c>
      <c r="T1688" s="181">
        <v>10263.243759742605</v>
      </c>
      <c r="U1688" s="181">
        <v>10781.501568963906</v>
      </c>
      <c r="V1688" s="181">
        <v>11328.390669123315</v>
      </c>
      <c r="W1688" s="181">
        <v>11904.992424457349</v>
      </c>
      <c r="X1688" s="181">
        <v>12512.413398732355</v>
      </c>
      <c r="Y1688" s="181">
        <v>13151.368312193857</v>
      </c>
    </row>
    <row r="1689" spans="1:25" x14ac:dyDescent="0.25">
      <c r="A1689" s="178" t="s">
        <v>1706</v>
      </c>
      <c r="B1689" s="178" t="s">
        <v>810</v>
      </c>
      <c r="C1689" s="178" t="s">
        <v>218</v>
      </c>
      <c r="D1689" s="178" t="s">
        <v>1801</v>
      </c>
      <c r="E1689" s="181">
        <v>2139.1031869141898</v>
      </c>
      <c r="F1689" s="181">
        <v>2182.1646381989972</v>
      </c>
      <c r="G1689" s="181">
        <v>2232.5589230892238</v>
      </c>
      <c r="H1689" s="181">
        <v>2289.9673074598531</v>
      </c>
      <c r="I1689" s="181">
        <v>2353.6066561006933</v>
      </c>
      <c r="J1689" s="182">
        <v>2422.8207531813209</v>
      </c>
      <c r="K1689" s="181">
        <v>2497.1666660446081</v>
      </c>
      <c r="L1689" s="181">
        <v>2576.2804227142892</v>
      </c>
      <c r="M1689" s="181">
        <v>2659.8194615279981</v>
      </c>
      <c r="N1689" s="181">
        <v>2747.4907335768949</v>
      </c>
      <c r="O1689" s="181">
        <v>2839.0452306955785</v>
      </c>
      <c r="P1689" s="181">
        <v>2934.4328266921502</v>
      </c>
      <c r="Q1689" s="181">
        <v>3033.6069372361017</v>
      </c>
      <c r="R1689" s="181">
        <v>3136.3165856524088</v>
      </c>
      <c r="S1689" s="181">
        <v>3242.4182945777648</v>
      </c>
      <c r="T1689" s="181">
        <v>3351.8246338237095</v>
      </c>
      <c r="U1689" s="181">
        <v>3464.2169526612465</v>
      </c>
      <c r="V1689" s="181">
        <v>3579.2372439577898</v>
      </c>
      <c r="W1689" s="181">
        <v>3696.7989457945541</v>
      </c>
      <c r="X1689" s="181">
        <v>3816.8312631127342</v>
      </c>
      <c r="Y1689" s="181">
        <v>3939.2036935604183</v>
      </c>
    </row>
    <row r="1690" spans="1:25" x14ac:dyDescent="0.25">
      <c r="A1690" s="178" t="s">
        <v>1706</v>
      </c>
      <c r="B1690" s="178" t="s">
        <v>810</v>
      </c>
      <c r="C1690" s="178" t="s">
        <v>240</v>
      </c>
      <c r="D1690" s="178" t="s">
        <v>241</v>
      </c>
      <c r="E1690" s="181">
        <v>16277.979655021856</v>
      </c>
      <c r="F1690" s="181">
        <v>16182.871316475177</v>
      </c>
      <c r="G1690" s="181">
        <v>16135.049315115186</v>
      </c>
      <c r="H1690" s="181">
        <v>16128.573205844856</v>
      </c>
      <c r="I1690" s="181">
        <v>16154.735489377526</v>
      </c>
      <c r="J1690" s="182">
        <v>16206.399979558235</v>
      </c>
      <c r="K1690" s="181">
        <v>16278.414302843128</v>
      </c>
      <c r="L1690" s="181">
        <v>16366.544743965253</v>
      </c>
      <c r="M1690" s="181">
        <v>16467.031964427493</v>
      </c>
      <c r="N1690" s="181">
        <v>16576.723970831674</v>
      </c>
      <c r="O1690" s="181">
        <v>16692.988008427317</v>
      </c>
      <c r="P1690" s="181">
        <v>16814.549747376004</v>
      </c>
      <c r="Q1690" s="181">
        <v>16940.244694293066</v>
      </c>
      <c r="R1690" s="181">
        <v>17067.879398213503</v>
      </c>
      <c r="S1690" s="181">
        <v>17196.022797663041</v>
      </c>
      <c r="T1690" s="181">
        <v>17323.6563416877</v>
      </c>
      <c r="U1690" s="181">
        <v>17448.683068719882</v>
      </c>
      <c r="V1690" s="181">
        <v>17569.01274474739</v>
      </c>
      <c r="W1690" s="181">
        <v>17684.060987903693</v>
      </c>
      <c r="X1690" s="181">
        <v>17793.379168977513</v>
      </c>
      <c r="Y1690" s="181">
        <v>17896.298356430943</v>
      </c>
    </row>
    <row r="1691" spans="1:25" x14ac:dyDescent="0.25">
      <c r="A1691" s="178" t="s">
        <v>1706</v>
      </c>
      <c r="B1691" s="178" t="s">
        <v>811</v>
      </c>
      <c r="C1691" s="178" t="s">
        <v>218</v>
      </c>
      <c r="D1691" s="178" t="s">
        <v>372</v>
      </c>
      <c r="E1691" s="181">
        <v>17657.368229402327</v>
      </c>
      <c r="F1691" s="181">
        <v>17837.586595715264</v>
      </c>
      <c r="G1691" s="181">
        <v>17994.344169457327</v>
      </c>
      <c r="H1691" s="181">
        <v>18137.142142744171</v>
      </c>
      <c r="I1691" s="181">
        <v>18267.876528484972</v>
      </c>
      <c r="J1691" s="182">
        <v>18386.94001431295</v>
      </c>
      <c r="K1691" s="181">
        <v>18494.350277622671</v>
      </c>
      <c r="L1691" s="181">
        <v>18590.117828463975</v>
      </c>
      <c r="M1691" s="181">
        <v>18673.81442748227</v>
      </c>
      <c r="N1691" s="181">
        <v>18744.939406162324</v>
      </c>
      <c r="O1691" s="181">
        <v>18802.966179196803</v>
      </c>
      <c r="P1691" s="181">
        <v>18848.583906226388</v>
      </c>
      <c r="Q1691" s="181">
        <v>18882.365056334824</v>
      </c>
      <c r="R1691" s="181">
        <v>18903.673511475045</v>
      </c>
      <c r="S1691" s="181">
        <v>18912.560856438733</v>
      </c>
      <c r="T1691" s="181">
        <v>18908.929426682869</v>
      </c>
      <c r="U1691" s="181">
        <v>18893.180446707283</v>
      </c>
      <c r="V1691" s="181">
        <v>18865.917143116836</v>
      </c>
      <c r="W1691" s="181">
        <v>18827.255523764361</v>
      </c>
      <c r="X1691" s="181">
        <v>18777.407952053523</v>
      </c>
      <c r="Y1691" s="181">
        <v>18715.961632719951</v>
      </c>
    </row>
    <row r="1692" spans="1:25" x14ac:dyDescent="0.25">
      <c r="A1692" s="178" t="s">
        <v>1706</v>
      </c>
      <c r="B1692" s="178" t="s">
        <v>811</v>
      </c>
      <c r="C1692" s="178" t="s">
        <v>510</v>
      </c>
      <c r="D1692" s="178" t="s">
        <v>1802</v>
      </c>
      <c r="E1692" s="181">
        <v>1034.0355179519606</v>
      </c>
      <c r="F1692" s="181">
        <v>1088.8907502921222</v>
      </c>
      <c r="G1692" s="181">
        <v>1145.0460911245054</v>
      </c>
      <c r="H1692" s="181">
        <v>1203.080074299789</v>
      </c>
      <c r="I1692" s="181">
        <v>1263.1428744185591</v>
      </c>
      <c r="J1692" s="182">
        <v>1325.2951228092525</v>
      </c>
      <c r="K1692" s="181">
        <v>1389.5716685722259</v>
      </c>
      <c r="L1692" s="181">
        <v>1456.0045968237605</v>
      </c>
      <c r="M1692" s="181">
        <v>1524.5875674626541</v>
      </c>
      <c r="N1692" s="181">
        <v>1595.2990542269013</v>
      </c>
      <c r="O1692" s="181">
        <v>1668.1041518533855</v>
      </c>
      <c r="P1692" s="181">
        <v>1743.0677079814291</v>
      </c>
      <c r="Q1692" s="181">
        <v>1820.2483718629378</v>
      </c>
      <c r="R1692" s="181">
        <v>1899.5870538170611</v>
      </c>
      <c r="S1692" s="181">
        <v>1981.0802266007977</v>
      </c>
      <c r="T1692" s="181">
        <v>2064.7020894631992</v>
      </c>
      <c r="U1692" s="181">
        <v>2150.4743182313482</v>
      </c>
      <c r="V1692" s="181">
        <v>2238.4419810889112</v>
      </c>
      <c r="W1692" s="181">
        <v>2328.5934310752332</v>
      </c>
      <c r="X1692" s="181">
        <v>2420.9232671596169</v>
      </c>
      <c r="Y1692" s="181">
        <v>2515.3374706322129</v>
      </c>
    </row>
    <row r="1693" spans="1:25" x14ac:dyDescent="0.25">
      <c r="A1693" s="178" t="s">
        <v>1706</v>
      </c>
      <c r="B1693" s="178" t="s">
        <v>811</v>
      </c>
      <c r="C1693" s="178" t="s">
        <v>240</v>
      </c>
      <c r="D1693" s="178" t="s">
        <v>241</v>
      </c>
      <c r="E1693" s="181">
        <v>3743.3297510233574</v>
      </c>
      <c r="F1693" s="181">
        <v>3848.4066590163434</v>
      </c>
      <c r="G1693" s="181">
        <v>3953.1718870484692</v>
      </c>
      <c r="H1693" s="181">
        <v>4059.7105384978304</v>
      </c>
      <c r="I1693" s="181">
        <v>4168.520231954124</v>
      </c>
      <c r="J1693" s="182">
        <v>4279.7768006118768</v>
      </c>
      <c r="K1693" s="181">
        <v>4393.5698640224991</v>
      </c>
      <c r="L1693" s="181">
        <v>4509.9829704705389</v>
      </c>
      <c r="M1693" s="181">
        <v>4628.9858784746666</v>
      </c>
      <c r="N1693" s="181">
        <v>4750.5146257759288</v>
      </c>
      <c r="O1693" s="181">
        <v>4874.4796507333531</v>
      </c>
      <c r="P1693" s="181">
        <v>5001.0922695878799</v>
      </c>
      <c r="Q1693" s="181">
        <v>5130.538990834275</v>
      </c>
      <c r="R1693" s="181">
        <v>5262.6746895625329</v>
      </c>
      <c r="S1693" s="181">
        <v>5397.5222816390688</v>
      </c>
      <c r="T1693" s="181">
        <v>5535.0498104368089</v>
      </c>
      <c r="U1693" s="181">
        <v>5675.3584062985074</v>
      </c>
      <c r="V1693" s="181">
        <v>5818.6091284017348</v>
      </c>
      <c r="W1693" s="181">
        <v>5964.8132082428729</v>
      </c>
      <c r="X1693" s="181">
        <v>6114.0015872604308</v>
      </c>
      <c r="Y1693" s="181">
        <v>6265.986842841512</v>
      </c>
    </row>
    <row r="1694" spans="1:25" x14ac:dyDescent="0.25">
      <c r="A1694" s="178" t="s">
        <v>1706</v>
      </c>
      <c r="B1694" s="178" t="s">
        <v>812</v>
      </c>
      <c r="C1694" s="178" t="s">
        <v>218</v>
      </c>
      <c r="D1694" s="178" t="s">
        <v>1803</v>
      </c>
      <c r="E1694" s="181">
        <v>6190.6171172271606</v>
      </c>
      <c r="F1694" s="181">
        <v>6886.1671854241795</v>
      </c>
      <c r="G1694" s="181">
        <v>7528.5847537861209</v>
      </c>
      <c r="H1694" s="181">
        <v>8125.9038288393913</v>
      </c>
      <c r="I1694" s="181">
        <v>8685.0444674355731</v>
      </c>
      <c r="J1694" s="182">
        <v>9212.5605061538809</v>
      </c>
      <c r="K1694" s="181">
        <v>9714.4724810109783</v>
      </c>
      <c r="L1694" s="181">
        <v>10196.147673820726</v>
      </c>
      <c r="M1694" s="181">
        <v>10661.926645176671</v>
      </c>
      <c r="N1694" s="181">
        <v>11115.22965486965</v>
      </c>
      <c r="O1694" s="181">
        <v>11558.586716475769</v>
      </c>
      <c r="P1694" s="181">
        <v>11994.687022262373</v>
      </c>
      <c r="Q1694" s="181">
        <v>12425.666836008753</v>
      </c>
      <c r="R1694" s="181">
        <v>12852.368013212268</v>
      </c>
      <c r="S1694" s="181">
        <v>13275.580928710158</v>
      </c>
      <c r="T1694" s="181">
        <v>13695.716575969907</v>
      </c>
      <c r="U1694" s="181">
        <v>14113.411216141514</v>
      </c>
      <c r="V1694" s="181">
        <v>14529.246262082428</v>
      </c>
      <c r="W1694" s="181">
        <v>14943.219428908254</v>
      </c>
      <c r="X1694" s="181">
        <v>15355.197311510734</v>
      </c>
      <c r="Y1694" s="181">
        <v>15764.539719909179</v>
      </c>
    </row>
    <row r="1695" spans="1:25" x14ac:dyDescent="0.25">
      <c r="A1695" s="178" t="s">
        <v>1706</v>
      </c>
      <c r="B1695" s="178" t="s">
        <v>812</v>
      </c>
      <c r="C1695" s="178" t="s">
        <v>475</v>
      </c>
      <c r="D1695" s="178" t="s">
        <v>1804</v>
      </c>
      <c r="E1695" s="181">
        <v>2109.5896740901158</v>
      </c>
      <c r="F1695" s="181">
        <v>2371.2420586779299</v>
      </c>
      <c r="G1695" s="181">
        <v>2619.6661654663244</v>
      </c>
      <c r="H1695" s="181">
        <v>2857.1863411887725</v>
      </c>
      <c r="I1695" s="181">
        <v>3085.8386462591188</v>
      </c>
      <c r="J1695" s="182">
        <v>3307.6214579621919</v>
      </c>
      <c r="K1695" s="181">
        <v>3524.4304923573363</v>
      </c>
      <c r="L1695" s="181">
        <v>3738.0071230089534</v>
      </c>
      <c r="M1695" s="181">
        <v>3949.789746977141</v>
      </c>
      <c r="N1695" s="181">
        <v>4160.9357350413566</v>
      </c>
      <c r="O1695" s="181">
        <v>4372.3164188603077</v>
      </c>
      <c r="P1695" s="181">
        <v>4584.9019093926618</v>
      </c>
      <c r="Q1695" s="181">
        <v>4799.4902451828566</v>
      </c>
      <c r="R1695" s="181">
        <v>5016.4078774786331</v>
      </c>
      <c r="S1695" s="181">
        <v>5235.9742642948986</v>
      </c>
      <c r="T1695" s="181">
        <v>5458.3704712071585</v>
      </c>
      <c r="U1695" s="181">
        <v>5683.8750811365353</v>
      </c>
      <c r="V1695" s="181">
        <v>5912.7551356199583</v>
      </c>
      <c r="W1695" s="181">
        <v>6145.0477654277829</v>
      </c>
      <c r="X1695" s="181">
        <v>6380.7359198203958</v>
      </c>
      <c r="Y1695" s="181">
        <v>6619.5877654834312</v>
      </c>
    </row>
    <row r="1696" spans="1:25" x14ac:dyDescent="0.25">
      <c r="A1696" s="178" t="s">
        <v>1706</v>
      </c>
      <c r="B1696" s="178" t="s">
        <v>812</v>
      </c>
      <c r="C1696" s="178" t="s">
        <v>530</v>
      </c>
      <c r="D1696" s="178" t="s">
        <v>1805</v>
      </c>
      <c r="E1696" s="181">
        <v>1519.6709554750498</v>
      </c>
      <c r="F1696" s="181">
        <v>1661.9047260274008</v>
      </c>
      <c r="G1696" s="181">
        <v>1786.3018403454869</v>
      </c>
      <c r="H1696" s="181">
        <v>1895.5101804826656</v>
      </c>
      <c r="I1696" s="181">
        <v>1991.7711202287996</v>
      </c>
      <c r="J1696" s="182">
        <v>2077.1156564896028</v>
      </c>
      <c r="K1696" s="181">
        <v>2153.3394148979046</v>
      </c>
      <c r="L1696" s="181">
        <v>2221.9911546705671</v>
      </c>
      <c r="M1696" s="181">
        <v>2284.3089458255913</v>
      </c>
      <c r="N1696" s="181">
        <v>2341.2647796970286</v>
      </c>
      <c r="O1696" s="181">
        <v>2393.5900384305723</v>
      </c>
      <c r="P1696" s="181">
        <v>2442.0069464814724</v>
      </c>
      <c r="Q1696" s="181">
        <v>2487.0849581877637</v>
      </c>
      <c r="R1696" s="181">
        <v>2529.1058727703567</v>
      </c>
      <c r="S1696" s="181">
        <v>2568.3270947907545</v>
      </c>
      <c r="T1696" s="181">
        <v>2604.9206604471474</v>
      </c>
      <c r="U1696" s="181">
        <v>2639.0928938322459</v>
      </c>
      <c r="V1696" s="181">
        <v>2671.0296440908601</v>
      </c>
      <c r="W1696" s="181">
        <v>2700.8019488886434</v>
      </c>
      <c r="X1696" s="181">
        <v>2728.4557036077645</v>
      </c>
      <c r="Y1696" s="181">
        <v>2753.9480435076621</v>
      </c>
    </row>
    <row r="1697" spans="1:25" x14ac:dyDescent="0.25">
      <c r="A1697" s="178" t="s">
        <v>1706</v>
      </c>
      <c r="B1697" s="178" t="s">
        <v>812</v>
      </c>
      <c r="C1697" s="178" t="s">
        <v>508</v>
      </c>
      <c r="D1697" s="178" t="s">
        <v>1806</v>
      </c>
      <c r="E1697" s="181">
        <v>2137.8250999383581</v>
      </c>
      <c r="F1697" s="181">
        <v>2308.7573492453748</v>
      </c>
      <c r="G1697" s="181">
        <v>2450.6233833489855</v>
      </c>
      <c r="H1697" s="181">
        <v>2568.0141252007743</v>
      </c>
      <c r="I1697" s="181">
        <v>2664.7733559572716</v>
      </c>
      <c r="J1697" s="182">
        <v>2744.2968370982162</v>
      </c>
      <c r="K1697" s="181">
        <v>2809.5221155464997</v>
      </c>
      <c r="L1697" s="181">
        <v>2862.9373896336624</v>
      </c>
      <c r="M1697" s="181">
        <v>2906.524075234845</v>
      </c>
      <c r="N1697" s="181">
        <v>2941.8408585466527</v>
      </c>
      <c r="O1697" s="181">
        <v>2970.0787990087902</v>
      </c>
      <c r="P1697" s="181">
        <v>2992.3656269092403</v>
      </c>
      <c r="Q1697" s="181">
        <v>3009.5942103499278</v>
      </c>
      <c r="R1697" s="181">
        <v>3022.274391749751</v>
      </c>
      <c r="S1697" s="181">
        <v>3030.8662670315953</v>
      </c>
      <c r="T1697" s="181">
        <v>3035.7115319628738</v>
      </c>
      <c r="U1697" s="181">
        <v>3037.1779404013369</v>
      </c>
      <c r="V1697" s="181">
        <v>3035.5949873863401</v>
      </c>
      <c r="W1697" s="181">
        <v>3031.149918328872</v>
      </c>
      <c r="X1697" s="181">
        <v>3023.9955329590671</v>
      </c>
      <c r="Y1697" s="181">
        <v>3014.1824707080209</v>
      </c>
    </row>
    <row r="1698" spans="1:25" x14ac:dyDescent="0.25">
      <c r="A1698" s="178" t="s">
        <v>1706</v>
      </c>
      <c r="B1698" s="178" t="s">
        <v>812</v>
      </c>
      <c r="C1698" s="178" t="s">
        <v>462</v>
      </c>
      <c r="D1698" s="178" t="s">
        <v>1807</v>
      </c>
      <c r="E1698" s="181">
        <v>2981.8626511876059</v>
      </c>
      <c r="F1698" s="181">
        <v>3220.2808876031004</v>
      </c>
      <c r="G1698" s="181">
        <v>3418.1572380013904</v>
      </c>
      <c r="H1698" s="181">
        <v>3581.8951736880585</v>
      </c>
      <c r="I1698" s="181">
        <v>3716.8560441347372</v>
      </c>
      <c r="J1698" s="182">
        <v>3827.7762958959493</v>
      </c>
      <c r="K1698" s="181">
        <v>3918.7532526749919</v>
      </c>
      <c r="L1698" s="181">
        <v>3993.2574816729807</v>
      </c>
      <c r="M1698" s="181">
        <v>4054.052684183685</v>
      </c>
      <c r="N1698" s="181">
        <v>4103.3129333596335</v>
      </c>
      <c r="O1698" s="181">
        <v>4142.6995323910187</v>
      </c>
      <c r="P1698" s="181">
        <v>4173.7854522502766</v>
      </c>
      <c r="Q1698" s="181">
        <v>4197.8160754739129</v>
      </c>
      <c r="R1698" s="181">
        <v>4215.5025360396085</v>
      </c>
      <c r="S1698" s="181">
        <v>4227.4865809492348</v>
      </c>
      <c r="T1698" s="181">
        <v>4234.2448113274359</v>
      </c>
      <c r="U1698" s="181">
        <v>4236.2901744182518</v>
      </c>
      <c r="V1698" s="181">
        <v>4234.0822536327087</v>
      </c>
      <c r="W1698" s="181">
        <v>4227.8822209898126</v>
      </c>
      <c r="X1698" s="181">
        <v>4217.9032032829646</v>
      </c>
      <c r="Y1698" s="181">
        <v>4204.2158329639324</v>
      </c>
    </row>
    <row r="1699" spans="1:25" x14ac:dyDescent="0.25">
      <c r="A1699" s="178" t="s">
        <v>1706</v>
      </c>
      <c r="B1699" s="178" t="s">
        <v>812</v>
      </c>
      <c r="C1699" s="178" t="s">
        <v>972</v>
      </c>
      <c r="D1699" s="178" t="s">
        <v>1808</v>
      </c>
      <c r="E1699" s="181">
        <v>1631.6042508020112</v>
      </c>
      <c r="F1699" s="181">
        <v>1833.9721084803493</v>
      </c>
      <c r="G1699" s="181">
        <v>2026.108917650341</v>
      </c>
      <c r="H1699" s="181">
        <v>2209.8123805178939</v>
      </c>
      <c r="I1699" s="181">
        <v>2386.6572321449585</v>
      </c>
      <c r="J1699" s="182">
        <v>2558.1890626112931</v>
      </c>
      <c r="K1699" s="181">
        <v>2725.8740614886083</v>
      </c>
      <c r="L1699" s="181">
        <v>2891.0590463807289</v>
      </c>
      <c r="M1699" s="181">
        <v>3054.8565060272526</v>
      </c>
      <c r="N1699" s="181">
        <v>3218.1615771017746</v>
      </c>
      <c r="O1699" s="181">
        <v>3381.6481671682486</v>
      </c>
      <c r="P1699" s="181">
        <v>3546.0665819298874</v>
      </c>
      <c r="Q1699" s="181">
        <v>3712.0340424024184</v>
      </c>
      <c r="R1699" s="181">
        <v>3879.8030333462834</v>
      </c>
      <c r="S1699" s="181">
        <v>4049.6206307978696</v>
      </c>
      <c r="T1699" s="181">
        <v>4221.6268749584988</v>
      </c>
      <c r="U1699" s="181">
        <v>4396.0372281447944</v>
      </c>
      <c r="V1699" s="181">
        <v>4573.0582263064471</v>
      </c>
      <c r="W1699" s="181">
        <v>4752.7185872189993</v>
      </c>
      <c r="X1699" s="181">
        <v>4935.0051234557332</v>
      </c>
      <c r="Y1699" s="181">
        <v>5119.738529900661</v>
      </c>
    </row>
    <row r="1700" spans="1:25" x14ac:dyDescent="0.25">
      <c r="A1700" s="178" t="s">
        <v>1706</v>
      </c>
      <c r="B1700" s="178" t="s">
        <v>812</v>
      </c>
      <c r="C1700" s="178" t="s">
        <v>262</v>
      </c>
      <c r="D1700" s="178" t="s">
        <v>1809</v>
      </c>
      <c r="E1700" s="181">
        <v>1792.9495413633965</v>
      </c>
      <c r="F1700" s="181">
        <v>1936.3068712067341</v>
      </c>
      <c r="G1700" s="181">
        <v>2055.2869696200451</v>
      </c>
      <c r="H1700" s="181">
        <v>2153.7401483995168</v>
      </c>
      <c r="I1700" s="181">
        <v>2234.8901070245415</v>
      </c>
      <c r="J1700" s="182">
        <v>2301.5848001701074</v>
      </c>
      <c r="K1700" s="181">
        <v>2356.2878874724884</v>
      </c>
      <c r="L1700" s="181">
        <v>2401.0861692304957</v>
      </c>
      <c r="M1700" s="181">
        <v>2437.6414178148839</v>
      </c>
      <c r="N1700" s="181">
        <v>2467.2608709886545</v>
      </c>
      <c r="O1700" s="181">
        <v>2490.9434455837863</v>
      </c>
      <c r="P1700" s="181">
        <v>2509.6349455870877</v>
      </c>
      <c r="Q1700" s="181">
        <v>2524.0842009444173</v>
      </c>
      <c r="R1700" s="181">
        <v>2534.7188059108712</v>
      </c>
      <c r="S1700" s="181">
        <v>2541.9246333878123</v>
      </c>
      <c r="T1700" s="181">
        <v>2545.9882565235707</v>
      </c>
      <c r="U1700" s="181">
        <v>2547.2181028460154</v>
      </c>
      <c r="V1700" s="181">
        <v>2545.8905130060766</v>
      </c>
      <c r="W1700" s="181">
        <v>2542.1625258437257</v>
      </c>
      <c r="X1700" s="181">
        <v>2536.1622913213114</v>
      </c>
      <c r="Y1700" s="181">
        <v>2527.932279678686</v>
      </c>
    </row>
    <row r="1701" spans="1:25" x14ac:dyDescent="0.25">
      <c r="A1701" s="178" t="s">
        <v>1706</v>
      </c>
      <c r="B1701" s="178" t="s">
        <v>812</v>
      </c>
      <c r="C1701" s="178" t="s">
        <v>590</v>
      </c>
      <c r="D1701" s="178" t="s">
        <v>1810</v>
      </c>
      <c r="E1701" s="181">
        <v>16887.809881447018</v>
      </c>
      <c r="F1701" s="181">
        <v>18845.696208884416</v>
      </c>
      <c r="G1701" s="181">
        <v>20670.129810514438</v>
      </c>
      <c r="H1701" s="181">
        <v>22381.890921815011</v>
      </c>
      <c r="I1701" s="181">
        <v>23998.957673738027</v>
      </c>
      <c r="J1701" s="182">
        <v>25538.531624789237</v>
      </c>
      <c r="K1701" s="181">
        <v>27016.558705866286</v>
      </c>
      <c r="L1701" s="181">
        <v>28447.372532714217</v>
      </c>
      <c r="M1701" s="181">
        <v>29842.621457187306</v>
      </c>
      <c r="N1701" s="181">
        <v>31211.522686461343</v>
      </c>
      <c r="O1701" s="181">
        <v>32560.906610244496</v>
      </c>
      <c r="P1701" s="181">
        <v>33898.143208148635</v>
      </c>
      <c r="Q1701" s="181">
        <v>35229.131055015605</v>
      </c>
      <c r="R1701" s="181">
        <v>36556.163876030827</v>
      </c>
      <c r="S1701" s="181">
        <v>37881.418584157836</v>
      </c>
      <c r="T1701" s="181">
        <v>39206.014496165895</v>
      </c>
      <c r="U1701" s="181">
        <v>40531.732556509349</v>
      </c>
      <c r="V1701" s="181">
        <v>41860.218822843701</v>
      </c>
      <c r="W1701" s="181">
        <v>43191.453539193259</v>
      </c>
      <c r="X1701" s="181">
        <v>44525.036490151331</v>
      </c>
      <c r="Y1701" s="181">
        <v>45859.08807244253</v>
      </c>
    </row>
    <row r="1702" spans="1:25" x14ac:dyDescent="0.25">
      <c r="A1702" s="178" t="s">
        <v>1706</v>
      </c>
      <c r="B1702" s="178" t="s">
        <v>812</v>
      </c>
      <c r="C1702" s="178" t="s">
        <v>741</v>
      </c>
      <c r="D1702" s="178" t="s">
        <v>1811</v>
      </c>
      <c r="E1702" s="181">
        <v>1842.3615365978208</v>
      </c>
      <c r="F1702" s="181">
        <v>1989.669658995896</v>
      </c>
      <c r="G1702" s="181">
        <v>2111.9287364993374</v>
      </c>
      <c r="H1702" s="181">
        <v>2213.0951918593451</v>
      </c>
      <c r="I1702" s="181">
        <v>2296.4815666669483</v>
      </c>
      <c r="J1702" s="182">
        <v>2365.014302536998</v>
      </c>
      <c r="K1702" s="181">
        <v>2421.224955237476</v>
      </c>
      <c r="L1702" s="181">
        <v>2467.2578353116487</v>
      </c>
      <c r="M1702" s="181">
        <v>2504.82051200663</v>
      </c>
      <c r="N1702" s="181">
        <v>2535.2562493229843</v>
      </c>
      <c r="O1702" s="181">
        <v>2559.5914932967216</v>
      </c>
      <c r="P1702" s="181">
        <v>2578.7981133788535</v>
      </c>
      <c r="Q1702" s="181">
        <v>2593.6455765609908</v>
      </c>
      <c r="R1702" s="181">
        <v>2604.5732611918743</v>
      </c>
      <c r="S1702" s="181">
        <v>2611.9776744654237</v>
      </c>
      <c r="T1702" s="181">
        <v>2616.1532872151602</v>
      </c>
      <c r="U1702" s="181">
        <v>2617.4170269401925</v>
      </c>
      <c r="V1702" s="181">
        <v>2616.0528499786815</v>
      </c>
      <c r="W1702" s="181">
        <v>2612.2221230126447</v>
      </c>
      <c r="X1702" s="181">
        <v>2606.0565276963066</v>
      </c>
      <c r="Y1702" s="181">
        <v>2597.5997047092005</v>
      </c>
    </row>
    <row r="1703" spans="1:25" x14ac:dyDescent="0.25">
      <c r="A1703" s="178" t="s">
        <v>1706</v>
      </c>
      <c r="B1703" s="178" t="s">
        <v>812</v>
      </c>
      <c r="C1703" s="178" t="s">
        <v>264</v>
      </c>
      <c r="D1703" s="178" t="s">
        <v>1812</v>
      </c>
      <c r="E1703" s="181">
        <v>1668.9153492443313</v>
      </c>
      <c r="F1703" s="181">
        <v>1840.873258956992</v>
      </c>
      <c r="G1703" s="181">
        <v>1995.7476765382235</v>
      </c>
      <c r="H1703" s="181">
        <v>2136.0426917073041</v>
      </c>
      <c r="I1703" s="181">
        <v>2263.8948866700666</v>
      </c>
      <c r="J1703" s="182">
        <v>2381.280344690043</v>
      </c>
      <c r="K1703" s="181">
        <v>2489.9771303616403</v>
      </c>
      <c r="L1703" s="181">
        <v>2591.5417790506549</v>
      </c>
      <c r="M1703" s="181">
        <v>2687.2232590692338</v>
      </c>
      <c r="N1703" s="181">
        <v>2778.001409176617</v>
      </c>
      <c r="O1703" s="181">
        <v>2864.604823955734</v>
      </c>
      <c r="P1703" s="181">
        <v>2947.778626693871</v>
      </c>
      <c r="Q1703" s="181">
        <v>3028.1097528010046</v>
      </c>
      <c r="R1703" s="181">
        <v>3105.8538926295805</v>
      </c>
      <c r="S1703" s="181">
        <v>3181.2468185176003</v>
      </c>
      <c r="T1703" s="181">
        <v>3254.4271372725898</v>
      </c>
      <c r="U1703" s="181">
        <v>3325.5826834072695</v>
      </c>
      <c r="V1703" s="181">
        <v>3394.8829198735166</v>
      </c>
      <c r="W1703" s="181">
        <v>3462.3570519770124</v>
      </c>
      <c r="X1703" s="181">
        <v>3528.0037781142714</v>
      </c>
      <c r="Y1703" s="181">
        <v>3591.7069669068173</v>
      </c>
    </row>
    <row r="1704" spans="1:25" x14ac:dyDescent="0.25">
      <c r="A1704" s="178" t="s">
        <v>1706</v>
      </c>
      <c r="B1704" s="178" t="s">
        <v>812</v>
      </c>
      <c r="C1704" s="178" t="s">
        <v>254</v>
      </c>
      <c r="D1704" s="178" t="s">
        <v>1813</v>
      </c>
      <c r="E1704" s="181">
        <v>3459.8480744757107</v>
      </c>
      <c r="F1704" s="181">
        <v>3736.4841817268307</v>
      </c>
      <c r="G1704" s="181">
        <v>3966.0796359765882</v>
      </c>
      <c r="H1704" s="181">
        <v>4156.0643696055904</v>
      </c>
      <c r="I1704" s="181">
        <v>4312.6591435327318</v>
      </c>
      <c r="J1704" s="182">
        <v>4441.3596453226282</v>
      </c>
      <c r="K1704" s="181">
        <v>4546.9199898302031</v>
      </c>
      <c r="L1704" s="181">
        <v>4633.3670678457947</v>
      </c>
      <c r="M1704" s="181">
        <v>4703.9075953446891</v>
      </c>
      <c r="N1704" s="181">
        <v>4761.0641441856369</v>
      </c>
      <c r="O1704" s="181">
        <v>4806.7643204712922</v>
      </c>
      <c r="P1704" s="181">
        <v>4842.8332386441407</v>
      </c>
      <c r="Q1704" s="181">
        <v>4870.7159130710234</v>
      </c>
      <c r="R1704" s="181">
        <v>4891.2374707987528</v>
      </c>
      <c r="S1704" s="181">
        <v>4905.1425293327147</v>
      </c>
      <c r="T1704" s="181">
        <v>4912.9840878134728</v>
      </c>
      <c r="U1704" s="181">
        <v>4915.3573176966602</v>
      </c>
      <c r="V1704" s="181">
        <v>4912.7954725105919</v>
      </c>
      <c r="W1704" s="181">
        <v>4905.6015895218252</v>
      </c>
      <c r="X1704" s="181">
        <v>4894.0229592370079</v>
      </c>
      <c r="Y1704" s="181">
        <v>4878.1415363203323</v>
      </c>
    </row>
    <row r="1705" spans="1:25" x14ac:dyDescent="0.25">
      <c r="A1705" s="178" t="s">
        <v>1706</v>
      </c>
      <c r="B1705" s="178" t="s">
        <v>812</v>
      </c>
      <c r="C1705" s="178" t="s">
        <v>1687</v>
      </c>
      <c r="D1705" s="178" t="s">
        <v>1814</v>
      </c>
      <c r="E1705" s="181">
        <v>4892.7959362740166</v>
      </c>
      <c r="F1705" s="181">
        <v>5284.0050276125285</v>
      </c>
      <c r="G1705" s="181">
        <v>5608.6908754760743</v>
      </c>
      <c r="H1705" s="181">
        <v>5877.3606299406383</v>
      </c>
      <c r="I1705" s="181">
        <v>6098.8114731625838</v>
      </c>
      <c r="J1705" s="182">
        <v>6280.8152139625199</v>
      </c>
      <c r="K1705" s="181">
        <v>6430.0949550149126</v>
      </c>
      <c r="L1705" s="181">
        <v>6552.3453841993078</v>
      </c>
      <c r="M1705" s="181">
        <v>6652.1013269054138</v>
      </c>
      <c r="N1705" s="181">
        <v>6732.9301158813078</v>
      </c>
      <c r="O1705" s="181">
        <v>6797.5577041465413</v>
      </c>
      <c r="P1705" s="181">
        <v>6848.5651046054963</v>
      </c>
      <c r="Q1705" s="181">
        <v>6887.995805951824</v>
      </c>
      <c r="R1705" s="181">
        <v>6917.0166739480219</v>
      </c>
      <c r="S1705" s="181">
        <v>6936.6807205836376</v>
      </c>
      <c r="T1705" s="181">
        <v>6947.7699778697506</v>
      </c>
      <c r="U1705" s="181">
        <v>6951.1261164279676</v>
      </c>
      <c r="V1705" s="181">
        <v>6947.5032447162848</v>
      </c>
      <c r="W1705" s="181">
        <v>6937.3299074206061</v>
      </c>
      <c r="X1705" s="181">
        <v>6920.955814111976</v>
      </c>
      <c r="Y1705" s="181">
        <v>6898.4968622053348</v>
      </c>
    </row>
    <row r="1706" spans="1:25" x14ac:dyDescent="0.25">
      <c r="A1706" s="178" t="s">
        <v>1706</v>
      </c>
      <c r="B1706" s="178" t="s">
        <v>812</v>
      </c>
      <c r="C1706" s="178" t="s">
        <v>816</v>
      </c>
      <c r="D1706" s="178" t="s">
        <v>1815</v>
      </c>
      <c r="E1706" s="181">
        <v>5129.7718317860508</v>
      </c>
      <c r="F1706" s="181">
        <v>5565.0508266139759</v>
      </c>
      <c r="G1706" s="181">
        <v>5933.7929056409021</v>
      </c>
      <c r="H1706" s="181">
        <v>6246.2331034105382</v>
      </c>
      <c r="I1706" s="181">
        <v>6510.9749486209084</v>
      </c>
      <c r="J1706" s="182">
        <v>6735.6854784361567</v>
      </c>
      <c r="K1706" s="181">
        <v>6927.0470460857223</v>
      </c>
      <c r="L1706" s="181">
        <v>7090.7553312803584</v>
      </c>
      <c r="M1706" s="181">
        <v>7231.3526626648609</v>
      </c>
      <c r="N1706" s="181">
        <v>7352.41073350023</v>
      </c>
      <c r="O1706" s="181">
        <v>7456.6459741928265</v>
      </c>
      <c r="P1706" s="181">
        <v>7546.6668343828087</v>
      </c>
      <c r="Q1706" s="181">
        <v>7624.5361939885961</v>
      </c>
      <c r="R1706" s="181">
        <v>7691.3813796949944</v>
      </c>
      <c r="S1706" s="181">
        <v>7748.2245226410223</v>
      </c>
      <c r="T1706" s="181">
        <v>7795.8036251300982</v>
      </c>
      <c r="U1706" s="181">
        <v>7834.9385533703107</v>
      </c>
      <c r="V1706" s="181">
        <v>7866.3660631690936</v>
      </c>
      <c r="W1706" s="181">
        <v>7890.4670369189444</v>
      </c>
      <c r="X1706" s="181">
        <v>7907.5401550368433</v>
      </c>
      <c r="Y1706" s="181">
        <v>7917.6220745245464</v>
      </c>
    </row>
    <row r="1707" spans="1:25" x14ac:dyDescent="0.25">
      <c r="A1707" s="178" t="s">
        <v>1706</v>
      </c>
      <c r="B1707" s="178" t="s">
        <v>812</v>
      </c>
      <c r="C1707" s="178" t="s">
        <v>786</v>
      </c>
      <c r="D1707" s="178" t="s">
        <v>1816</v>
      </c>
      <c r="E1707" s="181">
        <v>2761.0212847317093</v>
      </c>
      <c r="F1707" s="181">
        <v>3103.4707249809612</v>
      </c>
      <c r="G1707" s="181">
        <v>3428.6070559497111</v>
      </c>
      <c r="H1707" s="181">
        <v>3739.4723719765097</v>
      </c>
      <c r="I1707" s="181">
        <v>4038.7314595876987</v>
      </c>
      <c r="J1707" s="182">
        <v>4328.9997858032893</v>
      </c>
      <c r="K1707" s="181">
        <v>4612.7584551024802</v>
      </c>
      <c r="L1707" s="181">
        <v>4892.2865692153537</v>
      </c>
      <c r="M1707" s="181">
        <v>5169.4666956134906</v>
      </c>
      <c r="N1707" s="181">
        <v>5445.8135958619741</v>
      </c>
      <c r="O1707" s="181">
        <v>5722.4676648372588</v>
      </c>
      <c r="P1707" s="181">
        <v>6000.6985793102949</v>
      </c>
      <c r="Q1707" s="181">
        <v>6281.5508084659159</v>
      </c>
      <c r="R1707" s="181">
        <v>6565.4516101991094</v>
      </c>
      <c r="S1707" s="181">
        <v>6852.819089693824</v>
      </c>
      <c r="T1707" s="181">
        <v>7143.8902247443866</v>
      </c>
      <c r="U1707" s="181">
        <v>7439.0296233995696</v>
      </c>
      <c r="V1707" s="181">
        <v>7738.586788397477</v>
      </c>
      <c r="W1707" s="181">
        <v>8042.6103163199614</v>
      </c>
      <c r="X1707" s="181">
        <v>8351.0778912372607</v>
      </c>
      <c r="Y1707" s="181">
        <v>8663.6860907713944</v>
      </c>
    </row>
    <row r="1708" spans="1:25" x14ac:dyDescent="0.25">
      <c r="A1708" s="178" t="s">
        <v>1706</v>
      </c>
      <c r="B1708" s="178" t="s">
        <v>812</v>
      </c>
      <c r="C1708" s="178" t="s">
        <v>757</v>
      </c>
      <c r="D1708" s="178" t="s">
        <v>1817</v>
      </c>
      <c r="E1708" s="181">
        <v>1975.4714013109638</v>
      </c>
      <c r="F1708" s="181">
        <v>2133.4224750809854</v>
      </c>
      <c r="G1708" s="181">
        <v>2264.5147207455952</v>
      </c>
      <c r="H1708" s="181">
        <v>2372.9904109756203</v>
      </c>
      <c r="I1708" s="181">
        <v>2462.4014171322133</v>
      </c>
      <c r="J1708" s="182">
        <v>2535.8856150355668</v>
      </c>
      <c r="K1708" s="181">
        <v>2596.1574643186732</v>
      </c>
      <c r="L1708" s="181">
        <v>2645.516201081291</v>
      </c>
      <c r="M1708" s="181">
        <v>2685.7927657476666</v>
      </c>
      <c r="N1708" s="181">
        <v>2718.4274725909831</v>
      </c>
      <c r="O1708" s="181">
        <v>2744.5209279519863</v>
      </c>
      <c r="P1708" s="181">
        <v>2765.1152184505627</v>
      </c>
      <c r="Q1708" s="181">
        <v>2781.0354047525934</v>
      </c>
      <c r="R1708" s="181">
        <v>2792.7526101121471</v>
      </c>
      <c r="S1708" s="181">
        <v>2800.6919892051342</v>
      </c>
      <c r="T1708" s="181">
        <v>2805.1692882619145</v>
      </c>
      <c r="U1708" s="181">
        <v>2806.5243326633054</v>
      </c>
      <c r="V1708" s="181">
        <v>2805.061594476334</v>
      </c>
      <c r="W1708" s="181">
        <v>2800.954099059551</v>
      </c>
      <c r="X1708" s="181">
        <v>2794.3430420126419</v>
      </c>
      <c r="Y1708" s="181">
        <v>2785.2752170363219</v>
      </c>
    </row>
    <row r="1709" spans="1:25" x14ac:dyDescent="0.25">
      <c r="A1709" s="178" t="s">
        <v>1706</v>
      </c>
      <c r="B1709" s="178" t="s">
        <v>812</v>
      </c>
      <c r="C1709" s="178" t="s">
        <v>604</v>
      </c>
      <c r="D1709" s="178" t="s">
        <v>1818</v>
      </c>
      <c r="E1709" s="181">
        <v>6244.0627447256184</v>
      </c>
      <c r="F1709" s="181">
        <v>6743.3139181732822</v>
      </c>
      <c r="G1709" s="181">
        <v>7157.669806460809</v>
      </c>
      <c r="H1709" s="181">
        <v>7500.5393694543354</v>
      </c>
      <c r="I1709" s="181">
        <v>7783.149349097841</v>
      </c>
      <c r="J1709" s="182">
        <v>8015.4179317510152</v>
      </c>
      <c r="K1709" s="181">
        <v>8205.9249714452453</v>
      </c>
      <c r="L1709" s="181">
        <v>8361.9378851941638</v>
      </c>
      <c r="M1709" s="181">
        <v>8489.2439027613891</v>
      </c>
      <c r="N1709" s="181">
        <v>8592.3955642079472</v>
      </c>
      <c r="O1709" s="181">
        <v>8674.8716620105624</v>
      </c>
      <c r="P1709" s="181">
        <v>8739.9660197273424</v>
      </c>
      <c r="Q1709" s="181">
        <v>8790.2864860786249</v>
      </c>
      <c r="R1709" s="181">
        <v>8827.3221857143253</v>
      </c>
      <c r="S1709" s="181">
        <v>8852.416945971474</v>
      </c>
      <c r="T1709" s="181">
        <v>8866.5687763745173</v>
      </c>
      <c r="U1709" s="181">
        <v>8870.8517957381682</v>
      </c>
      <c r="V1709" s="181">
        <v>8866.2283782528448</v>
      </c>
      <c r="W1709" s="181">
        <v>8853.2454218359253</v>
      </c>
      <c r="X1709" s="181">
        <v>8832.3492170199552</v>
      </c>
      <c r="Y1709" s="181">
        <v>8803.687669162171</v>
      </c>
    </row>
    <row r="1710" spans="1:25" x14ac:dyDescent="0.25">
      <c r="A1710" s="178" t="s">
        <v>1706</v>
      </c>
      <c r="B1710" s="178" t="s">
        <v>812</v>
      </c>
      <c r="C1710" s="178" t="s">
        <v>301</v>
      </c>
      <c r="D1710" s="178" t="s">
        <v>1819</v>
      </c>
      <c r="E1710" s="181">
        <v>2146.9007725324363</v>
      </c>
      <c r="F1710" s="181">
        <v>2318.558677614813</v>
      </c>
      <c r="G1710" s="181">
        <v>2461.0269731839571</v>
      </c>
      <c r="H1710" s="181">
        <v>2578.9160719587007</v>
      </c>
      <c r="I1710" s="181">
        <v>2676.0860730344466</v>
      </c>
      <c r="J1710" s="182">
        <v>2755.9471538594794</v>
      </c>
      <c r="K1710" s="181">
        <v>2821.4493320747592</v>
      </c>
      <c r="L1710" s="181">
        <v>2875.0913691179517</v>
      </c>
      <c r="M1710" s="181">
        <v>2918.863092535365</v>
      </c>
      <c r="N1710" s="181">
        <v>2954.3298055876462</v>
      </c>
      <c r="O1710" s="181">
        <v>2982.6876240989136</v>
      </c>
      <c r="P1710" s="181">
        <v>3005.0690658913913</v>
      </c>
      <c r="Q1710" s="181">
        <v>3022.3707895447956</v>
      </c>
      <c r="R1710" s="181">
        <v>3035.1048019033892</v>
      </c>
      <c r="S1710" s="181">
        <v>3043.733152127465</v>
      </c>
      <c r="T1710" s="181">
        <v>3048.598986579676</v>
      </c>
      <c r="U1710" s="181">
        <v>3050.0716203369798</v>
      </c>
      <c r="V1710" s="181">
        <v>3048.4819472384265</v>
      </c>
      <c r="W1710" s="181">
        <v>3044.0180076047686</v>
      </c>
      <c r="X1710" s="181">
        <v>3036.833249844241</v>
      </c>
      <c r="Y1710" s="181">
        <v>3026.9785283666552</v>
      </c>
    </row>
    <row r="1711" spans="1:25" x14ac:dyDescent="0.25">
      <c r="A1711" s="178" t="s">
        <v>1706</v>
      </c>
      <c r="B1711" s="178" t="s">
        <v>812</v>
      </c>
      <c r="C1711" s="178" t="s">
        <v>1820</v>
      </c>
      <c r="D1711" s="178" t="s">
        <v>1821</v>
      </c>
      <c r="E1711" s="181">
        <v>3007.0728528378227</v>
      </c>
      <c r="F1711" s="181">
        <v>3247.5067997404285</v>
      </c>
      <c r="G1711" s="181">
        <v>3447.0560986540918</v>
      </c>
      <c r="H1711" s="181">
        <v>3612.178359126749</v>
      </c>
      <c r="I1711" s="181">
        <v>3748.2802582380095</v>
      </c>
      <c r="J1711" s="182">
        <v>3860.1382868994697</v>
      </c>
      <c r="K1711" s="181">
        <v>3951.8844096979506</v>
      </c>
      <c r="L1711" s="181">
        <v>4027.0185357960245</v>
      </c>
      <c r="M1711" s="181">
        <v>4088.3277322407057</v>
      </c>
      <c r="N1711" s="181">
        <v>4138.0044529179731</v>
      </c>
      <c r="O1711" s="181">
        <v>4177.7240465302793</v>
      </c>
      <c r="P1711" s="181">
        <v>4209.0727827562869</v>
      </c>
      <c r="Q1711" s="181">
        <v>4233.3065732374753</v>
      </c>
      <c r="R1711" s="181">
        <v>4251.1425642442018</v>
      </c>
      <c r="S1711" s="181">
        <v>4263.2279284378083</v>
      </c>
      <c r="T1711" s="181">
        <v>4270.0432963741569</v>
      </c>
      <c r="U1711" s="181">
        <v>4272.1059520173103</v>
      </c>
      <c r="V1711" s="181">
        <v>4269.8793643330027</v>
      </c>
      <c r="W1711" s="181">
        <v>4263.6269134229169</v>
      </c>
      <c r="X1711" s="181">
        <v>4253.5635279640637</v>
      </c>
      <c r="Y1711" s="181">
        <v>4239.7604375713136</v>
      </c>
    </row>
    <row r="1712" spans="1:25" x14ac:dyDescent="0.25">
      <c r="A1712" s="178" t="s">
        <v>1706</v>
      </c>
      <c r="B1712" s="178" t="s">
        <v>812</v>
      </c>
      <c r="C1712" s="178" t="s">
        <v>772</v>
      </c>
      <c r="D1712" s="178" t="s">
        <v>1822</v>
      </c>
      <c r="E1712" s="181">
        <v>3737.1602926280916</v>
      </c>
      <c r="F1712" s="181">
        <v>4035.9692152374332</v>
      </c>
      <c r="G1712" s="181">
        <v>4283.9671031562912</v>
      </c>
      <c r="H1712" s="181">
        <v>4489.1794094311617</v>
      </c>
      <c r="I1712" s="181">
        <v>4658.325498668697</v>
      </c>
      <c r="J1712" s="182">
        <v>4797.3415463613082</v>
      </c>
      <c r="K1712" s="181">
        <v>4911.3627170826921</v>
      </c>
      <c r="L1712" s="181">
        <v>5004.7386631992113</v>
      </c>
      <c r="M1712" s="181">
        <v>5080.9331239718422</v>
      </c>
      <c r="N1712" s="181">
        <v>5142.6708593272915</v>
      </c>
      <c r="O1712" s="181">
        <v>5192.0339760030811</v>
      </c>
      <c r="P1712" s="181">
        <v>5230.9938742101849</v>
      </c>
      <c r="Q1712" s="181">
        <v>5261.1113884701745</v>
      </c>
      <c r="R1712" s="181">
        <v>5283.2777810492953</v>
      </c>
      <c r="S1712" s="181">
        <v>5298.2973517070795</v>
      </c>
      <c r="T1712" s="181">
        <v>5306.7674233275065</v>
      </c>
      <c r="U1712" s="181">
        <v>5309.3308712864373</v>
      </c>
      <c r="V1712" s="181">
        <v>5306.5636902139886</v>
      </c>
      <c r="W1712" s="181">
        <v>5298.7932062861628</v>
      </c>
      <c r="X1712" s="181">
        <v>5286.2865307293187</v>
      </c>
      <c r="Y1712" s="181">
        <v>5269.1321870017764</v>
      </c>
    </row>
    <row r="1713" spans="1:25" x14ac:dyDescent="0.25">
      <c r="A1713" s="178" t="s">
        <v>1706</v>
      </c>
      <c r="B1713" s="178" t="s">
        <v>812</v>
      </c>
      <c r="C1713" s="178" t="s">
        <v>532</v>
      </c>
      <c r="D1713" s="178" t="s">
        <v>1823</v>
      </c>
      <c r="E1713" s="181">
        <v>1985.5554819710505</v>
      </c>
      <c r="F1713" s="181">
        <v>2144.3128399359166</v>
      </c>
      <c r="G1713" s="181">
        <v>2276.074265006675</v>
      </c>
      <c r="H1713" s="181">
        <v>2385.1036851510944</v>
      </c>
      <c r="I1713" s="181">
        <v>2474.9711027735193</v>
      </c>
      <c r="J1713" s="182">
        <v>2548.8304114369707</v>
      </c>
      <c r="K1713" s="181">
        <v>2609.409927127851</v>
      </c>
      <c r="L1713" s="181">
        <v>2659.0206227305016</v>
      </c>
      <c r="M1713" s="181">
        <v>2699.5027849704657</v>
      </c>
      <c r="N1713" s="181">
        <v>2732.3040804143075</v>
      </c>
      <c r="O1713" s="181">
        <v>2758.5307336076776</v>
      </c>
      <c r="P1713" s="181">
        <v>2779.230150652952</v>
      </c>
      <c r="Q1713" s="181">
        <v>2795.2316038580025</v>
      </c>
      <c r="R1713" s="181">
        <v>2807.008621393968</v>
      </c>
      <c r="S1713" s="181">
        <v>2814.9885282005462</v>
      </c>
      <c r="T1713" s="181">
        <v>2819.4886822805847</v>
      </c>
      <c r="U1713" s="181">
        <v>2820.8506437029091</v>
      </c>
      <c r="V1713" s="181">
        <v>2819.3804387564301</v>
      </c>
      <c r="W1713" s="181">
        <v>2815.2519760327691</v>
      </c>
      <c r="X1713" s="181">
        <v>2808.6071718850553</v>
      </c>
      <c r="Y1713" s="181">
        <v>2799.4930588792454</v>
      </c>
    </row>
    <row r="1714" spans="1:25" x14ac:dyDescent="0.25">
      <c r="A1714" s="178" t="s">
        <v>1706</v>
      </c>
      <c r="B1714" s="178" t="s">
        <v>812</v>
      </c>
      <c r="C1714" s="178" t="s">
        <v>1824</v>
      </c>
      <c r="D1714" s="178" t="s">
        <v>1825</v>
      </c>
      <c r="E1714" s="181">
        <v>2206.3968484269471</v>
      </c>
      <c r="F1714" s="181">
        <v>2382.811830258906</v>
      </c>
      <c r="G1714" s="181">
        <v>2529.2282843243302</v>
      </c>
      <c r="H1714" s="181">
        <v>2650.3843895940058</v>
      </c>
      <c r="I1714" s="181">
        <v>2750.247218318164</v>
      </c>
      <c r="J1714" s="182">
        <v>2832.3214526277798</v>
      </c>
      <c r="K1714" s="181">
        <v>2899.6388626489315</v>
      </c>
      <c r="L1714" s="181">
        <v>2954.7674568483226</v>
      </c>
      <c r="M1714" s="181">
        <v>2999.7522059499192</v>
      </c>
      <c r="N1714" s="181">
        <v>3036.2017917453118</v>
      </c>
      <c r="O1714" s="181">
        <v>3065.3454774675538</v>
      </c>
      <c r="P1714" s="181">
        <v>3088.3471658855628</v>
      </c>
      <c r="Q1714" s="181">
        <v>3106.1283642667972</v>
      </c>
      <c r="R1714" s="181">
        <v>3119.2152684662346</v>
      </c>
      <c r="S1714" s="181">
        <v>3128.0827322005121</v>
      </c>
      <c r="T1714" s="181">
        <v>3133.0834112899602</v>
      </c>
      <c r="U1714" s="181">
        <v>3134.5968554707856</v>
      </c>
      <c r="V1714" s="181">
        <v>3132.9631284911529</v>
      </c>
      <c r="W1714" s="181">
        <v>3128.3754817469317</v>
      </c>
      <c r="X1714" s="181">
        <v>3120.9916160916764</v>
      </c>
      <c r="Y1714" s="181">
        <v>3110.8637952401214</v>
      </c>
    </row>
    <row r="1715" spans="1:25" x14ac:dyDescent="0.25">
      <c r="A1715" s="178" t="s">
        <v>1706</v>
      </c>
      <c r="B1715" s="178" t="s">
        <v>812</v>
      </c>
      <c r="C1715" s="178" t="s">
        <v>1026</v>
      </c>
      <c r="D1715" s="178" t="s">
        <v>1826</v>
      </c>
      <c r="E1715" s="181">
        <v>2761.0212847317093</v>
      </c>
      <c r="F1715" s="181">
        <v>2981.781897280111</v>
      </c>
      <c r="G1715" s="181">
        <v>3165.0032186837361</v>
      </c>
      <c r="H1715" s="181">
        <v>3316.6144692451494</v>
      </c>
      <c r="I1715" s="181">
        <v>3441.5799285900971</v>
      </c>
      <c r="J1715" s="182">
        <v>3544.2852547051471</v>
      </c>
      <c r="K1715" s="181">
        <v>3628.5243171539205</v>
      </c>
      <c r="L1715" s="181">
        <v>3697.5106475551715</v>
      </c>
      <c r="M1715" s="181">
        <v>3753.8032632042473</v>
      </c>
      <c r="N1715" s="181">
        <v>3799.4152220286492</v>
      </c>
      <c r="O1715" s="181">
        <v>3835.8847885311648</v>
      </c>
      <c r="P1715" s="181">
        <v>3864.668437017689</v>
      </c>
      <c r="Q1715" s="181">
        <v>3886.9193150651417</v>
      </c>
      <c r="R1715" s="181">
        <v>3903.2958889673646</v>
      </c>
      <c r="S1715" s="181">
        <v>3914.3923769492917</v>
      </c>
      <c r="T1715" s="181">
        <v>3920.6500823180832</v>
      </c>
      <c r="U1715" s="181">
        <v>3922.5439626503994</v>
      </c>
      <c r="V1715" s="181">
        <v>3920.4995638980108</v>
      </c>
      <c r="W1715" s="181">
        <v>3914.758715275676</v>
      </c>
      <c r="X1715" s="181">
        <v>3905.5187590763703</v>
      </c>
      <c r="Y1715" s="181">
        <v>3892.8450966030846</v>
      </c>
    </row>
    <row r="1716" spans="1:25" x14ac:dyDescent="0.25">
      <c r="A1716" s="178" t="s">
        <v>1706</v>
      </c>
      <c r="B1716" s="178" t="s">
        <v>812</v>
      </c>
      <c r="C1716" s="178" t="s">
        <v>309</v>
      </c>
      <c r="D1716" s="178" t="s">
        <v>1827</v>
      </c>
      <c r="E1716" s="181">
        <v>3774.4713910704122</v>
      </c>
      <c r="F1716" s="181">
        <v>4076.2635652006779</v>
      </c>
      <c r="G1716" s="181">
        <v>4326.7374169222876</v>
      </c>
      <c r="H1716" s="181">
        <v>4533.9985238804211</v>
      </c>
      <c r="I1716" s="181">
        <v>4704.8333355415389</v>
      </c>
      <c r="J1716" s="182">
        <v>4845.2372930465181</v>
      </c>
      <c r="K1716" s="181">
        <v>4960.396829476671</v>
      </c>
      <c r="L1716" s="181">
        <v>5054.7050233013169</v>
      </c>
      <c r="M1716" s="181">
        <v>5131.6601950962349</v>
      </c>
      <c r="N1716" s="181">
        <v>5194.0143082736377</v>
      </c>
      <c r="O1716" s="181">
        <v>5243.8702569291927</v>
      </c>
      <c r="P1716" s="181">
        <v>5283.2191233590884</v>
      </c>
      <c r="Q1716" s="181">
        <v>5313.6373251602608</v>
      </c>
      <c r="R1716" s="181">
        <v>5336.025022792116</v>
      </c>
      <c r="S1716" s="181">
        <v>5351.1945459901999</v>
      </c>
      <c r="T1716" s="181">
        <v>5359.7491811966956</v>
      </c>
      <c r="U1716" s="181">
        <v>5362.338222133093</v>
      </c>
      <c r="V1716" s="181">
        <v>5359.5434140504804</v>
      </c>
      <c r="W1716" s="181">
        <v>5351.6953510872208</v>
      </c>
      <c r="X1716" s="181">
        <v>5339.0638112574161</v>
      </c>
      <c r="Y1716" s="181">
        <v>5321.7382018207782</v>
      </c>
    </row>
    <row r="1717" spans="1:25" x14ac:dyDescent="0.25">
      <c r="A1717" s="178" t="s">
        <v>1706</v>
      </c>
      <c r="B1717" s="178" t="s">
        <v>812</v>
      </c>
      <c r="C1717" s="178" t="s">
        <v>1828</v>
      </c>
      <c r="D1717" s="178" t="s">
        <v>1829</v>
      </c>
      <c r="E1717" s="181">
        <v>2279.0022291795703</v>
      </c>
      <c r="F1717" s="181">
        <v>2461.2224572144091</v>
      </c>
      <c r="G1717" s="181">
        <v>2612.4570030041068</v>
      </c>
      <c r="H1717" s="181">
        <v>2737.5999636574279</v>
      </c>
      <c r="I1717" s="181">
        <v>2840.7489549355796</v>
      </c>
      <c r="J1717" s="182">
        <v>2925.5239867179062</v>
      </c>
      <c r="K1717" s="181">
        <v>2995.0565948750373</v>
      </c>
      <c r="L1717" s="181">
        <v>3051.9992927226717</v>
      </c>
      <c r="M1717" s="181">
        <v>3098.4643443541204</v>
      </c>
      <c r="N1717" s="181">
        <v>3136.1133680733105</v>
      </c>
      <c r="O1717" s="181">
        <v>3166.2160781886068</v>
      </c>
      <c r="P1717" s="181">
        <v>3189.9746777428586</v>
      </c>
      <c r="Q1717" s="181">
        <v>3208.3409978258528</v>
      </c>
      <c r="R1717" s="181">
        <v>3221.8585496954734</v>
      </c>
      <c r="S1717" s="181">
        <v>3231.0178129676251</v>
      </c>
      <c r="T1717" s="181">
        <v>3236.1830482245514</v>
      </c>
      <c r="U1717" s="181">
        <v>3237.7462949561186</v>
      </c>
      <c r="V1717" s="181">
        <v>3236.0588073080535</v>
      </c>
      <c r="W1717" s="181">
        <v>3231.3201959543348</v>
      </c>
      <c r="X1717" s="181">
        <v>3223.6933511733141</v>
      </c>
      <c r="Y1717" s="181">
        <v>3213.2322565094605</v>
      </c>
    </row>
    <row r="1718" spans="1:25" x14ac:dyDescent="0.25">
      <c r="A1718" s="178" t="s">
        <v>1706</v>
      </c>
      <c r="B1718" s="178" t="s">
        <v>812</v>
      </c>
      <c r="C1718" s="178" t="s">
        <v>1270</v>
      </c>
      <c r="D1718" s="178" t="s">
        <v>1830</v>
      </c>
      <c r="E1718" s="181">
        <v>2351.607609932194</v>
      </c>
      <c r="F1718" s="181">
        <v>2539.6330841699128</v>
      </c>
      <c r="G1718" s="181">
        <v>2695.6857216838844</v>
      </c>
      <c r="H1718" s="181">
        <v>2824.8155377208514</v>
      </c>
      <c r="I1718" s="181">
        <v>2931.2506915529984</v>
      </c>
      <c r="J1718" s="182">
        <v>3018.7265208080375</v>
      </c>
      <c r="K1718" s="181">
        <v>3090.4743271011494</v>
      </c>
      <c r="L1718" s="181">
        <v>3149.2311285970286</v>
      </c>
      <c r="M1718" s="181">
        <v>3197.1764827583297</v>
      </c>
      <c r="N1718" s="181">
        <v>3236.0249444013175</v>
      </c>
      <c r="O1718" s="181">
        <v>3267.0866789096681</v>
      </c>
      <c r="P1718" s="181">
        <v>3291.6021896001625</v>
      </c>
      <c r="Q1718" s="181">
        <v>3310.5536313849175</v>
      </c>
      <c r="R1718" s="181">
        <v>3324.5018309247221</v>
      </c>
      <c r="S1718" s="181">
        <v>3333.9528937347495</v>
      </c>
      <c r="T1718" s="181">
        <v>3339.2826851591549</v>
      </c>
      <c r="U1718" s="181">
        <v>3340.8957344414634</v>
      </c>
      <c r="V1718" s="181">
        <v>3339.1544861249663</v>
      </c>
      <c r="W1718" s="181">
        <v>3334.2649101617503</v>
      </c>
      <c r="X1718" s="181">
        <v>3326.3950862549641</v>
      </c>
      <c r="Y1718" s="181">
        <v>3315.6007177788133</v>
      </c>
    </row>
    <row r="1719" spans="1:25" x14ac:dyDescent="0.25">
      <c r="A1719" s="178" t="s">
        <v>1706</v>
      </c>
      <c r="B1719" s="178" t="s">
        <v>812</v>
      </c>
      <c r="C1719" s="178" t="s">
        <v>1831</v>
      </c>
      <c r="D1719" s="178" t="s">
        <v>1832</v>
      </c>
      <c r="E1719" s="181">
        <v>5739.8587117212892</v>
      </c>
      <c r="F1719" s="181">
        <v>6198.7956754267325</v>
      </c>
      <c r="G1719" s="181">
        <v>6579.6925934068031</v>
      </c>
      <c r="H1719" s="181">
        <v>6894.8756606805673</v>
      </c>
      <c r="I1719" s="181">
        <v>7154.6650670324443</v>
      </c>
      <c r="J1719" s="182">
        <v>7368.1781116806778</v>
      </c>
      <c r="K1719" s="181">
        <v>7543.3018309861609</v>
      </c>
      <c r="L1719" s="181">
        <v>7686.7168027333901</v>
      </c>
      <c r="M1719" s="181">
        <v>7803.7429416210916</v>
      </c>
      <c r="N1719" s="181">
        <v>7898.5651730412819</v>
      </c>
      <c r="O1719" s="181">
        <v>7974.3813792254696</v>
      </c>
      <c r="P1719" s="181">
        <v>8034.2194096072408</v>
      </c>
      <c r="Q1719" s="181">
        <v>8080.4765308074211</v>
      </c>
      <c r="R1719" s="181">
        <v>8114.5216216224135</v>
      </c>
      <c r="S1719" s="181">
        <v>8137.5899961998875</v>
      </c>
      <c r="T1719" s="181">
        <v>8150.5990754398999</v>
      </c>
      <c r="U1719" s="181">
        <v>8154.5362437567492</v>
      </c>
      <c r="V1719" s="181">
        <v>8150.2861642466669</v>
      </c>
      <c r="W1719" s="181">
        <v>8138.3515731734969</v>
      </c>
      <c r="X1719" s="181">
        <v>8119.142723397581</v>
      </c>
      <c r="Y1719" s="181">
        <v>8092.7955770141061</v>
      </c>
    </row>
    <row r="1720" spans="1:25" x14ac:dyDescent="0.25">
      <c r="A1720" s="178" t="s">
        <v>1706</v>
      </c>
      <c r="B1720" s="178" t="s">
        <v>812</v>
      </c>
      <c r="C1720" s="178" t="s">
        <v>240</v>
      </c>
      <c r="D1720" s="178" t="s">
        <v>241</v>
      </c>
      <c r="E1720" s="181">
        <v>35259.996436058784</v>
      </c>
      <c r="F1720" s="181">
        <v>37331.076083524029</v>
      </c>
      <c r="G1720" s="181">
        <v>38854.128699121669</v>
      </c>
      <c r="H1720" s="181">
        <v>39931.301539910433</v>
      </c>
      <c r="I1720" s="181">
        <v>40646.172244226902</v>
      </c>
      <c r="J1720" s="182">
        <v>41069.782233869497</v>
      </c>
      <c r="K1720" s="181">
        <v>41261.504578569024</v>
      </c>
      <c r="L1720" s="181">
        <v>41270.126098964858</v>
      </c>
      <c r="M1720" s="181">
        <v>41133.903739970687</v>
      </c>
      <c r="N1720" s="181">
        <v>40882.60743278989</v>
      </c>
      <c r="O1720" s="181">
        <v>40538.973004872445</v>
      </c>
      <c r="P1720" s="181">
        <v>40123.360800196191</v>
      </c>
      <c r="Q1720" s="181">
        <v>39651.672286070228</v>
      </c>
      <c r="R1720" s="181">
        <v>39133.790242079012</v>
      </c>
      <c r="S1720" s="181">
        <v>38578.31388854656</v>
      </c>
      <c r="T1720" s="181">
        <v>37991.795735084648</v>
      </c>
      <c r="U1720" s="181">
        <v>37380.679664358766</v>
      </c>
      <c r="V1720" s="181">
        <v>36750.524226882524</v>
      </c>
      <c r="W1720" s="181">
        <v>36104.829479989101</v>
      </c>
      <c r="X1720" s="181">
        <v>35446.459833053363</v>
      </c>
      <c r="Y1720" s="181">
        <v>34776.909576405618</v>
      </c>
    </row>
    <row r="1721" spans="1:25" x14ac:dyDescent="0.25">
      <c r="A1721" s="178" t="s">
        <v>1706</v>
      </c>
      <c r="B1721" s="178" t="s">
        <v>814</v>
      </c>
      <c r="C1721" s="178" t="s">
        <v>218</v>
      </c>
      <c r="D1721" s="178" t="s">
        <v>1833</v>
      </c>
      <c r="E1721" s="181">
        <v>10601.613402999888</v>
      </c>
      <c r="F1721" s="181">
        <v>10660.086183196472</v>
      </c>
      <c r="G1721" s="181">
        <v>10695.091963451967</v>
      </c>
      <c r="H1721" s="181">
        <v>10715.035220828839</v>
      </c>
      <c r="I1721" s="181">
        <v>10723.174317763551</v>
      </c>
      <c r="J1721" s="182">
        <v>10721.456991069079</v>
      </c>
      <c r="K1721" s="181">
        <v>10711.411715840319</v>
      </c>
      <c r="L1721" s="181">
        <v>10694.206103181648</v>
      </c>
      <c r="M1721" s="181">
        <v>10670.532158407359</v>
      </c>
      <c r="N1721" s="181">
        <v>10640.823773132537</v>
      </c>
      <c r="O1721" s="181">
        <v>10605.351910028945</v>
      </c>
      <c r="P1721" s="181">
        <v>10564.992444085783</v>
      </c>
      <c r="Q1721" s="181">
        <v>10520.453824065187</v>
      </c>
      <c r="R1721" s="181">
        <v>10471.65332048637</v>
      </c>
      <c r="S1721" s="181">
        <v>10418.787914633043</v>
      </c>
      <c r="T1721" s="181">
        <v>10361.993540758842</v>
      </c>
      <c r="U1721" s="181">
        <v>10301.213802180602</v>
      </c>
      <c r="V1721" s="181">
        <v>10236.426540478456</v>
      </c>
      <c r="W1721" s="181">
        <v>10167.791711582804</v>
      </c>
      <c r="X1721" s="181">
        <v>10095.46912058805</v>
      </c>
      <c r="Y1721" s="181">
        <v>10019.33064188861</v>
      </c>
    </row>
    <row r="1722" spans="1:25" x14ac:dyDescent="0.25">
      <c r="A1722" s="178" t="s">
        <v>1706</v>
      </c>
      <c r="B1722" s="178" t="s">
        <v>814</v>
      </c>
      <c r="C1722" s="178" t="s">
        <v>733</v>
      </c>
      <c r="D1722" s="178" t="s">
        <v>1834</v>
      </c>
      <c r="E1722" s="181">
        <v>2656.4637242654062</v>
      </c>
      <c r="F1722" s="181">
        <v>2714.2726940567718</v>
      </c>
      <c r="G1722" s="181">
        <v>2767.184526090351</v>
      </c>
      <c r="H1722" s="181">
        <v>2817.1374400778332</v>
      </c>
      <c r="I1722" s="181">
        <v>2864.8285359511392</v>
      </c>
      <c r="J1722" s="182">
        <v>2910.6495010156823</v>
      </c>
      <c r="K1722" s="181">
        <v>2954.9058737824121</v>
      </c>
      <c r="L1722" s="181">
        <v>2997.8253227312439</v>
      </c>
      <c r="M1722" s="181">
        <v>3039.5177815433203</v>
      </c>
      <c r="N1722" s="181">
        <v>3080.0282190251651</v>
      </c>
      <c r="O1722" s="181">
        <v>3119.3590324124048</v>
      </c>
      <c r="P1722" s="181">
        <v>3157.6959223480744</v>
      </c>
      <c r="Q1722" s="181">
        <v>3195.1880655936052</v>
      </c>
      <c r="R1722" s="181">
        <v>3231.7521176750747</v>
      </c>
      <c r="S1722" s="181">
        <v>3267.3888238813288</v>
      </c>
      <c r="T1722" s="181">
        <v>3302.0813946846592</v>
      </c>
      <c r="U1722" s="181">
        <v>3335.7515262837055</v>
      </c>
      <c r="V1722" s="181">
        <v>3368.3289802536765</v>
      </c>
      <c r="W1722" s="181">
        <v>3399.8018364043128</v>
      </c>
      <c r="X1722" s="181">
        <v>3430.1594074062159</v>
      </c>
      <c r="Y1722" s="181">
        <v>3459.2929561641658</v>
      </c>
    </row>
    <row r="1723" spans="1:25" x14ac:dyDescent="0.25">
      <c r="A1723" s="178" t="s">
        <v>1706</v>
      </c>
      <c r="B1723" s="178" t="s">
        <v>814</v>
      </c>
      <c r="C1723" s="178" t="s">
        <v>240</v>
      </c>
      <c r="D1723" s="178" t="s">
        <v>241</v>
      </c>
      <c r="E1723" s="181">
        <v>19121.488503448061</v>
      </c>
      <c r="F1723" s="181">
        <v>19605.498749268707</v>
      </c>
      <c r="G1723" s="181">
        <v>20059.717600427994</v>
      </c>
      <c r="H1723" s="181">
        <v>20498.016539559998</v>
      </c>
      <c r="I1723" s="181">
        <v>20925.389222395141</v>
      </c>
      <c r="J1723" s="182">
        <v>21344.65268125938</v>
      </c>
      <c r="K1723" s="181">
        <v>21758.023066472753</v>
      </c>
      <c r="L1723" s="181">
        <v>22167.167508962277</v>
      </c>
      <c r="M1723" s="181">
        <v>22572.898722018177</v>
      </c>
      <c r="N1723" s="181">
        <v>22975.551525225375</v>
      </c>
      <c r="O1723" s="181">
        <v>23375.140750079252</v>
      </c>
      <c r="P1723" s="181">
        <v>23773.054812596125</v>
      </c>
      <c r="Q1723" s="181">
        <v>24170.425897829638</v>
      </c>
      <c r="R1723" s="181">
        <v>24566.63518383597</v>
      </c>
      <c r="S1723" s="181">
        <v>24961.688976335972</v>
      </c>
      <c r="T1723" s="181">
        <v>25355.45398200256</v>
      </c>
      <c r="U1723" s="181">
        <v>25747.314391186977</v>
      </c>
      <c r="V1723" s="181">
        <v>26136.699060561008</v>
      </c>
      <c r="W1723" s="181">
        <v>26523.474515126163</v>
      </c>
      <c r="X1723" s="181">
        <v>26907.509003199171</v>
      </c>
      <c r="Y1723" s="181">
        <v>27287.889508806918</v>
      </c>
    </row>
    <row r="1724" spans="1:25" x14ac:dyDescent="0.25">
      <c r="A1724" s="178" t="s">
        <v>1706</v>
      </c>
      <c r="B1724" s="178" t="s">
        <v>821</v>
      </c>
      <c r="C1724" s="178" t="s">
        <v>218</v>
      </c>
      <c r="D1724" s="178" t="s">
        <v>1835</v>
      </c>
      <c r="E1724" s="181">
        <v>2588.1102934355363</v>
      </c>
      <c r="F1724" s="181">
        <v>2597.278814448232</v>
      </c>
      <c r="G1724" s="181">
        <v>2616.4075825944074</v>
      </c>
      <c r="H1724" s="181">
        <v>2644.1724019631474</v>
      </c>
      <c r="I1724" s="181">
        <v>2678.940504711225</v>
      </c>
      <c r="J1724" s="182">
        <v>2719.4114683091357</v>
      </c>
      <c r="K1724" s="181">
        <v>2764.663720384825</v>
      </c>
      <c r="L1724" s="181">
        <v>2813.9602737752011</v>
      </c>
      <c r="M1724" s="181">
        <v>2866.6621395552552</v>
      </c>
      <c r="N1724" s="181">
        <v>2922.2721895696436</v>
      </c>
      <c r="O1724" s="181">
        <v>2980.3824117565541</v>
      </c>
      <c r="P1724" s="181">
        <v>3040.8154311218887</v>
      </c>
      <c r="Q1724" s="181">
        <v>3103.4065675572979</v>
      </c>
      <c r="R1724" s="181">
        <v>3167.7949756242342</v>
      </c>
      <c r="S1724" s="181">
        <v>3233.7492605483963</v>
      </c>
      <c r="T1724" s="181">
        <v>3301.1475538494315</v>
      </c>
      <c r="U1724" s="181">
        <v>3369.7152978662189</v>
      </c>
      <c r="V1724" s="181">
        <v>3439.1078643724431</v>
      </c>
      <c r="W1724" s="181">
        <v>3509.1875692855788</v>
      </c>
      <c r="X1724" s="181">
        <v>3579.8290492028727</v>
      </c>
      <c r="Y1724" s="181">
        <v>3650.9028743133667</v>
      </c>
    </row>
    <row r="1725" spans="1:25" x14ac:dyDescent="0.25">
      <c r="A1725" s="178" t="s">
        <v>1706</v>
      </c>
      <c r="B1725" s="178" t="s">
        <v>821</v>
      </c>
      <c r="C1725" s="178" t="s">
        <v>240</v>
      </c>
      <c r="D1725" s="178" t="s">
        <v>241</v>
      </c>
      <c r="E1725" s="181">
        <v>15690.922569508513</v>
      </c>
      <c r="F1725" s="181">
        <v>15534.910170973721</v>
      </c>
      <c r="G1725" s="181">
        <v>15439.068157693448</v>
      </c>
      <c r="H1725" s="181">
        <v>15393.309389482729</v>
      </c>
      <c r="I1725" s="181">
        <v>15386.253071553285</v>
      </c>
      <c r="J1725" s="182">
        <v>15408.959800419298</v>
      </c>
      <c r="K1725" s="181">
        <v>15455.046735819869</v>
      </c>
      <c r="L1725" s="181">
        <v>15519.459604427859</v>
      </c>
      <c r="M1725" s="181">
        <v>15597.923063442004</v>
      </c>
      <c r="N1725" s="181">
        <v>15687.13232890783</v>
      </c>
      <c r="O1725" s="181">
        <v>15784.415883883488</v>
      </c>
      <c r="P1725" s="181">
        <v>15888.437987699223</v>
      </c>
      <c r="Q1725" s="181">
        <v>15997.990086222533</v>
      </c>
      <c r="R1725" s="181">
        <v>16110.92221705772</v>
      </c>
      <c r="S1725" s="181">
        <v>16225.841918849605</v>
      </c>
      <c r="T1725" s="181">
        <v>16341.968489026616</v>
      </c>
      <c r="U1725" s="181">
        <v>16457.813684389828</v>
      </c>
      <c r="V1725" s="181">
        <v>16571.628551664762</v>
      </c>
      <c r="W1725" s="181">
        <v>16682.740415120094</v>
      </c>
      <c r="X1725" s="181">
        <v>16790.571017744194</v>
      </c>
      <c r="Y1725" s="181">
        <v>16894.555582130968</v>
      </c>
    </row>
    <row r="1726" spans="1:25" x14ac:dyDescent="0.25">
      <c r="A1726" s="178" t="s">
        <v>1706</v>
      </c>
      <c r="B1726" s="178" t="s">
        <v>822</v>
      </c>
      <c r="C1726" s="178" t="s">
        <v>733</v>
      </c>
      <c r="D1726" s="178" t="s">
        <v>1836</v>
      </c>
      <c r="E1726" s="181">
        <v>3055.3140706702679</v>
      </c>
      <c r="F1726" s="181">
        <v>3103.8792938179054</v>
      </c>
      <c r="G1726" s="181">
        <v>3149.271560753928</v>
      </c>
      <c r="H1726" s="181">
        <v>3193.1895798844002</v>
      </c>
      <c r="I1726" s="181">
        <v>3236.0483930926102</v>
      </c>
      <c r="J1726" s="182">
        <v>3277.9990275933824</v>
      </c>
      <c r="K1726" s="181">
        <v>3319.1539629664844</v>
      </c>
      <c r="L1726" s="181">
        <v>3359.5726673595027</v>
      </c>
      <c r="M1726" s="181">
        <v>3399.2218297017525</v>
      </c>
      <c r="N1726" s="181">
        <v>3438.0517021328742</v>
      </c>
      <c r="O1726" s="181">
        <v>3475.9950235128904</v>
      </c>
      <c r="P1726" s="181">
        <v>3513.2050071079193</v>
      </c>
      <c r="Q1726" s="181">
        <v>3549.8156273504442</v>
      </c>
      <c r="R1726" s="181">
        <v>3585.7355160770062</v>
      </c>
      <c r="S1726" s="181">
        <v>3620.994140963965</v>
      </c>
      <c r="T1726" s="181">
        <v>3655.6767308054709</v>
      </c>
      <c r="U1726" s="181">
        <v>3689.7292483134484</v>
      </c>
      <c r="V1726" s="181">
        <v>3723.0467658376579</v>
      </c>
      <c r="W1726" s="181">
        <v>3755.6696453621676</v>
      </c>
      <c r="X1726" s="181">
        <v>3787.6541406529795</v>
      </c>
      <c r="Y1726" s="181">
        <v>3818.9972548642631</v>
      </c>
    </row>
    <row r="1727" spans="1:25" x14ac:dyDescent="0.25">
      <c r="A1727" s="178" t="s">
        <v>1706</v>
      </c>
      <c r="B1727" s="178" t="s">
        <v>822</v>
      </c>
      <c r="C1727" s="178" t="s">
        <v>1465</v>
      </c>
      <c r="D1727" s="178" t="s">
        <v>1837</v>
      </c>
      <c r="E1727" s="181">
        <v>2744.0217339959572</v>
      </c>
      <c r="F1727" s="181">
        <v>2801.4191529669361</v>
      </c>
      <c r="G1727" s="181">
        <v>2856.4390672045547</v>
      </c>
      <c r="H1727" s="181">
        <v>2910.5907136776027</v>
      </c>
      <c r="I1727" s="181">
        <v>2964.237701394989</v>
      </c>
      <c r="J1727" s="182">
        <v>3017.5079470294718</v>
      </c>
      <c r="K1727" s="181">
        <v>3070.4963352560817</v>
      </c>
      <c r="L1727" s="181">
        <v>3123.2504239150003</v>
      </c>
      <c r="M1727" s="181">
        <v>3175.7320972906209</v>
      </c>
      <c r="N1727" s="181">
        <v>3227.8871121188208</v>
      </c>
      <c r="O1727" s="181">
        <v>3279.6436921664535</v>
      </c>
      <c r="P1727" s="181">
        <v>3331.1377619364243</v>
      </c>
      <c r="Q1727" s="181">
        <v>3382.489683365744</v>
      </c>
      <c r="R1727" s="181">
        <v>3433.606477757578</v>
      </c>
      <c r="S1727" s="181">
        <v>3484.5096529027132</v>
      </c>
      <c r="T1727" s="181">
        <v>3535.2751237694738</v>
      </c>
      <c r="U1727" s="181">
        <v>3585.8450153763338</v>
      </c>
      <c r="V1727" s="181">
        <v>3636.1106490600018</v>
      </c>
      <c r="W1727" s="181">
        <v>3686.1038467856483</v>
      </c>
      <c r="X1727" s="181">
        <v>3735.8728012062961</v>
      </c>
      <c r="Y1727" s="181">
        <v>3785.4079905159897</v>
      </c>
    </row>
    <row r="1728" spans="1:25" x14ac:dyDescent="0.25">
      <c r="A1728" s="178" t="s">
        <v>1706</v>
      </c>
      <c r="B1728" s="178" t="s">
        <v>822</v>
      </c>
      <c r="C1728" s="178" t="s">
        <v>240</v>
      </c>
      <c r="D1728" s="178" t="s">
        <v>241</v>
      </c>
      <c r="E1728" s="181">
        <v>27323.988058409093</v>
      </c>
      <c r="F1728" s="181">
        <v>27687.421612606544</v>
      </c>
      <c r="G1728" s="181">
        <v>28021.419296326792</v>
      </c>
      <c r="H1728" s="181">
        <v>28341.304383657774</v>
      </c>
      <c r="I1728" s="181">
        <v>28650.87977045777</v>
      </c>
      <c r="J1728" s="182">
        <v>28951.577504254907</v>
      </c>
      <c r="K1728" s="181">
        <v>29244.474745310865</v>
      </c>
      <c r="L1728" s="181">
        <v>29530.171177430198</v>
      </c>
      <c r="M1728" s="181">
        <v>29808.446131122993</v>
      </c>
      <c r="N1728" s="181">
        <v>30078.936150119112</v>
      </c>
      <c r="O1728" s="181">
        <v>30341.127179384719</v>
      </c>
      <c r="P1728" s="181">
        <v>30596.428815686952</v>
      </c>
      <c r="Q1728" s="181">
        <v>30846.069674138118</v>
      </c>
      <c r="R1728" s="181">
        <v>31089.312730255639</v>
      </c>
      <c r="S1728" s="181">
        <v>31326.471963137912</v>
      </c>
      <c r="T1728" s="181">
        <v>31558.339087669869</v>
      </c>
      <c r="U1728" s="181">
        <v>31784.498512958784</v>
      </c>
      <c r="V1728" s="181">
        <v>32004.099903256349</v>
      </c>
      <c r="W1728" s="181">
        <v>32217.545499650379</v>
      </c>
      <c r="X1728" s="181">
        <v>32425.36935097766</v>
      </c>
      <c r="Y1728" s="181">
        <v>32627.594092103176</v>
      </c>
    </row>
    <row r="1729" spans="1:25" x14ac:dyDescent="0.25">
      <c r="A1729" s="178" t="s">
        <v>1706</v>
      </c>
      <c r="B1729" s="178" t="s">
        <v>824</v>
      </c>
      <c r="C1729" s="178" t="s">
        <v>218</v>
      </c>
      <c r="D1729" s="178" t="s">
        <v>1838</v>
      </c>
      <c r="E1729" s="181">
        <v>2236.7671524972102</v>
      </c>
      <c r="F1729" s="181">
        <v>2268.0376372048017</v>
      </c>
      <c r="G1729" s="181">
        <v>2297.1957541458705</v>
      </c>
      <c r="H1729" s="181">
        <v>2325.4256614467622</v>
      </c>
      <c r="I1729" s="181">
        <v>2353.0073577429148</v>
      </c>
      <c r="J1729" s="182">
        <v>2380.0361350203348</v>
      </c>
      <c r="K1729" s="181">
        <v>2406.572426606414</v>
      </c>
      <c r="L1729" s="181">
        <v>2432.6419684516613</v>
      </c>
      <c r="M1729" s="181">
        <v>2458.1988143205513</v>
      </c>
      <c r="N1729" s="181">
        <v>2483.1859812714952</v>
      </c>
      <c r="O1729" s="181">
        <v>2507.5397024609456</v>
      </c>
      <c r="P1729" s="181">
        <v>2531.3476356694091</v>
      </c>
      <c r="Q1729" s="181">
        <v>2554.6762174795085</v>
      </c>
      <c r="R1729" s="181">
        <v>2577.429526507251</v>
      </c>
      <c r="S1729" s="181">
        <v>2599.6158259059262</v>
      </c>
      <c r="T1729" s="181">
        <v>2621.3094989746351</v>
      </c>
      <c r="U1729" s="181">
        <v>2642.4768350705117</v>
      </c>
      <c r="V1729" s="181">
        <v>2663.0239777666775</v>
      </c>
      <c r="W1729" s="181">
        <v>2682.9586419323509</v>
      </c>
      <c r="X1729" s="181">
        <v>2702.3148227780921</v>
      </c>
      <c r="Y1729" s="181">
        <v>2721.110412234359</v>
      </c>
    </row>
    <row r="1730" spans="1:25" x14ac:dyDescent="0.25">
      <c r="A1730" s="178" t="s">
        <v>1706</v>
      </c>
      <c r="B1730" s="178" t="s">
        <v>824</v>
      </c>
      <c r="C1730" s="178" t="s">
        <v>972</v>
      </c>
      <c r="D1730" s="178" t="s">
        <v>1839</v>
      </c>
      <c r="E1730" s="181">
        <v>2512.574484309197</v>
      </c>
      <c r="F1730" s="181">
        <v>2569.3349095510334</v>
      </c>
      <c r="G1730" s="181">
        <v>2624.4648292364873</v>
      </c>
      <c r="H1730" s="181">
        <v>2679.2763130959033</v>
      </c>
      <c r="I1730" s="181">
        <v>2734.076240743072</v>
      </c>
      <c r="J1730" s="182">
        <v>2788.9657325341586</v>
      </c>
      <c r="K1730" s="181">
        <v>2844.0082743079406</v>
      </c>
      <c r="L1730" s="181">
        <v>2899.2282374173196</v>
      </c>
      <c r="M1730" s="181">
        <v>2954.5647185893899</v>
      </c>
      <c r="N1730" s="181">
        <v>3009.9414115231616</v>
      </c>
      <c r="O1730" s="181">
        <v>3065.2711953214539</v>
      </c>
      <c r="P1730" s="181">
        <v>3120.6507695586174</v>
      </c>
      <c r="Q1730" s="181">
        <v>3176.1538752229558</v>
      </c>
      <c r="R1730" s="181">
        <v>3231.6532873839169</v>
      </c>
      <c r="S1730" s="181">
        <v>3287.1492647294585</v>
      </c>
      <c r="T1730" s="181">
        <v>3342.7265132799662</v>
      </c>
      <c r="U1730" s="181">
        <v>3398.3337238741578</v>
      </c>
      <c r="V1730" s="181">
        <v>3453.8399217442779</v>
      </c>
      <c r="W1730" s="181">
        <v>3509.2426421496216</v>
      </c>
      <c r="X1730" s="181">
        <v>3564.5741650670511</v>
      </c>
      <c r="Y1730" s="181">
        <v>3619.846608039355</v>
      </c>
    </row>
    <row r="1731" spans="1:25" x14ac:dyDescent="0.25">
      <c r="A1731" s="178" t="s">
        <v>1706</v>
      </c>
      <c r="B1731" s="178" t="s">
        <v>824</v>
      </c>
      <c r="C1731" s="178" t="s">
        <v>240</v>
      </c>
      <c r="D1731" s="178" t="s">
        <v>241</v>
      </c>
      <c r="E1731" s="181">
        <v>11429.33459629672</v>
      </c>
      <c r="F1731" s="181">
        <v>11561.537917094749</v>
      </c>
      <c r="G1731" s="181">
        <v>11682.477841361018</v>
      </c>
      <c r="H1731" s="181">
        <v>11798.245152640717</v>
      </c>
      <c r="I1731" s="181">
        <v>11910.296478429986</v>
      </c>
      <c r="J1731" s="182">
        <v>12019.141856729799</v>
      </c>
      <c r="K1731" s="181">
        <v>12125.110771075077</v>
      </c>
      <c r="L1731" s="181">
        <v>12228.35507728929</v>
      </c>
      <c r="M1731" s="181">
        <v>12328.66556622928</v>
      </c>
      <c r="N1731" s="181">
        <v>12425.779534108851</v>
      </c>
      <c r="O1731" s="181">
        <v>12519.402599393268</v>
      </c>
      <c r="P1731" s="181">
        <v>12609.997155782276</v>
      </c>
      <c r="Q1731" s="181">
        <v>12697.915805356115</v>
      </c>
      <c r="R1731" s="181">
        <v>12782.702647891001</v>
      </c>
      <c r="S1731" s="181">
        <v>12864.421198155645</v>
      </c>
      <c r="T1731" s="181">
        <v>12943.460724747067</v>
      </c>
      <c r="U1731" s="181">
        <v>13019.674357369939</v>
      </c>
      <c r="V1731" s="181">
        <v>13092.620635438252</v>
      </c>
      <c r="W1731" s="181">
        <v>13162.360022675301</v>
      </c>
      <c r="X1731" s="181">
        <v>13229.080940833453</v>
      </c>
      <c r="Y1731" s="181">
        <v>13292.891372922229</v>
      </c>
    </row>
    <row r="1732" spans="1:25" x14ac:dyDescent="0.25">
      <c r="A1732" s="178" t="s">
        <v>1706</v>
      </c>
      <c r="B1732" s="178" t="s">
        <v>826</v>
      </c>
      <c r="C1732" s="178" t="s">
        <v>218</v>
      </c>
      <c r="D1732" s="178" t="s">
        <v>1840</v>
      </c>
      <c r="E1732" s="181">
        <v>16229.980662266757</v>
      </c>
      <c r="F1732" s="181">
        <v>16371.041896523991</v>
      </c>
      <c r="G1732" s="181">
        <v>16488.137623008097</v>
      </c>
      <c r="H1732" s="181">
        <v>16589.433430793368</v>
      </c>
      <c r="I1732" s="181">
        <v>16676.373168415928</v>
      </c>
      <c r="J1732" s="182">
        <v>16749.214617677997</v>
      </c>
      <c r="K1732" s="181">
        <v>16808.061831707117</v>
      </c>
      <c r="L1732" s="181">
        <v>16853.040929110462</v>
      </c>
      <c r="M1732" s="181">
        <v>16883.898246302229</v>
      </c>
      <c r="N1732" s="181">
        <v>16900.29045376935</v>
      </c>
      <c r="O1732" s="181">
        <v>16901.818207293181</v>
      </c>
      <c r="P1732" s="181">
        <v>16889.233742230546</v>
      </c>
      <c r="Q1732" s="181">
        <v>16863.202318002684</v>
      </c>
      <c r="R1732" s="181">
        <v>16823.253351827098</v>
      </c>
      <c r="S1732" s="181">
        <v>16769.443921001708</v>
      </c>
      <c r="T1732" s="181">
        <v>16701.78363370748</v>
      </c>
      <c r="U1732" s="181">
        <v>16620.418745132036</v>
      </c>
      <c r="V1732" s="181">
        <v>16525.650713867042</v>
      </c>
      <c r="W1732" s="181">
        <v>16417.764632445767</v>
      </c>
      <c r="X1732" s="181">
        <v>16297.105811619827</v>
      </c>
      <c r="Y1732" s="181">
        <v>16163.583282343461</v>
      </c>
    </row>
    <row r="1733" spans="1:25" x14ac:dyDescent="0.25">
      <c r="A1733" s="178" t="s">
        <v>1706</v>
      </c>
      <c r="B1733" s="178" t="s">
        <v>826</v>
      </c>
      <c r="C1733" s="178" t="s">
        <v>503</v>
      </c>
      <c r="D1733" s="178" t="s">
        <v>1841</v>
      </c>
      <c r="E1733" s="181">
        <v>1616.1337878025299</v>
      </c>
      <c r="F1733" s="181">
        <v>1690.7649361045496</v>
      </c>
      <c r="G1733" s="181">
        <v>1766.1440459398716</v>
      </c>
      <c r="H1733" s="181">
        <v>1843.0353999835279</v>
      </c>
      <c r="I1733" s="181">
        <v>1921.5484215097513</v>
      </c>
      <c r="J1733" s="182">
        <v>2001.6667753562353</v>
      </c>
      <c r="K1733" s="181">
        <v>2083.3516228450294</v>
      </c>
      <c r="L1733" s="181">
        <v>2166.5604893691361</v>
      </c>
      <c r="M1733" s="181">
        <v>2251.1937511406718</v>
      </c>
      <c r="N1733" s="181">
        <v>2337.1248982970578</v>
      </c>
      <c r="O1733" s="181">
        <v>2424.2018864796919</v>
      </c>
      <c r="P1733" s="181">
        <v>2512.4238648867636</v>
      </c>
      <c r="Q1733" s="181">
        <v>2601.7802903920665</v>
      </c>
      <c r="R1733" s="181">
        <v>2692.0812252863848</v>
      </c>
      <c r="S1733" s="181">
        <v>2783.2001593336086</v>
      </c>
      <c r="T1733" s="181">
        <v>2874.9893312728809</v>
      </c>
      <c r="U1733" s="181">
        <v>2967.310208883765</v>
      </c>
      <c r="V1733" s="181">
        <v>3060.0404239038376</v>
      </c>
      <c r="W1733" s="181">
        <v>3153.0454047574731</v>
      </c>
      <c r="X1733" s="181">
        <v>3246.1926484713445</v>
      </c>
      <c r="Y1733" s="181">
        <v>3339.250925085129</v>
      </c>
    </row>
    <row r="1734" spans="1:25" x14ac:dyDescent="0.25">
      <c r="A1734" s="178" t="s">
        <v>1706</v>
      </c>
      <c r="B1734" s="178" t="s">
        <v>826</v>
      </c>
      <c r="C1734" s="178" t="s">
        <v>528</v>
      </c>
      <c r="D1734" s="178" t="s">
        <v>1842</v>
      </c>
      <c r="E1734" s="181">
        <v>2779.0233090695601</v>
      </c>
      <c r="F1734" s="181">
        <v>2719.8218073426328</v>
      </c>
      <c r="G1734" s="181">
        <v>2657.8207028339107</v>
      </c>
      <c r="H1734" s="181">
        <v>2594.6308343892147</v>
      </c>
      <c r="I1734" s="181">
        <v>2530.6703116351227</v>
      </c>
      <c r="J1734" s="182">
        <v>2466.1435781259456</v>
      </c>
      <c r="K1734" s="181">
        <v>2401.2174547329764</v>
      </c>
      <c r="L1734" s="181">
        <v>2336.0496808413491</v>
      </c>
      <c r="M1734" s="181">
        <v>2270.7350831406357</v>
      </c>
      <c r="N1734" s="181">
        <v>2205.3516909568625</v>
      </c>
      <c r="O1734" s="181">
        <v>2139.9669158498082</v>
      </c>
      <c r="P1734" s="181">
        <v>2074.7870268417296</v>
      </c>
      <c r="Q1734" s="181">
        <v>2009.9885000815063</v>
      </c>
      <c r="R1734" s="181">
        <v>1945.5995269505779</v>
      </c>
      <c r="S1734" s="181">
        <v>1881.7073133990598</v>
      </c>
      <c r="T1734" s="181">
        <v>1818.386544685269</v>
      </c>
      <c r="U1734" s="181">
        <v>1755.7200225952602</v>
      </c>
      <c r="V1734" s="181">
        <v>1693.7987746030956</v>
      </c>
      <c r="W1734" s="181">
        <v>1632.7030908827264</v>
      </c>
      <c r="X1734" s="181">
        <v>1572.5107372361415</v>
      </c>
      <c r="Y1734" s="181">
        <v>1513.250144597612</v>
      </c>
    </row>
    <row r="1735" spans="1:25" x14ac:dyDescent="0.25">
      <c r="A1735" s="178" t="s">
        <v>1706</v>
      </c>
      <c r="B1735" s="178" t="s">
        <v>826</v>
      </c>
      <c r="C1735" s="178" t="s">
        <v>703</v>
      </c>
      <c r="D1735" s="178" t="s">
        <v>1843</v>
      </c>
      <c r="E1735" s="181">
        <v>1359.732799606501</v>
      </c>
      <c r="F1735" s="181">
        <v>1427.2578806697525</v>
      </c>
      <c r="G1735" s="181">
        <v>1495.8508473541992</v>
      </c>
      <c r="H1735" s="181">
        <v>1566.1696380663445</v>
      </c>
      <c r="I1735" s="181">
        <v>1638.3225519799264</v>
      </c>
      <c r="J1735" s="182">
        <v>1712.3116460537922</v>
      </c>
      <c r="K1735" s="181">
        <v>1788.1195783872417</v>
      </c>
      <c r="L1735" s="181">
        <v>1865.7255335763066</v>
      </c>
      <c r="M1735" s="181">
        <v>1945.0589313637943</v>
      </c>
      <c r="N1735" s="181">
        <v>2026.0248361859769</v>
      </c>
      <c r="O1735" s="181">
        <v>2108.5047358950837</v>
      </c>
      <c r="P1735" s="181">
        <v>2192.5103853533051</v>
      </c>
      <c r="Q1735" s="181">
        <v>2278.0451206673329</v>
      </c>
      <c r="R1735" s="181">
        <v>2364.9546373120538</v>
      </c>
      <c r="S1735" s="181">
        <v>2453.1383927043148</v>
      </c>
      <c r="T1735" s="181">
        <v>2542.4756336124983</v>
      </c>
      <c r="U1735" s="181">
        <v>2632.8521159656611</v>
      </c>
      <c r="V1735" s="181">
        <v>2724.166400691377</v>
      </c>
      <c r="W1735" s="181">
        <v>2816.3047421317151</v>
      </c>
      <c r="X1735" s="181">
        <v>2909.1536849438962</v>
      </c>
      <c r="Y1735" s="181">
        <v>3002.509450803228</v>
      </c>
    </row>
    <row r="1736" spans="1:25" x14ac:dyDescent="0.25">
      <c r="A1736" s="178" t="s">
        <v>1706</v>
      </c>
      <c r="B1736" s="178" t="s">
        <v>826</v>
      </c>
      <c r="C1736" s="178" t="s">
        <v>264</v>
      </c>
      <c r="D1736" s="178" t="s">
        <v>1844</v>
      </c>
      <c r="E1736" s="181">
        <v>2064.3307907908647</v>
      </c>
      <c r="F1736" s="181">
        <v>2166.8465968594237</v>
      </c>
      <c r="G1736" s="181">
        <v>2270.9836546691436</v>
      </c>
      <c r="H1736" s="181">
        <v>2377.7408387866903</v>
      </c>
      <c r="I1736" s="181">
        <v>2487.2825677794694</v>
      </c>
      <c r="J1736" s="182">
        <v>2599.6119644988867</v>
      </c>
      <c r="K1736" s="181">
        <v>2714.7027006695648</v>
      </c>
      <c r="L1736" s="181">
        <v>2832.5231745831779</v>
      </c>
      <c r="M1736" s="181">
        <v>2952.9662321001865</v>
      </c>
      <c r="N1736" s="181">
        <v>3075.8877431331211</v>
      </c>
      <c r="O1736" s="181">
        <v>3201.1077838941628</v>
      </c>
      <c r="P1736" s="181">
        <v>3328.6442004806986</v>
      </c>
      <c r="Q1736" s="181">
        <v>3458.5020577317664</v>
      </c>
      <c r="R1736" s="181">
        <v>3590.4470922814739</v>
      </c>
      <c r="S1736" s="181">
        <v>3724.3266615295629</v>
      </c>
      <c r="T1736" s="181">
        <v>3859.9574393003409</v>
      </c>
      <c r="U1736" s="181">
        <v>3997.1659815514336</v>
      </c>
      <c r="V1736" s="181">
        <v>4135.7982846428176</v>
      </c>
      <c r="W1736" s="181">
        <v>4275.6816612170542</v>
      </c>
      <c r="X1736" s="181">
        <v>4416.6438646698498</v>
      </c>
      <c r="Y1736" s="181">
        <v>4558.3755210784157</v>
      </c>
    </row>
    <row r="1737" spans="1:25" x14ac:dyDescent="0.25">
      <c r="A1737" s="178" t="s">
        <v>1706</v>
      </c>
      <c r="B1737" s="178" t="s">
        <v>826</v>
      </c>
      <c r="C1737" s="178" t="s">
        <v>543</v>
      </c>
      <c r="D1737" s="178" t="s">
        <v>1845</v>
      </c>
      <c r="E1737" s="181">
        <v>3364.5058805408075</v>
      </c>
      <c r="F1737" s="181">
        <v>3307.7365991377405</v>
      </c>
      <c r="G1737" s="181">
        <v>3246.9642861494649</v>
      </c>
      <c r="H1737" s="181">
        <v>3184.1151963575358</v>
      </c>
      <c r="I1737" s="181">
        <v>3119.6805949204672</v>
      </c>
      <c r="J1737" s="182">
        <v>3053.8962842376168</v>
      </c>
      <c r="K1737" s="181">
        <v>2986.9557061753699</v>
      </c>
      <c r="L1737" s="181">
        <v>2919.0445977785598</v>
      </c>
      <c r="M1737" s="181">
        <v>2850.2732061132069</v>
      </c>
      <c r="N1737" s="181">
        <v>2780.7326877069609</v>
      </c>
      <c r="O1737" s="181">
        <v>2710.5024802849371</v>
      </c>
      <c r="P1737" s="181">
        <v>2639.840201943683</v>
      </c>
      <c r="Q1737" s="181">
        <v>2568.9701145964132</v>
      </c>
      <c r="R1737" s="181">
        <v>2497.9301855643939</v>
      </c>
      <c r="S1737" s="181">
        <v>2426.8351787922447</v>
      </c>
      <c r="T1737" s="181">
        <v>2355.7857085756218</v>
      </c>
      <c r="U1737" s="181">
        <v>2284.8947530935138</v>
      </c>
      <c r="V1737" s="181">
        <v>2214.2880564218481</v>
      </c>
      <c r="W1737" s="181">
        <v>2144.0794921451793</v>
      </c>
      <c r="X1737" s="181">
        <v>2074.3816033454427</v>
      </c>
      <c r="Y1737" s="181">
        <v>2005.2435198818562</v>
      </c>
    </row>
    <row r="1738" spans="1:25" x14ac:dyDescent="0.25">
      <c r="A1738" s="178" t="s">
        <v>1706</v>
      </c>
      <c r="B1738" s="178" t="s">
        <v>826</v>
      </c>
      <c r="C1738" s="178" t="s">
        <v>240</v>
      </c>
      <c r="D1738" s="178" t="s">
        <v>241</v>
      </c>
      <c r="E1738" s="181">
        <v>6397.9112723875305</v>
      </c>
      <c r="F1738" s="181">
        <v>6639.9160245766971</v>
      </c>
      <c r="G1738" s="181">
        <v>6882.5816537352985</v>
      </c>
      <c r="H1738" s="181">
        <v>7128.9989558271845</v>
      </c>
      <c r="I1738" s="181">
        <v>7379.6519199337936</v>
      </c>
      <c r="J1738" s="182">
        <v>7634.5318272117293</v>
      </c>
      <c r="K1738" s="181">
        <v>7893.5455309583422</v>
      </c>
      <c r="L1738" s="181">
        <v>8156.5889035635464</v>
      </c>
      <c r="M1738" s="181">
        <v>8423.3465180711828</v>
      </c>
      <c r="N1738" s="181">
        <v>8693.4100180997284</v>
      </c>
      <c r="O1738" s="181">
        <v>8966.2849471695463</v>
      </c>
      <c r="P1738" s="181">
        <v>9242.042262839348</v>
      </c>
      <c r="Q1738" s="181">
        <v>9520.7137963916066</v>
      </c>
      <c r="R1738" s="181">
        <v>9801.6754023197955</v>
      </c>
      <c r="S1738" s="181">
        <v>10084.542598435679</v>
      </c>
      <c r="T1738" s="181">
        <v>10368.858504371647</v>
      </c>
      <c r="U1738" s="181">
        <v>10654.204245860366</v>
      </c>
      <c r="V1738" s="181">
        <v>10940.222224495614</v>
      </c>
      <c r="W1738" s="181">
        <v>11226.513259078796</v>
      </c>
      <c r="X1738" s="181">
        <v>11512.687559374732</v>
      </c>
      <c r="Y1738" s="181">
        <v>11798.007946110096</v>
      </c>
    </row>
    <row r="1739" spans="1:25" x14ac:dyDescent="0.25">
      <c r="A1739" s="178" t="s">
        <v>1706</v>
      </c>
      <c r="B1739" s="178" t="s">
        <v>827</v>
      </c>
      <c r="C1739" s="178" t="s">
        <v>218</v>
      </c>
      <c r="D1739" s="178" t="s">
        <v>1846</v>
      </c>
      <c r="E1739" s="181">
        <v>4113.6161687042477</v>
      </c>
      <c r="F1739" s="181">
        <v>4144.1738416988765</v>
      </c>
      <c r="G1739" s="181">
        <v>4173.3693982724571</v>
      </c>
      <c r="H1739" s="181">
        <v>4202.582748540106</v>
      </c>
      <c r="I1739" s="181">
        <v>4231.7349862713309</v>
      </c>
      <c r="J1739" s="182">
        <v>4260.5469695193333</v>
      </c>
      <c r="K1739" s="181">
        <v>4288.8232213194306</v>
      </c>
      <c r="L1739" s="181">
        <v>4316.4123888280092</v>
      </c>
      <c r="M1739" s="181">
        <v>4343.1252574267091</v>
      </c>
      <c r="N1739" s="181">
        <v>4368.7841132743806</v>
      </c>
      <c r="O1739" s="181">
        <v>4393.2258631816549</v>
      </c>
      <c r="P1739" s="181">
        <v>4416.6023750940503</v>
      </c>
      <c r="Q1739" s="181">
        <v>4439.0573658646836</v>
      </c>
      <c r="R1739" s="181">
        <v>4460.452046981115</v>
      </c>
      <c r="S1739" s="181">
        <v>4480.7887211798861</v>
      </c>
      <c r="T1739" s="181">
        <v>4500.2050186819733</v>
      </c>
      <c r="U1739" s="181">
        <v>4518.6555863263711</v>
      </c>
      <c r="V1739" s="181">
        <v>4535.9773656054222</v>
      </c>
      <c r="W1739" s="181">
        <v>4552.201497941438</v>
      </c>
      <c r="X1739" s="181">
        <v>4567.3617451554655</v>
      </c>
      <c r="Y1739" s="181">
        <v>4581.4788470895292</v>
      </c>
    </row>
    <row r="1740" spans="1:25" x14ac:dyDescent="0.25">
      <c r="A1740" s="178" t="s">
        <v>1706</v>
      </c>
      <c r="B1740" s="178" t="s">
        <v>827</v>
      </c>
      <c r="C1740" s="178" t="s">
        <v>240</v>
      </c>
      <c r="D1740" s="178" t="s">
        <v>241</v>
      </c>
      <c r="E1740" s="181">
        <v>10874.439209467191</v>
      </c>
      <c r="F1740" s="181">
        <v>11013.377969362022</v>
      </c>
      <c r="G1740" s="181">
        <v>11150.221371417956</v>
      </c>
      <c r="H1740" s="181">
        <v>11288.645272489037</v>
      </c>
      <c r="I1740" s="181">
        <v>11428.465251845619</v>
      </c>
      <c r="J1740" s="182">
        <v>11568.9491933311</v>
      </c>
      <c r="K1740" s="181">
        <v>11709.577378155453</v>
      </c>
      <c r="L1740" s="181">
        <v>11849.939745892727</v>
      </c>
      <c r="M1740" s="181">
        <v>11989.512576566711</v>
      </c>
      <c r="N1740" s="181">
        <v>12127.792313493823</v>
      </c>
      <c r="O1740" s="181">
        <v>12264.304802925084</v>
      </c>
      <c r="P1740" s="181">
        <v>12399.449285345148</v>
      </c>
      <c r="Q1740" s="181">
        <v>12533.610978592125</v>
      </c>
      <c r="R1740" s="181">
        <v>12666.381608072008</v>
      </c>
      <c r="S1740" s="181">
        <v>12797.746321742963</v>
      </c>
      <c r="T1740" s="181">
        <v>12928.078559479834</v>
      </c>
      <c r="U1740" s="181">
        <v>13057.231635102327</v>
      </c>
      <c r="V1740" s="181">
        <v>13184.713135410471</v>
      </c>
      <c r="W1740" s="181">
        <v>13310.586628712792</v>
      </c>
      <c r="X1740" s="181">
        <v>13434.924748767953</v>
      </c>
      <c r="Y1740" s="181">
        <v>13557.763176711023</v>
      </c>
    </row>
    <row r="1741" spans="1:25" x14ac:dyDescent="0.25">
      <c r="A1741" s="178" t="s">
        <v>1706</v>
      </c>
      <c r="B1741" s="178" t="s">
        <v>829</v>
      </c>
      <c r="C1741" s="178" t="s">
        <v>218</v>
      </c>
      <c r="D1741" s="178" t="s">
        <v>1847</v>
      </c>
      <c r="E1741" s="181">
        <v>3780.5937426746295</v>
      </c>
      <c r="F1741" s="181">
        <v>3743.6073930358734</v>
      </c>
      <c r="G1741" s="181">
        <v>3707.5185348621026</v>
      </c>
      <c r="H1741" s="181">
        <v>3672.9021697769945</v>
      </c>
      <c r="I1741" s="181">
        <v>3639.3019695484004</v>
      </c>
      <c r="J1741" s="182">
        <v>3606.2272221041662</v>
      </c>
      <c r="K1741" s="181">
        <v>3573.284848278302</v>
      </c>
      <c r="L1741" s="181">
        <v>3540.1845684780537</v>
      </c>
      <c r="M1741" s="181">
        <v>3506.6449229417753</v>
      </c>
      <c r="N1741" s="181">
        <v>3472.4276737044602</v>
      </c>
      <c r="O1741" s="181">
        <v>3437.3562351500545</v>
      </c>
      <c r="P1741" s="181">
        <v>3401.50887811239</v>
      </c>
      <c r="Q1741" s="181">
        <v>3364.9698189536352</v>
      </c>
      <c r="R1741" s="181">
        <v>3327.6317184394602</v>
      </c>
      <c r="S1741" s="181">
        <v>3289.5103099833946</v>
      </c>
      <c r="T1741" s="181">
        <v>3250.6653038573995</v>
      </c>
      <c r="U1741" s="181">
        <v>3211.1198289865688</v>
      </c>
      <c r="V1741" s="181">
        <v>3170.8908860795982</v>
      </c>
      <c r="W1741" s="181">
        <v>3130.0502775002428</v>
      </c>
      <c r="X1741" s="181">
        <v>3088.6819363399077</v>
      </c>
      <c r="Y1741" s="181">
        <v>3046.8084531255067</v>
      </c>
    </row>
    <row r="1742" spans="1:25" x14ac:dyDescent="0.25">
      <c r="A1742" s="178" t="s">
        <v>1706</v>
      </c>
      <c r="B1742" s="178" t="s">
        <v>829</v>
      </c>
      <c r="C1742" s="178" t="s">
        <v>503</v>
      </c>
      <c r="D1742" s="178" t="s">
        <v>1848</v>
      </c>
      <c r="E1742" s="181">
        <v>1666.1270500569281</v>
      </c>
      <c r="F1742" s="181">
        <v>1710.5769784054371</v>
      </c>
      <c r="G1742" s="181">
        <v>1756.4665350319674</v>
      </c>
      <c r="H1742" s="181">
        <v>1804.1395709084138</v>
      </c>
      <c r="I1742" s="181">
        <v>1853.4594385800308</v>
      </c>
      <c r="J1742" s="182">
        <v>1904.2427185730753</v>
      </c>
      <c r="K1742" s="181">
        <v>1956.3253227283506</v>
      </c>
      <c r="L1742" s="181">
        <v>2009.5719759376484</v>
      </c>
      <c r="M1742" s="181">
        <v>2063.8288335479247</v>
      </c>
      <c r="N1742" s="181">
        <v>2118.9431967848486</v>
      </c>
      <c r="O1742" s="181">
        <v>2174.7777017799913</v>
      </c>
      <c r="P1742" s="181">
        <v>2231.3420997949343</v>
      </c>
      <c r="Q1742" s="181">
        <v>2288.6529760629041</v>
      </c>
      <c r="R1742" s="181">
        <v>2346.5955936102987</v>
      </c>
      <c r="S1742" s="181">
        <v>2405.1295260716074</v>
      </c>
      <c r="T1742" s="181">
        <v>2464.2439342389212</v>
      </c>
      <c r="U1742" s="181">
        <v>2523.9001833947036</v>
      </c>
      <c r="V1742" s="181">
        <v>2584.0516075285573</v>
      </c>
      <c r="W1742" s="181">
        <v>2644.6939470238672</v>
      </c>
      <c r="X1742" s="181">
        <v>2705.8362969754621</v>
      </c>
      <c r="Y1742" s="181">
        <v>2767.4367530743293</v>
      </c>
    </row>
    <row r="1743" spans="1:25" x14ac:dyDescent="0.25">
      <c r="A1743" s="178" t="s">
        <v>1706</v>
      </c>
      <c r="B1743" s="178" t="s">
        <v>829</v>
      </c>
      <c r="C1743" s="178" t="s">
        <v>240</v>
      </c>
      <c r="D1743" s="178" t="s">
        <v>241</v>
      </c>
      <c r="E1743" s="181">
        <v>11583.11720678971</v>
      </c>
      <c r="F1743" s="181">
        <v>11720.695884327615</v>
      </c>
      <c r="G1743" s="181">
        <v>11861.624653271643</v>
      </c>
      <c r="H1743" s="181">
        <v>12007.926912213365</v>
      </c>
      <c r="I1743" s="181">
        <v>12158.35108743546</v>
      </c>
      <c r="J1743" s="182">
        <v>12311.406500202758</v>
      </c>
      <c r="K1743" s="181">
        <v>12465.804215168797</v>
      </c>
      <c r="L1743" s="181">
        <v>12620.504979552183</v>
      </c>
      <c r="M1743" s="181">
        <v>12774.410502311226</v>
      </c>
      <c r="N1743" s="181">
        <v>12926.490059177922</v>
      </c>
      <c r="O1743" s="181">
        <v>13075.863164707545</v>
      </c>
      <c r="P1743" s="181">
        <v>13222.571774958689</v>
      </c>
      <c r="Q1743" s="181">
        <v>13366.696345917077</v>
      </c>
      <c r="R1743" s="181">
        <v>13507.557752443683</v>
      </c>
      <c r="S1743" s="181">
        <v>13644.938513353929</v>
      </c>
      <c r="T1743" s="181">
        <v>13778.800897656012</v>
      </c>
      <c r="U1743" s="181">
        <v>13908.958250022151</v>
      </c>
      <c r="V1743" s="181">
        <v>14035.193215822075</v>
      </c>
      <c r="W1743" s="181">
        <v>14157.530410326845</v>
      </c>
      <c r="X1743" s="181">
        <v>14276.066228252323</v>
      </c>
      <c r="Y1743" s="181">
        <v>14390.62906022176</v>
      </c>
    </row>
    <row r="1744" spans="1:25" x14ac:dyDescent="0.25">
      <c r="A1744" s="178" t="s">
        <v>1706</v>
      </c>
      <c r="B1744" s="178" t="s">
        <v>831</v>
      </c>
      <c r="C1744" s="178" t="s">
        <v>218</v>
      </c>
      <c r="D1744" s="178" t="s">
        <v>1849</v>
      </c>
      <c r="E1744" s="181">
        <v>5904.5277289680753</v>
      </c>
      <c r="F1744" s="181">
        <v>6011.7286564345877</v>
      </c>
      <c r="G1744" s="181">
        <v>6122.9219878508602</v>
      </c>
      <c r="H1744" s="181">
        <v>6239.0818096419907</v>
      </c>
      <c r="I1744" s="181">
        <v>6359.5270177223647</v>
      </c>
      <c r="J1744" s="182">
        <v>6483.4608235856103</v>
      </c>
      <c r="K1744" s="181">
        <v>6610.2377446695427</v>
      </c>
      <c r="L1744" s="181">
        <v>6739.3313902623731</v>
      </c>
      <c r="M1744" s="181">
        <v>6870.1667472459631</v>
      </c>
      <c r="N1744" s="181">
        <v>7002.2116358368157</v>
      </c>
      <c r="O1744" s="181">
        <v>7134.9792901560359</v>
      </c>
      <c r="P1744" s="181">
        <v>7268.4808997085147</v>
      </c>
      <c r="Q1744" s="181">
        <v>7402.7296490117233</v>
      </c>
      <c r="R1744" s="181">
        <v>7537.2783845300064</v>
      </c>
      <c r="S1744" s="181">
        <v>7671.9294266888046</v>
      </c>
      <c r="T1744" s="181">
        <v>7806.5671661724828</v>
      </c>
      <c r="U1744" s="181">
        <v>7940.8330296550585</v>
      </c>
      <c r="V1744" s="181">
        <v>8074.3414808761636</v>
      </c>
      <c r="W1744" s="181">
        <v>8206.9800926408807</v>
      </c>
      <c r="X1744" s="181">
        <v>8338.6682330837557</v>
      </c>
      <c r="Y1744" s="181">
        <v>8469.1507811823867</v>
      </c>
    </row>
    <row r="1745" spans="1:25" x14ac:dyDescent="0.25">
      <c r="A1745" s="178" t="s">
        <v>1706</v>
      </c>
      <c r="B1745" s="178" t="s">
        <v>831</v>
      </c>
      <c r="C1745" s="178" t="s">
        <v>276</v>
      </c>
      <c r="D1745" s="178" t="s">
        <v>1850</v>
      </c>
      <c r="E1745" s="181">
        <v>2045.9734173785685</v>
      </c>
      <c r="F1745" s="181">
        <v>2115.7504938356647</v>
      </c>
      <c r="G1745" s="181">
        <v>2188.6386651022835</v>
      </c>
      <c r="H1745" s="181">
        <v>2265.0942728126884</v>
      </c>
      <c r="I1745" s="181">
        <v>2344.9882925161687</v>
      </c>
      <c r="J1745" s="182">
        <v>2428.1360311964668</v>
      </c>
      <c r="K1745" s="181">
        <v>2514.3947584400066</v>
      </c>
      <c r="L1745" s="181">
        <v>2603.655111940308</v>
      </c>
      <c r="M1745" s="181">
        <v>2695.7783550977874</v>
      </c>
      <c r="N1745" s="181">
        <v>2790.6308898334551</v>
      </c>
      <c r="O1745" s="181">
        <v>2888.0861357300932</v>
      </c>
      <c r="P1745" s="181">
        <v>2988.2115414885043</v>
      </c>
      <c r="Q1745" s="181">
        <v>3091.0770792067065</v>
      </c>
      <c r="R1745" s="181">
        <v>3196.5592751198201</v>
      </c>
      <c r="S1745" s="181">
        <v>3304.6317094204378</v>
      </c>
      <c r="T1745" s="181">
        <v>3415.2997610846082</v>
      </c>
      <c r="U1745" s="181">
        <v>3528.4588087654456</v>
      </c>
      <c r="V1745" s="181">
        <v>3643.9831549953637</v>
      </c>
      <c r="W1745" s="181">
        <v>3761.8622474722015</v>
      </c>
      <c r="X1745" s="181">
        <v>3882.0977269778082</v>
      </c>
      <c r="Y1745" s="181">
        <v>4004.6069274675342</v>
      </c>
    </row>
    <row r="1746" spans="1:25" x14ac:dyDescent="0.25">
      <c r="A1746" s="178" t="s">
        <v>1706</v>
      </c>
      <c r="B1746" s="178" t="s">
        <v>831</v>
      </c>
      <c r="C1746" s="178" t="s">
        <v>462</v>
      </c>
      <c r="D1746" s="178" t="s">
        <v>1851</v>
      </c>
      <c r="E1746" s="181">
        <v>2181.3612879606562</v>
      </c>
      <c r="F1746" s="181">
        <v>2202.0282547779639</v>
      </c>
      <c r="G1746" s="181">
        <v>2223.6340984558769</v>
      </c>
      <c r="H1746" s="181">
        <v>2246.4996812525137</v>
      </c>
      <c r="I1746" s="181">
        <v>2270.3435486508633</v>
      </c>
      <c r="J1746" s="182">
        <v>2294.8522837075493</v>
      </c>
      <c r="K1746" s="181">
        <v>2319.7757625937279</v>
      </c>
      <c r="L1746" s="181">
        <v>2344.9134686053703</v>
      </c>
      <c r="M1746" s="181">
        <v>2370.054696576386</v>
      </c>
      <c r="N1746" s="181">
        <v>2395.0104108821879</v>
      </c>
      <c r="O1746" s="181">
        <v>2419.613347825848</v>
      </c>
      <c r="P1746" s="181">
        <v>2443.8693813592108</v>
      </c>
      <c r="Q1746" s="181">
        <v>2467.7849296347927</v>
      </c>
      <c r="R1746" s="181">
        <v>2491.2141190676239</v>
      </c>
      <c r="S1746" s="181">
        <v>2514.0978796975423</v>
      </c>
      <c r="T1746" s="181">
        <v>2536.4059613349305</v>
      </c>
      <c r="U1746" s="181">
        <v>2558.0310447540564</v>
      </c>
      <c r="V1746" s="181">
        <v>2578.8610405139989</v>
      </c>
      <c r="W1746" s="181">
        <v>2598.8743959052531</v>
      </c>
      <c r="X1746" s="181">
        <v>2618.0605557618801</v>
      </c>
      <c r="Y1746" s="181">
        <v>2636.3552993814906</v>
      </c>
    </row>
    <row r="1747" spans="1:25" x14ac:dyDescent="0.25">
      <c r="A1747" s="178" t="s">
        <v>1706</v>
      </c>
      <c r="B1747" s="178" t="s">
        <v>831</v>
      </c>
      <c r="C1747" s="178" t="s">
        <v>262</v>
      </c>
      <c r="D1747" s="178" t="s">
        <v>1852</v>
      </c>
      <c r="E1747" s="181">
        <v>2210.6616480120038</v>
      </c>
      <c r="F1747" s="181">
        <v>2229.078651733535</v>
      </c>
      <c r="G1747" s="181">
        <v>2248.4004344271898</v>
      </c>
      <c r="H1747" s="181">
        <v>2268.9479161740228</v>
      </c>
      <c r="I1747" s="181">
        <v>2290.4329096215447</v>
      </c>
      <c r="J1747" s="182">
        <v>2312.5363147682524</v>
      </c>
      <c r="K1747" s="181">
        <v>2335.0041785603189</v>
      </c>
      <c r="L1747" s="181">
        <v>2357.6335698071439</v>
      </c>
      <c r="M1747" s="181">
        <v>2380.2122416298153</v>
      </c>
      <c r="N1747" s="181">
        <v>2402.5506451170509</v>
      </c>
      <c r="O1747" s="181">
        <v>2424.4819060965901</v>
      </c>
      <c r="P1747" s="181">
        <v>2446.0131976603425</v>
      </c>
      <c r="Q1747" s="181">
        <v>2467.1522074637974</v>
      </c>
      <c r="R1747" s="181">
        <v>2487.7545110344358</v>
      </c>
      <c r="S1747" s="181">
        <v>2507.7629260024014</v>
      </c>
      <c r="T1747" s="181">
        <v>2527.1492476575163</v>
      </c>
      <c r="U1747" s="181">
        <v>2545.8087027198212</v>
      </c>
      <c r="V1747" s="181">
        <v>2563.6322552050865</v>
      </c>
      <c r="W1747" s="181">
        <v>2580.6012687451725</v>
      </c>
      <c r="X1747" s="181">
        <v>2596.7081055745571</v>
      </c>
      <c r="Y1747" s="181">
        <v>2611.8920014375017</v>
      </c>
    </row>
    <row r="1748" spans="1:25" x14ac:dyDescent="0.25">
      <c r="A1748" s="178" t="s">
        <v>1706</v>
      </c>
      <c r="B1748" s="178" t="s">
        <v>831</v>
      </c>
      <c r="C1748" s="178" t="s">
        <v>240</v>
      </c>
      <c r="D1748" s="178" t="s">
        <v>241</v>
      </c>
      <c r="E1748" s="181">
        <v>23087.673363218601</v>
      </c>
      <c r="F1748" s="181">
        <v>23184.928177343463</v>
      </c>
      <c r="G1748" s="181">
        <v>23291.689673118308</v>
      </c>
      <c r="H1748" s="181">
        <v>23411.18667856625</v>
      </c>
      <c r="I1748" s="181">
        <v>23540.339888524068</v>
      </c>
      <c r="J1748" s="182">
        <v>23675.804554051363</v>
      </c>
      <c r="K1748" s="181">
        <v>23814.954039958448</v>
      </c>
      <c r="L1748" s="181">
        <v>23955.721487287436</v>
      </c>
      <c r="M1748" s="181">
        <v>24095.977564384906</v>
      </c>
      <c r="N1748" s="181">
        <v>24233.853617199959</v>
      </c>
      <c r="O1748" s="181">
        <v>24367.735827045453</v>
      </c>
      <c r="P1748" s="181">
        <v>24497.775923235291</v>
      </c>
      <c r="Q1748" s="181">
        <v>24624.127917759968</v>
      </c>
      <c r="R1748" s="181">
        <v>24745.429934037915</v>
      </c>
      <c r="S1748" s="181">
        <v>24861.202419925841</v>
      </c>
      <c r="T1748" s="181">
        <v>24971.257268424117</v>
      </c>
      <c r="U1748" s="181">
        <v>25074.653277792426</v>
      </c>
      <c r="V1748" s="181">
        <v>25170.417821938663</v>
      </c>
      <c r="W1748" s="181">
        <v>25258.473352487461</v>
      </c>
      <c r="X1748" s="181">
        <v>25338.84844029964</v>
      </c>
      <c r="Y1748" s="181">
        <v>25411.052215059295</v>
      </c>
    </row>
    <row r="1749" spans="1:25" x14ac:dyDescent="0.25">
      <c r="A1749" s="178" t="s">
        <v>1706</v>
      </c>
      <c r="B1749" s="178" t="s">
        <v>853</v>
      </c>
      <c r="C1749" s="178" t="s">
        <v>218</v>
      </c>
      <c r="D1749" s="178" t="s">
        <v>1853</v>
      </c>
      <c r="E1749" s="181">
        <v>2460.025118491345</v>
      </c>
      <c r="F1749" s="181">
        <v>2502.227708325745</v>
      </c>
      <c r="G1749" s="181">
        <v>2548.0337739126458</v>
      </c>
      <c r="H1749" s="181">
        <v>2597.6485206471493</v>
      </c>
      <c r="I1749" s="181">
        <v>2650.5950508052733</v>
      </c>
      <c r="J1749" s="182">
        <v>2706.3883080053465</v>
      </c>
      <c r="K1749" s="181">
        <v>2764.6775369056277</v>
      </c>
      <c r="L1749" s="181">
        <v>2825.1395312487371</v>
      </c>
      <c r="M1749" s="181">
        <v>2887.4357928931863</v>
      </c>
      <c r="N1749" s="181">
        <v>2951.2877355352944</v>
      </c>
      <c r="O1749" s="181">
        <v>3016.4445786026527</v>
      </c>
      <c r="P1749" s="181">
        <v>3082.8662911082856</v>
      </c>
      <c r="Q1749" s="181">
        <v>3150.5123990960801</v>
      </c>
      <c r="R1749" s="181">
        <v>3219.1543153574225</v>
      </c>
      <c r="S1749" s="181">
        <v>3288.7128938791725</v>
      </c>
      <c r="T1749" s="181">
        <v>3359.2920267054706</v>
      </c>
      <c r="U1749" s="181">
        <v>3430.6835669027159</v>
      </c>
      <c r="V1749" s="181">
        <v>3502.5254583238861</v>
      </c>
      <c r="W1749" s="181">
        <v>3574.7945504532058</v>
      </c>
      <c r="X1749" s="181">
        <v>3647.5094000999866</v>
      </c>
      <c r="Y1749" s="181">
        <v>3720.7397610466028</v>
      </c>
    </row>
    <row r="1750" spans="1:25" x14ac:dyDescent="0.25">
      <c r="A1750" s="178" t="s">
        <v>1706</v>
      </c>
      <c r="B1750" s="178" t="s">
        <v>853</v>
      </c>
      <c r="C1750" s="178" t="s">
        <v>240</v>
      </c>
      <c r="D1750" s="178" t="s">
        <v>241</v>
      </c>
      <c r="E1750" s="181">
        <v>14937.094564518142</v>
      </c>
      <c r="F1750" s="181">
        <v>14974.6719250978</v>
      </c>
      <c r="G1750" s="181">
        <v>15030.269898102815</v>
      </c>
      <c r="H1750" s="181">
        <v>15104.27169895009</v>
      </c>
      <c r="I1750" s="181">
        <v>15193.112856044809</v>
      </c>
      <c r="J1750" s="182">
        <v>15293.368094370766</v>
      </c>
      <c r="K1750" s="181">
        <v>15402.539986466429</v>
      </c>
      <c r="L1750" s="181">
        <v>15518.412061706003</v>
      </c>
      <c r="M1750" s="181">
        <v>15638.800476720819</v>
      </c>
      <c r="N1750" s="181">
        <v>15761.956361654313</v>
      </c>
      <c r="O1750" s="181">
        <v>15886.369503076916</v>
      </c>
      <c r="P1750" s="181">
        <v>16011.704383200829</v>
      </c>
      <c r="Q1750" s="181">
        <v>16137.639550233242</v>
      </c>
      <c r="R1750" s="181">
        <v>16262.918993022085</v>
      </c>
      <c r="S1750" s="181">
        <v>16387.098444979278</v>
      </c>
      <c r="T1750" s="181">
        <v>16510.656913563544</v>
      </c>
      <c r="U1750" s="181">
        <v>16632.534377001863</v>
      </c>
      <c r="V1750" s="181">
        <v>16750.9915500483</v>
      </c>
      <c r="W1750" s="181">
        <v>16865.982270751174</v>
      </c>
      <c r="X1750" s="181">
        <v>16977.658733998644</v>
      </c>
      <c r="Y1750" s="181">
        <v>17086.40188151555</v>
      </c>
    </row>
    <row r="1751" spans="1:25" x14ac:dyDescent="0.25">
      <c r="A1751" s="178" t="s">
        <v>1706</v>
      </c>
      <c r="B1751" s="178" t="s">
        <v>855</v>
      </c>
      <c r="C1751" s="178" t="s">
        <v>218</v>
      </c>
      <c r="D1751" s="178" t="s">
        <v>1854</v>
      </c>
      <c r="E1751" s="181">
        <v>15379.085077258573</v>
      </c>
      <c r="F1751" s="181">
        <v>15502.729429752249</v>
      </c>
      <c r="G1751" s="181">
        <v>15654.537377719374</v>
      </c>
      <c r="H1751" s="181">
        <v>15832.388878128464</v>
      </c>
      <c r="I1751" s="181">
        <v>16030.43638796642</v>
      </c>
      <c r="J1751" s="182">
        <v>16243.614667080479</v>
      </c>
      <c r="K1751" s="181">
        <v>16467.96837840505</v>
      </c>
      <c r="L1751" s="181">
        <v>16700.577066329104</v>
      </c>
      <c r="M1751" s="181">
        <v>16938.868313939576</v>
      </c>
      <c r="N1751" s="181">
        <v>17180.723917250507</v>
      </c>
      <c r="O1751" s="181">
        <v>17424.26894133056</v>
      </c>
      <c r="P1751" s="181">
        <v>17669.008869755122</v>
      </c>
      <c r="Q1751" s="181">
        <v>17914.580279008173</v>
      </c>
      <c r="R1751" s="181">
        <v>18159.585606665292</v>
      </c>
      <c r="S1751" s="181">
        <v>18403.157173099749</v>
      </c>
      <c r="T1751" s="181">
        <v>18644.231554864178</v>
      </c>
      <c r="U1751" s="181">
        <v>18882.623282586475</v>
      </c>
      <c r="V1751" s="181">
        <v>19118.491318411303</v>
      </c>
      <c r="W1751" s="181">
        <v>19351.299462563817</v>
      </c>
      <c r="X1751" s="181">
        <v>19580.530365357576</v>
      </c>
      <c r="Y1751" s="181">
        <v>19805.031735203989</v>
      </c>
    </row>
    <row r="1752" spans="1:25" x14ac:dyDescent="0.25">
      <c r="A1752" s="178" t="s">
        <v>1706</v>
      </c>
      <c r="B1752" s="178" t="s">
        <v>855</v>
      </c>
      <c r="C1752" s="178" t="s">
        <v>560</v>
      </c>
      <c r="D1752" s="178" t="s">
        <v>1855</v>
      </c>
      <c r="E1752" s="181">
        <v>28809.049689464438</v>
      </c>
      <c r="F1752" s="181">
        <v>28601.129066200028</v>
      </c>
      <c r="G1752" s="181">
        <v>28444.075690885653</v>
      </c>
      <c r="H1752" s="181">
        <v>28331.829110532799</v>
      </c>
      <c r="I1752" s="181">
        <v>28252.057885761202</v>
      </c>
      <c r="J1752" s="182">
        <v>28194.474092585213</v>
      </c>
      <c r="K1752" s="181">
        <v>28151.265408044601</v>
      </c>
      <c r="L1752" s="181">
        <v>28116.803908567228</v>
      </c>
      <c r="M1752" s="181">
        <v>28086.35903295135</v>
      </c>
      <c r="N1752" s="181">
        <v>28056.215442810932</v>
      </c>
      <c r="O1752" s="181">
        <v>28023.267457623111</v>
      </c>
      <c r="P1752" s="181">
        <v>27986.782461432049</v>
      </c>
      <c r="Q1752" s="181">
        <v>27946.279491937461</v>
      </c>
      <c r="R1752" s="181">
        <v>27899.721737875985</v>
      </c>
      <c r="S1752" s="181">
        <v>27846.002027850416</v>
      </c>
      <c r="T1752" s="181">
        <v>27783.795935893519</v>
      </c>
      <c r="U1752" s="181">
        <v>27713.156774085699</v>
      </c>
      <c r="V1752" s="181">
        <v>27634.64342737741</v>
      </c>
      <c r="W1752" s="181">
        <v>27547.802330479266</v>
      </c>
      <c r="X1752" s="181">
        <v>27452.244150056562</v>
      </c>
      <c r="Y1752" s="181">
        <v>27346.737478055307</v>
      </c>
    </row>
    <row r="1753" spans="1:25" x14ac:dyDescent="0.25">
      <c r="A1753" s="178" t="s">
        <v>1706</v>
      </c>
      <c r="B1753" s="178" t="s">
        <v>855</v>
      </c>
      <c r="C1753" s="178" t="s">
        <v>276</v>
      </c>
      <c r="D1753" s="178" t="s">
        <v>1856</v>
      </c>
      <c r="E1753" s="181">
        <v>1774.5874213394013</v>
      </c>
      <c r="F1753" s="181">
        <v>1803.1891438633372</v>
      </c>
      <c r="G1753" s="181">
        <v>1835.4373789993374</v>
      </c>
      <c r="H1753" s="181">
        <v>1871.164631706775</v>
      </c>
      <c r="I1753" s="181">
        <v>1909.7526169900889</v>
      </c>
      <c r="J1753" s="182">
        <v>1950.6558955171079</v>
      </c>
      <c r="K1753" s="181">
        <v>1993.4448625098105</v>
      </c>
      <c r="L1753" s="181">
        <v>2037.8015989193873</v>
      </c>
      <c r="M1753" s="181">
        <v>2083.4401532475854</v>
      </c>
      <c r="N1753" s="181">
        <v>2130.1211992413932</v>
      </c>
      <c r="O1753" s="181">
        <v>2177.6277317710906</v>
      </c>
      <c r="P1753" s="181">
        <v>2225.9093765745297</v>
      </c>
      <c r="Q1753" s="181">
        <v>2274.9305613885408</v>
      </c>
      <c r="R1753" s="181">
        <v>2324.5219889350174</v>
      </c>
      <c r="S1753" s="181">
        <v>2374.5771122466908</v>
      </c>
      <c r="T1753" s="181">
        <v>2424.9603818454666</v>
      </c>
      <c r="U1753" s="181">
        <v>2475.646923611851</v>
      </c>
      <c r="V1753" s="181">
        <v>2526.6565524440884</v>
      </c>
      <c r="W1753" s="181">
        <v>2577.9170882209987</v>
      </c>
      <c r="X1753" s="181">
        <v>2629.3565383645646</v>
      </c>
      <c r="Y1753" s="181">
        <v>2680.8146549320659</v>
      </c>
    </row>
    <row r="1754" spans="1:25" x14ac:dyDescent="0.25">
      <c r="A1754" s="178" t="s">
        <v>1706</v>
      </c>
      <c r="B1754" s="178" t="s">
        <v>855</v>
      </c>
      <c r="C1754" s="178" t="s">
        <v>240</v>
      </c>
      <c r="D1754" s="178" t="s">
        <v>241</v>
      </c>
      <c r="E1754" s="181">
        <v>6159.0996061836522</v>
      </c>
      <c r="F1754" s="181">
        <v>6247.9263394846048</v>
      </c>
      <c r="G1754" s="181">
        <v>6349.1141260473378</v>
      </c>
      <c r="H1754" s="181">
        <v>6462.0257254776643</v>
      </c>
      <c r="I1754" s="181">
        <v>6584.4743827528773</v>
      </c>
      <c r="J1754" s="182">
        <v>6714.5388788195405</v>
      </c>
      <c r="K1754" s="181">
        <v>6850.7089709795519</v>
      </c>
      <c r="L1754" s="181">
        <v>6991.8677192299274</v>
      </c>
      <c r="M1754" s="181">
        <v>7137.0151539114277</v>
      </c>
      <c r="N1754" s="181">
        <v>7285.3174003494223</v>
      </c>
      <c r="O1754" s="181">
        <v>7436.0223042746911</v>
      </c>
      <c r="P1754" s="181">
        <v>7588.9507366161506</v>
      </c>
      <c r="Q1754" s="181">
        <v>7743.9752342937409</v>
      </c>
      <c r="R1754" s="181">
        <v>7900.5147789205876</v>
      </c>
      <c r="S1754" s="181">
        <v>8058.2050286618305</v>
      </c>
      <c r="T1754" s="181">
        <v>8216.5857270030247</v>
      </c>
      <c r="U1754" s="181">
        <v>8375.5739609252887</v>
      </c>
      <c r="V1754" s="181">
        <v>8535.2383689879771</v>
      </c>
      <c r="W1754" s="181">
        <v>8695.3369621201527</v>
      </c>
      <c r="X1754" s="181">
        <v>8855.6299128760656</v>
      </c>
      <c r="Y1754" s="181">
        <v>9015.5820867263865</v>
      </c>
    </row>
    <row r="1755" spans="1:25" x14ac:dyDescent="0.25">
      <c r="A1755" s="178" t="s">
        <v>1706</v>
      </c>
      <c r="B1755" s="178" t="s">
        <v>860</v>
      </c>
      <c r="C1755" s="178" t="s">
        <v>565</v>
      </c>
      <c r="D1755" s="178" t="s">
        <v>566</v>
      </c>
      <c r="E1755" s="181">
        <v>29494.804272185953</v>
      </c>
      <c r="F1755" s="181">
        <v>29475.519600864387</v>
      </c>
      <c r="G1755" s="181">
        <v>29528.794443152103</v>
      </c>
      <c r="H1755" s="181">
        <v>29649.41187622257</v>
      </c>
      <c r="I1755" s="181">
        <v>29823.855945588028</v>
      </c>
      <c r="J1755" s="182">
        <v>30040.68043599544</v>
      </c>
      <c r="K1755" s="181">
        <v>30291.653622043719</v>
      </c>
      <c r="L1755" s="181">
        <v>30569.910013585031</v>
      </c>
      <c r="M1755" s="181">
        <v>30869.357923786407</v>
      </c>
      <c r="N1755" s="181">
        <v>31185.260939442571</v>
      </c>
      <c r="O1755" s="181">
        <v>31513.666481125394</v>
      </c>
      <c r="P1755" s="181">
        <v>31853.282108165098</v>
      </c>
      <c r="Q1755" s="181">
        <v>32203.125406382995</v>
      </c>
      <c r="R1755" s="181">
        <v>32560.530150614279</v>
      </c>
      <c r="S1755" s="181">
        <v>32924.753370716251</v>
      </c>
      <c r="T1755" s="181">
        <v>33295.666313191286</v>
      </c>
      <c r="U1755" s="181">
        <v>33668.739442344864</v>
      </c>
      <c r="V1755" s="181">
        <v>34039.377294999271</v>
      </c>
      <c r="W1755" s="181">
        <v>34407.678016558915</v>
      </c>
      <c r="X1755" s="181">
        <v>34774.183718103697</v>
      </c>
      <c r="Y1755" s="181">
        <v>35138.538838970111</v>
      </c>
    </row>
    <row r="1756" spans="1:25" x14ac:dyDescent="0.25">
      <c r="A1756" s="178" t="s">
        <v>1706</v>
      </c>
      <c r="B1756" s="178" t="s">
        <v>862</v>
      </c>
      <c r="C1756" s="178" t="s">
        <v>218</v>
      </c>
      <c r="D1756" s="178" t="s">
        <v>1857</v>
      </c>
      <c r="E1756" s="181">
        <v>34500.071011326938</v>
      </c>
      <c r="F1756" s="181">
        <v>34268.976672367004</v>
      </c>
      <c r="G1756" s="181">
        <v>33971.766923584335</v>
      </c>
      <c r="H1756" s="181">
        <v>33632.656899629626</v>
      </c>
      <c r="I1756" s="181">
        <v>33258.896700651298</v>
      </c>
      <c r="J1756" s="182">
        <v>32854.426379380253</v>
      </c>
      <c r="K1756" s="181">
        <v>32422.282041445545</v>
      </c>
      <c r="L1756" s="181">
        <v>31965.073384576855</v>
      </c>
      <c r="M1756" s="181">
        <v>31484.345614858717</v>
      </c>
      <c r="N1756" s="181">
        <v>30981.334449153346</v>
      </c>
      <c r="O1756" s="181">
        <v>30457.104916687731</v>
      </c>
      <c r="P1756" s="181">
        <v>29914.688226118789</v>
      </c>
      <c r="Q1756" s="181">
        <v>29356.721036974726</v>
      </c>
      <c r="R1756" s="181">
        <v>28783.71642723995</v>
      </c>
      <c r="S1756" s="181">
        <v>28197.213901136696</v>
      </c>
      <c r="T1756" s="181">
        <v>27598.639926209271</v>
      </c>
      <c r="U1756" s="181">
        <v>26989.307071777093</v>
      </c>
      <c r="V1756" s="181">
        <v>26370.649083974015</v>
      </c>
      <c r="W1756" s="181">
        <v>25744.130686692013</v>
      </c>
      <c r="X1756" s="181">
        <v>25111.29293301066</v>
      </c>
      <c r="Y1756" s="181">
        <v>24472.931991983522</v>
      </c>
    </row>
    <row r="1757" spans="1:25" x14ac:dyDescent="0.25">
      <c r="A1757" s="178" t="s">
        <v>1706</v>
      </c>
      <c r="B1757" s="178" t="s">
        <v>862</v>
      </c>
      <c r="C1757" s="178" t="s">
        <v>475</v>
      </c>
      <c r="D1757" s="178" t="s">
        <v>1858</v>
      </c>
      <c r="E1757" s="181">
        <v>1604.2315822666151</v>
      </c>
      <c r="F1757" s="181">
        <v>1692.021502367905</v>
      </c>
      <c r="G1757" s="181">
        <v>1781.0681876167728</v>
      </c>
      <c r="H1757" s="181">
        <v>1872.3250880896717</v>
      </c>
      <c r="I1757" s="181">
        <v>1966.0093860815959</v>
      </c>
      <c r="J1757" s="182">
        <v>2062.1929918277456</v>
      </c>
      <c r="K1757" s="181">
        <v>2160.9099333265349</v>
      </c>
      <c r="L1757" s="181">
        <v>2262.1763681415109</v>
      </c>
      <c r="M1757" s="181">
        <v>2365.9365608190674</v>
      </c>
      <c r="N1757" s="181">
        <v>2472.1010170376667</v>
      </c>
      <c r="O1757" s="181">
        <v>2580.5506133633185</v>
      </c>
      <c r="P1757" s="181">
        <v>2691.3235522205218</v>
      </c>
      <c r="Q1757" s="181">
        <v>2804.4431839331978</v>
      </c>
      <c r="R1757" s="181">
        <v>2919.7363469700554</v>
      </c>
      <c r="S1757" s="181">
        <v>3037.1108034056783</v>
      </c>
      <c r="T1757" s="181">
        <v>3156.4563437209185</v>
      </c>
      <c r="U1757" s="181">
        <v>3277.6419554916752</v>
      </c>
      <c r="V1757" s="181">
        <v>3400.5429471371972</v>
      </c>
      <c r="W1757" s="181">
        <v>3525.0342808872342</v>
      </c>
      <c r="X1757" s="181">
        <v>3651.0001993134701</v>
      </c>
      <c r="Y1757" s="181">
        <v>3778.2131445942264</v>
      </c>
    </row>
    <row r="1758" spans="1:25" x14ac:dyDescent="0.25">
      <c r="A1758" s="178" t="s">
        <v>1706</v>
      </c>
      <c r="B1758" s="178" t="s">
        <v>862</v>
      </c>
      <c r="C1758" s="178" t="s">
        <v>503</v>
      </c>
      <c r="D1758" s="178" t="s">
        <v>1859</v>
      </c>
      <c r="E1758" s="181">
        <v>1980.0339428479633</v>
      </c>
      <c r="F1758" s="181">
        <v>2053.9738846500918</v>
      </c>
      <c r="G1758" s="181">
        <v>2126.4396060191689</v>
      </c>
      <c r="H1758" s="181">
        <v>2198.5544656845723</v>
      </c>
      <c r="I1758" s="181">
        <v>2270.5183998192024</v>
      </c>
      <c r="J1758" s="182">
        <v>2342.3522802876105</v>
      </c>
      <c r="K1758" s="181">
        <v>2414.0320816401168</v>
      </c>
      <c r="L1758" s="181">
        <v>2485.5144889188341</v>
      </c>
      <c r="M1758" s="181">
        <v>2556.6801509878146</v>
      </c>
      <c r="N1758" s="181">
        <v>2627.3805704201964</v>
      </c>
      <c r="O1758" s="181">
        <v>2697.4451255668332</v>
      </c>
      <c r="P1758" s="181">
        <v>2766.8754849284778</v>
      </c>
      <c r="Q1758" s="181">
        <v>2835.6577715212516</v>
      </c>
      <c r="R1758" s="181">
        <v>2903.5831837851479</v>
      </c>
      <c r="S1758" s="181">
        <v>2970.5354477135861</v>
      </c>
      <c r="T1758" s="181">
        <v>3036.3886266838149</v>
      </c>
      <c r="U1758" s="181">
        <v>3101.0055642856937</v>
      </c>
      <c r="V1758" s="181">
        <v>3164.2644049815112</v>
      </c>
      <c r="W1758" s="181">
        <v>3226.0516252512507</v>
      </c>
      <c r="X1758" s="181">
        <v>3286.2703702694421</v>
      </c>
      <c r="Y1758" s="181">
        <v>3344.732233079314</v>
      </c>
    </row>
    <row r="1759" spans="1:25" x14ac:dyDescent="0.25">
      <c r="A1759" s="178" t="s">
        <v>1706</v>
      </c>
      <c r="B1759" s="178" t="s">
        <v>862</v>
      </c>
      <c r="C1759" s="178" t="s">
        <v>530</v>
      </c>
      <c r="D1759" s="178" t="s">
        <v>1860</v>
      </c>
      <c r="E1759" s="181">
        <v>4726.8259278498072</v>
      </c>
      <c r="F1759" s="181">
        <v>4796.5173913041444</v>
      </c>
      <c r="G1759" s="181">
        <v>4857.5613111337252</v>
      </c>
      <c r="H1759" s="181">
        <v>4912.8850129254406</v>
      </c>
      <c r="I1759" s="181">
        <v>4963.162883890398</v>
      </c>
      <c r="J1759" s="182">
        <v>5008.640335670586</v>
      </c>
      <c r="K1759" s="181">
        <v>5049.4584685139098</v>
      </c>
      <c r="L1759" s="181">
        <v>5085.7171016660741</v>
      </c>
      <c r="M1759" s="181">
        <v>5117.3654336903501</v>
      </c>
      <c r="N1759" s="181">
        <v>5144.3101901655791</v>
      </c>
      <c r="O1759" s="181">
        <v>5166.4343415429148</v>
      </c>
      <c r="P1759" s="181">
        <v>5183.964795508582</v>
      </c>
      <c r="Q1759" s="181">
        <v>5197.0916556516449</v>
      </c>
      <c r="R1759" s="181">
        <v>5205.6499990916409</v>
      </c>
      <c r="S1759" s="181">
        <v>5209.6621985028805</v>
      </c>
      <c r="T1759" s="181">
        <v>5209.1433989004508</v>
      </c>
      <c r="U1759" s="181">
        <v>5204.1000176426714</v>
      </c>
      <c r="V1759" s="181">
        <v>5194.5745954407184</v>
      </c>
      <c r="W1759" s="181">
        <v>5180.6310784070802</v>
      </c>
      <c r="X1759" s="181">
        <v>5162.3658233577416</v>
      </c>
      <c r="Y1759" s="181">
        <v>5139.7379081385488</v>
      </c>
    </row>
    <row r="1760" spans="1:25" x14ac:dyDescent="0.25">
      <c r="A1760" s="178" t="s">
        <v>1706</v>
      </c>
      <c r="B1760" s="178" t="s">
        <v>862</v>
      </c>
      <c r="C1760" s="178" t="s">
        <v>755</v>
      </c>
      <c r="D1760" s="178" t="s">
        <v>633</v>
      </c>
      <c r="E1760" s="181">
        <v>3989.3643062788819</v>
      </c>
      <c r="F1760" s="181">
        <v>4133.9508154596315</v>
      </c>
      <c r="G1760" s="181">
        <v>4275.2623065476919</v>
      </c>
      <c r="H1760" s="181">
        <v>4415.5648511508107</v>
      </c>
      <c r="I1760" s="181">
        <v>4555.2623018511167</v>
      </c>
      <c r="J1760" s="182">
        <v>4694.3979350904037</v>
      </c>
      <c r="K1760" s="181">
        <v>4832.9249621618073</v>
      </c>
      <c r="L1760" s="181">
        <v>4970.7582189785589</v>
      </c>
      <c r="M1760" s="181">
        <v>5107.6610031885593</v>
      </c>
      <c r="N1760" s="181">
        <v>5243.3394543629211</v>
      </c>
      <c r="O1760" s="181">
        <v>5377.4568584072595</v>
      </c>
      <c r="P1760" s="181">
        <v>5510.0210393998059</v>
      </c>
      <c r="Q1760" s="181">
        <v>5641.0088732897029</v>
      </c>
      <c r="R1760" s="181">
        <v>5770.0099891630753</v>
      </c>
      <c r="S1760" s="181">
        <v>5896.7994424864255</v>
      </c>
      <c r="T1760" s="181">
        <v>6021.1340945302809</v>
      </c>
      <c r="U1760" s="181">
        <v>6142.7496267817414</v>
      </c>
      <c r="V1760" s="181">
        <v>6261.4131347775728</v>
      </c>
      <c r="W1760" s="181">
        <v>6376.9091893040904</v>
      </c>
      <c r="X1760" s="181">
        <v>6489.0562079804758</v>
      </c>
      <c r="Y1760" s="181">
        <v>6597.4928124424205</v>
      </c>
    </row>
    <row r="1761" spans="1:25" x14ac:dyDescent="0.25">
      <c r="A1761" s="178" t="s">
        <v>1706</v>
      </c>
      <c r="B1761" s="178" t="s">
        <v>862</v>
      </c>
      <c r="C1761" s="178" t="s">
        <v>244</v>
      </c>
      <c r="D1761" s="178" t="s">
        <v>1861</v>
      </c>
      <c r="E1761" s="181">
        <v>4468.209249600277</v>
      </c>
      <c r="F1761" s="181">
        <v>4600.3337482870975</v>
      </c>
      <c r="G1761" s="181">
        <v>4726.9502382025748</v>
      </c>
      <c r="H1761" s="181">
        <v>4850.6368493031732</v>
      </c>
      <c r="I1761" s="181">
        <v>4971.8739912476958</v>
      </c>
      <c r="J1761" s="182">
        <v>5090.7392656899119</v>
      </c>
      <c r="K1761" s="181">
        <v>5207.2117043181997</v>
      </c>
      <c r="L1761" s="181">
        <v>5321.2302501519653</v>
      </c>
      <c r="M1761" s="181">
        <v>5432.5747007529617</v>
      </c>
      <c r="N1761" s="181">
        <v>5540.9706006579181</v>
      </c>
      <c r="O1761" s="181">
        <v>5646.1061040946215</v>
      </c>
      <c r="P1761" s="181">
        <v>5748.0374248169392</v>
      </c>
      <c r="Q1761" s="181">
        <v>5846.787937604543</v>
      </c>
      <c r="R1761" s="181">
        <v>5941.9823019892056</v>
      </c>
      <c r="S1761" s="181">
        <v>6033.4452419169638</v>
      </c>
      <c r="T1761" s="181">
        <v>6120.9882697717949</v>
      </c>
      <c r="U1761" s="181">
        <v>6204.4071774835775</v>
      </c>
      <c r="V1761" s="181">
        <v>6283.535409603136</v>
      </c>
      <c r="W1761" s="181">
        <v>6358.2290472760551</v>
      </c>
      <c r="X1761" s="181">
        <v>6428.3823771483922</v>
      </c>
      <c r="Y1761" s="181">
        <v>6493.7164492766933</v>
      </c>
    </row>
    <row r="1762" spans="1:25" x14ac:dyDescent="0.25">
      <c r="A1762" s="178" t="s">
        <v>1706</v>
      </c>
      <c r="B1762" s="178" t="s">
        <v>862</v>
      </c>
      <c r="C1762" s="178" t="s">
        <v>464</v>
      </c>
      <c r="D1762" s="178" t="s">
        <v>132</v>
      </c>
      <c r="E1762" s="181">
        <v>2117.4240531680266</v>
      </c>
      <c r="F1762" s="181">
        <v>2169.9255701076904</v>
      </c>
      <c r="G1762" s="181">
        <v>2219.3085475774215</v>
      </c>
      <c r="H1762" s="181">
        <v>2266.8175970399657</v>
      </c>
      <c r="I1762" s="181">
        <v>2312.6988536578515</v>
      </c>
      <c r="J1762" s="182">
        <v>2357.0076079149812</v>
      </c>
      <c r="K1762" s="181">
        <v>2399.7528885402976</v>
      </c>
      <c r="L1762" s="181">
        <v>2440.9253510980684</v>
      </c>
      <c r="M1762" s="181">
        <v>2480.4433437659909</v>
      </c>
      <c r="N1762" s="181">
        <v>2518.2022579350123</v>
      </c>
      <c r="O1762" s="181">
        <v>2554.0827076264445</v>
      </c>
      <c r="P1762" s="181">
        <v>2588.1334556154343</v>
      </c>
      <c r="Q1762" s="181">
        <v>2620.3878686558151</v>
      </c>
      <c r="R1762" s="181">
        <v>2650.7010494455517</v>
      </c>
      <c r="S1762" s="181">
        <v>2679.0198399791229</v>
      </c>
      <c r="T1762" s="181">
        <v>2705.2864657443897</v>
      </c>
      <c r="U1762" s="181">
        <v>2729.4375523543176</v>
      </c>
      <c r="V1762" s="181">
        <v>2751.427640685898</v>
      </c>
      <c r="W1762" s="181">
        <v>2771.2222423461276</v>
      </c>
      <c r="X1762" s="181">
        <v>2788.8043513031635</v>
      </c>
      <c r="Y1762" s="181">
        <v>2804.0827441830793</v>
      </c>
    </row>
    <row r="1763" spans="1:25" x14ac:dyDescent="0.25">
      <c r="A1763" s="178" t="s">
        <v>1706</v>
      </c>
      <c r="B1763" s="178" t="s">
        <v>862</v>
      </c>
      <c r="C1763" s="178" t="s">
        <v>703</v>
      </c>
      <c r="D1763" s="178" t="s">
        <v>1862</v>
      </c>
      <c r="E1763" s="181">
        <v>2154.8022449462783</v>
      </c>
      <c r="F1763" s="181">
        <v>2272.7215771730102</v>
      </c>
      <c r="G1763" s="181">
        <v>2392.3289950797066</v>
      </c>
      <c r="H1763" s="181">
        <v>2514.9051718484047</v>
      </c>
      <c r="I1763" s="181">
        <v>2640.7418265189172</v>
      </c>
      <c r="J1763" s="182">
        <v>2769.9355488467104</v>
      </c>
      <c r="K1763" s="181">
        <v>2902.5320452049696</v>
      </c>
      <c r="L1763" s="181">
        <v>3038.5530184167719</v>
      </c>
      <c r="M1763" s="181">
        <v>3177.9236046769897</v>
      </c>
      <c r="N1763" s="181">
        <v>3320.5235953031038</v>
      </c>
      <c r="O1763" s="181">
        <v>3466.1929838186024</v>
      </c>
      <c r="P1763" s="181">
        <v>3614.9830836815822</v>
      </c>
      <c r="Q1763" s="181">
        <v>3766.925259023606</v>
      </c>
      <c r="R1763" s="181">
        <v>3921.7869194503137</v>
      </c>
      <c r="S1763" s="181">
        <v>4079.4441710732222</v>
      </c>
      <c r="T1763" s="181">
        <v>4239.7489805772539</v>
      </c>
      <c r="U1763" s="181">
        <v>4402.525372206359</v>
      </c>
      <c r="V1763" s="181">
        <v>4567.6058603549063</v>
      </c>
      <c r="W1763" s="181">
        <v>4734.8224944158783</v>
      </c>
      <c r="X1763" s="181">
        <v>4904.0197891281941</v>
      </c>
      <c r="Y1763" s="181">
        <v>5074.8920890550517</v>
      </c>
    </row>
    <row r="1764" spans="1:25" x14ac:dyDescent="0.25">
      <c r="A1764" s="178" t="s">
        <v>1706</v>
      </c>
      <c r="B1764" s="178" t="s">
        <v>862</v>
      </c>
      <c r="C1764" s="178" t="s">
        <v>972</v>
      </c>
      <c r="D1764" s="178" t="s">
        <v>1863</v>
      </c>
      <c r="E1764" s="181">
        <v>1803.2451979508235</v>
      </c>
      <c r="F1764" s="181">
        <v>1901.9259330772729</v>
      </c>
      <c r="G1764" s="181">
        <v>2002.0193418740164</v>
      </c>
      <c r="H1764" s="181">
        <v>2104.5971550630115</v>
      </c>
      <c r="I1764" s="181">
        <v>2209.9034975791228</v>
      </c>
      <c r="J1764" s="182">
        <v>2318.0192005116651</v>
      </c>
      <c r="K1764" s="181">
        <v>2428.9825132165388</v>
      </c>
      <c r="L1764" s="181">
        <v>2542.8115976905519</v>
      </c>
      <c r="M1764" s="181">
        <v>2659.4438041952362</v>
      </c>
      <c r="N1764" s="181">
        <v>2778.7785361538004</v>
      </c>
      <c r="O1764" s="181">
        <v>2900.6818922251409</v>
      </c>
      <c r="P1764" s="181">
        <v>3025.1968140514064</v>
      </c>
      <c r="Q1764" s="181">
        <v>3152.3495486906554</v>
      </c>
      <c r="R1764" s="181">
        <v>3281.9454529858626</v>
      </c>
      <c r="S1764" s="181">
        <v>3413.8808463974406</v>
      </c>
      <c r="T1764" s="181">
        <v>3548.0318473185384</v>
      </c>
      <c r="U1764" s="181">
        <v>3684.2511905243318</v>
      </c>
      <c r="V1764" s="181">
        <v>3822.3987157681954</v>
      </c>
      <c r="W1764" s="181">
        <v>3962.3338736673231</v>
      </c>
      <c r="X1764" s="181">
        <v>4103.9265464575192</v>
      </c>
      <c r="Y1764" s="181">
        <v>4246.9209465369586</v>
      </c>
    </row>
    <row r="1765" spans="1:25" x14ac:dyDescent="0.25">
      <c r="A1765" s="178" t="s">
        <v>1706</v>
      </c>
      <c r="B1765" s="178" t="s">
        <v>862</v>
      </c>
      <c r="C1765" s="178" t="s">
        <v>583</v>
      </c>
      <c r="D1765" s="178" t="s">
        <v>1864</v>
      </c>
      <c r="E1765" s="181">
        <v>4604.589138520927</v>
      </c>
      <c r="F1765" s="181">
        <v>4710.5638449160351</v>
      </c>
      <c r="G1765" s="181">
        <v>4809.3984278416392</v>
      </c>
      <c r="H1765" s="181">
        <v>4903.821585519463</v>
      </c>
      <c r="I1765" s="181">
        <v>4994.3869264744371</v>
      </c>
      <c r="J1765" s="182">
        <v>5081.2328680757792</v>
      </c>
      <c r="K1765" s="181">
        <v>5164.3973760407725</v>
      </c>
      <c r="L1765" s="181">
        <v>5243.8787463353256</v>
      </c>
      <c r="M1765" s="181">
        <v>5319.5202822380788</v>
      </c>
      <c r="N1765" s="181">
        <v>5391.1172933230318</v>
      </c>
      <c r="O1765" s="181">
        <v>5458.4349977474239</v>
      </c>
      <c r="P1765" s="181">
        <v>5521.5990498569454</v>
      </c>
      <c r="Q1765" s="181">
        <v>5580.7015176402028</v>
      </c>
      <c r="R1765" s="181">
        <v>5635.4549094377217</v>
      </c>
      <c r="S1765" s="181">
        <v>5685.7685043317924</v>
      </c>
      <c r="T1765" s="181">
        <v>5731.5425083943474</v>
      </c>
      <c r="U1765" s="181">
        <v>5772.6660566540322</v>
      </c>
      <c r="V1765" s="181">
        <v>5809.066959806767</v>
      </c>
      <c r="W1765" s="181">
        <v>5840.6967354432427</v>
      </c>
      <c r="X1765" s="181">
        <v>5867.5441048226076</v>
      </c>
      <c r="Y1765" s="181">
        <v>5889.4420737112823</v>
      </c>
    </row>
    <row r="1766" spans="1:25" x14ac:dyDescent="0.25">
      <c r="A1766" s="178" t="s">
        <v>1706</v>
      </c>
      <c r="B1766" s="178" t="s">
        <v>862</v>
      </c>
      <c r="C1766" s="178" t="s">
        <v>252</v>
      </c>
      <c r="D1766" s="178" t="s">
        <v>1865</v>
      </c>
      <c r="E1766" s="181">
        <v>3742.8702848222983</v>
      </c>
      <c r="F1766" s="181">
        <v>3889.7519657836056</v>
      </c>
      <c r="G1766" s="181">
        <v>4034.3622804368933</v>
      </c>
      <c r="H1766" s="181">
        <v>4178.8224736777911</v>
      </c>
      <c r="I1766" s="181">
        <v>4323.5110061163468</v>
      </c>
      <c r="J1766" s="182">
        <v>4468.4675200037591</v>
      </c>
      <c r="K1766" s="181">
        <v>4613.6461402006398</v>
      </c>
      <c r="L1766" s="181">
        <v>4758.9637203038119</v>
      </c>
      <c r="M1766" s="181">
        <v>4904.1906520855846</v>
      </c>
      <c r="N1766" s="181">
        <v>5049.0396351209147</v>
      </c>
      <c r="O1766" s="181">
        <v>5193.1786751009176</v>
      </c>
      <c r="P1766" s="181">
        <v>5336.605660428494</v>
      </c>
      <c r="Q1766" s="181">
        <v>5479.2884435858814</v>
      </c>
      <c r="R1766" s="181">
        <v>5620.8173202283842</v>
      </c>
      <c r="S1766" s="181">
        <v>5760.9590472392456</v>
      </c>
      <c r="T1766" s="181">
        <v>5899.4599253944925</v>
      </c>
      <c r="U1766" s="181">
        <v>6036.0425887436313</v>
      </c>
      <c r="V1766" s="181">
        <v>6170.4575127324943</v>
      </c>
      <c r="W1766" s="181">
        <v>6302.4696639400445</v>
      </c>
      <c r="X1766" s="181">
        <v>6431.8749575668398</v>
      </c>
      <c r="Y1766" s="181">
        <v>6558.2883512838562</v>
      </c>
    </row>
    <row r="1767" spans="1:25" x14ac:dyDescent="0.25">
      <c r="A1767" s="178" t="s">
        <v>1706</v>
      </c>
      <c r="B1767" s="178" t="s">
        <v>862</v>
      </c>
      <c r="C1767" s="178" t="s">
        <v>258</v>
      </c>
      <c r="D1767" s="178" t="s">
        <v>1866</v>
      </c>
      <c r="E1767" s="181">
        <v>2383.1122812134417</v>
      </c>
      <c r="F1767" s="181">
        <v>2513.5256448903574</v>
      </c>
      <c r="G1767" s="181">
        <v>2645.8059537707591</v>
      </c>
      <c r="H1767" s="181">
        <v>2781.3695735538622</v>
      </c>
      <c r="I1767" s="181">
        <v>2920.539132094762</v>
      </c>
      <c r="J1767" s="182">
        <v>3063.4214532252195</v>
      </c>
      <c r="K1767" s="181">
        <v>3210.0670860940127</v>
      </c>
      <c r="L1767" s="181">
        <v>3360.5000330263356</v>
      </c>
      <c r="M1767" s="181">
        <v>3514.6374980933106</v>
      </c>
      <c r="N1767" s="181">
        <v>3672.3465360150217</v>
      </c>
      <c r="O1767" s="181">
        <v>3833.4501869798919</v>
      </c>
      <c r="P1767" s="181">
        <v>3998.0052013149952</v>
      </c>
      <c r="Q1767" s="181">
        <v>4166.0462663088256</v>
      </c>
      <c r="R1767" s="181">
        <v>4337.3161476715113</v>
      </c>
      <c r="S1767" s="181">
        <v>4511.6778244546558</v>
      </c>
      <c r="T1767" s="181">
        <v>4688.9675786131265</v>
      </c>
      <c r="U1767" s="181">
        <v>4868.9907890458808</v>
      </c>
      <c r="V1767" s="181">
        <v>5051.5622243681628</v>
      </c>
      <c r="W1767" s="181">
        <v>5236.4961389250493</v>
      </c>
      <c r="X1767" s="181">
        <v>5423.6205731615046</v>
      </c>
      <c r="Y1767" s="181">
        <v>5612.5974862076646</v>
      </c>
    </row>
    <row r="1768" spans="1:25" x14ac:dyDescent="0.25">
      <c r="A1768" s="178" t="s">
        <v>1706</v>
      </c>
      <c r="B1768" s="178" t="s">
        <v>862</v>
      </c>
      <c r="C1768" s="178" t="s">
        <v>240</v>
      </c>
      <c r="D1768" s="178" t="s">
        <v>241</v>
      </c>
      <c r="E1768" s="181">
        <v>13361.188228626104</v>
      </c>
      <c r="F1768" s="181">
        <v>13789.012087567122</v>
      </c>
      <c r="G1768" s="181">
        <v>14208.710978661429</v>
      </c>
      <c r="H1768" s="181">
        <v>14628.487762138899</v>
      </c>
      <c r="I1768" s="181">
        <v>15050.273883233494</v>
      </c>
      <c r="J1768" s="182">
        <v>15474.784650937529</v>
      </c>
      <c r="K1768" s="181">
        <v>15902.426932242339</v>
      </c>
      <c r="L1768" s="181">
        <v>16333.472328621663</v>
      </c>
      <c r="M1768" s="181">
        <v>16767.686207565544</v>
      </c>
      <c r="N1768" s="181">
        <v>17204.637988775317</v>
      </c>
      <c r="O1768" s="181">
        <v>17643.745339653124</v>
      </c>
      <c r="P1768" s="181">
        <v>18085.54188450658</v>
      </c>
      <c r="Q1768" s="181">
        <v>18530.444202597417</v>
      </c>
      <c r="R1768" s="181">
        <v>18977.580086966689</v>
      </c>
      <c r="S1768" s="181">
        <v>19426.664946573128</v>
      </c>
      <c r="T1768" s="181">
        <v>19877.330856519849</v>
      </c>
      <c r="U1768" s="181">
        <v>20329.113452823553</v>
      </c>
      <c r="V1768" s="181">
        <v>20781.622759045549</v>
      </c>
      <c r="W1768" s="181">
        <v>21234.495480858743</v>
      </c>
      <c r="X1768" s="181">
        <v>21687.448215121138</v>
      </c>
      <c r="Y1768" s="181">
        <v>22139.560467275896</v>
      </c>
    </row>
    <row r="1769" spans="1:25" x14ac:dyDescent="0.25">
      <c r="A1769" s="178" t="s">
        <v>1706</v>
      </c>
      <c r="B1769" s="178" t="s">
        <v>864</v>
      </c>
      <c r="C1769" s="178" t="s">
        <v>565</v>
      </c>
      <c r="D1769" s="178" t="s">
        <v>566</v>
      </c>
      <c r="E1769" s="181">
        <v>10030.694936684278</v>
      </c>
      <c r="F1769" s="181">
        <v>10158.345133321211</v>
      </c>
      <c r="G1769" s="181">
        <v>10274.486364096421</v>
      </c>
      <c r="H1769" s="181">
        <v>10384.69108186276</v>
      </c>
      <c r="I1769" s="181">
        <v>10490.350132836224</v>
      </c>
      <c r="J1769" s="182">
        <v>10592.028087176954</v>
      </c>
      <c r="K1769" s="181">
        <v>10689.989305559968</v>
      </c>
      <c r="L1769" s="181">
        <v>10784.465489538576</v>
      </c>
      <c r="M1769" s="181">
        <v>10875.379608927091</v>
      </c>
      <c r="N1769" s="181">
        <v>10962.606886761774</v>
      </c>
      <c r="O1769" s="181">
        <v>11045.990343748228</v>
      </c>
      <c r="P1769" s="181">
        <v>11126.021622436883</v>
      </c>
      <c r="Q1769" s="181">
        <v>11203.092789051925</v>
      </c>
      <c r="R1769" s="181">
        <v>11276.864722665516</v>
      </c>
      <c r="S1769" s="181">
        <v>11347.405924905668</v>
      </c>
      <c r="T1769" s="181">
        <v>11414.920686468564</v>
      </c>
      <c r="U1769" s="181">
        <v>11479.777798698191</v>
      </c>
      <c r="V1769" s="181">
        <v>11542.235708830331</v>
      </c>
      <c r="W1769" s="181">
        <v>11602.326162379153</v>
      </c>
      <c r="X1769" s="181">
        <v>11660.162797518293</v>
      </c>
      <c r="Y1769" s="181">
        <v>11715.67746034003</v>
      </c>
    </row>
    <row r="1770" spans="1:25" x14ac:dyDescent="0.25">
      <c r="A1770" s="178" t="s">
        <v>1706</v>
      </c>
      <c r="B1770" s="178" t="s">
        <v>870</v>
      </c>
      <c r="C1770" s="178" t="s">
        <v>218</v>
      </c>
      <c r="D1770" s="178" t="s">
        <v>1867</v>
      </c>
      <c r="E1770" s="181">
        <v>8794.1570067436369</v>
      </c>
      <c r="F1770" s="181">
        <v>8946.7690754920568</v>
      </c>
      <c r="G1770" s="181">
        <v>9089.9115096312362</v>
      </c>
      <c r="H1770" s="181">
        <v>9228.6691464335272</v>
      </c>
      <c r="I1770" s="181">
        <v>9364.1904589647784</v>
      </c>
      <c r="J1770" s="182">
        <v>9496.8224743362225</v>
      </c>
      <c r="K1770" s="181">
        <v>9626.9099238561048</v>
      </c>
      <c r="L1770" s="181">
        <v>9754.6820090801903</v>
      </c>
      <c r="M1770" s="181">
        <v>9880.1153563099579</v>
      </c>
      <c r="N1770" s="181">
        <v>10002.994141259176</v>
      </c>
      <c r="O1770" s="181">
        <v>10123.092513821455</v>
      </c>
      <c r="P1770" s="181">
        <v>10240.837849306552</v>
      </c>
      <c r="Q1770" s="181">
        <v>10356.558256670622</v>
      </c>
      <c r="R1770" s="181">
        <v>10469.893720393173</v>
      </c>
      <c r="S1770" s="181">
        <v>10580.878690666845</v>
      </c>
      <c r="T1770" s="181">
        <v>10690.081067841378</v>
      </c>
      <c r="U1770" s="181">
        <v>10797.410075153426</v>
      </c>
      <c r="V1770" s="181">
        <v>10902.23182953773</v>
      </c>
      <c r="W1770" s="181">
        <v>11004.54260821659</v>
      </c>
      <c r="X1770" s="181">
        <v>11104.471661522817</v>
      </c>
      <c r="Y1770" s="181">
        <v>11202.351741192548</v>
      </c>
    </row>
    <row r="1771" spans="1:25" x14ac:dyDescent="0.25">
      <c r="A1771" s="178" t="s">
        <v>1706</v>
      </c>
      <c r="B1771" s="178" t="s">
        <v>870</v>
      </c>
      <c r="C1771" s="178" t="s">
        <v>240</v>
      </c>
      <c r="D1771" s="178" t="s">
        <v>241</v>
      </c>
      <c r="E1771" s="181">
        <v>2431.6526037026915</v>
      </c>
      <c r="F1771" s="181">
        <v>2447.2572489585978</v>
      </c>
      <c r="G1771" s="181">
        <v>2460.0167074748388</v>
      </c>
      <c r="H1771" s="181">
        <v>2471.3874690537668</v>
      </c>
      <c r="I1771" s="181">
        <v>2481.7220722093834</v>
      </c>
      <c r="J1771" s="182">
        <v>2491.1481573817205</v>
      </c>
      <c r="K1771" s="181">
        <v>2499.7873916731464</v>
      </c>
      <c r="L1771" s="181">
        <v>2507.7266706463874</v>
      </c>
      <c r="M1771" s="181">
        <v>2514.9849609515059</v>
      </c>
      <c r="N1771" s="181">
        <v>2521.5317665029033</v>
      </c>
      <c r="O1771" s="181">
        <v>2527.335037891331</v>
      </c>
      <c r="P1771" s="181">
        <v>2532.525245175857</v>
      </c>
      <c r="Q1771" s="181">
        <v>2537.2034123812036</v>
      </c>
      <c r="R1771" s="181">
        <v>2541.299578776704</v>
      </c>
      <c r="S1771" s="181">
        <v>2544.8409909325496</v>
      </c>
      <c r="T1771" s="181">
        <v>2547.9808283051416</v>
      </c>
      <c r="U1771" s="181">
        <v>2550.7109952716646</v>
      </c>
      <c r="V1771" s="181">
        <v>2552.8963015630461</v>
      </c>
      <c r="W1771" s="181">
        <v>2554.5523135628746</v>
      </c>
      <c r="X1771" s="181">
        <v>2555.7244331177176</v>
      </c>
      <c r="Y1771" s="181">
        <v>2556.5027371396563</v>
      </c>
    </row>
    <row r="1772" spans="1:25" x14ac:dyDescent="0.25">
      <c r="A1772" s="178" t="s">
        <v>1706</v>
      </c>
      <c r="B1772" s="178" t="s">
        <v>874</v>
      </c>
      <c r="C1772" s="178" t="s">
        <v>218</v>
      </c>
      <c r="D1772" s="178" t="s">
        <v>1868</v>
      </c>
      <c r="E1772" s="181">
        <v>5262.5580048240163</v>
      </c>
      <c r="F1772" s="181">
        <v>5248.9978763476738</v>
      </c>
      <c r="G1772" s="181">
        <v>5238.5743102577617</v>
      </c>
      <c r="H1772" s="181">
        <v>5232.0768213372048</v>
      </c>
      <c r="I1772" s="181">
        <v>5228.350797017124</v>
      </c>
      <c r="J1772" s="182">
        <v>5226.272412375919</v>
      </c>
      <c r="K1772" s="181">
        <v>5224.9489636402877</v>
      </c>
      <c r="L1772" s="181">
        <v>5223.7099636012344</v>
      </c>
      <c r="M1772" s="181">
        <v>5221.9133488236084</v>
      </c>
      <c r="N1772" s="181">
        <v>5219.0066676698452</v>
      </c>
      <c r="O1772" s="181">
        <v>5214.503086001002</v>
      </c>
      <c r="P1772" s="181">
        <v>5208.3324533824289</v>
      </c>
      <c r="Q1772" s="181">
        <v>5200.4300261122262</v>
      </c>
      <c r="R1772" s="181">
        <v>5190.3994956346478</v>
      </c>
      <c r="S1772" s="181">
        <v>5178.0473505514292</v>
      </c>
      <c r="T1772" s="181">
        <v>5163.1907616565559</v>
      </c>
      <c r="U1772" s="181">
        <v>5145.6892436881826</v>
      </c>
      <c r="V1772" s="181">
        <v>5125.459461515351</v>
      </c>
      <c r="W1772" s="181">
        <v>5102.4319240025943</v>
      </c>
      <c r="X1772" s="181">
        <v>5076.5699988731812</v>
      </c>
      <c r="Y1772" s="181">
        <v>5047.7126610733603</v>
      </c>
    </row>
    <row r="1773" spans="1:25" x14ac:dyDescent="0.25">
      <c r="A1773" s="178" t="s">
        <v>1706</v>
      </c>
      <c r="B1773" s="178" t="s">
        <v>874</v>
      </c>
      <c r="C1773" s="178" t="s">
        <v>506</v>
      </c>
      <c r="D1773" s="178" t="s">
        <v>724</v>
      </c>
      <c r="E1773" s="181">
        <v>2818.0019082218364</v>
      </c>
      <c r="F1773" s="181">
        <v>2852.7801784912749</v>
      </c>
      <c r="G1773" s="181">
        <v>2889.6985778998423</v>
      </c>
      <c r="H1773" s="181">
        <v>2929.2812484025653</v>
      </c>
      <c r="I1773" s="181">
        <v>2970.9764038932813</v>
      </c>
      <c r="J1773" s="182">
        <v>3014.2137784609417</v>
      </c>
      <c r="K1773" s="181">
        <v>3058.5218297793872</v>
      </c>
      <c r="L1773" s="181">
        <v>3103.5311702313807</v>
      </c>
      <c r="M1773" s="181">
        <v>3148.8664456153047</v>
      </c>
      <c r="N1773" s="181">
        <v>3194.1841913579574</v>
      </c>
      <c r="O1773" s="181">
        <v>3239.1611667974607</v>
      </c>
      <c r="P1773" s="181">
        <v>3283.7179759754158</v>
      </c>
      <c r="Q1773" s="181">
        <v>3327.7748390280603</v>
      </c>
      <c r="R1773" s="181">
        <v>3371.0328662025508</v>
      </c>
      <c r="S1773" s="181">
        <v>3413.3100729536704</v>
      </c>
      <c r="T1773" s="181">
        <v>3454.4222315870979</v>
      </c>
      <c r="U1773" s="181">
        <v>3494.2045753826337</v>
      </c>
      <c r="V1773" s="181">
        <v>3532.5238295188847</v>
      </c>
      <c r="W1773" s="181">
        <v>3569.2505942178814</v>
      </c>
      <c r="X1773" s="181">
        <v>3604.273380660125</v>
      </c>
      <c r="Y1773" s="181">
        <v>3637.3868678924837</v>
      </c>
    </row>
    <row r="1774" spans="1:25" x14ac:dyDescent="0.25">
      <c r="A1774" s="178" t="s">
        <v>1706</v>
      </c>
      <c r="B1774" s="178" t="s">
        <v>874</v>
      </c>
      <c r="C1774" s="178" t="s">
        <v>240</v>
      </c>
      <c r="D1774" s="178" t="s">
        <v>241</v>
      </c>
      <c r="E1774" s="181">
        <v>3681.9738399689322</v>
      </c>
      <c r="F1774" s="181">
        <v>3741.2816673656725</v>
      </c>
      <c r="G1774" s="181">
        <v>3805.2376094125361</v>
      </c>
      <c r="H1774" s="181">
        <v>3874.6614443886037</v>
      </c>
      <c r="I1774" s="181">
        <v>3948.9662773468444</v>
      </c>
      <c r="J1774" s="182">
        <v>4027.5371158756889</v>
      </c>
      <c r="K1774" s="181">
        <v>4109.8850145991237</v>
      </c>
      <c r="L1774" s="181">
        <v>4195.65285250336</v>
      </c>
      <c r="M1774" s="181">
        <v>4284.4702469165804</v>
      </c>
      <c r="N1774" s="181">
        <v>4376.0032005449048</v>
      </c>
      <c r="O1774" s="181">
        <v>4469.9375212507057</v>
      </c>
      <c r="P1774" s="181">
        <v>4566.2888838010513</v>
      </c>
      <c r="Q1774" s="181">
        <v>4665.0722552546686</v>
      </c>
      <c r="R1774" s="181">
        <v>4765.9922290823451</v>
      </c>
      <c r="S1774" s="181">
        <v>4868.9080519607214</v>
      </c>
      <c r="T1774" s="181">
        <v>4973.6678627671554</v>
      </c>
      <c r="U1774" s="181">
        <v>5080.1388164250002</v>
      </c>
      <c r="V1774" s="181">
        <v>5188.2248346764391</v>
      </c>
      <c r="W1774" s="181">
        <v>5297.8267808445034</v>
      </c>
      <c r="X1774" s="181">
        <v>5408.8627265830801</v>
      </c>
      <c r="Y1774" s="181">
        <v>5521.0987326998347</v>
      </c>
    </row>
    <row r="1775" spans="1:25" x14ac:dyDescent="0.25">
      <c r="A1775" s="178" t="s">
        <v>1706</v>
      </c>
      <c r="B1775" s="178" t="s">
        <v>876</v>
      </c>
      <c r="C1775" s="178" t="s">
        <v>218</v>
      </c>
      <c r="D1775" s="178" t="s">
        <v>1869</v>
      </c>
      <c r="E1775" s="181">
        <v>4777.1349197723439</v>
      </c>
      <c r="F1775" s="181">
        <v>4808.1501398400051</v>
      </c>
      <c r="G1775" s="181">
        <v>4833.6169106696252</v>
      </c>
      <c r="H1775" s="181">
        <v>4855.9081369926125</v>
      </c>
      <c r="I1775" s="181">
        <v>4875.3642510946347</v>
      </c>
      <c r="J1775" s="182">
        <v>4891.9874537563164</v>
      </c>
      <c r="K1775" s="181">
        <v>4905.7755096393612</v>
      </c>
      <c r="L1775" s="181">
        <v>4916.7327855713302</v>
      </c>
      <c r="M1775" s="181">
        <v>4924.7635577858837</v>
      </c>
      <c r="N1775" s="181">
        <v>4929.7478905930457</v>
      </c>
      <c r="O1775" s="181">
        <v>4931.5580524565748</v>
      </c>
      <c r="P1775" s="181">
        <v>4930.4090204421918</v>
      </c>
      <c r="Q1775" s="181">
        <v>4926.4837974687071</v>
      </c>
      <c r="R1775" s="181">
        <v>4919.6240595727531</v>
      </c>
      <c r="S1775" s="181">
        <v>4909.8294811784908</v>
      </c>
      <c r="T1775" s="181">
        <v>4897.1453742460599</v>
      </c>
      <c r="U1775" s="181">
        <v>4881.5922421928299</v>
      </c>
      <c r="V1775" s="181">
        <v>4863.1733643078287</v>
      </c>
      <c r="W1775" s="181">
        <v>4841.9359679005211</v>
      </c>
      <c r="X1775" s="181">
        <v>4817.9427713205605</v>
      </c>
      <c r="Y1775" s="181">
        <v>4791.172665002694</v>
      </c>
    </row>
    <row r="1776" spans="1:25" x14ac:dyDescent="0.25">
      <c r="A1776" s="178" t="s">
        <v>1706</v>
      </c>
      <c r="B1776" s="178" t="s">
        <v>876</v>
      </c>
      <c r="C1776" s="178" t="s">
        <v>475</v>
      </c>
      <c r="D1776" s="178" t="s">
        <v>1870</v>
      </c>
      <c r="E1776" s="181">
        <v>3712.8567110553604</v>
      </c>
      <c r="F1776" s="181">
        <v>3712.8696381997843</v>
      </c>
      <c r="G1776" s="181">
        <v>3708.4711654629969</v>
      </c>
      <c r="H1776" s="181">
        <v>3701.5544326815066</v>
      </c>
      <c r="I1776" s="181">
        <v>3692.4255309057144</v>
      </c>
      <c r="J1776" s="182">
        <v>3681.1287710647562</v>
      </c>
      <c r="K1776" s="181">
        <v>3667.7045575058078</v>
      </c>
      <c r="L1776" s="181">
        <v>3652.1977008001977</v>
      </c>
      <c r="M1776" s="181">
        <v>3634.5785232710564</v>
      </c>
      <c r="N1776" s="181">
        <v>3614.8008862967445</v>
      </c>
      <c r="O1776" s="181">
        <v>3592.8146986221736</v>
      </c>
      <c r="P1776" s="181">
        <v>3568.8197773123225</v>
      </c>
      <c r="Q1776" s="181">
        <v>3542.9883572809858</v>
      </c>
      <c r="R1776" s="181">
        <v>3515.2448599715235</v>
      </c>
      <c r="S1776" s="181">
        <v>3485.6283009641143</v>
      </c>
      <c r="T1776" s="181">
        <v>3454.2093785760781</v>
      </c>
      <c r="U1776" s="181">
        <v>3421.0400727407355</v>
      </c>
      <c r="V1776" s="181">
        <v>3386.1595051584413</v>
      </c>
      <c r="W1776" s="181">
        <v>3349.6366559362123</v>
      </c>
      <c r="X1776" s="181">
        <v>3311.549830217949</v>
      </c>
      <c r="Y1776" s="181">
        <v>3271.9185082819508</v>
      </c>
    </row>
    <row r="1777" spans="1:25" x14ac:dyDescent="0.25">
      <c r="A1777" s="178" t="s">
        <v>1706</v>
      </c>
      <c r="B1777" s="178" t="s">
        <v>876</v>
      </c>
      <c r="C1777" s="178" t="s">
        <v>528</v>
      </c>
      <c r="D1777" s="178" t="s">
        <v>1871</v>
      </c>
      <c r="E1777" s="181">
        <v>5442.5612381257524</v>
      </c>
      <c r="F1777" s="181">
        <v>5510.3726498118776</v>
      </c>
      <c r="G1777" s="181">
        <v>5572.4003246864377</v>
      </c>
      <c r="H1777" s="181">
        <v>5631.2871832903484</v>
      </c>
      <c r="I1777" s="181">
        <v>5687.3691042384935</v>
      </c>
      <c r="J1777" s="182">
        <v>5740.5937344228469</v>
      </c>
      <c r="K1777" s="181">
        <v>5790.9028764360137</v>
      </c>
      <c r="L1777" s="181">
        <v>5838.2454346853074</v>
      </c>
      <c r="M1777" s="181">
        <v>5882.4501995011597</v>
      </c>
      <c r="N1777" s="181">
        <v>5923.3134698550366</v>
      </c>
      <c r="O1777" s="181">
        <v>5960.6179855455348</v>
      </c>
      <c r="P1777" s="181">
        <v>5994.5587452881127</v>
      </c>
      <c r="Q1777" s="181">
        <v>6025.2970435889729</v>
      </c>
      <c r="R1777" s="181">
        <v>6052.578801008638</v>
      </c>
      <c r="S1777" s="181">
        <v>6076.3401458205026</v>
      </c>
      <c r="T1777" s="181">
        <v>6096.5732540415456</v>
      </c>
      <c r="U1777" s="181">
        <v>6113.2398060014702</v>
      </c>
      <c r="V1777" s="181">
        <v>6126.2796319627814</v>
      </c>
      <c r="W1777" s="181">
        <v>6135.6875876135455</v>
      </c>
      <c r="X1777" s="181">
        <v>6141.4789244149852</v>
      </c>
      <c r="Y1777" s="181">
        <v>6143.5625349631637</v>
      </c>
    </row>
    <row r="1778" spans="1:25" x14ac:dyDescent="0.25">
      <c r="A1778" s="178" t="s">
        <v>1706</v>
      </c>
      <c r="B1778" s="178" t="s">
        <v>876</v>
      </c>
      <c r="C1778" s="178" t="s">
        <v>530</v>
      </c>
      <c r="D1778" s="178" t="s">
        <v>1872</v>
      </c>
      <c r="E1778" s="181">
        <v>3812.8221215515478</v>
      </c>
      <c r="F1778" s="181">
        <v>4003.2909221949058</v>
      </c>
      <c r="G1778" s="181">
        <v>4198.280504338265</v>
      </c>
      <c r="H1778" s="181">
        <v>4399.7680411756783</v>
      </c>
      <c r="I1778" s="181">
        <v>4608.1486557716407</v>
      </c>
      <c r="J1778" s="182">
        <v>4823.5284051937988</v>
      </c>
      <c r="K1778" s="181">
        <v>5046.0002802420704</v>
      </c>
      <c r="L1778" s="181">
        <v>5275.6539285655454</v>
      </c>
      <c r="M1778" s="181">
        <v>5512.4564476188716</v>
      </c>
      <c r="N1778" s="181">
        <v>5756.3155124912373</v>
      </c>
      <c r="O1778" s="181">
        <v>6007.0897951637407</v>
      </c>
      <c r="P1778" s="181">
        <v>6265.0280101609296</v>
      </c>
      <c r="Q1778" s="181">
        <v>6530.3614558952468</v>
      </c>
      <c r="R1778" s="181">
        <v>6802.8699990864898</v>
      </c>
      <c r="S1778" s="181">
        <v>7082.5028502882124</v>
      </c>
      <c r="T1778" s="181">
        <v>7369.2525227969227</v>
      </c>
      <c r="U1778" s="181">
        <v>7663.0566491562749</v>
      </c>
      <c r="V1778" s="181">
        <v>7963.8006709139836</v>
      </c>
      <c r="W1778" s="181">
        <v>8271.414123036604</v>
      </c>
      <c r="X1778" s="181">
        <v>8585.833336910433</v>
      </c>
      <c r="Y1778" s="181">
        <v>8906.8211737926667</v>
      </c>
    </row>
    <row r="1779" spans="1:25" x14ac:dyDescent="0.25">
      <c r="A1779" s="178" t="s">
        <v>1706</v>
      </c>
      <c r="B1779" s="178" t="s">
        <v>876</v>
      </c>
      <c r="C1779" s="178" t="s">
        <v>506</v>
      </c>
      <c r="D1779" s="178" t="s">
        <v>1873</v>
      </c>
      <c r="E1779" s="181">
        <v>4434.8291201944903</v>
      </c>
      <c r="F1779" s="181">
        <v>4555.7368468951654</v>
      </c>
      <c r="G1779" s="181">
        <v>4674.380513398748</v>
      </c>
      <c r="H1779" s="181">
        <v>4792.8465405133393</v>
      </c>
      <c r="I1779" s="181">
        <v>4911.3553321050131</v>
      </c>
      <c r="J1779" s="182">
        <v>5029.8015243673944</v>
      </c>
      <c r="K1779" s="181">
        <v>5148.0696083881212</v>
      </c>
      <c r="L1779" s="181">
        <v>5266.0450683857334</v>
      </c>
      <c r="M1779" s="181">
        <v>5383.4982500405722</v>
      </c>
      <c r="N1779" s="181">
        <v>5500.1575214628165</v>
      </c>
      <c r="O1779" s="181">
        <v>5615.7244991976186</v>
      </c>
      <c r="P1779" s="181">
        <v>5730.2796786149656</v>
      </c>
      <c r="Q1779" s="181">
        <v>5843.8781873287453</v>
      </c>
      <c r="R1779" s="181">
        <v>5956.1721108908378</v>
      </c>
      <c r="S1779" s="181">
        <v>6066.9855043713005</v>
      </c>
      <c r="T1779" s="181">
        <v>6176.1917441248524</v>
      </c>
      <c r="U1779" s="181">
        <v>6283.6284912312476</v>
      </c>
      <c r="V1779" s="181">
        <v>6389.1042996258448</v>
      </c>
      <c r="W1779" s="181">
        <v>6492.4781094265409</v>
      </c>
      <c r="X1779" s="181">
        <v>6593.6260844863209</v>
      </c>
      <c r="Y1779" s="181">
        <v>6692.3050150817598</v>
      </c>
    </row>
    <row r="1780" spans="1:25" x14ac:dyDescent="0.25">
      <c r="A1780" s="178" t="s">
        <v>1706</v>
      </c>
      <c r="B1780" s="178" t="s">
        <v>876</v>
      </c>
      <c r="C1780" s="178" t="s">
        <v>755</v>
      </c>
      <c r="D1780" s="178" t="s">
        <v>1874</v>
      </c>
      <c r="E1780" s="181">
        <v>7009.6957541871934</v>
      </c>
      <c r="F1780" s="181">
        <v>7030.1344323219055</v>
      </c>
      <c r="G1780" s="181">
        <v>7042.2556125185247</v>
      </c>
      <c r="H1780" s="181">
        <v>7049.5917544822669</v>
      </c>
      <c r="I1780" s="181">
        <v>7052.6855638959014</v>
      </c>
      <c r="J1780" s="182">
        <v>7051.5848456448493</v>
      </c>
      <c r="K1780" s="181">
        <v>7046.3306723448986</v>
      </c>
      <c r="L1780" s="181">
        <v>7036.9732981372927</v>
      </c>
      <c r="M1780" s="181">
        <v>7023.419833048908</v>
      </c>
      <c r="N1780" s="181">
        <v>7005.5446112119407</v>
      </c>
      <c r="O1780" s="181">
        <v>6983.2130323832962</v>
      </c>
      <c r="P1780" s="181">
        <v>6956.7762980302577</v>
      </c>
      <c r="Q1780" s="181">
        <v>6926.5360022570294</v>
      </c>
      <c r="R1780" s="181">
        <v>6892.3115728430766</v>
      </c>
      <c r="S1780" s="181">
        <v>6854.1458626224257</v>
      </c>
      <c r="T1780" s="181">
        <v>6812.1449053147053</v>
      </c>
      <c r="U1780" s="181">
        <v>6766.3791439583019</v>
      </c>
      <c r="V1780" s="181">
        <v>6716.8945270906561</v>
      </c>
      <c r="W1780" s="181">
        <v>6663.7971260322547</v>
      </c>
      <c r="X1780" s="181">
        <v>6607.2130373142318</v>
      </c>
      <c r="Y1780" s="181">
        <v>6547.1522955185319</v>
      </c>
    </row>
    <row r="1781" spans="1:25" x14ac:dyDescent="0.25">
      <c r="A1781" s="178" t="s">
        <v>1706</v>
      </c>
      <c r="B1781" s="178" t="s">
        <v>876</v>
      </c>
      <c r="C1781" s="178" t="s">
        <v>508</v>
      </c>
      <c r="D1781" s="178" t="s">
        <v>1875</v>
      </c>
      <c r="E1781" s="181">
        <v>2581.934895340918</v>
      </c>
      <c r="F1781" s="181">
        <v>2692.0916791659279</v>
      </c>
      <c r="G1781" s="181">
        <v>2803.6132104594781</v>
      </c>
      <c r="H1781" s="181">
        <v>2917.7654527163054</v>
      </c>
      <c r="I1781" s="181">
        <v>3034.7367871738061</v>
      </c>
      <c r="J1781" s="182">
        <v>3154.5204012323434</v>
      </c>
      <c r="K1781" s="181">
        <v>3277.1002108178841</v>
      </c>
      <c r="L1781" s="181">
        <v>3402.4574455254069</v>
      </c>
      <c r="M1781" s="181">
        <v>3530.4943917633091</v>
      </c>
      <c r="N1781" s="181">
        <v>3661.0772816815634</v>
      </c>
      <c r="O1781" s="181">
        <v>3794.044161969387</v>
      </c>
      <c r="P1781" s="181">
        <v>3929.4812997366394</v>
      </c>
      <c r="Q1781" s="181">
        <v>4067.4608457208356</v>
      </c>
      <c r="R1781" s="181">
        <v>4207.7728219752253</v>
      </c>
      <c r="S1781" s="181">
        <v>4350.3161736542688</v>
      </c>
      <c r="T1781" s="181">
        <v>4495.0181973537055</v>
      </c>
      <c r="U1781" s="181">
        <v>4641.7741229791845</v>
      </c>
      <c r="V1781" s="181">
        <v>4790.4498708743058</v>
      </c>
      <c r="W1781" s="181">
        <v>4940.9406265666794</v>
      </c>
      <c r="X1781" s="181">
        <v>5093.1477560505946</v>
      </c>
      <c r="Y1781" s="181">
        <v>5246.8724412715537</v>
      </c>
    </row>
    <row r="1782" spans="1:25" x14ac:dyDescent="0.25">
      <c r="A1782" s="178" t="s">
        <v>1706</v>
      </c>
      <c r="B1782" s="178" t="s">
        <v>876</v>
      </c>
      <c r="C1782" s="178" t="s">
        <v>240</v>
      </c>
      <c r="D1782" s="178" t="s">
        <v>241</v>
      </c>
      <c r="E1782" s="181">
        <v>16721.486846634965</v>
      </c>
      <c r="F1782" s="181">
        <v>16888.76806549148</v>
      </c>
      <c r="G1782" s="181">
        <v>17040.565602645474</v>
      </c>
      <c r="H1782" s="181">
        <v>17185.151498278366</v>
      </c>
      <c r="I1782" s="181">
        <v>17323.691119485389</v>
      </c>
      <c r="J1782" s="182">
        <v>17456.152778126056</v>
      </c>
      <c r="K1782" s="181">
        <v>17582.47975510692</v>
      </c>
      <c r="L1782" s="181">
        <v>17702.62953893009</v>
      </c>
      <c r="M1782" s="181">
        <v>17816.188225189824</v>
      </c>
      <c r="N1782" s="181">
        <v>17922.637249791664</v>
      </c>
      <c r="O1782" s="181">
        <v>18021.410183049586</v>
      </c>
      <c r="P1782" s="181">
        <v>18113.178484752883</v>
      </c>
      <c r="Q1782" s="181">
        <v>18198.500846545394</v>
      </c>
      <c r="R1782" s="181">
        <v>18276.671967870403</v>
      </c>
      <c r="S1782" s="181">
        <v>18347.552375996831</v>
      </c>
      <c r="T1782" s="181">
        <v>18411.162307392042</v>
      </c>
      <c r="U1782" s="181">
        <v>18467.420222909532</v>
      </c>
      <c r="V1782" s="181">
        <v>18516.168682505086</v>
      </c>
      <c r="W1782" s="181">
        <v>18557.406417180868</v>
      </c>
      <c r="X1782" s="181">
        <v>18591.183877446958</v>
      </c>
      <c r="Y1782" s="181">
        <v>18617.219387937672</v>
      </c>
    </row>
    <row r="1783" spans="1:25" x14ac:dyDescent="0.25">
      <c r="A1783" s="178" t="s">
        <v>1706</v>
      </c>
      <c r="B1783" s="178" t="s">
        <v>878</v>
      </c>
      <c r="C1783" s="178" t="s">
        <v>218</v>
      </c>
      <c r="D1783" s="178" t="s">
        <v>1876</v>
      </c>
      <c r="E1783" s="181">
        <v>1639.8185781713844</v>
      </c>
      <c r="F1783" s="181">
        <v>1664.953120234733</v>
      </c>
      <c r="G1783" s="181">
        <v>1694.0807974150709</v>
      </c>
      <c r="H1783" s="181">
        <v>1727.078299454656</v>
      </c>
      <c r="I1783" s="181">
        <v>1763.3851132199206</v>
      </c>
      <c r="J1783" s="182">
        <v>1802.5325914610034</v>
      </c>
      <c r="K1783" s="181">
        <v>1844.1493236154881</v>
      </c>
      <c r="L1783" s="181">
        <v>1887.9523619716645</v>
      </c>
      <c r="M1783" s="181">
        <v>1933.6906046419665</v>
      </c>
      <c r="N1783" s="181">
        <v>1981.1609338926287</v>
      </c>
      <c r="O1783" s="181">
        <v>2030.2015762656424</v>
      </c>
      <c r="P1783" s="181">
        <v>2080.7985667397729</v>
      </c>
      <c r="Q1783" s="181">
        <v>2132.9504921621233</v>
      </c>
      <c r="R1783" s="181">
        <v>2186.5291381775528</v>
      </c>
      <c r="S1783" s="181">
        <v>2241.4897246525575</v>
      </c>
      <c r="T1783" s="181">
        <v>2297.7602205214953</v>
      </c>
      <c r="U1783" s="181">
        <v>2355.2073057163166</v>
      </c>
      <c r="V1783" s="181">
        <v>2413.747646454623</v>
      </c>
      <c r="W1783" s="181">
        <v>2473.3623078209516</v>
      </c>
      <c r="X1783" s="181">
        <v>2534.0312799896897</v>
      </c>
      <c r="Y1783" s="181">
        <v>2595.6131134646484</v>
      </c>
    </row>
    <row r="1784" spans="1:25" x14ac:dyDescent="0.25">
      <c r="A1784" s="178" t="s">
        <v>1706</v>
      </c>
      <c r="B1784" s="178" t="s">
        <v>878</v>
      </c>
      <c r="C1784" s="178" t="s">
        <v>240</v>
      </c>
      <c r="D1784" s="178" t="s">
        <v>241</v>
      </c>
      <c r="E1784" s="181">
        <v>12533.908873670807</v>
      </c>
      <c r="F1784" s="181">
        <v>12482.74249944556</v>
      </c>
      <c r="G1784" s="181">
        <v>12458.317463416399</v>
      </c>
      <c r="H1784" s="181">
        <v>12458.179174092218</v>
      </c>
      <c r="I1784" s="181">
        <v>12476.908407690582</v>
      </c>
      <c r="J1784" s="182">
        <v>12510.08367085588</v>
      </c>
      <c r="K1784" s="181">
        <v>12554.240488093623</v>
      </c>
      <c r="L1784" s="181">
        <v>12606.73614758704</v>
      </c>
      <c r="M1784" s="181">
        <v>12665.311930077394</v>
      </c>
      <c r="N1784" s="181">
        <v>12728.16892422725</v>
      </c>
      <c r="O1784" s="181">
        <v>12793.889843717878</v>
      </c>
      <c r="P1784" s="181">
        <v>12862.066720483353</v>
      </c>
      <c r="Q1784" s="181">
        <v>12932.389158629552</v>
      </c>
      <c r="R1784" s="181">
        <v>13003.80745884249</v>
      </c>
      <c r="S1784" s="181">
        <v>13075.830588311554</v>
      </c>
      <c r="T1784" s="181">
        <v>13147.843045781092</v>
      </c>
      <c r="U1784" s="181">
        <v>13218.927353530898</v>
      </c>
      <c r="V1784" s="181">
        <v>13288.507656567215</v>
      </c>
      <c r="W1784" s="181">
        <v>13356.398170617487</v>
      </c>
      <c r="X1784" s="181">
        <v>13422.421179610419</v>
      </c>
      <c r="Y1784" s="181">
        <v>13485.781599672668</v>
      </c>
    </row>
    <row r="1785" spans="1:25" x14ac:dyDescent="0.25">
      <c r="A1785" s="178" t="s">
        <v>1706</v>
      </c>
      <c r="B1785" s="178" t="s">
        <v>881</v>
      </c>
      <c r="C1785" s="178" t="s">
        <v>218</v>
      </c>
      <c r="D1785" s="178" t="s">
        <v>1877</v>
      </c>
      <c r="E1785" s="181">
        <v>43639.470714253242</v>
      </c>
      <c r="F1785" s="181">
        <v>46443.434772204331</v>
      </c>
      <c r="G1785" s="181">
        <v>48627.337283569868</v>
      </c>
      <c r="H1785" s="181">
        <v>50301.266537902091</v>
      </c>
      <c r="I1785" s="181">
        <v>51556.041362535943</v>
      </c>
      <c r="J1785" s="182">
        <v>52470.240697368696</v>
      </c>
      <c r="K1785" s="181">
        <v>53110.281998446284</v>
      </c>
      <c r="L1785" s="181">
        <v>53530.733451496781</v>
      </c>
      <c r="M1785" s="181">
        <v>53774.318513740414</v>
      </c>
      <c r="N1785" s="181">
        <v>53874.839114386974</v>
      </c>
      <c r="O1785" s="181">
        <v>53858.725539559571</v>
      </c>
      <c r="P1785" s="181">
        <v>53749.674972091168</v>
      </c>
      <c r="Q1785" s="181">
        <v>53565.931926911719</v>
      </c>
      <c r="R1785" s="181">
        <v>53318.062152843624</v>
      </c>
      <c r="S1785" s="181">
        <v>53015.619407790429</v>
      </c>
      <c r="T1785" s="181">
        <v>52666.06440928649</v>
      </c>
      <c r="U1785" s="181">
        <v>52273.919693782045</v>
      </c>
      <c r="V1785" s="181">
        <v>51842.557280494329</v>
      </c>
      <c r="W1785" s="181">
        <v>51375.377127195228</v>
      </c>
      <c r="X1785" s="181">
        <v>50874.985673767056</v>
      </c>
      <c r="Y1785" s="181">
        <v>50342.06688536796</v>
      </c>
    </row>
    <row r="1786" spans="1:25" x14ac:dyDescent="0.25">
      <c r="A1786" s="178" t="s">
        <v>1706</v>
      </c>
      <c r="B1786" s="178" t="s">
        <v>881</v>
      </c>
      <c r="C1786" s="178" t="s">
        <v>560</v>
      </c>
      <c r="D1786" s="178" t="s">
        <v>1333</v>
      </c>
      <c r="E1786" s="181">
        <v>2524.5307682557604</v>
      </c>
      <c r="F1786" s="181">
        <v>2795.8950338529316</v>
      </c>
      <c r="G1786" s="181">
        <v>3046.2978165847558</v>
      </c>
      <c r="H1786" s="181">
        <v>3279.1865832230283</v>
      </c>
      <c r="I1786" s="181">
        <v>3497.5353262659737</v>
      </c>
      <c r="J1786" s="182">
        <v>3704.1702627667023</v>
      </c>
      <c r="K1786" s="181">
        <v>3901.681640076295</v>
      </c>
      <c r="L1786" s="181">
        <v>4092.3404342372555</v>
      </c>
      <c r="M1786" s="181">
        <v>4277.9806337724376</v>
      </c>
      <c r="N1786" s="181">
        <v>4460.1064415550009</v>
      </c>
      <c r="O1786" s="181">
        <v>4639.9216574344864</v>
      </c>
      <c r="P1786" s="181">
        <v>4818.6541404796908</v>
      </c>
      <c r="Q1786" s="181">
        <v>4997.2826796227127</v>
      </c>
      <c r="R1786" s="181">
        <v>5176.246459045934</v>
      </c>
      <c r="S1786" s="181">
        <v>5355.9901280736485</v>
      </c>
      <c r="T1786" s="181">
        <v>5536.8420193511747</v>
      </c>
      <c r="U1786" s="181">
        <v>5718.889045582865</v>
      </c>
      <c r="V1786" s="181">
        <v>5902.1243970604201</v>
      </c>
      <c r="W1786" s="181">
        <v>6086.5655505988125</v>
      </c>
      <c r="X1786" s="181">
        <v>6272.1569723062967</v>
      </c>
      <c r="Y1786" s="181">
        <v>6458.6090887767195</v>
      </c>
    </row>
    <row r="1787" spans="1:25" x14ac:dyDescent="0.25">
      <c r="A1787" s="178" t="s">
        <v>1706</v>
      </c>
      <c r="B1787" s="178" t="s">
        <v>881</v>
      </c>
      <c r="C1787" s="178" t="s">
        <v>528</v>
      </c>
      <c r="D1787" s="178" t="s">
        <v>277</v>
      </c>
      <c r="E1787" s="181">
        <v>2381.2520435985584</v>
      </c>
      <c r="F1787" s="181">
        <v>2637.2151398452902</v>
      </c>
      <c r="G1787" s="181">
        <v>2873.406413725028</v>
      </c>
      <c r="H1787" s="181">
        <v>3093.077672424597</v>
      </c>
      <c r="I1787" s="181">
        <v>3299.0341206985181</v>
      </c>
      <c r="J1787" s="182">
        <v>3493.9415747919311</v>
      </c>
      <c r="K1787" s="181">
        <v>3680.2432736131291</v>
      </c>
      <c r="L1787" s="181">
        <v>3860.0813048760638</v>
      </c>
      <c r="M1787" s="181">
        <v>4035.1855698253135</v>
      </c>
      <c r="N1787" s="181">
        <v>4206.9749009071857</v>
      </c>
      <c r="O1787" s="181">
        <v>4376.5847767967061</v>
      </c>
      <c r="P1787" s="181">
        <v>4545.1733699168808</v>
      </c>
      <c r="Q1787" s="181">
        <v>4713.6639184290816</v>
      </c>
      <c r="R1787" s="181">
        <v>4882.4706807947077</v>
      </c>
      <c r="S1787" s="181">
        <v>5052.0130704451476</v>
      </c>
      <c r="T1787" s="181">
        <v>5222.6007856389742</v>
      </c>
      <c r="U1787" s="181">
        <v>5394.3158063850888</v>
      </c>
      <c r="V1787" s="181">
        <v>5567.1517094574383</v>
      </c>
      <c r="W1787" s="181">
        <v>5741.1249797814162</v>
      </c>
      <c r="X1787" s="181">
        <v>5916.1832352688862</v>
      </c>
      <c r="Y1787" s="181">
        <v>6092.0533371354668</v>
      </c>
    </row>
    <row r="1788" spans="1:25" x14ac:dyDescent="0.25">
      <c r="A1788" s="178" t="s">
        <v>1706</v>
      </c>
      <c r="B1788" s="178" t="s">
        <v>881</v>
      </c>
      <c r="C1788" s="178" t="s">
        <v>506</v>
      </c>
      <c r="D1788" s="178" t="s">
        <v>1878</v>
      </c>
      <c r="E1788" s="181">
        <v>5197.3852866848201</v>
      </c>
      <c r="F1788" s="181">
        <v>5603.1859420880328</v>
      </c>
      <c r="G1788" s="181">
        <v>5942.873129733568</v>
      </c>
      <c r="H1788" s="181">
        <v>6227.3052672853901</v>
      </c>
      <c r="I1788" s="181">
        <v>6465.5587836766545</v>
      </c>
      <c r="J1788" s="182">
        <v>6665.6855676428877</v>
      </c>
      <c r="K1788" s="181">
        <v>6834.6399384443366</v>
      </c>
      <c r="L1788" s="181">
        <v>6978.2334194623454</v>
      </c>
      <c r="M1788" s="181">
        <v>7101.0485093726265</v>
      </c>
      <c r="N1788" s="181">
        <v>7206.7393704990791</v>
      </c>
      <c r="O1788" s="181">
        <v>7298.1732403735041</v>
      </c>
      <c r="P1788" s="181">
        <v>7378.0093946812303</v>
      </c>
      <c r="Q1788" s="181">
        <v>7448.3022578339724</v>
      </c>
      <c r="R1788" s="181">
        <v>7510.1437465033132</v>
      </c>
      <c r="S1788" s="181">
        <v>7564.548272837601</v>
      </c>
      <c r="T1788" s="181">
        <v>7612.2893964283439</v>
      </c>
      <c r="U1788" s="181">
        <v>7653.758533858585</v>
      </c>
      <c r="V1788" s="181">
        <v>7689.2038070025837</v>
      </c>
      <c r="W1788" s="181">
        <v>7718.8969814873872</v>
      </c>
      <c r="X1788" s="181">
        <v>7743.009419169658</v>
      </c>
      <c r="Y1788" s="181">
        <v>7761.4309074182083</v>
      </c>
    </row>
    <row r="1789" spans="1:25" x14ac:dyDescent="0.25">
      <c r="A1789" s="178" t="s">
        <v>1706</v>
      </c>
      <c r="B1789" s="178" t="s">
        <v>881</v>
      </c>
      <c r="C1789" s="178" t="s">
        <v>508</v>
      </c>
      <c r="D1789" s="178" t="s">
        <v>1879</v>
      </c>
      <c r="E1789" s="181">
        <v>2601.2151561004594</v>
      </c>
      <c r="F1789" s="181">
        <v>2880.8223010682873</v>
      </c>
      <c r="G1789" s="181">
        <v>3138.8312434674249</v>
      </c>
      <c r="H1789" s="181">
        <v>3378.7941692841578</v>
      </c>
      <c r="I1789" s="181">
        <v>3603.7754081189751</v>
      </c>
      <c r="J1789" s="182">
        <v>3816.687025344746</v>
      </c>
      <c r="K1789" s="181">
        <v>4020.1979488875636</v>
      </c>
      <c r="L1789" s="181">
        <v>4216.6481372756352</v>
      </c>
      <c r="M1789" s="181">
        <v>4407.9272877159619</v>
      </c>
      <c r="N1789" s="181">
        <v>4595.5852942960764</v>
      </c>
      <c r="O1789" s="181">
        <v>4780.8625231279357</v>
      </c>
      <c r="P1789" s="181">
        <v>4965.0241303583643</v>
      </c>
      <c r="Q1789" s="181">
        <v>5149.0786363178795</v>
      </c>
      <c r="R1789" s="181">
        <v>5333.4785657155853</v>
      </c>
      <c r="S1789" s="181">
        <v>5518.6820744100078</v>
      </c>
      <c r="T1789" s="181">
        <v>5705.0274683802145</v>
      </c>
      <c r="U1789" s="181">
        <v>5892.6043003647419</v>
      </c>
      <c r="V1789" s="181">
        <v>6081.4055538056382</v>
      </c>
      <c r="W1789" s="181">
        <v>6271.4492363883555</v>
      </c>
      <c r="X1789" s="181">
        <v>6462.6781273403449</v>
      </c>
      <c r="Y1789" s="181">
        <v>6654.7938572607018</v>
      </c>
    </row>
    <row r="1790" spans="1:25" x14ac:dyDescent="0.25">
      <c r="A1790" s="178" t="s">
        <v>1706</v>
      </c>
      <c r="B1790" s="178" t="s">
        <v>881</v>
      </c>
      <c r="C1790" s="178" t="s">
        <v>733</v>
      </c>
      <c r="D1790" s="178" t="s">
        <v>1880</v>
      </c>
      <c r="E1790" s="181">
        <v>4156.0920201620611</v>
      </c>
      <c r="F1790" s="181">
        <v>4434.9597430579115</v>
      </c>
      <c r="G1790" s="181">
        <v>4655.9200192212656</v>
      </c>
      <c r="H1790" s="181">
        <v>4829.0712499597785</v>
      </c>
      <c r="I1790" s="181">
        <v>4962.7674744024198</v>
      </c>
      <c r="J1790" s="182">
        <v>5064.272789753556</v>
      </c>
      <c r="K1790" s="181">
        <v>5139.7537608788616</v>
      </c>
      <c r="L1790" s="181">
        <v>5194.2945157193817</v>
      </c>
      <c r="M1790" s="181">
        <v>5231.8822689796853</v>
      </c>
      <c r="N1790" s="181">
        <v>5255.6774573165903</v>
      </c>
      <c r="O1790" s="181">
        <v>5268.1539979498521</v>
      </c>
      <c r="P1790" s="181">
        <v>5271.5448100622752</v>
      </c>
      <c r="Q1790" s="181">
        <v>5267.5709766073442</v>
      </c>
      <c r="R1790" s="181">
        <v>5257.2152441902426</v>
      </c>
      <c r="S1790" s="181">
        <v>5241.3711358871524</v>
      </c>
      <c r="T1790" s="181">
        <v>5220.7345233891847</v>
      </c>
      <c r="U1790" s="181">
        <v>5195.7169175296394</v>
      </c>
      <c r="V1790" s="181">
        <v>5166.6197741075275</v>
      </c>
      <c r="W1790" s="181">
        <v>5133.7507509383177</v>
      </c>
      <c r="X1790" s="181">
        <v>5097.3414638122422</v>
      </c>
      <c r="Y1790" s="181">
        <v>5057.433030566207</v>
      </c>
    </row>
    <row r="1791" spans="1:25" x14ac:dyDescent="0.25">
      <c r="A1791" s="178" t="s">
        <v>1706</v>
      </c>
      <c r="B1791" s="178" t="s">
        <v>881</v>
      </c>
      <c r="C1791" s="178" t="s">
        <v>752</v>
      </c>
      <c r="D1791" s="178" t="s">
        <v>1881</v>
      </c>
      <c r="E1791" s="181">
        <v>17895.7145107051</v>
      </c>
      <c r="F1791" s="181">
        <v>19819.342254362742</v>
      </c>
      <c r="G1791" s="181">
        <v>21594.379726197927</v>
      </c>
      <c r="H1791" s="181">
        <v>23245.265083950282</v>
      </c>
      <c r="I1791" s="181">
        <v>24793.080154537682</v>
      </c>
      <c r="J1791" s="182">
        <v>26257.859224792246</v>
      </c>
      <c r="K1791" s="181">
        <v>27657.963856272236</v>
      </c>
      <c r="L1791" s="181">
        <v>29009.492382746572</v>
      </c>
      <c r="M1791" s="181">
        <v>30325.44545187366</v>
      </c>
      <c r="N1791" s="181">
        <v>31616.485950207607</v>
      </c>
      <c r="O1791" s="181">
        <v>32891.147288672255</v>
      </c>
      <c r="P1791" s="181">
        <v>34158.1334274771</v>
      </c>
      <c r="Q1791" s="181">
        <v>35424.382736126427</v>
      </c>
      <c r="R1791" s="181">
        <v>36693.008472277594</v>
      </c>
      <c r="S1791" s="181">
        <v>37967.162634498025</v>
      </c>
      <c r="T1791" s="181">
        <v>39249.172683937737</v>
      </c>
      <c r="U1791" s="181">
        <v>40539.654721205996</v>
      </c>
      <c r="V1791" s="181">
        <v>41838.560474125989</v>
      </c>
      <c r="W1791" s="181">
        <v>43146.013831103133</v>
      </c>
      <c r="X1791" s="181">
        <v>44461.621127427607</v>
      </c>
      <c r="Y1791" s="181">
        <v>45783.329655692723</v>
      </c>
    </row>
    <row r="1792" spans="1:25" x14ac:dyDescent="0.25">
      <c r="A1792" s="178" t="s">
        <v>1706</v>
      </c>
      <c r="B1792" s="178" t="s">
        <v>881</v>
      </c>
      <c r="C1792" s="178" t="s">
        <v>674</v>
      </c>
      <c r="D1792" s="178" t="s">
        <v>1882</v>
      </c>
      <c r="E1792" s="181">
        <v>14920.158461310122</v>
      </c>
      <c r="F1792" s="181">
        <v>15876.027807667635</v>
      </c>
      <c r="G1792" s="181">
        <v>16619.638313206808</v>
      </c>
      <c r="H1792" s="181">
        <v>17188.720830931332</v>
      </c>
      <c r="I1792" s="181">
        <v>17614.396176840044</v>
      </c>
      <c r="J1792" s="182">
        <v>17923.5822039544</v>
      </c>
      <c r="K1792" s="181">
        <v>18139.024268800305</v>
      </c>
      <c r="L1792" s="181">
        <v>18279.405507911608</v>
      </c>
      <c r="M1792" s="181">
        <v>18359.351956118124</v>
      </c>
      <c r="N1792" s="181">
        <v>18390.433959413636</v>
      </c>
      <c r="O1792" s="181">
        <v>18381.697826901913</v>
      </c>
      <c r="P1792" s="181">
        <v>18341.250878774321</v>
      </c>
      <c r="Q1792" s="181">
        <v>18275.334423485496</v>
      </c>
      <c r="R1792" s="181">
        <v>18187.566042846731</v>
      </c>
      <c r="S1792" s="181">
        <v>18081.215632616517</v>
      </c>
      <c r="T1792" s="181">
        <v>17958.837075447642</v>
      </c>
      <c r="U1792" s="181">
        <v>17821.980732359385</v>
      </c>
      <c r="V1792" s="181">
        <v>17671.803693978778</v>
      </c>
      <c r="W1792" s="181">
        <v>17509.471760913504</v>
      </c>
      <c r="X1792" s="181">
        <v>17335.879520762384</v>
      </c>
      <c r="Y1792" s="181">
        <v>17151.265957019044</v>
      </c>
    </row>
    <row r="1793" spans="1:25" x14ac:dyDescent="0.25">
      <c r="A1793" s="178" t="s">
        <v>1706</v>
      </c>
      <c r="B1793" s="178" t="s">
        <v>881</v>
      </c>
      <c r="C1793" s="178" t="s">
        <v>240</v>
      </c>
      <c r="D1793" s="178" t="s">
        <v>241</v>
      </c>
      <c r="E1793" s="181">
        <v>5022.8274038278068</v>
      </c>
      <c r="F1793" s="181">
        <v>5562.7360026058714</v>
      </c>
      <c r="G1793" s="181">
        <v>6060.9394608149132</v>
      </c>
      <c r="H1793" s="181">
        <v>6524.2968870040913</v>
      </c>
      <c r="I1793" s="181">
        <v>6958.7253613717121</v>
      </c>
      <c r="J1793" s="182">
        <v>7369.8479488619732</v>
      </c>
      <c r="K1793" s="181">
        <v>7762.8182271382157</v>
      </c>
      <c r="L1793" s="181">
        <v>8142.1545490140197</v>
      </c>
      <c r="M1793" s="181">
        <v>8511.505833301042</v>
      </c>
      <c r="N1793" s="181">
        <v>8873.8648545406886</v>
      </c>
      <c r="O1793" s="181">
        <v>9231.626702921214</v>
      </c>
      <c r="P1793" s="181">
        <v>9587.2343370535164</v>
      </c>
      <c r="Q1793" s="181">
        <v>9942.6351635339142</v>
      </c>
      <c r="R1793" s="181">
        <v>10298.702986862765</v>
      </c>
      <c r="S1793" s="181">
        <v>10656.322485032208</v>
      </c>
      <c r="T1793" s="181">
        <v>11016.146911402913</v>
      </c>
      <c r="U1793" s="181">
        <v>11378.349188213997</v>
      </c>
      <c r="V1793" s="181">
        <v>11742.915766813216</v>
      </c>
      <c r="W1793" s="181">
        <v>12109.881419216928</v>
      </c>
      <c r="X1793" s="181">
        <v>12479.135654732445</v>
      </c>
      <c r="Y1793" s="181">
        <v>12850.102335703559</v>
      </c>
    </row>
    <row r="1794" spans="1:25" x14ac:dyDescent="0.25">
      <c r="A1794" s="178" t="s">
        <v>1706</v>
      </c>
      <c r="B1794" s="178" t="s">
        <v>883</v>
      </c>
      <c r="C1794" s="178" t="s">
        <v>218</v>
      </c>
      <c r="D1794" s="178" t="s">
        <v>1883</v>
      </c>
      <c r="E1794" s="181">
        <v>8578.0440142928619</v>
      </c>
      <c r="F1794" s="181">
        <v>8611.159638238254</v>
      </c>
      <c r="G1794" s="181">
        <v>8642.5924089058353</v>
      </c>
      <c r="H1794" s="181">
        <v>8674.8720537527915</v>
      </c>
      <c r="I1794" s="181">
        <v>8707.1642267855714</v>
      </c>
      <c r="J1794" s="182">
        <v>8738.3718140529654</v>
      </c>
      <c r="K1794" s="181">
        <v>8767.6310173453712</v>
      </c>
      <c r="L1794" s="181">
        <v>8794.2695290763349</v>
      </c>
      <c r="M1794" s="181">
        <v>8817.5837173826967</v>
      </c>
      <c r="N1794" s="181">
        <v>8836.9682014666123</v>
      </c>
      <c r="O1794" s="181">
        <v>8851.9154610734586</v>
      </c>
      <c r="P1794" s="181">
        <v>8862.5705813420645</v>
      </c>
      <c r="Q1794" s="181">
        <v>8869.0466270502875</v>
      </c>
      <c r="R1794" s="181">
        <v>8870.881522459913</v>
      </c>
      <c r="S1794" s="181">
        <v>8867.9603393454472</v>
      </c>
      <c r="T1794" s="181">
        <v>8860.3108691116668</v>
      </c>
      <c r="U1794" s="181">
        <v>8847.8102103903511</v>
      </c>
      <c r="V1794" s="181">
        <v>8830.2410740832111</v>
      </c>
      <c r="W1794" s="181">
        <v>8807.551893936381</v>
      </c>
      <c r="X1794" s="181">
        <v>8779.7432717670381</v>
      </c>
      <c r="Y1794" s="181">
        <v>8746.6889588605136</v>
      </c>
    </row>
    <row r="1795" spans="1:25" x14ac:dyDescent="0.25">
      <c r="A1795" s="178" t="s">
        <v>1706</v>
      </c>
      <c r="B1795" s="178" t="s">
        <v>883</v>
      </c>
      <c r="C1795" s="178" t="s">
        <v>560</v>
      </c>
      <c r="D1795" s="178" t="s">
        <v>1884</v>
      </c>
      <c r="E1795" s="181">
        <v>2543.7362810094155</v>
      </c>
      <c r="F1795" s="181">
        <v>2563.4549787251281</v>
      </c>
      <c r="G1795" s="181">
        <v>2582.7854176349279</v>
      </c>
      <c r="H1795" s="181">
        <v>2602.4812658445376</v>
      </c>
      <c r="I1795" s="181">
        <v>2622.2947747059179</v>
      </c>
      <c r="J1795" s="182">
        <v>2641.8948817443852</v>
      </c>
      <c r="K1795" s="181">
        <v>2661.0161969717951</v>
      </c>
      <c r="L1795" s="181">
        <v>2679.4475822199856</v>
      </c>
      <c r="M1795" s="181">
        <v>2696.9650917370177</v>
      </c>
      <c r="N1795" s="181">
        <v>2713.3715412011879</v>
      </c>
      <c r="O1795" s="181">
        <v>2728.4969392656985</v>
      </c>
      <c r="P1795" s="181">
        <v>2742.3706999845472</v>
      </c>
      <c r="Q1795" s="181">
        <v>2755.0128656439188</v>
      </c>
      <c r="R1795" s="181">
        <v>2766.2645552541653</v>
      </c>
      <c r="S1795" s="181">
        <v>2776.0732108359816</v>
      </c>
      <c r="T1795" s="181">
        <v>2784.4304380548338</v>
      </c>
      <c r="U1795" s="181">
        <v>2791.2803044198959</v>
      </c>
      <c r="V1795" s="181">
        <v>2796.5362501126883</v>
      </c>
      <c r="W1795" s="181">
        <v>2800.163198232271</v>
      </c>
      <c r="X1795" s="181">
        <v>2802.1423226217044</v>
      </c>
      <c r="Y1795" s="181">
        <v>2802.4140101301809</v>
      </c>
    </row>
    <row r="1796" spans="1:25" x14ac:dyDescent="0.25">
      <c r="A1796" s="178" t="s">
        <v>1706</v>
      </c>
      <c r="B1796" s="178" t="s">
        <v>883</v>
      </c>
      <c r="C1796" s="178" t="s">
        <v>475</v>
      </c>
      <c r="D1796" s="178" t="s">
        <v>1885</v>
      </c>
      <c r="E1796" s="181">
        <v>4194.1366061881436</v>
      </c>
      <c r="F1796" s="181">
        <v>4234.2124755343893</v>
      </c>
      <c r="G1796" s="181">
        <v>4273.7758860292415</v>
      </c>
      <c r="H1796" s="181">
        <v>4314.0730638147752</v>
      </c>
      <c r="I1796" s="181">
        <v>4354.6961701358714</v>
      </c>
      <c r="J1796" s="182">
        <v>4395.095831601916</v>
      </c>
      <c r="K1796" s="181">
        <v>4434.8281863126585</v>
      </c>
      <c r="L1796" s="181">
        <v>4473.5367778680366</v>
      </c>
      <c r="M1796" s="181">
        <v>4510.8411906106121</v>
      </c>
      <c r="N1796" s="181">
        <v>4546.4031466848755</v>
      </c>
      <c r="O1796" s="181">
        <v>4579.9276195523653</v>
      </c>
      <c r="P1796" s="181">
        <v>4611.4528167488907</v>
      </c>
      <c r="Q1796" s="181">
        <v>4641.0014718491357</v>
      </c>
      <c r="R1796" s="181">
        <v>4668.294572826795</v>
      </c>
      <c r="S1796" s="181">
        <v>4693.2308989042367</v>
      </c>
      <c r="T1796" s="181">
        <v>4715.7833454315387</v>
      </c>
      <c r="U1796" s="181">
        <v>4735.8440036816355</v>
      </c>
      <c r="V1796" s="181">
        <v>4753.2521818081395</v>
      </c>
      <c r="W1796" s="181">
        <v>4767.9337478177713</v>
      </c>
      <c r="X1796" s="181">
        <v>4779.8418106759846</v>
      </c>
      <c r="Y1796" s="181">
        <v>4788.8594982547384</v>
      </c>
    </row>
    <row r="1797" spans="1:25" x14ac:dyDescent="0.25">
      <c r="A1797" s="178" t="s">
        <v>1706</v>
      </c>
      <c r="B1797" s="178" t="s">
        <v>883</v>
      </c>
      <c r="C1797" s="178" t="s">
        <v>462</v>
      </c>
      <c r="D1797" s="178" t="s">
        <v>1886</v>
      </c>
      <c r="E1797" s="181">
        <v>1523.2135111282571</v>
      </c>
      <c r="F1797" s="181">
        <v>1606.8448516580559</v>
      </c>
      <c r="G1797" s="181">
        <v>1694.712875921703</v>
      </c>
      <c r="H1797" s="181">
        <v>1787.5367016100415</v>
      </c>
      <c r="I1797" s="181">
        <v>1885.4213358353265</v>
      </c>
      <c r="J1797" s="182">
        <v>1988.3919373720853</v>
      </c>
      <c r="K1797" s="181">
        <v>2096.4935479413971</v>
      </c>
      <c r="L1797" s="181">
        <v>2209.7891138732489</v>
      </c>
      <c r="M1797" s="181">
        <v>2328.3080609434705</v>
      </c>
      <c r="N1797" s="181">
        <v>2452.0760439045694</v>
      </c>
      <c r="O1797" s="181">
        <v>2581.1170040732236</v>
      </c>
      <c r="P1797" s="181">
        <v>2715.6258454581721</v>
      </c>
      <c r="Q1797" s="181">
        <v>2855.7945250444113</v>
      </c>
      <c r="R1797" s="181">
        <v>3001.6260764111648</v>
      </c>
      <c r="S1797" s="181">
        <v>3153.2132652652986</v>
      </c>
      <c r="T1797" s="181">
        <v>3310.6887614505722</v>
      </c>
      <c r="U1797" s="181">
        <v>3474.1213591949668</v>
      </c>
      <c r="V1797" s="181">
        <v>3643.5232029869831</v>
      </c>
      <c r="W1797" s="181">
        <v>3818.9500849549395</v>
      </c>
      <c r="X1797" s="181">
        <v>4000.4641268376517</v>
      </c>
      <c r="Y1797" s="181">
        <v>4188.0517401312882</v>
      </c>
    </row>
    <row r="1798" spans="1:25" x14ac:dyDescent="0.25">
      <c r="A1798" s="178" t="s">
        <v>1706</v>
      </c>
      <c r="B1798" s="178" t="s">
        <v>883</v>
      </c>
      <c r="C1798" s="178" t="s">
        <v>240</v>
      </c>
      <c r="D1798" s="178" t="s">
        <v>241</v>
      </c>
      <c r="E1798" s="181">
        <v>475.43642395056935</v>
      </c>
      <c r="F1798" s="181">
        <v>481.87437678172284</v>
      </c>
      <c r="G1798" s="181">
        <v>488.29720444662252</v>
      </c>
      <c r="H1798" s="181">
        <v>494.84740483154707</v>
      </c>
      <c r="I1798" s="181">
        <v>501.4792499083153</v>
      </c>
      <c r="J1798" s="182">
        <v>508.129915791087</v>
      </c>
      <c r="K1798" s="181">
        <v>514.74782694044541</v>
      </c>
      <c r="L1798" s="181">
        <v>521.2907782045063</v>
      </c>
      <c r="M1798" s="181">
        <v>527.71309953281582</v>
      </c>
      <c r="N1798" s="181">
        <v>533.97335720203796</v>
      </c>
      <c r="O1798" s="181">
        <v>540.03457580917495</v>
      </c>
      <c r="P1798" s="181">
        <v>545.89866049707916</v>
      </c>
      <c r="Q1798" s="181">
        <v>551.5657275026141</v>
      </c>
      <c r="R1798" s="181">
        <v>556.99991177074207</v>
      </c>
      <c r="S1798" s="181">
        <v>562.18609858200909</v>
      </c>
      <c r="T1798" s="181">
        <v>567.11787072734489</v>
      </c>
      <c r="U1798" s="181">
        <v>571.77897822427519</v>
      </c>
      <c r="V1798" s="181">
        <v>576.1465414984134</v>
      </c>
      <c r="W1798" s="181">
        <v>580.20787946779092</v>
      </c>
      <c r="X1798" s="181">
        <v>583.95346727430024</v>
      </c>
      <c r="Y1798" s="181">
        <v>587.36507586443213</v>
      </c>
    </row>
    <row r="1799" spans="1:25" x14ac:dyDescent="0.25">
      <c r="A1799" s="178" t="s">
        <v>1706</v>
      </c>
      <c r="B1799" s="178" t="s">
        <v>884</v>
      </c>
      <c r="C1799" s="178" t="s">
        <v>565</v>
      </c>
      <c r="D1799" s="178" t="s">
        <v>566</v>
      </c>
      <c r="E1799" s="181">
        <v>9824.8627960811627</v>
      </c>
      <c r="F1799" s="181">
        <v>9827.6347165913667</v>
      </c>
      <c r="G1799" s="181">
        <v>9842.5539171377495</v>
      </c>
      <c r="H1799" s="181">
        <v>9869.1174785315561</v>
      </c>
      <c r="I1799" s="181">
        <v>9905.0832941014869</v>
      </c>
      <c r="J1799" s="182">
        <v>9948.4508475764851</v>
      </c>
      <c r="K1799" s="181">
        <v>9997.7342641707546</v>
      </c>
      <c r="L1799" s="181">
        <v>10051.693997568467</v>
      </c>
      <c r="M1799" s="181">
        <v>10109.084928133849</v>
      </c>
      <c r="N1799" s="181">
        <v>10169.028659179308</v>
      </c>
      <c r="O1799" s="181">
        <v>10230.826045197213</v>
      </c>
      <c r="P1799" s="181">
        <v>10294.38696735679</v>
      </c>
      <c r="Q1799" s="181">
        <v>10359.514059687706</v>
      </c>
      <c r="R1799" s="181">
        <v>10425.329071039612</v>
      </c>
      <c r="S1799" s="181">
        <v>10491.443959653407</v>
      </c>
      <c r="T1799" s="181">
        <v>10558.379892697099</v>
      </c>
      <c r="U1799" s="181">
        <v>10625.76184275995</v>
      </c>
      <c r="V1799" s="181">
        <v>10692.43016842303</v>
      </c>
      <c r="W1799" s="181">
        <v>10758.103287400811</v>
      </c>
      <c r="X1799" s="181">
        <v>10822.622551943772</v>
      </c>
      <c r="Y1799" s="181">
        <v>10886.297207298627</v>
      </c>
    </row>
    <row r="1800" spans="1:25" x14ac:dyDescent="0.25">
      <c r="A1800" s="178" t="s">
        <v>1706</v>
      </c>
      <c r="B1800" s="178" t="s">
        <v>886</v>
      </c>
      <c r="C1800" s="178" t="s">
        <v>218</v>
      </c>
      <c r="D1800" s="178" t="s">
        <v>1887</v>
      </c>
      <c r="E1800" s="181">
        <v>7582.5137897472141</v>
      </c>
      <c r="F1800" s="181">
        <v>7756.7057066859315</v>
      </c>
      <c r="G1800" s="181">
        <v>7907.9965544173556</v>
      </c>
      <c r="H1800" s="181">
        <v>8043.8880604423275</v>
      </c>
      <c r="I1800" s="181">
        <v>8167.9879123727842</v>
      </c>
      <c r="J1800" s="182">
        <v>8282.7512923097347</v>
      </c>
      <c r="K1800" s="181">
        <v>8389.9956564077056</v>
      </c>
      <c r="L1800" s="181">
        <v>8491.140128481391</v>
      </c>
      <c r="M1800" s="181">
        <v>8587.08961639074</v>
      </c>
      <c r="N1800" s="181">
        <v>8678.4686493951303</v>
      </c>
      <c r="O1800" s="181">
        <v>8765.7094188296014</v>
      </c>
      <c r="P1800" s="181">
        <v>8849.6232041769908</v>
      </c>
      <c r="Q1800" s="181">
        <v>8930.8501629129605</v>
      </c>
      <c r="R1800" s="181">
        <v>9009.3320713047615</v>
      </c>
      <c r="S1800" s="181">
        <v>9085.1737350482999</v>
      </c>
      <c r="T1800" s="181">
        <v>9158.1831197233878</v>
      </c>
      <c r="U1800" s="181">
        <v>9228.5290355100296</v>
      </c>
      <c r="V1800" s="181">
        <v>9296.5857620111965</v>
      </c>
      <c r="W1800" s="181">
        <v>9362.3058069977178</v>
      </c>
      <c r="X1800" s="181">
        <v>9425.6045844481578</v>
      </c>
      <c r="Y1800" s="181">
        <v>9485.9372870713469</v>
      </c>
    </row>
    <row r="1801" spans="1:25" x14ac:dyDescent="0.25">
      <c r="A1801" s="178" t="s">
        <v>1706</v>
      </c>
      <c r="B1801" s="178" t="s">
        <v>886</v>
      </c>
      <c r="C1801" s="178" t="s">
        <v>240</v>
      </c>
      <c r="D1801" s="178" t="s">
        <v>241</v>
      </c>
      <c r="E1801" s="181">
        <v>2753.426795159603</v>
      </c>
      <c r="F1801" s="181">
        <v>2804.8506411823209</v>
      </c>
      <c r="G1801" s="181">
        <v>2848.2430355556662</v>
      </c>
      <c r="H1801" s="181">
        <v>2886.4246995583512</v>
      </c>
      <c r="I1801" s="181">
        <v>2920.7731944124471</v>
      </c>
      <c r="J1801" s="182">
        <v>2952.229713888174</v>
      </c>
      <c r="K1801" s="181">
        <v>2981.4916052815706</v>
      </c>
      <c r="L1801" s="181">
        <v>3009.1026540877156</v>
      </c>
      <c r="M1801" s="181">
        <v>3035.4156040062239</v>
      </c>
      <c r="N1801" s="181">
        <v>3060.678021368135</v>
      </c>
      <c r="O1801" s="181">
        <v>3085.0651437823094</v>
      </c>
      <c r="P1801" s="181">
        <v>3108.8818309706398</v>
      </c>
      <c r="Q1801" s="181">
        <v>3132.3689288753362</v>
      </c>
      <c r="R1801" s="181">
        <v>3155.5197154679454</v>
      </c>
      <c r="S1801" s="181">
        <v>3178.383229212036</v>
      </c>
      <c r="T1801" s="181">
        <v>3200.903261880776</v>
      </c>
      <c r="U1801" s="181">
        <v>3223.1485538058796</v>
      </c>
      <c r="V1801" s="181">
        <v>3245.2581227523233</v>
      </c>
      <c r="W1801" s="181">
        <v>3267.2224240558617</v>
      </c>
      <c r="X1801" s="181">
        <v>3289.0179532669986</v>
      </c>
      <c r="Y1801" s="181">
        <v>3310.4595652881903</v>
      </c>
    </row>
    <row r="1802" spans="1:25" x14ac:dyDescent="0.25">
      <c r="A1802" s="178" t="s">
        <v>1706</v>
      </c>
      <c r="B1802" s="178" t="s">
        <v>891</v>
      </c>
      <c r="C1802" s="178" t="s">
        <v>218</v>
      </c>
      <c r="D1802" s="178" t="s">
        <v>1888</v>
      </c>
      <c r="E1802" s="181">
        <v>5251.5540249255719</v>
      </c>
      <c r="F1802" s="181">
        <v>5306.996045363665</v>
      </c>
      <c r="G1802" s="181">
        <v>5373.2112144175735</v>
      </c>
      <c r="H1802" s="181">
        <v>5449.6679562323789</v>
      </c>
      <c r="I1802" s="181">
        <v>5534.4540371782687</v>
      </c>
      <c r="J1802" s="182">
        <v>5625.8758645438502</v>
      </c>
      <c r="K1802" s="181">
        <v>5722.7159101243642</v>
      </c>
      <c r="L1802" s="181">
        <v>5823.9570466757195</v>
      </c>
      <c r="M1802" s="181">
        <v>5928.663325337051</v>
      </c>
      <c r="N1802" s="181">
        <v>6036.0556944959253</v>
      </c>
      <c r="O1802" s="181">
        <v>6145.5139590434965</v>
      </c>
      <c r="P1802" s="181">
        <v>6256.8843626079797</v>
      </c>
      <c r="Q1802" s="181">
        <v>6370.0346949204395</v>
      </c>
      <c r="R1802" s="181">
        <v>6484.460301423549</v>
      </c>
      <c r="S1802" s="181">
        <v>6599.9746911504844</v>
      </c>
      <c r="T1802" s="181">
        <v>6716.6124352156139</v>
      </c>
      <c r="U1802" s="181">
        <v>6833.7261871022483</v>
      </c>
      <c r="V1802" s="181">
        <v>6950.5013330364254</v>
      </c>
      <c r="W1802" s="181">
        <v>7066.8387905477166</v>
      </c>
      <c r="X1802" s="181">
        <v>7182.7069477560917</v>
      </c>
      <c r="Y1802" s="181">
        <v>7298.0228811900906</v>
      </c>
    </row>
    <row r="1803" spans="1:25" x14ac:dyDescent="0.25">
      <c r="A1803" s="178" t="s">
        <v>1706</v>
      </c>
      <c r="B1803" s="178" t="s">
        <v>891</v>
      </c>
      <c r="C1803" s="178" t="s">
        <v>560</v>
      </c>
      <c r="D1803" s="178" t="s">
        <v>1889</v>
      </c>
      <c r="E1803" s="181">
        <v>1302.0298399940491</v>
      </c>
      <c r="F1803" s="181">
        <v>1346.4352622686392</v>
      </c>
      <c r="G1803" s="181">
        <v>1395.0000994849981</v>
      </c>
      <c r="H1803" s="181">
        <v>1447.8180311952021</v>
      </c>
      <c r="I1803" s="181">
        <v>1504.6044338980375</v>
      </c>
      <c r="J1803" s="182">
        <v>1565.0971857629477</v>
      </c>
      <c r="K1803" s="181">
        <v>1629.1345923715321</v>
      </c>
      <c r="L1803" s="181">
        <v>1696.5886401924531</v>
      </c>
      <c r="M1803" s="181">
        <v>1767.3346535022824</v>
      </c>
      <c r="N1803" s="181">
        <v>1841.2758457096841</v>
      </c>
      <c r="O1803" s="181">
        <v>1918.3482058031207</v>
      </c>
      <c r="P1803" s="181">
        <v>1998.6234210661476</v>
      </c>
      <c r="Q1803" s="181">
        <v>2082.1799236027077</v>
      </c>
      <c r="R1803" s="181">
        <v>2168.9718013091351</v>
      </c>
      <c r="S1803" s="181">
        <v>2259.0505716833086</v>
      </c>
      <c r="T1803" s="181">
        <v>2352.5430818622349</v>
      </c>
      <c r="U1803" s="181">
        <v>2449.3366602699921</v>
      </c>
      <c r="V1803" s="181">
        <v>2549.2395830048699</v>
      </c>
      <c r="W1803" s="181">
        <v>2652.3041186606829</v>
      </c>
      <c r="X1803" s="181">
        <v>2758.6073958973038</v>
      </c>
      <c r="Y1803" s="181">
        <v>2868.2076001251098</v>
      </c>
    </row>
    <row r="1804" spans="1:25" x14ac:dyDescent="0.25">
      <c r="A1804" s="178" t="s">
        <v>1706</v>
      </c>
      <c r="B1804" s="178" t="s">
        <v>891</v>
      </c>
      <c r="C1804" s="178" t="s">
        <v>698</v>
      </c>
      <c r="D1804" s="178" t="s">
        <v>1890</v>
      </c>
      <c r="E1804" s="181">
        <v>2330.3202799583173</v>
      </c>
      <c r="F1804" s="181">
        <v>2342.0033077371027</v>
      </c>
      <c r="G1804" s="181">
        <v>2358.2161845543619</v>
      </c>
      <c r="H1804" s="181">
        <v>2378.6509003040619</v>
      </c>
      <c r="I1804" s="181">
        <v>2402.4060574248433</v>
      </c>
      <c r="J1804" s="182">
        <v>2428.6936503591555</v>
      </c>
      <c r="K1804" s="181">
        <v>2456.9467397673893</v>
      </c>
      <c r="L1804" s="181">
        <v>2486.6959183955714</v>
      </c>
      <c r="M1804" s="181">
        <v>2517.5161761139066</v>
      </c>
      <c r="N1804" s="181">
        <v>2549.0577964972554</v>
      </c>
      <c r="O1804" s="181">
        <v>2581.0452397320905</v>
      </c>
      <c r="P1804" s="181">
        <v>2613.4036836699574</v>
      </c>
      <c r="Q1804" s="181">
        <v>2646.068794510019</v>
      </c>
      <c r="R1804" s="181">
        <v>2678.8236976470293</v>
      </c>
      <c r="S1804" s="181">
        <v>2711.5869152681121</v>
      </c>
      <c r="T1804" s="181">
        <v>2744.3690420008375</v>
      </c>
      <c r="U1804" s="181">
        <v>2776.9033153684295</v>
      </c>
      <c r="V1804" s="181">
        <v>2808.8612024659255</v>
      </c>
      <c r="W1804" s="181">
        <v>2840.2089769138947</v>
      </c>
      <c r="X1804" s="181">
        <v>2870.9407006263755</v>
      </c>
      <c r="Y1804" s="181">
        <v>2901.0302555440235</v>
      </c>
    </row>
    <row r="1805" spans="1:25" x14ac:dyDescent="0.25">
      <c r="A1805" s="178" t="s">
        <v>1706</v>
      </c>
      <c r="B1805" s="178" t="s">
        <v>891</v>
      </c>
      <c r="C1805" s="178" t="s">
        <v>240</v>
      </c>
      <c r="D1805" s="178" t="s">
        <v>241</v>
      </c>
      <c r="E1805" s="181">
        <v>27865.862836241919</v>
      </c>
      <c r="F1805" s="181">
        <v>27819.928642569012</v>
      </c>
      <c r="G1805" s="181">
        <v>27828.98762493204</v>
      </c>
      <c r="H1805" s="181">
        <v>27888.403823182049</v>
      </c>
      <c r="I1805" s="181">
        <v>27986.759794660644</v>
      </c>
      <c r="J1805" s="182">
        <v>28114.251613041881</v>
      </c>
      <c r="K1805" s="181">
        <v>28263.873551206372</v>
      </c>
      <c r="L1805" s="181">
        <v>28429.916232405503</v>
      </c>
      <c r="M1805" s="181">
        <v>28607.320979424941</v>
      </c>
      <c r="N1805" s="181">
        <v>28792.007164688148</v>
      </c>
      <c r="O1805" s="181">
        <v>28980.828724782761</v>
      </c>
      <c r="P1805" s="181">
        <v>29172.957736222837</v>
      </c>
      <c r="Q1805" s="181">
        <v>29367.705070181022</v>
      </c>
      <c r="R1805" s="181">
        <v>29562.716985379706</v>
      </c>
      <c r="S1805" s="181">
        <v>29757.181167569615</v>
      </c>
      <c r="T1805" s="181">
        <v>29951.310300522709</v>
      </c>
      <c r="U1805" s="181">
        <v>30142.303850941145</v>
      </c>
      <c r="V1805" s="181">
        <v>30326.756101114039</v>
      </c>
      <c r="W1805" s="181">
        <v>30504.500068552181</v>
      </c>
      <c r="X1805" s="181">
        <v>30675.668868800909</v>
      </c>
      <c r="Y1805" s="181">
        <v>30840.17793817896</v>
      </c>
    </row>
    <row r="1806" spans="1:25" x14ac:dyDescent="0.25">
      <c r="A1806" s="178" t="s">
        <v>1706</v>
      </c>
      <c r="B1806" s="178" t="s">
        <v>893</v>
      </c>
      <c r="C1806" s="178" t="s">
        <v>218</v>
      </c>
      <c r="D1806" s="178" t="s">
        <v>1891</v>
      </c>
      <c r="E1806" s="181">
        <v>14385.977290540464</v>
      </c>
      <c r="F1806" s="181">
        <v>14433.23117031065</v>
      </c>
      <c r="G1806" s="181">
        <v>14493.041877262873</v>
      </c>
      <c r="H1806" s="181">
        <v>14566.603952602587</v>
      </c>
      <c r="I1806" s="181">
        <v>14650.386963043955</v>
      </c>
      <c r="J1806" s="182">
        <v>14740.977262399434</v>
      </c>
      <c r="K1806" s="181">
        <v>14835.745154223898</v>
      </c>
      <c r="L1806" s="181">
        <v>14932.7115044943</v>
      </c>
      <c r="M1806" s="181">
        <v>15030.03807996399</v>
      </c>
      <c r="N1806" s="181">
        <v>15126.166171925172</v>
      </c>
      <c r="O1806" s="181">
        <v>15219.738359075549</v>
      </c>
      <c r="P1806" s="181">
        <v>15310.604904146427</v>
      </c>
      <c r="Q1806" s="181">
        <v>15398.66212117979</v>
      </c>
      <c r="R1806" s="181">
        <v>15482.873184378044</v>
      </c>
      <c r="S1806" s="181">
        <v>15562.813101466876</v>
      </c>
      <c r="T1806" s="181">
        <v>15637.954397188661</v>
      </c>
      <c r="U1806" s="181">
        <v>15708.089443943485</v>
      </c>
      <c r="V1806" s="181">
        <v>15773.275356691391</v>
      </c>
      <c r="W1806" s="181">
        <v>15833.357523064871</v>
      </c>
      <c r="X1806" s="181">
        <v>15888.283098518725</v>
      </c>
      <c r="Y1806" s="181">
        <v>15937.478418866149</v>
      </c>
    </row>
    <row r="1807" spans="1:25" x14ac:dyDescent="0.25">
      <c r="A1807" s="178" t="s">
        <v>1706</v>
      </c>
      <c r="B1807" s="178" t="s">
        <v>893</v>
      </c>
      <c r="C1807" s="178" t="s">
        <v>560</v>
      </c>
      <c r="D1807" s="178" t="s">
        <v>1892</v>
      </c>
      <c r="E1807" s="181">
        <v>7137.9338203046782</v>
      </c>
      <c r="F1807" s="181">
        <v>7187.7117594266983</v>
      </c>
      <c r="G1807" s="181">
        <v>7244.0355148612853</v>
      </c>
      <c r="H1807" s="181">
        <v>7307.5748889775978</v>
      </c>
      <c r="I1807" s="181">
        <v>7376.6299367052279</v>
      </c>
      <c r="J1807" s="182">
        <v>7449.5341550705671</v>
      </c>
      <c r="K1807" s="181">
        <v>7524.9937299400071</v>
      </c>
      <c r="L1807" s="181">
        <v>7602.0267102067401</v>
      </c>
      <c r="M1807" s="181">
        <v>7679.70850268103</v>
      </c>
      <c r="N1807" s="181">
        <v>7757.2441518298174</v>
      </c>
      <c r="O1807" s="181">
        <v>7833.9305784804492</v>
      </c>
      <c r="P1807" s="181">
        <v>7909.6782956113211</v>
      </c>
      <c r="Q1807" s="181">
        <v>7984.420461200004</v>
      </c>
      <c r="R1807" s="181">
        <v>8057.6037150615484</v>
      </c>
      <c r="S1807" s="181">
        <v>8128.9862350043059</v>
      </c>
      <c r="T1807" s="181">
        <v>8198.2690548914579</v>
      </c>
      <c r="U1807" s="181">
        <v>8265.317268798959</v>
      </c>
      <c r="V1807" s="181">
        <v>8330.1339847259351</v>
      </c>
      <c r="W1807" s="181">
        <v>8392.6103220107143</v>
      </c>
      <c r="X1807" s="181">
        <v>8452.6901327308224</v>
      </c>
      <c r="Y1807" s="181">
        <v>8510.0385454828447</v>
      </c>
    </row>
    <row r="1808" spans="1:25" x14ac:dyDescent="0.25">
      <c r="A1808" s="178" t="s">
        <v>1706</v>
      </c>
      <c r="B1808" s="178" t="s">
        <v>893</v>
      </c>
      <c r="C1808" s="178" t="s">
        <v>475</v>
      </c>
      <c r="D1808" s="178" t="s">
        <v>1893</v>
      </c>
      <c r="E1808" s="181">
        <v>4249.8284152309343</v>
      </c>
      <c r="F1808" s="181">
        <v>4313.4114984609814</v>
      </c>
      <c r="G1808" s="181">
        <v>4381.6952602594056</v>
      </c>
      <c r="H1808" s="181">
        <v>4455.1900377154843</v>
      </c>
      <c r="I1808" s="181">
        <v>4532.9644780156577</v>
      </c>
      <c r="J1808" s="182">
        <v>4614.0765425291156</v>
      </c>
      <c r="K1808" s="181">
        <v>4697.7854824757069</v>
      </c>
      <c r="L1808" s="181">
        <v>4783.5221609450582</v>
      </c>
      <c r="M1808" s="181">
        <v>4870.7349247400844</v>
      </c>
      <c r="N1808" s="181">
        <v>4958.9368733411002</v>
      </c>
      <c r="O1808" s="181">
        <v>5047.6844518406515</v>
      </c>
      <c r="P1808" s="181">
        <v>5136.9183091278146</v>
      </c>
      <c r="Q1808" s="181">
        <v>5226.5919851348517</v>
      </c>
      <c r="R1808" s="181">
        <v>5316.3365191849362</v>
      </c>
      <c r="S1808" s="181">
        <v>5405.9784164344437</v>
      </c>
      <c r="T1808" s="181">
        <v>5495.3005055395652</v>
      </c>
      <c r="U1808" s="181">
        <v>5584.189763601039</v>
      </c>
      <c r="V1808" s="181">
        <v>5672.6238444607361</v>
      </c>
      <c r="W1808" s="181">
        <v>5760.5031467107519</v>
      </c>
      <c r="X1808" s="181">
        <v>5847.7617179190047</v>
      </c>
      <c r="Y1808" s="181">
        <v>5934.1375201727797</v>
      </c>
    </row>
    <row r="1809" spans="1:25" x14ac:dyDescent="0.25">
      <c r="A1809" s="178" t="s">
        <v>1706</v>
      </c>
      <c r="B1809" s="178" t="s">
        <v>893</v>
      </c>
      <c r="C1809" s="178" t="s">
        <v>240</v>
      </c>
      <c r="D1809" s="178" t="s">
        <v>241</v>
      </c>
      <c r="E1809" s="181">
        <v>1256.6642615990691</v>
      </c>
      <c r="F1809" s="181">
        <v>1287.5953565133125</v>
      </c>
      <c r="G1809" s="181">
        <v>1320.4369594667289</v>
      </c>
      <c r="H1809" s="181">
        <v>1355.3922927005844</v>
      </c>
      <c r="I1809" s="181">
        <v>1392.2287179588511</v>
      </c>
      <c r="J1809" s="182">
        <v>1430.7004501220772</v>
      </c>
      <c r="K1809" s="181">
        <v>1470.6144728497513</v>
      </c>
      <c r="L1809" s="181">
        <v>1511.8238892993188</v>
      </c>
      <c r="M1809" s="181">
        <v>1554.1811156398016</v>
      </c>
      <c r="N1809" s="181">
        <v>1597.5531974489729</v>
      </c>
      <c r="O1809" s="181">
        <v>1641.8156739922283</v>
      </c>
      <c r="P1809" s="181">
        <v>1686.9650367272125</v>
      </c>
      <c r="Q1809" s="181">
        <v>1733.0015602686854</v>
      </c>
      <c r="R1809" s="181">
        <v>1779.8172090977016</v>
      </c>
      <c r="S1809" s="181">
        <v>1827.365480284222</v>
      </c>
      <c r="T1809" s="181">
        <v>1875.5828598416385</v>
      </c>
      <c r="U1809" s="181">
        <v>1924.4389819839876</v>
      </c>
      <c r="V1809" s="181">
        <v>1973.9336094699963</v>
      </c>
      <c r="W1809" s="181">
        <v>2024.0391240631295</v>
      </c>
      <c r="X1809" s="181">
        <v>2074.7385427887252</v>
      </c>
      <c r="Y1809" s="181">
        <v>2125.9437597026435</v>
      </c>
    </row>
    <row r="1810" spans="1:25" x14ac:dyDescent="0.25">
      <c r="A1810" s="178" t="s">
        <v>1706</v>
      </c>
      <c r="B1810" s="178" t="s">
        <v>896</v>
      </c>
      <c r="C1810" s="178" t="s">
        <v>218</v>
      </c>
      <c r="D1810" s="178" t="s">
        <v>1894</v>
      </c>
      <c r="E1810" s="181">
        <v>6910.0452082436705</v>
      </c>
      <c r="F1810" s="181">
        <v>6974.1370897059833</v>
      </c>
      <c r="G1810" s="181">
        <v>7033.3797661354274</v>
      </c>
      <c r="H1810" s="181">
        <v>7091.1307127916298</v>
      </c>
      <c r="I1810" s="181">
        <v>7147.7004682900606</v>
      </c>
      <c r="J1810" s="182">
        <v>7202.9619676961402</v>
      </c>
      <c r="K1810" s="181">
        <v>7256.7663295210386</v>
      </c>
      <c r="L1810" s="181">
        <v>7309.0031376902698</v>
      </c>
      <c r="M1810" s="181">
        <v>7359.437033265719</v>
      </c>
      <c r="N1810" s="181">
        <v>7407.8451998547698</v>
      </c>
      <c r="O1810" s="181">
        <v>7453.9789737290357</v>
      </c>
      <c r="P1810" s="181">
        <v>7498.098916640939</v>
      </c>
      <c r="Q1810" s="181">
        <v>7540.4490045744042</v>
      </c>
      <c r="R1810" s="181">
        <v>7580.7813115587251</v>
      </c>
      <c r="S1810" s="181">
        <v>7619.0725827029028</v>
      </c>
      <c r="T1810" s="181">
        <v>7655.0604880601622</v>
      </c>
      <c r="U1810" s="181">
        <v>7688.7152924722859</v>
      </c>
      <c r="V1810" s="181">
        <v>7720.246703079456</v>
      </c>
      <c r="W1810" s="181">
        <v>7749.6639786801506</v>
      </c>
      <c r="X1810" s="181">
        <v>7776.9613773051387</v>
      </c>
      <c r="Y1810" s="181">
        <v>7801.7261427721514</v>
      </c>
    </row>
    <row r="1811" spans="1:25" x14ac:dyDescent="0.25">
      <c r="A1811" s="178" t="s">
        <v>1706</v>
      </c>
      <c r="B1811" s="178" t="s">
        <v>896</v>
      </c>
      <c r="C1811" s="178" t="s">
        <v>560</v>
      </c>
      <c r="D1811" s="178" t="s">
        <v>1895</v>
      </c>
      <c r="E1811" s="181">
        <v>3816.9003373797691</v>
      </c>
      <c r="F1811" s="181">
        <v>3869.438759999452</v>
      </c>
      <c r="G1811" s="181">
        <v>3919.6666286994496</v>
      </c>
      <c r="H1811" s="181">
        <v>3969.429753906893</v>
      </c>
      <c r="I1811" s="181">
        <v>4018.8938974008402</v>
      </c>
      <c r="J1811" s="182">
        <v>4067.9806985410273</v>
      </c>
      <c r="K1811" s="181">
        <v>4116.5980778637595</v>
      </c>
      <c r="L1811" s="181">
        <v>4164.6742958108352</v>
      </c>
      <c r="M1811" s="181">
        <v>4212.0648986018596</v>
      </c>
      <c r="N1811" s="181">
        <v>4258.6301524345454</v>
      </c>
      <c r="O1811" s="181">
        <v>4304.2130086933648</v>
      </c>
      <c r="P1811" s="181">
        <v>4348.9490917295625</v>
      </c>
      <c r="Q1811" s="181">
        <v>4392.9669077831131</v>
      </c>
      <c r="R1811" s="181">
        <v>4436.1095141151591</v>
      </c>
      <c r="S1811" s="181">
        <v>4478.3493323311222</v>
      </c>
      <c r="T1811" s="181">
        <v>4519.5172620730091</v>
      </c>
      <c r="U1811" s="181">
        <v>4559.5792487153713</v>
      </c>
      <c r="V1811" s="181">
        <v>4598.6433983277839</v>
      </c>
      <c r="W1811" s="181">
        <v>4636.6999543420498</v>
      </c>
      <c r="X1811" s="181">
        <v>4673.7301023612608</v>
      </c>
      <c r="Y1811" s="181">
        <v>4709.4691329210809</v>
      </c>
    </row>
    <row r="1812" spans="1:25" x14ac:dyDescent="0.25">
      <c r="A1812" s="178" t="s">
        <v>1706</v>
      </c>
      <c r="B1812" s="178" t="s">
        <v>896</v>
      </c>
      <c r="C1812" s="178" t="s">
        <v>240</v>
      </c>
      <c r="D1812" s="178" t="s">
        <v>241</v>
      </c>
      <c r="E1812" s="181">
        <v>2644.3356150914919</v>
      </c>
      <c r="F1812" s="181">
        <v>2698.5117865892116</v>
      </c>
      <c r="G1812" s="181">
        <v>2751.8849964115807</v>
      </c>
      <c r="H1812" s="181">
        <v>2805.7449709376256</v>
      </c>
      <c r="I1812" s="181">
        <v>2860.2206909381985</v>
      </c>
      <c r="J1812" s="182">
        <v>2915.2695219292127</v>
      </c>
      <c r="K1812" s="181">
        <v>2970.8374941220036</v>
      </c>
      <c r="L1812" s="181">
        <v>3026.8836344347346</v>
      </c>
      <c r="M1812" s="181">
        <v>3083.3122950411362</v>
      </c>
      <c r="N1812" s="181">
        <v>3140.0282481956474</v>
      </c>
      <c r="O1812" s="181">
        <v>3196.9203084269498</v>
      </c>
      <c r="P1812" s="181">
        <v>3254.092665110421</v>
      </c>
      <c r="Q1812" s="181">
        <v>3311.6469257667459</v>
      </c>
      <c r="R1812" s="181">
        <v>3369.4706326491187</v>
      </c>
      <c r="S1812" s="181">
        <v>3427.5465837837355</v>
      </c>
      <c r="T1812" s="181">
        <v>3485.7475634532439</v>
      </c>
      <c r="U1812" s="181">
        <v>3544.047023848314</v>
      </c>
      <c r="V1812" s="181">
        <v>3602.5286030483021</v>
      </c>
      <c r="W1812" s="181">
        <v>3661.1851837542636</v>
      </c>
      <c r="X1812" s="181">
        <v>3720.0018718269093</v>
      </c>
      <c r="Y1812" s="181">
        <v>3778.7656524188451</v>
      </c>
    </row>
    <row r="1813" spans="1:25" x14ac:dyDescent="0.25">
      <c r="A1813" s="178" t="s">
        <v>1706</v>
      </c>
      <c r="B1813" s="178" t="s">
        <v>898</v>
      </c>
      <c r="C1813" s="178" t="s">
        <v>218</v>
      </c>
      <c r="D1813" s="178" t="s">
        <v>1896</v>
      </c>
      <c r="E1813" s="181">
        <v>28831.370379323471</v>
      </c>
      <c r="F1813" s="181">
        <v>28664.629469151798</v>
      </c>
      <c r="G1813" s="181">
        <v>28469.390282845125</v>
      </c>
      <c r="H1813" s="181">
        <v>28259.474391601809</v>
      </c>
      <c r="I1813" s="181">
        <v>28036.404030863159</v>
      </c>
      <c r="J1813" s="182">
        <v>27799.930124276765</v>
      </c>
      <c r="K1813" s="181">
        <v>27549.628851812031</v>
      </c>
      <c r="L1813" s="181">
        <v>27285.479651556325</v>
      </c>
      <c r="M1813" s="181">
        <v>27007.036612691205</v>
      </c>
      <c r="N1813" s="181">
        <v>26713.920976223326</v>
      </c>
      <c r="O1813" s="181">
        <v>26405.738832679443</v>
      </c>
      <c r="P1813" s="181">
        <v>26083.955549011069</v>
      </c>
      <c r="Q1813" s="181">
        <v>25749.876038157476</v>
      </c>
      <c r="R1813" s="181">
        <v>25403.125143095927</v>
      </c>
      <c r="S1813" s="181">
        <v>25044.194444882771</v>
      </c>
      <c r="T1813" s="181">
        <v>24673.538792222527</v>
      </c>
      <c r="U1813" s="181">
        <v>24292.470068131024</v>
      </c>
      <c r="V1813" s="181">
        <v>23902.362539545495</v>
      </c>
      <c r="W1813" s="181">
        <v>23503.793358229068</v>
      </c>
      <c r="X1813" s="181">
        <v>23097.42197796706</v>
      </c>
      <c r="Y1813" s="181">
        <v>22683.340465727975</v>
      </c>
    </row>
    <row r="1814" spans="1:25" x14ac:dyDescent="0.25">
      <c r="A1814" s="178" t="s">
        <v>1706</v>
      </c>
      <c r="B1814" s="178" t="s">
        <v>898</v>
      </c>
      <c r="C1814" s="178" t="s">
        <v>503</v>
      </c>
      <c r="D1814" s="178" t="s">
        <v>1897</v>
      </c>
      <c r="E1814" s="181">
        <v>1012.9368324470995</v>
      </c>
      <c r="F1814" s="181">
        <v>1069.872583896763</v>
      </c>
      <c r="G1814" s="181">
        <v>1128.8403918440831</v>
      </c>
      <c r="H1814" s="181">
        <v>1190.3840606942965</v>
      </c>
      <c r="I1814" s="181">
        <v>1254.6251275904765</v>
      </c>
      <c r="J1814" s="182">
        <v>1321.6121543587005</v>
      </c>
      <c r="K1814" s="181">
        <v>1391.3766811060359</v>
      </c>
      <c r="L1814" s="181">
        <v>1463.9599948617795</v>
      </c>
      <c r="M1814" s="181">
        <v>1539.3706358667569</v>
      </c>
      <c r="N1814" s="181">
        <v>1617.6052584563392</v>
      </c>
      <c r="O1814" s="181">
        <v>1698.642105302986</v>
      </c>
      <c r="P1814" s="181">
        <v>1782.566174601832</v>
      </c>
      <c r="Q1814" s="181">
        <v>1869.4592407512714</v>
      </c>
      <c r="R1814" s="181">
        <v>1959.2806716377481</v>
      </c>
      <c r="S1814" s="181">
        <v>2052.0371636938289</v>
      </c>
      <c r="T1814" s="181">
        <v>2147.7228893409597</v>
      </c>
      <c r="U1814" s="181">
        <v>2246.4001933046306</v>
      </c>
      <c r="V1814" s="181">
        <v>2348.1450956739523</v>
      </c>
      <c r="W1814" s="181">
        <v>2452.9613676416793</v>
      </c>
      <c r="X1814" s="181">
        <v>2560.854508593678</v>
      </c>
      <c r="Y1814" s="181">
        <v>2671.7576175319837</v>
      </c>
    </row>
    <row r="1815" spans="1:25" x14ac:dyDescent="0.25">
      <c r="A1815" s="178" t="s">
        <v>1706</v>
      </c>
      <c r="B1815" s="178" t="s">
        <v>898</v>
      </c>
      <c r="C1815" s="178" t="s">
        <v>530</v>
      </c>
      <c r="D1815" s="178" t="s">
        <v>773</v>
      </c>
      <c r="E1815" s="181">
        <v>2357.8021687538562</v>
      </c>
      <c r="F1815" s="181">
        <v>2406.5498504957027</v>
      </c>
      <c r="G1815" s="181">
        <v>2453.7660234226946</v>
      </c>
      <c r="H1815" s="181">
        <v>2500.4922619490035</v>
      </c>
      <c r="I1815" s="181">
        <v>2546.7727674877497</v>
      </c>
      <c r="J1815" s="182">
        <v>2592.4956965175838</v>
      </c>
      <c r="K1815" s="181">
        <v>2637.5247563486223</v>
      </c>
      <c r="L1815" s="181">
        <v>2681.7533844429067</v>
      </c>
      <c r="M1815" s="181">
        <v>2725.0258748811425</v>
      </c>
      <c r="N1815" s="181">
        <v>2767.1823985941692</v>
      </c>
      <c r="O1815" s="181">
        <v>2808.0505760534893</v>
      </c>
      <c r="P1815" s="181">
        <v>2847.6493190794477</v>
      </c>
      <c r="Q1815" s="181">
        <v>2885.9888551956378</v>
      </c>
      <c r="R1815" s="181">
        <v>2922.894278332295</v>
      </c>
      <c r="S1815" s="181">
        <v>2958.2813726385334</v>
      </c>
      <c r="T1815" s="181">
        <v>2992.0600592068922</v>
      </c>
      <c r="U1815" s="181">
        <v>3024.2451517176023</v>
      </c>
      <c r="V1815" s="181">
        <v>3054.8690501372193</v>
      </c>
      <c r="W1815" s="181">
        <v>3083.8708503781945</v>
      </c>
      <c r="X1815" s="181">
        <v>3111.2018108002171</v>
      </c>
      <c r="Y1815" s="181">
        <v>3136.7372254703146</v>
      </c>
    </row>
    <row r="1816" spans="1:25" x14ac:dyDescent="0.25">
      <c r="A1816" s="178" t="s">
        <v>1706</v>
      </c>
      <c r="B1816" s="178" t="s">
        <v>898</v>
      </c>
      <c r="C1816" s="178" t="s">
        <v>506</v>
      </c>
      <c r="D1816" s="178" t="s">
        <v>269</v>
      </c>
      <c r="E1816" s="181">
        <v>14688.592971710481</v>
      </c>
      <c r="F1816" s="181">
        <v>14999.733038040529</v>
      </c>
      <c r="G1816" s="181">
        <v>15301.628355862807</v>
      </c>
      <c r="H1816" s="181">
        <v>15600.763372471311</v>
      </c>
      <c r="I1816" s="181">
        <v>15897.409662579239</v>
      </c>
      <c r="J1816" s="182">
        <v>16190.864800632209</v>
      </c>
      <c r="K1816" s="181">
        <v>16480.272200374511</v>
      </c>
      <c r="L1816" s="181">
        <v>16764.959434996541</v>
      </c>
      <c r="M1816" s="181">
        <v>17043.945374616029</v>
      </c>
      <c r="N1816" s="181">
        <v>17316.221144145158</v>
      </c>
      <c r="O1816" s="181">
        <v>17580.697294886606</v>
      </c>
      <c r="P1816" s="181">
        <v>17837.480457890844</v>
      </c>
      <c r="Q1816" s="181">
        <v>18086.623063048239</v>
      </c>
      <c r="R1816" s="181">
        <v>18327.016838653784</v>
      </c>
      <c r="S1816" s="181">
        <v>18558.120245690789</v>
      </c>
      <c r="T1816" s="181">
        <v>18779.353882576313</v>
      </c>
      <c r="U1816" s="181">
        <v>18990.79588422399</v>
      </c>
      <c r="V1816" s="181">
        <v>19192.635043919439</v>
      </c>
      <c r="W1816" s="181">
        <v>19384.474058016876</v>
      </c>
      <c r="X1816" s="181">
        <v>19565.991335449562</v>
      </c>
      <c r="Y1816" s="181">
        <v>19736.386692422137</v>
      </c>
    </row>
    <row r="1817" spans="1:25" x14ac:dyDescent="0.25">
      <c r="A1817" s="178" t="s">
        <v>1706</v>
      </c>
      <c r="B1817" s="178" t="s">
        <v>898</v>
      </c>
      <c r="C1817" s="178" t="s">
        <v>244</v>
      </c>
      <c r="D1817" s="178" t="s">
        <v>1898</v>
      </c>
      <c r="E1817" s="181">
        <v>3599.7595798518437</v>
      </c>
      <c r="F1817" s="181">
        <v>3646.7282132105443</v>
      </c>
      <c r="G1817" s="181">
        <v>3690.4904406410519</v>
      </c>
      <c r="H1817" s="181">
        <v>3732.6636067386939</v>
      </c>
      <c r="I1817" s="181">
        <v>3773.339972135278</v>
      </c>
      <c r="J1817" s="182">
        <v>3812.3800166732849</v>
      </c>
      <c r="K1817" s="181">
        <v>3849.6131253401504</v>
      </c>
      <c r="L1817" s="181">
        <v>3884.9173202946436</v>
      </c>
      <c r="M1817" s="181">
        <v>3918.1041388042217</v>
      </c>
      <c r="N1817" s="181">
        <v>3948.985439745923</v>
      </c>
      <c r="O1817" s="181">
        <v>3977.3615676562022</v>
      </c>
      <c r="P1817" s="181">
        <v>4003.3084629737041</v>
      </c>
      <c r="Q1817" s="181">
        <v>4026.8884543866902</v>
      </c>
      <c r="R1817" s="181">
        <v>4047.9063708664753</v>
      </c>
      <c r="S1817" s="181">
        <v>4066.2982706623684</v>
      </c>
      <c r="T1817" s="181">
        <v>4081.9949311062724</v>
      </c>
      <c r="U1817" s="181">
        <v>4095.0720639507476</v>
      </c>
      <c r="V1817" s="181">
        <v>4105.6276128634572</v>
      </c>
      <c r="W1817" s="181">
        <v>4113.6329726383283</v>
      </c>
      <c r="X1817" s="181">
        <v>4119.0773059187695</v>
      </c>
      <c r="Y1817" s="181">
        <v>4121.8511019662928</v>
      </c>
    </row>
    <row r="1818" spans="1:25" x14ac:dyDescent="0.25">
      <c r="A1818" s="178" t="s">
        <v>1706</v>
      </c>
      <c r="B1818" s="178" t="s">
        <v>898</v>
      </c>
      <c r="C1818" s="178" t="s">
        <v>638</v>
      </c>
      <c r="D1818" s="178" t="s">
        <v>1650</v>
      </c>
      <c r="E1818" s="181">
        <v>12892.748786694707</v>
      </c>
      <c r="F1818" s="181">
        <v>13140.854781244134</v>
      </c>
      <c r="G1818" s="181">
        <v>13379.888619982825</v>
      </c>
      <c r="H1818" s="181">
        <v>13615.558497559199</v>
      </c>
      <c r="I1818" s="181">
        <v>13848.117464697163</v>
      </c>
      <c r="J1818" s="182">
        <v>14076.969882752182</v>
      </c>
      <c r="K1818" s="181">
        <v>14301.390917822489</v>
      </c>
      <c r="L1818" s="181">
        <v>14520.820821711022</v>
      </c>
      <c r="M1818" s="181">
        <v>14734.437313210154</v>
      </c>
      <c r="N1818" s="181">
        <v>14941.400516597505</v>
      </c>
      <c r="O1818" s="181">
        <v>15140.807661844687</v>
      </c>
      <c r="P1818" s="181">
        <v>15332.791101499677</v>
      </c>
      <c r="Q1818" s="181">
        <v>15517.435838682337</v>
      </c>
      <c r="R1818" s="181">
        <v>15693.832451301101</v>
      </c>
      <c r="S1818" s="181">
        <v>15861.5629607218</v>
      </c>
      <c r="T1818" s="181">
        <v>16020.180435755097</v>
      </c>
      <c r="U1818" s="181">
        <v>16169.801383848611</v>
      </c>
      <c r="V1818" s="181">
        <v>16310.635661726166</v>
      </c>
      <c r="W1818" s="181">
        <v>16442.394580507204</v>
      </c>
      <c r="X1818" s="181">
        <v>16564.855928545465</v>
      </c>
      <c r="Y1818" s="181">
        <v>16677.39495928257</v>
      </c>
    </row>
    <row r="1819" spans="1:25" x14ac:dyDescent="0.25">
      <c r="A1819" s="178" t="s">
        <v>1706</v>
      </c>
      <c r="B1819" s="178" t="s">
        <v>898</v>
      </c>
      <c r="C1819" s="178" t="s">
        <v>262</v>
      </c>
      <c r="D1819" s="178" t="s">
        <v>1899</v>
      </c>
      <c r="E1819" s="181">
        <v>1233.886201277692</v>
      </c>
      <c r="F1819" s="181">
        <v>1303.241205284603</v>
      </c>
      <c r="G1819" s="181">
        <v>1375.0715131726236</v>
      </c>
      <c r="H1819" s="181">
        <v>1450.0395480369773</v>
      </c>
      <c r="I1819" s="181">
        <v>1528.2933576127023</v>
      </c>
      <c r="J1819" s="182">
        <v>1609.8920963951102</v>
      </c>
      <c r="K1819" s="181">
        <v>1694.8741842556581</v>
      </c>
      <c r="L1819" s="181">
        <v>1783.2899140597153</v>
      </c>
      <c r="M1819" s="181">
        <v>1875.149688909403</v>
      </c>
      <c r="N1819" s="181">
        <v>1970.4494333586642</v>
      </c>
      <c r="O1819" s="181">
        <v>2069.1626442087118</v>
      </c>
      <c r="P1819" s="181">
        <v>2171.3928600976433</v>
      </c>
      <c r="Q1819" s="181">
        <v>2277.2396926681249</v>
      </c>
      <c r="R1819" s="181">
        <v>2386.6536468256554</v>
      </c>
      <c r="S1819" s="181">
        <v>2499.6428796788291</v>
      </c>
      <c r="T1819" s="181">
        <v>2616.2002924940084</v>
      </c>
      <c r="U1819" s="181">
        <v>2736.4018290951722</v>
      </c>
      <c r="V1819" s="181">
        <v>2860.3400916426617</v>
      </c>
      <c r="W1819" s="181">
        <v>2988.0196739300418</v>
      </c>
      <c r="X1819" s="181">
        <v>3119.4472749104139</v>
      </c>
      <c r="Y1819" s="181">
        <v>3254.5414006390461</v>
      </c>
    </row>
    <row r="1820" spans="1:25" x14ac:dyDescent="0.25">
      <c r="A1820" s="178" t="s">
        <v>1706</v>
      </c>
      <c r="B1820" s="178" t="s">
        <v>898</v>
      </c>
      <c r="C1820" s="178" t="s">
        <v>797</v>
      </c>
      <c r="D1820" s="178" t="s">
        <v>1900</v>
      </c>
      <c r="E1820" s="181">
        <v>8059.1030055651709</v>
      </c>
      <c r="F1820" s="181">
        <v>8016.3880708020552</v>
      </c>
      <c r="G1820" s="181">
        <v>7965.6559832537378</v>
      </c>
      <c r="H1820" s="181">
        <v>7910.7642033281163</v>
      </c>
      <c r="I1820" s="181">
        <v>7852.1330353467165</v>
      </c>
      <c r="J1820" s="182">
        <v>7789.6872755092354</v>
      </c>
      <c r="K1820" s="181">
        <v>7723.3025912221538</v>
      </c>
      <c r="L1820" s="181">
        <v>7652.9675185016486</v>
      </c>
      <c r="M1820" s="181">
        <v>7578.5512177963574</v>
      </c>
      <c r="N1820" s="181">
        <v>7499.9414537076518</v>
      </c>
      <c r="O1820" s="181">
        <v>7417.0215228693687</v>
      </c>
      <c r="P1820" s="181">
        <v>7330.1970008244816</v>
      </c>
      <c r="Q1820" s="181">
        <v>7239.8291442757109</v>
      </c>
      <c r="R1820" s="181">
        <v>7145.8073199705659</v>
      </c>
      <c r="S1820" s="181">
        <v>7048.2646133635972</v>
      </c>
      <c r="T1820" s="181">
        <v>6947.3240309955481</v>
      </c>
      <c r="U1820" s="181">
        <v>6843.350255696022</v>
      </c>
      <c r="V1820" s="181">
        <v>6736.7262663889487</v>
      </c>
      <c r="W1820" s="181">
        <v>6627.6110197087964</v>
      </c>
      <c r="X1820" s="181">
        <v>6516.1870037957669</v>
      </c>
      <c r="Y1820" s="181">
        <v>6402.4769174335815</v>
      </c>
    </row>
    <row r="1821" spans="1:25" x14ac:dyDescent="0.25">
      <c r="A1821" s="178" t="s">
        <v>1706</v>
      </c>
      <c r="B1821" s="178" t="s">
        <v>898</v>
      </c>
      <c r="C1821" s="178" t="s">
        <v>258</v>
      </c>
      <c r="D1821" s="178" t="s">
        <v>1901</v>
      </c>
      <c r="E1821" s="181">
        <v>2942.9648807252879</v>
      </c>
      <c r="F1821" s="181">
        <v>3010.4743026126212</v>
      </c>
      <c r="G1821" s="181">
        <v>3076.3486682327498</v>
      </c>
      <c r="H1821" s="181">
        <v>3141.884876799691</v>
      </c>
      <c r="I1821" s="181">
        <v>3207.1354007972732</v>
      </c>
      <c r="J1821" s="182">
        <v>3271.9562487530288</v>
      </c>
      <c r="K1821" s="181">
        <v>3336.1712372895418</v>
      </c>
      <c r="L1821" s="181">
        <v>3399.6403238605258</v>
      </c>
      <c r="M1821" s="181">
        <v>3462.1598069875454</v>
      </c>
      <c r="N1821" s="181">
        <v>3523.5189523203298</v>
      </c>
      <c r="O1821" s="181">
        <v>3583.4891700682265</v>
      </c>
      <c r="P1821" s="181">
        <v>3642.0845366656399</v>
      </c>
      <c r="Q1821" s="181">
        <v>3699.3081653824074</v>
      </c>
      <c r="R1821" s="181">
        <v>3754.9254065161772</v>
      </c>
      <c r="S1821" s="181">
        <v>3808.8163357561725</v>
      </c>
      <c r="T1821" s="181">
        <v>3860.8524490128766</v>
      </c>
      <c r="U1821" s="181">
        <v>3911.0398053209501</v>
      </c>
      <c r="V1821" s="181">
        <v>3959.4073680442111</v>
      </c>
      <c r="W1821" s="181">
        <v>4005.863214921435</v>
      </c>
      <c r="X1821" s="181">
        <v>4050.3304975924457</v>
      </c>
      <c r="Y1821" s="181">
        <v>4092.6326304581457</v>
      </c>
    </row>
    <row r="1822" spans="1:25" x14ac:dyDescent="0.25">
      <c r="A1822" s="178" t="s">
        <v>1706</v>
      </c>
      <c r="B1822" s="178" t="s">
        <v>898</v>
      </c>
      <c r="C1822" s="178" t="s">
        <v>590</v>
      </c>
      <c r="D1822" s="178" t="s">
        <v>1902</v>
      </c>
      <c r="E1822" s="181">
        <v>3505.931765690907</v>
      </c>
      <c r="F1822" s="181">
        <v>3503.4594459906371</v>
      </c>
      <c r="G1822" s="181">
        <v>3497.3694887950915</v>
      </c>
      <c r="H1822" s="181">
        <v>3489.3137279803418</v>
      </c>
      <c r="I1822" s="181">
        <v>3479.4519016721665</v>
      </c>
      <c r="J1822" s="182">
        <v>3467.7263625527012</v>
      </c>
      <c r="K1822" s="181">
        <v>3454.0566529309913</v>
      </c>
      <c r="L1822" s="181">
        <v>3438.4117724509374</v>
      </c>
      <c r="M1822" s="181">
        <v>3420.7065084831315</v>
      </c>
      <c r="N1822" s="181">
        <v>3400.8627558538251</v>
      </c>
      <c r="O1822" s="181">
        <v>3378.7991868586755</v>
      </c>
      <c r="P1822" s="181">
        <v>3354.672257763742</v>
      </c>
      <c r="Q1822" s="181">
        <v>3328.6212144240512</v>
      </c>
      <c r="R1822" s="181">
        <v>3300.5701688246318</v>
      </c>
      <c r="S1822" s="181">
        <v>3270.5551570237117</v>
      </c>
      <c r="T1822" s="181">
        <v>3238.608426784313</v>
      </c>
      <c r="U1822" s="181">
        <v>3204.8762424181068</v>
      </c>
      <c r="V1822" s="181">
        <v>3169.5164129178429</v>
      </c>
      <c r="W1822" s="181">
        <v>3132.5839921898728</v>
      </c>
      <c r="X1822" s="181">
        <v>3094.1464187566453</v>
      </c>
      <c r="Y1822" s="181">
        <v>3054.1963383387665</v>
      </c>
    </row>
    <row r="1823" spans="1:25" x14ac:dyDescent="0.25">
      <c r="A1823" s="178" t="s">
        <v>1706</v>
      </c>
      <c r="B1823" s="178" t="s">
        <v>898</v>
      </c>
      <c r="C1823" s="178" t="s">
        <v>682</v>
      </c>
      <c r="D1823" s="178" t="s">
        <v>1903</v>
      </c>
      <c r="E1823" s="181">
        <v>2216.5559968986831</v>
      </c>
      <c r="F1823" s="181">
        <v>2290.0059684863704</v>
      </c>
      <c r="G1823" s="181">
        <v>2363.4439537558151</v>
      </c>
      <c r="H1823" s="181">
        <v>2437.8561835399069</v>
      </c>
      <c r="I1823" s="181">
        <v>2513.2932887139718</v>
      </c>
      <c r="J1823" s="182">
        <v>2589.6521114587626</v>
      </c>
      <c r="K1823" s="181">
        <v>2666.7993079457642</v>
      </c>
      <c r="L1823" s="181">
        <v>2744.6251198781852</v>
      </c>
      <c r="M1823" s="181">
        <v>2822.9633139135867</v>
      </c>
      <c r="N1823" s="181">
        <v>2901.6351118582984</v>
      </c>
      <c r="O1823" s="181">
        <v>2980.4397324541642</v>
      </c>
      <c r="P1823" s="181">
        <v>3059.3723135225218</v>
      </c>
      <c r="Q1823" s="181">
        <v>3138.4187027621879</v>
      </c>
      <c r="R1823" s="181">
        <v>3217.3606666560349</v>
      </c>
      <c r="S1823" s="181">
        <v>3296.0707658550018</v>
      </c>
      <c r="T1823" s="181">
        <v>3374.4093257456716</v>
      </c>
      <c r="U1823" s="181">
        <v>3452.3503035979834</v>
      </c>
      <c r="V1823" s="181">
        <v>3529.8875395397672</v>
      </c>
      <c r="W1823" s="181">
        <v>3606.906296806545</v>
      </c>
      <c r="X1823" s="181">
        <v>3683.3014876165457</v>
      </c>
      <c r="Y1823" s="181">
        <v>3758.8728125033176</v>
      </c>
    </row>
    <row r="1824" spans="1:25" x14ac:dyDescent="0.25">
      <c r="A1824" s="178" t="s">
        <v>1706</v>
      </c>
      <c r="B1824" s="178" t="s">
        <v>898</v>
      </c>
      <c r="C1824" s="178" t="s">
        <v>1236</v>
      </c>
      <c r="D1824" s="178" t="s">
        <v>1904</v>
      </c>
      <c r="E1824" s="181">
        <v>1413.4706197792691</v>
      </c>
      <c r="F1824" s="181">
        <v>1474.2539138478471</v>
      </c>
      <c r="G1824" s="181">
        <v>1536.0614146183796</v>
      </c>
      <c r="H1824" s="181">
        <v>1599.5541630575769</v>
      </c>
      <c r="I1824" s="181">
        <v>1664.7983512616386</v>
      </c>
      <c r="J1824" s="182">
        <v>1731.7591386787242</v>
      </c>
      <c r="K1824" s="181">
        <v>1800.3792251778925</v>
      </c>
      <c r="L1824" s="181">
        <v>1870.6144714637405</v>
      </c>
      <c r="M1824" s="181">
        <v>1942.3795052829373</v>
      </c>
      <c r="N1824" s="181">
        <v>2015.5763201486402</v>
      </c>
      <c r="O1824" s="181">
        <v>2090.0871285502117</v>
      </c>
      <c r="P1824" s="181">
        <v>2165.9277985815324</v>
      </c>
      <c r="Q1824" s="181">
        <v>2243.1076844378363</v>
      </c>
      <c r="R1824" s="181">
        <v>2321.4887578331713</v>
      </c>
      <c r="S1824" s="181">
        <v>2400.9933703494157</v>
      </c>
      <c r="T1824" s="181">
        <v>2481.5315033884485</v>
      </c>
      <c r="U1824" s="181">
        <v>2563.0937020425354</v>
      </c>
      <c r="V1824" s="181">
        <v>2645.6847447837513</v>
      </c>
      <c r="W1824" s="181">
        <v>2729.2271363098598</v>
      </c>
      <c r="X1824" s="181">
        <v>2813.6474924946851</v>
      </c>
      <c r="Y1824" s="181">
        <v>2898.7959458782011</v>
      </c>
    </row>
    <row r="1825" spans="1:25" x14ac:dyDescent="0.25">
      <c r="A1825" s="178" t="s">
        <v>1706</v>
      </c>
      <c r="B1825" s="178" t="s">
        <v>898</v>
      </c>
      <c r="C1825" s="178" t="s">
        <v>872</v>
      </c>
      <c r="D1825" s="178" t="s">
        <v>1905</v>
      </c>
      <c r="E1825" s="181">
        <v>1112.8180539732577</v>
      </c>
      <c r="F1825" s="181">
        <v>1175.3679880857865</v>
      </c>
      <c r="G1825" s="181">
        <v>1240.1503508008204</v>
      </c>
      <c r="H1825" s="181">
        <v>1307.7625686711249</v>
      </c>
      <c r="I1825" s="181">
        <v>1378.3381630799761</v>
      </c>
      <c r="J1825" s="182">
        <v>1451.9304843203656</v>
      </c>
      <c r="K1825" s="181">
        <v>1528.5741825298383</v>
      </c>
      <c r="L1825" s="181">
        <v>1608.3146158690663</v>
      </c>
      <c r="M1825" s="181">
        <v>1691.1611666942556</v>
      </c>
      <c r="N1825" s="181">
        <v>1777.1101594395836</v>
      </c>
      <c r="O1825" s="181">
        <v>1866.1376913836584</v>
      </c>
      <c r="P1825" s="181">
        <v>1958.3371420177489</v>
      </c>
      <c r="Q1825" s="181">
        <v>2053.7983491520436</v>
      </c>
      <c r="R1825" s="181">
        <v>2152.4766741199564</v>
      </c>
      <c r="S1825" s="181">
        <v>2254.3794736596556</v>
      </c>
      <c r="T1825" s="181">
        <v>2359.5003455608362</v>
      </c>
      <c r="U1825" s="181">
        <v>2467.9077820866619</v>
      </c>
      <c r="V1825" s="181">
        <v>2579.6852993310467</v>
      </c>
      <c r="W1825" s="181">
        <v>2694.8370403473846</v>
      </c>
      <c r="X1825" s="181">
        <v>2813.3690467916617</v>
      </c>
      <c r="Y1825" s="181">
        <v>2935.2078208543617</v>
      </c>
    </row>
    <row r="1826" spans="1:25" x14ac:dyDescent="0.25">
      <c r="A1826" s="178" t="s">
        <v>1706</v>
      </c>
      <c r="B1826" s="178" t="s">
        <v>898</v>
      </c>
      <c r="C1826" s="178" t="s">
        <v>240</v>
      </c>
      <c r="D1826" s="178" t="s">
        <v>241</v>
      </c>
      <c r="E1826" s="181">
        <v>20976.065421720763</v>
      </c>
      <c r="F1826" s="181">
        <v>21474.984301200308</v>
      </c>
      <c r="G1826" s="181">
        <v>21969.554563737431</v>
      </c>
      <c r="H1826" s="181">
        <v>22469.363147438737</v>
      </c>
      <c r="I1826" s="181">
        <v>22975.122854750698</v>
      </c>
      <c r="J1826" s="182">
        <v>23486.133273445459</v>
      </c>
      <c r="K1826" s="181">
        <v>24001.44801124257</v>
      </c>
      <c r="L1826" s="181">
        <v>24520.362019411132</v>
      </c>
      <c r="M1826" s="181">
        <v>25041.690222577272</v>
      </c>
      <c r="N1826" s="181">
        <v>25564.168816807647</v>
      </c>
      <c r="O1826" s="181">
        <v>26086.371962345136</v>
      </c>
      <c r="P1826" s="181">
        <v>26608.609007677791</v>
      </c>
      <c r="Q1826" s="181">
        <v>27131.094509792238</v>
      </c>
      <c r="R1826" s="181">
        <v>27652.277026375672</v>
      </c>
      <c r="S1826" s="181">
        <v>28171.4085106563</v>
      </c>
      <c r="T1826" s="181">
        <v>28687.643450747633</v>
      </c>
      <c r="U1826" s="181">
        <v>29201.104122732679</v>
      </c>
      <c r="V1826" s="181">
        <v>29712.066018827303</v>
      </c>
      <c r="W1826" s="181">
        <v>30219.878081745705</v>
      </c>
      <c r="X1826" s="181">
        <v>30723.969695336782</v>
      </c>
      <c r="Y1826" s="181">
        <v>31222.976580714108</v>
      </c>
    </row>
    <row r="1827" spans="1:25" x14ac:dyDescent="0.25">
      <c r="A1827" s="178" t="s">
        <v>1706</v>
      </c>
      <c r="B1827" s="178" t="s">
        <v>901</v>
      </c>
      <c r="C1827" s="178" t="s">
        <v>218</v>
      </c>
      <c r="D1827" s="178" t="s">
        <v>1906</v>
      </c>
      <c r="E1827" s="181">
        <v>103331.11249767238</v>
      </c>
      <c r="F1827" s="181">
        <v>104119.34513262546</v>
      </c>
      <c r="G1827" s="181">
        <v>104679.29568782549</v>
      </c>
      <c r="H1827" s="181">
        <v>105083.90527100809</v>
      </c>
      <c r="I1827" s="181">
        <v>105357.62680998765</v>
      </c>
      <c r="J1827" s="182">
        <v>105513.40067580079</v>
      </c>
      <c r="K1827" s="181">
        <v>105560.04343290202</v>
      </c>
      <c r="L1827" s="181">
        <v>105504.74014195065</v>
      </c>
      <c r="M1827" s="181">
        <v>105350.925990959</v>
      </c>
      <c r="N1827" s="181">
        <v>105100.50544008731</v>
      </c>
      <c r="O1827" s="181">
        <v>104754.28817130603</v>
      </c>
      <c r="P1827" s="181">
        <v>104319.75436930648</v>
      </c>
      <c r="Q1827" s="181">
        <v>103803.27950742174</v>
      </c>
      <c r="R1827" s="181">
        <v>103203.84939766912</v>
      </c>
      <c r="S1827" s="181">
        <v>102523.4526211027</v>
      </c>
      <c r="T1827" s="181">
        <v>101764.67138231806</v>
      </c>
      <c r="U1827" s="181">
        <v>100931.4789022942</v>
      </c>
      <c r="V1827" s="181">
        <v>100027.39511251893</v>
      </c>
      <c r="W1827" s="181">
        <v>99054.736692507504</v>
      </c>
      <c r="X1827" s="181">
        <v>98016.006138690849</v>
      </c>
      <c r="Y1827" s="181">
        <v>96911.888699904041</v>
      </c>
    </row>
    <row r="1828" spans="1:25" x14ac:dyDescent="0.25">
      <c r="A1828" s="178" t="s">
        <v>1706</v>
      </c>
      <c r="B1828" s="178" t="s">
        <v>901</v>
      </c>
      <c r="C1828" s="178" t="s">
        <v>475</v>
      </c>
      <c r="D1828" s="178" t="s">
        <v>1907</v>
      </c>
      <c r="E1828" s="181">
        <v>1894.9654245906365</v>
      </c>
      <c r="F1828" s="181">
        <v>2006.3447891216808</v>
      </c>
      <c r="G1828" s="181">
        <v>2119.5266798106445</v>
      </c>
      <c r="H1828" s="181">
        <v>2235.7243420679547</v>
      </c>
      <c r="I1828" s="181">
        <v>2355.3312050959812</v>
      </c>
      <c r="J1828" s="182">
        <v>2478.5494169924314</v>
      </c>
      <c r="K1828" s="181">
        <v>2605.514397453358</v>
      </c>
      <c r="L1828" s="181">
        <v>2736.3386486843247</v>
      </c>
      <c r="M1828" s="181">
        <v>2871.0462256621108</v>
      </c>
      <c r="N1828" s="181">
        <v>3009.6125393868347</v>
      </c>
      <c r="O1828" s="181">
        <v>3151.9661765817914</v>
      </c>
      <c r="P1828" s="181">
        <v>3298.224774380391</v>
      </c>
      <c r="Q1828" s="181">
        <v>3448.4880364672367</v>
      </c>
      <c r="R1828" s="181">
        <v>3602.6120783211322</v>
      </c>
      <c r="S1828" s="181">
        <v>3760.5276214225896</v>
      </c>
      <c r="T1828" s="181">
        <v>3922.1712287134615</v>
      </c>
      <c r="U1828" s="181">
        <v>4087.5220381435038</v>
      </c>
      <c r="V1828" s="181">
        <v>4256.536725863597</v>
      </c>
      <c r="W1828" s="181">
        <v>4429.1116572269902</v>
      </c>
      <c r="X1828" s="181">
        <v>4605.1347094357534</v>
      </c>
      <c r="Y1828" s="181">
        <v>4784.3875243447219</v>
      </c>
    </row>
    <row r="1829" spans="1:25" x14ac:dyDescent="0.25">
      <c r="A1829" s="178" t="s">
        <v>1706</v>
      </c>
      <c r="B1829" s="178" t="s">
        <v>901</v>
      </c>
      <c r="C1829" s="178" t="s">
        <v>508</v>
      </c>
      <c r="D1829" s="178" t="s">
        <v>1908</v>
      </c>
      <c r="E1829" s="181">
        <v>6489.0961903846555</v>
      </c>
      <c r="F1829" s="181">
        <v>6748.3746050652016</v>
      </c>
      <c r="G1829" s="181">
        <v>7002.3400009011993</v>
      </c>
      <c r="H1829" s="181">
        <v>7254.9304664688989</v>
      </c>
      <c r="I1829" s="181">
        <v>7507.1946648162539</v>
      </c>
      <c r="J1829" s="182">
        <v>7759.5040866832669</v>
      </c>
      <c r="K1829" s="181">
        <v>8011.9928626751162</v>
      </c>
      <c r="L1829" s="181">
        <v>8264.7098898540989</v>
      </c>
      <c r="M1829" s="181">
        <v>8517.4314372281697</v>
      </c>
      <c r="N1829" s="181">
        <v>8769.8010565170989</v>
      </c>
      <c r="O1829" s="181">
        <v>9021.3471403610656</v>
      </c>
      <c r="P1829" s="181">
        <v>9272.1572474663863</v>
      </c>
      <c r="Q1829" s="181">
        <v>9522.2582325555868</v>
      </c>
      <c r="R1829" s="181">
        <v>9771.009248997103</v>
      </c>
      <c r="S1829" s="181">
        <v>10018.008574548132</v>
      </c>
      <c r="T1829" s="181">
        <v>10262.894350140174</v>
      </c>
      <c r="U1829" s="181">
        <v>10505.436650516845</v>
      </c>
      <c r="V1829" s="181">
        <v>10745.362677492833</v>
      </c>
      <c r="W1829" s="181">
        <v>10982.267425970647</v>
      </c>
      <c r="X1829" s="181">
        <v>11215.752501294144</v>
      </c>
      <c r="Y1829" s="181">
        <v>11445.192988633935</v>
      </c>
    </row>
    <row r="1830" spans="1:25" x14ac:dyDescent="0.25">
      <c r="A1830" s="178" t="s">
        <v>1706</v>
      </c>
      <c r="B1830" s="178" t="s">
        <v>901</v>
      </c>
      <c r="C1830" s="178" t="s">
        <v>510</v>
      </c>
      <c r="D1830" s="178" t="s">
        <v>1909</v>
      </c>
      <c r="E1830" s="181">
        <v>1551.8939419703934</v>
      </c>
      <c r="F1830" s="181">
        <v>1638.4750363362321</v>
      </c>
      <c r="G1830" s="181">
        <v>1726.0233285803658</v>
      </c>
      <c r="H1830" s="181">
        <v>1815.5137479230741</v>
      </c>
      <c r="I1830" s="181">
        <v>1907.2463199001058</v>
      </c>
      <c r="J1830" s="182">
        <v>2001.3631305636231</v>
      </c>
      <c r="K1830" s="181">
        <v>2097.9508185768718</v>
      </c>
      <c r="L1830" s="181">
        <v>2197.0765221252063</v>
      </c>
      <c r="M1830" s="181">
        <v>2298.7356793015883</v>
      </c>
      <c r="N1830" s="181">
        <v>2402.8848122432128</v>
      </c>
      <c r="O1830" s="181">
        <v>2509.4435243871967</v>
      </c>
      <c r="P1830" s="181">
        <v>2618.4822863632094</v>
      </c>
      <c r="Q1830" s="181">
        <v>2730.0564520614435</v>
      </c>
      <c r="R1830" s="181">
        <v>2844.0283258290374</v>
      </c>
      <c r="S1830" s="181">
        <v>2960.3203648531298</v>
      </c>
      <c r="T1830" s="181">
        <v>3078.8603619292521</v>
      </c>
      <c r="U1830" s="181">
        <v>3199.6101299223774</v>
      </c>
      <c r="V1830" s="181">
        <v>3322.5142616333906</v>
      </c>
      <c r="W1830" s="181">
        <v>3447.4709147245017</v>
      </c>
      <c r="X1830" s="181">
        <v>3574.3726935953496</v>
      </c>
      <c r="Y1830" s="181">
        <v>3703.0310806686098</v>
      </c>
    </row>
    <row r="1831" spans="1:25" x14ac:dyDescent="0.25">
      <c r="A1831" s="178" t="s">
        <v>1706</v>
      </c>
      <c r="B1831" s="178" t="s">
        <v>901</v>
      </c>
      <c r="C1831" s="178" t="s">
        <v>280</v>
      </c>
      <c r="D1831" s="178" t="s">
        <v>1910</v>
      </c>
      <c r="E1831" s="181">
        <v>5756.537671613195</v>
      </c>
      <c r="F1831" s="181">
        <v>5826.0434885059085</v>
      </c>
      <c r="G1831" s="181">
        <v>5883.2206157495502</v>
      </c>
      <c r="H1831" s="181">
        <v>5932.019841109317</v>
      </c>
      <c r="I1831" s="181">
        <v>5973.7138928413815</v>
      </c>
      <c r="J1831" s="182">
        <v>6008.9433230170007</v>
      </c>
      <c r="K1831" s="181">
        <v>6038.1249483400516</v>
      </c>
      <c r="L1831" s="181">
        <v>6061.5899741370504</v>
      </c>
      <c r="M1831" s="181">
        <v>6079.4597746577174</v>
      </c>
      <c r="N1831" s="181">
        <v>6091.7698187736814</v>
      </c>
      <c r="O1831" s="181">
        <v>6098.493125899503</v>
      </c>
      <c r="P1831" s="181">
        <v>6099.9929435071917</v>
      </c>
      <c r="Q1831" s="181">
        <v>6096.5747028020733</v>
      </c>
      <c r="R1831" s="181">
        <v>6088.11391122434</v>
      </c>
      <c r="S1831" s="181">
        <v>6074.6623700841465</v>
      </c>
      <c r="T1831" s="181">
        <v>6056.3087087538743</v>
      </c>
      <c r="U1831" s="181">
        <v>6033.2268472951391</v>
      </c>
      <c r="V1831" s="181">
        <v>6005.5671259161118</v>
      </c>
      <c r="W1831" s="181">
        <v>5973.410520880695</v>
      </c>
      <c r="X1831" s="181">
        <v>5936.8512171392231</v>
      </c>
      <c r="Y1831" s="181">
        <v>5895.875018696277</v>
      </c>
    </row>
    <row r="1832" spans="1:25" x14ac:dyDescent="0.25">
      <c r="A1832" s="178" t="s">
        <v>1706</v>
      </c>
      <c r="B1832" s="178" t="s">
        <v>901</v>
      </c>
      <c r="C1832" s="178" t="s">
        <v>583</v>
      </c>
      <c r="D1832" s="178" t="s">
        <v>1911</v>
      </c>
      <c r="E1832" s="181">
        <v>3069.4807356787624</v>
      </c>
      <c r="F1832" s="181">
        <v>3249.8939555421475</v>
      </c>
      <c r="G1832" s="181">
        <v>3433.2269222491918</v>
      </c>
      <c r="H1832" s="181">
        <v>3621.444860793782</v>
      </c>
      <c r="I1832" s="181">
        <v>3815.1850510660179</v>
      </c>
      <c r="J1832" s="182">
        <v>4014.7749342337511</v>
      </c>
      <c r="K1832" s="181">
        <v>4220.4338642455405</v>
      </c>
      <c r="L1832" s="181">
        <v>4432.344073108482</v>
      </c>
      <c r="M1832" s="181">
        <v>4650.54452527378</v>
      </c>
      <c r="N1832" s="181">
        <v>4874.9953912751726</v>
      </c>
      <c r="O1832" s="181">
        <v>5105.5809952938425</v>
      </c>
      <c r="P1832" s="181">
        <v>5342.4918869356643</v>
      </c>
      <c r="Q1832" s="181">
        <v>5585.8895670571701</v>
      </c>
      <c r="R1832" s="181">
        <v>5835.5409703157184</v>
      </c>
      <c r="S1832" s="181">
        <v>6091.3338787899647</v>
      </c>
      <c r="T1832" s="181">
        <v>6353.1655366061705</v>
      </c>
      <c r="U1832" s="181">
        <v>6621.0021512420553</v>
      </c>
      <c r="V1832" s="181">
        <v>6894.7735463669351</v>
      </c>
      <c r="W1832" s="181">
        <v>7174.3118537191413</v>
      </c>
      <c r="X1832" s="181">
        <v>7459.435455859214</v>
      </c>
      <c r="Y1832" s="181">
        <v>7749.7906544497782</v>
      </c>
    </row>
    <row r="1833" spans="1:25" x14ac:dyDescent="0.25">
      <c r="A1833" s="178" t="s">
        <v>1706</v>
      </c>
      <c r="B1833" s="178" t="s">
        <v>901</v>
      </c>
      <c r="C1833" s="178" t="s">
        <v>574</v>
      </c>
      <c r="D1833" s="178" t="s">
        <v>1912</v>
      </c>
      <c r="E1833" s="181">
        <v>6241.8829161435979</v>
      </c>
      <c r="F1833" s="181">
        <v>6493.3121162598218</v>
      </c>
      <c r="G1833" s="181">
        <v>6739.7840388688128</v>
      </c>
      <c r="H1833" s="181">
        <v>6985.0855758424968</v>
      </c>
      <c r="I1833" s="181">
        <v>7230.2255318412326</v>
      </c>
      <c r="J1833" s="182">
        <v>7475.5615805635407</v>
      </c>
      <c r="K1833" s="181">
        <v>7721.2230970015062</v>
      </c>
      <c r="L1833" s="181">
        <v>7967.2574518435831</v>
      </c>
      <c r="M1833" s="181">
        <v>8213.4491767134477</v>
      </c>
      <c r="N1833" s="181">
        <v>8459.454513045579</v>
      </c>
      <c r="O1833" s="181">
        <v>8704.8181540002261</v>
      </c>
      <c r="P1833" s="181">
        <v>8949.6239391617946</v>
      </c>
      <c r="Q1833" s="181">
        <v>9193.8972026193042</v>
      </c>
      <c r="R1833" s="181">
        <v>9437.0184323739086</v>
      </c>
      <c r="S1833" s="181">
        <v>9678.5983652631367</v>
      </c>
      <c r="T1833" s="181">
        <v>9918.2857769147013</v>
      </c>
      <c r="U1833" s="181">
        <v>10155.85654844421</v>
      </c>
      <c r="V1833" s="181">
        <v>10391.044822732532</v>
      </c>
      <c r="W1833" s="181">
        <v>10623.456524153265</v>
      </c>
      <c r="X1833" s="181">
        <v>10852.703482394849</v>
      </c>
      <c r="Y1833" s="181">
        <v>11078.177787300896</v>
      </c>
    </row>
    <row r="1834" spans="1:25" x14ac:dyDescent="0.25">
      <c r="A1834" s="178" t="s">
        <v>1706</v>
      </c>
      <c r="B1834" s="178" t="s">
        <v>901</v>
      </c>
      <c r="C1834" s="178" t="s">
        <v>836</v>
      </c>
      <c r="D1834" s="178" t="s">
        <v>1913</v>
      </c>
      <c r="E1834" s="181">
        <v>6227.756443329823</v>
      </c>
      <c r="F1834" s="181">
        <v>6540.075435067617</v>
      </c>
      <c r="G1834" s="181">
        <v>6852.7192071102063</v>
      </c>
      <c r="H1834" s="181">
        <v>7169.5048733579642</v>
      </c>
      <c r="I1834" s="181">
        <v>7491.5167474895006</v>
      </c>
      <c r="J1834" s="182">
        <v>7819.1980042591413</v>
      </c>
      <c r="K1834" s="181">
        <v>8152.7657809099519</v>
      </c>
      <c r="L1834" s="181">
        <v>8492.3560254812746</v>
      </c>
      <c r="M1834" s="181">
        <v>8837.8249047584577</v>
      </c>
      <c r="N1834" s="181">
        <v>9188.8815994120905</v>
      </c>
      <c r="O1834" s="181">
        <v>9545.099858113208</v>
      </c>
      <c r="P1834" s="181">
        <v>9906.6321477850997</v>
      </c>
      <c r="Q1834" s="181">
        <v>10273.569685019667</v>
      </c>
      <c r="R1834" s="181">
        <v>10645.278012021983</v>
      </c>
      <c r="S1834" s="181">
        <v>11021.359027190154</v>
      </c>
      <c r="T1834" s="181">
        <v>11401.441846511063</v>
      </c>
      <c r="U1834" s="181">
        <v>11785.287836220921</v>
      </c>
      <c r="V1834" s="181">
        <v>12172.599450398469</v>
      </c>
      <c r="W1834" s="181">
        <v>12562.915402702238</v>
      </c>
      <c r="X1834" s="181">
        <v>12955.763299795608</v>
      </c>
      <c r="Y1834" s="181">
        <v>13350.387618037899</v>
      </c>
    </row>
    <row r="1835" spans="1:25" x14ac:dyDescent="0.25">
      <c r="A1835" s="178" t="s">
        <v>1706</v>
      </c>
      <c r="B1835" s="178" t="s">
        <v>901</v>
      </c>
      <c r="C1835" s="178" t="s">
        <v>1485</v>
      </c>
      <c r="D1835" s="178" t="s">
        <v>1914</v>
      </c>
      <c r="E1835" s="181">
        <v>1025.1783127710794</v>
      </c>
      <c r="F1835" s="181">
        <v>1085.4346675972461</v>
      </c>
      <c r="G1835" s="181">
        <v>1146.6661909944705</v>
      </c>
      <c r="H1835" s="181">
        <v>1209.529250021855</v>
      </c>
      <c r="I1835" s="181">
        <v>1274.2366902968686</v>
      </c>
      <c r="J1835" s="182">
        <v>1340.8978741556512</v>
      </c>
      <c r="K1835" s="181">
        <v>1409.5860637979843</v>
      </c>
      <c r="L1835" s="181">
        <v>1480.3621230368888</v>
      </c>
      <c r="M1835" s="181">
        <v>1553.2390656404198</v>
      </c>
      <c r="N1835" s="181">
        <v>1628.203588933455</v>
      </c>
      <c r="O1835" s="181">
        <v>1705.2170582572442</v>
      </c>
      <c r="P1835" s="181">
        <v>1784.3431154262414</v>
      </c>
      <c r="Q1835" s="181">
        <v>1865.635700239998</v>
      </c>
      <c r="R1835" s="181">
        <v>1949.0169710193147</v>
      </c>
      <c r="S1835" s="181">
        <v>2034.4494480113699</v>
      </c>
      <c r="T1835" s="181">
        <v>2121.8988117001477</v>
      </c>
      <c r="U1835" s="181">
        <v>2211.3537756942487</v>
      </c>
      <c r="V1835" s="181">
        <v>2302.7909017451607</v>
      </c>
      <c r="W1835" s="181">
        <v>2396.154123398625</v>
      </c>
      <c r="X1835" s="181">
        <v>2491.3827821015543</v>
      </c>
      <c r="Y1835" s="181">
        <v>2588.3587458648713</v>
      </c>
    </row>
    <row r="1836" spans="1:25" x14ac:dyDescent="0.25">
      <c r="A1836" s="178" t="s">
        <v>1706</v>
      </c>
      <c r="B1836" s="178" t="s">
        <v>901</v>
      </c>
      <c r="C1836" s="178" t="s">
        <v>479</v>
      </c>
      <c r="D1836" s="178" t="s">
        <v>1915</v>
      </c>
      <c r="E1836" s="181">
        <v>2993.8032027478262</v>
      </c>
      <c r="F1836" s="181">
        <v>3045.4799695764455</v>
      </c>
      <c r="G1836" s="181">
        <v>3091.1301242231707</v>
      </c>
      <c r="H1836" s="181">
        <v>3132.7437765779287</v>
      </c>
      <c r="I1836" s="181">
        <v>3170.9312587055169</v>
      </c>
      <c r="J1836" s="182">
        <v>3205.9787855868049</v>
      </c>
      <c r="K1836" s="181">
        <v>3238.0590176596334</v>
      </c>
      <c r="L1836" s="181">
        <v>3267.3025222249616</v>
      </c>
      <c r="M1836" s="181">
        <v>3293.7293453432162</v>
      </c>
      <c r="N1836" s="181">
        <v>3317.3136258204008</v>
      </c>
      <c r="O1836" s="181">
        <v>3337.9952481639079</v>
      </c>
      <c r="P1836" s="181">
        <v>3355.9280094950223</v>
      </c>
      <c r="Q1836" s="181">
        <v>3371.2373569428255</v>
      </c>
      <c r="R1836" s="181">
        <v>3383.8127970468372</v>
      </c>
      <c r="S1836" s="181">
        <v>3393.6404794346586</v>
      </c>
      <c r="T1836" s="181">
        <v>3400.7273862162501</v>
      </c>
      <c r="U1836" s="181">
        <v>3405.1292178594731</v>
      </c>
      <c r="V1836" s="181">
        <v>3406.8898750435055</v>
      </c>
      <c r="W1836" s="181">
        <v>3406.0150320323578</v>
      </c>
      <c r="X1836" s="181">
        <v>3402.5184658323715</v>
      </c>
      <c r="Y1836" s="181">
        <v>3396.3522163840776</v>
      </c>
    </row>
    <row r="1837" spans="1:25" x14ac:dyDescent="0.25">
      <c r="A1837" s="178" t="s">
        <v>1706</v>
      </c>
      <c r="B1837" s="178" t="s">
        <v>901</v>
      </c>
      <c r="C1837" s="178" t="s">
        <v>240</v>
      </c>
      <c r="D1837" s="178" t="s">
        <v>241</v>
      </c>
      <c r="E1837" s="181">
        <v>14371.668020470945</v>
      </c>
      <c r="F1837" s="181">
        <v>15103.592661478273</v>
      </c>
      <c r="G1837" s="181">
        <v>15841.651945094069</v>
      </c>
      <c r="H1837" s="181">
        <v>16595.152067155126</v>
      </c>
      <c r="I1837" s="181">
        <v>17367.10303078733</v>
      </c>
      <c r="J1837" s="182">
        <v>18159.042776726285</v>
      </c>
      <c r="K1837" s="181">
        <v>18971.99442142012</v>
      </c>
      <c r="L1837" s="181">
        <v>19806.800637019896</v>
      </c>
      <c r="M1837" s="181">
        <v>20663.658128198138</v>
      </c>
      <c r="N1837" s="181">
        <v>21542.420814629331</v>
      </c>
      <c r="O1837" s="181">
        <v>22442.62121705513</v>
      </c>
      <c r="P1837" s="181">
        <v>23365.148399112633</v>
      </c>
      <c r="Q1837" s="181">
        <v>24310.754133668375</v>
      </c>
      <c r="R1837" s="181">
        <v>25278.473439395984</v>
      </c>
      <c r="S1837" s="181">
        <v>26267.886236945971</v>
      </c>
      <c r="T1837" s="181">
        <v>27278.625047330323</v>
      </c>
      <c r="U1837" s="181">
        <v>28310.627001627021</v>
      </c>
      <c r="V1837" s="181">
        <v>29363.677951459435</v>
      </c>
      <c r="W1837" s="181">
        <v>30437.15461414976</v>
      </c>
      <c r="X1837" s="181">
        <v>31530.38610510674</v>
      </c>
      <c r="Y1837" s="181">
        <v>32641.986590898588</v>
      </c>
    </row>
    <row r="1838" spans="1:25" x14ac:dyDescent="0.25">
      <c r="A1838" s="178" t="s">
        <v>1706</v>
      </c>
      <c r="B1838" s="178" t="s">
        <v>904</v>
      </c>
      <c r="C1838" s="178" t="s">
        <v>972</v>
      </c>
      <c r="D1838" s="178" t="s">
        <v>1916</v>
      </c>
      <c r="E1838" s="181">
        <v>2148.2704584684479</v>
      </c>
      <c r="F1838" s="181">
        <v>2155.2984000342231</v>
      </c>
      <c r="G1838" s="181">
        <v>2168.688210755452</v>
      </c>
      <c r="H1838" s="181">
        <v>2187.8333731535122</v>
      </c>
      <c r="I1838" s="181">
        <v>2211.7562542700116</v>
      </c>
      <c r="J1838" s="182">
        <v>2239.6952271469613</v>
      </c>
      <c r="K1838" s="181">
        <v>2271.0857240081623</v>
      </c>
      <c r="L1838" s="181">
        <v>2305.4681046324781</v>
      </c>
      <c r="M1838" s="181">
        <v>2342.427116650168</v>
      </c>
      <c r="N1838" s="181">
        <v>2381.6332425050746</v>
      </c>
      <c r="O1838" s="181">
        <v>2422.8144200315473</v>
      </c>
      <c r="P1838" s="181">
        <v>2465.8640915567494</v>
      </c>
      <c r="Q1838" s="181">
        <v>2510.6850050972162</v>
      </c>
      <c r="R1838" s="181">
        <v>2557.0218950945136</v>
      </c>
      <c r="S1838" s="181">
        <v>2604.6894648493994</v>
      </c>
      <c r="T1838" s="181">
        <v>2653.4390403945367</v>
      </c>
      <c r="U1838" s="181">
        <v>2702.9093178342928</v>
      </c>
      <c r="V1838" s="181">
        <v>2752.8326173811674</v>
      </c>
      <c r="W1838" s="181">
        <v>2803.1041480582307</v>
      </c>
      <c r="X1838" s="181">
        <v>2853.5992570442013</v>
      </c>
      <c r="Y1838" s="181">
        <v>2904.0401868825234</v>
      </c>
    </row>
    <row r="1839" spans="1:25" x14ac:dyDescent="0.25">
      <c r="A1839" s="178" t="s">
        <v>1706</v>
      </c>
      <c r="B1839" s="178" t="s">
        <v>904</v>
      </c>
      <c r="C1839" s="178" t="s">
        <v>240</v>
      </c>
      <c r="D1839" s="178" t="s">
        <v>241</v>
      </c>
      <c r="E1839" s="181">
        <v>17082.28016670427</v>
      </c>
      <c r="F1839" s="181">
        <v>16978.691707171267</v>
      </c>
      <c r="G1839" s="181">
        <v>16925.491165479107</v>
      </c>
      <c r="H1839" s="181">
        <v>16916.605323348296</v>
      </c>
      <c r="I1839" s="181">
        <v>16943.322246581029</v>
      </c>
      <c r="J1839" s="182">
        <v>16998.873338570305</v>
      </c>
      <c r="K1839" s="181">
        <v>17078.207104222649</v>
      </c>
      <c r="L1839" s="181">
        <v>17177.228203302671</v>
      </c>
      <c r="M1839" s="181">
        <v>17292.309958287042</v>
      </c>
      <c r="N1839" s="181">
        <v>17420.577995228236</v>
      </c>
      <c r="O1839" s="181">
        <v>17559.673240103399</v>
      </c>
      <c r="P1839" s="181">
        <v>17708.506210236825</v>
      </c>
      <c r="Q1839" s="181">
        <v>17866.089179232516</v>
      </c>
      <c r="R1839" s="181">
        <v>18030.352427209047</v>
      </c>
      <c r="S1839" s="181">
        <v>18199.786953227453</v>
      </c>
      <c r="T1839" s="181">
        <v>18372.497105912436</v>
      </c>
      <c r="U1839" s="181">
        <v>18545.881066496037</v>
      </c>
      <c r="V1839" s="181">
        <v>18718.06632463287</v>
      </c>
      <c r="W1839" s="181">
        <v>18888.345213824938</v>
      </c>
      <c r="X1839" s="181">
        <v>19055.903386073784</v>
      </c>
      <c r="Y1839" s="181">
        <v>19218.943234880677</v>
      </c>
    </row>
    <row r="1840" spans="1:25" x14ac:dyDescent="0.25">
      <c r="A1840" s="178" t="s">
        <v>1706</v>
      </c>
      <c r="B1840" s="178" t="s">
        <v>907</v>
      </c>
      <c r="C1840" s="178" t="s">
        <v>565</v>
      </c>
      <c r="D1840" s="178" t="s">
        <v>566</v>
      </c>
      <c r="E1840" s="181">
        <v>7368.9005658063752</v>
      </c>
      <c r="F1840" s="181">
        <v>7374.8861286432239</v>
      </c>
      <c r="G1840" s="181">
        <v>7385.8559407419234</v>
      </c>
      <c r="H1840" s="181">
        <v>7403.1463182507032</v>
      </c>
      <c r="I1840" s="181">
        <v>7425.7952757101684</v>
      </c>
      <c r="J1840" s="182">
        <v>7452.8407727780841</v>
      </c>
      <c r="K1840" s="181">
        <v>7483.4926788078019</v>
      </c>
      <c r="L1840" s="181">
        <v>7517.1407216736279</v>
      </c>
      <c r="M1840" s="181">
        <v>7553.1234675399628</v>
      </c>
      <c r="N1840" s="181">
        <v>7590.8950087033563</v>
      </c>
      <c r="O1840" s="181">
        <v>7629.9958645924908</v>
      </c>
      <c r="P1840" s="181">
        <v>7670.4378855099812</v>
      </c>
      <c r="Q1840" s="181">
        <v>7712.1801129233208</v>
      </c>
      <c r="R1840" s="181">
        <v>7754.6595908646068</v>
      </c>
      <c r="S1840" s="181">
        <v>7797.5476456101915</v>
      </c>
      <c r="T1840" s="181">
        <v>7840.5889755459575</v>
      </c>
      <c r="U1840" s="181">
        <v>7883.6014739805323</v>
      </c>
      <c r="V1840" s="181">
        <v>7926.3864297626951</v>
      </c>
      <c r="W1840" s="181">
        <v>7968.7106434833349</v>
      </c>
      <c r="X1840" s="181">
        <v>8010.3458078082513</v>
      </c>
      <c r="Y1840" s="181">
        <v>8050.9129165906961</v>
      </c>
    </row>
    <row r="1841" spans="1:25" x14ac:dyDescent="0.25">
      <c r="A1841" s="178" t="s">
        <v>1706</v>
      </c>
      <c r="B1841" s="178" t="s">
        <v>911</v>
      </c>
      <c r="C1841" s="178" t="s">
        <v>972</v>
      </c>
      <c r="D1841" s="178" t="s">
        <v>1325</v>
      </c>
      <c r="E1841" s="181">
        <v>4209.4466715119361</v>
      </c>
      <c r="F1841" s="181">
        <v>4166.8611568330352</v>
      </c>
      <c r="G1841" s="181">
        <v>4134.1140416358903</v>
      </c>
      <c r="H1841" s="181">
        <v>4110.1040672283098</v>
      </c>
      <c r="I1841" s="181">
        <v>4092.9363665922215</v>
      </c>
      <c r="J1841" s="182">
        <v>4081.1114043133935</v>
      </c>
      <c r="K1841" s="181">
        <v>4073.4896096821435</v>
      </c>
      <c r="L1841" s="181">
        <v>4069.188274302805</v>
      </c>
      <c r="M1841" s="181">
        <v>4067.4314825824868</v>
      </c>
      <c r="N1841" s="181">
        <v>4067.5954042665157</v>
      </c>
      <c r="O1841" s="181">
        <v>4069.167865805799</v>
      </c>
      <c r="P1841" s="181">
        <v>4071.9547017548512</v>
      </c>
      <c r="Q1841" s="181">
        <v>4075.7796567632281</v>
      </c>
      <c r="R1841" s="181">
        <v>4080.1966446659899</v>
      </c>
      <c r="S1841" s="181">
        <v>4084.8614681465529</v>
      </c>
      <c r="T1841" s="181">
        <v>4089.3810574175313</v>
      </c>
      <c r="U1841" s="181">
        <v>4093.3552140321567</v>
      </c>
      <c r="V1841" s="181">
        <v>4096.528225862874</v>
      </c>
      <c r="W1841" s="181">
        <v>4098.7602088568528</v>
      </c>
      <c r="X1841" s="181">
        <v>4099.8831779194597</v>
      </c>
      <c r="Y1841" s="181">
        <v>4099.5572398578934</v>
      </c>
    </row>
    <row r="1842" spans="1:25" x14ac:dyDescent="0.25">
      <c r="A1842" s="178" t="s">
        <v>1706</v>
      </c>
      <c r="B1842" s="178" t="s">
        <v>911</v>
      </c>
      <c r="C1842" s="178" t="s">
        <v>240</v>
      </c>
      <c r="D1842" s="178" t="s">
        <v>241</v>
      </c>
      <c r="E1842" s="181">
        <v>19575.236807277503</v>
      </c>
      <c r="F1842" s="181">
        <v>19568.808756483668</v>
      </c>
      <c r="G1842" s="181">
        <v>19608.261665563547</v>
      </c>
      <c r="H1842" s="181">
        <v>19689.67609689723</v>
      </c>
      <c r="I1842" s="181">
        <v>19805.124817561977</v>
      </c>
      <c r="J1842" s="182">
        <v>19948.281910928254</v>
      </c>
      <c r="K1842" s="181">
        <v>20114.332555749283</v>
      </c>
      <c r="L1842" s="181">
        <v>20299.538546468124</v>
      </c>
      <c r="M1842" s="181">
        <v>20500.539328996554</v>
      </c>
      <c r="N1842" s="181">
        <v>20714.603718272789</v>
      </c>
      <c r="O1842" s="181">
        <v>20939.456140386843</v>
      </c>
      <c r="P1842" s="181">
        <v>21174.374801659887</v>
      </c>
      <c r="Q1842" s="181">
        <v>21418.697910097202</v>
      </c>
      <c r="R1842" s="181">
        <v>21670.298934446644</v>
      </c>
      <c r="S1842" s="181">
        <v>21927.503802989391</v>
      </c>
      <c r="T1842" s="181">
        <v>22188.298355163584</v>
      </c>
      <c r="U1842" s="181">
        <v>22450.53975256077</v>
      </c>
      <c r="V1842" s="181">
        <v>22712.791209475563</v>
      </c>
      <c r="W1842" s="181">
        <v>22974.201302385187</v>
      </c>
      <c r="X1842" s="181">
        <v>23233.72147386703</v>
      </c>
      <c r="Y1842" s="181">
        <v>23489.271702786704</v>
      </c>
    </row>
    <row r="1843" spans="1:25" x14ac:dyDescent="0.25">
      <c r="A1843" s="178" t="s">
        <v>1706</v>
      </c>
      <c r="B1843" s="178" t="s">
        <v>913</v>
      </c>
      <c r="C1843" s="178" t="s">
        <v>218</v>
      </c>
      <c r="D1843" s="178" t="s">
        <v>1917</v>
      </c>
      <c r="E1843" s="181">
        <v>23351.300930130608</v>
      </c>
      <c r="F1843" s="181">
        <v>24222.496134685407</v>
      </c>
      <c r="G1843" s="181">
        <v>25023.244066215961</v>
      </c>
      <c r="H1843" s="181">
        <v>25776.368342014772</v>
      </c>
      <c r="I1843" s="181">
        <v>26492.797677726117</v>
      </c>
      <c r="J1843" s="182">
        <v>27179.814526265727</v>
      </c>
      <c r="K1843" s="181">
        <v>27843.086016881101</v>
      </c>
      <c r="L1843" s="181">
        <v>28487.133931909942</v>
      </c>
      <c r="M1843" s="181">
        <v>29114.918914305395</v>
      </c>
      <c r="N1843" s="181">
        <v>29728.234889378491</v>
      </c>
      <c r="O1843" s="181">
        <v>30327.975076542614</v>
      </c>
      <c r="P1843" s="181">
        <v>30916.777205183116</v>
      </c>
      <c r="Q1843" s="181">
        <v>31496.86903373494</v>
      </c>
      <c r="R1843" s="181">
        <v>32068.014531731074</v>
      </c>
      <c r="S1843" s="181">
        <v>32630.471824070231</v>
      </c>
      <c r="T1843" s="181">
        <v>33184.663328845163</v>
      </c>
      <c r="U1843" s="181">
        <v>33730.827387630816</v>
      </c>
      <c r="V1843" s="181">
        <v>34268.862432141192</v>
      </c>
      <c r="W1843" s="181">
        <v>34798.841588514144</v>
      </c>
      <c r="X1843" s="181">
        <v>35320.712493426472</v>
      </c>
      <c r="Y1843" s="181">
        <v>35833.829013596325</v>
      </c>
    </row>
    <row r="1844" spans="1:25" x14ac:dyDescent="0.25">
      <c r="A1844" s="178" t="s">
        <v>1706</v>
      </c>
      <c r="B1844" s="178" t="s">
        <v>913</v>
      </c>
      <c r="C1844" s="178" t="s">
        <v>240</v>
      </c>
      <c r="D1844" s="178" t="s">
        <v>241</v>
      </c>
      <c r="E1844" s="181">
        <v>9403.1271031946471</v>
      </c>
      <c r="F1844" s="181">
        <v>9443.2829979792314</v>
      </c>
      <c r="G1844" s="181">
        <v>9444.7687584314972</v>
      </c>
      <c r="H1844" s="181">
        <v>9419.1947453203884</v>
      </c>
      <c r="I1844" s="181">
        <v>9372.7043695638731</v>
      </c>
      <c r="J1844" s="182">
        <v>9309.5641931878308</v>
      </c>
      <c r="K1844" s="181">
        <v>9233.082412616448</v>
      </c>
      <c r="L1844" s="181">
        <v>9145.8756766589377</v>
      </c>
      <c r="M1844" s="181">
        <v>9049.821732862154</v>
      </c>
      <c r="N1844" s="181">
        <v>8946.2735676631874</v>
      </c>
      <c r="O1844" s="181">
        <v>8836.2049719298684</v>
      </c>
      <c r="P1844" s="181">
        <v>8721.0063569611575</v>
      </c>
      <c r="Q1844" s="181">
        <v>8601.8228029099937</v>
      </c>
      <c r="R1844" s="181">
        <v>8479.0383206668121</v>
      </c>
      <c r="S1844" s="181">
        <v>8353.1445178549002</v>
      </c>
      <c r="T1844" s="181">
        <v>8224.6394181427586</v>
      </c>
      <c r="U1844" s="181">
        <v>8093.9393557193634</v>
      </c>
      <c r="V1844" s="181">
        <v>7961.3520794568194</v>
      </c>
      <c r="W1844" s="181">
        <v>7827.2067739856921</v>
      </c>
      <c r="X1844" s="181">
        <v>7691.7832552030513</v>
      </c>
      <c r="Y1844" s="181">
        <v>7555.218769340192</v>
      </c>
    </row>
    <row r="1845" spans="1:25" x14ac:dyDescent="0.25">
      <c r="A1845" s="178" t="s">
        <v>1706</v>
      </c>
      <c r="B1845" s="178" t="s">
        <v>917</v>
      </c>
      <c r="C1845" s="178" t="s">
        <v>218</v>
      </c>
      <c r="D1845" s="178" t="s">
        <v>1918</v>
      </c>
      <c r="E1845" s="181">
        <v>5001.9651728557947</v>
      </c>
      <c r="F1845" s="181">
        <v>4988.1106003092118</v>
      </c>
      <c r="G1845" s="181">
        <v>4975.1895875645378</v>
      </c>
      <c r="H1845" s="181">
        <v>4964.2919981066789</v>
      </c>
      <c r="I1845" s="181">
        <v>4954.8118060590477</v>
      </c>
      <c r="J1845" s="182">
        <v>4946.0712134724781</v>
      </c>
      <c r="K1845" s="181">
        <v>4937.5539330181</v>
      </c>
      <c r="L1845" s="181">
        <v>4928.8967773777367</v>
      </c>
      <c r="M1845" s="181">
        <v>4919.7350463004523</v>
      </c>
      <c r="N1845" s="181">
        <v>4909.7437475954548</v>
      </c>
      <c r="O1845" s="181">
        <v>4898.635946268254</v>
      </c>
      <c r="P1845" s="181">
        <v>4886.4921573400088</v>
      </c>
      <c r="Q1845" s="181">
        <v>4873.3815765182399</v>
      </c>
      <c r="R1845" s="181">
        <v>4859.0529911959775</v>
      </c>
      <c r="S1845" s="181">
        <v>4843.3908992994275</v>
      </c>
      <c r="T1845" s="181">
        <v>4826.3711976419536</v>
      </c>
      <c r="U1845" s="181">
        <v>4808.0392369502815</v>
      </c>
      <c r="V1845" s="181">
        <v>4788.381428159274</v>
      </c>
      <c r="W1845" s="181">
        <v>4767.3601873998559</v>
      </c>
      <c r="X1845" s="181">
        <v>4744.9468492945298</v>
      </c>
      <c r="Y1845" s="181">
        <v>4721.082323591254</v>
      </c>
    </row>
    <row r="1846" spans="1:25" x14ac:dyDescent="0.25">
      <c r="A1846" s="178" t="s">
        <v>1706</v>
      </c>
      <c r="B1846" s="178" t="s">
        <v>917</v>
      </c>
      <c r="C1846" s="178" t="s">
        <v>560</v>
      </c>
      <c r="D1846" s="178" t="s">
        <v>1919</v>
      </c>
      <c r="E1846" s="181">
        <v>8539.9405390220873</v>
      </c>
      <c r="F1846" s="181">
        <v>8644.2530797335385</v>
      </c>
      <c r="G1846" s="181">
        <v>8751.4144040877309</v>
      </c>
      <c r="H1846" s="181">
        <v>8863.4571356958477</v>
      </c>
      <c r="I1846" s="181">
        <v>8979.4597784425659</v>
      </c>
      <c r="J1846" s="182">
        <v>9098.3078260314433</v>
      </c>
      <c r="K1846" s="181">
        <v>9219.1170585710952</v>
      </c>
      <c r="L1846" s="181">
        <v>9341.2375332186548</v>
      </c>
      <c r="M1846" s="181">
        <v>9463.9758305359483</v>
      </c>
      <c r="N1846" s="181">
        <v>9586.6737859964433</v>
      </c>
      <c r="O1846" s="181">
        <v>9708.7094531179282</v>
      </c>
      <c r="P1846" s="181">
        <v>9830.1639475226075</v>
      </c>
      <c r="Q1846" s="181">
        <v>9951.1022268358411</v>
      </c>
      <c r="R1846" s="181">
        <v>10070.931025546388</v>
      </c>
      <c r="S1846" s="181">
        <v>10189.308774579893</v>
      </c>
      <c r="T1846" s="181">
        <v>10306.071188257609</v>
      </c>
      <c r="U1846" s="181">
        <v>10421.19772927719</v>
      </c>
      <c r="V1846" s="181">
        <v>10534.540238528762</v>
      </c>
      <c r="W1846" s="181">
        <v>10645.891350818383</v>
      </c>
      <c r="X1846" s="181">
        <v>10755.054906118869</v>
      </c>
      <c r="Y1846" s="181">
        <v>10861.756660671123</v>
      </c>
    </row>
    <row r="1847" spans="1:25" x14ac:dyDescent="0.25">
      <c r="A1847" s="178" t="s">
        <v>1706</v>
      </c>
      <c r="B1847" s="178" t="s">
        <v>917</v>
      </c>
      <c r="C1847" s="178" t="s">
        <v>475</v>
      </c>
      <c r="D1847" s="178" t="s">
        <v>1920</v>
      </c>
      <c r="E1847" s="181">
        <v>4495.8199366587351</v>
      </c>
      <c r="F1847" s="181">
        <v>4552.8335860185025</v>
      </c>
      <c r="G1847" s="181">
        <v>4611.3999812605807</v>
      </c>
      <c r="H1847" s="181">
        <v>4672.5927830251194</v>
      </c>
      <c r="I1847" s="181">
        <v>4735.9295743891289</v>
      </c>
      <c r="J1847" s="182">
        <v>4800.8252011711847</v>
      </c>
      <c r="K1847" s="181">
        <v>4866.8149963058795</v>
      </c>
      <c r="L1847" s="181">
        <v>4933.5571665715643</v>
      </c>
      <c r="M1847" s="181">
        <v>5000.686314192797</v>
      </c>
      <c r="N1847" s="181">
        <v>5067.8550033994206</v>
      </c>
      <c r="O1847" s="181">
        <v>5134.7343120036949</v>
      </c>
      <c r="P1847" s="181">
        <v>5201.3667174191578</v>
      </c>
      <c r="Q1847" s="181">
        <v>5267.786222301319</v>
      </c>
      <c r="R1847" s="181">
        <v>5333.6782899989375</v>
      </c>
      <c r="S1847" s="181">
        <v>5398.8611666666757</v>
      </c>
      <c r="T1847" s="181">
        <v>5463.2467417749331</v>
      </c>
      <c r="U1847" s="181">
        <v>5526.8229793203936</v>
      </c>
      <c r="V1847" s="181">
        <v>5589.5101074251943</v>
      </c>
      <c r="W1847" s="181">
        <v>5651.1967795345936</v>
      </c>
      <c r="X1847" s="181">
        <v>5711.7773956727606</v>
      </c>
      <c r="Y1847" s="181">
        <v>5771.1046746550892</v>
      </c>
    </row>
    <row r="1848" spans="1:25" x14ac:dyDescent="0.25">
      <c r="A1848" s="178" t="s">
        <v>1706</v>
      </c>
      <c r="B1848" s="178" t="s">
        <v>917</v>
      </c>
      <c r="C1848" s="178" t="s">
        <v>240</v>
      </c>
      <c r="D1848" s="178" t="s">
        <v>241</v>
      </c>
      <c r="E1848" s="181">
        <v>147.20558662304899</v>
      </c>
      <c r="F1848" s="181">
        <v>149.76336611993952</v>
      </c>
      <c r="G1848" s="181">
        <v>152.3930085169311</v>
      </c>
      <c r="H1848" s="181">
        <v>155.13100866994634</v>
      </c>
      <c r="I1848" s="181">
        <v>157.96262822636101</v>
      </c>
      <c r="J1848" s="182">
        <v>160.86939998461833</v>
      </c>
      <c r="K1848" s="181">
        <v>163.83655937134921</v>
      </c>
      <c r="L1848" s="181">
        <v>166.85321502968245</v>
      </c>
      <c r="M1848" s="181">
        <v>169.90746495626107</v>
      </c>
      <c r="N1848" s="181">
        <v>172.98779431820179</v>
      </c>
      <c r="O1848" s="181">
        <v>176.08310594138402</v>
      </c>
      <c r="P1848" s="181">
        <v>179.19488994820091</v>
      </c>
      <c r="Q1848" s="181">
        <v>182.32436998543636</v>
      </c>
      <c r="R1848" s="181">
        <v>185.46067213865291</v>
      </c>
      <c r="S1848" s="181">
        <v>188.59735823087257</v>
      </c>
      <c r="T1848" s="181">
        <v>191.73115738482923</v>
      </c>
      <c r="U1848" s="181">
        <v>194.86142138323746</v>
      </c>
      <c r="V1848" s="181">
        <v>197.98509226526832</v>
      </c>
      <c r="W1848" s="181">
        <v>201.09793340354526</v>
      </c>
      <c r="X1848" s="181">
        <v>204.19583706703006</v>
      </c>
      <c r="Y1848" s="181">
        <v>207.27312490423748</v>
      </c>
    </row>
    <row r="1849" spans="1:25" x14ac:dyDescent="0.25">
      <c r="A1849" s="178" t="s">
        <v>1706</v>
      </c>
      <c r="B1849" s="178" t="s">
        <v>918</v>
      </c>
      <c r="C1849" s="178" t="s">
        <v>218</v>
      </c>
      <c r="D1849" s="178" t="s">
        <v>1921</v>
      </c>
      <c r="E1849" s="181">
        <v>6868.6071399076018</v>
      </c>
      <c r="F1849" s="181">
        <v>7222.3698220263232</v>
      </c>
      <c r="G1849" s="181">
        <v>7521.5784808005892</v>
      </c>
      <c r="H1849" s="181">
        <v>7778.1318795071838</v>
      </c>
      <c r="I1849" s="181">
        <v>8000.1168806741271</v>
      </c>
      <c r="J1849" s="182">
        <v>8193.9483943552295</v>
      </c>
      <c r="K1849" s="181">
        <v>8364.8087668344197</v>
      </c>
      <c r="L1849" s="181">
        <v>8516.8807920196414</v>
      </c>
      <c r="M1849" s="181">
        <v>8653.3064618400331</v>
      </c>
      <c r="N1849" s="181">
        <v>8776.5238591661382</v>
      </c>
      <c r="O1849" s="181">
        <v>8888.3875219001038</v>
      </c>
      <c r="P1849" s="181">
        <v>8990.8692756540695</v>
      </c>
      <c r="Q1849" s="181">
        <v>9085.5427395963306</v>
      </c>
      <c r="R1849" s="181">
        <v>9173.1113197763425</v>
      </c>
      <c r="S1849" s="181">
        <v>9254.3860401927341</v>
      </c>
      <c r="T1849" s="181">
        <v>9329.8068881398776</v>
      </c>
      <c r="U1849" s="181">
        <v>9399.4866308150649</v>
      </c>
      <c r="V1849" s="181">
        <v>9463.6464009422562</v>
      </c>
      <c r="W1849" s="181">
        <v>9522.563530406198</v>
      </c>
      <c r="X1849" s="181">
        <v>9576.4656447643501</v>
      </c>
      <c r="Y1849" s="181">
        <v>9625.0642097736054</v>
      </c>
    </row>
    <row r="1850" spans="1:25" x14ac:dyDescent="0.25">
      <c r="A1850" s="178" t="s">
        <v>1706</v>
      </c>
      <c r="B1850" s="178" t="s">
        <v>918</v>
      </c>
      <c r="C1850" s="178" t="s">
        <v>560</v>
      </c>
      <c r="D1850" s="178" t="s">
        <v>1922</v>
      </c>
      <c r="E1850" s="181">
        <v>1123.5497410381367</v>
      </c>
      <c r="F1850" s="181">
        <v>1211.0686636679759</v>
      </c>
      <c r="G1850" s="181">
        <v>1292.8955858465756</v>
      </c>
      <c r="H1850" s="181">
        <v>1370.5509372841607</v>
      </c>
      <c r="I1850" s="181">
        <v>1445.0458522998163</v>
      </c>
      <c r="J1850" s="182">
        <v>1517.2038544935624</v>
      </c>
      <c r="K1850" s="181">
        <v>1587.7135341517924</v>
      </c>
      <c r="L1850" s="181">
        <v>1657.1511247088224</v>
      </c>
      <c r="M1850" s="181">
        <v>1725.9533344423135</v>
      </c>
      <c r="N1850" s="181">
        <v>1794.4647000435828</v>
      </c>
      <c r="O1850" s="181">
        <v>1862.9482023467083</v>
      </c>
      <c r="P1850" s="181">
        <v>1931.7232157965962</v>
      </c>
      <c r="Q1850" s="181">
        <v>2001.0572270907776</v>
      </c>
      <c r="R1850" s="181">
        <v>2071.0506219795166</v>
      </c>
      <c r="S1850" s="181">
        <v>2141.8402686297441</v>
      </c>
      <c r="T1850" s="181">
        <v>2213.4898734880358</v>
      </c>
      <c r="U1850" s="181">
        <v>2285.9905803307702</v>
      </c>
      <c r="V1850" s="181">
        <v>2359.3600648580541</v>
      </c>
      <c r="W1850" s="181">
        <v>2433.6326042287201</v>
      </c>
      <c r="X1850" s="181">
        <v>2508.8333177596305</v>
      </c>
      <c r="Y1850" s="181">
        <v>2584.8515492984457</v>
      </c>
    </row>
    <row r="1851" spans="1:25" x14ac:dyDescent="0.25">
      <c r="A1851" s="178" t="s">
        <v>1706</v>
      </c>
      <c r="B1851" s="178" t="s">
        <v>918</v>
      </c>
      <c r="C1851" s="178" t="s">
        <v>262</v>
      </c>
      <c r="D1851" s="178" t="s">
        <v>1923</v>
      </c>
      <c r="E1851" s="181">
        <v>3299.9221710706424</v>
      </c>
      <c r="F1851" s="181">
        <v>3403.6063600242392</v>
      </c>
      <c r="G1851" s="181">
        <v>3476.9078354097778</v>
      </c>
      <c r="H1851" s="181">
        <v>3526.8263218339621</v>
      </c>
      <c r="I1851" s="181">
        <v>3558.1945213121157</v>
      </c>
      <c r="J1851" s="182">
        <v>3574.7951715630984</v>
      </c>
      <c r="K1851" s="181">
        <v>3579.6332923762143</v>
      </c>
      <c r="L1851" s="181">
        <v>3575.0957194977977</v>
      </c>
      <c r="M1851" s="181">
        <v>3562.9831940061672</v>
      </c>
      <c r="N1851" s="181">
        <v>3544.6944927162099</v>
      </c>
      <c r="O1851" s="181">
        <v>3521.3065725089532</v>
      </c>
      <c r="P1851" s="181">
        <v>3493.8730686213444</v>
      </c>
      <c r="Q1851" s="181">
        <v>3463.2265262351088</v>
      </c>
      <c r="R1851" s="181">
        <v>3429.8195465418485</v>
      </c>
      <c r="S1851" s="181">
        <v>3394.1169502166499</v>
      </c>
      <c r="T1851" s="181">
        <v>3356.4209952503779</v>
      </c>
      <c r="U1851" s="181">
        <v>3316.9008721079463</v>
      </c>
      <c r="V1851" s="181">
        <v>3275.7552565966371</v>
      </c>
      <c r="W1851" s="181">
        <v>3233.1913186415213</v>
      </c>
      <c r="X1851" s="181">
        <v>3189.3880586100131</v>
      </c>
      <c r="Y1851" s="181">
        <v>3144.345990309324</v>
      </c>
    </row>
    <row r="1852" spans="1:25" x14ac:dyDescent="0.25">
      <c r="A1852" s="178" t="s">
        <v>1706</v>
      </c>
      <c r="B1852" s="178" t="s">
        <v>918</v>
      </c>
      <c r="C1852" s="178" t="s">
        <v>258</v>
      </c>
      <c r="D1852" s="178" t="s">
        <v>1924</v>
      </c>
      <c r="E1852" s="181">
        <v>2606.7970610417201</v>
      </c>
      <c r="F1852" s="181">
        <v>2699.0834945828374</v>
      </c>
      <c r="G1852" s="181">
        <v>2767.8569375621491</v>
      </c>
      <c r="H1852" s="181">
        <v>2818.4348546405586</v>
      </c>
      <c r="I1852" s="181">
        <v>2854.4805067095126</v>
      </c>
      <c r="J1852" s="182">
        <v>2878.869806780745</v>
      </c>
      <c r="K1852" s="181">
        <v>2893.895657814614</v>
      </c>
      <c r="L1852" s="181">
        <v>2901.3857318814662</v>
      </c>
      <c r="M1852" s="181">
        <v>2902.7192838137039</v>
      </c>
      <c r="N1852" s="181">
        <v>2898.9688052302527</v>
      </c>
      <c r="O1852" s="181">
        <v>2890.9596906910424</v>
      </c>
      <c r="P1852" s="181">
        <v>2879.5113148362152</v>
      </c>
      <c r="Q1852" s="181">
        <v>2865.273168091584</v>
      </c>
      <c r="R1852" s="181">
        <v>2848.5895187515353</v>
      </c>
      <c r="S1852" s="181">
        <v>2829.8203857462872</v>
      </c>
      <c r="T1852" s="181">
        <v>2809.1955038190554</v>
      </c>
      <c r="U1852" s="181">
        <v>2786.8365351343464</v>
      </c>
      <c r="V1852" s="181">
        <v>2762.8920507058692</v>
      </c>
      <c r="W1852" s="181">
        <v>2737.5202575358458</v>
      </c>
      <c r="X1852" s="181">
        <v>2710.8579987841276</v>
      </c>
      <c r="Y1852" s="181">
        <v>2682.892059930226</v>
      </c>
    </row>
    <row r="1853" spans="1:25" x14ac:dyDescent="0.25">
      <c r="A1853" s="178" t="s">
        <v>1706</v>
      </c>
      <c r="B1853" s="178" t="s">
        <v>918</v>
      </c>
      <c r="C1853" s="178" t="s">
        <v>741</v>
      </c>
      <c r="D1853" s="178" t="s">
        <v>1925</v>
      </c>
      <c r="E1853" s="181">
        <v>2148.0816092149989</v>
      </c>
      <c r="F1853" s="181">
        <v>2315.4064558975879</v>
      </c>
      <c r="G1853" s="181">
        <v>2471.8489348109902</v>
      </c>
      <c r="H1853" s="181">
        <v>2620.3159106709782</v>
      </c>
      <c r="I1853" s="181">
        <v>2762.7405413573847</v>
      </c>
      <c r="J1853" s="182">
        <v>2900.6972973501042</v>
      </c>
      <c r="K1853" s="181">
        <v>3035.5026741067563</v>
      </c>
      <c r="L1853" s="181">
        <v>3168.2583553335962</v>
      </c>
      <c r="M1853" s="181">
        <v>3299.7992707053609</v>
      </c>
      <c r="N1853" s="181">
        <v>3430.784129759586</v>
      </c>
      <c r="O1853" s="181">
        <v>3561.715717795958</v>
      </c>
      <c r="P1853" s="181">
        <v>3693.2046373952944</v>
      </c>
      <c r="Q1853" s="181">
        <v>3825.7622884847106</v>
      </c>
      <c r="R1853" s="181">
        <v>3959.5805956191175</v>
      </c>
      <c r="S1853" s="181">
        <v>4094.9212330097512</v>
      </c>
      <c r="T1853" s="181">
        <v>4231.9059991327094</v>
      </c>
      <c r="U1853" s="181">
        <v>4370.5179620352765</v>
      </c>
      <c r="V1853" s="181">
        <v>4510.7909153671162</v>
      </c>
      <c r="W1853" s="181">
        <v>4652.7903926171484</v>
      </c>
      <c r="X1853" s="181">
        <v>4796.5644186663521</v>
      </c>
      <c r="Y1853" s="181">
        <v>4941.9014332810275</v>
      </c>
    </row>
    <row r="1854" spans="1:25" x14ac:dyDescent="0.25">
      <c r="A1854" s="178" t="s">
        <v>1706</v>
      </c>
      <c r="B1854" s="178" t="s">
        <v>918</v>
      </c>
      <c r="C1854" s="178" t="s">
        <v>282</v>
      </c>
      <c r="D1854" s="178" t="s">
        <v>1286</v>
      </c>
      <c r="E1854" s="181">
        <v>1121.5289681226006</v>
      </c>
      <c r="F1854" s="181">
        <v>1208.8904826182136</v>
      </c>
      <c r="G1854" s="181">
        <v>1290.5702340734704</v>
      </c>
      <c r="H1854" s="181">
        <v>1368.0859176127867</v>
      </c>
      <c r="I1854" s="181">
        <v>1442.4468489683425</v>
      </c>
      <c r="J1854" s="182">
        <v>1514.4750705826036</v>
      </c>
      <c r="K1854" s="181">
        <v>1584.8579342702255</v>
      </c>
      <c r="L1854" s="181">
        <v>1654.1706370744553</v>
      </c>
      <c r="M1854" s="181">
        <v>1722.8491018264112</v>
      </c>
      <c r="N1854" s="181">
        <v>1791.2372455471027</v>
      </c>
      <c r="O1854" s="181">
        <v>1859.5975760834963</v>
      </c>
      <c r="P1854" s="181">
        <v>1928.2488934660282</v>
      </c>
      <c r="Q1854" s="181">
        <v>1997.4582033010477</v>
      </c>
      <c r="R1854" s="181">
        <v>2067.3257107889081</v>
      </c>
      <c r="S1854" s="181">
        <v>2137.9880379307724</v>
      </c>
      <c r="T1854" s="181">
        <v>2209.5087765932767</v>
      </c>
      <c r="U1854" s="181">
        <v>2281.879086481259</v>
      </c>
      <c r="V1854" s="181">
        <v>2355.1166115039987</v>
      </c>
      <c r="W1854" s="181">
        <v>2429.2555671707619</v>
      </c>
      <c r="X1854" s="181">
        <v>2504.3210276197838</v>
      </c>
      <c r="Y1854" s="181">
        <v>2580.2025357205807</v>
      </c>
    </row>
    <row r="1855" spans="1:25" x14ac:dyDescent="0.25">
      <c r="A1855" s="178" t="s">
        <v>1706</v>
      </c>
      <c r="B1855" s="178" t="s">
        <v>918</v>
      </c>
      <c r="C1855" s="178" t="s">
        <v>299</v>
      </c>
      <c r="D1855" s="178" t="s">
        <v>400</v>
      </c>
      <c r="E1855" s="181">
        <v>1865.1734010399284</v>
      </c>
      <c r="F1855" s="181">
        <v>2010.4611089308307</v>
      </c>
      <c r="G1855" s="181">
        <v>2146.2996865762398</v>
      </c>
      <c r="H1855" s="181">
        <v>2275.213156678562</v>
      </c>
      <c r="I1855" s="181">
        <v>2398.8800749509542</v>
      </c>
      <c r="J1855" s="182">
        <v>2518.6675498157524</v>
      </c>
      <c r="K1855" s="181">
        <v>2635.7186906872389</v>
      </c>
      <c r="L1855" s="181">
        <v>2750.9900865220211</v>
      </c>
      <c r="M1855" s="181">
        <v>2865.2067044788778</v>
      </c>
      <c r="N1855" s="181">
        <v>2978.940500252208</v>
      </c>
      <c r="O1855" s="181">
        <v>3092.6280409460664</v>
      </c>
      <c r="P1855" s="181">
        <v>3206.7995111155747</v>
      </c>
      <c r="Q1855" s="181">
        <v>3321.8989579222825</v>
      </c>
      <c r="R1855" s="181">
        <v>3438.0930289336247</v>
      </c>
      <c r="S1855" s="181">
        <v>3555.6089351533369</v>
      </c>
      <c r="T1855" s="181">
        <v>3674.5524338659329</v>
      </c>
      <c r="U1855" s="181">
        <v>3794.9088231030623</v>
      </c>
      <c r="V1855" s="181">
        <v>3916.707445798535</v>
      </c>
      <c r="W1855" s="181">
        <v>4040.0052045019961</v>
      </c>
      <c r="X1855" s="181">
        <v>4164.8437990865832</v>
      </c>
      <c r="Y1855" s="181">
        <v>4291.0395323785369</v>
      </c>
    </row>
    <row r="1856" spans="1:25" x14ac:dyDescent="0.25">
      <c r="A1856" s="178" t="s">
        <v>1706</v>
      </c>
      <c r="B1856" s="178" t="s">
        <v>918</v>
      </c>
      <c r="C1856" s="178" t="s">
        <v>1323</v>
      </c>
      <c r="D1856" s="178" t="s">
        <v>1926</v>
      </c>
      <c r="E1856" s="181">
        <v>2202.6424779344766</v>
      </c>
      <c r="F1856" s="181">
        <v>2374.2173442411759</v>
      </c>
      <c r="G1856" s="181">
        <v>2534.6334326848337</v>
      </c>
      <c r="H1856" s="181">
        <v>2686.8714417980855</v>
      </c>
      <c r="I1856" s="181">
        <v>2832.9136313071949</v>
      </c>
      <c r="J1856" s="182">
        <v>2974.3744629460139</v>
      </c>
      <c r="K1856" s="181">
        <v>3112.6038709090903</v>
      </c>
      <c r="L1856" s="181">
        <v>3248.7315214615414</v>
      </c>
      <c r="M1856" s="181">
        <v>3383.6135513347526</v>
      </c>
      <c r="N1856" s="181">
        <v>3517.9254011645794</v>
      </c>
      <c r="O1856" s="181">
        <v>3652.1826269027224</v>
      </c>
      <c r="P1856" s="181">
        <v>3787.0113403206697</v>
      </c>
      <c r="Q1856" s="181">
        <v>3922.9359308074668</v>
      </c>
      <c r="R1856" s="181">
        <v>4060.1531977656095</v>
      </c>
      <c r="S1856" s="181">
        <v>4198.9314618820663</v>
      </c>
      <c r="T1856" s="181">
        <v>4339.3956152913115</v>
      </c>
      <c r="U1856" s="181">
        <v>4481.5282959722163</v>
      </c>
      <c r="V1856" s="181">
        <v>4625.3641559267871</v>
      </c>
      <c r="W1856" s="181">
        <v>4770.9703931822323</v>
      </c>
      <c r="X1856" s="181">
        <v>4918.3962524424742</v>
      </c>
      <c r="Y1856" s="181">
        <v>5067.42479988368</v>
      </c>
    </row>
    <row r="1857" spans="1:25" x14ac:dyDescent="0.25">
      <c r="A1857" s="178" t="s">
        <v>1706</v>
      </c>
      <c r="B1857" s="178" t="s">
        <v>918</v>
      </c>
      <c r="C1857" s="178" t="s">
        <v>307</v>
      </c>
      <c r="D1857" s="178" t="s">
        <v>1927</v>
      </c>
      <c r="E1857" s="181">
        <v>5260.0718991407739</v>
      </c>
      <c r="F1857" s="181">
        <v>5447.4890278988178</v>
      </c>
      <c r="G1857" s="181">
        <v>5587.5223161155709</v>
      </c>
      <c r="H1857" s="181">
        <v>5690.8772699449237</v>
      </c>
      <c r="I1857" s="181">
        <v>5764.9279943272941</v>
      </c>
      <c r="J1857" s="182">
        <v>5815.4646145775996</v>
      </c>
      <c r="K1857" s="181">
        <v>5847.1043932199573</v>
      </c>
      <c r="L1857" s="181">
        <v>5863.528461017193</v>
      </c>
      <c r="M1857" s="181">
        <v>5867.5147712913395</v>
      </c>
      <c r="N1857" s="181">
        <v>5861.2235045198322</v>
      </c>
      <c r="O1857" s="181">
        <v>5846.3170484673037</v>
      </c>
      <c r="P1857" s="181">
        <v>5824.4470809782324</v>
      </c>
      <c r="Q1857" s="181">
        <v>5796.9230327263067</v>
      </c>
      <c r="R1857" s="181">
        <v>5764.4378384001238</v>
      </c>
      <c r="S1857" s="181">
        <v>5727.7169246299727</v>
      </c>
      <c r="T1857" s="181">
        <v>5687.2225975859919</v>
      </c>
      <c r="U1857" s="181">
        <v>5643.1987303831147</v>
      </c>
      <c r="V1857" s="181">
        <v>5595.9439129697093</v>
      </c>
      <c r="W1857" s="181">
        <v>5545.776520188203</v>
      </c>
      <c r="X1857" s="181">
        <v>5492.971918901445</v>
      </c>
      <c r="Y1857" s="181">
        <v>5437.5015926602537</v>
      </c>
    </row>
    <row r="1858" spans="1:25" x14ac:dyDescent="0.25">
      <c r="A1858" s="178" t="s">
        <v>1706</v>
      </c>
      <c r="B1858" s="178" t="s">
        <v>918</v>
      </c>
      <c r="C1858" s="178" t="s">
        <v>240</v>
      </c>
      <c r="D1858" s="178" t="s">
        <v>241</v>
      </c>
      <c r="E1858" s="181">
        <v>13053.182647906197</v>
      </c>
      <c r="F1858" s="181">
        <v>13608.691798490065</v>
      </c>
      <c r="G1858" s="181">
        <v>14052.983796519768</v>
      </c>
      <c r="H1858" s="181">
        <v>14410.900210895321</v>
      </c>
      <c r="I1858" s="181">
        <v>14699.451692847297</v>
      </c>
      <c r="J1858" s="182">
        <v>14932.040423568042</v>
      </c>
      <c r="K1858" s="181">
        <v>15119.402055537021</v>
      </c>
      <c r="L1858" s="181">
        <v>15270.131758545849</v>
      </c>
      <c r="M1858" s="181">
        <v>15390.697013976147</v>
      </c>
      <c r="N1858" s="181">
        <v>15486.116857187459</v>
      </c>
      <c r="O1858" s="181">
        <v>15560.229863077773</v>
      </c>
      <c r="P1858" s="181">
        <v>15616.957751772876</v>
      </c>
      <c r="Q1858" s="181">
        <v>15659.413899147152</v>
      </c>
      <c r="R1858" s="181">
        <v>15689.127228931216</v>
      </c>
      <c r="S1858" s="181">
        <v>15707.762317260545</v>
      </c>
      <c r="T1858" s="181">
        <v>15716.308056379015</v>
      </c>
      <c r="U1858" s="181">
        <v>15715.176284424797</v>
      </c>
      <c r="V1858" s="181">
        <v>15704.94612703961</v>
      </c>
      <c r="W1858" s="181">
        <v>15686.271942060681</v>
      </c>
      <c r="X1858" s="181">
        <v>15659.707432297771</v>
      </c>
      <c r="Y1858" s="181">
        <v>15624.952118031675</v>
      </c>
    </row>
    <row r="1859" spans="1:25" x14ac:dyDescent="0.25">
      <c r="A1859" s="178" t="s">
        <v>1706</v>
      </c>
      <c r="B1859" s="178" t="s">
        <v>920</v>
      </c>
      <c r="C1859" s="178" t="s">
        <v>218</v>
      </c>
      <c r="D1859" s="178" t="s">
        <v>1928</v>
      </c>
      <c r="E1859" s="181">
        <v>13385.253402402333</v>
      </c>
      <c r="F1859" s="181">
        <v>13611.891951971642</v>
      </c>
      <c r="G1859" s="181">
        <v>13838.773369379285</v>
      </c>
      <c r="H1859" s="181">
        <v>14070.31957526746</v>
      </c>
      <c r="I1859" s="181">
        <v>14306.415730968289</v>
      </c>
      <c r="J1859" s="182">
        <v>14546.316875030529</v>
      </c>
      <c r="K1859" s="181">
        <v>14789.391821480229</v>
      </c>
      <c r="L1859" s="181">
        <v>15035.033867726164</v>
      </c>
      <c r="M1859" s="181">
        <v>15282.404933465561</v>
      </c>
      <c r="N1859" s="181">
        <v>15530.800439188335</v>
      </c>
      <c r="O1859" s="181">
        <v>15779.577090276269</v>
      </c>
      <c r="P1859" s="181">
        <v>16029.083199061637</v>
      </c>
      <c r="Q1859" s="181">
        <v>16279.615719001877</v>
      </c>
      <c r="R1859" s="181">
        <v>16530.493623636878</v>
      </c>
      <c r="S1859" s="181">
        <v>16781.74083105319</v>
      </c>
      <c r="T1859" s="181">
        <v>17033.447480864492</v>
      </c>
      <c r="U1859" s="181">
        <v>17284.962585907382</v>
      </c>
      <c r="V1859" s="181">
        <v>17535.604636037213</v>
      </c>
      <c r="W1859" s="181">
        <v>17785.368530224685</v>
      </c>
      <c r="X1859" s="181">
        <v>18034.38353677337</v>
      </c>
      <c r="Y1859" s="181">
        <v>18282.252707614811</v>
      </c>
    </row>
    <row r="1860" spans="1:25" x14ac:dyDescent="0.25">
      <c r="A1860" s="178" t="s">
        <v>1706</v>
      </c>
      <c r="B1860" s="178" t="s">
        <v>920</v>
      </c>
      <c r="C1860" s="178" t="s">
        <v>240</v>
      </c>
      <c r="D1860" s="178" t="s">
        <v>241</v>
      </c>
      <c r="E1860" s="181">
        <v>25544.477024761323</v>
      </c>
      <c r="F1860" s="181">
        <v>25721.253236651963</v>
      </c>
      <c r="G1860" s="181">
        <v>25893.593006635045</v>
      </c>
      <c r="H1860" s="181">
        <v>26069.780780619076</v>
      </c>
      <c r="I1860" s="181">
        <v>26249.455741854046</v>
      </c>
      <c r="J1860" s="182">
        <v>26431.124401683624</v>
      </c>
      <c r="K1860" s="181">
        <v>26613.554063326115</v>
      </c>
      <c r="L1860" s="181">
        <v>26795.601958273848</v>
      </c>
      <c r="M1860" s="181">
        <v>26975.759972999658</v>
      </c>
      <c r="N1860" s="181">
        <v>27152.810609893011</v>
      </c>
      <c r="O1860" s="181">
        <v>27325.688946557777</v>
      </c>
      <c r="P1860" s="181">
        <v>27495.071885584013</v>
      </c>
      <c r="Q1860" s="181">
        <v>27661.524469471507</v>
      </c>
      <c r="R1860" s="181">
        <v>27823.945104119528</v>
      </c>
      <c r="S1860" s="181">
        <v>27982.449430416811</v>
      </c>
      <c r="T1860" s="181">
        <v>28137.259067573294</v>
      </c>
      <c r="U1860" s="181">
        <v>28287.375389802157</v>
      </c>
      <c r="V1860" s="181">
        <v>28431.788080304686</v>
      </c>
      <c r="W1860" s="181">
        <v>28570.611841236609</v>
      </c>
      <c r="X1860" s="181">
        <v>28704.172482738901</v>
      </c>
      <c r="Y1860" s="181">
        <v>28831.955433292529</v>
      </c>
    </row>
    <row r="1861" spans="1:25" x14ac:dyDescent="0.25">
      <c r="A1861" s="178" t="s">
        <v>1929</v>
      </c>
      <c r="B1861" s="178" t="s">
        <v>217</v>
      </c>
      <c r="C1861" s="178" t="s">
        <v>218</v>
      </c>
      <c r="D1861" s="178" t="s">
        <v>1930</v>
      </c>
      <c r="E1861" s="181">
        <v>12046.826487025086</v>
      </c>
      <c r="F1861" s="181">
        <v>12261.339476858164</v>
      </c>
      <c r="G1861" s="181">
        <v>12461.059309226084</v>
      </c>
      <c r="H1861" s="181">
        <v>12645.393511680673</v>
      </c>
      <c r="I1861" s="181">
        <v>12817.866233217545</v>
      </c>
      <c r="J1861" s="182">
        <v>12980.597215260408</v>
      </c>
      <c r="K1861" s="181">
        <v>13135.222556270714</v>
      </c>
      <c r="L1861" s="181">
        <v>13283.036149702437</v>
      </c>
      <c r="M1861" s="181">
        <v>13424.58649488984</v>
      </c>
      <c r="N1861" s="181">
        <v>13560.263567063272</v>
      </c>
      <c r="O1861" s="181">
        <v>13689.909975695435</v>
      </c>
      <c r="P1861" s="181">
        <v>13815.406451207169</v>
      </c>
      <c r="Q1861" s="181">
        <v>13938.417560944898</v>
      </c>
      <c r="R1861" s="181">
        <v>14058.210996398166</v>
      </c>
      <c r="S1861" s="181">
        <v>14175.090945168819</v>
      </c>
      <c r="T1861" s="181">
        <v>14289.872593743996</v>
      </c>
      <c r="U1861" s="181">
        <v>14401.988455338074</v>
      </c>
      <c r="V1861" s="181">
        <v>14510.298918536713</v>
      </c>
      <c r="W1861" s="181">
        <v>14614.902178675771</v>
      </c>
      <c r="X1861" s="181">
        <v>14715.995919546191</v>
      </c>
      <c r="Y1861" s="181">
        <v>14814.022343102626</v>
      </c>
    </row>
    <row r="1862" spans="1:25" x14ac:dyDescent="0.25">
      <c r="A1862" s="178" t="s">
        <v>1929</v>
      </c>
      <c r="B1862" s="178" t="s">
        <v>217</v>
      </c>
      <c r="C1862" s="178" t="s">
        <v>488</v>
      </c>
      <c r="D1862" s="178" t="s">
        <v>1931</v>
      </c>
      <c r="E1862" s="181">
        <v>2456.9852170761847</v>
      </c>
      <c r="F1862" s="181">
        <v>2513.2532469648118</v>
      </c>
      <c r="G1862" s="181">
        <v>2566.9756306644763</v>
      </c>
      <c r="H1862" s="181">
        <v>2617.9875599203842</v>
      </c>
      <c r="I1862" s="181">
        <v>2666.9778700532161</v>
      </c>
      <c r="J1862" s="182">
        <v>2714.3559472821889</v>
      </c>
      <c r="K1862" s="181">
        <v>2760.4380622979293</v>
      </c>
      <c r="L1862" s="181">
        <v>2805.4748072790981</v>
      </c>
      <c r="M1862" s="181">
        <v>2849.5637879521796</v>
      </c>
      <c r="N1862" s="181">
        <v>2892.7709254004894</v>
      </c>
      <c r="O1862" s="181">
        <v>2935.046271520901</v>
      </c>
      <c r="P1862" s="181">
        <v>2976.7781809420262</v>
      </c>
      <c r="Q1862" s="181">
        <v>3018.3161345574977</v>
      </c>
      <c r="R1862" s="181">
        <v>3059.4950784615994</v>
      </c>
      <c r="S1862" s="181">
        <v>3100.3734045241299</v>
      </c>
      <c r="T1862" s="181">
        <v>3141.1230717125873</v>
      </c>
      <c r="U1862" s="181">
        <v>3181.6140927738934</v>
      </c>
      <c r="V1862" s="181">
        <v>3221.5868922502623</v>
      </c>
      <c r="W1862" s="181">
        <v>3261.0529491682037</v>
      </c>
      <c r="X1862" s="181">
        <v>3300.046378813814</v>
      </c>
      <c r="Y1862" s="181">
        <v>3338.6571811714839</v>
      </c>
    </row>
    <row r="1863" spans="1:25" x14ac:dyDescent="0.25">
      <c r="A1863" s="178" t="s">
        <v>1929</v>
      </c>
      <c r="B1863" s="178" t="s">
        <v>217</v>
      </c>
      <c r="C1863" s="178" t="s">
        <v>1687</v>
      </c>
      <c r="D1863" s="178" t="s">
        <v>1932</v>
      </c>
      <c r="E1863" s="181">
        <v>1566.3914002473325</v>
      </c>
      <c r="F1863" s="181">
        <v>1637.0084016376895</v>
      </c>
      <c r="G1863" s="181">
        <v>1708.2574019003644</v>
      </c>
      <c r="H1863" s="181">
        <v>1779.9838150500304</v>
      </c>
      <c r="I1863" s="181">
        <v>1852.6133798939866</v>
      </c>
      <c r="J1863" s="182">
        <v>1926.4116320614096</v>
      </c>
      <c r="K1863" s="181">
        <v>2001.5996208694478</v>
      </c>
      <c r="L1863" s="181">
        <v>2078.36818436265</v>
      </c>
      <c r="M1863" s="181">
        <v>2156.8075991181017</v>
      </c>
      <c r="N1863" s="181">
        <v>2236.9896517273905</v>
      </c>
      <c r="O1863" s="181">
        <v>2318.8987849396594</v>
      </c>
      <c r="P1863" s="181">
        <v>2402.8697152996911</v>
      </c>
      <c r="Q1863" s="181">
        <v>2489.2320535730414</v>
      </c>
      <c r="R1863" s="181">
        <v>2577.9074866010701</v>
      </c>
      <c r="S1863" s="181">
        <v>2668.9994299600899</v>
      </c>
      <c r="T1863" s="181">
        <v>2762.7166202927369</v>
      </c>
      <c r="U1863" s="181">
        <v>2859.0108183378356</v>
      </c>
      <c r="V1863" s="181">
        <v>2957.7063655623588</v>
      </c>
      <c r="W1863" s="181">
        <v>3058.8625772826927</v>
      </c>
      <c r="X1863" s="181">
        <v>3162.5621485621359</v>
      </c>
      <c r="Y1863" s="181">
        <v>3268.946116071947</v>
      </c>
    </row>
    <row r="1864" spans="1:25" x14ac:dyDescent="0.25">
      <c r="A1864" s="178" t="s">
        <v>1929</v>
      </c>
      <c r="B1864" s="178" t="s">
        <v>217</v>
      </c>
      <c r="C1864" s="178" t="s">
        <v>240</v>
      </c>
      <c r="D1864" s="178" t="s">
        <v>241</v>
      </c>
      <c r="E1864" s="181">
        <v>5415.4993753699819</v>
      </c>
      <c r="F1864" s="181">
        <v>5468.2660932888157</v>
      </c>
      <c r="G1864" s="181">
        <v>5513.3117974863799</v>
      </c>
      <c r="H1864" s="181">
        <v>5550.5472974997847</v>
      </c>
      <c r="I1864" s="181">
        <v>5581.6816384321673</v>
      </c>
      <c r="J1864" s="182">
        <v>5607.7658195912345</v>
      </c>
      <c r="K1864" s="181">
        <v>5629.6124541735808</v>
      </c>
      <c r="L1864" s="181">
        <v>5647.8647200057158</v>
      </c>
      <c r="M1864" s="181">
        <v>5662.8325097017723</v>
      </c>
      <c r="N1864" s="181">
        <v>5674.7508442521585</v>
      </c>
      <c r="O1864" s="181">
        <v>5683.6212265753493</v>
      </c>
      <c r="P1864" s="181">
        <v>5690.2856688679758</v>
      </c>
      <c r="Q1864" s="181">
        <v>5695.4722758136086</v>
      </c>
      <c r="R1864" s="181">
        <v>5698.91522573768</v>
      </c>
      <c r="S1864" s="181">
        <v>5700.7744870722599</v>
      </c>
      <c r="T1864" s="181">
        <v>5701.4094626959195</v>
      </c>
      <c r="U1864" s="181">
        <v>5700.6214416646226</v>
      </c>
      <c r="V1864" s="181">
        <v>5697.9937791138527</v>
      </c>
      <c r="W1864" s="181">
        <v>5693.6057637416079</v>
      </c>
      <c r="X1864" s="181">
        <v>5687.5732948008126</v>
      </c>
      <c r="Y1864" s="181">
        <v>5680.1029995736781</v>
      </c>
    </row>
    <row r="1865" spans="1:25" x14ac:dyDescent="0.25">
      <c r="A1865" s="178" t="s">
        <v>1929</v>
      </c>
      <c r="B1865" s="178" t="s">
        <v>242</v>
      </c>
      <c r="C1865" s="178" t="s">
        <v>218</v>
      </c>
      <c r="D1865" s="178" t="s">
        <v>1933</v>
      </c>
      <c r="E1865" s="181">
        <v>10607.903897292899</v>
      </c>
      <c r="F1865" s="181">
        <v>10721.313995518594</v>
      </c>
      <c r="G1865" s="181">
        <v>10851.818971051676</v>
      </c>
      <c r="H1865" s="181">
        <v>10993.354066224076</v>
      </c>
      <c r="I1865" s="181">
        <v>11144.135756694015</v>
      </c>
      <c r="J1865" s="182">
        <v>11302.178082981169</v>
      </c>
      <c r="K1865" s="181">
        <v>11465.884023454257</v>
      </c>
      <c r="L1865" s="181">
        <v>11633.966393561388</v>
      </c>
      <c r="M1865" s="181">
        <v>11805.013781583046</v>
      </c>
      <c r="N1865" s="181">
        <v>11977.788418154974</v>
      </c>
      <c r="O1865" s="181">
        <v>12150.839456554908</v>
      </c>
      <c r="P1865" s="181">
        <v>12324.782896758948</v>
      </c>
      <c r="Q1865" s="181">
        <v>12500.346169491668</v>
      </c>
      <c r="R1865" s="181">
        <v>12676.194140600401</v>
      </c>
      <c r="S1865" s="181">
        <v>12851.891955584375</v>
      </c>
      <c r="T1865" s="181">
        <v>13026.93420687308</v>
      </c>
      <c r="U1865" s="181">
        <v>13200.543693162503</v>
      </c>
      <c r="V1865" s="181">
        <v>13372.105760108998</v>
      </c>
      <c r="W1865" s="181">
        <v>13541.386057451611</v>
      </c>
      <c r="X1865" s="181">
        <v>13708.168263894726</v>
      </c>
      <c r="Y1865" s="181">
        <v>13871.98846265724</v>
      </c>
    </row>
    <row r="1866" spans="1:25" x14ac:dyDescent="0.25">
      <c r="A1866" s="178" t="s">
        <v>1929</v>
      </c>
      <c r="B1866" s="178" t="s">
        <v>242</v>
      </c>
      <c r="C1866" s="178" t="s">
        <v>560</v>
      </c>
      <c r="D1866" s="178" t="s">
        <v>1934</v>
      </c>
      <c r="E1866" s="181">
        <v>7263.5900598708567</v>
      </c>
      <c r="F1866" s="181">
        <v>7264.9986245602104</v>
      </c>
      <c r="G1866" s="181">
        <v>7277.0579478375739</v>
      </c>
      <c r="H1866" s="181">
        <v>7295.4028845858129</v>
      </c>
      <c r="I1866" s="181">
        <v>7318.6542545713692</v>
      </c>
      <c r="J1866" s="182">
        <v>7345.3544043084285</v>
      </c>
      <c r="K1866" s="181">
        <v>7374.3530431052677</v>
      </c>
      <c r="L1866" s="181">
        <v>7404.7424512331227</v>
      </c>
      <c r="M1866" s="181">
        <v>7435.572680860173</v>
      </c>
      <c r="N1866" s="181">
        <v>7466.0403691263054</v>
      </c>
      <c r="O1866" s="181">
        <v>7495.2435844565198</v>
      </c>
      <c r="P1866" s="181">
        <v>7523.5795683771157</v>
      </c>
      <c r="Q1866" s="181">
        <v>7551.4969701951377</v>
      </c>
      <c r="R1866" s="181">
        <v>7578.1930832913531</v>
      </c>
      <c r="S1866" s="181">
        <v>7603.431228925403</v>
      </c>
      <c r="T1866" s="181">
        <v>7626.9438318064394</v>
      </c>
      <c r="U1866" s="181">
        <v>7648.317693368781</v>
      </c>
      <c r="V1866" s="181">
        <v>7667.2508973299364</v>
      </c>
      <c r="W1866" s="181">
        <v>7683.6710534323156</v>
      </c>
      <c r="X1866" s="181">
        <v>7697.5202977389399</v>
      </c>
      <c r="Y1866" s="181">
        <v>7708.6070351228773</v>
      </c>
    </row>
    <row r="1867" spans="1:25" x14ac:dyDescent="0.25">
      <c r="A1867" s="178" t="s">
        <v>1929</v>
      </c>
      <c r="B1867" s="178" t="s">
        <v>242</v>
      </c>
      <c r="C1867" s="178" t="s">
        <v>503</v>
      </c>
      <c r="D1867" s="178" t="s">
        <v>1935</v>
      </c>
      <c r="E1867" s="181">
        <v>2710.5369579833591</v>
      </c>
      <c r="F1867" s="181">
        <v>2673.3821611655426</v>
      </c>
      <c r="G1867" s="181">
        <v>2640.6013708315058</v>
      </c>
      <c r="H1867" s="181">
        <v>2610.4645115127805</v>
      </c>
      <c r="I1867" s="181">
        <v>2582.3865170228319</v>
      </c>
      <c r="J1867" s="182">
        <v>2555.7847313676348</v>
      </c>
      <c r="K1867" s="181">
        <v>2530.2121892976643</v>
      </c>
      <c r="L1867" s="181">
        <v>2505.3273394350344</v>
      </c>
      <c r="M1867" s="181">
        <v>2480.7925264348269</v>
      </c>
      <c r="N1867" s="181">
        <v>2456.3364757531854</v>
      </c>
      <c r="O1867" s="181">
        <v>2431.6707829932725</v>
      </c>
      <c r="P1867" s="181">
        <v>2406.9387869658963</v>
      </c>
      <c r="Q1867" s="181">
        <v>2382.2924883712481</v>
      </c>
      <c r="R1867" s="181">
        <v>2357.4864054505615</v>
      </c>
      <c r="S1867" s="181">
        <v>2332.4624167944257</v>
      </c>
      <c r="T1867" s="181">
        <v>2307.156646096932</v>
      </c>
      <c r="U1867" s="181">
        <v>2281.4657594315163</v>
      </c>
      <c r="V1867" s="181">
        <v>2255.3254088383633</v>
      </c>
      <c r="W1867" s="181">
        <v>2228.7420317002284</v>
      </c>
      <c r="X1867" s="181">
        <v>2201.7265732533415</v>
      </c>
      <c r="Y1867" s="181">
        <v>2174.2523597532158</v>
      </c>
    </row>
    <row r="1868" spans="1:25" x14ac:dyDescent="0.25">
      <c r="A1868" s="178" t="s">
        <v>1929</v>
      </c>
      <c r="B1868" s="178" t="s">
        <v>242</v>
      </c>
      <c r="C1868" s="178" t="s">
        <v>240</v>
      </c>
      <c r="D1868" s="178" t="s">
        <v>241</v>
      </c>
      <c r="E1868" s="181">
        <v>2985.3426129079721</v>
      </c>
      <c r="F1868" s="181">
        <v>2989.9223957234972</v>
      </c>
      <c r="G1868" s="181">
        <v>3000.8216377868662</v>
      </c>
      <c r="H1868" s="181">
        <v>3016.2801850025207</v>
      </c>
      <c r="I1868" s="181">
        <v>3035.771268134401</v>
      </c>
      <c r="J1868" s="182">
        <v>3058.7380118242118</v>
      </c>
      <c r="K1868" s="181">
        <v>3084.7504853520813</v>
      </c>
      <c r="L1868" s="181">
        <v>3113.4779277965208</v>
      </c>
      <c r="M1868" s="181">
        <v>3144.5682032951345</v>
      </c>
      <c r="N1868" s="181">
        <v>3177.7251640759764</v>
      </c>
      <c r="O1868" s="181">
        <v>3212.6031854617609</v>
      </c>
      <c r="P1868" s="181">
        <v>3249.4070162535963</v>
      </c>
      <c r="Q1868" s="181">
        <v>3288.3690329098454</v>
      </c>
      <c r="R1868" s="181">
        <v>3329.1790651244942</v>
      </c>
      <c r="S1868" s="181">
        <v>3371.7657266985389</v>
      </c>
      <c r="T1868" s="181">
        <v>3416.0392825720683</v>
      </c>
      <c r="U1868" s="181">
        <v>3461.8382856055769</v>
      </c>
      <c r="V1868" s="181">
        <v>3509.0426678565341</v>
      </c>
      <c r="W1868" s="181">
        <v>3557.6301753806906</v>
      </c>
      <c r="X1868" s="181">
        <v>3607.5811152053693</v>
      </c>
      <c r="Y1868" s="181">
        <v>3658.8081308157407</v>
      </c>
    </row>
    <row r="1869" spans="1:25" x14ac:dyDescent="0.25">
      <c r="A1869" s="178" t="s">
        <v>1929</v>
      </c>
      <c r="B1869" s="178" t="s">
        <v>250</v>
      </c>
      <c r="C1869" s="178" t="s">
        <v>218</v>
      </c>
      <c r="D1869" s="178" t="s">
        <v>1936</v>
      </c>
      <c r="E1869" s="181">
        <v>15709.030362089572</v>
      </c>
      <c r="F1869" s="181">
        <v>15651.058699505256</v>
      </c>
      <c r="G1869" s="181">
        <v>15629.662958837542</v>
      </c>
      <c r="H1869" s="181">
        <v>15630.908661285037</v>
      </c>
      <c r="I1869" s="181">
        <v>15649.041181539073</v>
      </c>
      <c r="J1869" s="182">
        <v>15679.067974630818</v>
      </c>
      <c r="K1869" s="181">
        <v>15717.269270715567</v>
      </c>
      <c r="L1869" s="181">
        <v>15760.925133455563</v>
      </c>
      <c r="M1869" s="181">
        <v>15807.506865153226</v>
      </c>
      <c r="N1869" s="181">
        <v>15855.010300545478</v>
      </c>
      <c r="O1869" s="181">
        <v>15901.447777044026</v>
      </c>
      <c r="P1869" s="181">
        <v>15947.559672542211</v>
      </c>
      <c r="Q1869" s="181">
        <v>15994.164610808959</v>
      </c>
      <c r="R1869" s="181">
        <v>16039.588082619177</v>
      </c>
      <c r="S1869" s="181">
        <v>16083.342976954351</v>
      </c>
      <c r="T1869" s="181">
        <v>16124.87231508737</v>
      </c>
      <c r="U1869" s="181">
        <v>16163.550876652229</v>
      </c>
      <c r="V1869" s="181">
        <v>16199.017828625552</v>
      </c>
      <c r="W1869" s="181">
        <v>16231.139570231644</v>
      </c>
      <c r="X1869" s="181">
        <v>16259.803086683825</v>
      </c>
      <c r="Y1869" s="181">
        <v>16284.551931997776</v>
      </c>
    </row>
    <row r="1870" spans="1:25" x14ac:dyDescent="0.25">
      <c r="A1870" s="178" t="s">
        <v>1929</v>
      </c>
      <c r="B1870" s="178" t="s">
        <v>250</v>
      </c>
      <c r="C1870" s="178" t="s">
        <v>698</v>
      </c>
      <c r="D1870" s="178" t="s">
        <v>1937</v>
      </c>
      <c r="E1870" s="181">
        <v>2382.8873415418229</v>
      </c>
      <c r="F1870" s="181">
        <v>2415.3713213901765</v>
      </c>
      <c r="G1870" s="181">
        <v>2454.0073105374031</v>
      </c>
      <c r="H1870" s="181">
        <v>2496.8733766751934</v>
      </c>
      <c r="I1870" s="181">
        <v>2543.2325939303428</v>
      </c>
      <c r="J1870" s="182">
        <v>2592.415708953793</v>
      </c>
      <c r="K1870" s="181">
        <v>2643.9153678073208</v>
      </c>
      <c r="L1870" s="181">
        <v>2697.3556697233316</v>
      </c>
      <c r="M1870" s="181">
        <v>2752.3644691479817</v>
      </c>
      <c r="N1870" s="181">
        <v>2808.6339831479745</v>
      </c>
      <c r="O1870" s="181">
        <v>2865.8360346625973</v>
      </c>
      <c r="P1870" s="181">
        <v>2924.1184553497092</v>
      </c>
      <c r="Q1870" s="181">
        <v>2983.6531946237301</v>
      </c>
      <c r="R1870" s="181">
        <v>3044.1499756383023</v>
      </c>
      <c r="S1870" s="181">
        <v>3105.5262999669435</v>
      </c>
      <c r="T1870" s="181">
        <v>3167.6794458905315</v>
      </c>
      <c r="U1870" s="181">
        <v>3230.4853127046158</v>
      </c>
      <c r="V1870" s="181">
        <v>3293.8645319002931</v>
      </c>
      <c r="W1870" s="181">
        <v>3357.7790622911939</v>
      </c>
      <c r="X1870" s="181">
        <v>3422.1925407785284</v>
      </c>
      <c r="Y1870" s="181">
        <v>3486.9926031148939</v>
      </c>
    </row>
    <row r="1871" spans="1:25" x14ac:dyDescent="0.25">
      <c r="A1871" s="178" t="s">
        <v>1929</v>
      </c>
      <c r="B1871" s="178" t="s">
        <v>250</v>
      </c>
      <c r="C1871" s="178" t="s">
        <v>240</v>
      </c>
      <c r="D1871" s="178" t="s">
        <v>241</v>
      </c>
      <c r="E1871" s="181">
        <v>3897.889238246697</v>
      </c>
      <c r="F1871" s="181">
        <v>3933.1912659627651</v>
      </c>
      <c r="G1871" s="181">
        <v>3978.0905772001556</v>
      </c>
      <c r="H1871" s="181">
        <v>4029.3544377198364</v>
      </c>
      <c r="I1871" s="181">
        <v>4085.7111422733187</v>
      </c>
      <c r="J1871" s="182">
        <v>4146.0195072877923</v>
      </c>
      <c r="K1871" s="181">
        <v>4209.4161469603823</v>
      </c>
      <c r="L1871" s="181">
        <v>4275.2611580983812</v>
      </c>
      <c r="M1871" s="181">
        <v>4342.9317508490549</v>
      </c>
      <c r="N1871" s="181">
        <v>4411.9171621172036</v>
      </c>
      <c r="O1871" s="181">
        <v>4481.6836991146147</v>
      </c>
      <c r="P1871" s="181">
        <v>4552.4481530712455</v>
      </c>
      <c r="Q1871" s="181">
        <v>4624.4607724519956</v>
      </c>
      <c r="R1871" s="181">
        <v>4697.254039521611</v>
      </c>
      <c r="S1871" s="181">
        <v>4770.6878237662204</v>
      </c>
      <c r="T1871" s="181">
        <v>4844.5934878205808</v>
      </c>
      <c r="U1871" s="181">
        <v>4918.7727783528426</v>
      </c>
      <c r="V1871" s="181">
        <v>4993.0987206547998</v>
      </c>
      <c r="W1871" s="181">
        <v>5067.5089335345901</v>
      </c>
      <c r="X1871" s="181">
        <v>5141.9446483319061</v>
      </c>
      <c r="Y1871" s="181">
        <v>5216.234436656443</v>
      </c>
    </row>
    <row r="1872" spans="1:25" x14ac:dyDescent="0.25">
      <c r="A1872" s="178" t="s">
        <v>1929</v>
      </c>
      <c r="B1872" s="178" t="s">
        <v>256</v>
      </c>
      <c r="C1872" s="178" t="s">
        <v>218</v>
      </c>
      <c r="D1872" s="178" t="s">
        <v>1938</v>
      </c>
      <c r="E1872" s="181">
        <v>2912.3679864820415</v>
      </c>
      <c r="F1872" s="181">
        <v>2955.6710480112024</v>
      </c>
      <c r="G1872" s="181">
        <v>2997.0641872885267</v>
      </c>
      <c r="H1872" s="181">
        <v>3036.1684573379171</v>
      </c>
      <c r="I1872" s="181">
        <v>3073.5446276987191</v>
      </c>
      <c r="J1872" s="182">
        <v>3109.4700782177192</v>
      </c>
      <c r="K1872" s="181">
        <v>3144.1566324784876</v>
      </c>
      <c r="L1872" s="181">
        <v>3177.7813619596673</v>
      </c>
      <c r="M1872" s="181">
        <v>3210.3888049697125</v>
      </c>
      <c r="N1872" s="181">
        <v>3242.0204942540136</v>
      </c>
      <c r="O1872" s="181">
        <v>3272.5946787991365</v>
      </c>
      <c r="P1872" s="181">
        <v>3302.5247907932608</v>
      </c>
      <c r="Q1872" s="181">
        <v>3332.203176132854</v>
      </c>
      <c r="R1872" s="181">
        <v>3361.4777175692802</v>
      </c>
      <c r="S1872" s="181">
        <v>3390.4151632256512</v>
      </c>
      <c r="T1872" s="181">
        <v>3419.0135027476699</v>
      </c>
      <c r="U1872" s="181">
        <v>3447.2258978039181</v>
      </c>
      <c r="V1872" s="181">
        <v>3475.0680397741926</v>
      </c>
      <c r="W1872" s="181">
        <v>3502.6020759387466</v>
      </c>
      <c r="X1872" s="181">
        <v>3529.8869240782838</v>
      </c>
      <c r="Y1872" s="181">
        <v>3556.8724682622819</v>
      </c>
    </row>
    <row r="1873" spans="1:25" x14ac:dyDescent="0.25">
      <c r="A1873" s="178" t="s">
        <v>1929</v>
      </c>
      <c r="B1873" s="178" t="s">
        <v>256</v>
      </c>
      <c r="C1873" s="178" t="s">
        <v>240</v>
      </c>
      <c r="D1873" s="178" t="s">
        <v>241</v>
      </c>
      <c r="E1873" s="181">
        <v>2704.7034865763658</v>
      </c>
      <c r="F1873" s="181">
        <v>2734.6720775231906</v>
      </c>
      <c r="G1873" s="181">
        <v>2762.619233870043</v>
      </c>
      <c r="H1873" s="181">
        <v>2788.2182206927082</v>
      </c>
      <c r="I1873" s="181">
        <v>2812.0070944727581</v>
      </c>
      <c r="J1873" s="182">
        <v>2834.2577591218906</v>
      </c>
      <c r="K1873" s="181">
        <v>2855.1786721361664</v>
      </c>
      <c r="L1873" s="181">
        <v>2874.9438605546111</v>
      </c>
      <c r="M1873" s="181">
        <v>2893.6054029109578</v>
      </c>
      <c r="N1873" s="181">
        <v>2911.2119921201916</v>
      </c>
      <c r="O1873" s="181">
        <v>2927.7013897668094</v>
      </c>
      <c r="P1873" s="181">
        <v>2943.4537128150632</v>
      </c>
      <c r="Q1873" s="181">
        <v>2958.8247699615154</v>
      </c>
      <c r="R1873" s="181">
        <v>2973.6834655284074</v>
      </c>
      <c r="S1873" s="181">
        <v>2988.0935816739288</v>
      </c>
      <c r="T1873" s="181">
        <v>3002.0576142197647</v>
      </c>
      <c r="U1873" s="181">
        <v>3015.5388409262</v>
      </c>
      <c r="V1873" s="181">
        <v>3028.555616042232</v>
      </c>
      <c r="W1873" s="181">
        <v>3041.1663921974437</v>
      </c>
      <c r="X1873" s="181">
        <v>3053.4259914427739</v>
      </c>
      <c r="Y1873" s="181">
        <v>3065.2944836194379</v>
      </c>
    </row>
    <row r="1874" spans="1:25" x14ac:dyDescent="0.25">
      <c r="A1874" s="178" t="s">
        <v>1929</v>
      </c>
      <c r="B1874" s="178" t="s">
        <v>260</v>
      </c>
      <c r="C1874" s="178" t="s">
        <v>218</v>
      </c>
      <c r="D1874" s="178" t="s">
        <v>1939</v>
      </c>
      <c r="E1874" s="181">
        <v>11130.949815257798</v>
      </c>
      <c r="F1874" s="181">
        <v>11203.905223704794</v>
      </c>
      <c r="G1874" s="181">
        <v>11281.692290580078</v>
      </c>
      <c r="H1874" s="181">
        <v>11360.034240179803</v>
      </c>
      <c r="I1874" s="181">
        <v>11439.153927150819</v>
      </c>
      <c r="J1874" s="182">
        <v>11518.664837281447</v>
      </c>
      <c r="K1874" s="181">
        <v>11598.296540834215</v>
      </c>
      <c r="L1874" s="181">
        <v>11677.919201101235</v>
      </c>
      <c r="M1874" s="181">
        <v>11757.079394023682</v>
      </c>
      <c r="N1874" s="181">
        <v>11835.363525772163</v>
      </c>
      <c r="O1874" s="181">
        <v>11912.060616095985</v>
      </c>
      <c r="P1874" s="181">
        <v>11988.33651309066</v>
      </c>
      <c r="Q1874" s="181">
        <v>12065.250940945647</v>
      </c>
      <c r="R1874" s="181">
        <v>12141.763334701545</v>
      </c>
      <c r="S1874" s="181">
        <v>12217.597343184889</v>
      </c>
      <c r="T1874" s="181">
        <v>12292.324074707069</v>
      </c>
      <c r="U1874" s="181">
        <v>12365.11240593308</v>
      </c>
      <c r="V1874" s="181">
        <v>12435.33516272309</v>
      </c>
      <c r="W1874" s="181">
        <v>12502.815681932581</v>
      </c>
      <c r="X1874" s="181">
        <v>12567.337479359878</v>
      </c>
      <c r="Y1874" s="181">
        <v>12628.380112167079</v>
      </c>
    </row>
    <row r="1875" spans="1:25" x14ac:dyDescent="0.25">
      <c r="A1875" s="178" t="s">
        <v>1929</v>
      </c>
      <c r="B1875" s="178" t="s">
        <v>260</v>
      </c>
      <c r="C1875" s="178" t="s">
        <v>240</v>
      </c>
      <c r="D1875" s="178" t="s">
        <v>241</v>
      </c>
      <c r="E1875" s="181">
        <v>3683.3471949090408</v>
      </c>
      <c r="F1875" s="181">
        <v>3757.6112269763707</v>
      </c>
      <c r="G1875" s="181">
        <v>3834.9025526317964</v>
      </c>
      <c r="H1875" s="181">
        <v>3913.8400903863767</v>
      </c>
      <c r="I1875" s="181">
        <v>3994.5365317748192</v>
      </c>
      <c r="J1875" s="182">
        <v>4076.89385261815</v>
      </c>
      <c r="K1875" s="181">
        <v>4160.8490857468314</v>
      </c>
      <c r="L1875" s="181">
        <v>4246.3858120008335</v>
      </c>
      <c r="M1875" s="181">
        <v>4333.3663765272104</v>
      </c>
      <c r="N1875" s="181">
        <v>4421.6594530308357</v>
      </c>
      <c r="O1875" s="181">
        <v>4511.0130346490314</v>
      </c>
      <c r="P1875" s="181">
        <v>4601.881044274387</v>
      </c>
      <c r="Q1875" s="181">
        <v>4694.7004413564546</v>
      </c>
      <c r="R1875" s="181">
        <v>4789.1027241471802</v>
      </c>
      <c r="S1875" s="181">
        <v>4885.0033682439771</v>
      </c>
      <c r="T1875" s="181">
        <v>4982.2503881651819</v>
      </c>
      <c r="U1875" s="181">
        <v>5080.5172879675883</v>
      </c>
      <c r="V1875" s="181">
        <v>5179.5438496734187</v>
      </c>
      <c r="W1875" s="181">
        <v>5279.2453885759614</v>
      </c>
      <c r="X1875" s="181">
        <v>5379.5154101638509</v>
      </c>
      <c r="Y1875" s="181">
        <v>5480.1096397141282</v>
      </c>
    </row>
    <row r="1876" spans="1:25" x14ac:dyDescent="0.25">
      <c r="A1876" s="178" t="s">
        <v>1929</v>
      </c>
      <c r="B1876" s="178" t="s">
        <v>274</v>
      </c>
      <c r="C1876" s="178" t="s">
        <v>218</v>
      </c>
      <c r="D1876" s="178" t="s">
        <v>1940</v>
      </c>
      <c r="E1876" s="181">
        <v>36604.160214873351</v>
      </c>
      <c r="F1876" s="181">
        <v>36678.609589559906</v>
      </c>
      <c r="G1876" s="181">
        <v>36762.628915581801</v>
      </c>
      <c r="H1876" s="181">
        <v>36841.938363937727</v>
      </c>
      <c r="I1876" s="181">
        <v>36916.853600649854</v>
      </c>
      <c r="J1876" s="182">
        <v>36986.098657326424</v>
      </c>
      <c r="K1876" s="181">
        <v>37048.907060866266</v>
      </c>
      <c r="L1876" s="181">
        <v>37104.989343241512</v>
      </c>
      <c r="M1876" s="181">
        <v>37153.134257567755</v>
      </c>
      <c r="N1876" s="181">
        <v>37192.341177596732</v>
      </c>
      <c r="O1876" s="181">
        <v>37220.794154257826</v>
      </c>
      <c r="P1876" s="181">
        <v>37242.440910444195</v>
      </c>
      <c r="Q1876" s="181">
        <v>37260.868189945155</v>
      </c>
      <c r="R1876" s="181">
        <v>37273.528204555587</v>
      </c>
      <c r="S1876" s="181">
        <v>37280.317160081475</v>
      </c>
      <c r="T1876" s="181">
        <v>37281.017696810137</v>
      </c>
      <c r="U1876" s="181">
        <v>37274.693386636012</v>
      </c>
      <c r="V1876" s="181">
        <v>37260.57251822047</v>
      </c>
      <c r="W1876" s="181">
        <v>37238.579194370715</v>
      </c>
      <c r="X1876" s="181">
        <v>37208.631318803898</v>
      </c>
      <c r="Y1876" s="181">
        <v>37170.043805682093</v>
      </c>
    </row>
    <row r="1877" spans="1:25" x14ac:dyDescent="0.25">
      <c r="A1877" s="178" t="s">
        <v>1929</v>
      </c>
      <c r="B1877" s="178" t="s">
        <v>274</v>
      </c>
      <c r="C1877" s="178" t="s">
        <v>244</v>
      </c>
      <c r="D1877" s="178" t="s">
        <v>1941</v>
      </c>
      <c r="E1877" s="181">
        <v>2716.2562743806066</v>
      </c>
      <c r="F1877" s="181">
        <v>2752.0040266917799</v>
      </c>
      <c r="G1877" s="181">
        <v>2788.936764637524</v>
      </c>
      <c r="H1877" s="181">
        <v>2825.9891135133898</v>
      </c>
      <c r="I1877" s="181">
        <v>2863.1796463851192</v>
      </c>
      <c r="J1877" s="182">
        <v>2900.40301925724</v>
      </c>
      <c r="K1877" s="181">
        <v>2937.5896650231757</v>
      </c>
      <c r="L1877" s="181">
        <v>2974.7053045294383</v>
      </c>
      <c r="M1877" s="181">
        <v>3011.6396040007758</v>
      </c>
      <c r="N1877" s="181">
        <v>3048.2948036197645</v>
      </c>
      <c r="O1877" s="181">
        <v>3084.501528050524</v>
      </c>
      <c r="P1877" s="181">
        <v>3120.5661838828742</v>
      </c>
      <c r="Q1877" s="181">
        <v>3156.7786915171764</v>
      </c>
      <c r="R1877" s="181">
        <v>3192.9166108173922</v>
      </c>
      <c r="S1877" s="181">
        <v>3228.9593444258053</v>
      </c>
      <c r="T1877" s="181">
        <v>3264.8756407094061</v>
      </c>
      <c r="U1877" s="181">
        <v>3300.5694087959396</v>
      </c>
      <c r="V1877" s="181">
        <v>3335.9552793276821</v>
      </c>
      <c r="W1877" s="181">
        <v>3371.0073916567876</v>
      </c>
      <c r="X1877" s="181">
        <v>3405.6985427230711</v>
      </c>
      <c r="Y1877" s="181">
        <v>3439.944907363888</v>
      </c>
    </row>
    <row r="1878" spans="1:25" x14ac:dyDescent="0.25">
      <c r="A1878" s="178" t="s">
        <v>1929</v>
      </c>
      <c r="B1878" s="178" t="s">
        <v>274</v>
      </c>
      <c r="C1878" s="178" t="s">
        <v>1233</v>
      </c>
      <c r="D1878" s="178" t="s">
        <v>1942</v>
      </c>
      <c r="E1878" s="181">
        <v>2252.5792808411661</v>
      </c>
      <c r="F1878" s="181">
        <v>2286.9271218482027</v>
      </c>
      <c r="G1878" s="181">
        <v>2322.3937002010734</v>
      </c>
      <c r="H1878" s="181">
        <v>2358.0965303767739</v>
      </c>
      <c r="I1878" s="181">
        <v>2394.0521709156756</v>
      </c>
      <c r="J1878" s="182">
        <v>2430.1734850762696</v>
      </c>
      <c r="K1878" s="181">
        <v>2466.4026510291405</v>
      </c>
      <c r="L1878" s="181">
        <v>2502.7110562267135</v>
      </c>
      <c r="M1878" s="181">
        <v>2539.0057318431982</v>
      </c>
      <c r="N1878" s="181">
        <v>2575.203564527792</v>
      </c>
      <c r="O1878" s="181">
        <v>2611.1601319597457</v>
      </c>
      <c r="P1878" s="181">
        <v>2647.1334244869404</v>
      </c>
      <c r="Q1878" s="181">
        <v>2683.3695522955413</v>
      </c>
      <c r="R1878" s="181">
        <v>2719.6802334374711</v>
      </c>
      <c r="S1878" s="181">
        <v>2756.0479097130719</v>
      </c>
      <c r="T1878" s="181">
        <v>2792.4457649393721</v>
      </c>
      <c r="U1878" s="181">
        <v>2828.7911904711063</v>
      </c>
      <c r="V1878" s="181">
        <v>2865.0101052083492</v>
      </c>
      <c r="W1878" s="181">
        <v>2901.0790330721916</v>
      </c>
      <c r="X1878" s="181">
        <v>2936.9731512869048</v>
      </c>
      <c r="Y1878" s="181">
        <v>2972.6185077030327</v>
      </c>
    </row>
    <row r="1879" spans="1:25" x14ac:dyDescent="0.25">
      <c r="A1879" s="178" t="s">
        <v>1929</v>
      </c>
      <c r="B1879" s="178" t="s">
        <v>274</v>
      </c>
      <c r="C1879" s="178" t="s">
        <v>240</v>
      </c>
      <c r="D1879" s="178" t="s">
        <v>241</v>
      </c>
      <c r="E1879" s="181">
        <v>16477.743988750932</v>
      </c>
      <c r="F1879" s="181">
        <v>16781.637999946757</v>
      </c>
      <c r="G1879" s="181">
        <v>17096.160561516783</v>
      </c>
      <c r="H1879" s="181">
        <v>17414.929021525393</v>
      </c>
      <c r="I1879" s="181">
        <v>17738.140992498011</v>
      </c>
      <c r="J1879" s="182">
        <v>18065.227081619225</v>
      </c>
      <c r="K1879" s="181">
        <v>18395.830207668383</v>
      </c>
      <c r="L1879" s="181">
        <v>18729.808243329302</v>
      </c>
      <c r="M1879" s="181">
        <v>19066.53497157148</v>
      </c>
      <c r="N1879" s="181">
        <v>19405.450873909842</v>
      </c>
      <c r="O1879" s="181">
        <v>19745.5259658717</v>
      </c>
      <c r="P1879" s="181">
        <v>20088.770377352928</v>
      </c>
      <c r="Q1879" s="181">
        <v>20437.133438845336</v>
      </c>
      <c r="R1879" s="181">
        <v>20789.273543632986</v>
      </c>
      <c r="S1879" s="181">
        <v>21145.140592396783</v>
      </c>
      <c r="T1879" s="181">
        <v>21504.61368270923</v>
      </c>
      <c r="U1879" s="181">
        <v>21867.140027954625</v>
      </c>
      <c r="V1879" s="181">
        <v>22232.225732947318</v>
      </c>
      <c r="W1879" s="181">
        <v>22599.764528910062</v>
      </c>
      <c r="X1879" s="181">
        <v>22969.638926900607</v>
      </c>
      <c r="Y1879" s="181">
        <v>23341.344749189229</v>
      </c>
    </row>
    <row r="1880" spans="1:25" x14ac:dyDescent="0.25">
      <c r="A1880" s="178" t="s">
        <v>1929</v>
      </c>
      <c r="B1880" s="178" t="s">
        <v>278</v>
      </c>
      <c r="C1880" s="178" t="s">
        <v>218</v>
      </c>
      <c r="D1880" s="178" t="s">
        <v>1943</v>
      </c>
      <c r="E1880" s="181">
        <v>5439.3506929481928</v>
      </c>
      <c r="F1880" s="181">
        <v>5528.8286637189631</v>
      </c>
      <c r="G1880" s="181">
        <v>5621.7527339220578</v>
      </c>
      <c r="H1880" s="181">
        <v>5716.2131338201543</v>
      </c>
      <c r="I1880" s="181">
        <v>5812.3566865343009</v>
      </c>
      <c r="J1880" s="182">
        <v>5910.0706319286819</v>
      </c>
      <c r="K1880" s="181">
        <v>6009.2773515077679</v>
      </c>
      <c r="L1880" s="181">
        <v>6109.9379135566278</v>
      </c>
      <c r="M1880" s="181">
        <v>6211.8233303743273</v>
      </c>
      <c r="N1880" s="181">
        <v>6314.7152912911461</v>
      </c>
      <c r="O1880" s="181">
        <v>6418.2001489356171</v>
      </c>
      <c r="P1880" s="181">
        <v>6522.834531413986</v>
      </c>
      <c r="Q1880" s="181">
        <v>6629.1546484708033</v>
      </c>
      <c r="R1880" s="181">
        <v>6736.6038212635203</v>
      </c>
      <c r="S1880" s="181">
        <v>6844.9957330548477</v>
      </c>
      <c r="T1880" s="181">
        <v>6953.9571775157883</v>
      </c>
      <c r="U1880" s="181">
        <v>7063.0108750092095</v>
      </c>
      <c r="V1880" s="181">
        <v>7171.8602185927539</v>
      </c>
      <c r="W1880" s="181">
        <v>7280.3558468421934</v>
      </c>
      <c r="X1880" s="181">
        <v>7388.310911795943</v>
      </c>
      <c r="Y1880" s="181">
        <v>7495.28719228302</v>
      </c>
    </row>
    <row r="1881" spans="1:25" x14ac:dyDescent="0.25">
      <c r="A1881" s="178" t="s">
        <v>1929</v>
      </c>
      <c r="B1881" s="178" t="s">
        <v>278</v>
      </c>
      <c r="C1881" s="178" t="s">
        <v>240</v>
      </c>
      <c r="D1881" s="178" t="s">
        <v>241</v>
      </c>
      <c r="E1881" s="181">
        <v>3566.5052096140857</v>
      </c>
      <c r="F1881" s="181">
        <v>3528.0288232365569</v>
      </c>
      <c r="G1881" s="181">
        <v>3491.1935233561976</v>
      </c>
      <c r="H1881" s="181">
        <v>3454.7274229685804</v>
      </c>
      <c r="I1881" s="181">
        <v>3418.6986626512294</v>
      </c>
      <c r="J1881" s="182">
        <v>3383.0189146527459</v>
      </c>
      <c r="K1881" s="181">
        <v>3347.6280179438954</v>
      </c>
      <c r="L1881" s="181">
        <v>3312.4927221221574</v>
      </c>
      <c r="M1881" s="181">
        <v>3277.4828024519284</v>
      </c>
      <c r="N1881" s="181">
        <v>3242.487353806544</v>
      </c>
      <c r="O1881" s="181">
        <v>3207.3101831337931</v>
      </c>
      <c r="P1881" s="181">
        <v>3172.2489255794626</v>
      </c>
      <c r="Q1881" s="181">
        <v>3137.5614353455999</v>
      </c>
      <c r="R1881" s="181">
        <v>3102.9750634522802</v>
      </c>
      <c r="S1881" s="181">
        <v>3068.4118431831444</v>
      </c>
      <c r="T1881" s="181">
        <v>3033.7212314576859</v>
      </c>
      <c r="U1881" s="181">
        <v>2998.7255803167232</v>
      </c>
      <c r="V1881" s="181">
        <v>2963.3425453384093</v>
      </c>
      <c r="W1881" s="181">
        <v>2927.5602209264093</v>
      </c>
      <c r="X1881" s="181">
        <v>2891.3561060294651</v>
      </c>
      <c r="Y1881" s="181">
        <v>2854.6172723555128</v>
      </c>
    </row>
    <row r="1882" spans="1:25" x14ac:dyDescent="0.25">
      <c r="A1882" s="178" t="s">
        <v>1929</v>
      </c>
      <c r="B1882" s="178" t="s">
        <v>286</v>
      </c>
      <c r="C1882" s="178" t="s">
        <v>218</v>
      </c>
      <c r="D1882" s="178" t="s">
        <v>1330</v>
      </c>
      <c r="E1882" s="181">
        <v>52809.408205208543</v>
      </c>
      <c r="F1882" s="181">
        <v>53427.839561720415</v>
      </c>
      <c r="G1882" s="181">
        <v>53960.288515083244</v>
      </c>
      <c r="H1882" s="181">
        <v>54404.825052017586</v>
      </c>
      <c r="I1882" s="181">
        <v>54776.702339959433</v>
      </c>
      <c r="J1882" s="182">
        <v>55084.863526088746</v>
      </c>
      <c r="K1882" s="181">
        <v>55336.145722814254</v>
      </c>
      <c r="L1882" s="181">
        <v>55536.00742827708</v>
      </c>
      <c r="M1882" s="181">
        <v>55686.811932451295</v>
      </c>
      <c r="N1882" s="181">
        <v>55789.822921407213</v>
      </c>
      <c r="O1882" s="181">
        <v>55844.076710223839</v>
      </c>
      <c r="P1882" s="181">
        <v>55856.940592507533</v>
      </c>
      <c r="Q1882" s="181">
        <v>55834.762323465184</v>
      </c>
      <c r="R1882" s="181">
        <v>55773.924473100604</v>
      </c>
      <c r="S1882" s="181">
        <v>55674.237651727395</v>
      </c>
      <c r="T1882" s="181">
        <v>55535.507122300623</v>
      </c>
      <c r="U1882" s="181">
        <v>55357.431815376811</v>
      </c>
      <c r="V1882" s="181">
        <v>55139.941315876749</v>
      </c>
      <c r="W1882" s="181">
        <v>54883.362723865415</v>
      </c>
      <c r="X1882" s="181">
        <v>54587.99446478561</v>
      </c>
      <c r="Y1882" s="181">
        <v>54253.577463878108</v>
      </c>
    </row>
    <row r="1883" spans="1:25" x14ac:dyDescent="0.25">
      <c r="A1883" s="178" t="s">
        <v>1929</v>
      </c>
      <c r="B1883" s="178" t="s">
        <v>286</v>
      </c>
      <c r="C1883" s="178" t="s">
        <v>457</v>
      </c>
      <c r="D1883" s="178" t="s">
        <v>1944</v>
      </c>
      <c r="E1883" s="181">
        <v>4192.3635608236464</v>
      </c>
      <c r="F1883" s="181">
        <v>4120.3672027257126</v>
      </c>
      <c r="G1883" s="181">
        <v>4042.6230061039555</v>
      </c>
      <c r="H1883" s="181">
        <v>3959.5612902723196</v>
      </c>
      <c r="I1883" s="181">
        <v>3872.8101400500236</v>
      </c>
      <c r="J1883" s="182">
        <v>3783.4088274226042</v>
      </c>
      <c r="K1883" s="181">
        <v>3692.1605105136323</v>
      </c>
      <c r="L1883" s="181">
        <v>3599.7056747680235</v>
      </c>
      <c r="M1883" s="181">
        <v>3506.4315487274434</v>
      </c>
      <c r="N1883" s="181">
        <v>3412.6257584731184</v>
      </c>
      <c r="O1883" s="181">
        <v>3318.4208862623714</v>
      </c>
      <c r="P1883" s="181">
        <v>3224.4241822984986</v>
      </c>
      <c r="Q1883" s="181">
        <v>3131.124729547179</v>
      </c>
      <c r="R1883" s="181">
        <v>3038.4183646621977</v>
      </c>
      <c r="S1883" s="181">
        <v>2946.3973733807952</v>
      </c>
      <c r="T1883" s="181">
        <v>2855.1468693810339</v>
      </c>
      <c r="U1883" s="181">
        <v>2764.740133086158</v>
      </c>
      <c r="V1883" s="181">
        <v>2675.2560459443225</v>
      </c>
      <c r="W1883" s="181">
        <v>2586.7856269059885</v>
      </c>
      <c r="X1883" s="181">
        <v>2499.4101938938275</v>
      </c>
      <c r="Y1883" s="181">
        <v>2413.1785162213109</v>
      </c>
    </row>
    <row r="1884" spans="1:25" x14ac:dyDescent="0.25">
      <c r="A1884" s="178" t="s">
        <v>1929</v>
      </c>
      <c r="B1884" s="178" t="s">
        <v>286</v>
      </c>
      <c r="C1884" s="178" t="s">
        <v>240</v>
      </c>
      <c r="D1884" s="178" t="s">
        <v>241</v>
      </c>
      <c r="E1884" s="181">
        <v>16695.566618972975</v>
      </c>
      <c r="F1884" s="181">
        <v>17529.59751010636</v>
      </c>
      <c r="G1884" s="181">
        <v>18377.494622621056</v>
      </c>
      <c r="H1884" s="181">
        <v>19237.367222643905</v>
      </c>
      <c r="I1884" s="181">
        <v>20113.339232234575</v>
      </c>
      <c r="J1884" s="182">
        <v>21007.781573222139</v>
      </c>
      <c r="K1884" s="181">
        <v>21922.588091647605</v>
      </c>
      <c r="L1884" s="181">
        <v>22859.355836081515</v>
      </c>
      <c r="M1884" s="181">
        <v>23818.572944680029</v>
      </c>
      <c r="N1884" s="181">
        <v>24800.272125309333</v>
      </c>
      <c r="O1884" s="181">
        <v>25803.419542384236</v>
      </c>
      <c r="P1884" s="181">
        <v>26830.78158509055</v>
      </c>
      <c r="Q1884" s="181">
        <v>27885.03074606981</v>
      </c>
      <c r="R1884" s="181">
        <v>28964.046699987844</v>
      </c>
      <c r="S1884" s="181">
        <v>30067.159333663269</v>
      </c>
      <c r="T1884" s="181">
        <v>31193.549810307148</v>
      </c>
      <c r="U1884" s="181">
        <v>32342.178143271387</v>
      </c>
      <c r="V1884" s="181">
        <v>33511.961712047312</v>
      </c>
      <c r="W1884" s="181">
        <v>34701.893217915022</v>
      </c>
      <c r="X1884" s="181">
        <v>35910.796587161814</v>
      </c>
      <c r="Y1884" s="181">
        <v>37136.949950311653</v>
      </c>
    </row>
    <row r="1885" spans="1:25" x14ac:dyDescent="0.25">
      <c r="A1885" s="178" t="s">
        <v>1929</v>
      </c>
      <c r="B1885" s="178" t="s">
        <v>288</v>
      </c>
      <c r="C1885" s="178" t="s">
        <v>218</v>
      </c>
      <c r="D1885" s="178" t="s">
        <v>1729</v>
      </c>
      <c r="E1885" s="181">
        <v>11762.544644061869</v>
      </c>
      <c r="F1885" s="181">
        <v>12003.812713163203</v>
      </c>
      <c r="G1885" s="181">
        <v>12222.608951576127</v>
      </c>
      <c r="H1885" s="181">
        <v>12420.634208718875</v>
      </c>
      <c r="I1885" s="181">
        <v>12602.977401321772</v>
      </c>
      <c r="J1885" s="182">
        <v>12772.95454260461</v>
      </c>
      <c r="K1885" s="181">
        <v>12933.109253335175</v>
      </c>
      <c r="L1885" s="181">
        <v>13085.456495065424</v>
      </c>
      <c r="M1885" s="181">
        <v>13231.126599784489</v>
      </c>
      <c r="N1885" s="181">
        <v>13370.871886554854</v>
      </c>
      <c r="O1885" s="181">
        <v>13504.765406058255</v>
      </c>
      <c r="P1885" s="181">
        <v>13634.780380316557</v>
      </c>
      <c r="Q1885" s="181">
        <v>13762.641830445233</v>
      </c>
      <c r="R1885" s="181">
        <v>13887.607103992488</v>
      </c>
      <c r="S1885" s="181">
        <v>14009.642051722556</v>
      </c>
      <c r="T1885" s="181">
        <v>14128.35436580265</v>
      </c>
      <c r="U1885" s="181">
        <v>14243.136450456996</v>
      </c>
      <c r="V1885" s="181">
        <v>14353.666241824185</v>
      </c>
      <c r="W1885" s="181">
        <v>14459.848913953836</v>
      </c>
      <c r="X1885" s="181">
        <v>14561.489917130999</v>
      </c>
      <c r="Y1885" s="181">
        <v>14657.955336171379</v>
      </c>
    </row>
    <row r="1886" spans="1:25" x14ac:dyDescent="0.25">
      <c r="A1886" s="178" t="s">
        <v>1929</v>
      </c>
      <c r="B1886" s="178" t="s">
        <v>288</v>
      </c>
      <c r="C1886" s="178" t="s">
        <v>475</v>
      </c>
      <c r="D1886" s="178" t="s">
        <v>1945</v>
      </c>
      <c r="E1886" s="181">
        <v>2065.790570994156</v>
      </c>
      <c r="F1886" s="181">
        <v>2106.2615239979759</v>
      </c>
      <c r="G1886" s="181">
        <v>2142.7182978267851</v>
      </c>
      <c r="H1886" s="181">
        <v>2175.4695580360458</v>
      </c>
      <c r="I1886" s="181">
        <v>2205.4157594338822</v>
      </c>
      <c r="J1886" s="182">
        <v>2233.1441624136287</v>
      </c>
      <c r="K1886" s="181">
        <v>2259.1050035680437</v>
      </c>
      <c r="L1886" s="181">
        <v>2283.6546448942322</v>
      </c>
      <c r="M1886" s="181">
        <v>2306.9939261489444</v>
      </c>
      <c r="N1886" s="181">
        <v>2329.2571179481229</v>
      </c>
      <c r="O1886" s="181">
        <v>2350.4597878629243</v>
      </c>
      <c r="P1886" s="181">
        <v>2370.9478727030091</v>
      </c>
      <c r="Q1886" s="181">
        <v>2391.0229455600092</v>
      </c>
      <c r="R1886" s="181">
        <v>2410.5571656008142</v>
      </c>
      <c r="S1886" s="181">
        <v>2429.5460235300175</v>
      </c>
      <c r="T1886" s="181">
        <v>2447.9229732207154</v>
      </c>
      <c r="U1886" s="181">
        <v>2465.5844434382911</v>
      </c>
      <c r="V1886" s="181">
        <v>2482.4766225190338</v>
      </c>
      <c r="W1886" s="181">
        <v>2498.5851619002565</v>
      </c>
      <c r="X1886" s="181">
        <v>2513.8785522987991</v>
      </c>
      <c r="Y1886" s="181">
        <v>2528.2496187754791</v>
      </c>
    </row>
    <row r="1887" spans="1:25" x14ac:dyDescent="0.25">
      <c r="A1887" s="178" t="s">
        <v>1929</v>
      </c>
      <c r="B1887" s="178" t="s">
        <v>288</v>
      </c>
      <c r="C1887" s="178" t="s">
        <v>530</v>
      </c>
      <c r="D1887" s="178" t="s">
        <v>1946</v>
      </c>
      <c r="E1887" s="181">
        <v>2574.3863859225844</v>
      </c>
      <c r="F1887" s="181">
        <v>2594.7913127703569</v>
      </c>
      <c r="G1887" s="181">
        <v>2609.5037229854438</v>
      </c>
      <c r="H1887" s="181">
        <v>2619.0787359207593</v>
      </c>
      <c r="I1887" s="181">
        <v>2624.7546836261863</v>
      </c>
      <c r="J1887" s="182">
        <v>2627.3486495038969</v>
      </c>
      <c r="K1887" s="181">
        <v>2627.4839173382898</v>
      </c>
      <c r="L1887" s="181">
        <v>2625.6496560685337</v>
      </c>
      <c r="M1887" s="181">
        <v>2622.1377520567412</v>
      </c>
      <c r="N1887" s="181">
        <v>2617.1534379094492</v>
      </c>
      <c r="O1887" s="181">
        <v>2610.7619888292284</v>
      </c>
      <c r="P1887" s="181">
        <v>2603.3895830308716</v>
      </c>
      <c r="Q1887" s="181">
        <v>2595.3958298342491</v>
      </c>
      <c r="R1887" s="181">
        <v>2586.6638602137291</v>
      </c>
      <c r="S1887" s="181">
        <v>2577.213468437847</v>
      </c>
      <c r="T1887" s="181">
        <v>2566.999071430092</v>
      </c>
      <c r="U1887" s="181">
        <v>2555.9393622351058</v>
      </c>
      <c r="V1887" s="181">
        <v>2544.0083599823806</v>
      </c>
      <c r="W1887" s="181">
        <v>2531.2219322285537</v>
      </c>
      <c r="X1887" s="181">
        <v>2517.5787409377785</v>
      </c>
      <c r="Y1887" s="181">
        <v>2503.0032987059026</v>
      </c>
    </row>
    <row r="1888" spans="1:25" x14ac:dyDescent="0.25">
      <c r="A1888" s="178" t="s">
        <v>1929</v>
      </c>
      <c r="B1888" s="178" t="s">
        <v>288</v>
      </c>
      <c r="C1888" s="178" t="s">
        <v>240</v>
      </c>
      <c r="D1888" s="178" t="s">
        <v>241</v>
      </c>
      <c r="E1888" s="181">
        <v>1372.8034446773324</v>
      </c>
      <c r="F1888" s="181">
        <v>1439.5644638691974</v>
      </c>
      <c r="G1888" s="181">
        <v>1506.1931041577718</v>
      </c>
      <c r="H1888" s="181">
        <v>1572.7704495152691</v>
      </c>
      <c r="I1888" s="181">
        <v>1639.8327566060475</v>
      </c>
      <c r="J1888" s="182">
        <v>1707.7433294228792</v>
      </c>
      <c r="K1888" s="181">
        <v>1776.8018940022223</v>
      </c>
      <c r="L1888" s="181">
        <v>1847.2674219724793</v>
      </c>
      <c r="M1888" s="181">
        <v>1919.2986124011331</v>
      </c>
      <c r="N1888" s="181">
        <v>1993.0136957184993</v>
      </c>
      <c r="O1888" s="181">
        <v>2068.4376344266266</v>
      </c>
      <c r="P1888" s="181">
        <v>2145.8944905925246</v>
      </c>
      <c r="Q1888" s="181">
        <v>2225.7011820902603</v>
      </c>
      <c r="R1888" s="181">
        <v>2307.7953889938417</v>
      </c>
      <c r="S1888" s="181">
        <v>2392.2234882352268</v>
      </c>
      <c r="T1888" s="181">
        <v>2478.9691462693154</v>
      </c>
      <c r="U1888" s="181">
        <v>2567.9703687328029</v>
      </c>
      <c r="V1888" s="181">
        <v>2659.2064041668286</v>
      </c>
      <c r="W1888" s="181">
        <v>2752.6930776716035</v>
      </c>
      <c r="X1888" s="181">
        <v>2848.4242894164299</v>
      </c>
      <c r="Y1888" s="181">
        <v>2946.3008550466948</v>
      </c>
    </row>
    <row r="1889" spans="1:25" x14ac:dyDescent="0.25">
      <c r="A1889" s="178" t="s">
        <v>1929</v>
      </c>
      <c r="B1889" s="178" t="s">
        <v>291</v>
      </c>
      <c r="C1889" s="178" t="s">
        <v>218</v>
      </c>
      <c r="D1889" s="178" t="s">
        <v>1947</v>
      </c>
      <c r="E1889" s="181">
        <v>5528.3720663661579</v>
      </c>
      <c r="F1889" s="181">
        <v>5555.4739179441713</v>
      </c>
      <c r="G1889" s="181">
        <v>5592.6693948747561</v>
      </c>
      <c r="H1889" s="181">
        <v>5636.3178603676606</v>
      </c>
      <c r="I1889" s="181">
        <v>5685.3665940529345</v>
      </c>
      <c r="J1889" s="182">
        <v>5738.75730460252</v>
      </c>
      <c r="K1889" s="181">
        <v>5795.6757533892687</v>
      </c>
      <c r="L1889" s="181">
        <v>5855.5248040618508</v>
      </c>
      <c r="M1889" s="181">
        <v>5917.6498798283683</v>
      </c>
      <c r="N1889" s="181">
        <v>5981.4949902407225</v>
      </c>
      <c r="O1889" s="181">
        <v>6046.449287863732</v>
      </c>
      <c r="P1889" s="181">
        <v>6112.9153998791071</v>
      </c>
      <c r="Q1889" s="181">
        <v>6181.2961520283607</v>
      </c>
      <c r="R1889" s="181">
        <v>6250.9743953703555</v>
      </c>
      <c r="S1889" s="181">
        <v>6321.8186283218747</v>
      </c>
      <c r="T1889" s="181">
        <v>6393.8289224954251</v>
      </c>
      <c r="U1889" s="181">
        <v>6466.2905345608506</v>
      </c>
      <c r="V1889" s="181">
        <v>6538.3872636547203</v>
      </c>
      <c r="W1889" s="181">
        <v>6610.031143047755</v>
      </c>
      <c r="X1889" s="181">
        <v>6681.1769135876948</v>
      </c>
      <c r="Y1889" s="181">
        <v>6751.7859108242892</v>
      </c>
    </row>
    <row r="1890" spans="1:25" x14ac:dyDescent="0.25">
      <c r="A1890" s="178" t="s">
        <v>1929</v>
      </c>
      <c r="B1890" s="178" t="s">
        <v>291</v>
      </c>
      <c r="C1890" s="178" t="s">
        <v>240</v>
      </c>
      <c r="D1890" s="178" t="s">
        <v>241</v>
      </c>
      <c r="E1890" s="181">
        <v>1213.6686339576063</v>
      </c>
      <c r="F1890" s="181">
        <v>1215.3960246368092</v>
      </c>
      <c r="G1890" s="181">
        <v>1219.2974904967343</v>
      </c>
      <c r="H1890" s="181">
        <v>1224.5593655615953</v>
      </c>
      <c r="I1890" s="181">
        <v>1230.9394050079559</v>
      </c>
      <c r="J1890" s="182">
        <v>1238.1974180349237</v>
      </c>
      <c r="K1890" s="181">
        <v>1246.1489332496944</v>
      </c>
      <c r="L1890" s="181">
        <v>1254.6584878209019</v>
      </c>
      <c r="M1890" s="181">
        <v>1263.5801784823589</v>
      </c>
      <c r="N1890" s="181">
        <v>1272.7910588491163</v>
      </c>
      <c r="O1890" s="181">
        <v>1282.1582213981692</v>
      </c>
      <c r="P1890" s="181">
        <v>1291.7647414013975</v>
      </c>
      <c r="Q1890" s="181">
        <v>1301.692572546079</v>
      </c>
      <c r="R1890" s="181">
        <v>1311.808466194391</v>
      </c>
      <c r="S1890" s="181">
        <v>1322.0825575661031</v>
      </c>
      <c r="T1890" s="181">
        <v>1332.5128007520534</v>
      </c>
      <c r="U1890" s="181">
        <v>1342.9487089051031</v>
      </c>
      <c r="V1890" s="181">
        <v>1353.2208678239444</v>
      </c>
      <c r="W1890" s="181">
        <v>1363.3124046446233</v>
      </c>
      <c r="X1890" s="181">
        <v>1373.215467916051</v>
      </c>
      <c r="Y1890" s="181">
        <v>1382.9236767569691</v>
      </c>
    </row>
    <row r="1891" spans="1:25" x14ac:dyDescent="0.25">
      <c r="A1891" s="178" t="s">
        <v>1929</v>
      </c>
      <c r="B1891" s="178" t="s">
        <v>293</v>
      </c>
      <c r="C1891" s="178" t="s">
        <v>797</v>
      </c>
      <c r="D1891" s="178" t="s">
        <v>1948</v>
      </c>
      <c r="E1891" s="181">
        <v>2209.9563959569286</v>
      </c>
      <c r="F1891" s="181">
        <v>2301.6273593137612</v>
      </c>
      <c r="G1891" s="181">
        <v>2393.7475335280819</v>
      </c>
      <c r="H1891" s="181">
        <v>2485.9068960537688</v>
      </c>
      <c r="I1891" s="181">
        <v>2578.4530087899443</v>
      </c>
      <c r="J1891" s="182">
        <v>2671.5280191070879</v>
      </c>
      <c r="K1891" s="181">
        <v>2765.223324109093</v>
      </c>
      <c r="L1891" s="181">
        <v>2859.6021327981325</v>
      </c>
      <c r="M1891" s="181">
        <v>2954.5984182205575</v>
      </c>
      <c r="N1891" s="181">
        <v>3050.1084750612454</v>
      </c>
      <c r="O1891" s="181">
        <v>3145.9400684876123</v>
      </c>
      <c r="P1891" s="181">
        <v>3242.368903393673</v>
      </c>
      <c r="Q1891" s="181">
        <v>3339.6724539896491</v>
      </c>
      <c r="R1891" s="181">
        <v>3437.5769022766731</v>
      </c>
      <c r="S1891" s="181">
        <v>3536.0001173849969</v>
      </c>
      <c r="T1891" s="181">
        <v>3634.7136366199902</v>
      </c>
      <c r="U1891" s="181">
        <v>3733.5053621019706</v>
      </c>
      <c r="V1891" s="181">
        <v>3832.293805086515</v>
      </c>
      <c r="W1891" s="181">
        <v>3930.9810130298847</v>
      </c>
      <c r="X1891" s="181">
        <v>4029.4498276555664</v>
      </c>
      <c r="Y1891" s="181">
        <v>4127.3918065507969</v>
      </c>
    </row>
    <row r="1892" spans="1:25" x14ac:dyDescent="0.25">
      <c r="A1892" s="178" t="s">
        <v>1929</v>
      </c>
      <c r="B1892" s="178" t="s">
        <v>293</v>
      </c>
      <c r="C1892" s="178" t="s">
        <v>240</v>
      </c>
      <c r="D1892" s="178" t="s">
        <v>241</v>
      </c>
      <c r="E1892" s="181">
        <v>3261.7375692734313</v>
      </c>
      <c r="F1892" s="181">
        <v>3228.7992062485687</v>
      </c>
      <c r="G1892" s="181">
        <v>3191.8022965646537</v>
      </c>
      <c r="H1892" s="181">
        <v>3150.6851554884797</v>
      </c>
      <c r="I1892" s="181">
        <v>3106.367054055775</v>
      </c>
      <c r="J1892" s="182">
        <v>3059.4092722268078</v>
      </c>
      <c r="K1892" s="181">
        <v>3010.2546792861376</v>
      </c>
      <c r="L1892" s="181">
        <v>2959.2708089221769</v>
      </c>
      <c r="M1892" s="181">
        <v>2906.6618427350868</v>
      </c>
      <c r="N1892" s="181">
        <v>2852.5887235241107</v>
      </c>
      <c r="O1892" s="181">
        <v>2797.132378117175</v>
      </c>
      <c r="P1892" s="181">
        <v>2740.7824639021246</v>
      </c>
      <c r="Q1892" s="181">
        <v>2683.9624884381328</v>
      </c>
      <c r="R1892" s="181">
        <v>2626.6140875121273</v>
      </c>
      <c r="S1892" s="181">
        <v>2568.8470260449139</v>
      </c>
      <c r="T1892" s="181">
        <v>2510.6671285981392</v>
      </c>
      <c r="U1892" s="181">
        <v>2452.1075226597432</v>
      </c>
      <c r="V1892" s="181">
        <v>2393.2945001099833</v>
      </c>
      <c r="W1892" s="181">
        <v>2334.3378884797503</v>
      </c>
      <c r="X1892" s="181">
        <v>2275.3318956637495</v>
      </c>
      <c r="Y1892" s="181">
        <v>2216.2651676192354</v>
      </c>
    </row>
    <row r="1893" spans="1:25" x14ac:dyDescent="0.25">
      <c r="A1893" s="178" t="s">
        <v>1929</v>
      </c>
      <c r="B1893" s="178" t="s">
        <v>580</v>
      </c>
      <c r="C1893" s="178" t="s">
        <v>565</v>
      </c>
      <c r="D1893" s="178" t="s">
        <v>566</v>
      </c>
      <c r="E1893" s="181">
        <v>4162.2877565449417</v>
      </c>
      <c r="F1893" s="181">
        <v>4160.8747454029999</v>
      </c>
      <c r="G1893" s="181">
        <v>4165.2658127127852</v>
      </c>
      <c r="H1893" s="181">
        <v>4173.1349412674899</v>
      </c>
      <c r="I1893" s="181">
        <v>4183.9180933753796</v>
      </c>
      <c r="J1893" s="182">
        <v>4197.0094133742568</v>
      </c>
      <c r="K1893" s="181">
        <v>4211.9465868582229</v>
      </c>
      <c r="L1893" s="181">
        <v>4228.3692473247702</v>
      </c>
      <c r="M1893" s="181">
        <v>4245.8338773669702</v>
      </c>
      <c r="N1893" s="181">
        <v>4263.9897272857506</v>
      </c>
      <c r="O1893" s="181">
        <v>4282.4293972476489</v>
      </c>
      <c r="P1893" s="181">
        <v>4301.4155744583477</v>
      </c>
      <c r="Q1893" s="181">
        <v>4321.1762690501655</v>
      </c>
      <c r="R1893" s="181">
        <v>4341.263150583587</v>
      </c>
      <c r="S1893" s="181">
        <v>4361.5903073678792</v>
      </c>
      <c r="T1893" s="181">
        <v>4382.2914808487367</v>
      </c>
      <c r="U1893" s="181">
        <v>4403.1777969842979</v>
      </c>
      <c r="V1893" s="181">
        <v>4423.8664723845495</v>
      </c>
      <c r="W1893" s="181">
        <v>4444.2776686361176</v>
      </c>
      <c r="X1893" s="181">
        <v>4464.4017955449199</v>
      </c>
      <c r="Y1893" s="181">
        <v>4484.3604192016437</v>
      </c>
    </row>
    <row r="1894" spans="1:25" x14ac:dyDescent="0.25">
      <c r="A1894" s="178" t="s">
        <v>1929</v>
      </c>
      <c r="B1894" s="178" t="s">
        <v>581</v>
      </c>
      <c r="C1894" s="178" t="s">
        <v>218</v>
      </c>
      <c r="D1894" s="178" t="s">
        <v>1949</v>
      </c>
      <c r="E1894" s="181">
        <v>27215.671760405483</v>
      </c>
      <c r="F1894" s="181">
        <v>27424.743975109068</v>
      </c>
      <c r="G1894" s="181">
        <v>27608.983116444208</v>
      </c>
      <c r="H1894" s="181">
        <v>27764.616755052055</v>
      </c>
      <c r="I1894" s="181">
        <v>27897.117479625031</v>
      </c>
      <c r="J1894" s="182">
        <v>28009.273360692037</v>
      </c>
      <c r="K1894" s="181">
        <v>28103.224920990349</v>
      </c>
      <c r="L1894" s="181">
        <v>28180.728625078391</v>
      </c>
      <c r="M1894" s="181">
        <v>28242.226140558665</v>
      </c>
      <c r="N1894" s="181">
        <v>28287.879326948896</v>
      </c>
      <c r="O1894" s="181">
        <v>28316.898617452069</v>
      </c>
      <c r="P1894" s="181">
        <v>28332.803362072962</v>
      </c>
      <c r="Q1894" s="181">
        <v>28338.707713415686</v>
      </c>
      <c r="R1894" s="181">
        <v>28332.756670328257</v>
      </c>
      <c r="S1894" s="181">
        <v>28314.860934198416</v>
      </c>
      <c r="T1894" s="181">
        <v>28284.489169618199</v>
      </c>
      <c r="U1894" s="181">
        <v>28241.021001332057</v>
      </c>
      <c r="V1894" s="181">
        <v>28184.329611097488</v>
      </c>
      <c r="W1894" s="181">
        <v>28114.42851793121</v>
      </c>
      <c r="X1894" s="181">
        <v>28031.267936952168</v>
      </c>
      <c r="Y1894" s="181">
        <v>27934.08007635815</v>
      </c>
    </row>
    <row r="1895" spans="1:25" x14ac:dyDescent="0.25">
      <c r="A1895" s="178" t="s">
        <v>1929</v>
      </c>
      <c r="B1895" s="178" t="s">
        <v>581</v>
      </c>
      <c r="C1895" s="178" t="s">
        <v>282</v>
      </c>
      <c r="D1895" s="178" t="s">
        <v>1950</v>
      </c>
      <c r="E1895" s="181">
        <v>5358.2689322134929</v>
      </c>
      <c r="F1895" s="181">
        <v>5391.1692389136961</v>
      </c>
      <c r="G1895" s="181">
        <v>5419.082083846627</v>
      </c>
      <c r="H1895" s="181">
        <v>5441.2907939558045</v>
      </c>
      <c r="I1895" s="181">
        <v>5458.8922122750128</v>
      </c>
      <c r="J1895" s="182">
        <v>5472.4520468211231</v>
      </c>
      <c r="K1895" s="181">
        <v>5482.4062831161173</v>
      </c>
      <c r="L1895" s="181">
        <v>5489.1134867826941</v>
      </c>
      <c r="M1895" s="181">
        <v>5492.6743715811463</v>
      </c>
      <c r="N1895" s="181">
        <v>5493.1347452128402</v>
      </c>
      <c r="O1895" s="181">
        <v>5490.3557072891299</v>
      </c>
      <c r="P1895" s="181">
        <v>5485.0334273658791</v>
      </c>
      <c r="Q1895" s="181">
        <v>5477.781536004396</v>
      </c>
      <c r="R1895" s="181">
        <v>5468.25089186676</v>
      </c>
      <c r="S1895" s="181">
        <v>5456.4347787150555</v>
      </c>
      <c r="T1895" s="181">
        <v>5442.2415008497865</v>
      </c>
      <c r="U1895" s="181">
        <v>5425.5628500230923</v>
      </c>
      <c r="V1895" s="181">
        <v>5406.385989138209</v>
      </c>
      <c r="W1895" s="181">
        <v>5384.7250734005211</v>
      </c>
      <c r="X1895" s="181">
        <v>5360.5821007091135</v>
      </c>
      <c r="Y1895" s="181">
        <v>5333.8219933554356</v>
      </c>
    </row>
    <row r="1896" spans="1:25" x14ac:dyDescent="0.25">
      <c r="A1896" s="178" t="s">
        <v>1929</v>
      </c>
      <c r="B1896" s="178" t="s">
        <v>581</v>
      </c>
      <c r="C1896" s="178" t="s">
        <v>726</v>
      </c>
      <c r="D1896" s="178" t="s">
        <v>1951</v>
      </c>
      <c r="E1896" s="181">
        <v>3812.8676109967496</v>
      </c>
      <c r="F1896" s="181">
        <v>4023.1232486250237</v>
      </c>
      <c r="G1896" s="181">
        <v>4240.9119381714872</v>
      </c>
      <c r="H1896" s="181">
        <v>4465.6904362034511</v>
      </c>
      <c r="I1896" s="181">
        <v>4698.3390107963996</v>
      </c>
      <c r="J1896" s="182">
        <v>4939.4085473931564</v>
      </c>
      <c r="K1896" s="181">
        <v>5189.4024654446011</v>
      </c>
      <c r="L1896" s="181">
        <v>5448.8079408684025</v>
      </c>
      <c r="M1896" s="181">
        <v>5717.8965855176648</v>
      </c>
      <c r="N1896" s="181">
        <v>5996.8867688514274</v>
      </c>
      <c r="O1896" s="181">
        <v>6285.7807954932387</v>
      </c>
      <c r="P1896" s="181">
        <v>6585.5368034007124</v>
      </c>
      <c r="Q1896" s="181">
        <v>6897.1514641880922</v>
      </c>
      <c r="R1896" s="181">
        <v>7220.4895050597379</v>
      </c>
      <c r="S1896" s="181">
        <v>7555.7978484033947</v>
      </c>
      <c r="T1896" s="181">
        <v>7903.1882094720186</v>
      </c>
      <c r="U1896" s="181">
        <v>8262.7091648013648</v>
      </c>
      <c r="V1896" s="181">
        <v>8634.5134382188153</v>
      </c>
      <c r="W1896" s="181">
        <v>9018.7740880692581</v>
      </c>
      <c r="X1896" s="181">
        <v>9415.6233835974435</v>
      </c>
      <c r="Y1896" s="181">
        <v>9824.9149090184947</v>
      </c>
    </row>
    <row r="1897" spans="1:25" x14ac:dyDescent="0.25">
      <c r="A1897" s="178" t="s">
        <v>1929</v>
      </c>
      <c r="B1897" s="178" t="s">
        <v>581</v>
      </c>
      <c r="C1897" s="178" t="s">
        <v>240</v>
      </c>
      <c r="D1897" s="178" t="s">
        <v>241</v>
      </c>
      <c r="E1897" s="181">
        <v>22063.996451736039</v>
      </c>
      <c r="F1897" s="181">
        <v>22469.6938971858</v>
      </c>
      <c r="G1897" s="181">
        <v>22864.366660869353</v>
      </c>
      <c r="H1897" s="181">
        <v>23244.406480337588</v>
      </c>
      <c r="I1897" s="181">
        <v>23613.862694847347</v>
      </c>
      <c r="J1897" s="182">
        <v>23974.660681740577</v>
      </c>
      <c r="K1897" s="181">
        <v>24328.246361142596</v>
      </c>
      <c r="L1897" s="181">
        <v>24675.790445489478</v>
      </c>
      <c r="M1897" s="181">
        <v>25017.34881906772</v>
      </c>
      <c r="N1897" s="181">
        <v>25352.725213580568</v>
      </c>
      <c r="O1897" s="181">
        <v>25680.847723026542</v>
      </c>
      <c r="P1897" s="181">
        <v>26004.544810555581</v>
      </c>
      <c r="Q1897" s="181">
        <v>26326.403983544224</v>
      </c>
      <c r="R1897" s="181">
        <v>26644.465015537215</v>
      </c>
      <c r="S1897" s="181">
        <v>26958.349534424771</v>
      </c>
      <c r="T1897" s="181">
        <v>27267.232878990224</v>
      </c>
      <c r="U1897" s="181">
        <v>27570.161026521437</v>
      </c>
      <c r="V1897" s="181">
        <v>27866.619142327305</v>
      </c>
      <c r="W1897" s="181">
        <v>28156.207086289542</v>
      </c>
      <c r="X1897" s="181">
        <v>28438.441040224825</v>
      </c>
      <c r="Y1897" s="181">
        <v>28712.075798838021</v>
      </c>
    </row>
    <row r="1898" spans="1:25" x14ac:dyDescent="0.25">
      <c r="A1898" s="178" t="s">
        <v>1929</v>
      </c>
      <c r="B1898" s="178" t="s">
        <v>582</v>
      </c>
      <c r="C1898" s="178" t="s">
        <v>218</v>
      </c>
      <c r="D1898" s="178" t="s">
        <v>1952</v>
      </c>
      <c r="E1898" s="181">
        <v>5112.595546343814</v>
      </c>
      <c r="F1898" s="181">
        <v>5123.6124659751613</v>
      </c>
      <c r="G1898" s="181">
        <v>5136.158321893442</v>
      </c>
      <c r="H1898" s="181">
        <v>5148.5060968806893</v>
      </c>
      <c r="I1898" s="181">
        <v>5160.8171669254798</v>
      </c>
      <c r="J1898" s="182">
        <v>5173.0164715313858</v>
      </c>
      <c r="K1898" s="181">
        <v>5185.0654151586486</v>
      </c>
      <c r="L1898" s="181">
        <v>5196.9620897353943</v>
      </c>
      <c r="M1898" s="181">
        <v>5208.5522259992113</v>
      </c>
      <c r="N1898" s="181">
        <v>5219.6976766691323</v>
      </c>
      <c r="O1898" s="181">
        <v>5230.1298561475778</v>
      </c>
      <c r="P1898" s="181">
        <v>5240.3738518700229</v>
      </c>
      <c r="Q1898" s="181">
        <v>5250.9104902301897</v>
      </c>
      <c r="R1898" s="181">
        <v>5261.354811710683</v>
      </c>
      <c r="S1898" s="181">
        <v>5271.6327934190567</v>
      </c>
      <c r="T1898" s="181">
        <v>5281.5706058287187</v>
      </c>
      <c r="U1898" s="181">
        <v>5290.9681072419253</v>
      </c>
      <c r="V1898" s="181">
        <v>5299.73946072935</v>
      </c>
      <c r="W1898" s="181">
        <v>5307.8568530614384</v>
      </c>
      <c r="X1898" s="181">
        <v>5315.2704603089278</v>
      </c>
      <c r="Y1898" s="181">
        <v>5321.7813975431718</v>
      </c>
    </row>
    <row r="1899" spans="1:25" x14ac:dyDescent="0.25">
      <c r="A1899" s="178" t="s">
        <v>1929</v>
      </c>
      <c r="B1899" s="178" t="s">
        <v>582</v>
      </c>
      <c r="C1899" s="178" t="s">
        <v>240</v>
      </c>
      <c r="D1899" s="178" t="s">
        <v>241</v>
      </c>
      <c r="E1899" s="181">
        <v>3262.6698419264558</v>
      </c>
      <c r="F1899" s="181">
        <v>3300.9182679932223</v>
      </c>
      <c r="G1899" s="181">
        <v>3340.5940725719388</v>
      </c>
      <c r="H1899" s="181">
        <v>3380.5965307805686</v>
      </c>
      <c r="I1899" s="181">
        <v>3421.0339955266741</v>
      </c>
      <c r="J1899" s="182">
        <v>3461.8606629363385</v>
      </c>
      <c r="K1899" s="181">
        <v>3503.0534893329868</v>
      </c>
      <c r="L1899" s="181">
        <v>3544.6134736724425</v>
      </c>
      <c r="M1899" s="181">
        <v>3586.4366556245145</v>
      </c>
      <c r="N1899" s="181">
        <v>3628.426225443462</v>
      </c>
      <c r="O1899" s="181">
        <v>3670.3901090548184</v>
      </c>
      <c r="P1899" s="181">
        <v>3712.6912222606834</v>
      </c>
      <c r="Q1899" s="181">
        <v>3755.67481382596</v>
      </c>
      <c r="R1899" s="181">
        <v>3799.0740899293428</v>
      </c>
      <c r="S1899" s="181">
        <v>3842.8384733361399</v>
      </c>
      <c r="T1899" s="181">
        <v>3886.8418964420189</v>
      </c>
      <c r="U1899" s="181">
        <v>3930.9338485775775</v>
      </c>
      <c r="V1899" s="181">
        <v>3975.0437947868018</v>
      </c>
      <c r="W1899" s="181">
        <v>4019.1425150989558</v>
      </c>
      <c r="X1899" s="181">
        <v>4063.18295921147</v>
      </c>
      <c r="Y1899" s="181">
        <v>4107.0013714962852</v>
      </c>
    </row>
    <row r="1900" spans="1:25" x14ac:dyDescent="0.25">
      <c r="A1900" s="178" t="s">
        <v>1929</v>
      </c>
      <c r="B1900" s="178" t="s">
        <v>585</v>
      </c>
      <c r="C1900" s="178" t="s">
        <v>218</v>
      </c>
      <c r="D1900" s="178" t="s">
        <v>1953</v>
      </c>
      <c r="E1900" s="181">
        <v>45963.658445872054</v>
      </c>
      <c r="F1900" s="181">
        <v>46435.832603025941</v>
      </c>
      <c r="G1900" s="181">
        <v>46907.685841520259</v>
      </c>
      <c r="H1900" s="181">
        <v>47364.927054298991</v>
      </c>
      <c r="I1900" s="181">
        <v>47810.962529962228</v>
      </c>
      <c r="J1900" s="182">
        <v>48245.884221611268</v>
      </c>
      <c r="K1900" s="181">
        <v>48669.728844440986</v>
      </c>
      <c r="L1900" s="181">
        <v>49082.73108758068</v>
      </c>
      <c r="M1900" s="181">
        <v>49483.5544405045</v>
      </c>
      <c r="N1900" s="181">
        <v>49870.817917131681</v>
      </c>
      <c r="O1900" s="181">
        <v>50241.764699467967</v>
      </c>
      <c r="P1900" s="181">
        <v>50601.621427203965</v>
      </c>
      <c r="Q1900" s="181">
        <v>50955.315375455961</v>
      </c>
      <c r="R1900" s="181">
        <v>51299.248415613707</v>
      </c>
      <c r="S1900" s="181">
        <v>51632.970432553135</v>
      </c>
      <c r="T1900" s="181">
        <v>51955.426350821974</v>
      </c>
      <c r="U1900" s="181">
        <v>52265.767394547991</v>
      </c>
      <c r="V1900" s="181">
        <v>52563.91039834603</v>
      </c>
      <c r="W1900" s="181">
        <v>52849.820360427788</v>
      </c>
      <c r="X1900" s="181">
        <v>53123.286561554647</v>
      </c>
      <c r="Y1900" s="181">
        <v>53382.864747145279</v>
      </c>
    </row>
    <row r="1901" spans="1:25" x14ac:dyDescent="0.25">
      <c r="A1901" s="178" t="s">
        <v>1929</v>
      </c>
      <c r="B1901" s="178" t="s">
        <v>585</v>
      </c>
      <c r="C1901" s="178" t="s">
        <v>574</v>
      </c>
      <c r="D1901" s="178" t="s">
        <v>1954</v>
      </c>
      <c r="E1901" s="181">
        <v>1424.020619957166</v>
      </c>
      <c r="F1901" s="181">
        <v>1493.8503555750715</v>
      </c>
      <c r="G1901" s="181">
        <v>1566.9315834122415</v>
      </c>
      <c r="H1901" s="181">
        <v>1642.9148985610009</v>
      </c>
      <c r="I1901" s="181">
        <v>1722.018650578384</v>
      </c>
      <c r="J1901" s="182">
        <v>1804.3583876853727</v>
      </c>
      <c r="K1901" s="181">
        <v>1890.0514557688048</v>
      </c>
      <c r="L1901" s="181">
        <v>1979.2269222721534</v>
      </c>
      <c r="M1901" s="181">
        <v>2071.9531266662079</v>
      </c>
      <c r="N1901" s="181">
        <v>2168.2916538745594</v>
      </c>
      <c r="O1901" s="181">
        <v>2268.2361148729915</v>
      </c>
      <c r="P1901" s="181">
        <v>2372.1381470513074</v>
      </c>
      <c r="Q1901" s="181">
        <v>2480.3742095284233</v>
      </c>
      <c r="R1901" s="181">
        <v>2592.9305466738138</v>
      </c>
      <c r="S1901" s="181">
        <v>2709.9367904488663</v>
      </c>
      <c r="T1901" s="181">
        <v>2831.4906515203797</v>
      </c>
      <c r="U1901" s="181">
        <v>2957.6972602807505</v>
      </c>
      <c r="V1901" s="181">
        <v>3088.7035176079585</v>
      </c>
      <c r="W1901" s="181">
        <v>3224.6623018701689</v>
      </c>
      <c r="X1901" s="181">
        <v>3365.7188049518163</v>
      </c>
      <c r="Y1901" s="181">
        <v>3511.9387944174782</v>
      </c>
    </row>
    <row r="1902" spans="1:25" x14ac:dyDescent="0.25">
      <c r="A1902" s="178" t="s">
        <v>1929</v>
      </c>
      <c r="B1902" s="178" t="s">
        <v>585</v>
      </c>
      <c r="C1902" s="178" t="s">
        <v>240</v>
      </c>
      <c r="D1902" s="178" t="s">
        <v>241</v>
      </c>
      <c r="E1902" s="181">
        <v>10909.051278491204</v>
      </c>
      <c r="F1902" s="181">
        <v>11023.043655204543</v>
      </c>
      <c r="G1902" s="181">
        <v>11137.061243585866</v>
      </c>
      <c r="H1902" s="181">
        <v>11247.712168700878</v>
      </c>
      <c r="I1902" s="181">
        <v>11355.805346182815</v>
      </c>
      <c r="J1902" s="182">
        <v>11461.362855137544</v>
      </c>
      <c r="K1902" s="181">
        <v>11564.393578893581</v>
      </c>
      <c r="L1902" s="181">
        <v>11664.95337071926</v>
      </c>
      <c r="M1902" s="181">
        <v>11762.724554775206</v>
      </c>
      <c r="N1902" s="181">
        <v>11857.378516857556</v>
      </c>
      <c r="O1902" s="181">
        <v>11948.259057997013</v>
      </c>
      <c r="P1902" s="181">
        <v>12036.608294003183</v>
      </c>
      <c r="Q1902" s="181">
        <v>12123.598157474116</v>
      </c>
      <c r="R1902" s="181">
        <v>12208.372719923447</v>
      </c>
      <c r="S1902" s="181">
        <v>12290.824519992364</v>
      </c>
      <c r="T1902" s="181">
        <v>12370.701869448072</v>
      </c>
      <c r="U1902" s="181">
        <v>12447.801874212173</v>
      </c>
      <c r="V1902" s="181">
        <v>12522.103727625472</v>
      </c>
      <c r="W1902" s="181">
        <v>12593.597983660897</v>
      </c>
      <c r="X1902" s="181">
        <v>12662.233208280881</v>
      </c>
      <c r="Y1902" s="181">
        <v>12727.663713087479</v>
      </c>
    </row>
    <row r="1903" spans="1:25" x14ac:dyDescent="0.25">
      <c r="A1903" s="178" t="s">
        <v>1929</v>
      </c>
      <c r="B1903" s="178" t="s">
        <v>586</v>
      </c>
      <c r="C1903" s="178" t="s">
        <v>218</v>
      </c>
      <c r="D1903" s="178" t="s">
        <v>1955</v>
      </c>
      <c r="E1903" s="181">
        <v>11885.337462271877</v>
      </c>
      <c r="F1903" s="181">
        <v>12118.562167437698</v>
      </c>
      <c r="G1903" s="181">
        <v>12359.752722976771</v>
      </c>
      <c r="H1903" s="181">
        <v>12604.158925305559</v>
      </c>
      <c r="I1903" s="181">
        <v>12851.945224529496</v>
      </c>
      <c r="J1903" s="182">
        <v>13102.700666128661</v>
      </c>
      <c r="K1903" s="181">
        <v>13356.13379151841</v>
      </c>
      <c r="L1903" s="181">
        <v>13612.107439022946</v>
      </c>
      <c r="M1903" s="181">
        <v>13870.129817750274</v>
      </c>
      <c r="N1903" s="181">
        <v>14129.806106159482</v>
      </c>
      <c r="O1903" s="181">
        <v>14390.405906538508</v>
      </c>
      <c r="P1903" s="181">
        <v>14653.474769491837</v>
      </c>
      <c r="Q1903" s="181">
        <v>14920.560632268054</v>
      </c>
      <c r="R1903" s="181">
        <v>15190.805707902855</v>
      </c>
      <c r="S1903" s="181">
        <v>15464.381537908141</v>
      </c>
      <c r="T1903" s="181">
        <v>15741.351994702431</v>
      </c>
      <c r="U1903" s="181">
        <v>16020.675765135858</v>
      </c>
      <c r="V1903" s="181">
        <v>16301.346028924945</v>
      </c>
      <c r="W1903" s="181">
        <v>16583.391485130986</v>
      </c>
      <c r="X1903" s="181">
        <v>16866.855934088035</v>
      </c>
      <c r="Y1903" s="181">
        <v>17151.408314605585</v>
      </c>
    </row>
    <row r="1904" spans="1:25" x14ac:dyDescent="0.25">
      <c r="A1904" s="178" t="s">
        <v>1929</v>
      </c>
      <c r="B1904" s="178" t="s">
        <v>586</v>
      </c>
      <c r="C1904" s="178" t="s">
        <v>508</v>
      </c>
      <c r="D1904" s="178" t="s">
        <v>1956</v>
      </c>
      <c r="E1904" s="181">
        <v>2820.2839321085266</v>
      </c>
      <c r="F1904" s="181">
        <v>2777.812902553499</v>
      </c>
      <c r="G1904" s="181">
        <v>2736.731919932085</v>
      </c>
      <c r="H1904" s="181">
        <v>2695.9195364621141</v>
      </c>
      <c r="I1904" s="181">
        <v>2655.4155927058878</v>
      </c>
      <c r="J1904" s="182">
        <v>2615.140548621192</v>
      </c>
      <c r="K1904" s="181">
        <v>2575.0493449160613</v>
      </c>
      <c r="L1904" s="181">
        <v>2535.1329676174441</v>
      </c>
      <c r="M1904" s="181">
        <v>2495.3213384093256</v>
      </c>
      <c r="N1904" s="181">
        <v>2455.572362440339</v>
      </c>
      <c r="O1904" s="181">
        <v>2415.7954465942348</v>
      </c>
      <c r="P1904" s="181">
        <v>2376.2838418747201</v>
      </c>
      <c r="Q1904" s="181">
        <v>2337.2943847950251</v>
      </c>
      <c r="R1904" s="181">
        <v>2298.68606357823</v>
      </c>
      <c r="S1904" s="181">
        <v>2260.4868743551247</v>
      </c>
      <c r="T1904" s="181">
        <v>2222.7061119552081</v>
      </c>
      <c r="U1904" s="181">
        <v>2185.2011692817027</v>
      </c>
      <c r="V1904" s="181">
        <v>2147.8534183296415</v>
      </c>
      <c r="W1904" s="181">
        <v>2110.6931764634232</v>
      </c>
      <c r="X1904" s="181">
        <v>2073.7503301614279</v>
      </c>
      <c r="Y1904" s="181">
        <v>2037.0078310814754</v>
      </c>
    </row>
    <row r="1905" spans="1:25" x14ac:dyDescent="0.25">
      <c r="A1905" s="178" t="s">
        <v>1929</v>
      </c>
      <c r="B1905" s="178" t="s">
        <v>586</v>
      </c>
      <c r="C1905" s="178" t="s">
        <v>1957</v>
      </c>
      <c r="D1905" s="178" t="s">
        <v>491</v>
      </c>
      <c r="E1905" s="181">
        <v>7887.0629014393726</v>
      </c>
      <c r="F1905" s="181">
        <v>7918.872064678696</v>
      </c>
      <c r="G1905" s="181">
        <v>7952.9903958805953</v>
      </c>
      <c r="H1905" s="181">
        <v>7986.2516489786594</v>
      </c>
      <c r="I1905" s="181">
        <v>8018.7455097869652</v>
      </c>
      <c r="J1905" s="182">
        <v>8050.2029362435524</v>
      </c>
      <c r="K1905" s="181">
        <v>8080.443801743274</v>
      </c>
      <c r="L1905" s="181">
        <v>8109.3914709276414</v>
      </c>
      <c r="M1905" s="181">
        <v>8136.7667742855692</v>
      </c>
      <c r="N1905" s="181">
        <v>8162.3645739409967</v>
      </c>
      <c r="O1905" s="181">
        <v>8185.8027397638234</v>
      </c>
      <c r="P1905" s="181">
        <v>8207.999020964513</v>
      </c>
      <c r="Q1905" s="181">
        <v>8229.8185729905945</v>
      </c>
      <c r="R1905" s="181">
        <v>8250.7679494929453</v>
      </c>
      <c r="S1905" s="181">
        <v>8270.9341702415877</v>
      </c>
      <c r="T1905" s="181">
        <v>8290.3426879471153</v>
      </c>
      <c r="U1905" s="181">
        <v>8308.4445901964409</v>
      </c>
      <c r="V1905" s="181">
        <v>8324.7424738915524</v>
      </c>
      <c r="W1905" s="181">
        <v>8339.2911915826699</v>
      </c>
      <c r="X1905" s="181">
        <v>8352.1515374895243</v>
      </c>
      <c r="Y1905" s="181">
        <v>8363.1995678526928</v>
      </c>
    </row>
    <row r="1906" spans="1:25" x14ac:dyDescent="0.25">
      <c r="A1906" s="178" t="s">
        <v>1929</v>
      </c>
      <c r="B1906" s="178" t="s">
        <v>586</v>
      </c>
      <c r="C1906" s="178" t="s">
        <v>451</v>
      </c>
      <c r="D1906" s="178" t="s">
        <v>1958</v>
      </c>
      <c r="E1906" s="181">
        <v>2674.3023051410109</v>
      </c>
      <c r="F1906" s="181">
        <v>2693.7609227654798</v>
      </c>
      <c r="G1906" s="181">
        <v>2714.1053895534583</v>
      </c>
      <c r="H1906" s="181">
        <v>2734.2597402192523</v>
      </c>
      <c r="I1906" s="181">
        <v>2754.2523915117731</v>
      </c>
      <c r="J1906" s="182">
        <v>2773.9885290172219</v>
      </c>
      <c r="K1906" s="181">
        <v>2793.4028638494328</v>
      </c>
      <c r="L1906" s="181">
        <v>2812.4651744349535</v>
      </c>
      <c r="M1906" s="181">
        <v>2831.0744023071029</v>
      </c>
      <c r="N1906" s="181">
        <v>2849.1540491333913</v>
      </c>
      <c r="O1906" s="181">
        <v>2866.5646783880366</v>
      </c>
      <c r="P1906" s="181">
        <v>2883.6217589940711</v>
      </c>
      <c r="Q1906" s="181">
        <v>2900.6263429484861</v>
      </c>
      <c r="R1906" s="181">
        <v>2917.4030057469881</v>
      </c>
      <c r="S1906" s="181">
        <v>2933.9799726032925</v>
      </c>
      <c r="T1906" s="181">
        <v>2950.3639391900183</v>
      </c>
      <c r="U1906" s="181">
        <v>2966.3566370623689</v>
      </c>
      <c r="V1906" s="181">
        <v>2981.7756998413643</v>
      </c>
      <c r="W1906" s="181">
        <v>2996.6348784739312</v>
      </c>
      <c r="X1906" s="181">
        <v>3010.9502812865821</v>
      </c>
      <c r="Y1906" s="181">
        <v>3024.6714483836013</v>
      </c>
    </row>
    <row r="1907" spans="1:25" x14ac:dyDescent="0.25">
      <c r="A1907" s="178" t="s">
        <v>1929</v>
      </c>
      <c r="B1907" s="178" t="s">
        <v>586</v>
      </c>
      <c r="C1907" s="178" t="s">
        <v>240</v>
      </c>
      <c r="D1907" s="178" t="s">
        <v>241</v>
      </c>
      <c r="E1907" s="181">
        <v>13550.947275519293</v>
      </c>
      <c r="F1907" s="181">
        <v>13702.25965353456</v>
      </c>
      <c r="G1907" s="181">
        <v>13859.106421419905</v>
      </c>
      <c r="H1907" s="181">
        <v>14016.031442595106</v>
      </c>
      <c r="I1907" s="181">
        <v>14173.176779919002</v>
      </c>
      <c r="J1907" s="182">
        <v>14330.050115908223</v>
      </c>
      <c r="K1907" s="181">
        <v>14486.304615667548</v>
      </c>
      <c r="L1907" s="181">
        <v>14641.770658921656</v>
      </c>
      <c r="M1907" s="181">
        <v>14795.905840869447</v>
      </c>
      <c r="N1907" s="181">
        <v>14948.288252261969</v>
      </c>
      <c r="O1907" s="181">
        <v>15098.158035046468</v>
      </c>
      <c r="P1907" s="181">
        <v>15247.148948904203</v>
      </c>
      <c r="Q1907" s="181">
        <v>15396.843896871083</v>
      </c>
      <c r="R1907" s="181">
        <v>15546.311506985638</v>
      </c>
      <c r="S1907" s="181">
        <v>15695.695277787298</v>
      </c>
      <c r="T1907" s="181">
        <v>15845.025359833799</v>
      </c>
      <c r="U1907" s="181">
        <v>15993.22732703992</v>
      </c>
      <c r="V1907" s="181">
        <v>16139.296022263654</v>
      </c>
      <c r="W1907" s="181">
        <v>16283.27630581445</v>
      </c>
      <c r="X1907" s="181">
        <v>16425.226771888112</v>
      </c>
      <c r="Y1907" s="181">
        <v>16564.842535669803</v>
      </c>
    </row>
    <row r="1908" spans="1:25" x14ac:dyDescent="0.25">
      <c r="A1908" s="178" t="s">
        <v>1929</v>
      </c>
      <c r="B1908" s="178" t="s">
        <v>587</v>
      </c>
      <c r="C1908" s="178" t="s">
        <v>218</v>
      </c>
      <c r="D1908" s="178" t="s">
        <v>1959</v>
      </c>
      <c r="E1908" s="181">
        <v>7340.7971893923441</v>
      </c>
      <c r="F1908" s="181">
        <v>7261.2400255742432</v>
      </c>
      <c r="G1908" s="181">
        <v>7189.0982420875562</v>
      </c>
      <c r="H1908" s="181">
        <v>7120.2107169964174</v>
      </c>
      <c r="I1908" s="181">
        <v>7053.6639236915735</v>
      </c>
      <c r="J1908" s="182">
        <v>6988.4843733913822</v>
      </c>
      <c r="K1908" s="181">
        <v>6923.9398278739245</v>
      </c>
      <c r="L1908" s="181">
        <v>6859.4847863025107</v>
      </c>
      <c r="M1908" s="181">
        <v>6794.499505527554</v>
      </c>
      <c r="N1908" s="181">
        <v>6728.5709817563611</v>
      </c>
      <c r="O1908" s="181">
        <v>6661.1914666833063</v>
      </c>
      <c r="P1908" s="181">
        <v>6592.9216884991038</v>
      </c>
      <c r="Q1908" s="181">
        <v>6524.258453966585</v>
      </c>
      <c r="R1908" s="181">
        <v>6454.6603361880088</v>
      </c>
      <c r="S1908" s="181">
        <v>6384.1597770269391</v>
      </c>
      <c r="T1908" s="181">
        <v>6312.8328724416906</v>
      </c>
      <c r="U1908" s="181">
        <v>6240.3684440908146</v>
      </c>
      <c r="V1908" s="181">
        <v>6166.4641337370658</v>
      </c>
      <c r="W1908" s="181">
        <v>6091.199232258964</v>
      </c>
      <c r="X1908" s="181">
        <v>6014.7162175480216</v>
      </c>
      <c r="Y1908" s="181">
        <v>5937.0875939491534</v>
      </c>
    </row>
    <row r="1909" spans="1:25" x14ac:dyDescent="0.25">
      <c r="A1909" s="178" t="s">
        <v>1929</v>
      </c>
      <c r="B1909" s="178" t="s">
        <v>587</v>
      </c>
      <c r="C1909" s="178" t="s">
        <v>240</v>
      </c>
      <c r="D1909" s="178" t="s">
        <v>241</v>
      </c>
      <c r="E1909" s="181">
        <v>5492.4241809092364</v>
      </c>
      <c r="F1909" s="181">
        <v>5613.7740189675787</v>
      </c>
      <c r="G1909" s="181">
        <v>5743.0399879396555</v>
      </c>
      <c r="H1909" s="181">
        <v>5877.3771014637687</v>
      </c>
      <c r="I1909" s="181">
        <v>6016.2900005108349</v>
      </c>
      <c r="J1909" s="182">
        <v>6159.142971380772</v>
      </c>
      <c r="K1909" s="181">
        <v>6305.4176844107287</v>
      </c>
      <c r="L1909" s="181">
        <v>6454.6895822428824</v>
      </c>
      <c r="M1909" s="181">
        <v>6606.3963209909152</v>
      </c>
      <c r="N1909" s="181">
        <v>6760.1024693384297</v>
      </c>
      <c r="O1909" s="181">
        <v>6915.2143462286895</v>
      </c>
      <c r="P1909" s="181">
        <v>7072.2065274863062</v>
      </c>
      <c r="Q1909" s="181">
        <v>7231.5511601024873</v>
      </c>
      <c r="R1909" s="181">
        <v>7392.5962516004201</v>
      </c>
      <c r="S1909" s="181">
        <v>7555.2811564212443</v>
      </c>
      <c r="T1909" s="181">
        <v>7719.5940577936663</v>
      </c>
      <c r="U1909" s="181">
        <v>7885.0362051804932</v>
      </c>
      <c r="V1909" s="181">
        <v>8051.0580493399102</v>
      </c>
      <c r="W1909" s="181">
        <v>8217.5591970115984</v>
      </c>
      <c r="X1909" s="181">
        <v>8384.5250494356023</v>
      </c>
      <c r="Y1909" s="181">
        <v>8551.849904063758</v>
      </c>
    </row>
    <row r="1910" spans="1:25" x14ac:dyDescent="0.25">
      <c r="A1910" s="178" t="s">
        <v>1929</v>
      </c>
      <c r="B1910" s="178" t="s">
        <v>594</v>
      </c>
      <c r="C1910" s="178" t="s">
        <v>218</v>
      </c>
      <c r="D1910" s="178" t="s">
        <v>1960</v>
      </c>
      <c r="E1910" s="181">
        <v>35655.973562622195</v>
      </c>
      <c r="F1910" s="181">
        <v>35809.141388322234</v>
      </c>
      <c r="G1910" s="181">
        <v>35972.98870545753</v>
      </c>
      <c r="H1910" s="181">
        <v>36133.066999368086</v>
      </c>
      <c r="I1910" s="181">
        <v>36289.292983372914</v>
      </c>
      <c r="J1910" s="182">
        <v>36439.949435201015</v>
      </c>
      <c r="K1910" s="181">
        <v>36583.814550635972</v>
      </c>
      <c r="L1910" s="181">
        <v>36720.18536646862</v>
      </c>
      <c r="M1910" s="181">
        <v>36847.465073311905</v>
      </c>
      <c r="N1910" s="181">
        <v>36964.137935861821</v>
      </c>
      <c r="O1910" s="181">
        <v>37067.827449051256</v>
      </c>
      <c r="P1910" s="181">
        <v>37162.023109812428</v>
      </c>
      <c r="Q1910" s="181">
        <v>37249.919387192371</v>
      </c>
      <c r="R1910" s="181">
        <v>37328.540465424703</v>
      </c>
      <c r="S1910" s="181">
        <v>37397.325210060982</v>
      </c>
      <c r="T1910" s="181">
        <v>37455.994479177818</v>
      </c>
      <c r="U1910" s="181">
        <v>37503.223675774309</v>
      </c>
      <c r="V1910" s="181">
        <v>37537.568823249989</v>
      </c>
      <c r="W1910" s="181">
        <v>37558.794824425604</v>
      </c>
      <c r="X1910" s="181">
        <v>37566.684666099936</v>
      </c>
      <c r="Y1910" s="181">
        <v>37560.795531977528</v>
      </c>
    </row>
    <row r="1911" spans="1:25" x14ac:dyDescent="0.25">
      <c r="A1911" s="178" t="s">
        <v>1929</v>
      </c>
      <c r="B1911" s="178" t="s">
        <v>594</v>
      </c>
      <c r="C1911" s="178" t="s">
        <v>590</v>
      </c>
      <c r="D1911" s="178" t="s">
        <v>1961</v>
      </c>
      <c r="E1911" s="181">
        <v>2836.7653233330702</v>
      </c>
      <c r="F1911" s="181">
        <v>2881.6300977760147</v>
      </c>
      <c r="G1911" s="181">
        <v>2928.0201314608744</v>
      </c>
      <c r="H1911" s="181">
        <v>2974.7849571156071</v>
      </c>
      <c r="I1911" s="181">
        <v>3021.9165744012776</v>
      </c>
      <c r="J1911" s="182">
        <v>3069.2689268520157</v>
      </c>
      <c r="K1911" s="181">
        <v>3116.7314054937215</v>
      </c>
      <c r="L1911" s="181">
        <v>3164.2330944725395</v>
      </c>
      <c r="M1911" s="181">
        <v>3211.6220632236077</v>
      </c>
      <c r="N1911" s="181">
        <v>3258.7467602140227</v>
      </c>
      <c r="O1911" s="181">
        <v>3305.3722465908149</v>
      </c>
      <c r="P1911" s="181">
        <v>3351.7823207110728</v>
      </c>
      <c r="Q1911" s="181">
        <v>3398.2475102271583</v>
      </c>
      <c r="R1911" s="181">
        <v>3444.4817887334411</v>
      </c>
      <c r="S1911" s="181">
        <v>3490.4115557219538</v>
      </c>
      <c r="T1911" s="181">
        <v>3535.9868596722804</v>
      </c>
      <c r="U1911" s="181">
        <v>3581.0560908888747</v>
      </c>
      <c r="V1911" s="181">
        <v>3625.4496510865529</v>
      </c>
      <c r="W1911" s="181">
        <v>3669.1088698135682</v>
      </c>
      <c r="X1911" s="181">
        <v>3711.9749158446257</v>
      </c>
      <c r="Y1911" s="181">
        <v>3753.9644767841769</v>
      </c>
    </row>
    <row r="1912" spans="1:25" x14ac:dyDescent="0.25">
      <c r="A1912" s="178" t="s">
        <v>1929</v>
      </c>
      <c r="B1912" s="178" t="s">
        <v>594</v>
      </c>
      <c r="C1912" s="178" t="s">
        <v>953</v>
      </c>
      <c r="D1912" s="178" t="s">
        <v>1962</v>
      </c>
      <c r="E1912" s="181">
        <v>2302.2142559812282</v>
      </c>
      <c r="F1912" s="181">
        <v>2330.1588877906624</v>
      </c>
      <c r="G1912" s="181">
        <v>2359.0999251389057</v>
      </c>
      <c r="H1912" s="181">
        <v>2388.1017654044686</v>
      </c>
      <c r="I1912" s="181">
        <v>2417.15610063646</v>
      </c>
      <c r="J1912" s="182">
        <v>2446.1447045961718</v>
      </c>
      <c r="K1912" s="181">
        <v>2474.9792016114038</v>
      </c>
      <c r="L1912" s="181">
        <v>2503.603900939414</v>
      </c>
      <c r="M1912" s="181">
        <v>2531.9000560579566</v>
      </c>
      <c r="N1912" s="181">
        <v>2559.7509482584874</v>
      </c>
      <c r="O1912" s="181">
        <v>2586.976305164435</v>
      </c>
      <c r="P1912" s="181">
        <v>2613.8030181463255</v>
      </c>
      <c r="Q1912" s="181">
        <v>2640.4444252354569</v>
      </c>
      <c r="R1912" s="181">
        <v>2666.6799229832463</v>
      </c>
      <c r="S1912" s="181">
        <v>2692.4559738157382</v>
      </c>
      <c r="T1912" s="181">
        <v>2717.7380182763436</v>
      </c>
      <c r="U1912" s="181">
        <v>2742.4141770254955</v>
      </c>
      <c r="V1912" s="181">
        <v>2766.3604982576458</v>
      </c>
      <c r="W1912" s="181">
        <v>2789.5392032843902</v>
      </c>
      <c r="X1912" s="181">
        <v>2811.9129909092771</v>
      </c>
      <c r="Y1912" s="181">
        <v>2833.4266774495272</v>
      </c>
    </row>
    <row r="1913" spans="1:25" x14ac:dyDescent="0.25">
      <c r="A1913" s="178" t="s">
        <v>1929</v>
      </c>
      <c r="B1913" s="178" t="s">
        <v>594</v>
      </c>
      <c r="C1913" s="178" t="s">
        <v>284</v>
      </c>
      <c r="D1913" s="178" t="s">
        <v>1963</v>
      </c>
      <c r="E1913" s="181">
        <v>2174.6509330904478</v>
      </c>
      <c r="F1913" s="181">
        <v>2280.5219120727916</v>
      </c>
      <c r="G1913" s="181">
        <v>2392.2135613257133</v>
      </c>
      <c r="H1913" s="181">
        <v>2509.0616828707439</v>
      </c>
      <c r="I1913" s="181">
        <v>2631.286296343229</v>
      </c>
      <c r="J1913" s="182">
        <v>2758.9920413454506</v>
      </c>
      <c r="K1913" s="181">
        <v>2892.3094331681391</v>
      </c>
      <c r="L1913" s="181">
        <v>3031.4032867488386</v>
      </c>
      <c r="M1913" s="181">
        <v>3176.3587928365359</v>
      </c>
      <c r="N1913" s="181">
        <v>3327.2513096914995</v>
      </c>
      <c r="O1913" s="181">
        <v>3484.0569098076471</v>
      </c>
      <c r="P1913" s="181">
        <v>3647.2920648251461</v>
      </c>
      <c r="Q1913" s="181">
        <v>3817.5050044257209</v>
      </c>
      <c r="R1913" s="181">
        <v>3994.6466773033071</v>
      </c>
      <c r="S1913" s="181">
        <v>4178.8904774355642</v>
      </c>
      <c r="T1913" s="181">
        <v>4370.4370126438816</v>
      </c>
      <c r="U1913" s="181">
        <v>4569.3583461716462</v>
      </c>
      <c r="V1913" s="181">
        <v>4775.6868855735675</v>
      </c>
      <c r="W1913" s="181">
        <v>4989.5851305524566</v>
      </c>
      <c r="X1913" s="181">
        <v>5211.2120208965198</v>
      </c>
      <c r="Y1913" s="181">
        <v>5440.6869853310209</v>
      </c>
    </row>
    <row r="1914" spans="1:25" x14ac:dyDescent="0.25">
      <c r="A1914" s="178" t="s">
        <v>1929</v>
      </c>
      <c r="B1914" s="178" t="s">
        <v>594</v>
      </c>
      <c r="C1914" s="178" t="s">
        <v>299</v>
      </c>
      <c r="D1914" s="178" t="s">
        <v>1964</v>
      </c>
      <c r="E1914" s="181">
        <v>2226.2837066414781</v>
      </c>
      <c r="F1914" s="181">
        <v>2296.2552893130423</v>
      </c>
      <c r="G1914" s="181">
        <v>2369.086053935991</v>
      </c>
      <c r="H1914" s="181">
        <v>2443.9211745605512</v>
      </c>
      <c r="I1914" s="181">
        <v>2520.8031211477819</v>
      </c>
      <c r="J1914" s="182">
        <v>2599.6581303260045</v>
      </c>
      <c r="K1914" s="181">
        <v>2680.4364420065272</v>
      </c>
      <c r="L1914" s="181">
        <v>2763.1180813743922</v>
      </c>
      <c r="M1914" s="181">
        <v>2847.6082914450262</v>
      </c>
      <c r="N1914" s="181">
        <v>2933.8051604795073</v>
      </c>
      <c r="O1914" s="181">
        <v>3021.5227718928545</v>
      </c>
      <c r="P1914" s="181">
        <v>3111.0439112132876</v>
      </c>
      <c r="Q1914" s="181">
        <v>3202.6551814577647</v>
      </c>
      <c r="R1914" s="181">
        <v>3296.1267780420803</v>
      </c>
      <c r="S1914" s="181">
        <v>3391.4193369023565</v>
      </c>
      <c r="T1914" s="181">
        <v>3488.5129250681039</v>
      </c>
      <c r="U1914" s="181">
        <v>3587.2831466691669</v>
      </c>
      <c r="V1914" s="181">
        <v>3687.5783076402695</v>
      </c>
      <c r="W1914" s="181">
        <v>3789.3507944436647</v>
      </c>
      <c r="X1914" s="181">
        <v>3892.5489757317077</v>
      </c>
      <c r="Y1914" s="181">
        <v>3997.0911413447261</v>
      </c>
    </row>
    <row r="1915" spans="1:25" x14ac:dyDescent="0.25">
      <c r="A1915" s="178" t="s">
        <v>1929</v>
      </c>
      <c r="B1915" s="178" t="s">
        <v>594</v>
      </c>
      <c r="C1915" s="178" t="s">
        <v>240</v>
      </c>
      <c r="D1915" s="178" t="s">
        <v>241</v>
      </c>
      <c r="E1915" s="181">
        <v>19870.518558550382</v>
      </c>
      <c r="F1915" s="181">
        <v>20051.672999650524</v>
      </c>
      <c r="G1915" s="181">
        <v>20242.898387099205</v>
      </c>
      <c r="H1915" s="181">
        <v>20436.174219859826</v>
      </c>
      <c r="I1915" s="181">
        <v>20631.483607501643</v>
      </c>
      <c r="J1915" s="182">
        <v>20827.873772501443</v>
      </c>
      <c r="K1915" s="181">
        <v>21024.654126960631</v>
      </c>
      <c r="L1915" s="181">
        <v>21221.41619782021</v>
      </c>
      <c r="M1915" s="181">
        <v>21417.219966595429</v>
      </c>
      <c r="N1915" s="181">
        <v>21611.147925126985</v>
      </c>
      <c r="O1915" s="181">
        <v>21801.751000170054</v>
      </c>
      <c r="P1915" s="181">
        <v>21991.012197716933</v>
      </c>
      <c r="Q1915" s="181">
        <v>22180.784092117799</v>
      </c>
      <c r="R1915" s="181">
        <v>22369.265763258747</v>
      </c>
      <c r="S1915" s="181">
        <v>22556.063756116284</v>
      </c>
      <c r="T1915" s="181">
        <v>22740.942471022667</v>
      </c>
      <c r="U1915" s="181">
        <v>22923.017943308139</v>
      </c>
      <c r="V1915" s="181">
        <v>23101.305518615387</v>
      </c>
      <c r="W1915" s="181">
        <v>23275.539019978991</v>
      </c>
      <c r="X1915" s="181">
        <v>23445.45256843853</v>
      </c>
      <c r="Y1915" s="181">
        <v>23610.627340201627</v>
      </c>
    </row>
    <row r="1916" spans="1:25" x14ac:dyDescent="0.25">
      <c r="A1916" s="178" t="s">
        <v>1929</v>
      </c>
      <c r="B1916" s="178" t="s">
        <v>596</v>
      </c>
      <c r="C1916" s="178" t="s">
        <v>565</v>
      </c>
      <c r="D1916" s="178" t="s">
        <v>566</v>
      </c>
      <c r="E1916" s="181">
        <v>6911.891813412677</v>
      </c>
      <c r="F1916" s="181">
        <v>7191.8575115125823</v>
      </c>
      <c r="G1916" s="181">
        <v>7433.6036211548799</v>
      </c>
      <c r="H1916" s="181">
        <v>7643.7971045236209</v>
      </c>
      <c r="I1916" s="181">
        <v>7830.2984502013824</v>
      </c>
      <c r="J1916" s="182">
        <v>7999.0741616360647</v>
      </c>
      <c r="K1916" s="181">
        <v>8154.8306583732292</v>
      </c>
      <c r="L1916" s="181">
        <v>8301.2673072968355</v>
      </c>
      <c r="M1916" s="181">
        <v>8441.0041876385367</v>
      </c>
      <c r="N1916" s="181">
        <v>8576.1641393676873</v>
      </c>
      <c r="O1916" s="181">
        <v>8708.0336280566025</v>
      </c>
      <c r="P1916" s="181">
        <v>8838.8884917042233</v>
      </c>
      <c r="Q1916" s="181">
        <v>8970.6649759094635</v>
      </c>
      <c r="R1916" s="181">
        <v>9103.4860751943161</v>
      </c>
      <c r="S1916" s="181">
        <v>9237.9647066099842</v>
      </c>
      <c r="T1916" s="181">
        <v>9374.3210773259179</v>
      </c>
      <c r="U1916" s="181">
        <v>9511.2398016717252</v>
      </c>
      <c r="V1916" s="181">
        <v>9647.5645013944577</v>
      </c>
      <c r="W1916" s="181">
        <v>9783.4367864915639</v>
      </c>
      <c r="X1916" s="181">
        <v>9918.9244332414783</v>
      </c>
      <c r="Y1916" s="181">
        <v>10053.639436931753</v>
      </c>
    </row>
    <row r="1917" spans="1:25" x14ac:dyDescent="0.25">
      <c r="A1917" s="178" t="s">
        <v>1929</v>
      </c>
      <c r="B1917" s="178" t="s">
        <v>598</v>
      </c>
      <c r="C1917" s="178" t="s">
        <v>218</v>
      </c>
      <c r="D1917" s="178" t="s">
        <v>1965</v>
      </c>
      <c r="E1917" s="181">
        <v>3254.8610435264864</v>
      </c>
      <c r="F1917" s="181">
        <v>3294.6662501373917</v>
      </c>
      <c r="G1917" s="181">
        <v>3332.8753188587634</v>
      </c>
      <c r="H1917" s="181">
        <v>3369.0612335683181</v>
      </c>
      <c r="I1917" s="181">
        <v>3403.8870348442706</v>
      </c>
      <c r="J1917" s="182">
        <v>3437.7109174306975</v>
      </c>
      <c r="K1917" s="181">
        <v>3470.8121343917733</v>
      </c>
      <c r="L1917" s="181">
        <v>3503.4255392166315</v>
      </c>
      <c r="M1917" s="181">
        <v>3535.6477725848686</v>
      </c>
      <c r="N1917" s="181">
        <v>3567.5570238883238</v>
      </c>
      <c r="O1917" s="181">
        <v>3599.1008148584083</v>
      </c>
      <c r="P1917" s="181">
        <v>3630.7601216009475</v>
      </c>
      <c r="Q1917" s="181">
        <v>3662.9851408832847</v>
      </c>
      <c r="R1917" s="181">
        <v>3695.6130350363842</v>
      </c>
      <c r="S1917" s="181">
        <v>3728.7182703993221</v>
      </c>
      <c r="T1917" s="181">
        <v>3762.1875657637024</v>
      </c>
      <c r="U1917" s="181">
        <v>3795.6857064883884</v>
      </c>
      <c r="V1917" s="181">
        <v>3829.0508812939279</v>
      </c>
      <c r="W1917" s="181">
        <v>3862.3219883448101</v>
      </c>
      <c r="X1917" s="181">
        <v>3895.5249272017309</v>
      </c>
      <c r="Y1917" s="181">
        <v>3928.4578651210745</v>
      </c>
    </row>
    <row r="1918" spans="1:25" x14ac:dyDescent="0.25">
      <c r="A1918" s="178" t="s">
        <v>1929</v>
      </c>
      <c r="B1918" s="178" t="s">
        <v>598</v>
      </c>
      <c r="C1918" s="178" t="s">
        <v>240</v>
      </c>
      <c r="D1918" s="178" t="s">
        <v>241</v>
      </c>
      <c r="E1918" s="181">
        <v>6911.1312970300787</v>
      </c>
      <c r="F1918" s="181">
        <v>6986.5672730858441</v>
      </c>
      <c r="G1918" s="181">
        <v>7058.415372851443</v>
      </c>
      <c r="H1918" s="181">
        <v>7125.7860084428567</v>
      </c>
      <c r="I1918" s="181">
        <v>7190.0967958802084</v>
      </c>
      <c r="J1918" s="182">
        <v>7252.1149373743319</v>
      </c>
      <c r="K1918" s="181">
        <v>7312.4373635078337</v>
      </c>
      <c r="L1918" s="181">
        <v>7371.5645059169656</v>
      </c>
      <c r="M1918" s="181">
        <v>7429.7037774625742</v>
      </c>
      <c r="N1918" s="181">
        <v>7487.0228026563482</v>
      </c>
      <c r="O1918" s="181">
        <v>7543.4144763663226</v>
      </c>
      <c r="P1918" s="181">
        <v>7599.8888815294276</v>
      </c>
      <c r="Q1918" s="181">
        <v>7657.3865202962243</v>
      </c>
      <c r="R1918" s="181">
        <v>7715.563138264929</v>
      </c>
      <c r="S1918" s="181">
        <v>7774.5710493153647</v>
      </c>
      <c r="T1918" s="181">
        <v>7834.1708137658225</v>
      </c>
      <c r="U1918" s="181">
        <v>7893.6626847783782</v>
      </c>
      <c r="V1918" s="181">
        <v>7952.7106917736528</v>
      </c>
      <c r="W1918" s="181">
        <v>8011.3969299681685</v>
      </c>
      <c r="X1918" s="181">
        <v>8069.7761448786414</v>
      </c>
      <c r="Y1918" s="181">
        <v>8127.4316544166959</v>
      </c>
    </row>
    <row r="1919" spans="1:25" x14ac:dyDescent="0.25">
      <c r="A1919" s="178" t="s">
        <v>1929</v>
      </c>
      <c r="B1919" s="178" t="s">
        <v>606</v>
      </c>
      <c r="C1919" s="178" t="s">
        <v>218</v>
      </c>
      <c r="D1919" s="178" t="s">
        <v>1966</v>
      </c>
      <c r="E1919" s="181">
        <v>11320.644974176797</v>
      </c>
      <c r="F1919" s="181">
        <v>11554.471266972361</v>
      </c>
      <c r="G1919" s="181">
        <v>11767.141441549709</v>
      </c>
      <c r="H1919" s="181">
        <v>11959.812508568246</v>
      </c>
      <c r="I1919" s="181">
        <v>12136.993802299707</v>
      </c>
      <c r="J1919" s="182">
        <v>12301.657112762494</v>
      </c>
      <c r="K1919" s="181">
        <v>12456.108244597286</v>
      </c>
      <c r="L1919" s="181">
        <v>12602.156104465746</v>
      </c>
      <c r="M1919" s="181">
        <v>12740.775988399819</v>
      </c>
      <c r="N1919" s="181">
        <v>12872.782324320282</v>
      </c>
      <c r="O1919" s="181">
        <v>12998.378260319167</v>
      </c>
      <c r="P1919" s="181">
        <v>13119.576225428913</v>
      </c>
      <c r="Q1919" s="181">
        <v>13238.096461365727</v>
      </c>
      <c r="R1919" s="181">
        <v>13353.307152302119</v>
      </c>
      <c r="S1919" s="181">
        <v>13465.444368786448</v>
      </c>
      <c r="T1919" s="181">
        <v>13575.105797953862</v>
      </c>
      <c r="U1919" s="181">
        <v>13682.197122090793</v>
      </c>
      <c r="V1919" s="181">
        <v>13786.193685166967</v>
      </c>
      <c r="W1919" s="181">
        <v>13887.148110781509</v>
      </c>
      <c r="X1919" s="181">
        <v>13985.128269772853</v>
      </c>
      <c r="Y1919" s="181">
        <v>14080.364534309065</v>
      </c>
    </row>
    <row r="1920" spans="1:25" x14ac:dyDescent="0.25">
      <c r="A1920" s="178" t="s">
        <v>1929</v>
      </c>
      <c r="B1920" s="178" t="s">
        <v>606</v>
      </c>
      <c r="C1920" s="178" t="s">
        <v>475</v>
      </c>
      <c r="D1920" s="178" t="s">
        <v>1967</v>
      </c>
      <c r="E1920" s="181">
        <v>3662.5020457600608</v>
      </c>
      <c r="F1920" s="181">
        <v>3744.8632143359755</v>
      </c>
      <c r="G1920" s="181">
        <v>3820.6392506920888</v>
      </c>
      <c r="H1920" s="181">
        <v>3890.1702449367135</v>
      </c>
      <c r="I1920" s="181">
        <v>3954.8912282548986</v>
      </c>
      <c r="J1920" s="182">
        <v>4015.7457470552044</v>
      </c>
      <c r="K1920" s="181">
        <v>4073.4664255300636</v>
      </c>
      <c r="L1920" s="181">
        <v>4128.6284363556288</v>
      </c>
      <c r="M1920" s="181">
        <v>4181.5375536514384</v>
      </c>
      <c r="N1920" s="181">
        <v>4232.4489067790828</v>
      </c>
      <c r="O1920" s="181">
        <v>4281.4181585702463</v>
      </c>
      <c r="P1920" s="181">
        <v>4329.0984243390822</v>
      </c>
      <c r="Q1920" s="181">
        <v>4376.0509624994911</v>
      </c>
      <c r="R1920" s="181">
        <v>4422.0621849457757</v>
      </c>
      <c r="S1920" s="181">
        <v>4467.2049086485831</v>
      </c>
      <c r="T1920" s="181">
        <v>4511.6726757793012</v>
      </c>
      <c r="U1920" s="181">
        <v>4555.4300364261171</v>
      </c>
      <c r="V1920" s="181">
        <v>4598.297763476271</v>
      </c>
      <c r="W1920" s="181">
        <v>4640.2882509061064</v>
      </c>
      <c r="X1920" s="181">
        <v>4681.419103797688</v>
      </c>
      <c r="Y1920" s="181">
        <v>4721.7625654163812</v>
      </c>
    </row>
    <row r="1921" spans="1:25" x14ac:dyDescent="0.25">
      <c r="A1921" s="178" t="s">
        <v>1929</v>
      </c>
      <c r="B1921" s="178" t="s">
        <v>606</v>
      </c>
      <c r="C1921" s="178" t="s">
        <v>240</v>
      </c>
      <c r="D1921" s="178" t="s">
        <v>241</v>
      </c>
      <c r="E1921" s="181">
        <v>6762.0095829653537</v>
      </c>
      <c r="F1921" s="181">
        <v>6843.6513235013781</v>
      </c>
      <c r="G1921" s="181">
        <v>6913.348969657367</v>
      </c>
      <c r="H1921" s="181">
        <v>6972.1509169547708</v>
      </c>
      <c r="I1921" s="181">
        <v>7022.9929287632558</v>
      </c>
      <c r="J1921" s="182">
        <v>7067.824053327663</v>
      </c>
      <c r="K1921" s="181">
        <v>7108.1449141199982</v>
      </c>
      <c r="L1921" s="181">
        <v>7145.1230647412494</v>
      </c>
      <c r="M1921" s="181">
        <v>7179.4173792919746</v>
      </c>
      <c r="N1921" s="181">
        <v>7211.5728198199267</v>
      </c>
      <c r="O1921" s="181">
        <v>7241.7743724065367</v>
      </c>
      <c r="P1921" s="181">
        <v>7271.1994188205117</v>
      </c>
      <c r="Q1921" s="181">
        <v>7300.8348877124681</v>
      </c>
      <c r="R1921" s="181">
        <v>7330.3540918275685</v>
      </c>
      <c r="S1921" s="181">
        <v>7359.9078087787884</v>
      </c>
      <c r="T1921" s="181">
        <v>7389.8381910789985</v>
      </c>
      <c r="U1921" s="181">
        <v>7420.104215759724</v>
      </c>
      <c r="V1921" s="181">
        <v>7450.430732097122</v>
      </c>
      <c r="W1921" s="181">
        <v>7480.8549675544891</v>
      </c>
      <c r="X1921" s="181">
        <v>7511.419407293005</v>
      </c>
      <c r="Y1921" s="181">
        <v>7542.2507687512252</v>
      </c>
    </row>
    <row r="1922" spans="1:25" x14ac:dyDescent="0.25">
      <c r="A1922" s="178" t="s">
        <v>1929</v>
      </c>
      <c r="B1922" s="178" t="s">
        <v>608</v>
      </c>
      <c r="C1922" s="178" t="s">
        <v>218</v>
      </c>
      <c r="D1922" s="178" t="s">
        <v>1968</v>
      </c>
      <c r="E1922" s="181">
        <v>18413.889961502511</v>
      </c>
      <c r="F1922" s="181">
        <v>18977.981857950745</v>
      </c>
      <c r="G1922" s="181">
        <v>19439.472960236173</v>
      </c>
      <c r="H1922" s="181">
        <v>19814.279288794427</v>
      </c>
      <c r="I1922" s="181">
        <v>20121.631363517557</v>
      </c>
      <c r="J1922" s="182">
        <v>20375.818505002113</v>
      </c>
      <c r="K1922" s="181">
        <v>20588.096282702238</v>
      </c>
      <c r="L1922" s="181">
        <v>20767.354008485476</v>
      </c>
      <c r="M1922" s="181">
        <v>20919.860127472366</v>
      </c>
      <c r="N1922" s="181">
        <v>21050.400121637151</v>
      </c>
      <c r="O1922" s="181">
        <v>21161.936064086789</v>
      </c>
      <c r="P1922" s="181">
        <v>21259.88283556337</v>
      </c>
      <c r="Q1922" s="181">
        <v>21348.776040677454</v>
      </c>
      <c r="R1922" s="181">
        <v>21428.958267181682</v>
      </c>
      <c r="S1922" s="181">
        <v>21501.771207215261</v>
      </c>
      <c r="T1922" s="181">
        <v>21567.910285017864</v>
      </c>
      <c r="U1922" s="181">
        <v>21626.911933346859</v>
      </c>
      <c r="V1922" s="181">
        <v>21678.511704495682</v>
      </c>
      <c r="W1922" s="181">
        <v>21723.274945673962</v>
      </c>
      <c r="X1922" s="181">
        <v>21761.608775637171</v>
      </c>
      <c r="Y1922" s="181">
        <v>21793.233021555829</v>
      </c>
    </row>
    <row r="1923" spans="1:25" x14ac:dyDescent="0.25">
      <c r="A1923" s="178" t="s">
        <v>1929</v>
      </c>
      <c r="B1923" s="178" t="s">
        <v>608</v>
      </c>
      <c r="C1923" s="178" t="s">
        <v>530</v>
      </c>
      <c r="D1923" s="178" t="s">
        <v>1969</v>
      </c>
      <c r="E1923" s="181">
        <v>4383.4871280299967</v>
      </c>
      <c r="F1923" s="181">
        <v>4551.0743396031821</v>
      </c>
      <c r="G1923" s="181">
        <v>4696.1082471959571</v>
      </c>
      <c r="H1923" s="181">
        <v>4821.9377936870515</v>
      </c>
      <c r="I1923" s="181">
        <v>4932.8308310838165</v>
      </c>
      <c r="J1923" s="182">
        <v>5031.9672680067433</v>
      </c>
      <c r="K1923" s="181">
        <v>5121.8711036891837</v>
      </c>
      <c r="L1923" s="181">
        <v>5204.5517448504588</v>
      </c>
      <c r="M1923" s="181">
        <v>5281.419340089672</v>
      </c>
      <c r="N1923" s="181">
        <v>5353.5509544689767</v>
      </c>
      <c r="O1923" s="181">
        <v>5421.5902756331752</v>
      </c>
      <c r="P1923" s="181">
        <v>5486.8346535366436</v>
      </c>
      <c r="Q1923" s="181">
        <v>5550.3925267724862</v>
      </c>
      <c r="R1923" s="181">
        <v>5612.3078587840109</v>
      </c>
      <c r="S1923" s="181">
        <v>5672.8901450768899</v>
      </c>
      <c r="T1923" s="181">
        <v>5732.2868641518135</v>
      </c>
      <c r="U1923" s="181">
        <v>5790.3400548448872</v>
      </c>
      <c r="V1923" s="181">
        <v>5846.9412701267611</v>
      </c>
      <c r="W1923" s="181">
        <v>5902.2048366551353</v>
      </c>
      <c r="X1923" s="181">
        <v>5956.2056941622523</v>
      </c>
      <c r="Y1923" s="181">
        <v>6008.8320017236611</v>
      </c>
    </row>
    <row r="1924" spans="1:25" x14ac:dyDescent="0.25">
      <c r="A1924" s="178" t="s">
        <v>1929</v>
      </c>
      <c r="B1924" s="178" t="s">
        <v>608</v>
      </c>
      <c r="C1924" s="178" t="s">
        <v>755</v>
      </c>
      <c r="D1924" s="178" t="s">
        <v>1970</v>
      </c>
      <c r="E1924" s="181">
        <v>1856.1898546306486</v>
      </c>
      <c r="F1924" s="181">
        <v>1949.4334073760328</v>
      </c>
      <c r="G1924" s="181">
        <v>2034.8124652500892</v>
      </c>
      <c r="H1924" s="181">
        <v>2113.4876262282769</v>
      </c>
      <c r="I1924" s="181">
        <v>2187.0874255568147</v>
      </c>
      <c r="J1924" s="182">
        <v>2256.8336310593249</v>
      </c>
      <c r="K1924" s="181">
        <v>2323.7114509257199</v>
      </c>
      <c r="L1924" s="181">
        <v>2388.5189966731796</v>
      </c>
      <c r="M1924" s="181">
        <v>2451.8157815867303</v>
      </c>
      <c r="N1924" s="181">
        <v>2514.032808411896</v>
      </c>
      <c r="O1924" s="181">
        <v>2575.4167133768597</v>
      </c>
      <c r="P1924" s="181">
        <v>2636.5408505242112</v>
      </c>
      <c r="Q1924" s="181">
        <v>2697.9142700938123</v>
      </c>
      <c r="R1924" s="181">
        <v>2759.546706666355</v>
      </c>
      <c r="S1924" s="181">
        <v>2821.5805470805112</v>
      </c>
      <c r="T1924" s="181">
        <v>2884.0833713036977</v>
      </c>
      <c r="U1924" s="181">
        <v>2946.9704428346545</v>
      </c>
      <c r="V1924" s="181">
        <v>3010.1785561824258</v>
      </c>
      <c r="W1924" s="181">
        <v>3073.7576272473889</v>
      </c>
      <c r="X1924" s="181">
        <v>3137.739210712798</v>
      </c>
      <c r="Y1924" s="181">
        <v>3202.0568270620083</v>
      </c>
    </row>
    <row r="1925" spans="1:25" x14ac:dyDescent="0.25">
      <c r="A1925" s="178" t="s">
        <v>1929</v>
      </c>
      <c r="B1925" s="178" t="s">
        <v>608</v>
      </c>
      <c r="C1925" s="178" t="s">
        <v>703</v>
      </c>
      <c r="D1925" s="178" t="s">
        <v>1971</v>
      </c>
      <c r="E1925" s="181">
        <v>3199.4184495982126</v>
      </c>
      <c r="F1925" s="181">
        <v>3360.137538874254</v>
      </c>
      <c r="G1925" s="181">
        <v>3507.3010050951825</v>
      </c>
      <c r="H1925" s="181">
        <v>3642.9093109647392</v>
      </c>
      <c r="I1925" s="181">
        <v>3769.7694784583841</v>
      </c>
      <c r="J1925" s="182">
        <v>3889.9874055834098</v>
      </c>
      <c r="K1925" s="181">
        <v>4005.261244741434</v>
      </c>
      <c r="L1925" s="181">
        <v>4116.9666594759956</v>
      </c>
      <c r="M1925" s="181">
        <v>4226.0680538982597</v>
      </c>
      <c r="N1925" s="181">
        <v>4333.3083251490643</v>
      </c>
      <c r="O1925" s="181">
        <v>4439.112587338811</v>
      </c>
      <c r="P1925" s="181">
        <v>4544.4691011766281</v>
      </c>
      <c r="Q1925" s="181">
        <v>4650.2552902326979</v>
      </c>
      <c r="R1925" s="181">
        <v>4756.4879335002825</v>
      </c>
      <c r="S1925" s="181">
        <v>4863.4124558088997</v>
      </c>
      <c r="T1925" s="181">
        <v>4971.1453412531264</v>
      </c>
      <c r="U1925" s="181">
        <v>5079.5405339083427</v>
      </c>
      <c r="V1925" s="181">
        <v>5188.4890897388004</v>
      </c>
      <c r="W1925" s="181">
        <v>5298.0770462003111</v>
      </c>
      <c r="X1925" s="181">
        <v>5408.3587924683807</v>
      </c>
      <c r="Y1925" s="181">
        <v>5519.2197412385112</v>
      </c>
    </row>
    <row r="1926" spans="1:25" x14ac:dyDescent="0.25">
      <c r="A1926" s="178" t="s">
        <v>1929</v>
      </c>
      <c r="B1926" s="178" t="s">
        <v>608</v>
      </c>
      <c r="C1926" s="178" t="s">
        <v>264</v>
      </c>
      <c r="D1926" s="178" t="s">
        <v>1972</v>
      </c>
      <c r="E1926" s="181">
        <v>7673.1299889128231</v>
      </c>
      <c r="F1926" s="181">
        <v>7923.7913281166375</v>
      </c>
      <c r="G1926" s="181">
        <v>8132.4889119074778</v>
      </c>
      <c r="H1926" s="181">
        <v>8305.6430887043825</v>
      </c>
      <c r="I1926" s="181">
        <v>8451.1179574677062</v>
      </c>
      <c r="J1926" s="182">
        <v>8574.7611087828391</v>
      </c>
      <c r="K1926" s="181">
        <v>8681.1877194152312</v>
      </c>
      <c r="L1926" s="181">
        <v>8774.0501761767318</v>
      </c>
      <c r="M1926" s="181">
        <v>8855.9206143058655</v>
      </c>
      <c r="N1926" s="181">
        <v>8928.7627721816825</v>
      </c>
      <c r="O1926" s="181">
        <v>8993.7811997545941</v>
      </c>
      <c r="P1926" s="181">
        <v>9053.2346612912424</v>
      </c>
      <c r="Q1926" s="181">
        <v>9109.0247648511413</v>
      </c>
      <c r="R1926" s="181">
        <v>9161.2756651300388</v>
      </c>
      <c r="S1926" s="181">
        <v>9210.5405621671507</v>
      </c>
      <c r="T1926" s="181">
        <v>9257.0997231915298</v>
      </c>
      <c r="U1926" s="181">
        <v>9300.737269655936</v>
      </c>
      <c r="V1926" s="181">
        <v>9341.3214849966753</v>
      </c>
      <c r="W1926" s="181">
        <v>9379.0779487189666</v>
      </c>
      <c r="X1926" s="181">
        <v>9414.1656427429461</v>
      </c>
      <c r="Y1926" s="181">
        <v>9446.4469588782777</v>
      </c>
    </row>
    <row r="1927" spans="1:25" x14ac:dyDescent="0.25">
      <c r="A1927" s="178" t="s">
        <v>1929</v>
      </c>
      <c r="B1927" s="178" t="s">
        <v>608</v>
      </c>
      <c r="C1927" s="178" t="s">
        <v>240</v>
      </c>
      <c r="D1927" s="178" t="s">
        <v>241</v>
      </c>
      <c r="E1927" s="181">
        <v>4030.6995423328558</v>
      </c>
      <c r="F1927" s="181">
        <v>4233.17707685806</v>
      </c>
      <c r="G1927" s="181">
        <v>4418.5769316408278</v>
      </c>
      <c r="H1927" s="181">
        <v>4589.4193347261762</v>
      </c>
      <c r="I1927" s="181">
        <v>4749.2406357257742</v>
      </c>
      <c r="J1927" s="182">
        <v>4900.6938924586957</v>
      </c>
      <c r="K1927" s="181">
        <v>5045.9184756311624</v>
      </c>
      <c r="L1927" s="181">
        <v>5186.647477210573</v>
      </c>
      <c r="M1927" s="181">
        <v>5324.0958752533252</v>
      </c>
      <c r="N1927" s="181">
        <v>5459.1995883373575</v>
      </c>
      <c r="O1927" s="181">
        <v>5592.4941848096141</v>
      </c>
      <c r="P1927" s="181">
        <v>5725.224697806816</v>
      </c>
      <c r="Q1927" s="181">
        <v>5858.4965253375312</v>
      </c>
      <c r="R1927" s="181">
        <v>5992.3308059560113</v>
      </c>
      <c r="S1927" s="181">
        <v>6127.0367313993156</v>
      </c>
      <c r="T1927" s="181">
        <v>6262.7610509576971</v>
      </c>
      <c r="U1927" s="181">
        <v>6399.3197600822696</v>
      </c>
      <c r="V1927" s="181">
        <v>6536.5756086189967</v>
      </c>
      <c r="W1927" s="181">
        <v>6674.636988495733</v>
      </c>
      <c r="X1927" s="181">
        <v>6813.5724204228109</v>
      </c>
      <c r="Y1927" s="181">
        <v>6953.2375447289114</v>
      </c>
    </row>
    <row r="1928" spans="1:25" x14ac:dyDescent="0.25">
      <c r="A1928" s="178" t="s">
        <v>1929</v>
      </c>
      <c r="B1928" s="178" t="s">
        <v>612</v>
      </c>
      <c r="C1928" s="178" t="s">
        <v>218</v>
      </c>
      <c r="D1928" s="178" t="s">
        <v>1973</v>
      </c>
      <c r="E1928" s="181">
        <v>98901.880272926399</v>
      </c>
      <c r="F1928" s="181">
        <v>99633.597248689533</v>
      </c>
      <c r="G1928" s="181">
        <v>100449.15999895535</v>
      </c>
      <c r="H1928" s="181">
        <v>101292.86778488214</v>
      </c>
      <c r="I1928" s="181">
        <v>102154.00321072135</v>
      </c>
      <c r="J1928" s="182">
        <v>103018.64221007419</v>
      </c>
      <c r="K1928" s="181">
        <v>103876.27615161674</v>
      </c>
      <c r="L1928" s="181">
        <v>104719.47928766493</v>
      </c>
      <c r="M1928" s="181">
        <v>105539.3698107095</v>
      </c>
      <c r="N1928" s="181">
        <v>106328.10265846156</v>
      </c>
      <c r="O1928" s="181">
        <v>107075.71711265674</v>
      </c>
      <c r="P1928" s="181">
        <v>107790.52767355446</v>
      </c>
      <c r="Q1928" s="181">
        <v>108480.8893929694</v>
      </c>
      <c r="R1928" s="181">
        <v>109137.46463657691</v>
      </c>
      <c r="S1928" s="181">
        <v>109758.14333413739</v>
      </c>
      <c r="T1928" s="181">
        <v>110341.53975605102</v>
      </c>
      <c r="U1928" s="181">
        <v>110889.56045849268</v>
      </c>
      <c r="V1928" s="181">
        <v>111404.42286480549</v>
      </c>
      <c r="W1928" s="181">
        <v>111885.98739571507</v>
      </c>
      <c r="X1928" s="181">
        <v>112334.06163827429</v>
      </c>
      <c r="Y1928" s="181">
        <v>112747.51102947975</v>
      </c>
    </row>
    <row r="1929" spans="1:25" x14ac:dyDescent="0.25">
      <c r="A1929" s="178" t="s">
        <v>1929</v>
      </c>
      <c r="B1929" s="178" t="s">
        <v>612</v>
      </c>
      <c r="C1929" s="178" t="s">
        <v>816</v>
      </c>
      <c r="D1929" s="178" t="s">
        <v>1974</v>
      </c>
      <c r="E1929" s="181">
        <v>1098.7973603723588</v>
      </c>
      <c r="F1929" s="181">
        <v>1156.8924015037001</v>
      </c>
      <c r="G1929" s="181">
        <v>1219.0108355368159</v>
      </c>
      <c r="H1929" s="181">
        <v>1284.7369719700391</v>
      </c>
      <c r="I1929" s="181">
        <v>1354.1439837088783</v>
      </c>
      <c r="J1929" s="182">
        <v>1427.2477743037578</v>
      </c>
      <c r="K1929" s="181">
        <v>1504.0906927243029</v>
      </c>
      <c r="L1929" s="181">
        <v>1584.7443948612658</v>
      </c>
      <c r="M1929" s="181">
        <v>1669.2460056871359</v>
      </c>
      <c r="N1929" s="181">
        <v>1757.6322477703161</v>
      </c>
      <c r="O1929" s="181">
        <v>1849.8863090264638</v>
      </c>
      <c r="P1929" s="181">
        <v>1946.2953418673421</v>
      </c>
      <c r="Q1929" s="181">
        <v>2047.1774126845014</v>
      </c>
      <c r="R1929" s="181">
        <v>2152.5349082391317</v>
      </c>
      <c r="S1929" s="181">
        <v>2262.4927353181679</v>
      </c>
      <c r="T1929" s="181">
        <v>2377.1882788575467</v>
      </c>
      <c r="U1929" s="181">
        <v>2496.8318808258673</v>
      </c>
      <c r="V1929" s="181">
        <v>2621.6527737346528</v>
      </c>
      <c r="W1929" s="181">
        <v>2751.8359203916425</v>
      </c>
      <c r="X1929" s="181">
        <v>2887.5691748596487</v>
      </c>
      <c r="Y1929" s="181">
        <v>3029.0189980083915</v>
      </c>
    </row>
    <row r="1930" spans="1:25" x14ac:dyDescent="0.25">
      <c r="A1930" s="178" t="s">
        <v>1929</v>
      </c>
      <c r="B1930" s="178" t="s">
        <v>612</v>
      </c>
      <c r="C1930" s="178" t="s">
        <v>240</v>
      </c>
      <c r="D1930" s="178" t="s">
        <v>241</v>
      </c>
      <c r="E1930" s="181">
        <v>1718.0091325158978</v>
      </c>
      <c r="F1930" s="181">
        <v>1794.743948967696</v>
      </c>
      <c r="G1930" s="181">
        <v>1876.3712224045826</v>
      </c>
      <c r="H1930" s="181">
        <v>1962.1268849203007</v>
      </c>
      <c r="I1930" s="181">
        <v>2052.0095572395899</v>
      </c>
      <c r="J1930" s="182">
        <v>2145.9301299766421</v>
      </c>
      <c r="K1930" s="181">
        <v>2243.8400501795013</v>
      </c>
      <c r="L1930" s="181">
        <v>2345.734009306193</v>
      </c>
      <c r="M1930" s="181">
        <v>2451.5545104936114</v>
      </c>
      <c r="N1930" s="181">
        <v>2561.24361748211</v>
      </c>
      <c r="O1930" s="181">
        <v>2674.6661644435526</v>
      </c>
      <c r="P1930" s="181">
        <v>2792.1256432683126</v>
      </c>
      <c r="Q1930" s="181">
        <v>2913.9585090182013</v>
      </c>
      <c r="R1930" s="181">
        <v>3040.0431940529024</v>
      </c>
      <c r="S1930" s="181">
        <v>3170.4317817456567</v>
      </c>
      <c r="T1930" s="181">
        <v>3305.1902900423438</v>
      </c>
      <c r="U1930" s="181">
        <v>3444.4815073867962</v>
      </c>
      <c r="V1930" s="181">
        <v>3588.4871529077004</v>
      </c>
      <c r="W1930" s="181">
        <v>3737.3212374207988</v>
      </c>
      <c r="X1930" s="181">
        <v>3891.0961186905347</v>
      </c>
      <c r="Y1930" s="181">
        <v>4049.8900025564344</v>
      </c>
    </row>
    <row r="1931" spans="1:25" x14ac:dyDescent="0.25">
      <c r="A1931" s="178" t="s">
        <v>1929</v>
      </c>
      <c r="B1931" s="178" t="s">
        <v>618</v>
      </c>
      <c r="C1931" s="178" t="s">
        <v>218</v>
      </c>
      <c r="D1931" s="178" t="s">
        <v>1562</v>
      </c>
      <c r="E1931" s="181">
        <v>14725.069031864121</v>
      </c>
      <c r="F1931" s="181">
        <v>14742.344325342327</v>
      </c>
      <c r="G1931" s="181">
        <v>14770.652988804046</v>
      </c>
      <c r="H1931" s="181">
        <v>14802.502587451467</v>
      </c>
      <c r="I1931" s="181">
        <v>14836.697221351695</v>
      </c>
      <c r="J1931" s="182">
        <v>14871.726280662435</v>
      </c>
      <c r="K1931" s="181">
        <v>14906.544231931162</v>
      </c>
      <c r="L1931" s="181">
        <v>14940.491680529376</v>
      </c>
      <c r="M1931" s="181">
        <v>14972.684159723254</v>
      </c>
      <c r="N1931" s="181">
        <v>15002.431754242747</v>
      </c>
      <c r="O1931" s="181">
        <v>15028.810530103859</v>
      </c>
      <c r="P1931" s="181">
        <v>15053.264387409658</v>
      </c>
      <c r="Q1931" s="181">
        <v>15077.166030903614</v>
      </c>
      <c r="R1931" s="181">
        <v>15099.438296382817</v>
      </c>
      <c r="S1931" s="181">
        <v>15119.953911210941</v>
      </c>
      <c r="T1931" s="181">
        <v>15138.081038191096</v>
      </c>
      <c r="U1931" s="181">
        <v>15153.371916295579</v>
      </c>
      <c r="V1931" s="181">
        <v>15165.919661592025</v>
      </c>
      <c r="W1931" s="181">
        <v>15175.64506184309</v>
      </c>
      <c r="X1931" s="181">
        <v>15182.402613957118</v>
      </c>
      <c r="Y1931" s="181">
        <v>15185.37874034195</v>
      </c>
    </row>
    <row r="1932" spans="1:25" x14ac:dyDescent="0.25">
      <c r="A1932" s="178" t="s">
        <v>1929</v>
      </c>
      <c r="B1932" s="178" t="s">
        <v>618</v>
      </c>
      <c r="C1932" s="178" t="s">
        <v>276</v>
      </c>
      <c r="D1932" s="178" t="s">
        <v>1975</v>
      </c>
      <c r="E1932" s="181">
        <v>2588.1221827382838</v>
      </c>
      <c r="F1932" s="181">
        <v>2669.559707560521</v>
      </c>
      <c r="G1932" s="181">
        <v>2755.6143406656952</v>
      </c>
      <c r="H1932" s="181">
        <v>2845.1131261376172</v>
      </c>
      <c r="I1932" s="181">
        <v>2937.9694818529188</v>
      </c>
      <c r="J1932" s="182">
        <v>3034.0105210220386</v>
      </c>
      <c r="K1932" s="181">
        <v>3133.1293485238552</v>
      </c>
      <c r="L1932" s="181">
        <v>3235.2801586814708</v>
      </c>
      <c r="M1932" s="181">
        <v>3340.3526620593248</v>
      </c>
      <c r="N1932" s="181">
        <v>3448.2597230158176</v>
      </c>
      <c r="O1932" s="181">
        <v>3558.840887733204</v>
      </c>
      <c r="P1932" s="181">
        <v>3672.487314699712</v>
      </c>
      <c r="Q1932" s="181">
        <v>3789.6140768073924</v>
      </c>
      <c r="R1932" s="181">
        <v>3910.0446068388542</v>
      </c>
      <c r="S1932" s="181">
        <v>4033.824879681471</v>
      </c>
      <c r="T1932" s="181">
        <v>4160.8595019065924</v>
      </c>
      <c r="U1932" s="181">
        <v>4291.0854284533998</v>
      </c>
      <c r="V1932" s="181">
        <v>4424.5823440276054</v>
      </c>
      <c r="W1932" s="181">
        <v>4561.3809452837195</v>
      </c>
      <c r="X1932" s="181">
        <v>4701.4880903414678</v>
      </c>
      <c r="Y1932" s="181">
        <v>4844.6913861831481</v>
      </c>
    </row>
    <row r="1933" spans="1:25" x14ac:dyDescent="0.25">
      <c r="A1933" s="178" t="s">
        <v>1929</v>
      </c>
      <c r="B1933" s="178" t="s">
        <v>618</v>
      </c>
      <c r="C1933" s="178" t="s">
        <v>240</v>
      </c>
      <c r="D1933" s="178" t="s">
        <v>241</v>
      </c>
      <c r="E1933" s="181">
        <v>9179.382117815212</v>
      </c>
      <c r="F1933" s="181">
        <v>9216.5758387775513</v>
      </c>
      <c r="G1933" s="181">
        <v>9260.827825408147</v>
      </c>
      <c r="H1933" s="181">
        <v>9307.4871979251911</v>
      </c>
      <c r="I1933" s="181">
        <v>9355.8197434852736</v>
      </c>
      <c r="J1933" s="182">
        <v>9404.8836667586165</v>
      </c>
      <c r="K1933" s="181">
        <v>9454.0212189929516</v>
      </c>
      <c r="L1933" s="181">
        <v>9502.8126518913905</v>
      </c>
      <c r="M1933" s="181">
        <v>9550.6898186175004</v>
      </c>
      <c r="N1933" s="181">
        <v>9597.2025095330901</v>
      </c>
      <c r="O1933" s="181">
        <v>9641.7452450615619</v>
      </c>
      <c r="P1933" s="181">
        <v>9685.2291020326738</v>
      </c>
      <c r="Q1933" s="181">
        <v>9728.5298064195867</v>
      </c>
      <c r="R1933" s="181">
        <v>9770.9478955062295</v>
      </c>
      <c r="S1933" s="181">
        <v>9812.3923144548535</v>
      </c>
      <c r="T1933" s="181">
        <v>9852.4426153915319</v>
      </c>
      <c r="U1933" s="181">
        <v>9890.7937063362424</v>
      </c>
      <c r="V1933" s="181">
        <v>9927.4911047664627</v>
      </c>
      <c r="W1933" s="181">
        <v>9962.467807505398</v>
      </c>
      <c r="X1933" s="181">
        <v>9995.612477887018</v>
      </c>
      <c r="Y1933" s="181">
        <v>10026.371475645912</v>
      </c>
    </row>
    <row r="1934" spans="1:25" x14ac:dyDescent="0.25">
      <c r="A1934" s="178" t="s">
        <v>1929</v>
      </c>
      <c r="B1934" s="178" t="s">
        <v>620</v>
      </c>
      <c r="C1934" s="178" t="s">
        <v>218</v>
      </c>
      <c r="D1934" s="178" t="s">
        <v>1976</v>
      </c>
      <c r="E1934" s="181">
        <v>13428.932576906718</v>
      </c>
      <c r="F1934" s="181">
        <v>13611.957182434393</v>
      </c>
      <c r="G1934" s="181">
        <v>13781.278637038753</v>
      </c>
      <c r="H1934" s="181">
        <v>13936.882945427806</v>
      </c>
      <c r="I1934" s="181">
        <v>14082.574535024713</v>
      </c>
      <c r="J1934" s="182">
        <v>14220.536499036953</v>
      </c>
      <c r="K1934" s="181">
        <v>14352.369632691296</v>
      </c>
      <c r="L1934" s="181">
        <v>14479.270527303288</v>
      </c>
      <c r="M1934" s="181">
        <v>14601.610067375237</v>
      </c>
      <c r="N1934" s="181">
        <v>14719.484915671259</v>
      </c>
      <c r="O1934" s="181">
        <v>14832.430002231074</v>
      </c>
      <c r="P1934" s="181">
        <v>14942.162141042159</v>
      </c>
      <c r="Q1934" s="181">
        <v>15050.204184214235</v>
      </c>
      <c r="R1934" s="181">
        <v>15155.521299215437</v>
      </c>
      <c r="S1934" s="181">
        <v>15258.075278139719</v>
      </c>
      <c r="T1934" s="181">
        <v>15357.947265860383</v>
      </c>
      <c r="U1934" s="181">
        <v>15454.861311286428</v>
      </c>
      <c r="V1934" s="181">
        <v>15548.438764001174</v>
      </c>
      <c r="W1934" s="181">
        <v>15638.647278517003</v>
      </c>
      <c r="X1934" s="181">
        <v>15725.52279952483</v>
      </c>
      <c r="Y1934" s="181">
        <v>15809.018902798958</v>
      </c>
    </row>
    <row r="1935" spans="1:25" x14ac:dyDescent="0.25">
      <c r="A1935" s="178" t="s">
        <v>1929</v>
      </c>
      <c r="B1935" s="178" t="s">
        <v>620</v>
      </c>
      <c r="C1935" s="178" t="s">
        <v>240</v>
      </c>
      <c r="D1935" s="178" t="s">
        <v>241</v>
      </c>
      <c r="E1935" s="181">
        <v>4898.0755136801436</v>
      </c>
      <c r="F1935" s="181">
        <v>4987.8535239502244</v>
      </c>
      <c r="G1935" s="181">
        <v>5073.4849443281801</v>
      </c>
      <c r="H1935" s="181">
        <v>5154.908681620931</v>
      </c>
      <c r="I1935" s="181">
        <v>5233.4811481525758</v>
      </c>
      <c r="J1935" s="182">
        <v>5309.9788741186394</v>
      </c>
      <c r="K1935" s="181">
        <v>5384.9745744703077</v>
      </c>
      <c r="L1935" s="181">
        <v>5458.899450624157</v>
      </c>
      <c r="M1935" s="181">
        <v>5531.8801182935385</v>
      </c>
      <c r="N1935" s="181">
        <v>5603.9411329877821</v>
      </c>
      <c r="O1935" s="181">
        <v>5674.8924767042618</v>
      </c>
      <c r="P1935" s="181">
        <v>5745.3791536685112</v>
      </c>
      <c r="Q1935" s="181">
        <v>5815.9840171341712</v>
      </c>
      <c r="R1935" s="181">
        <v>5886.3082139829476</v>
      </c>
      <c r="S1935" s="181">
        <v>5956.3337427297101</v>
      </c>
      <c r="T1935" s="181">
        <v>6026.0889609395572</v>
      </c>
      <c r="U1935" s="181">
        <v>6095.4618669687252</v>
      </c>
      <c r="V1935" s="181">
        <v>6164.2973054447639</v>
      </c>
      <c r="W1935" s="181">
        <v>6232.5747678009457</v>
      </c>
      <c r="X1935" s="181">
        <v>6300.3005473991834</v>
      </c>
      <c r="Y1935" s="181">
        <v>6367.4477685650518</v>
      </c>
    </row>
    <row r="1936" spans="1:25" x14ac:dyDescent="0.25">
      <c r="A1936" s="178" t="s">
        <v>1929</v>
      </c>
      <c r="B1936" s="178" t="s">
        <v>622</v>
      </c>
      <c r="C1936" s="178" t="s">
        <v>218</v>
      </c>
      <c r="D1936" s="178" t="s">
        <v>1977</v>
      </c>
      <c r="E1936" s="181">
        <v>4810.2857620961931</v>
      </c>
      <c r="F1936" s="181">
        <v>4891.7617520922386</v>
      </c>
      <c r="G1936" s="181">
        <v>4962.7811917107856</v>
      </c>
      <c r="H1936" s="181">
        <v>5024.3567229098453</v>
      </c>
      <c r="I1936" s="181">
        <v>5078.7425273603076</v>
      </c>
      <c r="J1936" s="182">
        <v>5127.4305357110343</v>
      </c>
      <c r="K1936" s="181">
        <v>5171.5753087238099</v>
      </c>
      <c r="L1936" s="181">
        <v>5212.0865659757692</v>
      </c>
      <c r="M1936" s="181">
        <v>5249.512573433366</v>
      </c>
      <c r="N1936" s="181">
        <v>5284.2740921200621</v>
      </c>
      <c r="O1936" s="181">
        <v>5316.5390991153499</v>
      </c>
      <c r="P1936" s="181">
        <v>5347.205919383221</v>
      </c>
      <c r="Q1936" s="181">
        <v>5377.0697822447291</v>
      </c>
      <c r="R1936" s="181">
        <v>5406.0108212605737</v>
      </c>
      <c r="S1936" s="181">
        <v>5434.3073859612377</v>
      </c>
      <c r="T1936" s="181">
        <v>5462.0901761045543</v>
      </c>
      <c r="U1936" s="181">
        <v>5489.1888431414091</v>
      </c>
      <c r="V1936" s="181">
        <v>5515.5277725382066</v>
      </c>
      <c r="W1936" s="181">
        <v>5541.2446448575529</v>
      </c>
      <c r="X1936" s="181">
        <v>5566.50996026141</v>
      </c>
      <c r="Y1936" s="181">
        <v>5591.2867618363507</v>
      </c>
    </row>
    <row r="1937" spans="1:25" x14ac:dyDescent="0.25">
      <c r="A1937" s="178" t="s">
        <v>1929</v>
      </c>
      <c r="B1937" s="178" t="s">
        <v>622</v>
      </c>
      <c r="C1937" s="178" t="s">
        <v>240</v>
      </c>
      <c r="D1937" s="178" t="s">
        <v>241</v>
      </c>
      <c r="E1937" s="181">
        <v>1205.613358164497</v>
      </c>
      <c r="F1937" s="181">
        <v>1230.3857863458516</v>
      </c>
      <c r="G1937" s="181">
        <v>1252.6794996333874</v>
      </c>
      <c r="H1937" s="181">
        <v>1272.723733508948</v>
      </c>
      <c r="I1937" s="181">
        <v>1291.066781561748</v>
      </c>
      <c r="J1937" s="182">
        <v>1308.070436491543</v>
      </c>
      <c r="K1937" s="181">
        <v>1324.0153871405969</v>
      </c>
      <c r="L1937" s="181">
        <v>1339.1235057915737</v>
      </c>
      <c r="M1937" s="181">
        <v>1353.5267011397307</v>
      </c>
      <c r="N1937" s="181">
        <v>1367.3258282855084</v>
      </c>
      <c r="O1937" s="181">
        <v>1380.5575891140124</v>
      </c>
      <c r="P1937" s="181">
        <v>1393.4495788947816</v>
      </c>
      <c r="Q1937" s="181">
        <v>1406.2057080485627</v>
      </c>
      <c r="R1937" s="181">
        <v>1418.7926456573186</v>
      </c>
      <c r="S1937" s="181">
        <v>1431.2814815708834</v>
      </c>
      <c r="T1937" s="181">
        <v>1443.705303988309</v>
      </c>
      <c r="U1937" s="181">
        <v>1456.0178267118424</v>
      </c>
      <c r="V1937" s="181">
        <v>1468.1973308547963</v>
      </c>
      <c r="W1937" s="181">
        <v>1480.2787788613309</v>
      </c>
      <c r="X1937" s="181">
        <v>1492.3064401061338</v>
      </c>
      <c r="Y1937" s="181">
        <v>1504.2694080089984</v>
      </c>
    </row>
    <row r="1938" spans="1:25" x14ac:dyDescent="0.25">
      <c r="A1938" s="178" t="s">
        <v>1929</v>
      </c>
      <c r="B1938" s="178" t="s">
        <v>623</v>
      </c>
      <c r="C1938" s="178" t="s">
        <v>218</v>
      </c>
      <c r="D1938" s="178" t="s">
        <v>1978</v>
      </c>
      <c r="E1938" s="181">
        <v>2629.8379804689948</v>
      </c>
      <c r="F1938" s="181">
        <v>2648.9224537552864</v>
      </c>
      <c r="G1938" s="181">
        <v>2671.1980584895491</v>
      </c>
      <c r="H1938" s="181">
        <v>2695.4333937982055</v>
      </c>
      <c r="I1938" s="181">
        <v>2721.4635476331014</v>
      </c>
      <c r="J1938" s="182">
        <v>2749.0489813476938</v>
      </c>
      <c r="K1938" s="181">
        <v>2778.0019478777704</v>
      </c>
      <c r="L1938" s="181">
        <v>2808.1770870881774</v>
      </c>
      <c r="M1938" s="181">
        <v>2839.3613445936012</v>
      </c>
      <c r="N1938" s="181">
        <v>2871.3779430034997</v>
      </c>
      <c r="O1938" s="181">
        <v>2903.9945869804747</v>
      </c>
      <c r="P1938" s="181">
        <v>2937.4224209563331</v>
      </c>
      <c r="Q1938" s="181">
        <v>2971.8539564673688</v>
      </c>
      <c r="R1938" s="181">
        <v>3006.9740893401122</v>
      </c>
      <c r="S1938" s="181">
        <v>3042.6658636442339</v>
      </c>
      <c r="T1938" s="181">
        <v>3078.7423140334258</v>
      </c>
      <c r="U1938" s="181">
        <v>3114.9212890259469</v>
      </c>
      <c r="V1938" s="181">
        <v>3151.0113285304442</v>
      </c>
      <c r="W1938" s="181">
        <v>3186.9239843586029</v>
      </c>
      <c r="X1938" s="181">
        <v>3222.5654859020542</v>
      </c>
      <c r="Y1938" s="181">
        <v>3257.7301882945094</v>
      </c>
    </row>
    <row r="1939" spans="1:25" x14ac:dyDescent="0.25">
      <c r="A1939" s="178" t="s">
        <v>1929</v>
      </c>
      <c r="B1939" s="178" t="s">
        <v>623</v>
      </c>
      <c r="C1939" s="178" t="s">
        <v>303</v>
      </c>
      <c r="D1939" s="178" t="s">
        <v>1979</v>
      </c>
      <c r="E1939" s="181">
        <v>2004.0236285514598</v>
      </c>
      <c r="F1939" s="181">
        <v>2027.0203035655875</v>
      </c>
      <c r="G1939" s="181">
        <v>2052.6266068830678</v>
      </c>
      <c r="H1939" s="181">
        <v>2079.924055507925</v>
      </c>
      <c r="I1939" s="181">
        <v>2108.8049114645723</v>
      </c>
      <c r="J1939" s="182">
        <v>2139.1013921441904</v>
      </c>
      <c r="K1939" s="181">
        <v>2170.6832140884553</v>
      </c>
      <c r="L1939" s="181">
        <v>2203.4510293541625</v>
      </c>
      <c r="M1939" s="181">
        <v>2237.2503596263432</v>
      </c>
      <c r="N1939" s="181">
        <v>2271.9527264641856</v>
      </c>
      <c r="O1939" s="181">
        <v>2307.3832875266639</v>
      </c>
      <c r="P1939" s="181">
        <v>2343.7179986048945</v>
      </c>
      <c r="Q1939" s="181">
        <v>2381.1207668260909</v>
      </c>
      <c r="R1939" s="181">
        <v>2419.3497424269212</v>
      </c>
      <c r="S1939" s="181">
        <v>2458.3190154724343</v>
      </c>
      <c r="T1939" s="181">
        <v>2497.8843592722496</v>
      </c>
      <c r="U1939" s="181">
        <v>2537.8215126174405</v>
      </c>
      <c r="V1939" s="181">
        <v>2577.9766039804917</v>
      </c>
      <c r="W1939" s="181">
        <v>2618.2777873256282</v>
      </c>
      <c r="X1939" s="181">
        <v>2658.6476100472396</v>
      </c>
      <c r="Y1939" s="181">
        <v>2698.9146338304317</v>
      </c>
    </row>
    <row r="1940" spans="1:25" x14ac:dyDescent="0.25">
      <c r="A1940" s="178" t="s">
        <v>1929</v>
      </c>
      <c r="B1940" s="178" t="s">
        <v>623</v>
      </c>
      <c r="C1940" s="178" t="s">
        <v>240</v>
      </c>
      <c r="D1940" s="178" t="s">
        <v>241</v>
      </c>
      <c r="E1940" s="181">
        <v>12907.167847153567</v>
      </c>
      <c r="F1940" s="181">
        <v>12949.151966255555</v>
      </c>
      <c r="G1940" s="181">
        <v>13006.475182157881</v>
      </c>
      <c r="H1940" s="181">
        <v>13072.983953589619</v>
      </c>
      <c r="I1940" s="181">
        <v>13147.773928483261</v>
      </c>
      <c r="J1940" s="182">
        <v>13229.596121268065</v>
      </c>
      <c r="K1940" s="181">
        <v>13317.469483318257</v>
      </c>
      <c r="L1940" s="181">
        <v>13410.630737729078</v>
      </c>
      <c r="M1940" s="181">
        <v>13508.006439222547</v>
      </c>
      <c r="N1940" s="181">
        <v>13608.711521838302</v>
      </c>
      <c r="O1940" s="181">
        <v>13711.612237964835</v>
      </c>
      <c r="P1940" s="181">
        <v>13817.677822106583</v>
      </c>
      <c r="Q1940" s="181">
        <v>13927.775845979431</v>
      </c>
      <c r="R1940" s="181">
        <v>14040.390975296283</v>
      </c>
      <c r="S1940" s="181">
        <v>14154.952046535635</v>
      </c>
      <c r="T1940" s="181">
        <v>14270.571769225107</v>
      </c>
      <c r="U1940" s="181">
        <v>14385.936132009745</v>
      </c>
      <c r="V1940" s="181">
        <v>14500.167385009676</v>
      </c>
      <c r="W1940" s="181">
        <v>14612.872617907095</v>
      </c>
      <c r="X1940" s="181">
        <v>14723.64008814051</v>
      </c>
      <c r="Y1940" s="181">
        <v>14831.554428097757</v>
      </c>
    </row>
    <row r="1941" spans="1:25" x14ac:dyDescent="0.25">
      <c r="A1941" s="178" t="s">
        <v>1929</v>
      </c>
      <c r="B1941" s="178" t="s">
        <v>625</v>
      </c>
      <c r="C1941" s="178" t="s">
        <v>565</v>
      </c>
      <c r="D1941" s="178" t="s">
        <v>566</v>
      </c>
      <c r="E1941" s="181">
        <v>2191.8091499391221</v>
      </c>
      <c r="F1941" s="181">
        <v>2216.140883656401</v>
      </c>
      <c r="G1941" s="181">
        <v>2238.0572345544488</v>
      </c>
      <c r="H1941" s="181">
        <v>2257.5256264667978</v>
      </c>
      <c r="I1941" s="181">
        <v>2275.1702740368723</v>
      </c>
      <c r="J1941" s="182">
        <v>2291.4028933909281</v>
      </c>
      <c r="K1941" s="181">
        <v>2306.5473311617429</v>
      </c>
      <c r="L1941" s="181">
        <v>2320.8492179982713</v>
      </c>
      <c r="M1941" s="181">
        <v>2334.4153212497863</v>
      </c>
      <c r="N1941" s="181">
        <v>2347.3382831800104</v>
      </c>
      <c r="O1941" s="181">
        <v>2359.60630114373</v>
      </c>
      <c r="P1941" s="181">
        <v>2371.5358151560577</v>
      </c>
      <c r="Q1941" s="181">
        <v>2383.4157567124598</v>
      </c>
      <c r="R1941" s="181">
        <v>2395.1321049590879</v>
      </c>
      <c r="S1941" s="181">
        <v>2406.692685158016</v>
      </c>
      <c r="T1941" s="181">
        <v>2418.0226971154634</v>
      </c>
      <c r="U1941" s="181">
        <v>2429.1379990729893</v>
      </c>
      <c r="V1941" s="181">
        <v>2440.130538859883</v>
      </c>
      <c r="W1941" s="181">
        <v>2451.021346434909</v>
      </c>
      <c r="X1941" s="181">
        <v>2461.8045215770753</v>
      </c>
      <c r="Y1941" s="181">
        <v>2472.377514655213</v>
      </c>
    </row>
    <row r="1942" spans="1:25" x14ac:dyDescent="0.25">
      <c r="A1942" s="178" t="s">
        <v>1929</v>
      </c>
      <c r="B1942" s="178" t="s">
        <v>628</v>
      </c>
      <c r="C1942" s="178" t="s">
        <v>218</v>
      </c>
      <c r="D1942" s="178" t="s">
        <v>1980</v>
      </c>
      <c r="E1942" s="181">
        <v>4739.6357492742736</v>
      </c>
      <c r="F1942" s="181">
        <v>4824.4316718531545</v>
      </c>
      <c r="G1942" s="181">
        <v>4906.4756311952551</v>
      </c>
      <c r="H1942" s="181">
        <v>4985.1078582490709</v>
      </c>
      <c r="I1942" s="181">
        <v>5061.1985353863765</v>
      </c>
      <c r="J1942" s="182">
        <v>5135.2230288523297</v>
      </c>
      <c r="K1942" s="181">
        <v>5207.5455044954688</v>
      </c>
      <c r="L1942" s="181">
        <v>5278.4498212782264</v>
      </c>
      <c r="M1942" s="181">
        <v>5347.9804244537117</v>
      </c>
      <c r="N1942" s="181">
        <v>5416.1298606049149</v>
      </c>
      <c r="O1942" s="181">
        <v>5482.6993702571654</v>
      </c>
      <c r="P1942" s="181">
        <v>5548.2923836878281</v>
      </c>
      <c r="Q1942" s="181">
        <v>5613.4582428791318</v>
      </c>
      <c r="R1942" s="181">
        <v>5677.7973312424665</v>
      </c>
      <c r="S1942" s="181">
        <v>5741.2320284602638</v>
      </c>
      <c r="T1942" s="181">
        <v>5803.6751482583995</v>
      </c>
      <c r="U1942" s="181">
        <v>5864.9287546707601</v>
      </c>
      <c r="V1942" s="181">
        <v>5924.7930135645893</v>
      </c>
      <c r="W1942" s="181">
        <v>5983.1855885819041</v>
      </c>
      <c r="X1942" s="181">
        <v>6040.0011667635272</v>
      </c>
      <c r="Y1942" s="181">
        <v>6095.0586628532101</v>
      </c>
    </row>
    <row r="1943" spans="1:25" x14ac:dyDescent="0.25">
      <c r="A1943" s="178" t="s">
        <v>1929</v>
      </c>
      <c r="B1943" s="178" t="s">
        <v>628</v>
      </c>
      <c r="C1943" s="178" t="s">
        <v>726</v>
      </c>
      <c r="D1943" s="178" t="s">
        <v>308</v>
      </c>
      <c r="E1943" s="181">
        <v>1389.9017265599266</v>
      </c>
      <c r="F1943" s="181">
        <v>1456.0578591361614</v>
      </c>
      <c r="G1943" s="181">
        <v>1524.0368363876112</v>
      </c>
      <c r="H1943" s="181">
        <v>1593.6528442624881</v>
      </c>
      <c r="I1943" s="181">
        <v>1665.1980043041392</v>
      </c>
      <c r="J1943" s="182">
        <v>1738.862186416088</v>
      </c>
      <c r="K1943" s="181">
        <v>1814.8146302146954</v>
      </c>
      <c r="L1943" s="181">
        <v>1893.2106571688705</v>
      </c>
      <c r="M1943" s="181">
        <v>1974.1297670951083</v>
      </c>
      <c r="N1943" s="181">
        <v>2057.6348264855505</v>
      </c>
      <c r="O1943" s="181">
        <v>2143.7148251430435</v>
      </c>
      <c r="P1943" s="181">
        <v>2232.6737316260351</v>
      </c>
      <c r="Q1943" s="181">
        <v>2324.8223104349349</v>
      </c>
      <c r="R1943" s="181">
        <v>2420.0954755134103</v>
      </c>
      <c r="S1943" s="181">
        <v>2518.5527848011184</v>
      </c>
      <c r="T1943" s="181">
        <v>2620.2480047340127</v>
      </c>
      <c r="U1943" s="181">
        <v>2725.1812318193242</v>
      </c>
      <c r="V1943" s="181">
        <v>2833.3431528772512</v>
      </c>
      <c r="W1943" s="181">
        <v>2944.7729337716528</v>
      </c>
      <c r="X1943" s="181">
        <v>3059.4947066084687</v>
      </c>
      <c r="Y1943" s="181">
        <v>3177.4879962384107</v>
      </c>
    </row>
    <row r="1944" spans="1:25" x14ac:dyDescent="0.25">
      <c r="A1944" s="178" t="s">
        <v>1929</v>
      </c>
      <c r="B1944" s="178" t="s">
        <v>628</v>
      </c>
      <c r="C1944" s="178" t="s">
        <v>240</v>
      </c>
      <c r="D1944" s="178" t="s">
        <v>241</v>
      </c>
      <c r="E1944" s="181">
        <v>11884.520225647151</v>
      </c>
      <c r="F1944" s="181">
        <v>11965.94588459718</v>
      </c>
      <c r="G1944" s="181">
        <v>12037.455862673685</v>
      </c>
      <c r="H1944" s="181">
        <v>12097.727774644614</v>
      </c>
      <c r="I1944" s="181">
        <v>12149.175598649814</v>
      </c>
      <c r="J1944" s="182">
        <v>12193.178532010535</v>
      </c>
      <c r="K1944" s="181">
        <v>12230.800520856041</v>
      </c>
      <c r="L1944" s="181">
        <v>12262.877611259517</v>
      </c>
      <c r="M1944" s="181">
        <v>12289.663518090767</v>
      </c>
      <c r="N1944" s="181">
        <v>12311.286532509344</v>
      </c>
      <c r="O1944" s="181">
        <v>12327.442644010973</v>
      </c>
      <c r="P1944" s="181">
        <v>12339.628470521777</v>
      </c>
      <c r="Q1944" s="181">
        <v>12349.160292327886</v>
      </c>
      <c r="R1944" s="181">
        <v>12355.234844721099</v>
      </c>
      <c r="S1944" s="181">
        <v>12357.778434540189</v>
      </c>
      <c r="T1944" s="181">
        <v>12356.702419056399</v>
      </c>
      <c r="U1944" s="181">
        <v>12351.69104935951</v>
      </c>
      <c r="V1944" s="181">
        <v>12342.440690525684</v>
      </c>
      <c r="W1944" s="181">
        <v>12328.905606595034</v>
      </c>
      <c r="X1944" s="181">
        <v>12310.998059984633</v>
      </c>
      <c r="Y1944" s="181">
        <v>12288.484252017019</v>
      </c>
    </row>
    <row r="1945" spans="1:25" x14ac:dyDescent="0.25">
      <c r="A1945" s="178" t="s">
        <v>1929</v>
      </c>
      <c r="B1945" s="178" t="s">
        <v>630</v>
      </c>
      <c r="C1945" s="178" t="s">
        <v>218</v>
      </c>
      <c r="D1945" s="178" t="s">
        <v>1981</v>
      </c>
      <c r="E1945" s="181">
        <v>21853.614992198742</v>
      </c>
      <c r="F1945" s="181">
        <v>22070.066917614473</v>
      </c>
      <c r="G1945" s="181">
        <v>22243.007027303953</v>
      </c>
      <c r="H1945" s="181">
        <v>22375.232762291285</v>
      </c>
      <c r="I1945" s="181">
        <v>22475.633743462826</v>
      </c>
      <c r="J1945" s="182">
        <v>22550.033447661808</v>
      </c>
      <c r="K1945" s="181">
        <v>22603.010423535754</v>
      </c>
      <c r="L1945" s="181">
        <v>22638.25295437255</v>
      </c>
      <c r="M1945" s="181">
        <v>22657.979960715496</v>
      </c>
      <c r="N1945" s="181">
        <v>22663.822524899624</v>
      </c>
      <c r="O1945" s="181">
        <v>22656.343074393375</v>
      </c>
      <c r="P1945" s="181">
        <v>22639.216200478702</v>
      </c>
      <c r="Q1945" s="181">
        <v>22615.595323185935</v>
      </c>
      <c r="R1945" s="181">
        <v>22584.605661924117</v>
      </c>
      <c r="S1945" s="181">
        <v>22546.619023027441</v>
      </c>
      <c r="T1945" s="181">
        <v>22501.394439103275</v>
      </c>
      <c r="U1945" s="181">
        <v>22448.606706204373</v>
      </c>
      <c r="V1945" s="181">
        <v>22388.368423437478</v>
      </c>
      <c r="W1945" s="181">
        <v>22320.760069370815</v>
      </c>
      <c r="X1945" s="181">
        <v>22245.73716436042</v>
      </c>
      <c r="Y1945" s="181">
        <v>22162.517754946104</v>
      </c>
    </row>
    <row r="1946" spans="1:25" x14ac:dyDescent="0.25">
      <c r="A1946" s="178" t="s">
        <v>1929</v>
      </c>
      <c r="B1946" s="178" t="s">
        <v>630</v>
      </c>
      <c r="C1946" s="178" t="s">
        <v>560</v>
      </c>
      <c r="D1946" s="178" t="s">
        <v>1982</v>
      </c>
      <c r="E1946" s="181">
        <v>10634.360064503451</v>
      </c>
      <c r="F1946" s="181">
        <v>10794.086257614612</v>
      </c>
      <c r="G1946" s="181">
        <v>10933.769005207012</v>
      </c>
      <c r="H1946" s="181">
        <v>11054.474908907428</v>
      </c>
      <c r="I1946" s="181">
        <v>11160.320425022759</v>
      </c>
      <c r="J1946" s="182">
        <v>11253.978184853062</v>
      </c>
      <c r="K1946" s="181">
        <v>11337.552860920763</v>
      </c>
      <c r="L1946" s="181">
        <v>11412.744876111723</v>
      </c>
      <c r="M1946" s="181">
        <v>11480.546187710182</v>
      </c>
      <c r="N1946" s="181">
        <v>11541.670816811342</v>
      </c>
      <c r="O1946" s="181">
        <v>11596.301445312291</v>
      </c>
      <c r="P1946" s="181">
        <v>11646.226493142485</v>
      </c>
      <c r="Q1946" s="181">
        <v>11693.002175049865</v>
      </c>
      <c r="R1946" s="181">
        <v>11736.123719565867</v>
      </c>
      <c r="S1946" s="181">
        <v>11775.727703403409</v>
      </c>
      <c r="T1946" s="181">
        <v>11811.632386809137</v>
      </c>
      <c r="U1946" s="181">
        <v>11843.608461958649</v>
      </c>
      <c r="V1946" s="181">
        <v>11871.654706926607</v>
      </c>
      <c r="W1946" s="181">
        <v>11895.753372158513</v>
      </c>
      <c r="X1946" s="181">
        <v>11915.820028991347</v>
      </c>
      <c r="Y1946" s="181">
        <v>11931.372127608158</v>
      </c>
    </row>
    <row r="1947" spans="1:25" x14ac:dyDescent="0.25">
      <c r="A1947" s="178" t="s">
        <v>1929</v>
      </c>
      <c r="B1947" s="178" t="s">
        <v>630</v>
      </c>
      <c r="C1947" s="178" t="s">
        <v>475</v>
      </c>
      <c r="D1947" s="178" t="s">
        <v>1983</v>
      </c>
      <c r="E1947" s="181">
        <v>7335.4720817951775</v>
      </c>
      <c r="F1947" s="181">
        <v>7425.3276432076937</v>
      </c>
      <c r="G1947" s="181">
        <v>7500.8876673281275</v>
      </c>
      <c r="H1947" s="181">
        <v>7562.9967732626856</v>
      </c>
      <c r="I1947" s="181">
        <v>7614.5718747481787</v>
      </c>
      <c r="J1947" s="182">
        <v>7657.5162166083965</v>
      </c>
      <c r="K1947" s="181">
        <v>7693.3273304160266</v>
      </c>
      <c r="L1947" s="181">
        <v>7723.213216510072</v>
      </c>
      <c r="M1947" s="181">
        <v>7747.8908787474447</v>
      </c>
      <c r="N1947" s="181">
        <v>7767.882695414306</v>
      </c>
      <c r="O1947" s="181">
        <v>7783.3489408676087</v>
      </c>
      <c r="P1947" s="181">
        <v>7795.5231641779792</v>
      </c>
      <c r="Q1947" s="181">
        <v>7805.4706426609337</v>
      </c>
      <c r="R1947" s="181">
        <v>7812.8731466131285</v>
      </c>
      <c r="S1947" s="181">
        <v>7817.8418062840174</v>
      </c>
      <c r="T1947" s="181">
        <v>7820.2758993884518</v>
      </c>
      <c r="U1947" s="181">
        <v>7820.0445029919874</v>
      </c>
      <c r="V1947" s="181">
        <v>7817.1684244465969</v>
      </c>
      <c r="W1947" s="181">
        <v>7811.6575091474779</v>
      </c>
      <c r="X1947" s="181">
        <v>7803.4779457259674</v>
      </c>
      <c r="Y1947" s="181">
        <v>7792.3363980170971</v>
      </c>
    </row>
    <row r="1948" spans="1:25" x14ac:dyDescent="0.25">
      <c r="A1948" s="178" t="s">
        <v>1929</v>
      </c>
      <c r="B1948" s="178" t="s">
        <v>630</v>
      </c>
      <c r="C1948" s="178" t="s">
        <v>528</v>
      </c>
      <c r="D1948" s="178" t="s">
        <v>1984</v>
      </c>
      <c r="E1948" s="181">
        <v>4996.9045578568894</v>
      </c>
      <c r="F1948" s="181">
        <v>5237.7202056733231</v>
      </c>
      <c r="G1948" s="181">
        <v>5478.8955676560354</v>
      </c>
      <c r="H1948" s="181">
        <v>5720.4206219788966</v>
      </c>
      <c r="I1948" s="181">
        <v>5963.9394620494513</v>
      </c>
      <c r="J1948" s="182">
        <v>6210.5397929622595</v>
      </c>
      <c r="K1948" s="181">
        <v>6461.1425380952851</v>
      </c>
      <c r="L1948" s="181">
        <v>6716.5588346067534</v>
      </c>
      <c r="M1948" s="181">
        <v>6977.2772697232731</v>
      </c>
      <c r="N1948" s="181">
        <v>7243.6729260237435</v>
      </c>
      <c r="O1948" s="181">
        <v>7515.8198610109457</v>
      </c>
      <c r="P1948" s="181">
        <v>7794.8688995266612</v>
      </c>
      <c r="Q1948" s="181">
        <v>8081.9531966398054</v>
      </c>
      <c r="R1948" s="181">
        <v>8376.8684808987327</v>
      </c>
      <c r="S1948" s="181">
        <v>8679.83540563319</v>
      </c>
      <c r="T1948" s="181">
        <v>8990.8421790581215</v>
      </c>
      <c r="U1948" s="181">
        <v>9309.8184351397576</v>
      </c>
      <c r="V1948" s="181">
        <v>9636.8509805283757</v>
      </c>
      <c r="W1948" s="181">
        <v>9972.0065653127967</v>
      </c>
      <c r="X1948" s="181">
        <v>10315.285594782419</v>
      </c>
      <c r="Y1948" s="181">
        <v>10666.315602970586</v>
      </c>
    </row>
    <row r="1949" spans="1:25" x14ac:dyDescent="0.25">
      <c r="A1949" s="178" t="s">
        <v>1929</v>
      </c>
      <c r="B1949" s="178" t="s">
        <v>630</v>
      </c>
      <c r="C1949" s="178" t="s">
        <v>240</v>
      </c>
      <c r="D1949" s="178" t="s">
        <v>241</v>
      </c>
      <c r="E1949" s="181">
        <v>4601.2403856977062</v>
      </c>
      <c r="F1949" s="181">
        <v>4711.1958506593091</v>
      </c>
      <c r="G1949" s="181">
        <v>4815.1824872720317</v>
      </c>
      <c r="H1949" s="181">
        <v>4913.5541905459513</v>
      </c>
      <c r="I1949" s="181">
        <v>5008.0371439348892</v>
      </c>
      <c r="J1949" s="182">
        <v>5099.7617596158034</v>
      </c>
      <c r="K1949" s="181">
        <v>5189.6366832957137</v>
      </c>
      <c r="L1949" s="181">
        <v>5278.4150461209983</v>
      </c>
      <c r="M1949" s="181">
        <v>5366.545562256053</v>
      </c>
      <c r="N1949" s="181">
        <v>5454.3605623533576</v>
      </c>
      <c r="O1949" s="181">
        <v>5541.9490529932327</v>
      </c>
      <c r="P1949" s="181">
        <v>5630.1762811720255</v>
      </c>
      <c r="Q1949" s="181">
        <v>5719.8307955819109</v>
      </c>
      <c r="R1949" s="181">
        <v>5810.7156099656349</v>
      </c>
      <c r="S1949" s="181">
        <v>5902.9425230449624</v>
      </c>
      <c r="T1949" s="181">
        <v>5996.4641935075397</v>
      </c>
      <c r="U1949" s="181">
        <v>6091.2030293045418</v>
      </c>
      <c r="V1949" s="181">
        <v>6187.192651343893</v>
      </c>
      <c r="W1949" s="181">
        <v>6284.4560648410734</v>
      </c>
      <c r="X1949" s="181">
        <v>6382.9780057225844</v>
      </c>
      <c r="Y1949" s="181">
        <v>6482.5220796884978</v>
      </c>
    </row>
    <row r="1950" spans="1:25" x14ac:dyDescent="0.25">
      <c r="A1950" s="178" t="s">
        <v>1929</v>
      </c>
      <c r="B1950" s="178" t="s">
        <v>632</v>
      </c>
      <c r="C1950" s="178" t="s">
        <v>565</v>
      </c>
      <c r="D1950" s="178" t="s">
        <v>566</v>
      </c>
      <c r="E1950" s="181">
        <v>3834.2146555828072</v>
      </c>
      <c r="F1950" s="181">
        <v>3866.9642755886689</v>
      </c>
      <c r="G1950" s="181">
        <v>3899.6879876502408</v>
      </c>
      <c r="H1950" s="181">
        <v>3931.6615699403087</v>
      </c>
      <c r="I1950" s="181">
        <v>3963.5375903256786</v>
      </c>
      <c r="J1950" s="182">
        <v>3995.690692094277</v>
      </c>
      <c r="K1950" s="181">
        <v>4028.3893576134133</v>
      </c>
      <c r="L1950" s="181">
        <v>4061.8307694902905</v>
      </c>
      <c r="M1950" s="181">
        <v>4096.0499817329965</v>
      </c>
      <c r="N1950" s="181">
        <v>4131.1461399794616</v>
      </c>
      <c r="O1950" s="181">
        <v>4166.9843790065479</v>
      </c>
      <c r="P1950" s="181">
        <v>4204.0288756305681</v>
      </c>
      <c r="Q1950" s="181">
        <v>4242.6988200228579</v>
      </c>
      <c r="R1950" s="181">
        <v>4282.7294733209692</v>
      </c>
      <c r="S1950" s="181">
        <v>4324.1726324779311</v>
      </c>
      <c r="T1950" s="181">
        <v>4366.9121386561164</v>
      </c>
      <c r="U1950" s="181">
        <v>4410.2548815366381</v>
      </c>
      <c r="V1950" s="181">
        <v>4453.62437904331</v>
      </c>
      <c r="W1950" s="181">
        <v>4497.0081567243005</v>
      </c>
      <c r="X1950" s="181">
        <v>4540.4169114230508</v>
      </c>
      <c r="Y1950" s="181">
        <v>4583.6624642010365</v>
      </c>
    </row>
    <row r="1951" spans="1:25" x14ac:dyDescent="0.25">
      <c r="A1951" s="178" t="s">
        <v>1929</v>
      </c>
      <c r="B1951" s="178" t="s">
        <v>634</v>
      </c>
      <c r="C1951" s="178" t="s">
        <v>218</v>
      </c>
      <c r="D1951" s="178" t="s">
        <v>1985</v>
      </c>
      <c r="E1951" s="181">
        <v>4009.6615258524039</v>
      </c>
      <c r="F1951" s="181">
        <v>4085.9875818245941</v>
      </c>
      <c r="G1951" s="181">
        <v>4156.7998710034326</v>
      </c>
      <c r="H1951" s="181">
        <v>4222.6176872201822</v>
      </c>
      <c r="I1951" s="181">
        <v>4285.0116877266346</v>
      </c>
      <c r="J1951" s="182">
        <v>4344.9863003060782</v>
      </c>
      <c r="K1951" s="181">
        <v>4403.2751695762554</v>
      </c>
      <c r="L1951" s="181">
        <v>4460.3986346701213</v>
      </c>
      <c r="M1951" s="181">
        <v>4516.539515916299</v>
      </c>
      <c r="N1951" s="181">
        <v>4571.8866203423668</v>
      </c>
      <c r="O1951" s="181">
        <v>4626.3769390062653</v>
      </c>
      <c r="P1951" s="181">
        <v>4680.5896304476664</v>
      </c>
      <c r="Q1951" s="181">
        <v>4735.0110364706434</v>
      </c>
      <c r="R1951" s="181">
        <v>4789.3029908370845</v>
      </c>
      <c r="S1951" s="181">
        <v>4843.5172844774979</v>
      </c>
      <c r="T1951" s="181">
        <v>4898.0465482883264</v>
      </c>
      <c r="U1951" s="181">
        <v>4952.5693719259743</v>
      </c>
      <c r="V1951" s="181">
        <v>5006.424330701886</v>
      </c>
      <c r="W1951" s="181">
        <v>5059.6184034978696</v>
      </c>
      <c r="X1951" s="181">
        <v>5112.2247558705794</v>
      </c>
      <c r="Y1951" s="181">
        <v>5164.552265417944</v>
      </c>
    </row>
    <row r="1952" spans="1:25" x14ac:dyDescent="0.25">
      <c r="A1952" s="178" t="s">
        <v>1929</v>
      </c>
      <c r="B1952" s="178" t="s">
        <v>634</v>
      </c>
      <c r="C1952" s="178" t="s">
        <v>240</v>
      </c>
      <c r="D1952" s="178" t="s">
        <v>241</v>
      </c>
      <c r="E1952" s="181">
        <v>1874.2789363651318</v>
      </c>
      <c r="F1952" s="181">
        <v>1895.6385103739008</v>
      </c>
      <c r="G1952" s="181">
        <v>1914.0336373960774</v>
      </c>
      <c r="H1952" s="181">
        <v>1929.7639177218725</v>
      </c>
      <c r="I1952" s="181">
        <v>1943.5978032736441</v>
      </c>
      <c r="J1952" s="182">
        <v>1956.026658953981</v>
      </c>
      <c r="K1952" s="181">
        <v>1967.4067348036999</v>
      </c>
      <c r="L1952" s="181">
        <v>1977.9894509209407</v>
      </c>
      <c r="M1952" s="181">
        <v>1987.8704621134257</v>
      </c>
      <c r="N1952" s="181">
        <v>1997.1454135105287</v>
      </c>
      <c r="O1952" s="181">
        <v>2005.7981181490163</v>
      </c>
      <c r="P1952" s="181">
        <v>2014.0893849359693</v>
      </c>
      <c r="Q1952" s="181">
        <v>2022.2327496361338</v>
      </c>
      <c r="R1952" s="181">
        <v>2030.0859539515814</v>
      </c>
      <c r="S1952" s="181">
        <v>2037.6750905812698</v>
      </c>
      <c r="T1952" s="181">
        <v>2045.1678644767644</v>
      </c>
      <c r="U1952" s="181">
        <v>2052.4311099509005</v>
      </c>
      <c r="V1952" s="181">
        <v>2059.1958162764149</v>
      </c>
      <c r="W1952" s="181">
        <v>2065.4739583382793</v>
      </c>
      <c r="X1952" s="181">
        <v>2071.3041179900379</v>
      </c>
      <c r="Y1952" s="181">
        <v>2076.8186530872626</v>
      </c>
    </row>
    <row r="1953" spans="1:25" x14ac:dyDescent="0.25">
      <c r="A1953" s="178" t="s">
        <v>1929</v>
      </c>
      <c r="B1953" s="178" t="s">
        <v>636</v>
      </c>
      <c r="C1953" s="178" t="s">
        <v>218</v>
      </c>
      <c r="D1953" s="178" t="s">
        <v>1986</v>
      </c>
      <c r="E1953" s="181">
        <v>11525.668774323678</v>
      </c>
      <c r="F1953" s="181">
        <v>11732.397556700373</v>
      </c>
      <c r="G1953" s="181">
        <v>11931.819287584474</v>
      </c>
      <c r="H1953" s="181">
        <v>12122.850047033364</v>
      </c>
      <c r="I1953" s="181">
        <v>12308.140279575739</v>
      </c>
      <c r="J1953" s="182">
        <v>12489.173640571184</v>
      </c>
      <c r="K1953" s="181">
        <v>12667.050097367399</v>
      </c>
      <c r="L1953" s="181">
        <v>12842.584287907333</v>
      </c>
      <c r="M1953" s="181">
        <v>13015.983827419972</v>
      </c>
      <c r="N1953" s="181">
        <v>13187.338700331915</v>
      </c>
      <c r="O1953" s="181">
        <v>13356.241349411965</v>
      </c>
      <c r="P1953" s="181">
        <v>13524.187795552385</v>
      </c>
      <c r="Q1953" s="181">
        <v>13692.510610168967</v>
      </c>
      <c r="R1953" s="181">
        <v>13860.226349586899</v>
      </c>
      <c r="S1953" s="181">
        <v>14027.20480174029</v>
      </c>
      <c r="T1953" s="181">
        <v>14193.177815442943</v>
      </c>
      <c r="U1953" s="181">
        <v>14357.832912331682</v>
      </c>
      <c r="V1953" s="181">
        <v>14521.002725941151</v>
      </c>
      <c r="W1953" s="181">
        <v>14682.528324960535</v>
      </c>
      <c r="X1953" s="181">
        <v>14842.240776055674</v>
      </c>
      <c r="Y1953" s="181">
        <v>14999.645412420283</v>
      </c>
    </row>
    <row r="1954" spans="1:25" x14ac:dyDescent="0.25">
      <c r="A1954" s="178" t="s">
        <v>1929</v>
      </c>
      <c r="B1954" s="178" t="s">
        <v>636</v>
      </c>
      <c r="C1954" s="178" t="s">
        <v>240</v>
      </c>
      <c r="D1954" s="178" t="s">
        <v>241</v>
      </c>
      <c r="E1954" s="181">
        <v>9884.355183043408</v>
      </c>
      <c r="F1954" s="181">
        <v>9994.9044132174367</v>
      </c>
      <c r="G1954" s="181">
        <v>10097.688726877495</v>
      </c>
      <c r="H1954" s="181">
        <v>10191.952628110981</v>
      </c>
      <c r="I1954" s="181">
        <v>10280.080348064599</v>
      </c>
      <c r="J1954" s="182">
        <v>10363.426810656252</v>
      </c>
      <c r="K1954" s="181">
        <v>10442.996275140888</v>
      </c>
      <c r="L1954" s="181">
        <v>10519.534040563985</v>
      </c>
      <c r="M1954" s="181">
        <v>10593.272818196299</v>
      </c>
      <c r="N1954" s="181">
        <v>10664.344749962875</v>
      </c>
      <c r="O1954" s="181">
        <v>10732.479284225486</v>
      </c>
      <c r="P1954" s="181">
        <v>10798.933114830952</v>
      </c>
      <c r="Q1954" s="181">
        <v>10864.802155372921</v>
      </c>
      <c r="R1954" s="181">
        <v>10929.329100874958</v>
      </c>
      <c r="S1954" s="181">
        <v>10992.444399436694</v>
      </c>
      <c r="T1954" s="181">
        <v>11053.973132755242</v>
      </c>
      <c r="U1954" s="181">
        <v>11113.7106977023</v>
      </c>
      <c r="V1954" s="181">
        <v>11171.569446147754</v>
      </c>
      <c r="W1954" s="181">
        <v>11227.470621521888</v>
      </c>
      <c r="X1954" s="181">
        <v>11281.33006510726</v>
      </c>
      <c r="Y1954" s="181">
        <v>11332.819815890056</v>
      </c>
    </row>
    <row r="1955" spans="1:25" x14ac:dyDescent="0.25">
      <c r="A1955" s="178" t="s">
        <v>1929</v>
      </c>
      <c r="B1955" s="178" t="s">
        <v>641</v>
      </c>
      <c r="C1955" s="178" t="s">
        <v>565</v>
      </c>
      <c r="D1955" s="178" t="s">
        <v>566</v>
      </c>
      <c r="E1955" s="181">
        <v>2107.524061288269</v>
      </c>
      <c r="F1955" s="181">
        <v>2138.7810273617924</v>
      </c>
      <c r="G1955" s="181">
        <v>2164.6272158302563</v>
      </c>
      <c r="H1955" s="181">
        <v>2185.690450267221</v>
      </c>
      <c r="I1955" s="181">
        <v>2203.0887295633584</v>
      </c>
      <c r="J1955" s="182">
        <v>2217.5951270861397</v>
      </c>
      <c r="K1955" s="181">
        <v>2229.8278687946263</v>
      </c>
      <c r="L1955" s="181">
        <v>2240.2798419576602</v>
      </c>
      <c r="M1955" s="181">
        <v>2249.2683232187933</v>
      </c>
      <c r="N1955" s="181">
        <v>2257.0013584161061</v>
      </c>
      <c r="O1955" s="181">
        <v>2263.584091919452</v>
      </c>
      <c r="P1955" s="181">
        <v>2269.4197875651903</v>
      </c>
      <c r="Q1955" s="181">
        <v>2274.8461490235718</v>
      </c>
      <c r="R1955" s="181">
        <v>2279.7950152540498</v>
      </c>
      <c r="S1955" s="181">
        <v>2284.3516678845949</v>
      </c>
      <c r="T1955" s="181">
        <v>2288.6586167040282</v>
      </c>
      <c r="U1955" s="181">
        <v>2292.7596489631783</v>
      </c>
      <c r="V1955" s="181">
        <v>2296.6283976599684</v>
      </c>
      <c r="W1955" s="181">
        <v>2300.3018181629732</v>
      </c>
      <c r="X1955" s="181">
        <v>2303.8328203159181</v>
      </c>
      <c r="Y1955" s="181">
        <v>2307.3043065279708</v>
      </c>
    </row>
    <row r="1956" spans="1:25" x14ac:dyDescent="0.25">
      <c r="A1956" s="178" t="s">
        <v>1929</v>
      </c>
      <c r="B1956" s="178" t="s">
        <v>643</v>
      </c>
      <c r="C1956" s="178" t="s">
        <v>218</v>
      </c>
      <c r="D1956" s="178" t="s">
        <v>1987</v>
      </c>
      <c r="E1956" s="181">
        <v>25339.100220484619</v>
      </c>
      <c r="F1956" s="181">
        <v>25599.553157751849</v>
      </c>
      <c r="G1956" s="181">
        <v>25865.067570544794</v>
      </c>
      <c r="H1956" s="181">
        <v>26126.834162901658</v>
      </c>
      <c r="I1956" s="181">
        <v>26385.98253374538</v>
      </c>
      <c r="J1956" s="182">
        <v>26642.121215956613</v>
      </c>
      <c r="K1956" s="181">
        <v>26894.93221278358</v>
      </c>
      <c r="L1956" s="181">
        <v>27144.267633570398</v>
      </c>
      <c r="M1956" s="181">
        <v>27389.185419333204</v>
      </c>
      <c r="N1956" s="181">
        <v>27628.941776593052</v>
      </c>
      <c r="O1956" s="181">
        <v>27862.152577552042</v>
      </c>
      <c r="P1956" s="181">
        <v>28091.810631797889</v>
      </c>
      <c r="Q1956" s="181">
        <v>28320.737189976138</v>
      </c>
      <c r="R1956" s="181">
        <v>28547.081266243262</v>
      </c>
      <c r="S1956" s="181">
        <v>28771.036514418949</v>
      </c>
      <c r="T1956" s="181">
        <v>28992.814687326663</v>
      </c>
      <c r="U1956" s="181">
        <v>29211.206755215288</v>
      </c>
      <c r="V1956" s="181">
        <v>29425.012099797645</v>
      </c>
      <c r="W1956" s="181">
        <v>29634.3283519496</v>
      </c>
      <c r="X1956" s="181">
        <v>29839.309735167015</v>
      </c>
      <c r="Y1956" s="181">
        <v>30039.62598327468</v>
      </c>
    </row>
    <row r="1957" spans="1:25" x14ac:dyDescent="0.25">
      <c r="A1957" s="178" t="s">
        <v>1929</v>
      </c>
      <c r="B1957" s="178" t="s">
        <v>643</v>
      </c>
      <c r="C1957" s="178" t="s">
        <v>972</v>
      </c>
      <c r="D1957" s="178" t="s">
        <v>1988</v>
      </c>
      <c r="E1957" s="181">
        <v>4293.7667626714847</v>
      </c>
      <c r="F1957" s="181">
        <v>4375.0049013407206</v>
      </c>
      <c r="G1957" s="181">
        <v>4458.1910431175083</v>
      </c>
      <c r="H1957" s="181">
        <v>4541.8286430610169</v>
      </c>
      <c r="I1957" s="181">
        <v>4626.1118120531819</v>
      </c>
      <c r="J1957" s="182">
        <v>4710.9723275228198</v>
      </c>
      <c r="K1957" s="181">
        <v>4796.3526373276618</v>
      </c>
      <c r="L1957" s="181">
        <v>4882.2237491149808</v>
      </c>
      <c r="M1957" s="181">
        <v>4968.4115755589182</v>
      </c>
      <c r="N1957" s="181">
        <v>5054.7723193193051</v>
      </c>
      <c r="O1957" s="181">
        <v>5141.0391609450535</v>
      </c>
      <c r="P1957" s="181">
        <v>5227.7507928162549</v>
      </c>
      <c r="Q1957" s="181">
        <v>5315.4323693452452</v>
      </c>
      <c r="R1957" s="181">
        <v>5403.7425876246007</v>
      </c>
      <c r="S1957" s="181">
        <v>5492.718576302741</v>
      </c>
      <c r="T1957" s="181">
        <v>5582.4021347359885</v>
      </c>
      <c r="U1957" s="181">
        <v>5672.5604892045612</v>
      </c>
      <c r="V1957" s="181">
        <v>5762.9544325580146</v>
      </c>
      <c r="W1957" s="181">
        <v>5853.5930000075005</v>
      </c>
      <c r="X1957" s="181">
        <v>5944.4969024814282</v>
      </c>
      <c r="Y1957" s="181">
        <v>6035.5903038977085</v>
      </c>
    </row>
    <row r="1958" spans="1:25" x14ac:dyDescent="0.25">
      <c r="A1958" s="178" t="s">
        <v>1929</v>
      </c>
      <c r="B1958" s="178" t="s">
        <v>643</v>
      </c>
      <c r="C1958" s="178" t="s">
        <v>1343</v>
      </c>
      <c r="D1958" s="178" t="s">
        <v>1989</v>
      </c>
      <c r="E1958" s="181">
        <v>2659.5417064682974</v>
      </c>
      <c r="F1958" s="181">
        <v>2671.2268128108262</v>
      </c>
      <c r="G1958" s="181">
        <v>2683.2106099325524</v>
      </c>
      <c r="H1958" s="181">
        <v>2694.5776206373603</v>
      </c>
      <c r="I1958" s="181">
        <v>2705.4526976214952</v>
      </c>
      <c r="J1958" s="182">
        <v>2715.8028454046848</v>
      </c>
      <c r="K1958" s="181">
        <v>2725.6033710829843</v>
      </c>
      <c r="L1958" s="181">
        <v>2734.8473908662941</v>
      </c>
      <c r="M1958" s="181">
        <v>2743.4487337747137</v>
      </c>
      <c r="N1958" s="181">
        <v>2751.3430827560474</v>
      </c>
      <c r="O1958" s="181">
        <v>2758.4043455124151</v>
      </c>
      <c r="P1958" s="181">
        <v>2764.940302432949</v>
      </c>
      <c r="Q1958" s="181">
        <v>2771.2349352788196</v>
      </c>
      <c r="R1958" s="181">
        <v>2777.1111835123638</v>
      </c>
      <c r="S1958" s="181">
        <v>2782.5939005597288</v>
      </c>
      <c r="T1958" s="181">
        <v>2787.7091780167425</v>
      </c>
      <c r="U1958" s="181">
        <v>2792.3467568950014</v>
      </c>
      <c r="V1958" s="181">
        <v>2796.3998139727851</v>
      </c>
      <c r="W1958" s="181">
        <v>2799.8867652228705</v>
      </c>
      <c r="X1958" s="181">
        <v>2802.8310254345342</v>
      </c>
      <c r="Y1958" s="181">
        <v>2805.210329233118</v>
      </c>
    </row>
    <row r="1959" spans="1:25" x14ac:dyDescent="0.25">
      <c r="A1959" s="178" t="s">
        <v>1929</v>
      </c>
      <c r="B1959" s="178" t="s">
        <v>643</v>
      </c>
      <c r="C1959" s="178" t="s">
        <v>1368</v>
      </c>
      <c r="D1959" s="178" t="s">
        <v>1990</v>
      </c>
      <c r="E1959" s="181">
        <v>2415.3704488458752</v>
      </c>
      <c r="F1959" s="181">
        <v>2469.3990666823274</v>
      </c>
      <c r="G1959" s="181">
        <v>2524.868986510965</v>
      </c>
      <c r="H1959" s="181">
        <v>2580.9426522893591</v>
      </c>
      <c r="I1959" s="181">
        <v>2637.7350627025266</v>
      </c>
      <c r="J1959" s="182">
        <v>2695.2126555114833</v>
      </c>
      <c r="K1959" s="181">
        <v>2753.3474984221821</v>
      </c>
      <c r="L1959" s="181">
        <v>2812.127692599337</v>
      </c>
      <c r="M1959" s="181">
        <v>2871.4572849257497</v>
      </c>
      <c r="N1959" s="181">
        <v>2931.2565526597173</v>
      </c>
      <c r="O1959" s="181">
        <v>2991.3730828918733</v>
      </c>
      <c r="P1959" s="181">
        <v>3052.1226585569975</v>
      </c>
      <c r="Q1959" s="181">
        <v>3113.8173942576564</v>
      </c>
      <c r="R1959" s="181">
        <v>3176.2643008744344</v>
      </c>
      <c r="S1959" s="181">
        <v>3239.4909116209669</v>
      </c>
      <c r="T1959" s="181">
        <v>3303.5278539460733</v>
      </c>
      <c r="U1959" s="181">
        <v>3368.2430901082844</v>
      </c>
      <c r="V1959" s="181">
        <v>3433.4989155105986</v>
      </c>
      <c r="W1959" s="181">
        <v>3499.3041245295185</v>
      </c>
      <c r="X1959" s="181">
        <v>3565.6746064703852</v>
      </c>
      <c r="Y1959" s="181">
        <v>3632.5683300816449</v>
      </c>
    </row>
    <row r="1960" spans="1:25" x14ac:dyDescent="0.25">
      <c r="A1960" s="178" t="s">
        <v>1929</v>
      </c>
      <c r="B1960" s="178" t="s">
        <v>643</v>
      </c>
      <c r="C1960" s="178" t="s">
        <v>240</v>
      </c>
      <c r="D1960" s="178" t="s">
        <v>241</v>
      </c>
      <c r="E1960" s="181">
        <v>17364.527736061013</v>
      </c>
      <c r="F1960" s="181">
        <v>17547.278220762353</v>
      </c>
      <c r="G1960" s="181">
        <v>17733.945013944187</v>
      </c>
      <c r="H1960" s="181">
        <v>17918.503920596053</v>
      </c>
      <c r="I1960" s="181">
        <v>18101.742486499221</v>
      </c>
      <c r="J1960" s="182">
        <v>18283.405327683453</v>
      </c>
      <c r="K1960" s="181">
        <v>18463.287131233898</v>
      </c>
      <c r="L1960" s="181">
        <v>18641.299056277028</v>
      </c>
      <c r="M1960" s="181">
        <v>18816.806442593283</v>
      </c>
      <c r="N1960" s="181">
        <v>18989.309766857321</v>
      </c>
      <c r="O1960" s="181">
        <v>19157.868177621935</v>
      </c>
      <c r="P1960" s="181">
        <v>19324.549796003725</v>
      </c>
      <c r="Q1960" s="181">
        <v>19491.308236453067</v>
      </c>
      <c r="R1960" s="181">
        <v>19656.883706975055</v>
      </c>
      <c r="S1960" s="181">
        <v>19821.422569279737</v>
      </c>
      <c r="T1960" s="181">
        <v>19985.083962521785</v>
      </c>
      <c r="U1960" s="181">
        <v>20147.047470127418</v>
      </c>
      <c r="V1960" s="181">
        <v>20306.496562555472</v>
      </c>
      <c r="W1960" s="181">
        <v>20463.509093654193</v>
      </c>
      <c r="X1960" s="181">
        <v>20618.202006090432</v>
      </c>
      <c r="Y1960" s="181">
        <v>20770.35735227757</v>
      </c>
    </row>
    <row r="1961" spans="1:25" x14ac:dyDescent="0.25">
      <c r="A1961" s="178" t="s">
        <v>1929</v>
      </c>
      <c r="B1961" s="178" t="s">
        <v>652</v>
      </c>
      <c r="C1961" s="178" t="s">
        <v>218</v>
      </c>
      <c r="D1961" s="178" t="s">
        <v>1991</v>
      </c>
      <c r="E1961" s="181">
        <v>13685.111921634012</v>
      </c>
      <c r="F1961" s="181">
        <v>13731.220409907646</v>
      </c>
      <c r="G1961" s="181">
        <v>13786.372439275405</v>
      </c>
      <c r="H1961" s="181">
        <v>13844.589017642445</v>
      </c>
      <c r="I1961" s="181">
        <v>13905.320099249966</v>
      </c>
      <c r="J1961" s="182">
        <v>13967.459357497901</v>
      </c>
      <c r="K1961" s="181">
        <v>14030.166299406475</v>
      </c>
      <c r="L1961" s="181">
        <v>14092.868719995933</v>
      </c>
      <c r="M1961" s="181">
        <v>14154.705795421409</v>
      </c>
      <c r="N1961" s="181">
        <v>14214.93019330254</v>
      </c>
      <c r="O1961" s="181">
        <v>14272.510413367309</v>
      </c>
      <c r="P1961" s="181">
        <v>14328.686010803693</v>
      </c>
      <c r="Q1961" s="181">
        <v>14384.642956165864</v>
      </c>
      <c r="R1961" s="181">
        <v>14439.220633596162</v>
      </c>
      <c r="S1961" s="181">
        <v>14492.248160462963</v>
      </c>
      <c r="T1961" s="181">
        <v>14543.175220877742</v>
      </c>
      <c r="U1961" s="181">
        <v>14591.108147048926</v>
      </c>
      <c r="V1961" s="181">
        <v>14635.623403710897</v>
      </c>
      <c r="W1961" s="181">
        <v>14676.701921687856</v>
      </c>
      <c r="X1961" s="181">
        <v>14714.33116727272</v>
      </c>
      <c r="Y1961" s="181">
        <v>14747.946025226202</v>
      </c>
    </row>
    <row r="1962" spans="1:25" x14ac:dyDescent="0.25">
      <c r="A1962" s="178" t="s">
        <v>1929</v>
      </c>
      <c r="B1962" s="178" t="s">
        <v>652</v>
      </c>
      <c r="C1962" s="178" t="s">
        <v>590</v>
      </c>
      <c r="D1962" s="178" t="s">
        <v>1992</v>
      </c>
      <c r="E1962" s="181">
        <v>2303.9761431005236</v>
      </c>
      <c r="F1962" s="181">
        <v>2321.1683344449475</v>
      </c>
      <c r="G1962" s="181">
        <v>2339.9974293680325</v>
      </c>
      <c r="H1962" s="181">
        <v>2359.4637871803516</v>
      </c>
      <c r="I1962" s="181">
        <v>2379.4802998100463</v>
      </c>
      <c r="J1962" s="182">
        <v>2399.862799653517</v>
      </c>
      <c r="K1962" s="181">
        <v>2420.4699253041481</v>
      </c>
      <c r="L1962" s="181">
        <v>2441.2044507252663</v>
      </c>
      <c r="M1962" s="181">
        <v>2461.9173467366249</v>
      </c>
      <c r="N1962" s="181">
        <v>2482.476964824587</v>
      </c>
      <c r="O1962" s="181">
        <v>2502.6996864895232</v>
      </c>
      <c r="P1962" s="181">
        <v>2522.7987739157788</v>
      </c>
      <c r="Q1962" s="181">
        <v>2542.9815344552089</v>
      </c>
      <c r="R1962" s="181">
        <v>2563.0421428458212</v>
      </c>
      <c r="S1962" s="181">
        <v>2582.9478117809131</v>
      </c>
      <c r="T1962" s="181">
        <v>2602.5973338844137</v>
      </c>
      <c r="U1962" s="181">
        <v>2621.8261749728968</v>
      </c>
      <c r="V1962" s="181">
        <v>2640.5519676812314</v>
      </c>
      <c r="W1962" s="181">
        <v>2658.7643185909328</v>
      </c>
      <c r="X1962" s="181">
        <v>2676.4539081883318</v>
      </c>
      <c r="Y1962" s="181">
        <v>2693.5103990666607</v>
      </c>
    </row>
    <row r="1963" spans="1:25" x14ac:dyDescent="0.25">
      <c r="A1963" s="178" t="s">
        <v>1929</v>
      </c>
      <c r="B1963" s="178" t="s">
        <v>652</v>
      </c>
      <c r="C1963" s="178" t="s">
        <v>240</v>
      </c>
      <c r="D1963" s="178" t="s">
        <v>241</v>
      </c>
      <c r="E1963" s="181">
        <v>2880.2233630672044</v>
      </c>
      <c r="F1963" s="181">
        <v>2948.871687343682</v>
      </c>
      <c r="G1963" s="181">
        <v>3021.2798392508316</v>
      </c>
      <c r="H1963" s="181">
        <v>3096.2815261178648</v>
      </c>
      <c r="I1963" s="181">
        <v>3173.8466618194898</v>
      </c>
      <c r="J1963" s="182">
        <v>3253.8087234784421</v>
      </c>
      <c r="K1963" s="181">
        <v>3336.046342408069</v>
      </c>
      <c r="L1963" s="181">
        <v>3420.4893177551889</v>
      </c>
      <c r="M1963" s="181">
        <v>3506.9865215979748</v>
      </c>
      <c r="N1963" s="181">
        <v>3595.3995282768974</v>
      </c>
      <c r="O1963" s="181">
        <v>3685.5019302063565</v>
      </c>
      <c r="P1963" s="181">
        <v>3777.644391836925</v>
      </c>
      <c r="Q1963" s="181">
        <v>3872.1905454477451</v>
      </c>
      <c r="R1963" s="181">
        <v>3968.8868033113281</v>
      </c>
      <c r="S1963" s="181">
        <v>4067.7321989540078</v>
      </c>
      <c r="T1963" s="181">
        <v>4168.6138339036152</v>
      </c>
      <c r="U1963" s="181">
        <v>4271.3056411190328</v>
      </c>
      <c r="V1963" s="181">
        <v>4375.7000800418737</v>
      </c>
      <c r="W1963" s="181">
        <v>4481.8017538848526</v>
      </c>
      <c r="X1963" s="181">
        <v>4589.6158240436398</v>
      </c>
      <c r="Y1963" s="181">
        <v>4698.9699820144169</v>
      </c>
    </row>
    <row r="1964" spans="1:25" x14ac:dyDescent="0.25">
      <c r="A1964" s="178" t="s">
        <v>1929</v>
      </c>
      <c r="B1964" s="178" t="s">
        <v>654</v>
      </c>
      <c r="C1964" s="178" t="s">
        <v>218</v>
      </c>
      <c r="D1964" s="178" t="s">
        <v>1993</v>
      </c>
      <c r="E1964" s="181">
        <v>21201.705226217437</v>
      </c>
      <c r="F1964" s="181">
        <v>21423.53168159716</v>
      </c>
      <c r="G1964" s="181">
        <v>21630.251984800729</v>
      </c>
      <c r="H1964" s="181">
        <v>21818.590926130768</v>
      </c>
      <c r="I1964" s="181">
        <v>21992.644475317877</v>
      </c>
      <c r="J1964" s="182">
        <v>22154.480281200995</v>
      </c>
      <c r="K1964" s="181">
        <v>22305.740507806211</v>
      </c>
      <c r="L1964" s="181">
        <v>22447.843229111553</v>
      </c>
      <c r="M1964" s="181">
        <v>22581.267863585035</v>
      </c>
      <c r="N1964" s="181">
        <v>22706.34404457959</v>
      </c>
      <c r="O1964" s="181">
        <v>22822.683394118114</v>
      </c>
      <c r="P1964" s="181">
        <v>22933.333554075296</v>
      </c>
      <c r="Q1964" s="181">
        <v>23041.08191296989</v>
      </c>
      <c r="R1964" s="181">
        <v>23144.856881743886</v>
      </c>
      <c r="S1964" s="181">
        <v>23245.119708426304</v>
      </c>
      <c r="T1964" s="181">
        <v>23341.746660171477</v>
      </c>
      <c r="U1964" s="181">
        <v>23433.994510372351</v>
      </c>
      <c r="V1964" s="181">
        <v>23521.607316557209</v>
      </c>
      <c r="W1964" s="181">
        <v>23604.782999745235</v>
      </c>
      <c r="X1964" s="181">
        <v>23683.719475819951</v>
      </c>
      <c r="Y1964" s="181">
        <v>23757.773166435272</v>
      </c>
    </row>
    <row r="1965" spans="1:25" x14ac:dyDescent="0.25">
      <c r="A1965" s="178" t="s">
        <v>1929</v>
      </c>
      <c r="B1965" s="178" t="s">
        <v>654</v>
      </c>
      <c r="C1965" s="178" t="s">
        <v>240</v>
      </c>
      <c r="D1965" s="178" t="s">
        <v>241</v>
      </c>
      <c r="E1965" s="181">
        <v>2959.7677769920251</v>
      </c>
      <c r="F1965" s="181">
        <v>3054.6508812164366</v>
      </c>
      <c r="G1965" s="181">
        <v>3150.0377910534385</v>
      </c>
      <c r="H1965" s="181">
        <v>3245.3725227594387</v>
      </c>
      <c r="I1965" s="181">
        <v>3341.1731172031705</v>
      </c>
      <c r="J1965" s="182">
        <v>3437.6903975499381</v>
      </c>
      <c r="K1965" s="181">
        <v>3535.1309840997096</v>
      </c>
      <c r="L1965" s="181">
        <v>3633.6839856305946</v>
      </c>
      <c r="M1965" s="181">
        <v>3733.4000286278674</v>
      </c>
      <c r="N1965" s="181">
        <v>3834.3088128129389</v>
      </c>
      <c r="O1965" s="181">
        <v>3936.3186617972192</v>
      </c>
      <c r="P1965" s="181">
        <v>4039.935218054597</v>
      </c>
      <c r="Q1965" s="181">
        <v>4145.6606668010018</v>
      </c>
      <c r="R1965" s="181">
        <v>4253.3297385331743</v>
      </c>
      <c r="S1965" s="181">
        <v>4363.0481903874379</v>
      </c>
      <c r="T1965" s="181">
        <v>4474.8166331319262</v>
      </c>
      <c r="U1965" s="181">
        <v>4588.5121521701667</v>
      </c>
      <c r="V1965" s="181">
        <v>4704.096556452133</v>
      </c>
      <c r="W1965" s="181">
        <v>4821.6192711199028</v>
      </c>
      <c r="X1965" s="181">
        <v>4941.1322747239583</v>
      </c>
      <c r="Y1965" s="181">
        <v>5062.5109203231805</v>
      </c>
    </row>
    <row r="1966" spans="1:25" x14ac:dyDescent="0.25">
      <c r="A1966" s="178" t="s">
        <v>1929</v>
      </c>
      <c r="B1966" s="178" t="s">
        <v>656</v>
      </c>
      <c r="C1966" s="178" t="s">
        <v>565</v>
      </c>
      <c r="D1966" s="178" t="s">
        <v>566</v>
      </c>
      <c r="E1966" s="181">
        <v>4368.6626155944959</v>
      </c>
      <c r="F1966" s="181">
        <v>4390.2963895187677</v>
      </c>
      <c r="G1966" s="181">
        <v>4412.2571097204273</v>
      </c>
      <c r="H1966" s="181">
        <v>4433.5902615772438</v>
      </c>
      <c r="I1966" s="181">
        <v>4454.7301193475651</v>
      </c>
      <c r="J1966" s="182">
        <v>4475.820903215109</v>
      </c>
      <c r="K1966" s="181">
        <v>4496.992934008068</v>
      </c>
      <c r="L1966" s="181">
        <v>4518.3614979136992</v>
      </c>
      <c r="M1966" s="181">
        <v>4539.8722764607901</v>
      </c>
      <c r="N1966" s="181">
        <v>4561.4446496314376</v>
      </c>
      <c r="O1966" s="181">
        <v>4582.8758456799205</v>
      </c>
      <c r="P1966" s="181">
        <v>4604.6275255455002</v>
      </c>
      <c r="Q1966" s="181">
        <v>4627.1203357571803</v>
      </c>
      <c r="R1966" s="181">
        <v>4649.9946568809901</v>
      </c>
      <c r="S1966" s="181">
        <v>4673.1590434428854</v>
      </c>
      <c r="T1966" s="181">
        <v>4696.2860808440782</v>
      </c>
      <c r="U1966" s="181">
        <v>4719.2000267767999</v>
      </c>
      <c r="V1966" s="181">
        <v>4741.9794968790293</v>
      </c>
      <c r="W1966" s="181">
        <v>4764.5606761182389</v>
      </c>
      <c r="X1966" s="181">
        <v>4786.8542508444134</v>
      </c>
      <c r="Y1966" s="181">
        <v>4808.5051337535724</v>
      </c>
    </row>
    <row r="1967" spans="1:25" x14ac:dyDescent="0.25">
      <c r="A1967" s="178" t="s">
        <v>1929</v>
      </c>
      <c r="B1967" s="178" t="s">
        <v>777</v>
      </c>
      <c r="C1967" s="178" t="s">
        <v>218</v>
      </c>
      <c r="D1967" s="178" t="s">
        <v>1994</v>
      </c>
      <c r="E1967" s="181">
        <v>1512797.9286671856</v>
      </c>
      <c r="F1967" s="181">
        <v>1501864.1254840754</v>
      </c>
      <c r="G1967" s="181">
        <v>1497530.1235086995</v>
      </c>
      <c r="H1967" s="181">
        <v>1497566.5865039642</v>
      </c>
      <c r="I1967" s="181">
        <v>1500818.5104264512</v>
      </c>
      <c r="J1967" s="182">
        <v>1506357.0858185221</v>
      </c>
      <c r="K1967" s="181">
        <v>1513498.1138464429</v>
      </c>
      <c r="L1967" s="181">
        <v>1521739.1911442596</v>
      </c>
      <c r="M1967" s="181">
        <v>1530656.8284345733</v>
      </c>
      <c r="N1967" s="181">
        <v>1539916.5827836359</v>
      </c>
      <c r="O1967" s="181">
        <v>1549199.269119743</v>
      </c>
      <c r="P1967" s="181">
        <v>1558489.9366389427</v>
      </c>
      <c r="Q1967" s="181">
        <v>1567806.5013732521</v>
      </c>
      <c r="R1967" s="181">
        <v>1576938.2592131735</v>
      </c>
      <c r="S1967" s="181">
        <v>1585794.9193816187</v>
      </c>
      <c r="T1967" s="181">
        <v>1594290.4471440548</v>
      </c>
      <c r="U1967" s="181">
        <v>1602457.7880240569</v>
      </c>
      <c r="V1967" s="181">
        <v>1610362.3373596505</v>
      </c>
      <c r="W1967" s="181">
        <v>1617985.2636949087</v>
      </c>
      <c r="X1967" s="181">
        <v>1625312.5745066807</v>
      </c>
      <c r="Y1967" s="181">
        <v>1632307.3429460041</v>
      </c>
    </row>
    <row r="1968" spans="1:25" x14ac:dyDescent="0.25">
      <c r="A1968" s="178" t="s">
        <v>1929</v>
      </c>
      <c r="B1968" s="178" t="s">
        <v>777</v>
      </c>
      <c r="C1968" s="178" t="s">
        <v>240</v>
      </c>
      <c r="D1968" s="178" t="s">
        <v>241</v>
      </c>
      <c r="E1968" s="181">
        <v>7.0824725690051773</v>
      </c>
      <c r="F1968" s="181">
        <v>5.2596632486278105</v>
      </c>
      <c r="G1968" s="181">
        <v>3.9230710944004832</v>
      </c>
      <c r="H1968" s="181">
        <v>2.9346753801830738</v>
      </c>
      <c r="I1968" s="181">
        <v>2.2000138770801341</v>
      </c>
      <c r="J1968" s="182">
        <v>1.6517658890991964</v>
      </c>
      <c r="K1968" s="181">
        <v>1.241440067859213</v>
      </c>
      <c r="L1968" s="181">
        <v>0.93370012202751951</v>
      </c>
      <c r="M1968" s="181">
        <v>0.70253560403104087</v>
      </c>
      <c r="N1968" s="181">
        <v>0.52870207767810573</v>
      </c>
      <c r="O1968" s="181">
        <v>0.3978729559388679</v>
      </c>
      <c r="P1968" s="181">
        <v>0.29940872721236278</v>
      </c>
      <c r="Q1968" s="181">
        <v>0.22530780131901734</v>
      </c>
      <c r="R1968" s="181">
        <v>0.16952032416859494</v>
      </c>
      <c r="S1968" s="181">
        <v>0.12751974100321961</v>
      </c>
      <c r="T1968" s="181">
        <v>9.5900563587000248E-2</v>
      </c>
      <c r="U1968" s="181">
        <v>7.210470916244828E-2</v>
      </c>
      <c r="V1968" s="181">
        <v>5.4203078322654967E-2</v>
      </c>
      <c r="W1968" s="181">
        <v>4.0737861237271085E-2</v>
      </c>
      <c r="X1968" s="181">
        <v>3.0611448032495908E-2</v>
      </c>
      <c r="Y1968" s="181">
        <v>2.2997055241401866E-2</v>
      </c>
    </row>
    <row r="1969" spans="1:25" x14ac:dyDescent="0.25">
      <c r="A1969" s="178" t="s">
        <v>1929</v>
      </c>
      <c r="B1969" s="178" t="s">
        <v>779</v>
      </c>
      <c r="C1969" s="178" t="s">
        <v>218</v>
      </c>
      <c r="D1969" s="178" t="s">
        <v>1995</v>
      </c>
      <c r="E1969" s="181">
        <v>3809.2717191596407</v>
      </c>
      <c r="F1969" s="181">
        <v>3955.2080618112473</v>
      </c>
      <c r="G1969" s="181">
        <v>4085.7919342343225</v>
      </c>
      <c r="H1969" s="181">
        <v>4202.6729750219429</v>
      </c>
      <c r="I1969" s="181">
        <v>4308.7918819138258</v>
      </c>
      <c r="J1969" s="182">
        <v>4406.4451480035959</v>
      </c>
      <c r="K1969" s="181">
        <v>4497.5536805564298</v>
      </c>
      <c r="L1969" s="181">
        <v>4583.6965938437179</v>
      </c>
      <c r="M1969" s="181">
        <v>4665.973462973554</v>
      </c>
      <c r="N1969" s="181">
        <v>4745.2662602003356</v>
      </c>
      <c r="O1969" s="181">
        <v>4822.0996732130352</v>
      </c>
      <c r="P1969" s="181">
        <v>4897.6104396385645</v>
      </c>
      <c r="Q1969" s="181">
        <v>4972.7365141088148</v>
      </c>
      <c r="R1969" s="181">
        <v>5047.4175884035894</v>
      </c>
      <c r="S1969" s="181">
        <v>5121.877873064499</v>
      </c>
      <c r="T1969" s="181">
        <v>5196.5280885350094</v>
      </c>
      <c r="U1969" s="181">
        <v>5271.1704858767844</v>
      </c>
      <c r="V1969" s="181">
        <v>5345.323546605131</v>
      </c>
      <c r="W1969" s="181">
        <v>5419.0088016218397</v>
      </c>
      <c r="X1969" s="181">
        <v>5492.2423438435189</v>
      </c>
      <c r="Y1969" s="181">
        <v>5565.1762051659898</v>
      </c>
    </row>
    <row r="1970" spans="1:25" x14ac:dyDescent="0.25">
      <c r="A1970" s="178" t="s">
        <v>1929</v>
      </c>
      <c r="B1970" s="178" t="s">
        <v>779</v>
      </c>
      <c r="C1970" s="178" t="s">
        <v>240</v>
      </c>
      <c r="D1970" s="178" t="s">
        <v>241</v>
      </c>
      <c r="E1970" s="181">
        <v>6603.9527252416747</v>
      </c>
      <c r="F1970" s="181">
        <v>6778.2776761554596</v>
      </c>
      <c r="G1970" s="181">
        <v>6921.7241413760748</v>
      </c>
      <c r="H1970" s="181">
        <v>7038.0387871690718</v>
      </c>
      <c r="I1970" s="181">
        <v>7132.9568185271019</v>
      </c>
      <c r="J1970" s="182">
        <v>7210.9164545114372</v>
      </c>
      <c r="K1970" s="181">
        <v>7275.5607195751663</v>
      </c>
      <c r="L1970" s="181">
        <v>7329.8315715745948</v>
      </c>
      <c r="M1970" s="181">
        <v>7375.7878291097368</v>
      </c>
      <c r="N1970" s="181">
        <v>7415.0614653571083</v>
      </c>
      <c r="O1970" s="181">
        <v>7448.663770299755</v>
      </c>
      <c r="P1970" s="181">
        <v>7478.4990744143179</v>
      </c>
      <c r="Q1970" s="181">
        <v>7506.0883678816672</v>
      </c>
      <c r="R1970" s="181">
        <v>7531.3959400557833</v>
      </c>
      <c r="S1970" s="181">
        <v>7554.8088514515566</v>
      </c>
      <c r="T1970" s="181">
        <v>7576.9698508017746</v>
      </c>
      <c r="U1970" s="181">
        <v>7597.6163813731846</v>
      </c>
      <c r="V1970" s="181">
        <v>7616.094334882705</v>
      </c>
      <c r="W1970" s="181">
        <v>7632.4890838491401</v>
      </c>
      <c r="X1970" s="181">
        <v>7646.8759680925496</v>
      </c>
      <c r="Y1970" s="181">
        <v>7659.5153686497297</v>
      </c>
    </row>
    <row r="1971" spans="1:25" x14ac:dyDescent="0.25">
      <c r="A1971" s="178" t="s">
        <v>1929</v>
      </c>
      <c r="B1971" s="178" t="s">
        <v>783</v>
      </c>
      <c r="C1971" s="178" t="s">
        <v>218</v>
      </c>
      <c r="D1971" s="178" t="s">
        <v>1996</v>
      </c>
      <c r="E1971" s="181">
        <v>3689.61201505284</v>
      </c>
      <c r="F1971" s="181">
        <v>3810.3841208440649</v>
      </c>
      <c r="G1971" s="181">
        <v>3917.6530870126971</v>
      </c>
      <c r="H1971" s="181">
        <v>4013.4290516864971</v>
      </c>
      <c r="I1971" s="181">
        <v>4100.424093078791</v>
      </c>
      <c r="J1971" s="182">
        <v>4180.6806627999567</v>
      </c>
      <c r="K1971" s="181">
        <v>4255.8357640039876</v>
      </c>
      <c r="L1971" s="181">
        <v>4327.1865429805939</v>
      </c>
      <c r="M1971" s="181">
        <v>4395.6330365433068</v>
      </c>
      <c r="N1971" s="181">
        <v>4461.8312176898953</v>
      </c>
      <c r="O1971" s="181">
        <v>4526.1650939479696</v>
      </c>
      <c r="P1971" s="181">
        <v>4589.5133667442624</v>
      </c>
      <c r="Q1971" s="181">
        <v>4652.6111346445014</v>
      </c>
      <c r="R1971" s="181">
        <v>4715.3688421090083</v>
      </c>
      <c r="S1971" s="181">
        <v>4777.884367939102</v>
      </c>
      <c r="T1971" s="181">
        <v>4840.0824083299758</v>
      </c>
      <c r="U1971" s="181">
        <v>4901.9380677230738</v>
      </c>
      <c r="V1971" s="181">
        <v>4963.5348745560577</v>
      </c>
      <c r="W1971" s="181">
        <v>5024.8340857264629</v>
      </c>
      <c r="X1971" s="181">
        <v>5085.7540747061703</v>
      </c>
      <c r="Y1971" s="181">
        <v>5146.0184635376399</v>
      </c>
    </row>
    <row r="1972" spans="1:25" x14ac:dyDescent="0.25">
      <c r="A1972" s="178" t="s">
        <v>1929</v>
      </c>
      <c r="B1972" s="178" t="s">
        <v>783</v>
      </c>
      <c r="C1972" s="178" t="s">
        <v>240</v>
      </c>
      <c r="D1972" s="178" t="s">
        <v>241</v>
      </c>
      <c r="E1972" s="181">
        <v>2465.474220094261</v>
      </c>
      <c r="F1972" s="181">
        <v>2477.0997848167526</v>
      </c>
      <c r="G1972" s="181">
        <v>2477.7397947228033</v>
      </c>
      <c r="H1972" s="181">
        <v>2469.4502834841182</v>
      </c>
      <c r="I1972" s="181">
        <v>2454.5306004165695</v>
      </c>
      <c r="J1972" s="182">
        <v>2434.6786469653157</v>
      </c>
      <c r="K1972" s="181">
        <v>2411.206957344305</v>
      </c>
      <c r="L1972" s="181">
        <v>2385.1199396912671</v>
      </c>
      <c r="M1972" s="181">
        <v>2357.1163001469718</v>
      </c>
      <c r="N1972" s="181">
        <v>2327.7037014002021</v>
      </c>
      <c r="O1972" s="181">
        <v>2297.2059236205619</v>
      </c>
      <c r="P1972" s="181">
        <v>2266.1630424639152</v>
      </c>
      <c r="Q1972" s="181">
        <v>2234.9934068851335</v>
      </c>
      <c r="R1972" s="181">
        <v>2203.688154206478</v>
      </c>
      <c r="S1972" s="181">
        <v>2172.3263976977346</v>
      </c>
      <c r="T1972" s="181">
        <v>2140.9039226952814</v>
      </c>
      <c r="U1972" s="181">
        <v>2109.4402031543159</v>
      </c>
      <c r="V1972" s="181">
        <v>2077.9995710586059</v>
      </c>
      <c r="W1972" s="181">
        <v>2046.5910916665734</v>
      </c>
      <c r="X1972" s="181">
        <v>2015.2071054487249</v>
      </c>
      <c r="Y1972" s="181">
        <v>1983.7669347694869</v>
      </c>
    </row>
    <row r="1973" spans="1:25" x14ac:dyDescent="0.25">
      <c r="A1973" s="178" t="s">
        <v>1929</v>
      </c>
      <c r="B1973" s="178" t="s">
        <v>790</v>
      </c>
      <c r="C1973" s="178" t="s">
        <v>218</v>
      </c>
      <c r="D1973" s="178" t="s">
        <v>1997</v>
      </c>
      <c r="E1973" s="181">
        <v>4877.9086473398265</v>
      </c>
      <c r="F1973" s="181">
        <v>4980.9039965902857</v>
      </c>
      <c r="G1973" s="181">
        <v>5081.6895387665827</v>
      </c>
      <c r="H1973" s="181">
        <v>5179.8999907787766</v>
      </c>
      <c r="I1973" s="181">
        <v>5276.7029680999522</v>
      </c>
      <c r="J1973" s="182">
        <v>5372.7505085954963</v>
      </c>
      <c r="K1973" s="181">
        <v>5468.5095962572768</v>
      </c>
      <c r="L1973" s="181">
        <v>5564.3239362817449</v>
      </c>
      <c r="M1973" s="181">
        <v>5660.2663149809341</v>
      </c>
      <c r="N1973" s="181">
        <v>5756.3440064669712</v>
      </c>
      <c r="O1973" s="181">
        <v>5852.3164926288264</v>
      </c>
      <c r="P1973" s="181">
        <v>5948.8063102924443</v>
      </c>
      <c r="Q1973" s="181">
        <v>6046.3942973672138</v>
      </c>
      <c r="R1973" s="181">
        <v>6144.6659131586684</v>
      </c>
      <c r="S1973" s="181">
        <v>6243.6087897622947</v>
      </c>
      <c r="T1973" s="181">
        <v>6343.2391453880491</v>
      </c>
      <c r="U1973" s="181">
        <v>6443.1639583447659</v>
      </c>
      <c r="V1973" s="181">
        <v>6542.9555339932203</v>
      </c>
      <c r="W1973" s="181">
        <v>6642.6133226951943</v>
      </c>
      <c r="X1973" s="181">
        <v>6742.155398268018</v>
      </c>
      <c r="Y1973" s="181">
        <v>6841.5449846854735</v>
      </c>
    </row>
    <row r="1974" spans="1:25" x14ac:dyDescent="0.25">
      <c r="A1974" s="178" t="s">
        <v>1929</v>
      </c>
      <c r="B1974" s="178" t="s">
        <v>790</v>
      </c>
      <c r="C1974" s="178" t="s">
        <v>240</v>
      </c>
      <c r="D1974" s="178" t="s">
        <v>241</v>
      </c>
      <c r="E1974" s="181">
        <v>4025.2124984284169</v>
      </c>
      <c r="F1974" s="181">
        <v>4036.3373717123354</v>
      </c>
      <c r="G1974" s="181">
        <v>4044.0037964399557</v>
      </c>
      <c r="H1974" s="181">
        <v>4048.0786219119304</v>
      </c>
      <c r="I1974" s="181">
        <v>4049.6207201280217</v>
      </c>
      <c r="J1974" s="182">
        <v>4049.2306357760822</v>
      </c>
      <c r="K1974" s="181">
        <v>4047.3331731975554</v>
      </c>
      <c r="L1974" s="181">
        <v>4044.2362846754718</v>
      </c>
      <c r="M1974" s="181">
        <v>4040.0349235368667</v>
      </c>
      <c r="N1974" s="181">
        <v>4034.7732440618647</v>
      </c>
      <c r="O1974" s="181">
        <v>4028.3234537173703</v>
      </c>
      <c r="P1974" s="181">
        <v>4021.1520669843189</v>
      </c>
      <c r="Q1974" s="181">
        <v>4013.666385551418</v>
      </c>
      <c r="R1974" s="181">
        <v>4005.5966898650322</v>
      </c>
      <c r="S1974" s="181">
        <v>3996.9504622989984</v>
      </c>
      <c r="T1974" s="181">
        <v>3987.753504422084</v>
      </c>
      <c r="U1974" s="181">
        <v>3977.7779989323294</v>
      </c>
      <c r="V1974" s="181">
        <v>3966.7923343010248</v>
      </c>
      <c r="W1974" s="181">
        <v>3954.8371647143144</v>
      </c>
      <c r="X1974" s="181">
        <v>3941.9628837086825</v>
      </c>
      <c r="Y1974" s="181">
        <v>3928.1864881675765</v>
      </c>
    </row>
    <row r="1975" spans="1:25" x14ac:dyDescent="0.25">
      <c r="A1975" s="178" t="s">
        <v>1929</v>
      </c>
      <c r="B1975" s="178" t="s">
        <v>792</v>
      </c>
      <c r="C1975" s="178" t="s">
        <v>218</v>
      </c>
      <c r="D1975" s="178" t="s">
        <v>1998</v>
      </c>
      <c r="E1975" s="181">
        <v>7991.5108183276097</v>
      </c>
      <c r="F1975" s="181">
        <v>7977.0039523133992</v>
      </c>
      <c r="G1975" s="181">
        <v>7940.2773979425938</v>
      </c>
      <c r="H1975" s="181">
        <v>7884.3052629044851</v>
      </c>
      <c r="I1975" s="181">
        <v>7813.8565890860864</v>
      </c>
      <c r="J1975" s="182">
        <v>7732.220763573986</v>
      </c>
      <c r="K1975" s="181">
        <v>7641.9232505579266</v>
      </c>
      <c r="L1975" s="181">
        <v>7544.9260566463345</v>
      </c>
      <c r="M1975" s="181">
        <v>7442.4968035171742</v>
      </c>
      <c r="N1975" s="181">
        <v>7335.6467953602096</v>
      </c>
      <c r="O1975" s="181">
        <v>7224.9405499200248</v>
      </c>
      <c r="P1975" s="181">
        <v>7111.8792016708858</v>
      </c>
      <c r="Q1975" s="181">
        <v>6997.6814414403598</v>
      </c>
      <c r="R1975" s="181">
        <v>6882.2418407453715</v>
      </c>
      <c r="S1975" s="181">
        <v>6765.9007885634528</v>
      </c>
      <c r="T1975" s="181">
        <v>6649.0815304044481</v>
      </c>
      <c r="U1975" s="181">
        <v>6531.6750834786053</v>
      </c>
      <c r="V1975" s="181">
        <v>6413.4460669953332</v>
      </c>
      <c r="W1975" s="181">
        <v>6294.6190770291305</v>
      </c>
      <c r="X1975" s="181">
        <v>6175.405675119433</v>
      </c>
      <c r="Y1975" s="181">
        <v>6056.0258740446588</v>
      </c>
    </row>
    <row r="1976" spans="1:25" x14ac:dyDescent="0.25">
      <c r="A1976" s="178" t="s">
        <v>1929</v>
      </c>
      <c r="B1976" s="178" t="s">
        <v>792</v>
      </c>
      <c r="C1976" s="178" t="s">
        <v>240</v>
      </c>
      <c r="D1976" s="178" t="s">
        <v>241</v>
      </c>
      <c r="E1976" s="181">
        <v>15734.900973812704</v>
      </c>
      <c r="F1976" s="181">
        <v>16229.871461893592</v>
      </c>
      <c r="G1976" s="181">
        <v>16694.637594264583</v>
      </c>
      <c r="H1976" s="181">
        <v>17131.530476914351</v>
      </c>
      <c r="I1976" s="181">
        <v>17547.466384307547</v>
      </c>
      <c r="J1976" s="182">
        <v>17947.080134178141</v>
      </c>
      <c r="K1976" s="181">
        <v>18333.974317540142</v>
      </c>
      <c r="L1976" s="181">
        <v>18710.984670654641</v>
      </c>
      <c r="M1976" s="181">
        <v>19079.669534249886</v>
      </c>
      <c r="N1976" s="181">
        <v>19441.218778786999</v>
      </c>
      <c r="O1976" s="181">
        <v>19795.848060638229</v>
      </c>
      <c r="P1976" s="181">
        <v>20146.535571274628</v>
      </c>
      <c r="Q1976" s="181">
        <v>20495.914320664153</v>
      </c>
      <c r="R1976" s="181">
        <v>20843.022260173107</v>
      </c>
      <c r="S1976" s="181">
        <v>21188.201369889506</v>
      </c>
      <c r="T1976" s="181">
        <v>21532.1535387314</v>
      </c>
      <c r="U1976" s="181">
        <v>21873.936286716984</v>
      </c>
      <c r="V1976" s="181">
        <v>22212.077512329266</v>
      </c>
      <c r="W1976" s="181">
        <v>22546.594137578759</v>
      </c>
      <c r="X1976" s="181">
        <v>22877.509520617597</v>
      </c>
      <c r="Y1976" s="181">
        <v>23204.934182936864</v>
      </c>
    </row>
    <row r="1977" spans="1:25" x14ac:dyDescent="0.25">
      <c r="A1977" s="178" t="s">
        <v>1929</v>
      </c>
      <c r="B1977" s="178" t="s">
        <v>794</v>
      </c>
      <c r="C1977" s="178" t="s">
        <v>218</v>
      </c>
      <c r="D1977" s="178" t="s">
        <v>1999</v>
      </c>
      <c r="E1977" s="181">
        <v>6216.7593431551022</v>
      </c>
      <c r="F1977" s="181">
        <v>6665.1861199788118</v>
      </c>
      <c r="G1977" s="181">
        <v>7036.3837129234116</v>
      </c>
      <c r="H1977" s="181">
        <v>7339.01772957714</v>
      </c>
      <c r="I1977" s="181">
        <v>7584.5846157518026</v>
      </c>
      <c r="J1977" s="182">
        <v>7783.201791268013</v>
      </c>
      <c r="K1977" s="181">
        <v>7943.6328216158799</v>
      </c>
      <c r="L1977" s="181">
        <v>8073.2219729605231</v>
      </c>
      <c r="M1977" s="181">
        <v>8177.6915811336439</v>
      </c>
      <c r="N1977" s="181">
        <v>8261.6914510106435</v>
      </c>
      <c r="O1977" s="181">
        <v>8328.6279307335881</v>
      </c>
      <c r="P1977" s="181">
        <v>8382.4259208286694</v>
      </c>
      <c r="Q1977" s="181">
        <v>8426.2701555793756</v>
      </c>
      <c r="R1977" s="181">
        <v>8461.3574515966411</v>
      </c>
      <c r="S1977" s="181">
        <v>8489.089541098514</v>
      </c>
      <c r="T1977" s="181">
        <v>8510.66647784208</v>
      </c>
      <c r="U1977" s="181">
        <v>8526.3192642008507</v>
      </c>
      <c r="V1977" s="181">
        <v>8535.9855056399156</v>
      </c>
      <c r="W1977" s="181">
        <v>8540.1307721517569</v>
      </c>
      <c r="X1977" s="181">
        <v>8539.0864714477993</v>
      </c>
      <c r="Y1977" s="181">
        <v>8533.0580402597006</v>
      </c>
    </row>
    <row r="1978" spans="1:25" x14ac:dyDescent="0.25">
      <c r="A1978" s="178" t="s">
        <v>1929</v>
      </c>
      <c r="B1978" s="178" t="s">
        <v>794</v>
      </c>
      <c r="C1978" s="178" t="s">
        <v>560</v>
      </c>
      <c r="D1978" s="178" t="s">
        <v>2000</v>
      </c>
      <c r="E1978" s="181">
        <v>6582.4510692230488</v>
      </c>
      <c r="F1978" s="181">
        <v>6988.4538803634068</v>
      </c>
      <c r="G1978" s="181">
        <v>7305.7292849834193</v>
      </c>
      <c r="H1978" s="181">
        <v>7545.6600615908837</v>
      </c>
      <c r="I1978" s="181">
        <v>7722.1163049583856</v>
      </c>
      <c r="J1978" s="182">
        <v>7847.0797496528921</v>
      </c>
      <c r="K1978" s="181">
        <v>7930.7484689539206</v>
      </c>
      <c r="L1978" s="181">
        <v>7981.5483072217958</v>
      </c>
      <c r="M1978" s="181">
        <v>8006.0116669089439</v>
      </c>
      <c r="N1978" s="181">
        <v>8009.3947951834625</v>
      </c>
      <c r="O1978" s="181">
        <v>7995.5699916833964</v>
      </c>
      <c r="P1978" s="181">
        <v>7968.7633711800408</v>
      </c>
      <c r="Q1978" s="181">
        <v>7932.3491931646849</v>
      </c>
      <c r="R1978" s="181">
        <v>7887.724367094489</v>
      </c>
      <c r="S1978" s="181">
        <v>7836.4259950950054</v>
      </c>
      <c r="T1978" s="181">
        <v>7779.7516251506731</v>
      </c>
      <c r="U1978" s="181">
        <v>7718.0749138576712</v>
      </c>
      <c r="V1978" s="181">
        <v>7651.4951357724749</v>
      </c>
      <c r="W1978" s="181">
        <v>7580.5793295808298</v>
      </c>
      <c r="X1978" s="181">
        <v>7505.7574487836027</v>
      </c>
      <c r="Y1978" s="181">
        <v>7427.3356824475904</v>
      </c>
    </row>
    <row r="1979" spans="1:25" x14ac:dyDescent="0.25">
      <c r="A1979" s="178" t="s">
        <v>1929</v>
      </c>
      <c r="B1979" s="178" t="s">
        <v>794</v>
      </c>
      <c r="C1979" s="178" t="s">
        <v>475</v>
      </c>
      <c r="D1979" s="178" t="s">
        <v>2001</v>
      </c>
      <c r="E1979" s="181">
        <v>1917.602319796742</v>
      </c>
      <c r="F1979" s="181">
        <v>2053.5148967351756</v>
      </c>
      <c r="G1979" s="181">
        <v>2165.3403901825754</v>
      </c>
      <c r="H1979" s="181">
        <v>2255.8264515546798</v>
      </c>
      <c r="I1979" s="181">
        <v>2328.5771664346125</v>
      </c>
      <c r="J1979" s="182">
        <v>2386.7570267635542</v>
      </c>
      <c r="K1979" s="181">
        <v>2433.1011658348721</v>
      </c>
      <c r="L1979" s="181">
        <v>2469.8978073045546</v>
      </c>
      <c r="M1979" s="181">
        <v>2498.928925127706</v>
      </c>
      <c r="N1979" s="181">
        <v>2521.6408649601585</v>
      </c>
      <c r="O1979" s="181">
        <v>2539.0941761752979</v>
      </c>
      <c r="P1979" s="181">
        <v>2552.5023943074489</v>
      </c>
      <c r="Q1979" s="181">
        <v>2562.8482917671281</v>
      </c>
      <c r="R1979" s="181">
        <v>2570.5061536655808</v>
      </c>
      <c r="S1979" s="181">
        <v>2575.9107160172616</v>
      </c>
      <c r="T1979" s="181">
        <v>2579.4335751525778</v>
      </c>
      <c r="U1979" s="181">
        <v>2581.1512466425947</v>
      </c>
      <c r="V1979" s="181">
        <v>2581.0511877734775</v>
      </c>
      <c r="W1979" s="181">
        <v>2579.2803846498778</v>
      </c>
      <c r="X1979" s="181">
        <v>2575.9446776759742</v>
      </c>
      <c r="Y1979" s="181">
        <v>2571.111468640011</v>
      </c>
    </row>
    <row r="1980" spans="1:25" x14ac:dyDescent="0.25">
      <c r="A1980" s="178" t="s">
        <v>1929</v>
      </c>
      <c r="B1980" s="178" t="s">
        <v>794</v>
      </c>
      <c r="C1980" s="178" t="s">
        <v>528</v>
      </c>
      <c r="D1980" s="178" t="s">
        <v>2002</v>
      </c>
      <c r="E1980" s="181">
        <v>3540.4226665027018</v>
      </c>
      <c r="F1980" s="181">
        <v>3914.3819013398279</v>
      </c>
      <c r="G1980" s="181">
        <v>4261.4783350064527</v>
      </c>
      <c r="H1980" s="181">
        <v>4583.6195568598814</v>
      </c>
      <c r="I1980" s="181">
        <v>4884.9743131385812</v>
      </c>
      <c r="J1980" s="182">
        <v>5169.5010826450662</v>
      </c>
      <c r="K1980" s="181">
        <v>5440.8826435233277</v>
      </c>
      <c r="L1980" s="181">
        <v>5702.3904045789568</v>
      </c>
      <c r="M1980" s="181">
        <v>5956.6301807723776</v>
      </c>
      <c r="N1980" s="181">
        <v>6205.8137659492186</v>
      </c>
      <c r="O1980" s="181">
        <v>6451.5354028617658</v>
      </c>
      <c r="P1980" s="181">
        <v>6696.0579652870838</v>
      </c>
      <c r="Q1980" s="181">
        <v>6941.36235459204</v>
      </c>
      <c r="R1980" s="181">
        <v>7188.0193266832321</v>
      </c>
      <c r="S1980" s="181">
        <v>7436.8695739584391</v>
      </c>
      <c r="T1980" s="181">
        <v>7688.692260696469</v>
      </c>
      <c r="U1980" s="181">
        <v>7943.4717345551662</v>
      </c>
      <c r="V1980" s="181">
        <v>8200.914603886913</v>
      </c>
      <c r="W1980" s="181">
        <v>8461.2202143708382</v>
      </c>
      <c r="X1980" s="181">
        <v>8724.4838994154034</v>
      </c>
      <c r="Y1980" s="181">
        <v>8990.6872458503476</v>
      </c>
    </row>
    <row r="1981" spans="1:25" x14ac:dyDescent="0.25">
      <c r="A1981" s="178" t="s">
        <v>1929</v>
      </c>
      <c r="B1981" s="178" t="s">
        <v>794</v>
      </c>
      <c r="C1981" s="178" t="s">
        <v>530</v>
      </c>
      <c r="D1981" s="178" t="s">
        <v>2003</v>
      </c>
      <c r="E1981" s="181">
        <v>2447.3994741832694</v>
      </c>
      <c r="F1981" s="181">
        <v>2686.4371111206892</v>
      </c>
      <c r="G1981" s="181">
        <v>2903.6047761281416</v>
      </c>
      <c r="H1981" s="181">
        <v>3100.6269297342019</v>
      </c>
      <c r="I1981" s="181">
        <v>3280.7034021393802</v>
      </c>
      <c r="J1981" s="182">
        <v>3446.8076557989161</v>
      </c>
      <c r="K1981" s="181">
        <v>3601.6500307273391</v>
      </c>
      <c r="L1981" s="181">
        <v>3747.5965707966197</v>
      </c>
      <c r="M1981" s="181">
        <v>3886.5141834469568</v>
      </c>
      <c r="N1981" s="181">
        <v>4019.9633297152686</v>
      </c>
      <c r="O1981" s="181">
        <v>4149.0643588560051</v>
      </c>
      <c r="P1981" s="181">
        <v>4275.3337669257753</v>
      </c>
      <c r="Q1981" s="181">
        <v>4400.0668038527028</v>
      </c>
      <c r="R1981" s="181">
        <v>4523.6346695868442</v>
      </c>
      <c r="S1981" s="181">
        <v>4646.5668148861769</v>
      </c>
      <c r="T1981" s="181">
        <v>4769.3394502244009</v>
      </c>
      <c r="U1981" s="181">
        <v>4891.9255996572983</v>
      </c>
      <c r="V1981" s="181">
        <v>5014.129105038829</v>
      </c>
      <c r="W1981" s="181">
        <v>5136.0584138226177</v>
      </c>
      <c r="X1981" s="181">
        <v>5257.7560931810731</v>
      </c>
      <c r="Y1981" s="181">
        <v>5379.1953196479308</v>
      </c>
    </row>
    <row r="1982" spans="1:25" x14ac:dyDescent="0.25">
      <c r="A1982" s="178" t="s">
        <v>1929</v>
      </c>
      <c r="B1982" s="178" t="s">
        <v>794</v>
      </c>
      <c r="C1982" s="178" t="s">
        <v>508</v>
      </c>
      <c r="D1982" s="178" t="s">
        <v>2004</v>
      </c>
      <c r="E1982" s="181">
        <v>7746.3840145196446</v>
      </c>
      <c r="F1982" s="181">
        <v>8228.7776153046689</v>
      </c>
      <c r="G1982" s="181">
        <v>8607.1750663282637</v>
      </c>
      <c r="H1982" s="181">
        <v>8894.8194290861175</v>
      </c>
      <c r="I1982" s="181">
        <v>9107.9172755288691</v>
      </c>
      <c r="J1982" s="182">
        <v>9260.4831178418244</v>
      </c>
      <c r="K1982" s="181">
        <v>9364.4568535669296</v>
      </c>
      <c r="L1982" s="181">
        <v>9429.7114264723223</v>
      </c>
      <c r="M1982" s="181">
        <v>9463.9037228828256</v>
      </c>
      <c r="N1982" s="181">
        <v>9473.1984457923772</v>
      </c>
      <c r="O1982" s="181">
        <v>9462.1363540954862</v>
      </c>
      <c r="P1982" s="181">
        <v>9435.6873592111624</v>
      </c>
      <c r="Q1982" s="181">
        <v>9397.8232971328616</v>
      </c>
      <c r="R1982" s="181">
        <v>9350.1809498345538</v>
      </c>
      <c r="S1982" s="181">
        <v>9294.5670612226404</v>
      </c>
      <c r="T1982" s="181">
        <v>9232.5081482511523</v>
      </c>
      <c r="U1982" s="181">
        <v>9164.4371299767645</v>
      </c>
      <c r="V1982" s="181">
        <v>9090.4619227834737</v>
      </c>
      <c r="W1982" s="181">
        <v>9011.2467400397218</v>
      </c>
      <c r="X1982" s="181">
        <v>8927.2942440233983</v>
      </c>
      <c r="Y1982" s="181">
        <v>8838.9609445122715</v>
      </c>
    </row>
    <row r="1983" spans="1:25" x14ac:dyDescent="0.25">
      <c r="A1983" s="178" t="s">
        <v>1929</v>
      </c>
      <c r="B1983" s="178" t="s">
        <v>794</v>
      </c>
      <c r="C1983" s="178" t="s">
        <v>510</v>
      </c>
      <c r="D1983" s="178" t="s">
        <v>2005</v>
      </c>
      <c r="E1983" s="181">
        <v>1305.7524512509247</v>
      </c>
      <c r="F1983" s="181">
        <v>1428.4257750223637</v>
      </c>
      <c r="G1983" s="181">
        <v>1538.6630139353631</v>
      </c>
      <c r="H1983" s="181">
        <v>1637.4970997411501</v>
      </c>
      <c r="I1983" s="181">
        <v>1726.7243215276308</v>
      </c>
      <c r="J1983" s="182">
        <v>1807.9986364824565</v>
      </c>
      <c r="K1983" s="181">
        <v>1882.8146666183595</v>
      </c>
      <c r="L1983" s="181">
        <v>1952.4679226154633</v>
      </c>
      <c r="M1983" s="181">
        <v>2017.9776134627962</v>
      </c>
      <c r="N1983" s="181">
        <v>2080.1908944034017</v>
      </c>
      <c r="O1983" s="181">
        <v>2139.7167358315114</v>
      </c>
      <c r="P1983" s="181">
        <v>2197.3596705788318</v>
      </c>
      <c r="Q1983" s="181">
        <v>2253.8001691355184</v>
      </c>
      <c r="R1983" s="181">
        <v>2309.2378820442955</v>
      </c>
      <c r="S1983" s="181">
        <v>2363.9503362566325</v>
      </c>
      <c r="T1983" s="181">
        <v>2418.1843606866682</v>
      </c>
      <c r="U1983" s="181">
        <v>2471.9292136847457</v>
      </c>
      <c r="V1983" s="181">
        <v>2525.08912417484</v>
      </c>
      <c r="W1983" s="181">
        <v>2577.7225225934703</v>
      </c>
      <c r="X1983" s="181">
        <v>2629.8541262142003</v>
      </c>
      <c r="Y1983" s="181">
        <v>2681.473754271196</v>
      </c>
    </row>
    <row r="1984" spans="1:25" x14ac:dyDescent="0.25">
      <c r="A1984" s="178" t="s">
        <v>1929</v>
      </c>
      <c r="B1984" s="178" t="s">
        <v>794</v>
      </c>
      <c r="C1984" s="178" t="s">
        <v>703</v>
      </c>
      <c r="D1984" s="178" t="s">
        <v>2006</v>
      </c>
      <c r="E1984" s="181">
        <v>2125.2665963727231</v>
      </c>
      <c r="F1984" s="181">
        <v>2349.7491356254532</v>
      </c>
      <c r="G1984" s="181">
        <v>2558.10630810974</v>
      </c>
      <c r="H1984" s="181">
        <v>2751.4832132452188</v>
      </c>
      <c r="I1984" s="181">
        <v>2932.3822915492865</v>
      </c>
      <c r="J1984" s="182">
        <v>3103.1797629154125</v>
      </c>
      <c r="K1984" s="181">
        <v>3266.0863479576437</v>
      </c>
      <c r="L1984" s="181">
        <v>3423.0658279847439</v>
      </c>
      <c r="M1984" s="181">
        <v>3575.6824375566475</v>
      </c>
      <c r="N1984" s="181">
        <v>3725.2638858258952</v>
      </c>
      <c r="O1984" s="181">
        <v>3872.767174593429</v>
      </c>
      <c r="P1984" s="181">
        <v>4019.550675585795</v>
      </c>
      <c r="Q1984" s="181">
        <v>4166.8034964046219</v>
      </c>
      <c r="R1984" s="181">
        <v>4314.8682539002803</v>
      </c>
      <c r="S1984" s="181">
        <v>4464.2496040528949</v>
      </c>
      <c r="T1984" s="181">
        <v>4615.415268366598</v>
      </c>
      <c r="U1984" s="181">
        <v>4768.3558509576005</v>
      </c>
      <c r="V1984" s="181">
        <v>4922.8952328912237</v>
      </c>
      <c r="W1984" s="181">
        <v>5079.1530786123358</v>
      </c>
      <c r="X1984" s="181">
        <v>5237.1866154430973</v>
      </c>
      <c r="Y1984" s="181">
        <v>5396.9847902129186</v>
      </c>
    </row>
    <row r="1985" spans="1:25" x14ac:dyDescent="0.25">
      <c r="A1985" s="178" t="s">
        <v>1929</v>
      </c>
      <c r="B1985" s="178" t="s">
        <v>794</v>
      </c>
      <c r="C1985" s="178" t="s">
        <v>1085</v>
      </c>
      <c r="D1985" s="178" t="s">
        <v>2007</v>
      </c>
      <c r="E1985" s="181">
        <v>2508.1792624494096</v>
      </c>
      <c r="F1985" s="181">
        <v>2664.3720904268807</v>
      </c>
      <c r="G1985" s="181">
        <v>2786.8923060322709</v>
      </c>
      <c r="H1985" s="181">
        <v>2880.0278418225739</v>
      </c>
      <c r="I1985" s="181">
        <v>2949.0261768287533</v>
      </c>
      <c r="J1985" s="182">
        <v>2998.4250293940568</v>
      </c>
      <c r="K1985" s="181">
        <v>3032.090384390181</v>
      </c>
      <c r="L1985" s="181">
        <v>3053.2189737080516</v>
      </c>
      <c r="M1985" s="181">
        <v>3064.2899984121714</v>
      </c>
      <c r="N1985" s="181">
        <v>3067.2995098446345</v>
      </c>
      <c r="O1985" s="181">
        <v>3063.7177471871873</v>
      </c>
      <c r="P1985" s="181">
        <v>3055.153903675538</v>
      </c>
      <c r="Q1985" s="181">
        <v>3042.8940085917311</v>
      </c>
      <c r="R1985" s="181">
        <v>3027.4680308343613</v>
      </c>
      <c r="S1985" s="181">
        <v>3009.4609707842642</v>
      </c>
      <c r="T1985" s="181">
        <v>2989.3670949483285</v>
      </c>
      <c r="U1985" s="181">
        <v>2967.326576935071</v>
      </c>
      <c r="V1985" s="181">
        <v>2943.3743586781611</v>
      </c>
      <c r="W1985" s="181">
        <v>2917.7255039019701</v>
      </c>
      <c r="X1985" s="181">
        <v>2890.5427681707788</v>
      </c>
      <c r="Y1985" s="181">
        <v>2861.9415847538112</v>
      </c>
    </row>
    <row r="1986" spans="1:25" x14ac:dyDescent="0.25">
      <c r="A1986" s="178" t="s">
        <v>1929</v>
      </c>
      <c r="B1986" s="178" t="s">
        <v>794</v>
      </c>
      <c r="C1986" s="178" t="s">
        <v>240</v>
      </c>
      <c r="D1986" s="178" t="s">
        <v>241</v>
      </c>
      <c r="E1986" s="181">
        <v>7203.4179060087863</v>
      </c>
      <c r="F1986" s="181">
        <v>7842.616034547761</v>
      </c>
      <c r="G1986" s="181">
        <v>8410.6431544311163</v>
      </c>
      <c r="H1986" s="181">
        <v>8914.6471330912136</v>
      </c>
      <c r="I1986" s="181">
        <v>9365.6637454660522</v>
      </c>
      <c r="J1986" s="182">
        <v>9773.6777298016368</v>
      </c>
      <c r="K1986" s="181">
        <v>10147.582631052332</v>
      </c>
      <c r="L1986" s="181">
        <v>10495.014018091613</v>
      </c>
      <c r="M1986" s="181">
        <v>10821.979157208316</v>
      </c>
      <c r="N1986" s="181">
        <v>11133.456021200018</v>
      </c>
      <c r="O1986" s="181">
        <v>11433.067939547636</v>
      </c>
      <c r="P1986" s="181">
        <v>11725.423186116432</v>
      </c>
      <c r="Q1986" s="181">
        <v>12014.417703395069</v>
      </c>
      <c r="R1986" s="181">
        <v>12301.351642588037</v>
      </c>
      <c r="S1986" s="181">
        <v>12587.921450550439</v>
      </c>
      <c r="T1986" s="181">
        <v>12875.64543026016</v>
      </c>
      <c r="U1986" s="181">
        <v>13164.660257499474</v>
      </c>
      <c r="V1986" s="181">
        <v>13454.641125654898</v>
      </c>
      <c r="W1986" s="181">
        <v>13746.075832741535</v>
      </c>
      <c r="X1986" s="181">
        <v>14039.264936820728</v>
      </c>
      <c r="Y1986" s="181">
        <v>14334.315399192446</v>
      </c>
    </row>
    <row r="1987" spans="1:25" x14ac:dyDescent="0.25">
      <c r="A1987" s="178" t="s">
        <v>1929</v>
      </c>
      <c r="B1987" s="178" t="s">
        <v>799</v>
      </c>
      <c r="C1987" s="178" t="s">
        <v>218</v>
      </c>
      <c r="D1987" s="178" t="s">
        <v>2008</v>
      </c>
      <c r="E1987" s="181">
        <v>6270.9361240970429</v>
      </c>
      <c r="F1987" s="181">
        <v>6350.3079337296704</v>
      </c>
      <c r="G1987" s="181">
        <v>6436.597357795471</v>
      </c>
      <c r="H1987" s="181">
        <v>6526.4585059384917</v>
      </c>
      <c r="I1987" s="181">
        <v>6619.2145521389621</v>
      </c>
      <c r="J1987" s="182">
        <v>6714.1081406988278</v>
      </c>
      <c r="K1987" s="181">
        <v>6810.5731326966261</v>
      </c>
      <c r="L1987" s="181">
        <v>6908.1977777396196</v>
      </c>
      <c r="M1987" s="181">
        <v>7006.4637895567039</v>
      </c>
      <c r="N1987" s="181">
        <v>7104.9392493631631</v>
      </c>
      <c r="O1987" s="181">
        <v>7203.0797405989169</v>
      </c>
      <c r="P1987" s="181">
        <v>7301.4926438701841</v>
      </c>
      <c r="Q1987" s="181">
        <v>7400.7857094512456</v>
      </c>
      <c r="R1987" s="181">
        <v>7500.3701159762495</v>
      </c>
      <c r="S1987" s="181">
        <v>7600.110934409855</v>
      </c>
      <c r="T1987" s="181">
        <v>7700.0735684877272</v>
      </c>
      <c r="U1987" s="181">
        <v>7800.1147695932996</v>
      </c>
      <c r="V1987" s="181">
        <v>7899.930663986499</v>
      </c>
      <c r="W1987" s="181">
        <v>7999.4699925173318</v>
      </c>
      <c r="X1987" s="181">
        <v>8098.6507667656788</v>
      </c>
      <c r="Y1987" s="181">
        <v>8197.4572567097675</v>
      </c>
    </row>
    <row r="1988" spans="1:25" x14ac:dyDescent="0.25">
      <c r="A1988" s="178" t="s">
        <v>1929</v>
      </c>
      <c r="B1988" s="178" t="s">
        <v>799</v>
      </c>
      <c r="C1988" s="178" t="s">
        <v>240</v>
      </c>
      <c r="D1988" s="178" t="s">
        <v>241</v>
      </c>
      <c r="E1988" s="181">
        <v>12957.708767555796</v>
      </c>
      <c r="F1988" s="181">
        <v>12998.576864414395</v>
      </c>
      <c r="G1988" s="181">
        <v>13052.21604821738</v>
      </c>
      <c r="H1988" s="181">
        <v>13111.545246740898</v>
      </c>
      <c r="I1988" s="181">
        <v>13175.054746077076</v>
      </c>
      <c r="J1988" s="182">
        <v>13241.130255864198</v>
      </c>
      <c r="K1988" s="181">
        <v>13308.589265980867</v>
      </c>
      <c r="L1988" s="181">
        <v>13376.590686107949</v>
      </c>
      <c r="M1988" s="181">
        <v>13444.119158324815</v>
      </c>
      <c r="N1988" s="181">
        <v>13510.360012861036</v>
      </c>
      <c r="O1988" s="181">
        <v>13574.315871998466</v>
      </c>
      <c r="P1988" s="181">
        <v>13637.176425558355</v>
      </c>
      <c r="Q1988" s="181">
        <v>13700.090343769874</v>
      </c>
      <c r="R1988" s="181">
        <v>13761.970491905266</v>
      </c>
      <c r="S1988" s="181">
        <v>13822.593417597893</v>
      </c>
      <c r="T1988" s="181">
        <v>13882.104868641583</v>
      </c>
      <c r="U1988" s="181">
        <v>13940.272893055919</v>
      </c>
      <c r="V1988" s="181">
        <v>13996.589213087706</v>
      </c>
      <c r="W1988" s="181">
        <v>14051.007039530687</v>
      </c>
      <c r="X1988" s="181">
        <v>14103.428047153653</v>
      </c>
      <c r="Y1988" s="181">
        <v>14153.872045784654</v>
      </c>
    </row>
    <row r="1989" spans="1:25" x14ac:dyDescent="0.25">
      <c r="A1989" s="178" t="s">
        <v>1929</v>
      </c>
      <c r="B1989" s="178" t="s">
        <v>800</v>
      </c>
      <c r="C1989" s="178" t="s">
        <v>218</v>
      </c>
      <c r="D1989" s="178" t="s">
        <v>2009</v>
      </c>
      <c r="E1989" s="181">
        <v>24730.656927957221</v>
      </c>
      <c r="F1989" s="181">
        <v>25047.62479424429</v>
      </c>
      <c r="G1989" s="181">
        <v>25352.841422685018</v>
      </c>
      <c r="H1989" s="181">
        <v>25642.482759173072</v>
      </c>
      <c r="I1989" s="181">
        <v>25921.355088921944</v>
      </c>
      <c r="J1989" s="182">
        <v>26191.915815196338</v>
      </c>
      <c r="K1989" s="181">
        <v>26456.024981691815</v>
      </c>
      <c r="L1989" s="181">
        <v>26715.216723640908</v>
      </c>
      <c r="M1989" s="181">
        <v>26969.809204854639</v>
      </c>
      <c r="N1989" s="181">
        <v>27219.940755609801</v>
      </c>
      <c r="O1989" s="181">
        <v>27464.769390114012</v>
      </c>
      <c r="P1989" s="181">
        <v>27707.604090402441</v>
      </c>
      <c r="Q1989" s="181">
        <v>27951.445651609796</v>
      </c>
      <c r="R1989" s="181">
        <v>28194.446683795526</v>
      </c>
      <c r="S1989" s="181">
        <v>28436.514671858295</v>
      </c>
      <c r="T1989" s="181">
        <v>28677.40771173127</v>
      </c>
      <c r="U1989" s="181">
        <v>28915.536147575651</v>
      </c>
      <c r="V1989" s="181">
        <v>29149.436860085694</v>
      </c>
      <c r="W1989" s="181">
        <v>29379.047947317064</v>
      </c>
      <c r="X1989" s="181">
        <v>29604.225014529777</v>
      </c>
      <c r="Y1989" s="181">
        <v>29824.317212389586</v>
      </c>
    </row>
    <row r="1990" spans="1:25" x14ac:dyDescent="0.25">
      <c r="A1990" s="178" t="s">
        <v>1929</v>
      </c>
      <c r="B1990" s="178" t="s">
        <v>800</v>
      </c>
      <c r="C1990" s="178" t="s">
        <v>240</v>
      </c>
      <c r="D1990" s="178" t="s">
        <v>241</v>
      </c>
      <c r="E1990" s="181">
        <v>7619.792547306969</v>
      </c>
      <c r="F1990" s="181">
        <v>7761.8025405945446</v>
      </c>
      <c r="G1990" s="181">
        <v>7901.5306189179064</v>
      </c>
      <c r="H1990" s="181">
        <v>8037.7261570921482</v>
      </c>
      <c r="I1990" s="181">
        <v>8171.8310902091889</v>
      </c>
      <c r="J1990" s="182">
        <v>8304.5765438708404</v>
      </c>
      <c r="K1990" s="181">
        <v>8436.5204673724638</v>
      </c>
      <c r="L1990" s="181">
        <v>8568.129471838598</v>
      </c>
      <c r="M1990" s="181">
        <v>8699.4889160733965</v>
      </c>
      <c r="N1990" s="181">
        <v>8830.6279372447279</v>
      </c>
      <c r="O1990" s="181">
        <v>8961.2566230472694</v>
      </c>
      <c r="P1990" s="181">
        <v>9092.4406998677423</v>
      </c>
      <c r="Q1990" s="181">
        <v>9225.1688673956887</v>
      </c>
      <c r="R1990" s="181">
        <v>9358.8432283311286</v>
      </c>
      <c r="S1990" s="181">
        <v>9493.4377851289428</v>
      </c>
      <c r="T1990" s="181">
        <v>9628.8756864026582</v>
      </c>
      <c r="U1990" s="181">
        <v>9764.6230947110143</v>
      </c>
      <c r="V1990" s="181">
        <v>9900.1768028767819</v>
      </c>
      <c r="W1990" s="181">
        <v>10035.50070568312</v>
      </c>
      <c r="X1990" s="181">
        <v>10170.529658518195</v>
      </c>
      <c r="Y1990" s="181">
        <v>10305.022164826263</v>
      </c>
    </row>
    <row r="1991" spans="1:25" x14ac:dyDescent="0.25">
      <c r="A1991" s="178" t="s">
        <v>1929</v>
      </c>
      <c r="B1991" s="178" t="s">
        <v>804</v>
      </c>
      <c r="C1991" s="178" t="s">
        <v>218</v>
      </c>
      <c r="D1991" s="178" t="s">
        <v>2010</v>
      </c>
      <c r="E1991" s="181">
        <v>17427.036261982867</v>
      </c>
      <c r="F1991" s="181">
        <v>17586.7907079627</v>
      </c>
      <c r="G1991" s="181">
        <v>17758.348256336627</v>
      </c>
      <c r="H1991" s="181">
        <v>17933.863308341843</v>
      </c>
      <c r="I1991" s="181">
        <v>18112.849281468611</v>
      </c>
      <c r="J1991" s="182">
        <v>18294.036574810933</v>
      </c>
      <c r="K1991" s="181">
        <v>18476.465933153915</v>
      </c>
      <c r="L1991" s="181">
        <v>18659.498301765605</v>
      </c>
      <c r="M1991" s="181">
        <v>18842.061170215136</v>
      </c>
      <c r="N1991" s="181">
        <v>19023.150185278748</v>
      </c>
      <c r="O1991" s="181">
        <v>19201.368346759045</v>
      </c>
      <c r="P1991" s="181">
        <v>19378.44796601135</v>
      </c>
      <c r="Q1991" s="181">
        <v>19556.070336093133</v>
      </c>
      <c r="R1991" s="181">
        <v>19732.701421002377</v>
      </c>
      <c r="S1991" s="181">
        <v>19908.151423146159</v>
      </c>
      <c r="T1991" s="181">
        <v>20082.346591425514</v>
      </c>
      <c r="U1991" s="181">
        <v>20254.252025964819</v>
      </c>
      <c r="V1991" s="181">
        <v>20422.828704244868</v>
      </c>
      <c r="W1991" s="181">
        <v>20588.0630524999</v>
      </c>
      <c r="X1991" s="181">
        <v>20749.983566959771</v>
      </c>
      <c r="Y1991" s="181">
        <v>20908.422898526223</v>
      </c>
    </row>
    <row r="1992" spans="1:25" x14ac:dyDescent="0.25">
      <c r="A1992" s="178" t="s">
        <v>1929</v>
      </c>
      <c r="B1992" s="178" t="s">
        <v>804</v>
      </c>
      <c r="C1992" s="178" t="s">
        <v>528</v>
      </c>
      <c r="D1992" s="178" t="s">
        <v>2011</v>
      </c>
      <c r="E1992" s="181">
        <v>2789.7034332423168</v>
      </c>
      <c r="F1992" s="181">
        <v>2832.3312351738182</v>
      </c>
      <c r="G1992" s="181">
        <v>2877.285516796192</v>
      </c>
      <c r="H1992" s="181">
        <v>2923.3256066222671</v>
      </c>
      <c r="I1992" s="181">
        <v>2970.3871218100644</v>
      </c>
      <c r="J1992" s="182">
        <v>3018.2747288127835</v>
      </c>
      <c r="K1992" s="181">
        <v>3066.8396861836914</v>
      </c>
      <c r="L1992" s="181">
        <v>3115.9829751462557</v>
      </c>
      <c r="M1992" s="181">
        <v>3165.5302449812762</v>
      </c>
      <c r="N1992" s="181">
        <v>3215.3143520124927</v>
      </c>
      <c r="O1992" s="181">
        <v>3265.097285405519</v>
      </c>
      <c r="P1992" s="181">
        <v>3315.1706021224309</v>
      </c>
      <c r="Q1992" s="181">
        <v>3365.8241833626498</v>
      </c>
      <c r="R1992" s="181">
        <v>3416.7981631167336</v>
      </c>
      <c r="S1992" s="181">
        <v>3468.0604612604761</v>
      </c>
      <c r="T1992" s="181">
        <v>3519.5985284722628</v>
      </c>
      <c r="U1992" s="181">
        <v>3571.2300188888685</v>
      </c>
      <c r="V1992" s="181">
        <v>3622.7674171221156</v>
      </c>
      <c r="W1992" s="181">
        <v>3674.2016889999354</v>
      </c>
      <c r="X1992" s="181">
        <v>3725.5311967375787</v>
      </c>
      <c r="Y1992" s="181">
        <v>3776.7189507627513</v>
      </c>
    </row>
    <row r="1993" spans="1:25" x14ac:dyDescent="0.25">
      <c r="A1993" s="178" t="s">
        <v>1929</v>
      </c>
      <c r="B1993" s="178" t="s">
        <v>804</v>
      </c>
      <c r="C1993" s="178" t="s">
        <v>240</v>
      </c>
      <c r="D1993" s="178" t="s">
        <v>241</v>
      </c>
      <c r="E1993" s="181">
        <v>2960.8943846649572</v>
      </c>
      <c r="F1993" s="181">
        <v>2967.0429442416171</v>
      </c>
      <c r="G1993" s="181">
        <v>2975.2800573064055</v>
      </c>
      <c r="H1993" s="181">
        <v>2984.2618940573802</v>
      </c>
      <c r="I1993" s="181">
        <v>2993.8976481392338</v>
      </c>
      <c r="J1993" s="182">
        <v>3003.9705003079621</v>
      </c>
      <c r="K1993" s="181">
        <v>3014.3200081502609</v>
      </c>
      <c r="L1993" s="181">
        <v>3024.8417675425753</v>
      </c>
      <c r="M1993" s="181">
        <v>3035.3641436623225</v>
      </c>
      <c r="N1993" s="181">
        <v>3045.7305733815538</v>
      </c>
      <c r="O1993" s="181">
        <v>3055.725658492659</v>
      </c>
      <c r="P1993" s="181">
        <v>3065.6339657328276</v>
      </c>
      <c r="Q1993" s="181">
        <v>3075.7251300002431</v>
      </c>
      <c r="R1993" s="181">
        <v>3085.7596486012753</v>
      </c>
      <c r="S1993" s="181">
        <v>3095.7123766480181</v>
      </c>
      <c r="T1993" s="181">
        <v>3105.5765189295212</v>
      </c>
      <c r="U1993" s="181">
        <v>3115.1974375387208</v>
      </c>
      <c r="V1993" s="181">
        <v>3124.4229899166544</v>
      </c>
      <c r="W1993" s="181">
        <v>3133.2600448829176</v>
      </c>
      <c r="X1993" s="181">
        <v>3141.7214114577446</v>
      </c>
      <c r="Y1993" s="181">
        <v>3149.7898530535631</v>
      </c>
    </row>
    <row r="1994" spans="1:25" x14ac:dyDescent="0.25">
      <c r="A1994" s="178" t="s">
        <v>1929</v>
      </c>
      <c r="B1994" s="178" t="s">
        <v>808</v>
      </c>
      <c r="C1994" s="178" t="s">
        <v>218</v>
      </c>
      <c r="D1994" s="178" t="s">
        <v>261</v>
      </c>
      <c r="E1994" s="181">
        <v>8340.9744724861375</v>
      </c>
      <c r="F1994" s="181">
        <v>8419.7310742565023</v>
      </c>
      <c r="G1994" s="181">
        <v>8506.820976373856</v>
      </c>
      <c r="H1994" s="181">
        <v>8598.4287411093119</v>
      </c>
      <c r="I1994" s="181">
        <v>8694.0956196956358</v>
      </c>
      <c r="J1994" s="182">
        <v>8793.1711655693907</v>
      </c>
      <c r="K1994" s="181">
        <v>8895.0957325848485</v>
      </c>
      <c r="L1994" s="181">
        <v>8999.3446014179972</v>
      </c>
      <c r="M1994" s="181">
        <v>9105.1419311810569</v>
      </c>
      <c r="N1994" s="181">
        <v>9211.8268894136545</v>
      </c>
      <c r="O1994" s="181">
        <v>9318.5329866167031</v>
      </c>
      <c r="P1994" s="181">
        <v>9425.7312276929188</v>
      </c>
      <c r="Q1994" s="181">
        <v>9533.8149364471501</v>
      </c>
      <c r="R1994" s="181">
        <v>9641.6297891884606</v>
      </c>
      <c r="S1994" s="181">
        <v>9748.663325509744</v>
      </c>
      <c r="T1994" s="181">
        <v>9854.525460855928</v>
      </c>
      <c r="U1994" s="181">
        <v>9958.862347480981</v>
      </c>
      <c r="V1994" s="181">
        <v>10061.29750555216</v>
      </c>
      <c r="W1994" s="181">
        <v>10161.468772858698</v>
      </c>
      <c r="X1994" s="181">
        <v>10259.048136969815</v>
      </c>
      <c r="Y1994" s="181">
        <v>10353.668566814247</v>
      </c>
    </row>
    <row r="1995" spans="1:25" x14ac:dyDescent="0.25">
      <c r="A1995" s="178" t="s">
        <v>1929</v>
      </c>
      <c r="B1995" s="178" t="s">
        <v>808</v>
      </c>
      <c r="C1995" s="178" t="s">
        <v>240</v>
      </c>
      <c r="D1995" s="178" t="s">
        <v>241</v>
      </c>
      <c r="E1995" s="181">
        <v>10500.790386321802</v>
      </c>
      <c r="F1995" s="181">
        <v>10557.719974404064</v>
      </c>
      <c r="G1995" s="181">
        <v>10625.670308262601</v>
      </c>
      <c r="H1995" s="181">
        <v>10699.820864467811</v>
      </c>
      <c r="I1995" s="181">
        <v>10779.591029316047</v>
      </c>
      <c r="J1995" s="182">
        <v>10864.176685695358</v>
      </c>
      <c r="K1995" s="181">
        <v>10952.901377686274</v>
      </c>
      <c r="L1995" s="181">
        <v>11045.144890120479</v>
      </c>
      <c r="M1995" s="181">
        <v>11139.991725231093</v>
      </c>
      <c r="N1995" s="181">
        <v>11236.68149973984</v>
      </c>
      <c r="O1995" s="181">
        <v>11334.215639200444</v>
      </c>
      <c r="P1995" s="181">
        <v>11433.231533511025</v>
      </c>
      <c r="Q1995" s="181">
        <v>11534.267875952894</v>
      </c>
      <c r="R1995" s="181">
        <v>11635.992668930499</v>
      </c>
      <c r="S1995" s="181">
        <v>11737.861927570562</v>
      </c>
      <c r="T1995" s="181">
        <v>11839.485140380863</v>
      </c>
      <c r="U1995" s="181">
        <v>11940.519620243989</v>
      </c>
      <c r="V1995" s="181">
        <v>12040.598976123994</v>
      </c>
      <c r="W1995" s="181">
        <v>12139.37687425299</v>
      </c>
      <c r="X1995" s="181">
        <v>12236.549887060142</v>
      </c>
      <c r="Y1995" s="181">
        <v>12331.769396096961</v>
      </c>
    </row>
    <row r="1996" spans="1:25" x14ac:dyDescent="0.25">
      <c r="A1996" s="178" t="s">
        <v>1929</v>
      </c>
      <c r="B1996" s="178" t="s">
        <v>810</v>
      </c>
      <c r="C1996" s="178" t="s">
        <v>565</v>
      </c>
      <c r="D1996" s="178" t="s">
        <v>566</v>
      </c>
      <c r="E1996" s="181">
        <v>9676.5828068824594</v>
      </c>
      <c r="F1996" s="181">
        <v>9811.195217254106</v>
      </c>
      <c r="G1996" s="181">
        <v>9938.5114745616484</v>
      </c>
      <c r="H1996" s="181">
        <v>10057.503879929056</v>
      </c>
      <c r="I1996" s="181">
        <v>10170.521757250448</v>
      </c>
      <c r="J1996" s="182">
        <v>10278.921844089802</v>
      </c>
      <c r="K1996" s="181">
        <v>10383.72681266914</v>
      </c>
      <c r="L1996" s="181">
        <v>10485.712914997865</v>
      </c>
      <c r="M1996" s="181">
        <v>10585.097480728738</v>
      </c>
      <c r="N1996" s="181">
        <v>10682.170802315408</v>
      </c>
      <c r="O1996" s="181">
        <v>10776.723174954468</v>
      </c>
      <c r="P1996" s="181">
        <v>10870.122598114447</v>
      </c>
      <c r="Q1996" s="181">
        <v>10963.567845369262</v>
      </c>
      <c r="R1996" s="181">
        <v>11056.373476837374</v>
      </c>
      <c r="S1996" s="181">
        <v>11148.700247898883</v>
      </c>
      <c r="T1996" s="181">
        <v>11240.710608759471</v>
      </c>
      <c r="U1996" s="181">
        <v>11331.834055455332</v>
      </c>
      <c r="V1996" s="181">
        <v>11421.455277005787</v>
      </c>
      <c r="W1996" s="181">
        <v>11509.619215546911</v>
      </c>
      <c r="X1996" s="181">
        <v>11596.421242156002</v>
      </c>
      <c r="Y1996" s="181">
        <v>11681.79402010125</v>
      </c>
    </row>
    <row r="1997" spans="1:25" x14ac:dyDescent="0.25">
      <c r="A1997" s="178" t="s">
        <v>1929</v>
      </c>
      <c r="B1997" s="178" t="s">
        <v>811</v>
      </c>
      <c r="C1997" s="178" t="s">
        <v>218</v>
      </c>
      <c r="D1997" s="178" t="s">
        <v>2012</v>
      </c>
      <c r="E1997" s="181">
        <v>19097.493129989212</v>
      </c>
      <c r="F1997" s="181">
        <v>19219.855974903068</v>
      </c>
      <c r="G1997" s="181">
        <v>19335.559136516284</v>
      </c>
      <c r="H1997" s="181">
        <v>19439.987468176369</v>
      </c>
      <c r="I1997" s="181">
        <v>19535.51107174045</v>
      </c>
      <c r="J1997" s="182">
        <v>19622.944238198772</v>
      </c>
      <c r="K1997" s="181">
        <v>19702.915269023444</v>
      </c>
      <c r="L1997" s="181">
        <v>19776.033745750428</v>
      </c>
      <c r="M1997" s="181">
        <v>19842.17837216581</v>
      </c>
      <c r="N1997" s="181">
        <v>19901.146789492494</v>
      </c>
      <c r="O1997" s="181">
        <v>19952.17491576495</v>
      </c>
      <c r="P1997" s="181">
        <v>19997.653984989443</v>
      </c>
      <c r="Q1997" s="181">
        <v>20039.814560431412</v>
      </c>
      <c r="R1997" s="181">
        <v>20077.459208470071</v>
      </c>
      <c r="S1997" s="181">
        <v>20110.633864721669</v>
      </c>
      <c r="T1997" s="181">
        <v>20138.957410068899</v>
      </c>
      <c r="U1997" s="181">
        <v>20161.101342406062</v>
      </c>
      <c r="V1997" s="181">
        <v>20176.186937910203</v>
      </c>
      <c r="W1997" s="181">
        <v>20184.365040308778</v>
      </c>
      <c r="X1997" s="181">
        <v>20185.703849130728</v>
      </c>
      <c r="Y1997" s="181">
        <v>20179.639943336846</v>
      </c>
    </row>
    <row r="1998" spans="1:25" x14ac:dyDescent="0.25">
      <c r="A1998" s="178" t="s">
        <v>1929</v>
      </c>
      <c r="B1998" s="178" t="s">
        <v>811</v>
      </c>
      <c r="C1998" s="178" t="s">
        <v>560</v>
      </c>
      <c r="D1998" s="178" t="s">
        <v>2013</v>
      </c>
      <c r="E1998" s="181">
        <v>3147.4597472351202</v>
      </c>
      <c r="F1998" s="181">
        <v>3286.7596665529336</v>
      </c>
      <c r="G1998" s="181">
        <v>3430.9038958330798</v>
      </c>
      <c r="H1998" s="181">
        <v>3579.1656286529028</v>
      </c>
      <c r="I1998" s="181">
        <v>3732.0253984400492</v>
      </c>
      <c r="J1998" s="182">
        <v>3889.7167840170418</v>
      </c>
      <c r="K1998" s="181">
        <v>4052.4559110219725</v>
      </c>
      <c r="L1998" s="181">
        <v>4220.4717845703017</v>
      </c>
      <c r="M1998" s="181">
        <v>4393.849264500941</v>
      </c>
      <c r="N1998" s="181">
        <v>4572.6494153183112</v>
      </c>
      <c r="O1998" s="181">
        <v>4756.7907088852953</v>
      </c>
      <c r="P1998" s="181">
        <v>4946.9423295806</v>
      </c>
      <c r="Q1998" s="181">
        <v>5143.8168185385239</v>
      </c>
      <c r="R1998" s="181">
        <v>5347.2999462307234</v>
      </c>
      <c r="S1998" s="181">
        <v>5557.5777932853543</v>
      </c>
      <c r="T1998" s="181">
        <v>5774.71788772942</v>
      </c>
      <c r="U1998" s="181">
        <v>5998.491385527298</v>
      </c>
      <c r="V1998" s="181">
        <v>6228.7496779650919</v>
      </c>
      <c r="W1998" s="181">
        <v>6465.6303892215055</v>
      </c>
      <c r="X1998" s="181">
        <v>6709.2454062171792</v>
      </c>
      <c r="Y1998" s="181">
        <v>6959.4864087122878</v>
      </c>
    </row>
    <row r="1999" spans="1:25" x14ac:dyDescent="0.25">
      <c r="A1999" s="178" t="s">
        <v>1929</v>
      </c>
      <c r="B1999" s="178" t="s">
        <v>811</v>
      </c>
      <c r="C1999" s="178" t="s">
        <v>506</v>
      </c>
      <c r="D1999" s="178" t="s">
        <v>2014</v>
      </c>
      <c r="E1999" s="181">
        <v>2146.5938861896425</v>
      </c>
      <c r="F1999" s="181">
        <v>2186.3921414111087</v>
      </c>
      <c r="G1999" s="181">
        <v>2226.0712833136213</v>
      </c>
      <c r="H1999" s="181">
        <v>2265.0756724877374</v>
      </c>
      <c r="I1999" s="181">
        <v>2303.6469200183633</v>
      </c>
      <c r="J1999" s="182">
        <v>2341.8534339136854</v>
      </c>
      <c r="K1999" s="181">
        <v>2379.7450609919078</v>
      </c>
      <c r="L1999" s="181">
        <v>2417.372304087778</v>
      </c>
      <c r="M1999" s="181">
        <v>2454.6981774183228</v>
      </c>
      <c r="N1999" s="181">
        <v>2491.6742090607072</v>
      </c>
      <c r="O1999" s="181">
        <v>2528.1788888606675</v>
      </c>
      <c r="P1999" s="181">
        <v>2564.4899990094359</v>
      </c>
      <c r="Q1999" s="181">
        <v>2600.8784826962128</v>
      </c>
      <c r="R1999" s="181">
        <v>2637.1784526284623</v>
      </c>
      <c r="S1999" s="181">
        <v>2673.3814413002974</v>
      </c>
      <c r="T1999" s="181">
        <v>2709.4213965540921</v>
      </c>
      <c r="U1999" s="181">
        <v>2745.1003710506266</v>
      </c>
      <c r="V1999" s="181">
        <v>2780.2731914241795</v>
      </c>
      <c r="W1999" s="181">
        <v>2814.9317790898817</v>
      </c>
      <c r="X1999" s="181">
        <v>2849.0566355128872</v>
      </c>
      <c r="Y1999" s="181">
        <v>2882.5377357212215</v>
      </c>
    </row>
    <row r="2000" spans="1:25" x14ac:dyDescent="0.25">
      <c r="A2000" s="178" t="s">
        <v>1929</v>
      </c>
      <c r="B2000" s="178" t="s">
        <v>811</v>
      </c>
      <c r="C2000" s="178" t="s">
        <v>244</v>
      </c>
      <c r="D2000" s="178" t="s">
        <v>2015</v>
      </c>
      <c r="E2000" s="181">
        <v>7063.8032885325056</v>
      </c>
      <c r="F2000" s="181">
        <v>7077.9582949426449</v>
      </c>
      <c r="G2000" s="181">
        <v>7089.4124239297144</v>
      </c>
      <c r="H2000" s="181">
        <v>7096.5149759787391</v>
      </c>
      <c r="I2000" s="181">
        <v>7100.183233280095</v>
      </c>
      <c r="J2000" s="182">
        <v>7100.7559321597937</v>
      </c>
      <c r="K2000" s="181">
        <v>7098.49926239456</v>
      </c>
      <c r="L2000" s="181">
        <v>7093.6683919454281</v>
      </c>
      <c r="M2000" s="181">
        <v>7086.2533261956096</v>
      </c>
      <c r="N2000" s="181">
        <v>7076.2157160088873</v>
      </c>
      <c r="O2000" s="181">
        <v>7063.319322228379</v>
      </c>
      <c r="P2000" s="181">
        <v>7048.4444752648515</v>
      </c>
      <c r="Q2000" s="181">
        <v>7032.400044810649</v>
      </c>
      <c r="R2000" s="181">
        <v>7014.7832790130087</v>
      </c>
      <c r="S2000" s="181">
        <v>6995.6311265785143</v>
      </c>
      <c r="T2000" s="181">
        <v>6974.8321688173583</v>
      </c>
      <c r="U2000" s="181">
        <v>6951.9504401333352</v>
      </c>
      <c r="V2000" s="181">
        <v>6926.7122119077821</v>
      </c>
      <c r="W2000" s="181">
        <v>6899.2007054156138</v>
      </c>
      <c r="X2000" s="181">
        <v>6869.4698362777644</v>
      </c>
      <c r="Y2000" s="181">
        <v>6837.3588349381298</v>
      </c>
    </row>
    <row r="2001" spans="1:25" x14ac:dyDescent="0.25">
      <c r="A2001" s="178" t="s">
        <v>1929</v>
      </c>
      <c r="B2001" s="178" t="s">
        <v>811</v>
      </c>
      <c r="C2001" s="178" t="s">
        <v>972</v>
      </c>
      <c r="D2001" s="178" t="s">
        <v>2016</v>
      </c>
      <c r="E2001" s="181">
        <v>3493.9133145200931</v>
      </c>
      <c r="F2001" s="181">
        <v>3563.8783492091716</v>
      </c>
      <c r="G2001" s="181">
        <v>3633.8454846053078</v>
      </c>
      <c r="H2001" s="181">
        <v>3702.9059452073679</v>
      </c>
      <c r="I2001" s="181">
        <v>3771.4508886120425</v>
      </c>
      <c r="J2001" s="182">
        <v>3839.5897900634977</v>
      </c>
      <c r="K2001" s="181">
        <v>3907.4022941214503</v>
      </c>
      <c r="L2001" s="181">
        <v>3974.9695944314822</v>
      </c>
      <c r="M2001" s="181">
        <v>4042.2292927455924</v>
      </c>
      <c r="N2001" s="181">
        <v>4109.0996887914453</v>
      </c>
      <c r="O2001" s="181">
        <v>4175.3779854300274</v>
      </c>
      <c r="P2001" s="181">
        <v>4241.5206157264984</v>
      </c>
      <c r="Q2001" s="181">
        <v>4307.9753545220574</v>
      </c>
      <c r="R2001" s="181">
        <v>4374.4679893833936</v>
      </c>
      <c r="S2001" s="181">
        <v>4440.9842094760952</v>
      </c>
      <c r="T2001" s="181">
        <v>4507.4138225877014</v>
      </c>
      <c r="U2001" s="181">
        <v>4573.4262528849249</v>
      </c>
      <c r="V2001" s="181">
        <v>4638.7770503356851</v>
      </c>
      <c r="W2001" s="181">
        <v>4703.4494164576145</v>
      </c>
      <c r="X2001" s="181">
        <v>4767.407354730406</v>
      </c>
      <c r="Y2001" s="181">
        <v>4830.4629669356564</v>
      </c>
    </row>
    <row r="2002" spans="1:25" x14ac:dyDescent="0.25">
      <c r="A2002" s="178" t="s">
        <v>1929</v>
      </c>
      <c r="B2002" s="178" t="s">
        <v>811</v>
      </c>
      <c r="C2002" s="178" t="s">
        <v>240</v>
      </c>
      <c r="D2002" s="178" t="s">
        <v>241</v>
      </c>
      <c r="E2002" s="181">
        <v>7763.8015779884008</v>
      </c>
      <c r="F2002" s="181">
        <v>7909.6296641111439</v>
      </c>
      <c r="G2002" s="181">
        <v>8055.5145627058964</v>
      </c>
      <c r="H2002" s="181">
        <v>8199.4677066385702</v>
      </c>
      <c r="I2002" s="181">
        <v>8342.3844467770668</v>
      </c>
      <c r="J2002" s="182">
        <v>8484.5334979000218</v>
      </c>
      <c r="K2002" s="181">
        <v>8626.1163784202508</v>
      </c>
      <c r="L2002" s="181">
        <v>8767.3370526133458</v>
      </c>
      <c r="M2002" s="181">
        <v>8908.0821572398927</v>
      </c>
      <c r="N2002" s="181">
        <v>9048.1960513673075</v>
      </c>
      <c r="O2002" s="181">
        <v>9187.2569222394359</v>
      </c>
      <c r="P2002" s="181">
        <v>9326.2934113104839</v>
      </c>
      <c r="Q2002" s="181">
        <v>9466.3121001392683</v>
      </c>
      <c r="R2002" s="181">
        <v>9606.7315621540038</v>
      </c>
      <c r="S2002" s="181">
        <v>9747.5423151663836</v>
      </c>
      <c r="T2002" s="181">
        <v>9888.52458662955</v>
      </c>
      <c r="U2002" s="181">
        <v>10028.975738674559</v>
      </c>
      <c r="V2002" s="181">
        <v>10168.382950679328</v>
      </c>
      <c r="W2002" s="181">
        <v>10306.732657369346</v>
      </c>
      <c r="X2002" s="181">
        <v>10443.968801977269</v>
      </c>
      <c r="Y2002" s="181">
        <v>10579.702219876577</v>
      </c>
    </row>
    <row r="2003" spans="1:25" x14ac:dyDescent="0.25">
      <c r="A2003" s="178" t="s">
        <v>1929</v>
      </c>
      <c r="B2003" s="178" t="s">
        <v>812</v>
      </c>
      <c r="C2003" s="178" t="s">
        <v>218</v>
      </c>
      <c r="D2003" s="178" t="s">
        <v>2017</v>
      </c>
      <c r="E2003" s="181">
        <v>9241.3695799193392</v>
      </c>
      <c r="F2003" s="181">
        <v>9333.25923558262</v>
      </c>
      <c r="G2003" s="181">
        <v>9419.7323775093319</v>
      </c>
      <c r="H2003" s="181">
        <v>9498.8993922907594</v>
      </c>
      <c r="I2003" s="181">
        <v>9572.2841552298451</v>
      </c>
      <c r="J2003" s="182">
        <v>9640.5924776885331</v>
      </c>
      <c r="K2003" s="181">
        <v>9704.3929675481195</v>
      </c>
      <c r="L2003" s="181">
        <v>9764.1841308118328</v>
      </c>
      <c r="M2003" s="181">
        <v>9820.0410032489181</v>
      </c>
      <c r="N2003" s="181">
        <v>9871.8915981749524</v>
      </c>
      <c r="O2003" s="181">
        <v>9919.3541061141259</v>
      </c>
      <c r="P2003" s="181">
        <v>9963.593996737487</v>
      </c>
      <c r="Q2003" s="181">
        <v>10005.645996970548</v>
      </c>
      <c r="R2003" s="181">
        <v>10044.786519779664</v>
      </c>
      <c r="S2003" s="181">
        <v>10080.925154652396</v>
      </c>
      <c r="T2003" s="181">
        <v>10114.007770987204</v>
      </c>
      <c r="U2003" s="181">
        <v>10143.795572892106</v>
      </c>
      <c r="V2003" s="181">
        <v>10170.044174940387</v>
      </c>
      <c r="W2003" s="181">
        <v>10192.727341168025</v>
      </c>
      <c r="X2003" s="181">
        <v>10211.823421521494</v>
      </c>
      <c r="Y2003" s="181">
        <v>10227.229612770301</v>
      </c>
    </row>
    <row r="2004" spans="1:25" x14ac:dyDescent="0.25">
      <c r="A2004" s="178" t="s">
        <v>1929</v>
      </c>
      <c r="B2004" s="178" t="s">
        <v>812</v>
      </c>
      <c r="C2004" s="178" t="s">
        <v>240</v>
      </c>
      <c r="D2004" s="178" t="s">
        <v>241</v>
      </c>
      <c r="E2004" s="181">
        <v>4133.4714479328268</v>
      </c>
      <c r="F2004" s="181">
        <v>4228.6682382585741</v>
      </c>
      <c r="G2004" s="181">
        <v>4324.0070985143984</v>
      </c>
      <c r="H2004" s="181">
        <v>4418.5889278580216</v>
      </c>
      <c r="I2004" s="181">
        <v>4513.0728219506118</v>
      </c>
      <c r="J2004" s="182">
        <v>4607.7607170243764</v>
      </c>
      <c r="K2004" s="181">
        <v>4702.9026262115713</v>
      </c>
      <c r="L2004" s="181">
        <v>4798.7260514084473</v>
      </c>
      <c r="M2004" s="181">
        <v>4895.2582863903253</v>
      </c>
      <c r="N2004" s="181">
        <v>4992.4517480426266</v>
      </c>
      <c r="O2004" s="181">
        <v>5090.0950093221118</v>
      </c>
      <c r="P2004" s="181">
        <v>5188.7678528287952</v>
      </c>
      <c r="Q2004" s="181">
        <v>5289.0139315388797</v>
      </c>
      <c r="R2004" s="181">
        <v>5390.4643860050937</v>
      </c>
      <c r="S2004" s="181">
        <v>5493.0705103558557</v>
      </c>
      <c r="T2004" s="181">
        <v>5596.7986326014816</v>
      </c>
      <c r="U2004" s="181">
        <v>5701.50721114917</v>
      </c>
      <c r="V2004" s="181">
        <v>5807.0406198735473</v>
      </c>
      <c r="W2004" s="181">
        <v>5913.3580297611352</v>
      </c>
      <c r="X2004" s="181">
        <v>6020.4170459785482</v>
      </c>
      <c r="Y2004" s="181">
        <v>6128.122349014553</v>
      </c>
    </row>
    <row r="2005" spans="1:25" x14ac:dyDescent="0.25">
      <c r="A2005" s="178" t="s">
        <v>1929</v>
      </c>
      <c r="B2005" s="178" t="s">
        <v>814</v>
      </c>
      <c r="C2005" s="178" t="s">
        <v>218</v>
      </c>
      <c r="D2005" s="178" t="s">
        <v>2018</v>
      </c>
      <c r="E2005" s="181">
        <v>3514.9902916334486</v>
      </c>
      <c r="F2005" s="181">
        <v>3506.8228298204936</v>
      </c>
      <c r="G2005" s="181">
        <v>3501.8615469784181</v>
      </c>
      <c r="H2005" s="181">
        <v>3498.2118959024497</v>
      </c>
      <c r="I2005" s="181">
        <v>3495.5007475541179</v>
      </c>
      <c r="J2005" s="182">
        <v>3493.3278866666437</v>
      </c>
      <c r="K2005" s="181">
        <v>3491.4122887745261</v>
      </c>
      <c r="L2005" s="181">
        <v>3489.5755282944924</v>
      </c>
      <c r="M2005" s="181">
        <v>3487.6098161155796</v>
      </c>
      <c r="N2005" s="181">
        <v>3485.3669114805321</v>
      </c>
      <c r="O2005" s="181">
        <v>3482.6551741333155</v>
      </c>
      <c r="P2005" s="181">
        <v>3479.828908579585</v>
      </c>
      <c r="Q2005" s="181">
        <v>3477.2239525669534</v>
      </c>
      <c r="R2005" s="181">
        <v>3474.638173118668</v>
      </c>
      <c r="S2005" s="181">
        <v>3472.1139617828035</v>
      </c>
      <c r="T2005" s="181">
        <v>3469.7015985960084</v>
      </c>
      <c r="U2005" s="181">
        <v>3467.220593922867</v>
      </c>
      <c r="V2005" s="181">
        <v>3464.4811391944991</v>
      </c>
      <c r="W2005" s="181">
        <v>3461.5136143642299</v>
      </c>
      <c r="X2005" s="181">
        <v>3458.3501820547717</v>
      </c>
      <c r="Y2005" s="181">
        <v>3454.9741581434178</v>
      </c>
    </row>
    <row r="2006" spans="1:25" x14ac:dyDescent="0.25">
      <c r="A2006" s="178" t="s">
        <v>1929</v>
      </c>
      <c r="B2006" s="178" t="s">
        <v>814</v>
      </c>
      <c r="C2006" s="178" t="s">
        <v>240</v>
      </c>
      <c r="D2006" s="178" t="s">
        <v>241</v>
      </c>
      <c r="E2006" s="181">
        <v>2074.7361957824878</v>
      </c>
      <c r="F2006" s="181">
        <v>2101.0845925218682</v>
      </c>
      <c r="G2006" s="181">
        <v>2129.7059450736192</v>
      </c>
      <c r="H2006" s="181">
        <v>2159.5225487856565</v>
      </c>
      <c r="I2006" s="181">
        <v>2190.342293913232</v>
      </c>
      <c r="J2006" s="182">
        <v>2221.9429278250564</v>
      </c>
      <c r="K2006" s="181">
        <v>2254.1646972135932</v>
      </c>
      <c r="L2006" s="181">
        <v>2286.9047123687083</v>
      </c>
      <c r="M2006" s="181">
        <v>2320.0338268958344</v>
      </c>
      <c r="N2006" s="181">
        <v>2353.4549456540699</v>
      </c>
      <c r="O2006" s="181">
        <v>2387.035180757277</v>
      </c>
      <c r="P2006" s="181">
        <v>2421.0134066082351</v>
      </c>
      <c r="Q2006" s="181">
        <v>2455.6299651123754</v>
      </c>
      <c r="R2006" s="181">
        <v>2490.7538327995931</v>
      </c>
      <c r="S2006" s="181">
        <v>2526.4234911842964</v>
      </c>
      <c r="T2006" s="181">
        <v>2562.685224104498</v>
      </c>
      <c r="U2006" s="181">
        <v>2599.4147034713396</v>
      </c>
      <c r="V2006" s="181">
        <v>2636.4725744223661</v>
      </c>
      <c r="W2006" s="181">
        <v>2673.8809041629097</v>
      </c>
      <c r="X2006" s="181">
        <v>2711.6644099531513</v>
      </c>
      <c r="Y2006" s="181">
        <v>2749.8103164526665</v>
      </c>
    </row>
    <row r="2007" spans="1:25" x14ac:dyDescent="0.25">
      <c r="A2007" s="178" t="s">
        <v>1929</v>
      </c>
      <c r="B2007" s="178" t="s">
        <v>821</v>
      </c>
      <c r="C2007" s="178" t="s">
        <v>218</v>
      </c>
      <c r="D2007" s="178" t="s">
        <v>2019</v>
      </c>
      <c r="E2007" s="181">
        <v>99497.774087221042</v>
      </c>
      <c r="F2007" s="181">
        <v>100758.14420393099</v>
      </c>
      <c r="G2007" s="181">
        <v>102025.44802995521</v>
      </c>
      <c r="H2007" s="181">
        <v>103267.80379792847</v>
      </c>
      <c r="I2007" s="181">
        <v>104491.70864558159</v>
      </c>
      <c r="J2007" s="182">
        <v>105696.40203213727</v>
      </c>
      <c r="K2007" s="181">
        <v>106881.12284826295</v>
      </c>
      <c r="L2007" s="181">
        <v>108045.67692997899</v>
      </c>
      <c r="M2007" s="181">
        <v>109186.39535665953</v>
      </c>
      <c r="N2007" s="181">
        <v>110299.62761683385</v>
      </c>
      <c r="O2007" s="181">
        <v>111378.84179239116</v>
      </c>
      <c r="P2007" s="181">
        <v>112435.30512043959</v>
      </c>
      <c r="Q2007" s="181">
        <v>113479.67268638893</v>
      </c>
      <c r="R2007" s="181">
        <v>114503.47172736928</v>
      </c>
      <c r="S2007" s="181">
        <v>115505.95259532222</v>
      </c>
      <c r="T2007" s="181">
        <v>116486.49309781492</v>
      </c>
      <c r="U2007" s="181">
        <v>117441.76987396374</v>
      </c>
      <c r="V2007" s="181">
        <v>118368.87539205584</v>
      </c>
      <c r="W2007" s="181">
        <v>119267.74845483419</v>
      </c>
      <c r="X2007" s="181">
        <v>120138.41170378265</v>
      </c>
      <c r="Y2007" s="181">
        <v>120979.17434872531</v>
      </c>
    </row>
    <row r="2008" spans="1:25" x14ac:dyDescent="0.25">
      <c r="A2008" s="178" t="s">
        <v>1929</v>
      </c>
      <c r="B2008" s="178" t="s">
        <v>821</v>
      </c>
      <c r="C2008" s="178" t="s">
        <v>252</v>
      </c>
      <c r="D2008" s="178" t="s">
        <v>2020</v>
      </c>
      <c r="E2008" s="181">
        <v>2246.1617940998417</v>
      </c>
      <c r="F2008" s="181">
        <v>2275.9347793160896</v>
      </c>
      <c r="G2008" s="181">
        <v>2305.8982772921972</v>
      </c>
      <c r="H2008" s="181">
        <v>2335.3316054626544</v>
      </c>
      <c r="I2008" s="181">
        <v>2364.3808245513014</v>
      </c>
      <c r="J2008" s="182">
        <v>2393.0280173955343</v>
      </c>
      <c r="K2008" s="181">
        <v>2421.255213157021</v>
      </c>
      <c r="L2008" s="181">
        <v>2449.0572509891781</v>
      </c>
      <c r="M2008" s="181">
        <v>2476.350151368611</v>
      </c>
      <c r="N2008" s="181">
        <v>2503.0501584560279</v>
      </c>
      <c r="O2008" s="181">
        <v>2529.007896770715</v>
      </c>
      <c r="P2008" s="181">
        <v>2554.4780338335709</v>
      </c>
      <c r="Q2008" s="181">
        <v>2579.7019140249195</v>
      </c>
      <c r="R2008" s="181">
        <v>2604.4863625817407</v>
      </c>
      <c r="S2008" s="181">
        <v>2628.8135280772326</v>
      </c>
      <c r="T2008" s="181">
        <v>2652.6684210109374</v>
      </c>
      <c r="U2008" s="181">
        <v>2675.9744704381155</v>
      </c>
      <c r="V2008" s="181">
        <v>2698.6644090193308</v>
      </c>
      <c r="W2008" s="181">
        <v>2720.7357449593151</v>
      </c>
      <c r="X2008" s="181">
        <v>2742.187895580425</v>
      </c>
      <c r="Y2008" s="181">
        <v>2762.9811459354833</v>
      </c>
    </row>
    <row r="2009" spans="1:25" x14ac:dyDescent="0.25">
      <c r="A2009" s="178" t="s">
        <v>1929</v>
      </c>
      <c r="B2009" s="178" t="s">
        <v>821</v>
      </c>
      <c r="C2009" s="178" t="s">
        <v>590</v>
      </c>
      <c r="D2009" s="178" t="s">
        <v>2021</v>
      </c>
      <c r="E2009" s="181">
        <v>1824.6898471690643</v>
      </c>
      <c r="F2009" s="181">
        <v>1873.4691263740967</v>
      </c>
      <c r="G2009" s="181">
        <v>1923.3821505316882</v>
      </c>
      <c r="H2009" s="181">
        <v>1973.8434365034566</v>
      </c>
      <c r="I2009" s="181">
        <v>2024.9778720448251</v>
      </c>
      <c r="J2009" s="182">
        <v>2076.7745117218196</v>
      </c>
      <c r="K2009" s="181">
        <v>2129.2214807500222</v>
      </c>
      <c r="L2009" s="181">
        <v>2182.3174039133414</v>
      </c>
      <c r="M2009" s="181">
        <v>2235.9893983196489</v>
      </c>
      <c r="N2009" s="181">
        <v>2290.1606477064288</v>
      </c>
      <c r="O2009" s="181">
        <v>2344.6892331772083</v>
      </c>
      <c r="P2009" s="181">
        <v>2399.8051701298991</v>
      </c>
      <c r="Q2009" s="181">
        <v>2455.7380899134678</v>
      </c>
      <c r="R2009" s="181">
        <v>2512.310518798653</v>
      </c>
      <c r="S2009" s="181">
        <v>2569.506486479625</v>
      </c>
      <c r="T2009" s="181">
        <v>2627.3117800240461</v>
      </c>
      <c r="U2009" s="181">
        <v>2685.6494199388376</v>
      </c>
      <c r="V2009" s="181">
        <v>2744.4476053196981</v>
      </c>
      <c r="W2009" s="181">
        <v>2803.6973643106726</v>
      </c>
      <c r="X2009" s="181">
        <v>2863.3912192218286</v>
      </c>
      <c r="Y2009" s="181">
        <v>2923.4798791393605</v>
      </c>
    </row>
    <row r="2010" spans="1:25" x14ac:dyDescent="0.25">
      <c r="A2010" s="178" t="s">
        <v>1929</v>
      </c>
      <c r="B2010" s="178" t="s">
        <v>821</v>
      </c>
      <c r="C2010" s="178" t="s">
        <v>466</v>
      </c>
      <c r="D2010" s="178" t="s">
        <v>2022</v>
      </c>
      <c r="E2010" s="181">
        <v>3776.0239091610783</v>
      </c>
      <c r="F2010" s="181">
        <v>3828.1412451015731</v>
      </c>
      <c r="G2010" s="181">
        <v>3880.634380412615</v>
      </c>
      <c r="H2010" s="181">
        <v>3932.2903753426808</v>
      </c>
      <c r="I2010" s="181">
        <v>3983.3539020333037</v>
      </c>
      <c r="J2010" s="182">
        <v>4033.7937542121913</v>
      </c>
      <c r="K2010" s="181">
        <v>4083.5785687472876</v>
      </c>
      <c r="L2010" s="181">
        <v>4132.698532302672</v>
      </c>
      <c r="M2010" s="181">
        <v>4181.0107359437588</v>
      </c>
      <c r="N2010" s="181">
        <v>4228.3723411326628</v>
      </c>
      <c r="O2010" s="181">
        <v>4274.5292919412959</v>
      </c>
      <c r="P2010" s="181">
        <v>4319.9102676626717</v>
      </c>
      <c r="Q2010" s="181">
        <v>4364.9223325184539</v>
      </c>
      <c r="R2010" s="181">
        <v>4409.2378167035831</v>
      </c>
      <c r="S2010" s="181">
        <v>4452.8253154315498</v>
      </c>
      <c r="T2010" s="181">
        <v>4495.6582076341529</v>
      </c>
      <c r="U2010" s="181">
        <v>4537.6053934156671</v>
      </c>
      <c r="V2010" s="181">
        <v>4578.5512755564941</v>
      </c>
      <c r="W2010" s="181">
        <v>4618.4899662017897</v>
      </c>
      <c r="X2010" s="181">
        <v>4657.4188090632915</v>
      </c>
      <c r="Y2010" s="181">
        <v>4695.2686445283107</v>
      </c>
    </row>
    <row r="2011" spans="1:25" x14ac:dyDescent="0.25">
      <c r="A2011" s="178" t="s">
        <v>1929</v>
      </c>
      <c r="B2011" s="178" t="s">
        <v>821</v>
      </c>
      <c r="C2011" s="178" t="s">
        <v>2023</v>
      </c>
      <c r="D2011" s="178" t="s">
        <v>2024</v>
      </c>
      <c r="E2011" s="181">
        <v>1310.0077581285952</v>
      </c>
      <c r="F2011" s="181">
        <v>1382.4118180699663</v>
      </c>
      <c r="G2011" s="181">
        <v>1458.6885162102742</v>
      </c>
      <c r="H2011" s="181">
        <v>1538.564719947869</v>
      </c>
      <c r="I2011" s="181">
        <v>1622.2935251305271</v>
      </c>
      <c r="J2011" s="182">
        <v>1710.0333617590381</v>
      </c>
      <c r="K2011" s="181">
        <v>1801.9476195929685</v>
      </c>
      <c r="L2011" s="181">
        <v>1898.2146676343323</v>
      </c>
      <c r="M2011" s="181">
        <v>1998.955996697413</v>
      </c>
      <c r="N2011" s="181">
        <v>2104.2896884588517</v>
      </c>
      <c r="O2011" s="181">
        <v>2214.2719249809052</v>
      </c>
      <c r="P2011" s="181">
        <v>2329.3123768852975</v>
      </c>
      <c r="Q2011" s="181">
        <v>2449.8521846249532</v>
      </c>
      <c r="R2011" s="181">
        <v>2575.9488605449355</v>
      </c>
      <c r="S2011" s="181">
        <v>2707.8195769317495</v>
      </c>
      <c r="T2011" s="181">
        <v>2845.6907599696569</v>
      </c>
      <c r="U2011" s="181">
        <v>2989.7267406389865</v>
      </c>
      <c r="V2011" s="181">
        <v>3140.098020703831</v>
      </c>
      <c r="W2011" s="181">
        <v>3297.0495933228167</v>
      </c>
      <c r="X2011" s="181">
        <v>3460.8368027785605</v>
      </c>
      <c r="Y2011" s="181">
        <v>3631.6720697647802</v>
      </c>
    </row>
    <row r="2012" spans="1:25" x14ac:dyDescent="0.25">
      <c r="A2012" s="178" t="s">
        <v>1929</v>
      </c>
      <c r="B2012" s="178" t="s">
        <v>821</v>
      </c>
      <c r="C2012" s="178" t="s">
        <v>2025</v>
      </c>
      <c r="D2012" s="178" t="s">
        <v>2026</v>
      </c>
      <c r="E2012" s="181">
        <v>3639.2481571522922</v>
      </c>
      <c r="F2012" s="181">
        <v>3689.8053966718194</v>
      </c>
      <c r="G2012" s="181">
        <v>3740.7338401019447</v>
      </c>
      <c r="H2012" s="181">
        <v>3790.8642691840055</v>
      </c>
      <c r="I2012" s="181">
        <v>3840.4323634506741</v>
      </c>
      <c r="J2012" s="182">
        <v>3889.4078826022642</v>
      </c>
      <c r="K2012" s="181">
        <v>3937.7604243633009</v>
      </c>
      <c r="L2012" s="181">
        <v>3985.4803578176325</v>
      </c>
      <c r="M2012" s="181">
        <v>4032.4296828917172</v>
      </c>
      <c r="N2012" s="181">
        <v>4078.4704184134521</v>
      </c>
      <c r="O2012" s="181">
        <v>4123.3572501233893</v>
      </c>
      <c r="P2012" s="181">
        <v>4167.5034249061055</v>
      </c>
      <c r="Q2012" s="181">
        <v>4211.3014821805746</v>
      </c>
      <c r="R2012" s="181">
        <v>4254.4351624028095</v>
      </c>
      <c r="S2012" s="181">
        <v>4296.8739826090978</v>
      </c>
      <c r="T2012" s="181">
        <v>4338.5920656252119</v>
      </c>
      <c r="U2012" s="181">
        <v>4379.4626875405293</v>
      </c>
      <c r="V2012" s="181">
        <v>4419.3740431676542</v>
      </c>
      <c r="W2012" s="181">
        <v>4458.3201922675662</v>
      </c>
      <c r="X2012" s="181">
        <v>4496.2983123088279</v>
      </c>
      <c r="Y2012" s="181">
        <v>4533.2413714169661</v>
      </c>
    </row>
    <row r="2013" spans="1:25" x14ac:dyDescent="0.25">
      <c r="A2013" s="178" t="s">
        <v>1929</v>
      </c>
      <c r="B2013" s="178" t="s">
        <v>821</v>
      </c>
      <c r="C2013" s="178" t="s">
        <v>240</v>
      </c>
      <c r="D2013" s="178" t="s">
        <v>241</v>
      </c>
      <c r="E2013" s="181">
        <v>43546.359978441724</v>
      </c>
      <c r="F2013" s="181">
        <v>44172.274490872056</v>
      </c>
      <c r="G2013" s="181">
        <v>44805.03868120948</v>
      </c>
      <c r="H2013" s="181">
        <v>45430.709659958433</v>
      </c>
      <c r="I2013" s="181">
        <v>46052.15886981252</v>
      </c>
      <c r="J2013" s="182">
        <v>46669.07183808121</v>
      </c>
      <c r="K2013" s="181">
        <v>47281.129577578125</v>
      </c>
      <c r="L2013" s="181">
        <v>47888.260011151717</v>
      </c>
      <c r="M2013" s="181">
        <v>48488.845439816745</v>
      </c>
      <c r="N2013" s="181">
        <v>49081.261489915254</v>
      </c>
      <c r="O2013" s="181">
        <v>49662.583542606029</v>
      </c>
      <c r="P2013" s="181">
        <v>50237.813121951069</v>
      </c>
      <c r="Q2013" s="181">
        <v>50811.716961329294</v>
      </c>
      <c r="R2013" s="181">
        <v>51380.517749394276</v>
      </c>
      <c r="S2013" s="181">
        <v>51943.877237247165</v>
      </c>
      <c r="T2013" s="181">
        <v>52501.509915645554</v>
      </c>
      <c r="U2013" s="181">
        <v>53051.905773471837</v>
      </c>
      <c r="V2013" s="181">
        <v>53593.727443423573</v>
      </c>
      <c r="W2013" s="181">
        <v>54126.914822482941</v>
      </c>
      <c r="X2013" s="181">
        <v>54651.443196821856</v>
      </c>
      <c r="Y2013" s="181">
        <v>55166.504147797394</v>
      </c>
    </row>
    <row r="2014" spans="1:25" x14ac:dyDescent="0.25">
      <c r="A2014" s="178" t="s">
        <v>1929</v>
      </c>
      <c r="B2014" s="178" t="s">
        <v>822</v>
      </c>
      <c r="C2014" s="178" t="s">
        <v>218</v>
      </c>
      <c r="D2014" s="178" t="s">
        <v>2027</v>
      </c>
      <c r="E2014" s="181">
        <v>3136.2367526861235</v>
      </c>
      <c r="F2014" s="181">
        <v>3154.7330378762331</v>
      </c>
      <c r="G2014" s="181">
        <v>3174.3351599572693</v>
      </c>
      <c r="H2014" s="181">
        <v>3193.9596937710735</v>
      </c>
      <c r="I2014" s="181">
        <v>3213.6821538792165</v>
      </c>
      <c r="J2014" s="182">
        <v>3233.4450053223177</v>
      </c>
      <c r="K2014" s="181">
        <v>3253.2273170443514</v>
      </c>
      <c r="L2014" s="181">
        <v>3273.0342450133235</v>
      </c>
      <c r="M2014" s="181">
        <v>3292.7751985828477</v>
      </c>
      <c r="N2014" s="181">
        <v>3312.3658777185615</v>
      </c>
      <c r="O2014" s="181">
        <v>3331.6446432054531</v>
      </c>
      <c r="P2014" s="181">
        <v>3350.9403826985817</v>
      </c>
      <c r="Q2014" s="181">
        <v>3370.5498736483623</v>
      </c>
      <c r="R2014" s="181">
        <v>3390.2363622288931</v>
      </c>
      <c r="S2014" s="181">
        <v>3409.9848973829239</v>
      </c>
      <c r="T2014" s="181">
        <v>3429.8210091415981</v>
      </c>
      <c r="U2014" s="181">
        <v>3449.6829977414682</v>
      </c>
      <c r="V2014" s="181">
        <v>3469.4723020628412</v>
      </c>
      <c r="W2014" s="181">
        <v>3489.1685513768784</v>
      </c>
      <c r="X2014" s="181">
        <v>3508.7632545530346</v>
      </c>
      <c r="Y2014" s="181">
        <v>3528.2486496858869</v>
      </c>
    </row>
    <row r="2015" spans="1:25" x14ac:dyDescent="0.25">
      <c r="A2015" s="178" t="s">
        <v>1929</v>
      </c>
      <c r="B2015" s="178" t="s">
        <v>822</v>
      </c>
      <c r="C2015" s="178" t="s">
        <v>240</v>
      </c>
      <c r="D2015" s="178" t="s">
        <v>241</v>
      </c>
      <c r="E2015" s="181">
        <v>2423.4556725301863</v>
      </c>
      <c r="F2015" s="181">
        <v>2410.2899370036353</v>
      </c>
      <c r="G2015" s="181">
        <v>2398.0381452964607</v>
      </c>
      <c r="H2015" s="181">
        <v>2385.8635349807637</v>
      </c>
      <c r="I2015" s="181">
        <v>2373.8222801382126</v>
      </c>
      <c r="J2015" s="182">
        <v>2361.8708543172324</v>
      </c>
      <c r="K2015" s="181">
        <v>2349.994054930788</v>
      </c>
      <c r="L2015" s="181">
        <v>2338.195962959071</v>
      </c>
      <c r="M2015" s="181">
        <v>2326.4128162438465</v>
      </c>
      <c r="N2015" s="181">
        <v>2314.5880265364158</v>
      </c>
      <c r="O2015" s="181">
        <v>2302.6140401525963</v>
      </c>
      <c r="P2015" s="181">
        <v>2290.7233561578169</v>
      </c>
      <c r="Q2015" s="181">
        <v>2279.1167566029453</v>
      </c>
      <c r="R2015" s="181">
        <v>2267.629449740587</v>
      </c>
      <c r="S2015" s="181">
        <v>2256.2503898875334</v>
      </c>
      <c r="T2015" s="181">
        <v>2244.9954631829723</v>
      </c>
      <c r="U2015" s="181">
        <v>2233.8233555936072</v>
      </c>
      <c r="V2015" s="181">
        <v>2222.6708591482611</v>
      </c>
      <c r="W2015" s="181">
        <v>2211.5269893556833</v>
      </c>
      <c r="X2015" s="181">
        <v>2200.3886818990477</v>
      </c>
      <c r="Y2015" s="181">
        <v>2189.2534636046898</v>
      </c>
    </row>
    <row r="2016" spans="1:25" x14ac:dyDescent="0.25">
      <c r="A2016" s="178" t="s">
        <v>1929</v>
      </c>
      <c r="B2016" s="178" t="s">
        <v>824</v>
      </c>
      <c r="C2016" s="178" t="s">
        <v>218</v>
      </c>
      <c r="D2016" s="178" t="s">
        <v>2028</v>
      </c>
      <c r="E2016" s="181">
        <v>16427.996023892563</v>
      </c>
      <c r="F2016" s="181">
        <v>16670.992322251175</v>
      </c>
      <c r="G2016" s="181">
        <v>16901.231493409938</v>
      </c>
      <c r="H2016" s="181">
        <v>17117.371554007426</v>
      </c>
      <c r="I2016" s="181">
        <v>17323.482187837992</v>
      </c>
      <c r="J2016" s="182">
        <v>17521.817938910488</v>
      </c>
      <c r="K2016" s="181">
        <v>17714.032609031994</v>
      </c>
      <c r="L2016" s="181">
        <v>17901.400598517423</v>
      </c>
      <c r="M2016" s="181">
        <v>18084.264694846435</v>
      </c>
      <c r="N2016" s="181">
        <v>18262.813080944652</v>
      </c>
      <c r="O2016" s="181">
        <v>18436.567098802298</v>
      </c>
      <c r="P2016" s="181">
        <v>18607.838578528961</v>
      </c>
      <c r="Q2016" s="181">
        <v>18778.732302872275</v>
      </c>
      <c r="R2016" s="181">
        <v>18948.114328798467</v>
      </c>
      <c r="S2016" s="181">
        <v>19116.11692455447</v>
      </c>
      <c r="T2016" s="181">
        <v>19282.863076110512</v>
      </c>
      <c r="U2016" s="181">
        <v>19447.223109741561</v>
      </c>
      <c r="V2016" s="181">
        <v>19608.047228675972</v>
      </c>
      <c r="W2016" s="181">
        <v>19765.420317163524</v>
      </c>
      <c r="X2016" s="181">
        <v>19919.420175295953</v>
      </c>
      <c r="Y2016" s="181">
        <v>20069.839864537273</v>
      </c>
    </row>
    <row r="2017" spans="1:25" x14ac:dyDescent="0.25">
      <c r="A2017" s="178" t="s">
        <v>1929</v>
      </c>
      <c r="B2017" s="178" t="s">
        <v>824</v>
      </c>
      <c r="C2017" s="178" t="s">
        <v>240</v>
      </c>
      <c r="D2017" s="178" t="s">
        <v>241</v>
      </c>
      <c r="E2017" s="181">
        <v>5174.403336253813</v>
      </c>
      <c r="F2017" s="181">
        <v>5266.559145713727</v>
      </c>
      <c r="G2017" s="181">
        <v>5355.5912252023081</v>
      </c>
      <c r="H2017" s="181">
        <v>5441.0613282741106</v>
      </c>
      <c r="I2017" s="181">
        <v>5524.2497737815283</v>
      </c>
      <c r="J2017" s="182">
        <v>5605.8712799500126</v>
      </c>
      <c r="K2017" s="181">
        <v>5686.4561554671982</v>
      </c>
      <c r="L2017" s="181">
        <v>5766.418904189929</v>
      </c>
      <c r="M2017" s="181">
        <v>5845.8780322001039</v>
      </c>
      <c r="N2017" s="181">
        <v>5924.9030619784071</v>
      </c>
      <c r="O2017" s="181">
        <v>6003.3469056060858</v>
      </c>
      <c r="P2017" s="181">
        <v>6081.9718461551629</v>
      </c>
      <c r="Q2017" s="181">
        <v>6161.4834333132512</v>
      </c>
      <c r="R2017" s="181">
        <v>6241.53123272429</v>
      </c>
      <c r="S2017" s="181">
        <v>6322.1779621781898</v>
      </c>
      <c r="T2017" s="181">
        <v>6403.4841488111151</v>
      </c>
      <c r="U2017" s="181">
        <v>6485.0934805490615</v>
      </c>
      <c r="V2017" s="181">
        <v>6566.6367052887636</v>
      </c>
      <c r="W2017" s="181">
        <v>6648.1531587314639</v>
      </c>
      <c r="X2017" s="181">
        <v>6729.6800530422861</v>
      </c>
      <c r="Y2017" s="181">
        <v>6811.1582168228615</v>
      </c>
    </row>
    <row r="2018" spans="1:25" x14ac:dyDescent="0.25">
      <c r="A2018" s="178" t="s">
        <v>1929</v>
      </c>
      <c r="B2018" s="178" t="s">
        <v>826</v>
      </c>
      <c r="C2018" s="178" t="s">
        <v>565</v>
      </c>
      <c r="D2018" s="178" t="s">
        <v>566</v>
      </c>
      <c r="E2018" s="181">
        <v>2540.834581982871</v>
      </c>
      <c r="F2018" s="181">
        <v>2518.2793188946939</v>
      </c>
      <c r="G2018" s="181">
        <v>2505.3237697240456</v>
      </c>
      <c r="H2018" s="181">
        <v>2498.9270806516729</v>
      </c>
      <c r="I2018" s="181">
        <v>2497.6121051483569</v>
      </c>
      <c r="J2018" s="182">
        <v>2500.2357003808975</v>
      </c>
      <c r="K2018" s="181">
        <v>2505.9488136236623</v>
      </c>
      <c r="L2018" s="181">
        <v>2514.105946958457</v>
      </c>
      <c r="M2018" s="181">
        <v>2524.1174723362633</v>
      </c>
      <c r="N2018" s="181">
        <v>2535.510304683482</v>
      </c>
      <c r="O2018" s="181">
        <v>2547.8442669094716</v>
      </c>
      <c r="P2018" s="181">
        <v>2561.0895381102496</v>
      </c>
      <c r="Q2018" s="181">
        <v>2575.2157140983431</v>
      </c>
      <c r="R2018" s="181">
        <v>2589.7853724290417</v>
      </c>
      <c r="S2018" s="181">
        <v>2604.5632471522445</v>
      </c>
      <c r="T2018" s="181">
        <v>2619.3850328767567</v>
      </c>
      <c r="U2018" s="181">
        <v>2634.1719690098312</v>
      </c>
      <c r="V2018" s="181">
        <v>2648.8176650154305</v>
      </c>
      <c r="W2018" s="181">
        <v>2663.1733318883716</v>
      </c>
      <c r="X2018" s="181">
        <v>2677.1012238223311</v>
      </c>
      <c r="Y2018" s="181">
        <v>2690.4876894251952</v>
      </c>
    </row>
    <row r="2019" spans="1:25" x14ac:dyDescent="0.25">
      <c r="A2019" s="178" t="s">
        <v>1929</v>
      </c>
      <c r="B2019" s="178" t="s">
        <v>827</v>
      </c>
      <c r="C2019" s="178" t="s">
        <v>218</v>
      </c>
      <c r="D2019" s="178" t="s">
        <v>2029</v>
      </c>
      <c r="E2019" s="181">
        <v>2576.1543134749504</v>
      </c>
      <c r="F2019" s="181">
        <v>2594.6478054762042</v>
      </c>
      <c r="G2019" s="181">
        <v>2614.0996151878867</v>
      </c>
      <c r="H2019" s="181">
        <v>2633.6039314541581</v>
      </c>
      <c r="I2019" s="181">
        <v>2653.2205705951837</v>
      </c>
      <c r="J2019" s="182">
        <v>2672.8975196078632</v>
      </c>
      <c r="K2019" s="181">
        <v>2692.6026990146665</v>
      </c>
      <c r="L2019" s="181">
        <v>2712.3145835211221</v>
      </c>
      <c r="M2019" s="181">
        <v>2731.9304163377401</v>
      </c>
      <c r="N2019" s="181">
        <v>2751.3206205207862</v>
      </c>
      <c r="O2019" s="181">
        <v>2770.2913066560532</v>
      </c>
      <c r="P2019" s="181">
        <v>2789.0740308446148</v>
      </c>
      <c r="Q2019" s="181">
        <v>2807.8704479044786</v>
      </c>
      <c r="R2019" s="181">
        <v>2826.4011471232302</v>
      </c>
      <c r="S2019" s="181">
        <v>2844.5386415866269</v>
      </c>
      <c r="T2019" s="181">
        <v>2862.2649004469708</v>
      </c>
      <c r="U2019" s="181">
        <v>2879.5977897566709</v>
      </c>
      <c r="V2019" s="181">
        <v>2896.4948114947492</v>
      </c>
      <c r="W2019" s="181">
        <v>2912.9057898717042</v>
      </c>
      <c r="X2019" s="181">
        <v>2928.7744657862481</v>
      </c>
      <c r="Y2019" s="181">
        <v>2944.1080003788279</v>
      </c>
    </row>
    <row r="2020" spans="1:25" x14ac:dyDescent="0.25">
      <c r="A2020" s="178" t="s">
        <v>1929</v>
      </c>
      <c r="B2020" s="178" t="s">
        <v>827</v>
      </c>
      <c r="C2020" s="178" t="s">
        <v>240</v>
      </c>
      <c r="D2020" s="178" t="s">
        <v>241</v>
      </c>
      <c r="E2020" s="181">
        <v>1218.8474311693958</v>
      </c>
      <c r="F2020" s="181">
        <v>1226.0338101299055</v>
      </c>
      <c r="G2020" s="181">
        <v>1233.6521596599716</v>
      </c>
      <c r="H2020" s="181">
        <v>1241.2738637161558</v>
      </c>
      <c r="I2020" s="181">
        <v>1248.9270266881827</v>
      </c>
      <c r="J2020" s="182">
        <v>1256.5870363116167</v>
      </c>
      <c r="K2020" s="181">
        <v>1264.2387645755903</v>
      </c>
      <c r="L2020" s="181">
        <v>1271.8721095204933</v>
      </c>
      <c r="M2020" s="181">
        <v>1279.4389776936375</v>
      </c>
      <c r="N2020" s="181">
        <v>1286.8789761215867</v>
      </c>
      <c r="O2020" s="181">
        <v>1294.101977410209</v>
      </c>
      <c r="P2020" s="181">
        <v>1301.2168021420173</v>
      </c>
      <c r="Q2020" s="181">
        <v>1308.3177861974968</v>
      </c>
      <c r="R2020" s="181">
        <v>1315.2749204857623</v>
      </c>
      <c r="S2020" s="181">
        <v>1322.0294664667324</v>
      </c>
      <c r="T2020" s="181">
        <v>1328.5737922407457</v>
      </c>
      <c r="U2020" s="181">
        <v>1334.9169476943362</v>
      </c>
      <c r="V2020" s="181">
        <v>1341.0399908065017</v>
      </c>
      <c r="W2020" s="181">
        <v>1346.9205277681147</v>
      </c>
      <c r="X2020" s="181">
        <v>1352.5334716070065</v>
      </c>
      <c r="Y2020" s="181">
        <v>1357.8831161720966</v>
      </c>
    </row>
    <row r="2021" spans="1:25" x14ac:dyDescent="0.25">
      <c r="A2021" s="178" t="s">
        <v>1929</v>
      </c>
      <c r="B2021" s="178" t="s">
        <v>829</v>
      </c>
      <c r="C2021" s="178" t="s">
        <v>218</v>
      </c>
      <c r="D2021" s="178" t="s">
        <v>2030</v>
      </c>
      <c r="E2021" s="181">
        <v>8905.5912178353919</v>
      </c>
      <c r="F2021" s="181">
        <v>8965.4366023416769</v>
      </c>
      <c r="G2021" s="181">
        <v>9017.044236875905</v>
      </c>
      <c r="H2021" s="181">
        <v>9060.3240899271423</v>
      </c>
      <c r="I2021" s="181">
        <v>9097.7330448890261</v>
      </c>
      <c r="J2021" s="182">
        <v>9130.7850076928116</v>
      </c>
      <c r="K2021" s="181">
        <v>9160.6504200339259</v>
      </c>
      <c r="L2021" s="181">
        <v>9188.2470807189238</v>
      </c>
      <c r="M2021" s="181">
        <v>9213.9827868817938</v>
      </c>
      <c r="N2021" s="181">
        <v>9238.1443568476971</v>
      </c>
      <c r="O2021" s="181">
        <v>9260.6808244549666</v>
      </c>
      <c r="P2021" s="181">
        <v>9282.7926742104974</v>
      </c>
      <c r="Q2021" s="181">
        <v>9305.4967266642689</v>
      </c>
      <c r="R2021" s="181">
        <v>9328.2021008879256</v>
      </c>
      <c r="S2021" s="181">
        <v>9350.8595862116745</v>
      </c>
      <c r="T2021" s="181">
        <v>9373.2318269253938</v>
      </c>
      <c r="U2021" s="181">
        <v>9394.9700778286515</v>
      </c>
      <c r="V2021" s="181">
        <v>9415.8675026440214</v>
      </c>
      <c r="W2021" s="181">
        <v>9435.8083819410949</v>
      </c>
      <c r="X2021" s="181">
        <v>9454.6359597076043</v>
      </c>
      <c r="Y2021" s="181">
        <v>9471.9341020688498</v>
      </c>
    </row>
    <row r="2022" spans="1:25" x14ac:dyDescent="0.25">
      <c r="A2022" s="178" t="s">
        <v>1929</v>
      </c>
      <c r="B2022" s="178" t="s">
        <v>829</v>
      </c>
      <c r="C2022" s="178" t="s">
        <v>240</v>
      </c>
      <c r="D2022" s="178" t="s">
        <v>241</v>
      </c>
      <c r="E2022" s="181">
        <v>5508.6965787860336</v>
      </c>
      <c r="F2022" s="181">
        <v>5595.1424484585987</v>
      </c>
      <c r="G2022" s="181">
        <v>5677.5048348290156</v>
      </c>
      <c r="H2022" s="181">
        <v>5755.6006591010428</v>
      </c>
      <c r="I2022" s="181">
        <v>5830.8748281896014</v>
      </c>
      <c r="J2022" s="182">
        <v>5904.2162377290124</v>
      </c>
      <c r="K2022" s="181">
        <v>5976.3229306953217</v>
      </c>
      <c r="L2022" s="181">
        <v>6047.752643155236</v>
      </c>
      <c r="M2022" s="181">
        <v>6118.7450767462115</v>
      </c>
      <c r="N2022" s="181">
        <v>6189.4679136790974</v>
      </c>
      <c r="O2022" s="181">
        <v>6259.8668577709541</v>
      </c>
      <c r="P2022" s="181">
        <v>6330.7394409929811</v>
      </c>
      <c r="Q2022" s="181">
        <v>6402.7855714454554</v>
      </c>
      <c r="R2022" s="181">
        <v>6475.6139819617174</v>
      </c>
      <c r="S2022" s="181">
        <v>6549.1984357179526</v>
      </c>
      <c r="T2022" s="181">
        <v>6623.3786033927599</v>
      </c>
      <c r="U2022" s="181">
        <v>6697.9088329176739</v>
      </c>
      <c r="V2022" s="181">
        <v>6772.6366702073501</v>
      </c>
      <c r="W2022" s="181">
        <v>6847.4703505140569</v>
      </c>
      <c r="X2022" s="181">
        <v>6922.2848674266561</v>
      </c>
      <c r="Y2022" s="181">
        <v>6996.7592787617987</v>
      </c>
    </row>
    <row r="2023" spans="1:25" x14ac:dyDescent="0.25">
      <c r="A2023" s="178" t="s">
        <v>1929</v>
      </c>
      <c r="B2023" s="178" t="s">
        <v>831</v>
      </c>
      <c r="C2023" s="178" t="s">
        <v>218</v>
      </c>
      <c r="D2023" s="178" t="s">
        <v>2031</v>
      </c>
      <c r="E2023" s="181">
        <v>7957.7848589307196</v>
      </c>
      <c r="F2023" s="181">
        <v>8058.4579129394679</v>
      </c>
      <c r="G2023" s="181">
        <v>8146.4228316110684</v>
      </c>
      <c r="H2023" s="181">
        <v>8222.1405868674683</v>
      </c>
      <c r="I2023" s="181">
        <v>8288.4452033833204</v>
      </c>
      <c r="J2023" s="182">
        <v>8347.1320093994746</v>
      </c>
      <c r="K2023" s="181">
        <v>8399.5828033616363</v>
      </c>
      <c r="L2023" s="181">
        <v>8446.8933759171596</v>
      </c>
      <c r="M2023" s="181">
        <v>8489.6482597971553</v>
      </c>
      <c r="N2023" s="181">
        <v>8528.2577704626256</v>
      </c>
      <c r="O2023" s="181">
        <v>8562.7510915938328</v>
      </c>
      <c r="P2023" s="181">
        <v>8594.3884073505469</v>
      </c>
      <c r="Q2023" s="181">
        <v>8624.2773758297772</v>
      </c>
      <c r="R2023" s="181">
        <v>8651.9844671908486</v>
      </c>
      <c r="S2023" s="181">
        <v>8677.5101748262095</v>
      </c>
      <c r="T2023" s="181">
        <v>8700.7307881569541</v>
      </c>
      <c r="U2023" s="181">
        <v>8721.5613266977743</v>
      </c>
      <c r="V2023" s="181">
        <v>8740.0346986396253</v>
      </c>
      <c r="W2023" s="181">
        <v>8756.1793614424423</v>
      </c>
      <c r="X2023" s="181">
        <v>8769.9496386437113</v>
      </c>
      <c r="Y2023" s="181">
        <v>8781.1039830974623</v>
      </c>
    </row>
    <row r="2024" spans="1:25" x14ac:dyDescent="0.25">
      <c r="A2024" s="178" t="s">
        <v>1929</v>
      </c>
      <c r="B2024" s="178" t="s">
        <v>831</v>
      </c>
      <c r="C2024" s="178" t="s">
        <v>240</v>
      </c>
      <c r="D2024" s="178" t="s">
        <v>241</v>
      </c>
      <c r="E2024" s="181">
        <v>5423.2329108542472</v>
      </c>
      <c r="F2024" s="181">
        <v>5570.2537494275757</v>
      </c>
      <c r="G2024" s="181">
        <v>5711.4576432300282</v>
      </c>
      <c r="H2024" s="181">
        <v>5846.8491030683936</v>
      </c>
      <c r="I2024" s="181">
        <v>5978.1530951039149</v>
      </c>
      <c r="J2024" s="182">
        <v>6106.4417528014701</v>
      </c>
      <c r="K2024" s="181">
        <v>6232.5479376426783</v>
      </c>
      <c r="L2024" s="181">
        <v>6357.1418014275569</v>
      </c>
      <c r="M2024" s="181">
        <v>6480.5454170964376</v>
      </c>
      <c r="N2024" s="181">
        <v>6602.9674289953118</v>
      </c>
      <c r="O2024" s="181">
        <v>6724.3317420290896</v>
      </c>
      <c r="P2024" s="181">
        <v>6845.5407960981329</v>
      </c>
      <c r="Q2024" s="181">
        <v>6967.4277971481415</v>
      </c>
      <c r="R2024" s="181">
        <v>7089.6119847219634</v>
      </c>
      <c r="S2024" s="181">
        <v>7212.0518803697969</v>
      </c>
      <c r="T2024" s="181">
        <v>7334.5997055531461</v>
      </c>
      <c r="U2024" s="181">
        <v>7457.1331771912337</v>
      </c>
      <c r="V2024" s="181">
        <v>7579.6262639726219</v>
      </c>
      <c r="W2024" s="181">
        <v>7702.0486776001044</v>
      </c>
      <c r="X2024" s="181">
        <v>7824.3034309586747</v>
      </c>
      <c r="Y2024" s="181">
        <v>7946.1119551153679</v>
      </c>
    </row>
    <row r="2025" spans="1:25" x14ac:dyDescent="0.25">
      <c r="A2025" s="178" t="s">
        <v>1929</v>
      </c>
      <c r="B2025" s="178" t="s">
        <v>853</v>
      </c>
      <c r="C2025" s="178" t="s">
        <v>218</v>
      </c>
      <c r="D2025" s="178" t="s">
        <v>2032</v>
      </c>
      <c r="E2025" s="181">
        <v>3556.8202072055105</v>
      </c>
      <c r="F2025" s="181">
        <v>3553.9610297404888</v>
      </c>
      <c r="G2025" s="181">
        <v>3557.6785368030141</v>
      </c>
      <c r="H2025" s="181">
        <v>3565.2318077740961</v>
      </c>
      <c r="I2025" s="181">
        <v>3575.6396168140791</v>
      </c>
      <c r="J2025" s="182">
        <v>3588.1063360771677</v>
      </c>
      <c r="K2025" s="181">
        <v>3602.063757465728</v>
      </c>
      <c r="L2025" s="181">
        <v>3617.0948103283085</v>
      </c>
      <c r="M2025" s="181">
        <v>3632.7824164351568</v>
      </c>
      <c r="N2025" s="181">
        <v>3648.8377584763962</v>
      </c>
      <c r="O2025" s="181">
        <v>3664.9660561374862</v>
      </c>
      <c r="P2025" s="181">
        <v>3681.4258706122901</v>
      </c>
      <c r="Q2025" s="181">
        <v>3698.4479848577512</v>
      </c>
      <c r="R2025" s="181">
        <v>3715.6926951679038</v>
      </c>
      <c r="S2025" s="181">
        <v>3733.0965414299585</v>
      </c>
      <c r="T2025" s="181">
        <v>3750.8245059802371</v>
      </c>
      <c r="U2025" s="181">
        <v>3768.8108748948393</v>
      </c>
      <c r="V2025" s="181">
        <v>3786.7712592418375</v>
      </c>
      <c r="W2025" s="181">
        <v>3804.62359690633</v>
      </c>
      <c r="X2025" s="181">
        <v>3822.3126930859989</v>
      </c>
      <c r="Y2025" s="181">
        <v>3839.9243428964996</v>
      </c>
    </row>
    <row r="2026" spans="1:25" x14ac:dyDescent="0.25">
      <c r="A2026" s="178" t="s">
        <v>1929</v>
      </c>
      <c r="B2026" s="178" t="s">
        <v>853</v>
      </c>
      <c r="C2026" s="178" t="s">
        <v>240</v>
      </c>
      <c r="D2026" s="178" t="s">
        <v>241</v>
      </c>
      <c r="E2026" s="181">
        <v>2540.2971593507536</v>
      </c>
      <c r="F2026" s="181">
        <v>2538.2551218089743</v>
      </c>
      <c r="G2026" s="181">
        <v>2540.9101822507901</v>
      </c>
      <c r="H2026" s="181">
        <v>2546.3047627113874</v>
      </c>
      <c r="I2026" s="181">
        <v>2553.7380672359673</v>
      </c>
      <c r="J2026" s="182">
        <v>2562.6418548005718</v>
      </c>
      <c r="K2026" s="181">
        <v>2572.6103085991072</v>
      </c>
      <c r="L2026" s="181">
        <v>2583.345554876531</v>
      </c>
      <c r="M2026" s="181">
        <v>2594.5497144653436</v>
      </c>
      <c r="N2026" s="181">
        <v>2606.0165127300256</v>
      </c>
      <c r="O2026" s="181">
        <v>2617.5354162300214</v>
      </c>
      <c r="P2026" s="181">
        <v>2629.2910905452663</v>
      </c>
      <c r="Q2026" s="181">
        <v>2641.4483619126236</v>
      </c>
      <c r="R2026" s="181">
        <v>2653.764612401184</v>
      </c>
      <c r="S2026" s="181">
        <v>2666.194518509938</v>
      </c>
      <c r="T2026" s="181">
        <v>2678.8559113734063</v>
      </c>
      <c r="U2026" s="181">
        <v>2691.7018578084399</v>
      </c>
      <c r="V2026" s="181">
        <v>2704.5292459471789</v>
      </c>
      <c r="W2026" s="181">
        <v>2717.2794666541504</v>
      </c>
      <c r="X2026" s="181">
        <v>2729.9130995506539</v>
      </c>
      <c r="Y2026" s="181">
        <v>2742.4914198982678</v>
      </c>
    </row>
    <row r="2027" spans="1:25" x14ac:dyDescent="0.25">
      <c r="A2027" s="178" t="s">
        <v>1929</v>
      </c>
      <c r="B2027" s="178" t="s">
        <v>855</v>
      </c>
      <c r="C2027" s="178" t="s">
        <v>313</v>
      </c>
      <c r="D2027" s="178" t="s">
        <v>2033</v>
      </c>
      <c r="E2027" s="181">
        <v>1334.096458187106</v>
      </c>
      <c r="F2027" s="181">
        <v>1383.5069949471831</v>
      </c>
      <c r="G2027" s="181">
        <v>1434.8150474082406</v>
      </c>
      <c r="H2027" s="181">
        <v>1487.8182856387141</v>
      </c>
      <c r="I2027" s="181">
        <v>1542.7894184742986</v>
      </c>
      <c r="J2027" s="182">
        <v>1599.8988782813494</v>
      </c>
      <c r="K2027" s="181">
        <v>1659.2872975201894</v>
      </c>
      <c r="L2027" s="181">
        <v>1721.0806520144292</v>
      </c>
      <c r="M2027" s="181">
        <v>1785.3346573089686</v>
      </c>
      <c r="N2027" s="181">
        <v>1852.1099034802339</v>
      </c>
      <c r="O2027" s="181">
        <v>1921.3997245159028</v>
      </c>
      <c r="P2027" s="181">
        <v>1993.4836942738102</v>
      </c>
      <c r="Q2027" s="181">
        <v>2068.6429257875566</v>
      </c>
      <c r="R2027" s="181">
        <v>2146.8183992054637</v>
      </c>
      <c r="S2027" s="181">
        <v>2228.1023308314584</v>
      </c>
      <c r="T2027" s="181">
        <v>2312.6574829182932</v>
      </c>
      <c r="U2027" s="181">
        <v>2400.1072713280682</v>
      </c>
      <c r="V2027" s="181">
        <v>2489.9515221979877</v>
      </c>
      <c r="W2027" s="181">
        <v>2582.2002418090387</v>
      </c>
      <c r="X2027" s="181">
        <v>2676.8770964451264</v>
      </c>
      <c r="Y2027" s="181">
        <v>2774.0330913911475</v>
      </c>
    </row>
    <row r="2028" spans="1:25" x14ac:dyDescent="0.25">
      <c r="A2028" s="178" t="s">
        <v>1929</v>
      </c>
      <c r="B2028" s="178" t="s">
        <v>855</v>
      </c>
      <c r="C2028" s="178" t="s">
        <v>240</v>
      </c>
      <c r="D2028" s="178" t="s">
        <v>241</v>
      </c>
      <c r="E2028" s="181">
        <v>16984.658553092795</v>
      </c>
      <c r="F2028" s="181">
        <v>17142.444903915515</v>
      </c>
      <c r="G2028" s="181">
        <v>17305.386204902981</v>
      </c>
      <c r="H2028" s="181">
        <v>17470.261016133685</v>
      </c>
      <c r="I2028" s="181">
        <v>17639.589517532182</v>
      </c>
      <c r="J2028" s="182">
        <v>17814.471421016791</v>
      </c>
      <c r="K2028" s="181">
        <v>17995.542581331396</v>
      </c>
      <c r="L2028" s="181">
        <v>18183.188288092239</v>
      </c>
      <c r="M2028" s="181">
        <v>18376.99884993368</v>
      </c>
      <c r="N2028" s="181">
        <v>18576.621859339077</v>
      </c>
      <c r="O2028" s="181">
        <v>18781.050945188937</v>
      </c>
      <c r="P2028" s="181">
        <v>18992.077204914149</v>
      </c>
      <c r="Q2028" s="181">
        <v>19211.296836663096</v>
      </c>
      <c r="R2028" s="181">
        <v>19437.032021998311</v>
      </c>
      <c r="S2028" s="181">
        <v>19669.068233525129</v>
      </c>
      <c r="T2028" s="181">
        <v>19907.785012016888</v>
      </c>
      <c r="U2028" s="181">
        <v>20148.96236167855</v>
      </c>
      <c r="V2028" s="181">
        <v>20387.749083657818</v>
      </c>
      <c r="W2028" s="181">
        <v>20623.822378925735</v>
      </c>
      <c r="X2028" s="181">
        <v>20856.989091549625</v>
      </c>
      <c r="Y2028" s="181">
        <v>21087.275364573092</v>
      </c>
    </row>
    <row r="2029" spans="1:25" x14ac:dyDescent="0.25">
      <c r="A2029" s="178" t="s">
        <v>1929</v>
      </c>
      <c r="B2029" s="178" t="s">
        <v>860</v>
      </c>
      <c r="C2029" s="178" t="s">
        <v>565</v>
      </c>
      <c r="D2029" s="178" t="s">
        <v>566</v>
      </c>
      <c r="E2029" s="181">
        <v>3617.1175807301315</v>
      </c>
      <c r="F2029" s="181">
        <v>3660.6142625536768</v>
      </c>
      <c r="G2029" s="181">
        <v>3700.2610507420659</v>
      </c>
      <c r="H2029" s="181">
        <v>3735.8556850903906</v>
      </c>
      <c r="I2029" s="181">
        <v>3768.3488867553401</v>
      </c>
      <c r="J2029" s="182">
        <v>3798.342299269756</v>
      </c>
      <c r="K2029" s="181">
        <v>3826.322351562847</v>
      </c>
      <c r="L2029" s="181">
        <v>3852.6848675435258</v>
      </c>
      <c r="M2029" s="181">
        <v>3877.6220491405511</v>
      </c>
      <c r="N2029" s="181">
        <v>3901.2974855102311</v>
      </c>
      <c r="O2029" s="181">
        <v>3923.7445328113818</v>
      </c>
      <c r="P2029" s="181">
        <v>3945.5524659212551</v>
      </c>
      <c r="Q2029" s="181">
        <v>3967.2434301147946</v>
      </c>
      <c r="R2029" s="181">
        <v>3988.6544677750207</v>
      </c>
      <c r="S2029" s="181">
        <v>4009.8910489443169</v>
      </c>
      <c r="T2029" s="181">
        <v>4031.0331028811761</v>
      </c>
      <c r="U2029" s="181">
        <v>4052.0049502941465</v>
      </c>
      <c r="V2029" s="181">
        <v>4072.7229639297125</v>
      </c>
      <c r="W2029" s="181">
        <v>4093.2191013061283</v>
      </c>
      <c r="X2029" s="181">
        <v>4113.5241589934776</v>
      </c>
      <c r="Y2029" s="181">
        <v>4133.5932988197537</v>
      </c>
    </row>
    <row r="2030" spans="1:25" x14ac:dyDescent="0.25">
      <c r="A2030" s="178" t="s">
        <v>1929</v>
      </c>
      <c r="B2030" s="178" t="s">
        <v>862</v>
      </c>
      <c r="C2030" s="178" t="s">
        <v>218</v>
      </c>
      <c r="D2030" s="178" t="s">
        <v>2034</v>
      </c>
      <c r="E2030" s="181">
        <v>84809.409518937944</v>
      </c>
      <c r="F2030" s="181">
        <v>85118.020308717547</v>
      </c>
      <c r="G2030" s="181">
        <v>85551.829678900278</v>
      </c>
      <c r="H2030" s="181">
        <v>86053.210055032454</v>
      </c>
      <c r="I2030" s="181">
        <v>86604.961789678142</v>
      </c>
      <c r="J2030" s="182">
        <v>87189.764001120086</v>
      </c>
      <c r="K2030" s="181">
        <v>87794.692829703956</v>
      </c>
      <c r="L2030" s="181">
        <v>88410.505143132628</v>
      </c>
      <c r="M2030" s="181">
        <v>89027.506782588025</v>
      </c>
      <c r="N2030" s="181">
        <v>89637.426072599905</v>
      </c>
      <c r="O2030" s="181">
        <v>90230.693457676854</v>
      </c>
      <c r="P2030" s="181">
        <v>90813.10117204499</v>
      </c>
      <c r="Q2030" s="181">
        <v>91390.646095228076</v>
      </c>
      <c r="R2030" s="181">
        <v>91954.521743594581</v>
      </c>
      <c r="S2030" s="181">
        <v>92501.838215809723</v>
      </c>
      <c r="T2030" s="181">
        <v>93029.4494340198</v>
      </c>
      <c r="U2030" s="181">
        <v>93535.072835732732</v>
      </c>
      <c r="V2030" s="181">
        <v>94017.659368409353</v>
      </c>
      <c r="W2030" s="181">
        <v>94476.329749722383</v>
      </c>
      <c r="X2030" s="181">
        <v>94910.056708134609</v>
      </c>
      <c r="Y2030" s="181">
        <v>95316.23953655838</v>
      </c>
    </row>
    <row r="2031" spans="1:25" x14ac:dyDescent="0.25">
      <c r="A2031" s="178" t="s">
        <v>1929</v>
      </c>
      <c r="B2031" s="178" t="s">
        <v>862</v>
      </c>
      <c r="C2031" s="178" t="s">
        <v>682</v>
      </c>
      <c r="D2031" s="178" t="s">
        <v>2035</v>
      </c>
      <c r="E2031" s="181">
        <v>2458.1557176518913</v>
      </c>
      <c r="F2031" s="181">
        <v>2507.504863205324</v>
      </c>
      <c r="G2031" s="181">
        <v>2561.559749468297</v>
      </c>
      <c r="H2031" s="181">
        <v>2618.7689457762813</v>
      </c>
      <c r="I2031" s="181">
        <v>2678.7229569222227</v>
      </c>
      <c r="J2031" s="182">
        <v>2740.9773441252137</v>
      </c>
      <c r="K2031" s="181">
        <v>2805.1954502932704</v>
      </c>
      <c r="L2031" s="181">
        <v>2871.1352591874738</v>
      </c>
      <c r="M2031" s="181">
        <v>2938.5217543370004</v>
      </c>
      <c r="N2031" s="181">
        <v>3007.1077844146234</v>
      </c>
      <c r="O2031" s="181">
        <v>3076.584382510116</v>
      </c>
      <c r="P2031" s="181">
        <v>3147.1537558979785</v>
      </c>
      <c r="Q2031" s="181">
        <v>3219.0381269205823</v>
      </c>
      <c r="R2031" s="181">
        <v>3291.9435654263407</v>
      </c>
      <c r="S2031" s="181">
        <v>3365.7710693573204</v>
      </c>
      <c r="T2031" s="181">
        <v>3440.405070702644</v>
      </c>
      <c r="U2031" s="181">
        <v>3515.7544536945438</v>
      </c>
      <c r="V2031" s="181">
        <v>3591.7690200980478</v>
      </c>
      <c r="W2031" s="181">
        <v>3668.401793190289</v>
      </c>
      <c r="X2031" s="181">
        <v>3745.596884459359</v>
      </c>
      <c r="Y2031" s="181">
        <v>3823.2317199116924</v>
      </c>
    </row>
    <row r="2032" spans="1:25" x14ac:dyDescent="0.25">
      <c r="A2032" s="178" t="s">
        <v>1929</v>
      </c>
      <c r="B2032" s="178" t="s">
        <v>862</v>
      </c>
      <c r="C2032" s="178" t="s">
        <v>240</v>
      </c>
      <c r="D2032" s="178" t="s">
        <v>241</v>
      </c>
      <c r="E2032" s="181">
        <v>6854.0832819206362</v>
      </c>
      <c r="F2032" s="181">
        <v>7030.9509525147387</v>
      </c>
      <c r="G2032" s="181">
        <v>7223.1902044330363</v>
      </c>
      <c r="H2032" s="181">
        <v>7426.6635606851314</v>
      </c>
      <c r="I2032" s="181">
        <v>7640.3958483516708</v>
      </c>
      <c r="J2032" s="182">
        <v>7863.289030353807</v>
      </c>
      <c r="K2032" s="181">
        <v>8094.5302495667129</v>
      </c>
      <c r="L2032" s="181">
        <v>8333.5618839947365</v>
      </c>
      <c r="M2032" s="181">
        <v>8579.7162876330967</v>
      </c>
      <c r="N2032" s="181">
        <v>8832.3911694038925</v>
      </c>
      <c r="O2032" s="181">
        <v>9090.7864653337765</v>
      </c>
      <c r="P2032" s="181">
        <v>9355.6016075670559</v>
      </c>
      <c r="Q2032" s="181">
        <v>9627.6121655528113</v>
      </c>
      <c r="R2032" s="181">
        <v>9906.0587403425379</v>
      </c>
      <c r="S2032" s="181">
        <v>10190.752534673144</v>
      </c>
      <c r="T2032" s="181">
        <v>10481.44869473956</v>
      </c>
      <c r="U2032" s="181">
        <v>10777.970267250059</v>
      </c>
      <c r="V2032" s="181">
        <v>11080.261097860835</v>
      </c>
      <c r="W2032" s="181">
        <v>11388.272602536023</v>
      </c>
      <c r="X2032" s="181">
        <v>11701.92607679536</v>
      </c>
      <c r="Y2032" s="181">
        <v>12020.93005790648</v>
      </c>
    </row>
    <row r="2033" spans="1:25" x14ac:dyDescent="0.25">
      <c r="A2033" s="178" t="s">
        <v>1929</v>
      </c>
      <c r="B2033" s="178" t="s">
        <v>864</v>
      </c>
      <c r="C2033" s="178" t="s">
        <v>218</v>
      </c>
      <c r="D2033" s="178" t="s">
        <v>2036</v>
      </c>
      <c r="E2033" s="181">
        <v>12039.060480557455</v>
      </c>
      <c r="F2033" s="181">
        <v>12204.551030789673</v>
      </c>
      <c r="G2033" s="181">
        <v>12391.480378431768</v>
      </c>
      <c r="H2033" s="181">
        <v>12592.407932864482</v>
      </c>
      <c r="I2033" s="181">
        <v>12805.301768555621</v>
      </c>
      <c r="J2033" s="182">
        <v>13028.049106534407</v>
      </c>
      <c r="K2033" s="181">
        <v>13259.007823625565</v>
      </c>
      <c r="L2033" s="181">
        <v>13496.961093155782</v>
      </c>
      <c r="M2033" s="181">
        <v>13740.538034264364</v>
      </c>
      <c r="N2033" s="181">
        <v>13988.586617708446</v>
      </c>
      <c r="O2033" s="181">
        <v>14239.728606000279</v>
      </c>
      <c r="P2033" s="181">
        <v>14494.906649710214</v>
      </c>
      <c r="Q2033" s="181">
        <v>14755.121269292365</v>
      </c>
      <c r="R2033" s="181">
        <v>15018.997881315623</v>
      </c>
      <c r="S2033" s="181">
        <v>15286.211869058825</v>
      </c>
      <c r="T2033" s="181">
        <v>15556.412762709224</v>
      </c>
      <c r="U2033" s="181">
        <v>15828.149651482368</v>
      </c>
      <c r="V2033" s="181">
        <v>16100.040135489129</v>
      </c>
      <c r="W2033" s="181">
        <v>16371.871545309139</v>
      </c>
      <c r="X2033" s="181">
        <v>16643.463665385818</v>
      </c>
      <c r="Y2033" s="181">
        <v>16914.355713408841</v>
      </c>
    </row>
    <row r="2034" spans="1:25" x14ac:dyDescent="0.25">
      <c r="A2034" s="178" t="s">
        <v>1929</v>
      </c>
      <c r="B2034" s="178" t="s">
        <v>864</v>
      </c>
      <c r="C2034" s="178" t="s">
        <v>1465</v>
      </c>
      <c r="D2034" s="178" t="s">
        <v>2037</v>
      </c>
      <c r="E2034" s="181">
        <v>4847.6445870706893</v>
      </c>
      <c r="F2034" s="181">
        <v>4916.7153489955654</v>
      </c>
      <c r="G2034" s="181">
        <v>4994.4944470918463</v>
      </c>
      <c r="H2034" s="181">
        <v>5077.9942919564564</v>
      </c>
      <c r="I2034" s="181">
        <v>5166.4035316363825</v>
      </c>
      <c r="J2034" s="182">
        <v>5258.8765609777365</v>
      </c>
      <c r="K2034" s="181">
        <v>5354.7561701911682</v>
      </c>
      <c r="L2034" s="181">
        <v>5453.5556857721067</v>
      </c>
      <c r="M2034" s="181">
        <v>5554.7251872433699</v>
      </c>
      <c r="N2034" s="181">
        <v>5657.8021766074562</v>
      </c>
      <c r="O2034" s="181">
        <v>5762.2316988351968</v>
      </c>
      <c r="P2034" s="181">
        <v>5868.3973295522037</v>
      </c>
      <c r="Q2034" s="181">
        <v>5976.7068432542274</v>
      </c>
      <c r="R2034" s="181">
        <v>6086.606284188003</v>
      </c>
      <c r="S2034" s="181">
        <v>6197.9663166408691</v>
      </c>
      <c r="T2034" s="181">
        <v>6310.6468587165828</v>
      </c>
      <c r="U2034" s="181">
        <v>6424.0609205351548</v>
      </c>
      <c r="V2034" s="181">
        <v>6537.648167032924</v>
      </c>
      <c r="W2034" s="181">
        <v>6651.3223726621336</v>
      </c>
      <c r="X2034" s="181">
        <v>6765.0103322290079</v>
      </c>
      <c r="Y2034" s="181">
        <v>6878.5245979347901</v>
      </c>
    </row>
    <row r="2035" spans="1:25" x14ac:dyDescent="0.25">
      <c r="A2035" s="178" t="s">
        <v>1929</v>
      </c>
      <c r="B2035" s="178" t="s">
        <v>864</v>
      </c>
      <c r="C2035" s="178" t="s">
        <v>240</v>
      </c>
      <c r="D2035" s="178" t="s">
        <v>241</v>
      </c>
      <c r="E2035" s="181">
        <v>13610.69441754463</v>
      </c>
      <c r="F2035" s="181">
        <v>13563.015170223496</v>
      </c>
      <c r="G2035" s="181">
        <v>13537.210575455694</v>
      </c>
      <c r="H2035" s="181">
        <v>13524.181317757504</v>
      </c>
      <c r="I2035" s="181">
        <v>13521.122374871842</v>
      </c>
      <c r="J2035" s="182">
        <v>13525.315697444647</v>
      </c>
      <c r="K2035" s="181">
        <v>13534.691956873334</v>
      </c>
      <c r="L2035" s="181">
        <v>13547.736778586781</v>
      </c>
      <c r="M2035" s="181">
        <v>13562.877190963221</v>
      </c>
      <c r="N2035" s="181">
        <v>13578.851701393614</v>
      </c>
      <c r="O2035" s="181">
        <v>13594.263057269376</v>
      </c>
      <c r="P2035" s="181">
        <v>13609.983727983881</v>
      </c>
      <c r="Q2035" s="181">
        <v>13626.882644311605</v>
      </c>
      <c r="R2035" s="181">
        <v>13643.613436310627</v>
      </c>
      <c r="S2035" s="181">
        <v>13659.853888640328</v>
      </c>
      <c r="T2035" s="181">
        <v>13675.279792976293</v>
      </c>
      <c r="U2035" s="181">
        <v>13688.636455142889</v>
      </c>
      <c r="V2035" s="181">
        <v>13698.809160309007</v>
      </c>
      <c r="W2035" s="181">
        <v>13705.736427103917</v>
      </c>
      <c r="X2035" s="181">
        <v>13709.391026172132</v>
      </c>
      <c r="Y2035" s="181">
        <v>13709.523714789002</v>
      </c>
    </row>
    <row r="2036" spans="1:25" x14ac:dyDescent="0.25">
      <c r="A2036" s="178" t="s">
        <v>1929</v>
      </c>
      <c r="B2036" s="178" t="s">
        <v>870</v>
      </c>
      <c r="C2036" s="178" t="s">
        <v>218</v>
      </c>
      <c r="D2036" s="178" t="s">
        <v>2038</v>
      </c>
      <c r="E2036" s="181">
        <v>6918.7838551288842</v>
      </c>
      <c r="F2036" s="181">
        <v>7013.2215458655292</v>
      </c>
      <c r="G2036" s="181">
        <v>7113.3866855545102</v>
      </c>
      <c r="H2036" s="181">
        <v>7216.3786160725704</v>
      </c>
      <c r="I2036" s="181">
        <v>7321.9918662513255</v>
      </c>
      <c r="J2036" s="182">
        <v>7429.7234060212413</v>
      </c>
      <c r="K2036" s="181">
        <v>7539.1451913033443</v>
      </c>
      <c r="L2036" s="181">
        <v>7649.9003424373122</v>
      </c>
      <c r="M2036" s="181">
        <v>7761.4216365768107</v>
      </c>
      <c r="N2036" s="181">
        <v>7873.2434869593799</v>
      </c>
      <c r="O2036" s="181">
        <v>7984.716554507002</v>
      </c>
      <c r="P2036" s="181">
        <v>8096.4323323708059</v>
      </c>
      <c r="Q2036" s="181">
        <v>8208.9571469138682</v>
      </c>
      <c r="R2036" s="181">
        <v>8321.5496564510358</v>
      </c>
      <c r="S2036" s="181">
        <v>8434.0602963545643</v>
      </c>
      <c r="T2036" s="181">
        <v>8546.5082971673583</v>
      </c>
      <c r="U2036" s="181">
        <v>8658.6026862331055</v>
      </c>
      <c r="V2036" s="181">
        <v>8769.9322970495086</v>
      </c>
      <c r="W2036" s="181">
        <v>8880.4384106058988</v>
      </c>
      <c r="X2036" s="181">
        <v>8990.1038745682581</v>
      </c>
      <c r="Y2036" s="181">
        <v>9098.9362776385005</v>
      </c>
    </row>
    <row r="2037" spans="1:25" x14ac:dyDescent="0.25">
      <c r="A2037" s="178" t="s">
        <v>1929</v>
      </c>
      <c r="B2037" s="178" t="s">
        <v>870</v>
      </c>
      <c r="C2037" s="178" t="s">
        <v>240</v>
      </c>
      <c r="D2037" s="178" t="s">
        <v>241</v>
      </c>
      <c r="E2037" s="181">
        <v>5343.389520171927</v>
      </c>
      <c r="F2037" s="181">
        <v>5301.5502360855999</v>
      </c>
      <c r="G2037" s="181">
        <v>5263.3226283380327</v>
      </c>
      <c r="H2037" s="181">
        <v>5226.3818481861917</v>
      </c>
      <c r="I2037" s="181">
        <v>5190.5014851429914</v>
      </c>
      <c r="J2037" s="182">
        <v>5155.2647713445422</v>
      </c>
      <c r="K2037" s="181">
        <v>5120.3386805226801</v>
      </c>
      <c r="L2037" s="181">
        <v>5085.4643002255671</v>
      </c>
      <c r="M2037" s="181">
        <v>5050.2672535823394</v>
      </c>
      <c r="N2037" s="181">
        <v>5014.4697789704533</v>
      </c>
      <c r="O2037" s="181">
        <v>4977.7042705287686</v>
      </c>
      <c r="P2037" s="181">
        <v>4940.3933612724477</v>
      </c>
      <c r="Q2037" s="181">
        <v>4902.9117823258239</v>
      </c>
      <c r="R2037" s="181">
        <v>4864.8398872923772</v>
      </c>
      <c r="S2037" s="181">
        <v>4826.1331021197338</v>
      </c>
      <c r="T2037" s="181">
        <v>4786.8471929163743</v>
      </c>
      <c r="U2037" s="181">
        <v>4746.8653087059711</v>
      </c>
      <c r="V2037" s="181">
        <v>4706.0180585165126</v>
      </c>
      <c r="W2037" s="181">
        <v>4664.3379249990221</v>
      </c>
      <c r="X2037" s="181">
        <v>4621.8788952834084</v>
      </c>
      <c r="Y2037" s="181">
        <v>4578.7056719962447</v>
      </c>
    </row>
    <row r="2038" spans="1:25" x14ac:dyDescent="0.25">
      <c r="A2038" s="178" t="s">
        <v>1929</v>
      </c>
      <c r="B2038" s="178" t="s">
        <v>874</v>
      </c>
      <c r="C2038" s="178" t="s">
        <v>218</v>
      </c>
      <c r="D2038" s="178" t="s">
        <v>2039</v>
      </c>
      <c r="E2038" s="181">
        <v>13769.686125846292</v>
      </c>
      <c r="F2038" s="181">
        <v>13676.817810290724</v>
      </c>
      <c r="G2038" s="181">
        <v>13590.150406752713</v>
      </c>
      <c r="H2038" s="181">
        <v>13503.733117972404</v>
      </c>
      <c r="I2038" s="181">
        <v>13417.315795856517</v>
      </c>
      <c r="J2038" s="182">
        <v>13330.078071824531</v>
      </c>
      <c r="K2038" s="181">
        <v>13241.419007846729</v>
      </c>
      <c r="L2038" s="181">
        <v>13150.975719789627</v>
      </c>
      <c r="M2038" s="181">
        <v>13058.093592511304</v>
      </c>
      <c r="N2038" s="181">
        <v>12962.255266717993</v>
      </c>
      <c r="O2038" s="181">
        <v>12862.735251141759</v>
      </c>
      <c r="P2038" s="181">
        <v>12760.904685760603</v>
      </c>
      <c r="Q2038" s="181">
        <v>12658.000648703322</v>
      </c>
      <c r="R2038" s="181">
        <v>12553.121881606927</v>
      </c>
      <c r="S2038" s="181">
        <v>12446.341022370194</v>
      </c>
      <c r="T2038" s="181">
        <v>12337.950928578892</v>
      </c>
      <c r="U2038" s="181">
        <v>12226.808871528805</v>
      </c>
      <c r="V2038" s="181">
        <v>12111.682711762702</v>
      </c>
      <c r="W2038" s="181">
        <v>11992.783064779816</v>
      </c>
      <c r="X2038" s="181">
        <v>11870.374726973869</v>
      </c>
      <c r="Y2038" s="181">
        <v>11744.700093076564</v>
      </c>
    </row>
    <row r="2039" spans="1:25" x14ac:dyDescent="0.25">
      <c r="A2039" s="178" t="s">
        <v>1929</v>
      </c>
      <c r="B2039" s="178" t="s">
        <v>874</v>
      </c>
      <c r="C2039" s="178" t="s">
        <v>244</v>
      </c>
      <c r="D2039" s="178" t="s">
        <v>2040</v>
      </c>
      <c r="E2039" s="181">
        <v>5680.8446626254899</v>
      </c>
      <c r="F2039" s="181">
        <v>5682.9645547493083</v>
      </c>
      <c r="G2039" s="181">
        <v>5687.418171240929</v>
      </c>
      <c r="H2039" s="181">
        <v>5691.7492172933789</v>
      </c>
      <c r="I2039" s="181">
        <v>5695.8502714127444</v>
      </c>
      <c r="J2039" s="182">
        <v>5699.3670606409196</v>
      </c>
      <c r="K2039" s="181">
        <v>5702.0297108702289</v>
      </c>
      <c r="L2039" s="181">
        <v>5703.6640290011974</v>
      </c>
      <c r="M2039" s="181">
        <v>5703.9636499396483</v>
      </c>
      <c r="N2039" s="181">
        <v>5702.6741177562517</v>
      </c>
      <c r="O2039" s="181">
        <v>5699.4418587989067</v>
      </c>
      <c r="P2039" s="181">
        <v>5694.8393083617739</v>
      </c>
      <c r="Q2039" s="181">
        <v>5689.3956345846373</v>
      </c>
      <c r="R2039" s="181">
        <v>5682.6875697879323</v>
      </c>
      <c r="S2039" s="181">
        <v>5674.7239847766814</v>
      </c>
      <c r="T2039" s="181">
        <v>5665.6154965435662</v>
      </c>
      <c r="U2039" s="181">
        <v>5654.8123062445666</v>
      </c>
      <c r="V2039" s="181">
        <v>5641.7075337041615</v>
      </c>
      <c r="W2039" s="181">
        <v>5626.3542584299048</v>
      </c>
      <c r="X2039" s="181">
        <v>5608.8333605009193</v>
      </c>
      <c r="Y2039" s="181">
        <v>5589.2180360860784</v>
      </c>
    </row>
    <row r="2040" spans="1:25" x14ac:dyDescent="0.25">
      <c r="A2040" s="178" t="s">
        <v>1929</v>
      </c>
      <c r="B2040" s="178" t="s">
        <v>874</v>
      </c>
      <c r="C2040" s="178" t="s">
        <v>733</v>
      </c>
      <c r="D2040" s="178" t="s">
        <v>1701</v>
      </c>
      <c r="E2040" s="181">
        <v>5074.5364155703328</v>
      </c>
      <c r="F2040" s="181">
        <v>5148.9812305396035</v>
      </c>
      <c r="G2040" s="181">
        <v>5226.662105837846</v>
      </c>
      <c r="H2040" s="181">
        <v>5305.3974215399639</v>
      </c>
      <c r="I2040" s="181">
        <v>5385.0982569277521</v>
      </c>
      <c r="J2040" s="182">
        <v>5465.4332886299226</v>
      </c>
      <c r="K2040" s="181">
        <v>5546.1338618716263</v>
      </c>
      <c r="L2040" s="181">
        <v>5627.0102908540357</v>
      </c>
      <c r="M2040" s="181">
        <v>5707.730052120749</v>
      </c>
      <c r="N2040" s="181">
        <v>5787.9947974019833</v>
      </c>
      <c r="O2040" s="181">
        <v>5867.3879892724281</v>
      </c>
      <c r="P2040" s="181">
        <v>5946.4374635357171</v>
      </c>
      <c r="Q2040" s="181">
        <v>6025.657173657165</v>
      </c>
      <c r="R2040" s="181">
        <v>6104.5684167900408</v>
      </c>
      <c r="S2040" s="181">
        <v>6183.1364484914311</v>
      </c>
      <c r="T2040" s="181">
        <v>6261.438039341383</v>
      </c>
      <c r="U2040" s="181">
        <v>6338.8151399585631</v>
      </c>
      <c r="V2040" s="181">
        <v>6414.5081711291696</v>
      </c>
      <c r="W2040" s="181">
        <v>6488.4770049320841</v>
      </c>
      <c r="X2040" s="181">
        <v>6560.7144442388462</v>
      </c>
      <c r="Y2040" s="181">
        <v>6631.2064965116742</v>
      </c>
    </row>
    <row r="2041" spans="1:25" x14ac:dyDescent="0.25">
      <c r="A2041" s="178" t="s">
        <v>1929</v>
      </c>
      <c r="B2041" s="178" t="s">
        <v>874</v>
      </c>
      <c r="C2041" s="178" t="s">
        <v>953</v>
      </c>
      <c r="D2041" s="178" t="s">
        <v>2041</v>
      </c>
      <c r="E2041" s="181">
        <v>5271.2317331768554</v>
      </c>
      <c r="F2041" s="181">
        <v>5413.3006818142821</v>
      </c>
      <c r="G2041" s="181">
        <v>5561.479912448749</v>
      </c>
      <c r="H2041" s="181">
        <v>5713.5887348542619</v>
      </c>
      <c r="I2041" s="181">
        <v>5869.6173905183359</v>
      </c>
      <c r="J2041" s="182">
        <v>6029.2857184926388</v>
      </c>
      <c r="K2041" s="181">
        <v>6192.3674782780527</v>
      </c>
      <c r="L2041" s="181">
        <v>6358.7124981300203</v>
      </c>
      <c r="M2041" s="181">
        <v>6527.9979765881681</v>
      </c>
      <c r="N2041" s="181">
        <v>6699.9232020543268</v>
      </c>
      <c r="O2041" s="181">
        <v>6874.0328996142753</v>
      </c>
      <c r="P2041" s="181">
        <v>7050.9682831698219</v>
      </c>
      <c r="Q2041" s="181">
        <v>7231.3841104071234</v>
      </c>
      <c r="R2041" s="181">
        <v>7414.7597419637677</v>
      </c>
      <c r="S2041" s="181">
        <v>7601.0931492505215</v>
      </c>
      <c r="T2041" s="181">
        <v>7790.5194797551858</v>
      </c>
      <c r="U2041" s="181">
        <v>7982.2536360402382</v>
      </c>
      <c r="V2041" s="181">
        <v>8175.3415528392306</v>
      </c>
      <c r="W2041" s="181">
        <v>8369.7101700294879</v>
      </c>
      <c r="X2041" s="181">
        <v>8565.3258857424935</v>
      </c>
      <c r="Y2041" s="181">
        <v>8762.1445646351767</v>
      </c>
    </row>
    <row r="2042" spans="1:25" x14ac:dyDescent="0.25">
      <c r="A2042" s="178" t="s">
        <v>1929</v>
      </c>
      <c r="B2042" s="178" t="s">
        <v>874</v>
      </c>
      <c r="C2042" s="178" t="s">
        <v>264</v>
      </c>
      <c r="D2042" s="178" t="s">
        <v>2042</v>
      </c>
      <c r="E2042" s="181">
        <v>2838.9014912281582</v>
      </c>
      <c r="F2042" s="181">
        <v>2876.1876122106614</v>
      </c>
      <c r="G2042" s="181">
        <v>2915.1592238815888</v>
      </c>
      <c r="H2042" s="181">
        <v>2954.5934527710679</v>
      </c>
      <c r="I2042" s="181">
        <v>2994.4384743235928</v>
      </c>
      <c r="J2042" s="182">
        <v>3034.5081845553027</v>
      </c>
      <c r="K2042" s="181">
        <v>3074.6523424264792</v>
      </c>
      <c r="L2042" s="181">
        <v>3114.7653254822376</v>
      </c>
      <c r="M2042" s="181">
        <v>3154.6632029537732</v>
      </c>
      <c r="N2042" s="181">
        <v>3194.1820178896041</v>
      </c>
      <c r="O2042" s="181">
        <v>3233.0936831813042</v>
      </c>
      <c r="P2042" s="181">
        <v>3271.6910857029879</v>
      </c>
      <c r="Q2042" s="181">
        <v>3310.2577199120319</v>
      </c>
      <c r="R2042" s="181">
        <v>3348.5308666608789</v>
      </c>
      <c r="S2042" s="181">
        <v>3386.492552971858</v>
      </c>
      <c r="T2042" s="181">
        <v>3424.1859023011107</v>
      </c>
      <c r="U2042" s="181">
        <v>3461.2525388957383</v>
      </c>
      <c r="V2042" s="181">
        <v>3497.2809050547544</v>
      </c>
      <c r="W2042" s="181">
        <v>3532.2536048092884</v>
      </c>
      <c r="X2042" s="181">
        <v>3566.1712613016202</v>
      </c>
      <c r="Y2042" s="181">
        <v>3599.0308197511877</v>
      </c>
    </row>
    <row r="2043" spans="1:25" x14ac:dyDescent="0.25">
      <c r="A2043" s="178" t="s">
        <v>1929</v>
      </c>
      <c r="B2043" s="178" t="s">
        <v>874</v>
      </c>
      <c r="C2043" s="178" t="s">
        <v>610</v>
      </c>
      <c r="D2043" s="178" t="s">
        <v>2043</v>
      </c>
      <c r="E2043" s="181">
        <v>2212.3153763785144</v>
      </c>
      <c r="F2043" s="181">
        <v>2270.421863730664</v>
      </c>
      <c r="G2043" s="181">
        <v>2331.0106804805077</v>
      </c>
      <c r="H2043" s="181">
        <v>2393.1633757477712</v>
      </c>
      <c r="I2043" s="181">
        <v>2456.8726455072961</v>
      </c>
      <c r="J2043" s="182">
        <v>2522.0180931040754</v>
      </c>
      <c r="K2043" s="181">
        <v>2588.5021792329394</v>
      </c>
      <c r="L2043" s="181">
        <v>2656.2593981777427</v>
      </c>
      <c r="M2043" s="181">
        <v>2725.1523504505385</v>
      </c>
      <c r="N2043" s="181">
        <v>2795.0532159755953</v>
      </c>
      <c r="O2043" s="181">
        <v>2865.7700763260877</v>
      </c>
      <c r="P2043" s="181">
        <v>2937.568341875211</v>
      </c>
      <c r="Q2043" s="181">
        <v>3010.7183496066577</v>
      </c>
      <c r="R2043" s="181">
        <v>3085.0006722067228</v>
      </c>
      <c r="S2043" s="181">
        <v>3160.4120955971839</v>
      </c>
      <c r="T2043" s="181">
        <v>3237.0064086331913</v>
      </c>
      <c r="U2043" s="181">
        <v>3314.4551417202206</v>
      </c>
      <c r="V2043" s="181">
        <v>3392.3605873631086</v>
      </c>
      <c r="W2043" s="181">
        <v>3470.6914284029108</v>
      </c>
      <c r="X2043" s="181">
        <v>3549.4327814560329</v>
      </c>
      <c r="Y2043" s="181">
        <v>3628.565439609175</v>
      </c>
    </row>
    <row r="2044" spans="1:25" x14ac:dyDescent="0.25">
      <c r="A2044" s="178" t="s">
        <v>1929</v>
      </c>
      <c r="B2044" s="178" t="s">
        <v>874</v>
      </c>
      <c r="C2044" s="178" t="s">
        <v>240</v>
      </c>
      <c r="D2044" s="178" t="s">
        <v>241</v>
      </c>
      <c r="E2044" s="181">
        <v>14233.035404950317</v>
      </c>
      <c r="F2044" s="181">
        <v>14504.934562246424</v>
      </c>
      <c r="G2044" s="181">
        <v>14790.304198367978</v>
      </c>
      <c r="H2044" s="181">
        <v>15083.200825839931</v>
      </c>
      <c r="I2044" s="181">
        <v>15383.5509851508</v>
      </c>
      <c r="J2044" s="182">
        <v>15690.585410821172</v>
      </c>
      <c r="K2044" s="181">
        <v>16003.701197510463</v>
      </c>
      <c r="L2044" s="181">
        <v>16322.512282527883</v>
      </c>
      <c r="M2044" s="181">
        <v>16646.207483489648</v>
      </c>
      <c r="N2044" s="181">
        <v>16974.057146347328</v>
      </c>
      <c r="O2044" s="181">
        <v>17304.964974531682</v>
      </c>
      <c r="P2044" s="181">
        <v>17640.608515042633</v>
      </c>
      <c r="Q2044" s="181">
        <v>17982.66110542868</v>
      </c>
      <c r="R2044" s="181">
        <v>18329.854512147536</v>
      </c>
      <c r="S2044" s="181">
        <v>18682.228954258495</v>
      </c>
      <c r="T2044" s="181">
        <v>19040.162670621372</v>
      </c>
      <c r="U2044" s="181">
        <v>19401.792426943874</v>
      </c>
      <c r="V2044" s="181">
        <v>19764.890052689865</v>
      </c>
      <c r="W2044" s="181">
        <v>20129.395047150359</v>
      </c>
      <c r="X2044" s="181">
        <v>20495.343372622843</v>
      </c>
      <c r="Y2044" s="181">
        <v>20862.745844576766</v>
      </c>
    </row>
    <row r="2045" spans="1:25" x14ac:dyDescent="0.25">
      <c r="A2045" s="178" t="s">
        <v>1929</v>
      </c>
      <c r="B2045" s="178" t="s">
        <v>876</v>
      </c>
      <c r="C2045" s="178" t="s">
        <v>218</v>
      </c>
      <c r="D2045" s="178" t="s">
        <v>2044</v>
      </c>
      <c r="E2045" s="181">
        <v>206177.33295258466</v>
      </c>
      <c r="F2045" s="181">
        <v>210504.91924463367</v>
      </c>
      <c r="G2045" s="181">
        <v>214435.87781490301</v>
      </c>
      <c r="H2045" s="181">
        <v>217980.87554218515</v>
      </c>
      <c r="I2045" s="181">
        <v>221220.95909249669</v>
      </c>
      <c r="J2045" s="182">
        <v>224205.14229581755</v>
      </c>
      <c r="K2045" s="181">
        <v>226971.86342228961</v>
      </c>
      <c r="L2045" s="181">
        <v>229552.5544566201</v>
      </c>
      <c r="M2045" s="181">
        <v>231964.46387559854</v>
      </c>
      <c r="N2045" s="181">
        <v>234219.05563144345</v>
      </c>
      <c r="O2045" s="181">
        <v>236317.04501053388</v>
      </c>
      <c r="P2045" s="181">
        <v>238295.81199645047</v>
      </c>
      <c r="Q2045" s="181">
        <v>240189.23396512918</v>
      </c>
      <c r="R2045" s="181">
        <v>241988.07245208416</v>
      </c>
      <c r="S2045" s="181">
        <v>243698.63695436539</v>
      </c>
      <c r="T2045" s="181">
        <v>245323.37670568746</v>
      </c>
      <c r="U2045" s="181">
        <v>246864.45391506108</v>
      </c>
      <c r="V2045" s="181">
        <v>248327.03048434868</v>
      </c>
      <c r="W2045" s="181">
        <v>249715.14209198017</v>
      </c>
      <c r="X2045" s="181">
        <v>251032.58812453176</v>
      </c>
      <c r="Y2045" s="181">
        <v>252276.74526068996</v>
      </c>
    </row>
    <row r="2046" spans="1:25" x14ac:dyDescent="0.25">
      <c r="A2046" s="178" t="s">
        <v>1929</v>
      </c>
      <c r="B2046" s="178" t="s">
        <v>876</v>
      </c>
      <c r="C2046" s="178" t="s">
        <v>682</v>
      </c>
      <c r="D2046" s="178" t="s">
        <v>795</v>
      </c>
      <c r="E2046" s="181">
        <v>29440.868288947921</v>
      </c>
      <c r="F2046" s="181">
        <v>30405.764157630918</v>
      </c>
      <c r="G2046" s="181">
        <v>31331.060830293329</v>
      </c>
      <c r="H2046" s="181">
        <v>32216.623284855548</v>
      </c>
      <c r="I2046" s="181">
        <v>33072.869215308754</v>
      </c>
      <c r="J2046" s="182">
        <v>33905.889964898764</v>
      </c>
      <c r="K2046" s="181">
        <v>34720.468658803482</v>
      </c>
      <c r="L2046" s="181">
        <v>35520.548371200755</v>
      </c>
      <c r="M2046" s="181">
        <v>36308.053437699171</v>
      </c>
      <c r="N2046" s="181">
        <v>37084.097166878666</v>
      </c>
      <c r="O2046" s="181">
        <v>37848.137135040022</v>
      </c>
      <c r="P2046" s="181">
        <v>38605.559183054094</v>
      </c>
      <c r="Q2046" s="181">
        <v>39361.437535745157</v>
      </c>
      <c r="R2046" s="181">
        <v>40113.94278041285</v>
      </c>
      <c r="S2046" s="181">
        <v>40863.773370677431</v>
      </c>
      <c r="T2046" s="181">
        <v>41611.011900658545</v>
      </c>
      <c r="U2046" s="181">
        <v>42355.701599244072</v>
      </c>
      <c r="V2046" s="181">
        <v>43098.414274907562</v>
      </c>
      <c r="W2046" s="181">
        <v>43839.556325924685</v>
      </c>
      <c r="X2046" s="181">
        <v>44579.516373667517</v>
      </c>
      <c r="Y2046" s="181">
        <v>45317.552314911314</v>
      </c>
    </row>
    <row r="2047" spans="1:25" x14ac:dyDescent="0.25">
      <c r="A2047" s="178" t="s">
        <v>1929</v>
      </c>
      <c r="B2047" s="178" t="s">
        <v>876</v>
      </c>
      <c r="C2047" s="178" t="s">
        <v>953</v>
      </c>
      <c r="D2047" s="178" t="s">
        <v>2045</v>
      </c>
      <c r="E2047" s="181">
        <v>9160.9810232347572</v>
      </c>
      <c r="F2047" s="181">
        <v>9428.7946873780493</v>
      </c>
      <c r="G2047" s="181">
        <v>9682.4272729556342</v>
      </c>
      <c r="H2047" s="181">
        <v>9921.9732067075074</v>
      </c>
      <c r="I2047" s="181">
        <v>10150.765428473642</v>
      </c>
      <c r="J2047" s="182">
        <v>10370.768836298636</v>
      </c>
      <c r="K2047" s="181">
        <v>10583.523335187123</v>
      </c>
      <c r="L2047" s="181">
        <v>10790.293111762285</v>
      </c>
      <c r="M2047" s="181">
        <v>10991.714352050589</v>
      </c>
      <c r="N2047" s="181">
        <v>11188.170221424847</v>
      </c>
      <c r="O2047" s="181">
        <v>11379.541156534173</v>
      </c>
      <c r="P2047" s="181">
        <v>11567.485850919558</v>
      </c>
      <c r="Q2047" s="181">
        <v>11753.547532212599</v>
      </c>
      <c r="R2047" s="181">
        <v>11937.194079945953</v>
      </c>
      <c r="S2047" s="181">
        <v>12118.650439559005</v>
      </c>
      <c r="T2047" s="181">
        <v>12297.956596496459</v>
      </c>
      <c r="U2047" s="181">
        <v>12475.140516828968</v>
      </c>
      <c r="V2047" s="181">
        <v>12650.385054276796</v>
      </c>
      <c r="W2047" s="181">
        <v>12823.822289334736</v>
      </c>
      <c r="X2047" s="181">
        <v>12995.577415901071</v>
      </c>
      <c r="Y2047" s="181">
        <v>13165.445516021815</v>
      </c>
    </row>
    <row r="2048" spans="1:25" x14ac:dyDescent="0.25">
      <c r="A2048" s="178" t="s">
        <v>1929</v>
      </c>
      <c r="B2048" s="178" t="s">
        <v>876</v>
      </c>
      <c r="C2048" s="178" t="s">
        <v>698</v>
      </c>
      <c r="D2048" s="178" t="s">
        <v>2046</v>
      </c>
      <c r="E2048" s="181">
        <v>4202.7964959942528</v>
      </c>
      <c r="F2048" s="181">
        <v>4277.8645001266932</v>
      </c>
      <c r="G2048" s="181">
        <v>4344.3975103763687</v>
      </c>
      <c r="H2048" s="181">
        <v>4402.6871875811685</v>
      </c>
      <c r="I2048" s="181">
        <v>4454.4392362424633</v>
      </c>
      <c r="J2048" s="182">
        <v>4500.6958854144486</v>
      </c>
      <c r="K2048" s="181">
        <v>4542.2753087953633</v>
      </c>
      <c r="L2048" s="181">
        <v>4579.8461724019271</v>
      </c>
      <c r="M2048" s="181">
        <v>4613.7870943037733</v>
      </c>
      <c r="N2048" s="181">
        <v>4644.3575709800152</v>
      </c>
      <c r="O2048" s="181">
        <v>4671.6016348247367</v>
      </c>
      <c r="P2048" s="181">
        <v>4696.285544539327</v>
      </c>
      <c r="Q2048" s="181">
        <v>4719.0975341732465</v>
      </c>
      <c r="R2048" s="181">
        <v>4739.8730244165336</v>
      </c>
      <c r="S2048" s="181">
        <v>4758.7531633746357</v>
      </c>
      <c r="T2048" s="181">
        <v>4775.8023317787047</v>
      </c>
      <c r="U2048" s="181">
        <v>4791.0786547905864</v>
      </c>
      <c r="V2048" s="181">
        <v>4804.6976846142261</v>
      </c>
      <c r="W2048" s="181">
        <v>4816.7519310660218</v>
      </c>
      <c r="X2048" s="181">
        <v>4827.328317507976</v>
      </c>
      <c r="Y2048" s="181">
        <v>4836.3896586233068</v>
      </c>
    </row>
    <row r="2049" spans="1:25" x14ac:dyDescent="0.25">
      <c r="A2049" s="178" t="s">
        <v>1929</v>
      </c>
      <c r="B2049" s="178" t="s">
        <v>876</v>
      </c>
      <c r="C2049" s="178" t="s">
        <v>674</v>
      </c>
      <c r="D2049" s="178" t="s">
        <v>2047</v>
      </c>
      <c r="E2049" s="181">
        <v>1272.499300958453</v>
      </c>
      <c r="F2049" s="181">
        <v>1332.6044066620025</v>
      </c>
      <c r="G2049" s="181">
        <v>1392.383302858789</v>
      </c>
      <c r="H2049" s="181">
        <v>1451.7843488646108</v>
      </c>
      <c r="I2049" s="181">
        <v>1511.236203793902</v>
      </c>
      <c r="J2049" s="182">
        <v>1570.9921261679604</v>
      </c>
      <c r="K2049" s="181">
        <v>1631.2586333477398</v>
      </c>
      <c r="L2049" s="181">
        <v>1692.2140273692905</v>
      </c>
      <c r="M2049" s="181">
        <v>1753.9490732235372</v>
      </c>
      <c r="N2049" s="181">
        <v>1816.5196829378567</v>
      </c>
      <c r="O2049" s="181">
        <v>1879.9023497586195</v>
      </c>
      <c r="P2049" s="181">
        <v>1944.3704576893313</v>
      </c>
      <c r="Q2049" s="181">
        <v>2010.196451448134</v>
      </c>
      <c r="R2049" s="181">
        <v>2077.3098766442981</v>
      </c>
      <c r="S2049" s="181">
        <v>2145.768110535083</v>
      </c>
      <c r="T2049" s="181">
        <v>2215.5980857115146</v>
      </c>
      <c r="U2049" s="181">
        <v>2286.8251955587334</v>
      </c>
      <c r="V2049" s="181">
        <v>2359.5042520184325</v>
      </c>
      <c r="W2049" s="181">
        <v>2433.6829951350719</v>
      </c>
      <c r="X2049" s="181">
        <v>2509.4098269977931</v>
      </c>
      <c r="Y2049" s="181">
        <v>2586.6702661713907</v>
      </c>
    </row>
    <row r="2050" spans="1:25" x14ac:dyDescent="0.25">
      <c r="A2050" s="178" t="s">
        <v>1929</v>
      </c>
      <c r="B2050" s="178" t="s">
        <v>876</v>
      </c>
      <c r="C2050" s="178" t="s">
        <v>240</v>
      </c>
      <c r="D2050" s="178" t="s">
        <v>241</v>
      </c>
      <c r="E2050" s="181">
        <v>8991.6524309956658</v>
      </c>
      <c r="F2050" s="181">
        <v>9318.6256367530896</v>
      </c>
      <c r="G2050" s="181">
        <v>9637.0465927054502</v>
      </c>
      <c r="H2050" s="181">
        <v>9946.8627513076026</v>
      </c>
      <c r="I2050" s="181">
        <v>10251.278661633089</v>
      </c>
      <c r="J2050" s="182">
        <v>10552.192004133989</v>
      </c>
      <c r="K2050" s="181">
        <v>10851.113854705003</v>
      </c>
      <c r="L2050" s="181">
        <v>11149.309892918309</v>
      </c>
      <c r="M2050" s="181">
        <v>11447.425325654991</v>
      </c>
      <c r="N2050" s="181">
        <v>11745.854776303715</v>
      </c>
      <c r="O2050" s="181">
        <v>12044.468425517707</v>
      </c>
      <c r="P2050" s="181">
        <v>12345.02503107866</v>
      </c>
      <c r="Q2050" s="181">
        <v>12649.213583074457</v>
      </c>
      <c r="R2050" s="181">
        <v>12956.524116944513</v>
      </c>
      <c r="S2050" s="181">
        <v>13267.254297134947</v>
      </c>
      <c r="T2050" s="181">
        <v>13581.504335441688</v>
      </c>
      <c r="U2050" s="181">
        <v>13899.361104332358</v>
      </c>
      <c r="V2050" s="181">
        <v>14221.085277772472</v>
      </c>
      <c r="W2050" s="181">
        <v>14546.886023087145</v>
      </c>
      <c r="X2050" s="181">
        <v>14876.969001243346</v>
      </c>
      <c r="Y2050" s="181">
        <v>15211.16285082777</v>
      </c>
    </row>
    <row r="2051" spans="1:25" x14ac:dyDescent="0.25">
      <c r="A2051" s="178" t="s">
        <v>1929</v>
      </c>
      <c r="B2051" s="178" t="s">
        <v>878</v>
      </c>
      <c r="C2051" s="178" t="s">
        <v>218</v>
      </c>
      <c r="D2051" s="178" t="s">
        <v>2048</v>
      </c>
      <c r="E2051" s="181">
        <v>5340.9465145488939</v>
      </c>
      <c r="F2051" s="181">
        <v>5470.0797554005176</v>
      </c>
      <c r="G2051" s="181">
        <v>5602.6358346628067</v>
      </c>
      <c r="H2051" s="181">
        <v>5737.1023809067965</v>
      </c>
      <c r="I2051" s="181">
        <v>5873.8612458248745</v>
      </c>
      <c r="J2051" s="182">
        <v>6012.9900041208648</v>
      </c>
      <c r="K2051" s="181">
        <v>6154.5138720027098</v>
      </c>
      <c r="L2051" s="181">
        <v>6298.4132834112634</v>
      </c>
      <c r="M2051" s="181">
        <v>6444.4179288361092</v>
      </c>
      <c r="N2051" s="181">
        <v>6592.2975407395106</v>
      </c>
      <c r="O2051" s="181">
        <v>6741.6284814833425</v>
      </c>
      <c r="P2051" s="181">
        <v>6892.9660554332713</v>
      </c>
      <c r="Q2051" s="181">
        <v>7046.8230814449043</v>
      </c>
      <c r="R2051" s="181">
        <v>7202.5385654008996</v>
      </c>
      <c r="S2051" s="181">
        <v>7359.959721692896</v>
      </c>
      <c r="T2051" s="181">
        <v>7518.8943983201889</v>
      </c>
      <c r="U2051" s="181">
        <v>7678.699500839286</v>
      </c>
      <c r="V2051" s="181">
        <v>7838.752867193758</v>
      </c>
      <c r="W2051" s="181">
        <v>7998.8697858662372</v>
      </c>
      <c r="X2051" s="181">
        <v>8158.8837872206841</v>
      </c>
      <c r="Y2051" s="181">
        <v>8318.4796286658675</v>
      </c>
    </row>
    <row r="2052" spans="1:25" x14ac:dyDescent="0.25">
      <c r="A2052" s="178" t="s">
        <v>1929</v>
      </c>
      <c r="B2052" s="178" t="s">
        <v>878</v>
      </c>
      <c r="C2052" s="178" t="s">
        <v>240</v>
      </c>
      <c r="D2052" s="178" t="s">
        <v>241</v>
      </c>
      <c r="E2052" s="181">
        <v>6422.9006218168051</v>
      </c>
      <c r="F2052" s="181">
        <v>6358.2878518895013</v>
      </c>
      <c r="G2052" s="181">
        <v>6294.6628659247735</v>
      </c>
      <c r="H2052" s="181">
        <v>6230.2608972115067</v>
      </c>
      <c r="I2052" s="181">
        <v>6165.5364540785604</v>
      </c>
      <c r="J2052" s="182">
        <v>6100.5813364140331</v>
      </c>
      <c r="K2052" s="181">
        <v>6035.4276482740461</v>
      </c>
      <c r="L2052" s="181">
        <v>5970.0641910783488</v>
      </c>
      <c r="M2052" s="181">
        <v>5904.2548752131652</v>
      </c>
      <c r="N2052" s="181">
        <v>5837.8341636282757</v>
      </c>
      <c r="O2052" s="181">
        <v>5770.4983589364238</v>
      </c>
      <c r="P2052" s="181">
        <v>5702.8007655244846</v>
      </c>
      <c r="Q2052" s="181">
        <v>5635.1954140328507</v>
      </c>
      <c r="R2052" s="181">
        <v>5567.1735264187591</v>
      </c>
      <c r="S2052" s="181">
        <v>5498.676334590632</v>
      </c>
      <c r="T2052" s="181">
        <v>5429.6302744824561</v>
      </c>
      <c r="U2052" s="181">
        <v>5359.6631792068702</v>
      </c>
      <c r="V2052" s="181">
        <v>5288.4737327801977</v>
      </c>
      <c r="W2052" s="181">
        <v>5216.0958001973841</v>
      </c>
      <c r="X2052" s="181">
        <v>5142.5820866428376</v>
      </c>
      <c r="Y2052" s="181">
        <v>5067.8995257253246</v>
      </c>
    </row>
    <row r="2053" spans="1:25" x14ac:dyDescent="0.25">
      <c r="A2053" s="178" t="s">
        <v>1929</v>
      </c>
      <c r="B2053" s="178" t="s">
        <v>881</v>
      </c>
      <c r="C2053" s="178" t="s">
        <v>565</v>
      </c>
      <c r="D2053" s="178" t="s">
        <v>566</v>
      </c>
      <c r="E2053" s="181">
        <v>8794.7483876312344</v>
      </c>
      <c r="F2053" s="181">
        <v>8829.977431905827</v>
      </c>
      <c r="G2053" s="181">
        <v>8871.4804863969221</v>
      </c>
      <c r="H2053" s="181">
        <v>8915.4431548690791</v>
      </c>
      <c r="I2053" s="181">
        <v>8961.540548559431</v>
      </c>
      <c r="J2053" s="182">
        <v>9009.2669885615833</v>
      </c>
      <c r="K2053" s="181">
        <v>9058.2616068938005</v>
      </c>
      <c r="L2053" s="181">
        <v>9108.237790084082</v>
      </c>
      <c r="M2053" s="181">
        <v>9158.695631279963</v>
      </c>
      <c r="N2053" s="181">
        <v>9209.2493967252758</v>
      </c>
      <c r="O2053" s="181">
        <v>9259.344801992971</v>
      </c>
      <c r="P2053" s="181">
        <v>9309.7522191781045</v>
      </c>
      <c r="Q2053" s="181">
        <v>9361.141170024579</v>
      </c>
      <c r="R2053" s="181">
        <v>9412.7367998575701</v>
      </c>
      <c r="S2053" s="181">
        <v>9464.4758132931875</v>
      </c>
      <c r="T2053" s="181">
        <v>9516.5150022984089</v>
      </c>
      <c r="U2053" s="181">
        <v>9568.6600751549777</v>
      </c>
      <c r="V2053" s="181">
        <v>9620.5094654027962</v>
      </c>
      <c r="W2053" s="181">
        <v>9671.9232441437034</v>
      </c>
      <c r="X2053" s="181">
        <v>9722.8674076343268</v>
      </c>
      <c r="Y2053" s="181">
        <v>9773.3489085724832</v>
      </c>
    </row>
    <row r="2054" spans="1:25" x14ac:dyDescent="0.25">
      <c r="A2054" s="178" t="s">
        <v>1929</v>
      </c>
      <c r="B2054" s="178" t="s">
        <v>883</v>
      </c>
      <c r="C2054" s="178" t="s">
        <v>218</v>
      </c>
      <c r="D2054" s="178" t="s">
        <v>1211</v>
      </c>
      <c r="E2054" s="181">
        <v>21922.89106969117</v>
      </c>
      <c r="F2054" s="181">
        <v>22293.903467922999</v>
      </c>
      <c r="G2054" s="181">
        <v>22577.961988562405</v>
      </c>
      <c r="H2054" s="181">
        <v>22786.029518604279</v>
      </c>
      <c r="I2054" s="181">
        <v>22934.192091351066</v>
      </c>
      <c r="J2054" s="182">
        <v>23033.763477541099</v>
      </c>
      <c r="K2054" s="181">
        <v>23093.551468502279</v>
      </c>
      <c r="L2054" s="181">
        <v>23120.516995690323</v>
      </c>
      <c r="M2054" s="181">
        <v>23119.315684665376</v>
      </c>
      <c r="N2054" s="181">
        <v>23093.468783499153</v>
      </c>
      <c r="O2054" s="181">
        <v>23044.954131055572</v>
      </c>
      <c r="P2054" s="181">
        <v>22978.766203471983</v>
      </c>
      <c r="Q2054" s="181">
        <v>22899.060872496291</v>
      </c>
      <c r="R2054" s="181">
        <v>22805.525067598221</v>
      </c>
      <c r="S2054" s="181">
        <v>22699.116724701711</v>
      </c>
      <c r="T2054" s="181">
        <v>22580.646405940566</v>
      </c>
      <c r="U2054" s="181">
        <v>22449.407428242477</v>
      </c>
      <c r="V2054" s="181">
        <v>22304.651911545123</v>
      </c>
      <c r="W2054" s="181">
        <v>22146.940401642878</v>
      </c>
      <c r="X2054" s="181">
        <v>21976.743604495317</v>
      </c>
      <c r="Y2054" s="181">
        <v>21794.232358694208</v>
      </c>
    </row>
    <row r="2055" spans="1:25" x14ac:dyDescent="0.25">
      <c r="A2055" s="178" t="s">
        <v>1929</v>
      </c>
      <c r="B2055" s="178" t="s">
        <v>883</v>
      </c>
      <c r="C2055" s="178" t="s">
        <v>755</v>
      </c>
      <c r="D2055" s="178" t="s">
        <v>2049</v>
      </c>
      <c r="E2055" s="181">
        <v>1937.6497235408988</v>
      </c>
      <c r="F2055" s="181">
        <v>2041.8439373725191</v>
      </c>
      <c r="G2055" s="181">
        <v>2142.7926598455083</v>
      </c>
      <c r="H2055" s="181">
        <v>2240.9029689431459</v>
      </c>
      <c r="I2055" s="181">
        <v>2337.2051033473845</v>
      </c>
      <c r="J2055" s="182">
        <v>2432.4127266428895</v>
      </c>
      <c r="K2055" s="181">
        <v>2527.0979441778209</v>
      </c>
      <c r="L2055" s="181">
        <v>2621.729451827563</v>
      </c>
      <c r="M2055" s="181">
        <v>2716.5912077186349</v>
      </c>
      <c r="N2055" s="181">
        <v>2811.8844564148399</v>
      </c>
      <c r="O2055" s="181">
        <v>2907.6567151776699</v>
      </c>
      <c r="P2055" s="181">
        <v>3004.3669350572513</v>
      </c>
      <c r="Q2055" s="181">
        <v>3102.4366530870866</v>
      </c>
      <c r="R2055" s="181">
        <v>3201.7270905085161</v>
      </c>
      <c r="S2055" s="181">
        <v>3302.2669414161669</v>
      </c>
      <c r="T2055" s="181">
        <v>3404.0707099841716</v>
      </c>
      <c r="U2055" s="181">
        <v>3506.9216920883414</v>
      </c>
      <c r="V2055" s="181">
        <v>3610.5687615466818</v>
      </c>
      <c r="W2055" s="181">
        <v>3714.9493006741841</v>
      </c>
      <c r="X2055" s="181">
        <v>3819.983433792097</v>
      </c>
      <c r="Y2055" s="181">
        <v>3925.5335976457236</v>
      </c>
    </row>
    <row r="2056" spans="1:25" x14ac:dyDescent="0.25">
      <c r="A2056" s="178" t="s">
        <v>1929</v>
      </c>
      <c r="B2056" s="178" t="s">
        <v>883</v>
      </c>
      <c r="C2056" s="178" t="s">
        <v>244</v>
      </c>
      <c r="D2056" s="178" t="s">
        <v>2050</v>
      </c>
      <c r="E2056" s="181">
        <v>1607.4490910922145</v>
      </c>
      <c r="F2056" s="181">
        <v>1693.8872601203282</v>
      </c>
      <c r="G2056" s="181">
        <v>1777.6330115916476</v>
      </c>
      <c r="H2056" s="181">
        <v>1859.0240521237706</v>
      </c>
      <c r="I2056" s="181">
        <v>1938.9150543713019</v>
      </c>
      <c r="J2056" s="182">
        <v>2017.8980643921943</v>
      </c>
      <c r="K2056" s="181">
        <v>2096.4476933665464</v>
      </c>
      <c r="L2056" s="181">
        <v>2174.9527653164373</v>
      </c>
      <c r="M2056" s="181">
        <v>2253.6488482224127</v>
      </c>
      <c r="N2056" s="181">
        <v>2332.7028919656836</v>
      </c>
      <c r="O2056" s="181">
        <v>2412.154316250374</v>
      </c>
      <c r="P2056" s="181">
        <v>2492.3838609178583</v>
      </c>
      <c r="Q2056" s="181">
        <v>2573.7412276263531</v>
      </c>
      <c r="R2056" s="181">
        <v>2656.1112873167926</v>
      </c>
      <c r="S2056" s="181">
        <v>2739.5178442380907</v>
      </c>
      <c r="T2056" s="181">
        <v>2823.9729308650772</v>
      </c>
      <c r="U2056" s="181">
        <v>2909.2967722656626</v>
      </c>
      <c r="V2056" s="181">
        <v>2995.2810374148467</v>
      </c>
      <c r="W2056" s="181">
        <v>3081.8737794929175</v>
      </c>
      <c r="X2056" s="181">
        <v>3169.0087346722853</v>
      </c>
      <c r="Y2056" s="181">
        <v>3256.5717822602141</v>
      </c>
    </row>
    <row r="2057" spans="1:25" x14ac:dyDescent="0.25">
      <c r="A2057" s="178" t="s">
        <v>1929</v>
      </c>
      <c r="B2057" s="178" t="s">
        <v>883</v>
      </c>
      <c r="C2057" s="178" t="s">
        <v>512</v>
      </c>
      <c r="D2057" s="178" t="s">
        <v>2051</v>
      </c>
      <c r="E2057" s="181">
        <v>23132.276208168871</v>
      </c>
      <c r="F2057" s="181">
        <v>23450.325447710242</v>
      </c>
      <c r="G2057" s="181">
        <v>23674.984872426852</v>
      </c>
      <c r="H2057" s="181">
        <v>23818.578710376587</v>
      </c>
      <c r="I2057" s="181">
        <v>23898.621311641815</v>
      </c>
      <c r="J2057" s="182">
        <v>23927.455626933381</v>
      </c>
      <c r="K2057" s="181">
        <v>23914.679103464208</v>
      </c>
      <c r="L2057" s="181">
        <v>23867.865777377105</v>
      </c>
      <c r="M2057" s="181">
        <v>23792.125147292703</v>
      </c>
      <c r="N2057" s="181">
        <v>23691.341157478102</v>
      </c>
      <c r="O2057" s="181">
        <v>23567.772527001303</v>
      </c>
      <c r="P2057" s="181">
        <v>23426.726688565803</v>
      </c>
      <c r="Q2057" s="181">
        <v>23272.593863792612</v>
      </c>
      <c r="R2057" s="181">
        <v>23105.182829124955</v>
      </c>
      <c r="S2057" s="181">
        <v>22925.589216164051</v>
      </c>
      <c r="T2057" s="181">
        <v>22734.747389590302</v>
      </c>
      <c r="U2057" s="181">
        <v>22532.057946729012</v>
      </c>
      <c r="V2057" s="181">
        <v>22316.888426808619</v>
      </c>
      <c r="W2057" s="181">
        <v>22089.920036881715</v>
      </c>
      <c r="X2057" s="181">
        <v>21851.736901677854</v>
      </c>
      <c r="Y2057" s="181">
        <v>21602.619335352356</v>
      </c>
    </row>
    <row r="2058" spans="1:25" x14ac:dyDescent="0.25">
      <c r="A2058" s="178" t="s">
        <v>1929</v>
      </c>
      <c r="B2058" s="178" t="s">
        <v>883</v>
      </c>
      <c r="C2058" s="178" t="s">
        <v>462</v>
      </c>
      <c r="D2058" s="178" t="s">
        <v>2052</v>
      </c>
      <c r="E2058" s="181">
        <v>26841.462453650711</v>
      </c>
      <c r="F2058" s="181">
        <v>27316.245261777152</v>
      </c>
      <c r="G2058" s="181">
        <v>27685.104241920191</v>
      </c>
      <c r="H2058" s="181">
        <v>27961.252389683028</v>
      </c>
      <c r="I2058" s="181">
        <v>28164.234271865658</v>
      </c>
      <c r="J2058" s="182">
        <v>28307.788609300424</v>
      </c>
      <c r="K2058" s="181">
        <v>28402.613618493124</v>
      </c>
      <c r="L2058" s="181">
        <v>28457.166755487924</v>
      </c>
      <c r="M2058" s="181">
        <v>28477.091539578167</v>
      </c>
      <c r="N2058" s="181">
        <v>28466.65029206602</v>
      </c>
      <c r="O2058" s="181">
        <v>28428.214328917074</v>
      </c>
      <c r="P2058" s="181">
        <v>28367.886321094236</v>
      </c>
      <c r="Q2058" s="181">
        <v>28290.751337734364</v>
      </c>
      <c r="R2058" s="181">
        <v>28196.384493087622</v>
      </c>
      <c r="S2058" s="181">
        <v>28085.93231394119</v>
      </c>
      <c r="T2058" s="181">
        <v>27960.362350153719</v>
      </c>
      <c r="U2058" s="181">
        <v>27818.764983329653</v>
      </c>
      <c r="V2058" s="181">
        <v>27660.176820744462</v>
      </c>
      <c r="W2058" s="181">
        <v>27485.255435135088</v>
      </c>
      <c r="X2058" s="181">
        <v>27294.548856319347</v>
      </c>
      <c r="Y2058" s="181">
        <v>27088.234110450172</v>
      </c>
    </row>
    <row r="2059" spans="1:25" x14ac:dyDescent="0.25">
      <c r="A2059" s="178" t="s">
        <v>1929</v>
      </c>
      <c r="B2059" s="178" t="s">
        <v>883</v>
      </c>
      <c r="C2059" s="178" t="s">
        <v>583</v>
      </c>
      <c r="D2059" s="178" t="s">
        <v>2053</v>
      </c>
      <c r="E2059" s="181">
        <v>16151.470199468462</v>
      </c>
      <c r="F2059" s="181">
        <v>17019.991335777406</v>
      </c>
      <c r="G2059" s="181">
        <v>17861.45935906767</v>
      </c>
      <c r="H2059" s="181">
        <v>18679.267507980854</v>
      </c>
      <c r="I2059" s="181">
        <v>19482.003438566313</v>
      </c>
      <c r="J2059" s="182">
        <v>20275.61596395581</v>
      </c>
      <c r="K2059" s="181">
        <v>21064.873924652096</v>
      </c>
      <c r="L2059" s="181">
        <v>21853.68418130801</v>
      </c>
      <c r="M2059" s="181">
        <v>22644.413694867344</v>
      </c>
      <c r="N2059" s="181">
        <v>23438.739959221584</v>
      </c>
      <c r="O2059" s="181">
        <v>24237.059059186075</v>
      </c>
      <c r="P2059" s="181">
        <v>25043.19662646249</v>
      </c>
      <c r="Q2059" s="181">
        <v>25860.666424530307</v>
      </c>
      <c r="R2059" s="181">
        <v>26688.311649371968</v>
      </c>
      <c r="S2059" s="181">
        <v>27526.371483440646</v>
      </c>
      <c r="T2059" s="181">
        <v>28374.966827709017</v>
      </c>
      <c r="U2059" s="181">
        <v>29232.291323596673</v>
      </c>
      <c r="V2059" s="181">
        <v>30096.251684068553</v>
      </c>
      <c r="W2059" s="181">
        <v>30966.325953241139</v>
      </c>
      <c r="X2059" s="181">
        <v>31841.848319523546</v>
      </c>
      <c r="Y2059" s="181">
        <v>32721.672110851279</v>
      </c>
    </row>
    <row r="2060" spans="1:25" x14ac:dyDescent="0.25">
      <c r="A2060" s="178" t="s">
        <v>1929</v>
      </c>
      <c r="B2060" s="178" t="s">
        <v>883</v>
      </c>
      <c r="C2060" s="178" t="s">
        <v>252</v>
      </c>
      <c r="D2060" s="178" t="s">
        <v>2054</v>
      </c>
      <c r="E2060" s="181">
        <v>16484.709488043973</v>
      </c>
      <c r="F2060" s="181">
        <v>17371.150068341736</v>
      </c>
      <c r="G2060" s="181">
        <v>18229.97937218277</v>
      </c>
      <c r="H2060" s="181">
        <v>19064.660647961158</v>
      </c>
      <c r="I2060" s="181">
        <v>19883.958733391886</v>
      </c>
      <c r="J2060" s="182">
        <v>20693.945178313134</v>
      </c>
      <c r="K2060" s="181">
        <v>21499.487214581306</v>
      </c>
      <c r="L2060" s="181">
        <v>22304.572309719602</v>
      </c>
      <c r="M2060" s="181">
        <v>23111.61626012588</v>
      </c>
      <c r="N2060" s="181">
        <v>23922.331169969453</v>
      </c>
      <c r="O2060" s="181">
        <v>24737.121296140438</v>
      </c>
      <c r="P2060" s="181">
        <v>25559.89120128431</v>
      </c>
      <c r="Q2060" s="181">
        <v>26394.227145317556</v>
      </c>
      <c r="R2060" s="181">
        <v>27238.948456887763</v>
      </c>
      <c r="S2060" s="181">
        <v>28094.299253292385</v>
      </c>
      <c r="T2060" s="181">
        <v>28960.402929949112</v>
      </c>
      <c r="U2060" s="181">
        <v>29835.415859246248</v>
      </c>
      <c r="V2060" s="181">
        <v>30717.201565171265</v>
      </c>
      <c r="W2060" s="181">
        <v>31605.227322777206</v>
      </c>
      <c r="X2060" s="181">
        <v>32498.813583359588</v>
      </c>
      <c r="Y2060" s="181">
        <v>33396.79001656286</v>
      </c>
    </row>
    <row r="2061" spans="1:25" x14ac:dyDescent="0.25">
      <c r="A2061" s="178" t="s">
        <v>1929</v>
      </c>
      <c r="B2061" s="178" t="s">
        <v>883</v>
      </c>
      <c r="C2061" s="178" t="s">
        <v>600</v>
      </c>
      <c r="D2061" s="178" t="s">
        <v>2055</v>
      </c>
      <c r="E2061" s="181">
        <v>17896.671701643565</v>
      </c>
      <c r="F2061" s="181">
        <v>18210.775805817972</v>
      </c>
      <c r="G2061" s="181">
        <v>18454.188610067049</v>
      </c>
      <c r="H2061" s="181">
        <v>18635.744994795066</v>
      </c>
      <c r="I2061" s="181">
        <v>18768.494400805805</v>
      </c>
      <c r="J2061" s="182">
        <v>18861.610764638663</v>
      </c>
      <c r="K2061" s="181">
        <v>18922.237444120401</v>
      </c>
      <c r="L2061" s="181">
        <v>18956.021316904287</v>
      </c>
      <c r="M2061" s="181">
        <v>18966.73203429913</v>
      </c>
      <c r="N2061" s="181">
        <v>18957.217412683574</v>
      </c>
      <c r="O2061" s="181">
        <v>18929.064597559529</v>
      </c>
      <c r="P2061" s="181">
        <v>18886.344084638673</v>
      </c>
      <c r="Q2061" s="181">
        <v>18832.446780774553</v>
      </c>
      <c r="R2061" s="181">
        <v>18767.09441866522</v>
      </c>
      <c r="S2061" s="181">
        <v>18691.054650129419</v>
      </c>
      <c r="T2061" s="181">
        <v>18604.975621363672</v>
      </c>
      <c r="U2061" s="181">
        <v>18508.256220441799</v>
      </c>
      <c r="V2061" s="181">
        <v>18400.259889176577</v>
      </c>
      <c r="W2061" s="181">
        <v>18281.428576627808</v>
      </c>
      <c r="X2061" s="181">
        <v>18152.131143278766</v>
      </c>
      <c r="Y2061" s="181">
        <v>18012.489550359289</v>
      </c>
    </row>
    <row r="2062" spans="1:25" x14ac:dyDescent="0.25">
      <c r="A2062" s="178" t="s">
        <v>1929</v>
      </c>
      <c r="B2062" s="178" t="s">
        <v>883</v>
      </c>
      <c r="C2062" s="178" t="s">
        <v>1127</v>
      </c>
      <c r="D2062" s="178" t="s">
        <v>2056</v>
      </c>
      <c r="E2062" s="181">
        <v>4612.6800005254836</v>
      </c>
      <c r="F2062" s="181">
        <v>4860.7199638235479</v>
      </c>
      <c r="G2062" s="181">
        <v>5101.0338593499418</v>
      </c>
      <c r="H2062" s="181">
        <v>5334.5907582682066</v>
      </c>
      <c r="I2062" s="181">
        <v>5563.8431995002511</v>
      </c>
      <c r="J2062" s="182">
        <v>5790.490097821069</v>
      </c>
      <c r="K2062" s="181">
        <v>6015.8933809648588</v>
      </c>
      <c r="L2062" s="181">
        <v>6241.1688048210635</v>
      </c>
      <c r="M2062" s="181">
        <v>6466.99234707299</v>
      </c>
      <c r="N2062" s="181">
        <v>6693.8430812928082</v>
      </c>
      <c r="O2062" s="181">
        <v>6921.8341248923507</v>
      </c>
      <c r="P2062" s="181">
        <v>7152.0580356773007</v>
      </c>
      <c r="Q2062" s="181">
        <v>7385.5183053625396</v>
      </c>
      <c r="R2062" s="181">
        <v>7621.8845636046626</v>
      </c>
      <c r="S2062" s="181">
        <v>7861.2251182483797</v>
      </c>
      <c r="T2062" s="181">
        <v>8103.5744972649418</v>
      </c>
      <c r="U2062" s="181">
        <v>8348.4168247622656</v>
      </c>
      <c r="V2062" s="181">
        <v>8595.1542812773096</v>
      </c>
      <c r="W2062" s="181">
        <v>8843.6378020230732</v>
      </c>
      <c r="X2062" s="181">
        <v>9093.6772386247303</v>
      </c>
      <c r="Y2062" s="181">
        <v>9344.9451143118258</v>
      </c>
    </row>
    <row r="2063" spans="1:25" x14ac:dyDescent="0.25">
      <c r="A2063" s="178" t="s">
        <v>1929</v>
      </c>
      <c r="B2063" s="178" t="s">
        <v>883</v>
      </c>
      <c r="C2063" s="178" t="s">
        <v>352</v>
      </c>
      <c r="D2063" s="178" t="s">
        <v>2057</v>
      </c>
      <c r="E2063" s="181">
        <v>9199.0249812851216</v>
      </c>
      <c r="F2063" s="181">
        <v>9693.68878160858</v>
      </c>
      <c r="G2063" s="181">
        <v>10172.944556569211</v>
      </c>
      <c r="H2063" s="181">
        <v>10638.724915808494</v>
      </c>
      <c r="I2063" s="181">
        <v>11095.920934971746</v>
      </c>
      <c r="J2063" s="182">
        <v>11547.920744051609</v>
      </c>
      <c r="K2063" s="181">
        <v>11997.440422907986</v>
      </c>
      <c r="L2063" s="181">
        <v>12446.705113171951</v>
      </c>
      <c r="M2063" s="181">
        <v>12897.062910873321</v>
      </c>
      <c r="N2063" s="181">
        <v>13349.469227997703</v>
      </c>
      <c r="O2063" s="181">
        <v>13804.1496535513</v>
      </c>
      <c r="P2063" s="181">
        <v>14263.283065441716</v>
      </c>
      <c r="Q2063" s="181">
        <v>14728.870717897007</v>
      </c>
      <c r="R2063" s="181">
        <v>15200.253756402723</v>
      </c>
      <c r="S2063" s="181">
        <v>15677.568406660588</v>
      </c>
      <c r="T2063" s="181">
        <v>16160.883527483713</v>
      </c>
      <c r="U2063" s="181">
        <v>16649.170312360922</v>
      </c>
      <c r="V2063" s="181">
        <v>17141.236535476808</v>
      </c>
      <c r="W2063" s="181">
        <v>17636.784918307971</v>
      </c>
      <c r="X2063" s="181">
        <v>18135.436249712529</v>
      </c>
      <c r="Y2063" s="181">
        <v>18636.53744580175</v>
      </c>
    </row>
    <row r="2064" spans="1:25" x14ac:dyDescent="0.25">
      <c r="A2064" s="178" t="s">
        <v>1929</v>
      </c>
      <c r="B2064" s="178" t="s">
        <v>883</v>
      </c>
      <c r="C2064" s="178" t="s">
        <v>240</v>
      </c>
      <c r="D2064" s="178" t="s">
        <v>241</v>
      </c>
      <c r="E2064" s="181">
        <v>220.80901188286248</v>
      </c>
      <c r="F2064" s="181">
        <v>223.55906739706612</v>
      </c>
      <c r="G2064" s="181">
        <v>225.41256194778327</v>
      </c>
      <c r="H2064" s="181">
        <v>226.49010741692126</v>
      </c>
      <c r="I2064" s="181">
        <v>226.9609979581586</v>
      </c>
      <c r="J2064" s="182">
        <v>226.94462130622773</v>
      </c>
      <c r="K2064" s="181">
        <v>226.53375421666124</v>
      </c>
      <c r="L2064" s="181">
        <v>225.80156180488453</v>
      </c>
      <c r="M2064" s="181">
        <v>224.79755333742116</v>
      </c>
      <c r="N2064" s="181">
        <v>223.55942356587926</v>
      </c>
      <c r="O2064" s="181">
        <v>222.10936075895052</v>
      </c>
      <c r="P2064" s="181">
        <v>220.4981373797726</v>
      </c>
      <c r="Q2064" s="181">
        <v>218.76764660913705</v>
      </c>
      <c r="R2064" s="181">
        <v>216.91655758360122</v>
      </c>
      <c r="S2064" s="181">
        <v>214.95561326940739</v>
      </c>
      <c r="T2064" s="181">
        <v>212.89399280099494</v>
      </c>
      <c r="U2064" s="181">
        <v>210.72648526355906</v>
      </c>
      <c r="V2064" s="181">
        <v>208.44759858936541</v>
      </c>
      <c r="W2064" s="181">
        <v>206.06412426965812</v>
      </c>
      <c r="X2064" s="181">
        <v>203.58191574001697</v>
      </c>
      <c r="Y2064" s="181">
        <v>201.00397073610802</v>
      </c>
    </row>
    <row r="2065" spans="1:25" x14ac:dyDescent="0.25">
      <c r="A2065" s="178" t="s">
        <v>1929</v>
      </c>
      <c r="B2065" s="178" t="s">
        <v>884</v>
      </c>
      <c r="C2065" s="178" t="s">
        <v>565</v>
      </c>
      <c r="D2065" s="178" t="s">
        <v>566</v>
      </c>
      <c r="E2065" s="181">
        <v>3213.169294834418</v>
      </c>
      <c r="F2065" s="181">
        <v>3214.6806083747297</v>
      </c>
      <c r="G2065" s="181">
        <v>3223.2125639111691</v>
      </c>
      <c r="H2065" s="181">
        <v>3235.8885225222389</v>
      </c>
      <c r="I2065" s="181">
        <v>3251.6102258231249</v>
      </c>
      <c r="J2065" s="182">
        <v>3269.4830319099256</v>
      </c>
      <c r="K2065" s="181">
        <v>3288.8626248354153</v>
      </c>
      <c r="L2065" s="181">
        <v>3309.2714915043034</v>
      </c>
      <c r="M2065" s="181">
        <v>3330.2227133678853</v>
      </c>
      <c r="N2065" s="181">
        <v>3351.3647042917914</v>
      </c>
      <c r="O2065" s="181">
        <v>3372.3390165763371</v>
      </c>
      <c r="P2065" s="181">
        <v>3393.3514937042755</v>
      </c>
      <c r="Q2065" s="181">
        <v>3414.6004366400921</v>
      </c>
      <c r="R2065" s="181">
        <v>3435.7205101361019</v>
      </c>
      <c r="S2065" s="181">
        <v>3456.6493576814191</v>
      </c>
      <c r="T2065" s="181">
        <v>3477.4550629525015</v>
      </c>
      <c r="U2065" s="181">
        <v>3498.070945717905</v>
      </c>
      <c r="V2065" s="181">
        <v>3518.3286530681967</v>
      </c>
      <c r="W2065" s="181">
        <v>3538.1879588087113</v>
      </c>
      <c r="X2065" s="181">
        <v>3557.6470191724097</v>
      </c>
      <c r="Y2065" s="181">
        <v>3576.7598585938495</v>
      </c>
    </row>
    <row r="2066" spans="1:25" x14ac:dyDescent="0.25">
      <c r="A2066" s="178" t="s">
        <v>1929</v>
      </c>
      <c r="B2066" s="178" t="s">
        <v>886</v>
      </c>
      <c r="C2066" s="178" t="s">
        <v>218</v>
      </c>
      <c r="D2066" s="178" t="s">
        <v>2058</v>
      </c>
      <c r="E2066" s="181">
        <v>5383.4345815624429</v>
      </c>
      <c r="F2066" s="181">
        <v>5437.1195215338312</v>
      </c>
      <c r="G2066" s="181">
        <v>5493.8537702846515</v>
      </c>
      <c r="H2066" s="181">
        <v>5551.3862358022125</v>
      </c>
      <c r="I2066" s="181">
        <v>5609.6408530366798</v>
      </c>
      <c r="J2066" s="182">
        <v>5668.3335123561401</v>
      </c>
      <c r="K2066" s="181">
        <v>5727.2617207755156</v>
      </c>
      <c r="L2066" s="181">
        <v>5786.3115162805225</v>
      </c>
      <c r="M2066" s="181">
        <v>5845.2374487607558</v>
      </c>
      <c r="N2066" s="181">
        <v>5903.8590289125232</v>
      </c>
      <c r="O2066" s="181">
        <v>5961.8837033418195</v>
      </c>
      <c r="P2066" s="181">
        <v>6019.9645635282513</v>
      </c>
      <c r="Q2066" s="181">
        <v>6078.7454890726322</v>
      </c>
      <c r="R2066" s="181">
        <v>6137.8772263042392</v>
      </c>
      <c r="S2066" s="181">
        <v>6197.4145714077722</v>
      </c>
      <c r="T2066" s="181">
        <v>6257.2478586113357</v>
      </c>
      <c r="U2066" s="181">
        <v>6317.0498069595624</v>
      </c>
      <c r="V2066" s="181">
        <v>6376.6566490072282</v>
      </c>
      <c r="W2066" s="181">
        <v>6436.099033659948</v>
      </c>
      <c r="X2066" s="181">
        <v>6495.3896926750813</v>
      </c>
      <c r="Y2066" s="181">
        <v>6554.2818129063971</v>
      </c>
    </row>
    <row r="2067" spans="1:25" x14ac:dyDescent="0.25">
      <c r="A2067" s="178" t="s">
        <v>1929</v>
      </c>
      <c r="B2067" s="178" t="s">
        <v>886</v>
      </c>
      <c r="C2067" s="178" t="s">
        <v>240</v>
      </c>
      <c r="D2067" s="178" t="s">
        <v>241</v>
      </c>
      <c r="E2067" s="181">
        <v>1352.9527798166155</v>
      </c>
      <c r="F2067" s="181">
        <v>1363.8620056739469</v>
      </c>
      <c r="G2067" s="181">
        <v>1375.4886096086602</v>
      </c>
      <c r="H2067" s="181">
        <v>1387.2658602270678</v>
      </c>
      <c r="I2067" s="181">
        <v>1399.1737971071109</v>
      </c>
      <c r="J2067" s="182">
        <v>1411.140814141128</v>
      </c>
      <c r="K2067" s="181">
        <v>1423.1161236546877</v>
      </c>
      <c r="L2067" s="181">
        <v>1435.0712770390248</v>
      </c>
      <c r="M2067" s="181">
        <v>1446.9454913423831</v>
      </c>
      <c r="N2067" s="181">
        <v>1458.6944934285661</v>
      </c>
      <c r="O2067" s="181">
        <v>1470.24671040972</v>
      </c>
      <c r="P2067" s="181">
        <v>1481.7638754384789</v>
      </c>
      <c r="Q2067" s="181">
        <v>1493.4042396241889</v>
      </c>
      <c r="R2067" s="181">
        <v>1505.0813298135656</v>
      </c>
      <c r="S2067" s="181">
        <v>1516.8082142786848</v>
      </c>
      <c r="T2067" s="181">
        <v>1528.557685624362</v>
      </c>
      <c r="U2067" s="181">
        <v>1540.2496809050017</v>
      </c>
      <c r="V2067" s="181">
        <v>1551.8445348671835</v>
      </c>
      <c r="W2067" s="181">
        <v>1563.3501074278668</v>
      </c>
      <c r="X2067" s="181">
        <v>1574.7698569165125</v>
      </c>
      <c r="Y2067" s="181">
        <v>1586.0444108648715</v>
      </c>
    </row>
    <row r="2068" spans="1:25" x14ac:dyDescent="0.25">
      <c r="A2068" s="178" t="s">
        <v>1929</v>
      </c>
      <c r="B2068" s="178" t="s">
        <v>891</v>
      </c>
      <c r="C2068" s="178" t="s">
        <v>218</v>
      </c>
      <c r="D2068" s="178" t="s">
        <v>2059</v>
      </c>
      <c r="E2068" s="181">
        <v>49327.023864426963</v>
      </c>
      <c r="F2068" s="181">
        <v>49993.784559605592</v>
      </c>
      <c r="G2068" s="181">
        <v>50599.068912772018</v>
      </c>
      <c r="H2068" s="181">
        <v>51139.370106087386</v>
      </c>
      <c r="I2068" s="181">
        <v>51628.123645567204</v>
      </c>
      <c r="J2068" s="182">
        <v>52072.951527253019</v>
      </c>
      <c r="K2068" s="181">
        <v>52479.814112601212</v>
      </c>
      <c r="L2068" s="181">
        <v>52853.704666022742</v>
      </c>
      <c r="M2068" s="181">
        <v>53196.933359363429</v>
      </c>
      <c r="N2068" s="181">
        <v>53511.077248774898</v>
      </c>
      <c r="O2068" s="181">
        <v>53795.7347268265</v>
      </c>
      <c r="P2068" s="181">
        <v>54058.814259721898</v>
      </c>
      <c r="Q2068" s="181">
        <v>54307.53384719984</v>
      </c>
      <c r="R2068" s="181">
        <v>54539.510710959526</v>
      </c>
      <c r="S2068" s="181">
        <v>54755.665834754182</v>
      </c>
      <c r="T2068" s="181">
        <v>54955.983269079617</v>
      </c>
      <c r="U2068" s="181">
        <v>55138.802997740808</v>
      </c>
      <c r="V2068" s="181">
        <v>55303.264457192017</v>
      </c>
      <c r="W2068" s="181">
        <v>55450.046217523886</v>
      </c>
      <c r="X2068" s="181">
        <v>55579.526791382079</v>
      </c>
      <c r="Y2068" s="181">
        <v>55690.528963756646</v>
      </c>
    </row>
    <row r="2069" spans="1:25" x14ac:dyDescent="0.25">
      <c r="A2069" s="178" t="s">
        <v>1929</v>
      </c>
      <c r="B2069" s="178" t="s">
        <v>891</v>
      </c>
      <c r="C2069" s="178" t="s">
        <v>2060</v>
      </c>
      <c r="D2069" s="178" t="s">
        <v>2061</v>
      </c>
      <c r="E2069" s="181">
        <v>3413.498139003666</v>
      </c>
      <c r="F2069" s="181">
        <v>3571.154516366958</v>
      </c>
      <c r="G2069" s="181">
        <v>3730.8949650820082</v>
      </c>
      <c r="H2069" s="181">
        <v>3892.2770162007746</v>
      </c>
      <c r="I2069" s="181">
        <v>4056.136659525931</v>
      </c>
      <c r="J2069" s="182">
        <v>4222.9535244205308</v>
      </c>
      <c r="K2069" s="181">
        <v>4393.1321296415445</v>
      </c>
      <c r="L2069" s="181">
        <v>4567.044897662905</v>
      </c>
      <c r="M2069" s="181">
        <v>4744.86996307765</v>
      </c>
      <c r="N2069" s="181">
        <v>4926.7358903785171</v>
      </c>
      <c r="O2069" s="181">
        <v>5112.59393976304</v>
      </c>
      <c r="P2069" s="181">
        <v>5303.1980107579511</v>
      </c>
      <c r="Q2069" s="181">
        <v>5499.3236412762835</v>
      </c>
      <c r="R2069" s="181">
        <v>5700.8328174388189</v>
      </c>
      <c r="S2069" s="181">
        <v>5907.9117865071985</v>
      </c>
      <c r="T2069" s="181">
        <v>6120.6534470652095</v>
      </c>
      <c r="U2069" s="181">
        <v>6338.9600034797368</v>
      </c>
      <c r="V2069" s="181">
        <v>6562.8022070443458</v>
      </c>
      <c r="W2069" s="181">
        <v>6792.3230034481003</v>
      </c>
      <c r="X2069" s="181">
        <v>7027.6339570611362</v>
      </c>
      <c r="Y2069" s="181">
        <v>7268.6457084622816</v>
      </c>
    </row>
    <row r="2070" spans="1:25" x14ac:dyDescent="0.25">
      <c r="A2070" s="178" t="s">
        <v>1929</v>
      </c>
      <c r="B2070" s="178" t="s">
        <v>891</v>
      </c>
      <c r="C2070" s="178" t="s">
        <v>2062</v>
      </c>
      <c r="D2070" s="178" t="s">
        <v>2063</v>
      </c>
      <c r="E2070" s="181">
        <v>1596.8159890382242</v>
      </c>
      <c r="F2070" s="181">
        <v>1670.5667906780427</v>
      </c>
      <c r="G2070" s="181">
        <v>1745.2925096376509</v>
      </c>
      <c r="H2070" s="181">
        <v>1820.7861613334594</v>
      </c>
      <c r="I2070" s="181">
        <v>1897.438817278977</v>
      </c>
      <c r="J2070" s="182">
        <v>1975.4748454991884</v>
      </c>
      <c r="K2070" s="181">
        <v>2055.083477683314</v>
      </c>
      <c r="L2070" s="181">
        <v>2136.4389310527613</v>
      </c>
      <c r="M2070" s="181">
        <v>2219.6245360078346</v>
      </c>
      <c r="N2070" s="181">
        <v>2304.7004343237063</v>
      </c>
      <c r="O2070" s="181">
        <v>2391.6438257840846</v>
      </c>
      <c r="P2070" s="181">
        <v>2480.8073805148615</v>
      </c>
      <c r="Q2070" s="181">
        <v>2572.5538909621459</v>
      </c>
      <c r="R2070" s="181">
        <v>2666.8187949788176</v>
      </c>
      <c r="S2070" s="181">
        <v>2763.6892180277277</v>
      </c>
      <c r="T2070" s="181">
        <v>2863.2086175645154</v>
      </c>
      <c r="U2070" s="181">
        <v>2965.3312453203212</v>
      </c>
      <c r="V2070" s="181">
        <v>3070.0434189082812</v>
      </c>
      <c r="W2070" s="181">
        <v>3177.4120075495193</v>
      </c>
      <c r="X2070" s="181">
        <v>3287.4892004536923</v>
      </c>
      <c r="Y2070" s="181">
        <v>3400.2331957663137</v>
      </c>
    </row>
    <row r="2071" spans="1:25" x14ac:dyDescent="0.25">
      <c r="A2071" s="178" t="s">
        <v>1929</v>
      </c>
      <c r="B2071" s="178" t="s">
        <v>891</v>
      </c>
      <c r="C2071" s="178" t="s">
        <v>240</v>
      </c>
      <c r="D2071" s="178" t="s">
        <v>241</v>
      </c>
      <c r="E2071" s="181">
        <v>11743.082051366127</v>
      </c>
      <c r="F2071" s="181">
        <v>12058.623069106941</v>
      </c>
      <c r="G2071" s="181">
        <v>12365.416656879775</v>
      </c>
      <c r="H2071" s="181">
        <v>12662.111318168991</v>
      </c>
      <c r="I2071" s="181">
        <v>12951.546164199815</v>
      </c>
      <c r="J2071" s="182">
        <v>13235.245285635072</v>
      </c>
      <c r="K2071" s="181">
        <v>13514.395098656771</v>
      </c>
      <c r="L2071" s="181">
        <v>13790.00046003247</v>
      </c>
      <c r="M2071" s="181">
        <v>14062.416860372208</v>
      </c>
      <c r="N2071" s="181">
        <v>14331.828021484265</v>
      </c>
      <c r="O2071" s="181">
        <v>14597.895856830548</v>
      </c>
      <c r="P2071" s="181">
        <v>14862.5543828918</v>
      </c>
      <c r="Q2071" s="181">
        <v>15127.652729700992</v>
      </c>
      <c r="R2071" s="181">
        <v>15392.431364657965</v>
      </c>
      <c r="S2071" s="181">
        <v>15657.036940440696</v>
      </c>
      <c r="T2071" s="181">
        <v>15921.354708766999</v>
      </c>
      <c r="U2071" s="181">
        <v>16184.783441037842</v>
      </c>
      <c r="V2071" s="181">
        <v>16446.930233593033</v>
      </c>
      <c r="W2071" s="181">
        <v>16707.848110435505</v>
      </c>
      <c r="X2071" s="181">
        <v>16967.504552672406</v>
      </c>
      <c r="Y2071" s="181">
        <v>17225.387322880644</v>
      </c>
    </row>
    <row r="2072" spans="1:25" x14ac:dyDescent="0.25">
      <c r="A2072" s="178" t="s">
        <v>1929</v>
      </c>
      <c r="B2072" s="178" t="s">
        <v>893</v>
      </c>
      <c r="C2072" s="178" t="s">
        <v>218</v>
      </c>
      <c r="D2072" s="178" t="s">
        <v>2064</v>
      </c>
      <c r="E2072" s="181">
        <v>13129.373616407911</v>
      </c>
      <c r="F2072" s="181">
        <v>13452.750468517926</v>
      </c>
      <c r="G2072" s="181">
        <v>13729.650080487092</v>
      </c>
      <c r="H2072" s="181">
        <v>13965.355987003435</v>
      </c>
      <c r="I2072" s="181">
        <v>14168.406219996194</v>
      </c>
      <c r="J2072" s="182">
        <v>14344.821892396625</v>
      </c>
      <c r="K2072" s="181">
        <v>14499.270484482317</v>
      </c>
      <c r="L2072" s="181">
        <v>14635.373813019682</v>
      </c>
      <c r="M2072" s="181">
        <v>14755.446662983157</v>
      </c>
      <c r="N2072" s="181">
        <v>14861.324460006983</v>
      </c>
      <c r="O2072" s="181">
        <v>14953.968003352347</v>
      </c>
      <c r="P2072" s="181">
        <v>15036.324972856017</v>
      </c>
      <c r="Q2072" s="181">
        <v>15110.949614795694</v>
      </c>
      <c r="R2072" s="181">
        <v>15177.731565674098</v>
      </c>
      <c r="S2072" s="181">
        <v>15237.606719442216</v>
      </c>
      <c r="T2072" s="181">
        <v>15291.820297415394</v>
      </c>
      <c r="U2072" s="181">
        <v>15340.697162065859</v>
      </c>
      <c r="V2072" s="181">
        <v>15384.05527932091</v>
      </c>
      <c r="W2072" s="181">
        <v>15422.369479351379</v>
      </c>
      <c r="X2072" s="181">
        <v>15456.199163451574</v>
      </c>
      <c r="Y2072" s="181">
        <v>15486.173367956993</v>
      </c>
    </row>
    <row r="2073" spans="1:25" x14ac:dyDescent="0.25">
      <c r="A2073" s="178" t="s">
        <v>1929</v>
      </c>
      <c r="B2073" s="178" t="s">
        <v>893</v>
      </c>
      <c r="C2073" s="178" t="s">
        <v>1485</v>
      </c>
      <c r="D2073" s="178" t="s">
        <v>2065</v>
      </c>
      <c r="E2073" s="181">
        <v>1600.9947440194678</v>
      </c>
      <c r="F2073" s="181">
        <v>1677.2222943963095</v>
      </c>
      <c r="G2073" s="181">
        <v>1750.1394304968787</v>
      </c>
      <c r="H2073" s="181">
        <v>1820.1150143823888</v>
      </c>
      <c r="I2073" s="181">
        <v>1887.9977062510627</v>
      </c>
      <c r="J2073" s="182">
        <v>1954.3811424845092</v>
      </c>
      <c r="K2073" s="181">
        <v>2019.7326946723974</v>
      </c>
      <c r="L2073" s="181">
        <v>2084.4198694937968</v>
      </c>
      <c r="M2073" s="181">
        <v>2148.6584527126906</v>
      </c>
      <c r="N2073" s="181">
        <v>2212.6166822337154</v>
      </c>
      <c r="O2073" s="181">
        <v>2276.3485143343742</v>
      </c>
      <c r="P2073" s="181">
        <v>2340.2251989898759</v>
      </c>
      <c r="Q2073" s="181">
        <v>2404.5917147793184</v>
      </c>
      <c r="R2073" s="181">
        <v>2469.3923437447975</v>
      </c>
      <c r="S2073" s="181">
        <v>2534.7412399585464</v>
      </c>
      <c r="T2073" s="181">
        <v>2600.8164121869049</v>
      </c>
      <c r="U2073" s="181">
        <v>2667.6524568945288</v>
      </c>
      <c r="V2073" s="181">
        <v>2735.1970836217483</v>
      </c>
      <c r="W2073" s="181">
        <v>2803.5127608074472</v>
      </c>
      <c r="X2073" s="181">
        <v>2872.6834995955878</v>
      </c>
      <c r="Y2073" s="181">
        <v>2942.8141274380132</v>
      </c>
    </row>
    <row r="2074" spans="1:25" x14ac:dyDescent="0.25">
      <c r="A2074" s="178" t="s">
        <v>1929</v>
      </c>
      <c r="B2074" s="178" t="s">
        <v>893</v>
      </c>
      <c r="C2074" s="178" t="s">
        <v>240</v>
      </c>
      <c r="D2074" s="178" t="s">
        <v>241</v>
      </c>
      <c r="E2074" s="181">
        <v>938.89875425080891</v>
      </c>
      <c r="F2074" s="181">
        <v>984.15361308043191</v>
      </c>
      <c r="G2074" s="181">
        <v>1027.5153584899836</v>
      </c>
      <c r="H2074" s="181">
        <v>1069.1974461129457</v>
      </c>
      <c r="I2074" s="181">
        <v>1109.6958216099774</v>
      </c>
      <c r="J2074" s="182">
        <v>1149.3575683149054</v>
      </c>
      <c r="K2074" s="181">
        <v>1188.4562531066188</v>
      </c>
      <c r="L2074" s="181">
        <v>1227.2072622346961</v>
      </c>
      <c r="M2074" s="181">
        <v>1265.7370899059465</v>
      </c>
      <c r="N2074" s="181">
        <v>1304.1444893586565</v>
      </c>
      <c r="O2074" s="181">
        <v>1342.4610389178133</v>
      </c>
      <c r="P2074" s="181">
        <v>1380.9056146838193</v>
      </c>
      <c r="Q2074" s="181">
        <v>1419.6820730308332</v>
      </c>
      <c r="R2074" s="181">
        <v>1458.7580215481191</v>
      </c>
      <c r="S2074" s="181">
        <v>1498.2014003038294</v>
      </c>
      <c r="T2074" s="181">
        <v>1538.1180647332155</v>
      </c>
      <c r="U2074" s="181">
        <v>1578.5292456653181</v>
      </c>
      <c r="V2074" s="181">
        <v>1619.4047782751545</v>
      </c>
      <c r="W2074" s="181">
        <v>1660.7824116008626</v>
      </c>
      <c r="X2074" s="181">
        <v>1702.7127473959097</v>
      </c>
      <c r="Y2074" s="181">
        <v>1745.2588452434682</v>
      </c>
    </row>
    <row r="2075" spans="1:25" x14ac:dyDescent="0.25">
      <c r="A2075" s="178" t="s">
        <v>1929</v>
      </c>
      <c r="B2075" s="178" t="s">
        <v>896</v>
      </c>
      <c r="C2075" s="178" t="s">
        <v>218</v>
      </c>
      <c r="D2075" s="178" t="s">
        <v>1650</v>
      </c>
      <c r="E2075" s="181">
        <v>3418.2691515494894</v>
      </c>
      <c r="F2075" s="181">
        <v>3445.7412071305357</v>
      </c>
      <c r="G2075" s="181">
        <v>3474.2260517619984</v>
      </c>
      <c r="H2075" s="181">
        <v>3502.7667696597796</v>
      </c>
      <c r="I2075" s="181">
        <v>3531.6013146276523</v>
      </c>
      <c r="J2075" s="182">
        <v>3560.7262153910547</v>
      </c>
      <c r="K2075" s="181">
        <v>3590.1360641217771</v>
      </c>
      <c r="L2075" s="181">
        <v>3619.8334428750463</v>
      </c>
      <c r="M2075" s="181">
        <v>3649.683964693058</v>
      </c>
      <c r="N2075" s="181">
        <v>3679.5366100124884</v>
      </c>
      <c r="O2075" s="181">
        <v>3709.136408938567</v>
      </c>
      <c r="P2075" s="181">
        <v>3738.7881602917741</v>
      </c>
      <c r="Q2075" s="181">
        <v>3768.7563980766154</v>
      </c>
      <c r="R2075" s="181">
        <v>3798.6407041980033</v>
      </c>
      <c r="S2075" s="181">
        <v>3828.258879487807</v>
      </c>
      <c r="T2075" s="181">
        <v>3857.340513764756</v>
      </c>
      <c r="U2075" s="181">
        <v>3885.8264462875068</v>
      </c>
      <c r="V2075" s="181">
        <v>3913.7854141577345</v>
      </c>
      <c r="W2075" s="181">
        <v>3941.1219551427471</v>
      </c>
      <c r="X2075" s="181">
        <v>3967.7198115241181</v>
      </c>
      <c r="Y2075" s="181">
        <v>3993.3400547986284</v>
      </c>
    </row>
    <row r="2076" spans="1:25" x14ac:dyDescent="0.25">
      <c r="A2076" s="178" t="s">
        <v>1929</v>
      </c>
      <c r="B2076" s="178" t="s">
        <v>896</v>
      </c>
      <c r="C2076" s="178" t="s">
        <v>240</v>
      </c>
      <c r="D2076" s="178" t="s">
        <v>241</v>
      </c>
      <c r="E2076" s="181">
        <v>382.95122921586062</v>
      </c>
      <c r="F2076" s="181">
        <v>386.57341977656012</v>
      </c>
      <c r="G2076" s="181">
        <v>390.31885016789533</v>
      </c>
      <c r="H2076" s="181">
        <v>394.08036307472725</v>
      </c>
      <c r="I2076" s="181">
        <v>397.88481413936108</v>
      </c>
      <c r="J2076" s="182">
        <v>401.73197205481677</v>
      </c>
      <c r="K2076" s="181">
        <v>405.62138494123025</v>
      </c>
      <c r="L2076" s="181">
        <v>409.55350188834927</v>
      </c>
      <c r="M2076" s="181">
        <v>413.51325531521638</v>
      </c>
      <c r="N2076" s="181">
        <v>417.48360501402806</v>
      </c>
      <c r="O2076" s="181">
        <v>421.43560341652517</v>
      </c>
      <c r="P2076" s="181">
        <v>425.40383071424969</v>
      </c>
      <c r="Q2076" s="181">
        <v>429.41847461449919</v>
      </c>
      <c r="R2076" s="181">
        <v>433.43402035664485</v>
      </c>
      <c r="S2076" s="181">
        <v>437.42963030566648</v>
      </c>
      <c r="T2076" s="181">
        <v>441.37425579612608</v>
      </c>
      <c r="U2076" s="181">
        <v>445.26087947810964</v>
      </c>
      <c r="V2076" s="181">
        <v>449.09712102151707</v>
      </c>
      <c r="W2076" s="181">
        <v>452.87177578051836</v>
      </c>
      <c r="X2076" s="181">
        <v>456.571183571782</v>
      </c>
      <c r="Y2076" s="181">
        <v>460.16747210801742</v>
      </c>
    </row>
    <row r="2077" spans="1:25" x14ac:dyDescent="0.25">
      <c r="A2077" s="178" t="s">
        <v>1929</v>
      </c>
      <c r="B2077" s="178" t="s">
        <v>898</v>
      </c>
      <c r="C2077" s="178" t="s">
        <v>218</v>
      </c>
      <c r="D2077" s="178" t="s">
        <v>2066</v>
      </c>
      <c r="E2077" s="181">
        <v>2307.5083027536848</v>
      </c>
      <c r="F2077" s="181">
        <v>2327.5416046774453</v>
      </c>
      <c r="G2077" s="181">
        <v>2349.0166477563166</v>
      </c>
      <c r="H2077" s="181">
        <v>2371.2479508293582</v>
      </c>
      <c r="I2077" s="181">
        <v>2394.3480747440472</v>
      </c>
      <c r="J2077" s="182">
        <v>2418.2539672025214</v>
      </c>
      <c r="K2077" s="181">
        <v>2442.8890412461742</v>
      </c>
      <c r="L2077" s="181">
        <v>2468.1741668273175</v>
      </c>
      <c r="M2077" s="181">
        <v>2493.9356752310027</v>
      </c>
      <c r="N2077" s="181">
        <v>2519.9933524550356</v>
      </c>
      <c r="O2077" s="181">
        <v>2546.0919406912899</v>
      </c>
      <c r="P2077" s="181">
        <v>2572.3720882572402</v>
      </c>
      <c r="Q2077" s="181">
        <v>2598.9631387749782</v>
      </c>
      <c r="R2077" s="181">
        <v>2625.5628600121586</v>
      </c>
      <c r="S2077" s="181">
        <v>2652.0636659440547</v>
      </c>
      <c r="T2077" s="181">
        <v>2678.3565303391715</v>
      </c>
      <c r="U2077" s="181">
        <v>2704.3183520391203</v>
      </c>
      <c r="V2077" s="181">
        <v>2729.8667004439144</v>
      </c>
      <c r="W2077" s="181">
        <v>2754.96679318119</v>
      </c>
      <c r="X2077" s="181">
        <v>2779.6035447831159</v>
      </c>
      <c r="Y2077" s="181">
        <v>2803.722088430573</v>
      </c>
    </row>
    <row r="2078" spans="1:25" x14ac:dyDescent="0.25">
      <c r="A2078" s="178" t="s">
        <v>1929</v>
      </c>
      <c r="B2078" s="178" t="s">
        <v>898</v>
      </c>
      <c r="C2078" s="178" t="s">
        <v>240</v>
      </c>
      <c r="D2078" s="178" t="s">
        <v>241</v>
      </c>
      <c r="E2078" s="181">
        <v>1135.5529465347886</v>
      </c>
      <c r="F2078" s="181">
        <v>1141.214942637921</v>
      </c>
      <c r="G2078" s="181">
        <v>1147.5245144585592</v>
      </c>
      <c r="H2078" s="181">
        <v>1154.1406208718674</v>
      </c>
      <c r="I2078" s="181">
        <v>1161.1141675562205</v>
      </c>
      <c r="J2078" s="182">
        <v>1168.4104382622384</v>
      </c>
      <c r="K2078" s="181">
        <v>1175.9886797401659</v>
      </c>
      <c r="L2078" s="181">
        <v>1183.8074886861293</v>
      </c>
      <c r="M2078" s="181">
        <v>1191.7808668875407</v>
      </c>
      <c r="N2078" s="181">
        <v>1199.8209390517181</v>
      </c>
      <c r="O2078" s="181">
        <v>1207.8055045418757</v>
      </c>
      <c r="P2078" s="181">
        <v>1215.8012668264712</v>
      </c>
      <c r="Q2078" s="181">
        <v>1223.8686310230521</v>
      </c>
      <c r="R2078" s="181">
        <v>1231.8646270351926</v>
      </c>
      <c r="S2078" s="181">
        <v>1239.7393622356169</v>
      </c>
      <c r="T2078" s="181">
        <v>1247.4430083634375</v>
      </c>
      <c r="U2078" s="181">
        <v>1254.9199440164182</v>
      </c>
      <c r="V2078" s="181">
        <v>1262.134178698263</v>
      </c>
      <c r="W2078" s="181">
        <v>1269.0722149913988</v>
      </c>
      <c r="X2078" s="181">
        <v>1275.7298128646869</v>
      </c>
      <c r="Y2078" s="181">
        <v>1282.0846238309316</v>
      </c>
    </row>
    <row r="2079" spans="1:25" x14ac:dyDescent="0.25">
      <c r="A2079" s="178" t="s">
        <v>1929</v>
      </c>
      <c r="B2079" s="178" t="s">
        <v>901</v>
      </c>
      <c r="C2079" s="178" t="s">
        <v>218</v>
      </c>
      <c r="D2079" s="178" t="s">
        <v>2067</v>
      </c>
      <c r="E2079" s="181">
        <v>8188.0203099957862</v>
      </c>
      <c r="F2079" s="181">
        <v>8384.7599889151734</v>
      </c>
      <c r="G2079" s="181">
        <v>8574.4146493415519</v>
      </c>
      <c r="H2079" s="181">
        <v>8756.7141337660978</v>
      </c>
      <c r="I2079" s="181">
        <v>8933.8949656816731</v>
      </c>
      <c r="J2079" s="182">
        <v>9107.3443377474396</v>
      </c>
      <c r="K2079" s="181">
        <v>9278.1481292547869</v>
      </c>
      <c r="L2079" s="181">
        <v>9447.1771196870686</v>
      </c>
      <c r="M2079" s="181">
        <v>9614.83113081798</v>
      </c>
      <c r="N2079" s="181">
        <v>9781.3793224203619</v>
      </c>
      <c r="O2079" s="181">
        <v>9946.7295008464789</v>
      </c>
      <c r="P2079" s="181">
        <v>10112.164137800892</v>
      </c>
      <c r="Q2079" s="181">
        <v>10278.851710225255</v>
      </c>
      <c r="R2079" s="181">
        <v>10446.273057152697</v>
      </c>
      <c r="S2079" s="181">
        <v>10614.506290474272</v>
      </c>
      <c r="T2079" s="181">
        <v>10783.345512290258</v>
      </c>
      <c r="U2079" s="181">
        <v>10952.528131483456</v>
      </c>
      <c r="V2079" s="181">
        <v>11122.019970031441</v>
      </c>
      <c r="W2079" s="181">
        <v>11291.785381429616</v>
      </c>
      <c r="X2079" s="181">
        <v>11461.765442967939</v>
      </c>
      <c r="Y2079" s="181">
        <v>11631.493968992871</v>
      </c>
    </row>
    <row r="2080" spans="1:25" x14ac:dyDescent="0.25">
      <c r="A2080" s="178" t="s">
        <v>1929</v>
      </c>
      <c r="B2080" s="178" t="s">
        <v>901</v>
      </c>
      <c r="C2080" s="178" t="s">
        <v>528</v>
      </c>
      <c r="D2080" s="178" t="s">
        <v>2068</v>
      </c>
      <c r="E2080" s="181">
        <v>3212.6748003258313</v>
      </c>
      <c r="F2080" s="181">
        <v>3170.6875175678674</v>
      </c>
      <c r="G2080" s="181">
        <v>3124.9440123599816</v>
      </c>
      <c r="H2080" s="181">
        <v>3075.770187170082</v>
      </c>
      <c r="I2080" s="181">
        <v>3024.3253160289742</v>
      </c>
      <c r="J2080" s="182">
        <v>2971.3538341340959</v>
      </c>
      <c r="K2080" s="181">
        <v>2917.41941035644</v>
      </c>
      <c r="L2080" s="181">
        <v>2862.9553553650194</v>
      </c>
      <c r="M2080" s="181">
        <v>2808.2070847808009</v>
      </c>
      <c r="N2080" s="181">
        <v>2753.3569815147416</v>
      </c>
      <c r="O2080" s="181">
        <v>2698.4705383859869</v>
      </c>
      <c r="P2080" s="181">
        <v>2643.9694661956064</v>
      </c>
      <c r="Q2080" s="181">
        <v>2590.1915218124554</v>
      </c>
      <c r="R2080" s="181">
        <v>2537.0183145473866</v>
      </c>
      <c r="S2080" s="181">
        <v>2484.4884330009263</v>
      </c>
      <c r="T2080" s="181">
        <v>2432.5717168335686</v>
      </c>
      <c r="U2080" s="181">
        <v>2381.2306354264028</v>
      </c>
      <c r="V2080" s="181">
        <v>2330.4817496344967</v>
      </c>
      <c r="W2080" s="181">
        <v>2280.3399852887865</v>
      </c>
      <c r="X2080" s="181">
        <v>2230.8144859508088</v>
      </c>
      <c r="Y2080" s="181">
        <v>2181.837444902169</v>
      </c>
    </row>
    <row r="2081" spans="1:25" x14ac:dyDescent="0.25">
      <c r="A2081" s="178" t="s">
        <v>1929</v>
      </c>
      <c r="B2081" s="178" t="s">
        <v>901</v>
      </c>
      <c r="C2081" s="178" t="s">
        <v>464</v>
      </c>
      <c r="D2081" s="178" t="s">
        <v>2069</v>
      </c>
      <c r="E2081" s="181">
        <v>2740.1333415062522</v>
      </c>
      <c r="F2081" s="181">
        <v>2784.6452715304677</v>
      </c>
      <c r="G2081" s="181">
        <v>2825.9871547470339</v>
      </c>
      <c r="H2081" s="181">
        <v>2864.1339943624271</v>
      </c>
      <c r="I2081" s="181">
        <v>2899.8762151464693</v>
      </c>
      <c r="J2081" s="182">
        <v>2933.7076452720371</v>
      </c>
      <c r="K2081" s="181">
        <v>2966.0115332690862</v>
      </c>
      <c r="L2081" s="181">
        <v>2997.091826013866</v>
      </c>
      <c r="M2081" s="181">
        <v>3027.0954154884976</v>
      </c>
      <c r="N2081" s="181">
        <v>3056.124260917813</v>
      </c>
      <c r="O2081" s="181">
        <v>3084.1654861703519</v>
      </c>
      <c r="P2081" s="181">
        <v>3111.6298821827063</v>
      </c>
      <c r="Q2081" s="181">
        <v>3138.8812210777114</v>
      </c>
      <c r="R2081" s="181">
        <v>3165.7609142529623</v>
      </c>
      <c r="S2081" s="181">
        <v>3192.294838753633</v>
      </c>
      <c r="T2081" s="181">
        <v>3218.4233892152943</v>
      </c>
      <c r="U2081" s="181">
        <v>3244.0720424179422</v>
      </c>
      <c r="V2081" s="181">
        <v>3269.2357645378702</v>
      </c>
      <c r="W2081" s="181">
        <v>3293.9093562220455</v>
      </c>
      <c r="X2081" s="181">
        <v>3318.081150231334</v>
      </c>
      <c r="Y2081" s="181">
        <v>3341.6229459509577</v>
      </c>
    </row>
    <row r="2082" spans="1:25" x14ac:dyDescent="0.25">
      <c r="A2082" s="178" t="s">
        <v>1929</v>
      </c>
      <c r="B2082" s="178" t="s">
        <v>901</v>
      </c>
      <c r="C2082" s="178" t="s">
        <v>240</v>
      </c>
      <c r="D2082" s="178" t="s">
        <v>241</v>
      </c>
      <c r="E2082" s="181">
        <v>12477.320618210339</v>
      </c>
      <c r="F2082" s="181">
        <v>12601.012635548461</v>
      </c>
      <c r="G2082" s="181">
        <v>12708.789128677759</v>
      </c>
      <c r="H2082" s="181">
        <v>12800.834811028873</v>
      </c>
      <c r="I2082" s="181">
        <v>12880.953034535132</v>
      </c>
      <c r="J2082" s="182">
        <v>12951.54580675467</v>
      </c>
      <c r="K2082" s="181">
        <v>13014.472276580327</v>
      </c>
      <c r="L2082" s="181">
        <v>13071.201353457185</v>
      </c>
      <c r="M2082" s="181">
        <v>13122.486234261614</v>
      </c>
      <c r="N2082" s="181">
        <v>13168.868871790481</v>
      </c>
      <c r="O2082" s="181">
        <v>13210.386792581972</v>
      </c>
      <c r="P2082" s="181">
        <v>13248.880887405174</v>
      </c>
      <c r="Q2082" s="181">
        <v>13285.949841493986</v>
      </c>
      <c r="R2082" s="181">
        <v>13320.956991847301</v>
      </c>
      <c r="S2082" s="181">
        <v>13354.052415260414</v>
      </c>
      <c r="T2082" s="181">
        <v>13385.027380225172</v>
      </c>
      <c r="U2082" s="181">
        <v>13413.616486851495</v>
      </c>
      <c r="V2082" s="181">
        <v>13439.846294099052</v>
      </c>
      <c r="W2082" s="181">
        <v>13463.742245394273</v>
      </c>
      <c r="X2082" s="181">
        <v>13485.303075109981</v>
      </c>
      <c r="Y2082" s="181">
        <v>13504.05676070803</v>
      </c>
    </row>
    <row r="2083" spans="1:25" x14ac:dyDescent="0.25">
      <c r="A2083" s="178" t="s">
        <v>1929</v>
      </c>
      <c r="B2083" s="178" t="s">
        <v>904</v>
      </c>
      <c r="C2083" s="178" t="s">
        <v>218</v>
      </c>
      <c r="D2083" s="178" t="s">
        <v>2070</v>
      </c>
      <c r="E2083" s="181">
        <v>24292.978007342444</v>
      </c>
      <c r="F2083" s="181">
        <v>24704.00210373104</v>
      </c>
      <c r="G2083" s="181">
        <v>25062.330235611706</v>
      </c>
      <c r="H2083" s="181">
        <v>25372.356362352151</v>
      </c>
      <c r="I2083" s="181">
        <v>25645.037037031856</v>
      </c>
      <c r="J2083" s="182">
        <v>25887.530027114819</v>
      </c>
      <c r="K2083" s="181">
        <v>26105.227474286025</v>
      </c>
      <c r="L2083" s="181">
        <v>26302.268483771593</v>
      </c>
      <c r="M2083" s="181">
        <v>26480.917356469126</v>
      </c>
      <c r="N2083" s="181">
        <v>26642.795549963477</v>
      </c>
      <c r="O2083" s="181">
        <v>26788.253224260476</v>
      </c>
      <c r="P2083" s="181">
        <v>26921.424328357105</v>
      </c>
      <c r="Q2083" s="181">
        <v>27045.93441008485</v>
      </c>
      <c r="R2083" s="181">
        <v>27160.634243325156</v>
      </c>
      <c r="S2083" s="181">
        <v>27266.059222126707</v>
      </c>
      <c r="T2083" s="181">
        <v>27362.522248015939</v>
      </c>
      <c r="U2083" s="181">
        <v>27449.733284104084</v>
      </c>
      <c r="V2083" s="181">
        <v>27527.494444689768</v>
      </c>
      <c r="W2083" s="181">
        <v>27596.13601167906</v>
      </c>
      <c r="X2083" s="181">
        <v>27655.941850727992</v>
      </c>
      <c r="Y2083" s="181">
        <v>27706.677935704516</v>
      </c>
    </row>
    <row r="2084" spans="1:25" x14ac:dyDescent="0.25">
      <c r="A2084" s="178" t="s">
        <v>1929</v>
      </c>
      <c r="B2084" s="178" t="s">
        <v>904</v>
      </c>
      <c r="C2084" s="178" t="s">
        <v>240</v>
      </c>
      <c r="D2084" s="178" t="s">
        <v>241</v>
      </c>
      <c r="E2084" s="181">
        <v>7277.1559504940424</v>
      </c>
      <c r="F2084" s="181">
        <v>7551.7010192727976</v>
      </c>
      <c r="G2084" s="181">
        <v>7818.0428346018034</v>
      </c>
      <c r="H2084" s="181">
        <v>8076.7956180468982</v>
      </c>
      <c r="I2084" s="181">
        <v>8330.7839419207303</v>
      </c>
      <c r="J2084" s="182">
        <v>8581.8308773889548</v>
      </c>
      <c r="K2084" s="181">
        <v>8831.3306964212625</v>
      </c>
      <c r="L2084" s="181">
        <v>9080.3737648551414</v>
      </c>
      <c r="M2084" s="181">
        <v>9329.4901349225856</v>
      </c>
      <c r="N2084" s="181">
        <v>9579.0301978117222</v>
      </c>
      <c r="O2084" s="181">
        <v>9828.9132576455995</v>
      </c>
      <c r="P2084" s="181">
        <v>10080.474508661127</v>
      </c>
      <c r="Q2084" s="181">
        <v>10334.97038978307</v>
      </c>
      <c r="R2084" s="181">
        <v>10591.901037325099</v>
      </c>
      <c r="S2084" s="181">
        <v>10851.395391854458</v>
      </c>
      <c r="T2084" s="181">
        <v>11113.503350263845</v>
      </c>
      <c r="U2084" s="181">
        <v>11378.029438080972</v>
      </c>
      <c r="V2084" s="181">
        <v>11644.8014598803</v>
      </c>
      <c r="W2084" s="181">
        <v>11913.861985035559</v>
      </c>
      <c r="X2084" s="181">
        <v>12185.238010568768</v>
      </c>
      <c r="Y2084" s="181">
        <v>12458.727181924134</v>
      </c>
    </row>
    <row r="2085" spans="1:25" x14ac:dyDescent="0.25">
      <c r="A2085" s="178" t="s">
        <v>1929</v>
      </c>
      <c r="B2085" s="178" t="s">
        <v>907</v>
      </c>
      <c r="C2085" s="178" t="s">
        <v>218</v>
      </c>
      <c r="D2085" s="178" t="s">
        <v>2071</v>
      </c>
      <c r="E2085" s="181">
        <v>7195.6372662232106</v>
      </c>
      <c r="F2085" s="181">
        <v>7284.055525578141</v>
      </c>
      <c r="G2085" s="181">
        <v>7368.0440896203199</v>
      </c>
      <c r="H2085" s="181">
        <v>7446.2304932342167</v>
      </c>
      <c r="I2085" s="181">
        <v>7519.928261718218</v>
      </c>
      <c r="J2085" s="182">
        <v>7589.7957963513527</v>
      </c>
      <c r="K2085" s="181">
        <v>7656.3369247873952</v>
      </c>
      <c r="L2085" s="181">
        <v>7719.9706719024016</v>
      </c>
      <c r="M2085" s="181">
        <v>7780.794038962631</v>
      </c>
      <c r="N2085" s="181">
        <v>7838.866784754091</v>
      </c>
      <c r="O2085" s="181">
        <v>7894.0177537300133</v>
      </c>
      <c r="P2085" s="181">
        <v>7947.2788630805544</v>
      </c>
      <c r="Q2085" s="181">
        <v>7999.6077649266472</v>
      </c>
      <c r="R2085" s="181">
        <v>8050.603144301901</v>
      </c>
      <c r="S2085" s="181">
        <v>8100.3536827793332</v>
      </c>
      <c r="T2085" s="181">
        <v>8148.5794046178507</v>
      </c>
      <c r="U2085" s="181">
        <v>8195.1880142128211</v>
      </c>
      <c r="V2085" s="181">
        <v>8240.4412767346184</v>
      </c>
      <c r="W2085" s="181">
        <v>8284.3936041444449</v>
      </c>
      <c r="X2085" s="181">
        <v>8327.055783229951</v>
      </c>
      <c r="Y2085" s="181">
        <v>8367.9874522114387</v>
      </c>
    </row>
    <row r="2086" spans="1:25" x14ac:dyDescent="0.25">
      <c r="A2086" s="178" t="s">
        <v>1929</v>
      </c>
      <c r="B2086" s="178" t="s">
        <v>907</v>
      </c>
      <c r="C2086" s="178" t="s">
        <v>282</v>
      </c>
      <c r="D2086" s="178" t="s">
        <v>2072</v>
      </c>
      <c r="E2086" s="181">
        <v>5297.4638094520551</v>
      </c>
      <c r="F2086" s="181">
        <v>5395.7338535148501</v>
      </c>
      <c r="G2086" s="181">
        <v>5491.7154197053142</v>
      </c>
      <c r="H2086" s="181">
        <v>5584.326719938932</v>
      </c>
      <c r="I2086" s="181">
        <v>5674.4866366255155</v>
      </c>
      <c r="J2086" s="182">
        <v>5762.6402377457107</v>
      </c>
      <c r="K2086" s="181">
        <v>5849.1261598737265</v>
      </c>
      <c r="L2086" s="181">
        <v>5934.2267709609569</v>
      </c>
      <c r="M2086" s="181">
        <v>6017.9828185559772</v>
      </c>
      <c r="N2086" s="181">
        <v>6100.4074671139724</v>
      </c>
      <c r="O2086" s="181">
        <v>6181.3337724502799</v>
      </c>
      <c r="P2086" s="181">
        <v>6261.5389180142647</v>
      </c>
      <c r="Q2086" s="181">
        <v>6341.76085883622</v>
      </c>
      <c r="R2086" s="181">
        <v>6421.6720466429178</v>
      </c>
      <c r="S2086" s="181">
        <v>6501.3301609479786</v>
      </c>
      <c r="T2086" s="181">
        <v>6580.4967325460793</v>
      </c>
      <c r="U2086" s="181">
        <v>6659.0800168045616</v>
      </c>
      <c r="V2086" s="181">
        <v>6737.2756530577526</v>
      </c>
      <c r="W2086" s="181">
        <v>6815.113743379502</v>
      </c>
      <c r="X2086" s="181">
        <v>6892.5891785256072</v>
      </c>
      <c r="Y2086" s="181">
        <v>6969.321127842346</v>
      </c>
    </row>
    <row r="2087" spans="1:25" x14ac:dyDescent="0.25">
      <c r="A2087" s="178" t="s">
        <v>1929</v>
      </c>
      <c r="B2087" s="178" t="s">
        <v>907</v>
      </c>
      <c r="C2087" s="178" t="s">
        <v>240</v>
      </c>
      <c r="D2087" s="178" t="s">
        <v>241</v>
      </c>
      <c r="E2087" s="181">
        <v>1698.6322769504961</v>
      </c>
      <c r="F2087" s="181">
        <v>1728.4893252502932</v>
      </c>
      <c r="G2087" s="181">
        <v>1757.5553633513773</v>
      </c>
      <c r="H2087" s="181">
        <v>1785.4866935280643</v>
      </c>
      <c r="I2087" s="181">
        <v>1812.5800026534009</v>
      </c>
      <c r="J2087" s="182">
        <v>1838.979645563463</v>
      </c>
      <c r="K2087" s="181">
        <v>1864.7954977848967</v>
      </c>
      <c r="L2087" s="181">
        <v>1890.1190963791335</v>
      </c>
      <c r="M2087" s="181">
        <v>1914.9647463134786</v>
      </c>
      <c r="N2087" s="181">
        <v>1939.3379317349866</v>
      </c>
      <c r="O2087" s="181">
        <v>1963.1869159902108</v>
      </c>
      <c r="P2087" s="181">
        <v>1986.7597303674731</v>
      </c>
      <c r="Q2087" s="181">
        <v>2010.2910257905708</v>
      </c>
      <c r="R2087" s="181">
        <v>2033.6771238449271</v>
      </c>
      <c r="S2087" s="181">
        <v>2056.936623622541</v>
      </c>
      <c r="T2087" s="181">
        <v>2079.9944457531487</v>
      </c>
      <c r="U2087" s="181">
        <v>2102.8221315261126</v>
      </c>
      <c r="V2087" s="181">
        <v>2125.4819961900512</v>
      </c>
      <c r="W2087" s="181">
        <v>2147.983944042815</v>
      </c>
      <c r="X2087" s="181">
        <v>2170.3267550838323</v>
      </c>
      <c r="Y2087" s="181">
        <v>2192.3910212903879</v>
      </c>
    </row>
    <row r="2088" spans="1:25" x14ac:dyDescent="0.25">
      <c r="A2088" s="178" t="s">
        <v>1929</v>
      </c>
      <c r="B2088" s="178" t="s">
        <v>911</v>
      </c>
      <c r="C2088" s="178" t="s">
        <v>565</v>
      </c>
      <c r="D2088" s="178" t="s">
        <v>566</v>
      </c>
      <c r="E2088" s="181">
        <v>5821.2201202758051</v>
      </c>
      <c r="F2088" s="181">
        <v>5825.4848617470452</v>
      </c>
      <c r="G2088" s="181">
        <v>5834.9985467150727</v>
      </c>
      <c r="H2088" s="181">
        <v>5847.3610108452594</v>
      </c>
      <c r="I2088" s="181">
        <v>5862.3448350080471</v>
      </c>
      <c r="J2088" s="182">
        <v>5879.5955723164807</v>
      </c>
      <c r="K2088" s="181">
        <v>5898.8503094763655</v>
      </c>
      <c r="L2088" s="181">
        <v>5919.9052372877904</v>
      </c>
      <c r="M2088" s="181">
        <v>5942.4052574496836</v>
      </c>
      <c r="N2088" s="181">
        <v>5966.0559900843791</v>
      </c>
      <c r="O2088" s="181">
        <v>5990.4524810707508</v>
      </c>
      <c r="P2088" s="181">
        <v>6016.0551246374871</v>
      </c>
      <c r="Q2088" s="181">
        <v>6043.2714046714809</v>
      </c>
      <c r="R2088" s="181">
        <v>6071.5178720199601</v>
      </c>
      <c r="S2088" s="181">
        <v>6100.6186026291334</v>
      </c>
      <c r="T2088" s="181">
        <v>6130.1416001880152</v>
      </c>
      <c r="U2088" s="181">
        <v>6159.6425118439602</v>
      </c>
      <c r="V2088" s="181">
        <v>6188.9608621783682</v>
      </c>
      <c r="W2088" s="181">
        <v>6217.9731688943193</v>
      </c>
      <c r="X2088" s="181">
        <v>6246.5524757406674</v>
      </c>
      <c r="Y2088" s="181">
        <v>6274.2593108513383</v>
      </c>
    </row>
    <row r="2089" spans="1:25" x14ac:dyDescent="0.25">
      <c r="A2089" s="178" t="s">
        <v>1929</v>
      </c>
      <c r="B2089" s="178" t="s">
        <v>913</v>
      </c>
      <c r="C2089" s="178" t="s">
        <v>565</v>
      </c>
      <c r="D2089" s="178" t="s">
        <v>566</v>
      </c>
      <c r="E2089" s="181">
        <v>3764.5943108609104</v>
      </c>
      <c r="F2089" s="181">
        <v>3766.6519839234593</v>
      </c>
      <c r="G2089" s="181">
        <v>3772.8529893101263</v>
      </c>
      <c r="H2089" s="181">
        <v>3781.7308448883414</v>
      </c>
      <c r="I2089" s="181">
        <v>3793.1155759461262</v>
      </c>
      <c r="J2089" s="182">
        <v>3806.7415233573943</v>
      </c>
      <c r="K2089" s="181">
        <v>3822.3944068378846</v>
      </c>
      <c r="L2089" s="181">
        <v>3839.8870698734436</v>
      </c>
      <c r="M2089" s="181">
        <v>3858.9235993055963</v>
      </c>
      <c r="N2089" s="181">
        <v>3879.2306656106539</v>
      </c>
      <c r="O2089" s="181">
        <v>3900.4265284742869</v>
      </c>
      <c r="P2089" s="181">
        <v>3922.6647585767573</v>
      </c>
      <c r="Q2089" s="181">
        <v>3946.0495146468902</v>
      </c>
      <c r="R2089" s="181">
        <v>3970.034992571671</v>
      </c>
      <c r="S2089" s="181">
        <v>3994.2965868652218</v>
      </c>
      <c r="T2089" s="181">
        <v>4018.4851066722808</v>
      </c>
      <c r="U2089" s="181">
        <v>4042.5123365895806</v>
      </c>
      <c r="V2089" s="181">
        <v>4066.3620197429591</v>
      </c>
      <c r="W2089" s="181">
        <v>4089.8206568525152</v>
      </c>
      <c r="X2089" s="181">
        <v>4112.6660260617791</v>
      </c>
      <c r="Y2089" s="181">
        <v>4134.6245000386898</v>
      </c>
    </row>
    <row r="2090" spans="1:25" x14ac:dyDescent="0.25">
      <c r="A2090" s="178" t="s">
        <v>1929</v>
      </c>
      <c r="B2090" s="178" t="s">
        <v>917</v>
      </c>
      <c r="C2090" s="178" t="s">
        <v>218</v>
      </c>
      <c r="D2090" s="178" t="s">
        <v>2073</v>
      </c>
      <c r="E2090" s="181">
        <v>27153.612378496433</v>
      </c>
      <c r="F2090" s="181">
        <v>26979.758946135869</v>
      </c>
      <c r="G2090" s="181">
        <v>26885.453618395863</v>
      </c>
      <c r="H2090" s="181">
        <v>26840.435734877654</v>
      </c>
      <c r="I2090" s="181">
        <v>26830.788308148673</v>
      </c>
      <c r="J2090" s="182">
        <v>26844.847408611353</v>
      </c>
      <c r="K2090" s="181">
        <v>26873.912536435735</v>
      </c>
      <c r="L2090" s="181">
        <v>26911.611100768259</v>
      </c>
      <c r="M2090" s="181">
        <v>26952.395702205464</v>
      </c>
      <c r="N2090" s="181">
        <v>26991.998885563928</v>
      </c>
      <c r="O2090" s="181">
        <v>27026.402237264447</v>
      </c>
      <c r="P2090" s="181">
        <v>27056.574472664735</v>
      </c>
      <c r="Q2090" s="181">
        <v>27083.819322340649</v>
      </c>
      <c r="R2090" s="181">
        <v>27105.379610685726</v>
      </c>
      <c r="S2090" s="181">
        <v>27120.647504911838</v>
      </c>
      <c r="T2090" s="181">
        <v>27128.794222498582</v>
      </c>
      <c r="U2090" s="181">
        <v>27128.068524840266</v>
      </c>
      <c r="V2090" s="181">
        <v>27117.253191727403</v>
      </c>
      <c r="W2090" s="181">
        <v>27096.275405350727</v>
      </c>
      <c r="X2090" s="181">
        <v>27065.132004817733</v>
      </c>
      <c r="Y2090" s="181">
        <v>27023.081233130841</v>
      </c>
    </row>
    <row r="2091" spans="1:25" x14ac:dyDescent="0.25">
      <c r="A2091" s="178" t="s">
        <v>1929</v>
      </c>
      <c r="B2091" s="178" t="s">
        <v>917</v>
      </c>
      <c r="C2091" s="178" t="s">
        <v>258</v>
      </c>
      <c r="D2091" s="178" t="s">
        <v>2074</v>
      </c>
      <c r="E2091" s="181">
        <v>7367.9349128108761</v>
      </c>
      <c r="F2091" s="181">
        <v>7474.0878108200468</v>
      </c>
      <c r="G2091" s="181">
        <v>7603.9536940619446</v>
      </c>
      <c r="H2091" s="181">
        <v>7750.212694147519</v>
      </c>
      <c r="I2091" s="181">
        <v>7909.689881382832</v>
      </c>
      <c r="J2091" s="182">
        <v>8079.5826408692246</v>
      </c>
      <c r="K2091" s="181">
        <v>8257.7332806550985</v>
      </c>
      <c r="L2091" s="181">
        <v>8442.5105956719326</v>
      </c>
      <c r="M2091" s="181">
        <v>8632.3940063752161</v>
      </c>
      <c r="N2091" s="181">
        <v>8826.1416260477163</v>
      </c>
      <c r="O2091" s="181">
        <v>9022.4824296463612</v>
      </c>
      <c r="P2091" s="181">
        <v>9221.7338642284667</v>
      </c>
      <c r="Q2091" s="181">
        <v>9424.3551805607967</v>
      </c>
      <c r="R2091" s="181">
        <v>9629.3992913533948</v>
      </c>
      <c r="S2091" s="181">
        <v>9836.6160458877002</v>
      </c>
      <c r="T2091" s="181">
        <v>10045.651815238532</v>
      </c>
      <c r="U2091" s="181">
        <v>10255.77461340333</v>
      </c>
      <c r="V2091" s="181">
        <v>10466.398219962723</v>
      </c>
      <c r="W2091" s="181">
        <v>10677.341185214595</v>
      </c>
      <c r="X2091" s="181">
        <v>10888.439352315752</v>
      </c>
      <c r="Y2091" s="181">
        <v>11099.216373927053</v>
      </c>
    </row>
    <row r="2092" spans="1:25" x14ac:dyDescent="0.25">
      <c r="A2092" s="178" t="s">
        <v>1929</v>
      </c>
      <c r="B2092" s="178" t="s">
        <v>917</v>
      </c>
      <c r="C2092" s="178" t="s">
        <v>240</v>
      </c>
      <c r="D2092" s="178" t="s">
        <v>241</v>
      </c>
      <c r="E2092" s="181">
        <v>781.49371547354326</v>
      </c>
      <c r="F2092" s="181">
        <v>824.50560024186052</v>
      </c>
      <c r="G2092" s="181">
        <v>872.42998176441904</v>
      </c>
      <c r="H2092" s="181">
        <v>924.82688122996524</v>
      </c>
      <c r="I2092" s="181">
        <v>981.66200989262563</v>
      </c>
      <c r="J2092" s="182">
        <v>1042.9107884719256</v>
      </c>
      <c r="K2092" s="181">
        <v>1108.5997815474677</v>
      </c>
      <c r="L2092" s="181">
        <v>1178.8030650171495</v>
      </c>
      <c r="M2092" s="181">
        <v>1253.5931237185139</v>
      </c>
      <c r="N2092" s="181">
        <v>1333.0668948199373</v>
      </c>
      <c r="O2092" s="181">
        <v>1417.3033090323975</v>
      </c>
      <c r="P2092" s="181">
        <v>1506.6245688248814</v>
      </c>
      <c r="Q2092" s="181">
        <v>1601.3999503824798</v>
      </c>
      <c r="R2092" s="181">
        <v>1701.7786297017524</v>
      </c>
      <c r="S2092" s="181">
        <v>1808.0285945585497</v>
      </c>
      <c r="T2092" s="181">
        <v>1920.4075330844425</v>
      </c>
      <c r="U2092" s="181">
        <v>2039.104355208061</v>
      </c>
      <c r="V2092" s="181">
        <v>2164.3323132310543</v>
      </c>
      <c r="W2092" s="181">
        <v>2296.3892971798773</v>
      </c>
      <c r="X2092" s="181">
        <v>2435.5874905291707</v>
      </c>
      <c r="Y2092" s="181">
        <v>2582.1776682739319</v>
      </c>
    </row>
    <row r="2093" spans="1:25" x14ac:dyDescent="0.25">
      <c r="A2093" s="178" t="s">
        <v>1929</v>
      </c>
      <c r="B2093" s="178" t="s">
        <v>918</v>
      </c>
      <c r="C2093" s="178" t="s">
        <v>218</v>
      </c>
      <c r="D2093" s="178" t="s">
        <v>2075</v>
      </c>
      <c r="E2093" s="181">
        <v>35832.676476999579</v>
      </c>
      <c r="F2093" s="181">
        <v>36938.147469982228</v>
      </c>
      <c r="G2093" s="181">
        <v>37917.021492270971</v>
      </c>
      <c r="H2093" s="181">
        <v>38784.839749338433</v>
      </c>
      <c r="I2093" s="181">
        <v>39566.558170173208</v>
      </c>
      <c r="J2093" s="182">
        <v>40280.122431628202</v>
      </c>
      <c r="K2093" s="181">
        <v>40939.834469964146</v>
      </c>
      <c r="L2093" s="181">
        <v>41557.18109457368</v>
      </c>
      <c r="M2093" s="181">
        <v>42139.849222453515</v>
      </c>
      <c r="N2093" s="181">
        <v>42693.730987884563</v>
      </c>
      <c r="O2093" s="181">
        <v>43222.028758018372</v>
      </c>
      <c r="P2093" s="181">
        <v>43733.598774714585</v>
      </c>
      <c r="Q2093" s="181">
        <v>44235.968680867889</v>
      </c>
      <c r="R2093" s="181">
        <v>44728.33767342785</v>
      </c>
      <c r="S2093" s="181">
        <v>45212.402490191744</v>
      </c>
      <c r="T2093" s="181">
        <v>45690.472991093004</v>
      </c>
      <c r="U2093" s="181">
        <v>46162.032307169371</v>
      </c>
      <c r="V2093" s="181">
        <v>46625.360589062868</v>
      </c>
      <c r="W2093" s="181">
        <v>47080.861906217368</v>
      </c>
      <c r="X2093" s="181">
        <v>47528.797316515942</v>
      </c>
      <c r="Y2093" s="181">
        <v>47969.528736202505</v>
      </c>
    </row>
    <row r="2094" spans="1:25" x14ac:dyDescent="0.25">
      <c r="A2094" s="178" t="s">
        <v>1929</v>
      </c>
      <c r="B2094" s="178" t="s">
        <v>918</v>
      </c>
      <c r="C2094" s="178" t="s">
        <v>503</v>
      </c>
      <c r="D2094" s="178" t="s">
        <v>2076</v>
      </c>
      <c r="E2094" s="181">
        <v>3708.1900196420347</v>
      </c>
      <c r="F2094" s="181">
        <v>3799.4159080058575</v>
      </c>
      <c r="G2094" s="181">
        <v>3876.4566743998407</v>
      </c>
      <c r="H2094" s="181">
        <v>3941.1386595570789</v>
      </c>
      <c r="I2094" s="181">
        <v>3996.1978373251363</v>
      </c>
      <c r="J2094" s="182">
        <v>4043.6027453380971</v>
      </c>
      <c r="K2094" s="181">
        <v>4084.9126752593156</v>
      </c>
      <c r="L2094" s="181">
        <v>4121.3715523841429</v>
      </c>
      <c r="M2094" s="181">
        <v>4153.8198684407853</v>
      </c>
      <c r="N2094" s="181">
        <v>4182.9029169598107</v>
      </c>
      <c r="O2094" s="181">
        <v>4208.9892578051486</v>
      </c>
      <c r="P2094" s="181">
        <v>4232.9864606720394</v>
      </c>
      <c r="Q2094" s="181">
        <v>4255.6528995474609</v>
      </c>
      <c r="R2094" s="181">
        <v>4276.9326214328194</v>
      </c>
      <c r="S2094" s="181">
        <v>4297.0086641319413</v>
      </c>
      <c r="T2094" s="181">
        <v>4316.1178246869913</v>
      </c>
      <c r="U2094" s="181">
        <v>4334.2259923387628</v>
      </c>
      <c r="V2094" s="181">
        <v>4351.1878081529967</v>
      </c>
      <c r="W2094" s="181">
        <v>4367.0586435721179</v>
      </c>
      <c r="X2094" s="181">
        <v>4381.8795732434501</v>
      </c>
      <c r="Y2094" s="181">
        <v>4395.7001375319278</v>
      </c>
    </row>
    <row r="2095" spans="1:25" x14ac:dyDescent="0.25">
      <c r="A2095" s="178" t="s">
        <v>1929</v>
      </c>
      <c r="B2095" s="178" t="s">
        <v>918</v>
      </c>
      <c r="C2095" s="178" t="s">
        <v>244</v>
      </c>
      <c r="D2095" s="178" t="s">
        <v>2077</v>
      </c>
      <c r="E2095" s="181">
        <v>2220.0547947242649</v>
      </c>
      <c r="F2095" s="181">
        <v>2297.5464518422305</v>
      </c>
      <c r="G2095" s="181">
        <v>2367.7080422474965</v>
      </c>
      <c r="H2095" s="181">
        <v>2431.4238957972402</v>
      </c>
      <c r="I2095" s="181">
        <v>2490.1854842821376</v>
      </c>
      <c r="J2095" s="182">
        <v>2545.0654214543024</v>
      </c>
      <c r="K2095" s="181">
        <v>2596.9225381747801</v>
      </c>
      <c r="L2095" s="181">
        <v>2646.4502772249857</v>
      </c>
      <c r="M2095" s="181">
        <v>2694.1103470163707</v>
      </c>
      <c r="N2095" s="181">
        <v>2740.256751394299</v>
      </c>
      <c r="O2095" s="181">
        <v>2785.075929055804</v>
      </c>
      <c r="P2095" s="181">
        <v>2829.1231519503717</v>
      </c>
      <c r="Q2095" s="181">
        <v>2872.8762764119851</v>
      </c>
      <c r="R2095" s="181">
        <v>2916.2777455357987</v>
      </c>
      <c r="S2095" s="181">
        <v>2959.4326138365759</v>
      </c>
      <c r="T2095" s="181">
        <v>3002.487921665338</v>
      </c>
      <c r="U2095" s="181">
        <v>3045.4065701306927</v>
      </c>
      <c r="V2095" s="181">
        <v>3088.0712204508718</v>
      </c>
      <c r="W2095" s="181">
        <v>3130.5039340641129</v>
      </c>
      <c r="X2095" s="181">
        <v>3172.717606248119</v>
      </c>
      <c r="Y2095" s="181">
        <v>3214.7321254684075</v>
      </c>
    </row>
    <row r="2096" spans="1:25" x14ac:dyDescent="0.25">
      <c r="A2096" s="178" t="s">
        <v>1929</v>
      </c>
      <c r="B2096" s="178" t="s">
        <v>918</v>
      </c>
      <c r="C2096" s="178" t="s">
        <v>512</v>
      </c>
      <c r="D2096" s="178" t="s">
        <v>434</v>
      </c>
      <c r="E2096" s="181">
        <v>6339.2535907721604</v>
      </c>
      <c r="F2096" s="181">
        <v>6527.5149143325052</v>
      </c>
      <c r="G2096" s="181">
        <v>6693.0005674787581</v>
      </c>
      <c r="H2096" s="181">
        <v>6838.5264903401612</v>
      </c>
      <c r="I2096" s="181">
        <v>6968.5543353153471</v>
      </c>
      <c r="J2096" s="182">
        <v>7086.2926581177298</v>
      </c>
      <c r="K2096" s="181">
        <v>7194.2954633841464</v>
      </c>
      <c r="L2096" s="181">
        <v>7294.6112740980134</v>
      </c>
      <c r="M2096" s="181">
        <v>7388.6132627990864</v>
      </c>
      <c r="N2096" s="181">
        <v>7477.3541773312136</v>
      </c>
      <c r="O2096" s="181">
        <v>7561.4115443752871</v>
      </c>
      <c r="P2096" s="181">
        <v>7642.3483472057924</v>
      </c>
      <c r="Q2096" s="181">
        <v>7721.4886997888088</v>
      </c>
      <c r="R2096" s="181">
        <v>7798.6986910882997</v>
      </c>
      <c r="S2096" s="181">
        <v>7874.2799988888155</v>
      </c>
      <c r="T2096" s="181">
        <v>7948.639628160533</v>
      </c>
      <c r="U2096" s="181">
        <v>8021.6915666663117</v>
      </c>
      <c r="V2096" s="181">
        <v>8093.1413847443009</v>
      </c>
      <c r="W2096" s="181">
        <v>8163.0642329910997</v>
      </c>
      <c r="X2096" s="181">
        <v>8231.5101691640994</v>
      </c>
      <c r="Y2096" s="181">
        <v>8298.5464861902237</v>
      </c>
    </row>
    <row r="2097" spans="1:25" x14ac:dyDescent="0.25">
      <c r="A2097" s="178" t="s">
        <v>1929</v>
      </c>
      <c r="B2097" s="178" t="s">
        <v>918</v>
      </c>
      <c r="C2097" s="178" t="s">
        <v>703</v>
      </c>
      <c r="D2097" s="178" t="s">
        <v>2078</v>
      </c>
      <c r="E2097" s="181">
        <v>3700.0913245404413</v>
      </c>
      <c r="F2097" s="181">
        <v>3815.1419564855596</v>
      </c>
      <c r="G2097" s="181">
        <v>3917.1680402378379</v>
      </c>
      <c r="H2097" s="181">
        <v>4007.7662672822253</v>
      </c>
      <c r="I2097" s="181">
        <v>4089.507923525603</v>
      </c>
      <c r="J2097" s="182">
        <v>4164.2419896749116</v>
      </c>
      <c r="K2097" s="181">
        <v>4233.4424071557596</v>
      </c>
      <c r="L2097" s="181">
        <v>4298.2933391011165</v>
      </c>
      <c r="M2097" s="181">
        <v>4359.5869487515201</v>
      </c>
      <c r="N2097" s="181">
        <v>4417.9304245775293</v>
      </c>
      <c r="O2097" s="181">
        <v>4473.6531272772509</v>
      </c>
      <c r="P2097" s="181">
        <v>4527.6700658694563</v>
      </c>
      <c r="Q2097" s="181">
        <v>4580.7595331262337</v>
      </c>
      <c r="R2097" s="181">
        <v>4632.8379190178839</v>
      </c>
      <c r="S2097" s="181">
        <v>4684.0802843607034</v>
      </c>
      <c r="T2097" s="181">
        <v>4734.7253908854855</v>
      </c>
      <c r="U2097" s="181">
        <v>4784.7192338533332</v>
      </c>
      <c r="V2097" s="181">
        <v>4833.8830388280376</v>
      </c>
      <c r="W2097" s="181">
        <v>4882.2581121198236</v>
      </c>
      <c r="X2097" s="181">
        <v>4929.8709655662096</v>
      </c>
      <c r="Y2097" s="181">
        <v>4976.75860016356</v>
      </c>
    </row>
    <row r="2098" spans="1:25" x14ac:dyDescent="0.25">
      <c r="A2098" s="178" t="s">
        <v>1929</v>
      </c>
      <c r="B2098" s="178" t="s">
        <v>918</v>
      </c>
      <c r="C2098" s="178" t="s">
        <v>2079</v>
      </c>
      <c r="D2098" s="178" t="s">
        <v>2080</v>
      </c>
      <c r="E2098" s="181">
        <v>7585.4402995298296</v>
      </c>
      <c r="F2098" s="181">
        <v>7769.1769082601331</v>
      </c>
      <c r="G2098" s="181">
        <v>7923.781080598581</v>
      </c>
      <c r="H2098" s="181">
        <v>8053.0168648655272</v>
      </c>
      <c r="I2098" s="181">
        <v>8162.5007515214038</v>
      </c>
      <c r="J2098" s="182">
        <v>8256.2739835027969</v>
      </c>
      <c r="K2098" s="181">
        <v>8337.5365477693304</v>
      </c>
      <c r="L2098" s="181">
        <v>8408.8402680361196</v>
      </c>
      <c r="M2098" s="181">
        <v>8471.9103817385421</v>
      </c>
      <c r="N2098" s="181">
        <v>8528.0716137201816</v>
      </c>
      <c r="O2098" s="181">
        <v>8578.0827420276655</v>
      </c>
      <c r="P2098" s="181">
        <v>8623.7995445310808</v>
      </c>
      <c r="Q2098" s="181">
        <v>8666.7712171678686</v>
      </c>
      <c r="R2098" s="181">
        <v>8706.8868784458809</v>
      </c>
      <c r="S2098" s="181">
        <v>8744.5221655154855</v>
      </c>
      <c r="T2098" s="181">
        <v>8780.161523152572</v>
      </c>
      <c r="U2098" s="181">
        <v>8813.7377849414333</v>
      </c>
      <c r="V2098" s="181">
        <v>8844.9577436622822</v>
      </c>
      <c r="W2098" s="181">
        <v>8873.9365150122358</v>
      </c>
      <c r="X2098" s="181">
        <v>8900.7600057431155</v>
      </c>
      <c r="Y2098" s="181">
        <v>8925.5311871187332</v>
      </c>
    </row>
    <row r="2099" spans="1:25" x14ac:dyDescent="0.25">
      <c r="A2099" s="178" t="s">
        <v>1929</v>
      </c>
      <c r="B2099" s="178" t="s">
        <v>918</v>
      </c>
      <c r="C2099" s="178" t="s">
        <v>240</v>
      </c>
      <c r="D2099" s="178" t="s">
        <v>241</v>
      </c>
      <c r="E2099" s="181">
        <v>10496.921188552624</v>
      </c>
      <c r="F2099" s="181">
        <v>10781.294956700798</v>
      </c>
      <c r="G2099" s="181">
        <v>11028.687323702525</v>
      </c>
      <c r="H2099" s="181">
        <v>11244.113921407392</v>
      </c>
      <c r="I2099" s="181">
        <v>11435.209514643881</v>
      </c>
      <c r="J2099" s="182">
        <v>11607.465118758839</v>
      </c>
      <c r="K2099" s="181">
        <v>11765.237791087922</v>
      </c>
      <c r="L2099" s="181">
        <v>11912.011979561046</v>
      </c>
      <c r="M2099" s="181">
        <v>12050.135704524224</v>
      </c>
      <c r="N2099" s="181">
        <v>12181.411124325905</v>
      </c>
      <c r="O2099" s="181">
        <v>12306.849229014224</v>
      </c>
      <c r="P2099" s="181">
        <v>12429.051552974872</v>
      </c>
      <c r="Q2099" s="181">
        <v>12550.217198578128</v>
      </c>
      <c r="R2099" s="181">
        <v>12670.167358101025</v>
      </c>
      <c r="S2099" s="181">
        <v>12789.427818499753</v>
      </c>
      <c r="T2099" s="181">
        <v>12908.691945568578</v>
      </c>
      <c r="U2099" s="181">
        <v>13027.849823990813</v>
      </c>
      <c r="V2099" s="181">
        <v>13146.450883186684</v>
      </c>
      <c r="W2099" s="181">
        <v>13264.64238071752</v>
      </c>
      <c r="X2099" s="181">
        <v>13382.528593164756</v>
      </c>
      <c r="Y2099" s="181">
        <v>13500.239795608166</v>
      </c>
    </row>
    <row r="2100" spans="1:25" x14ac:dyDescent="0.25">
      <c r="A2100" s="178" t="s">
        <v>1929</v>
      </c>
      <c r="B2100" s="178" t="s">
        <v>920</v>
      </c>
      <c r="C2100" s="178" t="s">
        <v>218</v>
      </c>
      <c r="D2100" s="178" t="s">
        <v>2081</v>
      </c>
      <c r="E2100" s="181">
        <v>8957.2573580935477</v>
      </c>
      <c r="F2100" s="181">
        <v>9031.4889566080255</v>
      </c>
      <c r="G2100" s="181">
        <v>9109.5245028751888</v>
      </c>
      <c r="H2100" s="181">
        <v>9188.6875647429806</v>
      </c>
      <c r="I2100" s="181">
        <v>9269.4462384211001</v>
      </c>
      <c r="J2100" s="182">
        <v>9351.7420775599876</v>
      </c>
      <c r="K2100" s="181">
        <v>9435.5050895547611</v>
      </c>
      <c r="L2100" s="181">
        <v>9520.6769805292734</v>
      </c>
      <c r="M2100" s="181">
        <v>9606.8901413510666</v>
      </c>
      <c r="N2100" s="181">
        <v>9693.8336503451974</v>
      </c>
      <c r="O2100" s="181">
        <v>9780.9094358013826</v>
      </c>
      <c r="P2100" s="181">
        <v>9868.9599976373447</v>
      </c>
      <c r="Q2100" s="181">
        <v>9958.7536427246287</v>
      </c>
      <c r="R2100" s="181">
        <v>10049.407297598504</v>
      </c>
      <c r="S2100" s="181">
        <v>10140.686758285648</v>
      </c>
      <c r="T2100" s="181">
        <v>10231.837145498037</v>
      </c>
      <c r="U2100" s="181">
        <v>10322.290562081489</v>
      </c>
      <c r="V2100" s="181">
        <v>10412.02755853226</v>
      </c>
      <c r="W2100" s="181">
        <v>10500.889305621748</v>
      </c>
      <c r="X2100" s="181">
        <v>10588.703244723692</v>
      </c>
      <c r="Y2100" s="181">
        <v>10674.69401230254</v>
      </c>
    </row>
    <row r="2101" spans="1:25" x14ac:dyDescent="0.25">
      <c r="A2101" s="178" t="s">
        <v>1929</v>
      </c>
      <c r="B2101" s="178" t="s">
        <v>920</v>
      </c>
      <c r="C2101" s="178" t="s">
        <v>240</v>
      </c>
      <c r="D2101" s="178" t="s">
        <v>241</v>
      </c>
      <c r="E2101" s="181">
        <v>5645.534646672605</v>
      </c>
      <c r="F2101" s="181">
        <v>5672.3236969582604</v>
      </c>
      <c r="G2101" s="181">
        <v>5701.2355698344427</v>
      </c>
      <c r="H2101" s="181">
        <v>5730.577483914145</v>
      </c>
      <c r="I2101" s="181">
        <v>5760.6344959155649</v>
      </c>
      <c r="J2101" s="182">
        <v>5791.3615410858965</v>
      </c>
      <c r="K2101" s="181">
        <v>5822.7070037545336</v>
      </c>
      <c r="L2101" s="181">
        <v>5854.6271318535355</v>
      </c>
      <c r="M2101" s="181">
        <v>5886.8891945962496</v>
      </c>
      <c r="N2101" s="181">
        <v>5919.2982974664765</v>
      </c>
      <c r="O2101" s="181">
        <v>5951.4875278366626</v>
      </c>
      <c r="P2101" s="181">
        <v>5983.9685912117347</v>
      </c>
      <c r="Q2101" s="181">
        <v>6017.2011839751403</v>
      </c>
      <c r="R2101" s="181">
        <v>6050.6442356904299</v>
      </c>
      <c r="S2101" s="181">
        <v>6084.1535220599671</v>
      </c>
      <c r="T2101" s="181">
        <v>6117.2755287075934</v>
      </c>
      <c r="U2101" s="181">
        <v>6149.6745001491136</v>
      </c>
      <c r="V2101" s="181">
        <v>6181.3450197596503</v>
      </c>
      <c r="W2101" s="181">
        <v>6212.1993385353571</v>
      </c>
      <c r="X2101" s="181">
        <v>6242.1428943075089</v>
      </c>
      <c r="Y2101" s="181">
        <v>6270.7283967798294</v>
      </c>
    </row>
    <row r="2102" spans="1:25" x14ac:dyDescent="0.25">
      <c r="A2102" s="178" t="s">
        <v>1929</v>
      </c>
      <c r="B2102" s="178" t="s">
        <v>921</v>
      </c>
      <c r="C2102" s="178" t="s">
        <v>218</v>
      </c>
      <c r="D2102" s="178" t="s">
        <v>2082</v>
      </c>
      <c r="E2102" s="181">
        <v>19012.100912130947</v>
      </c>
      <c r="F2102" s="181">
        <v>19187.304350056747</v>
      </c>
      <c r="G2102" s="181">
        <v>19364.423111275901</v>
      </c>
      <c r="H2102" s="181">
        <v>19537.522795113873</v>
      </c>
      <c r="I2102" s="181">
        <v>19707.727308716607</v>
      </c>
      <c r="J2102" s="182">
        <v>19874.959378823354</v>
      </c>
      <c r="K2102" s="181">
        <v>20039.130323201534</v>
      </c>
      <c r="L2102" s="181">
        <v>20200.206750592395</v>
      </c>
      <c r="M2102" s="181">
        <v>20357.49379151229</v>
      </c>
      <c r="N2102" s="181">
        <v>20510.307839833753</v>
      </c>
      <c r="O2102" s="181">
        <v>20657.455196010709</v>
      </c>
      <c r="P2102" s="181">
        <v>20800.940746114691</v>
      </c>
      <c r="Q2102" s="181">
        <v>20942.617712652122</v>
      </c>
      <c r="R2102" s="181">
        <v>21080.93535404473</v>
      </c>
      <c r="S2102" s="181">
        <v>21215.771353046992</v>
      </c>
      <c r="T2102" s="181">
        <v>21347.223352999554</v>
      </c>
      <c r="U2102" s="181">
        <v>21474.941666728504</v>
      </c>
      <c r="V2102" s="181">
        <v>21598.412896949536</v>
      </c>
      <c r="W2102" s="181">
        <v>21717.60469486038</v>
      </c>
      <c r="X2102" s="181">
        <v>21832.535720153952</v>
      </c>
      <c r="Y2102" s="181">
        <v>21943.129015712697</v>
      </c>
    </row>
    <row r="2103" spans="1:25" x14ac:dyDescent="0.25">
      <c r="A2103" s="178" t="s">
        <v>1929</v>
      </c>
      <c r="B2103" s="178" t="s">
        <v>921</v>
      </c>
      <c r="C2103" s="178" t="s">
        <v>698</v>
      </c>
      <c r="D2103" s="178" t="s">
        <v>2083</v>
      </c>
      <c r="E2103" s="181">
        <v>2065.4547272933023</v>
      </c>
      <c r="F2103" s="181">
        <v>2117.4058258945665</v>
      </c>
      <c r="G2103" s="181">
        <v>2170.6973325030331</v>
      </c>
      <c r="H2103" s="181">
        <v>2224.6862819812718</v>
      </c>
      <c r="I2103" s="181">
        <v>2279.5041827287514</v>
      </c>
      <c r="J2103" s="182">
        <v>2335.1493851006276</v>
      </c>
      <c r="K2103" s="181">
        <v>2391.6182487547503</v>
      </c>
      <c r="L2103" s="181">
        <v>2448.9130937467039</v>
      </c>
      <c r="M2103" s="181">
        <v>2506.954430314921</v>
      </c>
      <c r="N2103" s="181">
        <v>2565.6586650128379</v>
      </c>
      <c r="O2103" s="181">
        <v>2624.8717451676016</v>
      </c>
      <c r="P2103" s="181">
        <v>2684.8425087954024</v>
      </c>
      <c r="Q2103" s="181">
        <v>2745.8156346337382</v>
      </c>
      <c r="R2103" s="181">
        <v>2807.5975501170233</v>
      </c>
      <c r="S2103" s="181">
        <v>2870.1749814795176</v>
      </c>
      <c r="T2103" s="181">
        <v>2933.5636271217786</v>
      </c>
      <c r="U2103" s="181">
        <v>2997.7173457033973</v>
      </c>
      <c r="V2103" s="181">
        <v>3062.5634652731251</v>
      </c>
      <c r="W2103" s="181">
        <v>3128.0936865469444</v>
      </c>
      <c r="X2103" s="181">
        <v>3194.306441152828</v>
      </c>
      <c r="Y2103" s="181">
        <v>3261.1856625438018</v>
      </c>
    </row>
    <row r="2104" spans="1:25" x14ac:dyDescent="0.25">
      <c r="A2104" s="178" t="s">
        <v>1929</v>
      </c>
      <c r="B2104" s="178" t="s">
        <v>921</v>
      </c>
      <c r="C2104" s="178" t="s">
        <v>1537</v>
      </c>
      <c r="D2104" s="178" t="s">
        <v>2084</v>
      </c>
      <c r="E2104" s="181">
        <v>3531.8162656803652</v>
      </c>
      <c r="F2104" s="181">
        <v>3493.4342685894599</v>
      </c>
      <c r="G2104" s="181">
        <v>3455.5230573521917</v>
      </c>
      <c r="H2104" s="181">
        <v>3417.0343898431793</v>
      </c>
      <c r="I2104" s="181">
        <v>3378.2129036795513</v>
      </c>
      <c r="J2104" s="182">
        <v>3339.0839791984026</v>
      </c>
      <c r="K2104" s="181">
        <v>3299.6705599614925</v>
      </c>
      <c r="L2104" s="181">
        <v>3260.0041046747178</v>
      </c>
      <c r="M2104" s="181">
        <v>3220.0103194092339</v>
      </c>
      <c r="N2104" s="181">
        <v>3179.6238898989905</v>
      </c>
      <c r="O2104" s="181">
        <v>3138.7087073791608</v>
      </c>
      <c r="P2104" s="181">
        <v>3097.617503724508</v>
      </c>
      <c r="Q2104" s="181">
        <v>3056.6548225511851</v>
      </c>
      <c r="R2104" s="181">
        <v>3015.6152406736492</v>
      </c>
      <c r="S2104" s="181">
        <v>2974.5104529056234</v>
      </c>
      <c r="T2104" s="181">
        <v>2933.3824367072193</v>
      </c>
      <c r="U2104" s="181">
        <v>2892.210551650021</v>
      </c>
      <c r="V2104" s="181">
        <v>2850.9550687124879</v>
      </c>
      <c r="W2104" s="181">
        <v>2809.6425894172739</v>
      </c>
      <c r="X2104" s="181">
        <v>2768.3051019786262</v>
      </c>
      <c r="Y2104" s="181">
        <v>2726.9611479978112</v>
      </c>
    </row>
    <row r="2105" spans="1:25" x14ac:dyDescent="0.25">
      <c r="A2105" s="178" t="s">
        <v>1929</v>
      </c>
      <c r="B2105" s="178" t="s">
        <v>921</v>
      </c>
      <c r="C2105" s="178" t="s">
        <v>240</v>
      </c>
      <c r="D2105" s="178" t="s">
        <v>241</v>
      </c>
      <c r="E2105" s="181">
        <v>13831.766395220409</v>
      </c>
      <c r="F2105" s="181">
        <v>13958.919775188602</v>
      </c>
      <c r="G2105" s="181">
        <v>14088.632211073469</v>
      </c>
      <c r="H2105" s="181">
        <v>14216.591251782704</v>
      </c>
      <c r="I2105" s="181">
        <v>14343.61836735645</v>
      </c>
      <c r="J2105" s="182">
        <v>14469.660073380672</v>
      </c>
      <c r="K2105" s="181">
        <v>14594.653495581091</v>
      </c>
      <c r="L2105" s="181">
        <v>14718.574955952927</v>
      </c>
      <c r="M2105" s="181">
        <v>14840.917540750805</v>
      </c>
      <c r="N2105" s="181">
        <v>14961.180427985635</v>
      </c>
      <c r="O2105" s="181">
        <v>15078.488050433332</v>
      </c>
      <c r="P2105" s="181">
        <v>15194.297494436893</v>
      </c>
      <c r="Q2105" s="181">
        <v>15309.958087777402</v>
      </c>
      <c r="R2105" s="181">
        <v>15424.332323523675</v>
      </c>
      <c r="S2105" s="181">
        <v>15537.324255068383</v>
      </c>
      <c r="T2105" s="181">
        <v>15648.998070530848</v>
      </c>
      <c r="U2105" s="181">
        <v>15759.089231216567</v>
      </c>
      <c r="V2105" s="181">
        <v>15867.211093973117</v>
      </c>
      <c r="W2105" s="181">
        <v>15973.328310480514</v>
      </c>
      <c r="X2105" s="181">
        <v>16077.442115665301</v>
      </c>
      <c r="Y2105" s="181">
        <v>16179.482474108692</v>
      </c>
    </row>
    <row r="2106" spans="1:25" x14ac:dyDescent="0.25">
      <c r="A2106" s="178" t="s">
        <v>1929</v>
      </c>
      <c r="B2106" s="178" t="s">
        <v>924</v>
      </c>
      <c r="C2106" s="178" t="s">
        <v>218</v>
      </c>
      <c r="D2106" s="178" t="s">
        <v>2085</v>
      </c>
      <c r="E2106" s="181">
        <v>5870.47977823153</v>
      </c>
      <c r="F2106" s="181">
        <v>5906.7966952200513</v>
      </c>
      <c r="G2106" s="181">
        <v>5942.8471070544019</v>
      </c>
      <c r="H2106" s="181">
        <v>5976.9185969420096</v>
      </c>
      <c r="I2106" s="181">
        <v>6009.5767197876958</v>
      </c>
      <c r="J2106" s="182">
        <v>6040.9068602109273</v>
      </c>
      <c r="K2106" s="181">
        <v>6070.9472345893391</v>
      </c>
      <c r="L2106" s="181">
        <v>6099.7424963211997</v>
      </c>
      <c r="M2106" s="181">
        <v>6127.1214912554315</v>
      </c>
      <c r="N2106" s="181">
        <v>6152.9135028217524</v>
      </c>
      <c r="O2106" s="181">
        <v>6176.7771320184211</v>
      </c>
      <c r="P2106" s="181">
        <v>6199.3695875536041</v>
      </c>
      <c r="Q2106" s="181">
        <v>6221.2908991552849</v>
      </c>
      <c r="R2106" s="181">
        <v>6242.0780039826586</v>
      </c>
      <c r="S2106" s="181">
        <v>6261.7290626505983</v>
      </c>
      <c r="T2106" s="181">
        <v>6280.3557142302798</v>
      </c>
      <c r="U2106" s="181">
        <v>6297.543283547292</v>
      </c>
      <c r="V2106" s="181">
        <v>6312.8075533244055</v>
      </c>
      <c r="W2106" s="181">
        <v>6326.1989525785948</v>
      </c>
      <c r="X2106" s="181">
        <v>6337.7934028937179</v>
      </c>
      <c r="Y2106" s="181">
        <v>6347.6618291640898</v>
      </c>
    </row>
    <row r="2107" spans="1:25" x14ac:dyDescent="0.25">
      <c r="A2107" s="178" t="s">
        <v>1929</v>
      </c>
      <c r="B2107" s="178" t="s">
        <v>924</v>
      </c>
      <c r="C2107" s="178" t="s">
        <v>733</v>
      </c>
      <c r="D2107" s="178" t="s">
        <v>2017</v>
      </c>
      <c r="E2107" s="181">
        <v>3062.1527172511751</v>
      </c>
      <c r="F2107" s="181">
        <v>3112.8304731042167</v>
      </c>
      <c r="G2107" s="181">
        <v>3164.0854205512414</v>
      </c>
      <c r="H2107" s="181">
        <v>3215.0014979963839</v>
      </c>
      <c r="I2107" s="181">
        <v>3265.8626709621963</v>
      </c>
      <c r="J2107" s="182">
        <v>3316.7013757599511</v>
      </c>
      <c r="K2107" s="181">
        <v>3367.5254428963813</v>
      </c>
      <c r="L2107" s="181">
        <v>3418.34683325078</v>
      </c>
      <c r="M2107" s="181">
        <v>3469.0560092238306</v>
      </c>
      <c r="N2107" s="181">
        <v>3519.5393572312769</v>
      </c>
      <c r="O2107" s="181">
        <v>3569.5802006653416</v>
      </c>
      <c r="P2107" s="181">
        <v>3619.5363056977662</v>
      </c>
      <c r="Q2107" s="181">
        <v>3669.7469130820023</v>
      </c>
      <c r="R2107" s="181">
        <v>3719.9319286771024</v>
      </c>
      <c r="S2107" s="181">
        <v>3770.0774296095656</v>
      </c>
      <c r="T2107" s="181">
        <v>3820.238141500688</v>
      </c>
      <c r="U2107" s="181">
        <v>3870.1478019724914</v>
      </c>
      <c r="V2107" s="181">
        <v>3919.4861694464903</v>
      </c>
      <c r="W2107" s="181">
        <v>3968.2555147793896</v>
      </c>
      <c r="X2107" s="181">
        <v>4016.4748966506204</v>
      </c>
      <c r="Y2107" s="181">
        <v>4064.161494000627</v>
      </c>
    </row>
    <row r="2108" spans="1:25" x14ac:dyDescent="0.25">
      <c r="A2108" s="178" t="s">
        <v>1929</v>
      </c>
      <c r="B2108" s="178" t="s">
        <v>924</v>
      </c>
      <c r="C2108" s="178" t="s">
        <v>240</v>
      </c>
      <c r="D2108" s="178" t="s">
        <v>241</v>
      </c>
      <c r="E2108" s="181">
        <v>9440.2838080243455</v>
      </c>
      <c r="F2108" s="181">
        <v>9612.2263355032956</v>
      </c>
      <c r="G2108" s="181">
        <v>9786.5084520778237</v>
      </c>
      <c r="H2108" s="181">
        <v>9960.3031548330509</v>
      </c>
      <c r="I2108" s="181">
        <v>10134.488733477081</v>
      </c>
      <c r="J2108" s="182">
        <v>10309.167437934058</v>
      </c>
      <c r="K2108" s="181">
        <v>10484.365582280034</v>
      </c>
      <c r="L2108" s="181">
        <v>10660.122532149591</v>
      </c>
      <c r="M2108" s="181">
        <v>10836.098392187367</v>
      </c>
      <c r="N2108" s="181">
        <v>11011.938266976309</v>
      </c>
      <c r="O2108" s="181">
        <v>11186.961917871811</v>
      </c>
      <c r="P2108" s="181">
        <v>11362.287871646853</v>
      </c>
      <c r="Q2108" s="181">
        <v>11538.983818964545</v>
      </c>
      <c r="R2108" s="181">
        <v>11716.17389249949</v>
      </c>
      <c r="S2108" s="181">
        <v>11893.81611852873</v>
      </c>
      <c r="T2108" s="181">
        <v>12072.085173523601</v>
      </c>
      <c r="U2108" s="181">
        <v>12250.140873540266</v>
      </c>
      <c r="V2108" s="181">
        <v>12426.966291763751</v>
      </c>
      <c r="W2108" s="181">
        <v>12602.561972727442</v>
      </c>
      <c r="X2108" s="181">
        <v>12776.981876684085</v>
      </c>
      <c r="Y2108" s="181">
        <v>12950.274342300552</v>
      </c>
    </row>
    <row r="2109" spans="1:25" x14ac:dyDescent="0.25">
      <c r="A2109" s="178" t="s">
        <v>1929</v>
      </c>
      <c r="B2109" s="178" t="s">
        <v>927</v>
      </c>
      <c r="C2109" s="178" t="s">
        <v>218</v>
      </c>
      <c r="D2109" s="178" t="s">
        <v>2086</v>
      </c>
      <c r="E2109" s="181">
        <v>12562.982778369251</v>
      </c>
      <c r="F2109" s="181">
        <v>12493.049554040042</v>
      </c>
      <c r="G2109" s="181">
        <v>12428.614931311437</v>
      </c>
      <c r="H2109" s="181">
        <v>12363.676928958534</v>
      </c>
      <c r="I2109" s="181">
        <v>12297.452760070049</v>
      </c>
      <c r="J2109" s="182">
        <v>12228.800615381555</v>
      </c>
      <c r="K2109" s="181">
        <v>12156.845187509209</v>
      </c>
      <c r="L2109" s="181">
        <v>12080.936792702532</v>
      </c>
      <c r="M2109" s="181">
        <v>12000.167223828694</v>
      </c>
      <c r="N2109" s="181">
        <v>11913.833053447353</v>
      </c>
      <c r="O2109" s="181">
        <v>11821.034597157312</v>
      </c>
      <c r="P2109" s="181">
        <v>11722.784278626978</v>
      </c>
      <c r="Q2109" s="181">
        <v>11619.980160178195</v>
      </c>
      <c r="R2109" s="181">
        <v>11511.638253343182</v>
      </c>
      <c r="S2109" s="181">
        <v>11397.712125336275</v>
      </c>
      <c r="T2109" s="181">
        <v>11278.669345984139</v>
      </c>
      <c r="U2109" s="181">
        <v>11154.318219747833</v>
      </c>
      <c r="V2109" s="181">
        <v>11024.098260709114</v>
      </c>
      <c r="W2109" s="181">
        <v>10888.175392564968</v>
      </c>
      <c r="X2109" s="181">
        <v>10746.818700362788</v>
      </c>
      <c r="Y2109" s="181">
        <v>10600.553939243893</v>
      </c>
    </row>
    <row r="2110" spans="1:25" x14ac:dyDescent="0.25">
      <c r="A2110" s="178" t="s">
        <v>1929</v>
      </c>
      <c r="B2110" s="178" t="s">
        <v>927</v>
      </c>
      <c r="C2110" s="178" t="s">
        <v>240</v>
      </c>
      <c r="D2110" s="178" t="s">
        <v>241</v>
      </c>
      <c r="E2110" s="181">
        <v>4490.3224240468926</v>
      </c>
      <c r="F2110" s="181">
        <v>4666.3118911207712</v>
      </c>
      <c r="G2110" s="181">
        <v>4851.1932128186672</v>
      </c>
      <c r="H2110" s="181">
        <v>5043.0587331067509</v>
      </c>
      <c r="I2110" s="181">
        <v>5241.8197112713169</v>
      </c>
      <c r="J2110" s="182">
        <v>5447.1748937910133</v>
      </c>
      <c r="K2110" s="181">
        <v>5658.8590962446196</v>
      </c>
      <c r="L2110" s="181">
        <v>5876.6407856268124</v>
      </c>
      <c r="M2110" s="181">
        <v>6100.0917835043247</v>
      </c>
      <c r="N2110" s="181">
        <v>6328.7963399156015</v>
      </c>
      <c r="O2110" s="181">
        <v>6562.1422021084254</v>
      </c>
      <c r="P2110" s="181">
        <v>6800.5096445340196</v>
      </c>
      <c r="Q2110" s="181">
        <v>7044.2800435242898</v>
      </c>
      <c r="R2110" s="181">
        <v>7292.7092424539378</v>
      </c>
      <c r="S2110" s="181">
        <v>7545.5341234597472</v>
      </c>
      <c r="T2110" s="181">
        <v>7802.8041668211026</v>
      </c>
      <c r="U2110" s="181">
        <v>8064.1094099326956</v>
      </c>
      <c r="V2110" s="181">
        <v>8328.6957117525126</v>
      </c>
      <c r="W2110" s="181">
        <v>8596.2604778427831</v>
      </c>
      <c r="X2110" s="181">
        <v>8866.5551488835536</v>
      </c>
      <c r="Y2110" s="181">
        <v>9139.5349140239468</v>
      </c>
    </row>
    <row r="2111" spans="1:25" x14ac:dyDescent="0.25">
      <c r="A2111" s="178" t="s">
        <v>1929</v>
      </c>
      <c r="B2111" s="178" t="s">
        <v>930</v>
      </c>
      <c r="C2111" s="178" t="s">
        <v>218</v>
      </c>
      <c r="D2111" s="178" t="s">
        <v>2087</v>
      </c>
      <c r="E2111" s="181">
        <v>9307.5749133519439</v>
      </c>
      <c r="F2111" s="181">
        <v>9409.0687190152985</v>
      </c>
      <c r="G2111" s="181">
        <v>9499.4026780062431</v>
      </c>
      <c r="H2111" s="181">
        <v>9578.6881109103069</v>
      </c>
      <c r="I2111" s="181">
        <v>9649.7364228699371</v>
      </c>
      <c r="J2111" s="182">
        <v>9714.2368101009561</v>
      </c>
      <c r="K2111" s="181">
        <v>9773.4874193413816</v>
      </c>
      <c r="L2111" s="181">
        <v>9828.5215949034136</v>
      </c>
      <c r="M2111" s="181">
        <v>9879.8442541806926</v>
      </c>
      <c r="N2111" s="181">
        <v>9927.7597478973312</v>
      </c>
      <c r="O2111" s="181">
        <v>9972.1651775143982</v>
      </c>
      <c r="P2111" s="181">
        <v>10014.379421661908</v>
      </c>
      <c r="Q2111" s="181">
        <v>10055.565642150927</v>
      </c>
      <c r="R2111" s="181">
        <v>10095.186631090326</v>
      </c>
      <c r="S2111" s="181">
        <v>10133.314382645183</v>
      </c>
      <c r="T2111" s="181">
        <v>10169.847990262771</v>
      </c>
      <c r="U2111" s="181">
        <v>10204.590289709691</v>
      </c>
      <c r="V2111" s="181">
        <v>10237.496182860681</v>
      </c>
      <c r="W2111" s="181">
        <v>10268.596676762892</v>
      </c>
      <c r="X2111" s="181">
        <v>10297.917736666286</v>
      </c>
      <c r="Y2111" s="181">
        <v>10325.224718811118</v>
      </c>
    </row>
    <row r="2112" spans="1:25" x14ac:dyDescent="0.25">
      <c r="A2112" s="178" t="s">
        <v>1929</v>
      </c>
      <c r="B2112" s="178" t="s">
        <v>930</v>
      </c>
      <c r="C2112" s="178" t="s">
        <v>240</v>
      </c>
      <c r="D2112" s="178" t="s">
        <v>241</v>
      </c>
      <c r="E2112" s="181">
        <v>7479.2831820862712</v>
      </c>
      <c r="F2112" s="181">
        <v>7602.8282069802244</v>
      </c>
      <c r="G2112" s="181">
        <v>7718.9013576478064</v>
      </c>
      <c r="H2112" s="181">
        <v>7827.4651271612593</v>
      </c>
      <c r="I2112" s="181">
        <v>7930.6985097552879</v>
      </c>
      <c r="J2112" s="182">
        <v>8029.9016879778628</v>
      </c>
      <c r="K2112" s="181">
        <v>8126.0788957887435</v>
      </c>
      <c r="L2112" s="181">
        <v>8220.0356460403418</v>
      </c>
      <c r="M2112" s="181">
        <v>8312.1512944199403</v>
      </c>
      <c r="N2112" s="181">
        <v>8402.6439391842341</v>
      </c>
      <c r="O2112" s="181">
        <v>8491.3896519351729</v>
      </c>
      <c r="P2112" s="181">
        <v>8579.4790500918261</v>
      </c>
      <c r="Q2112" s="181">
        <v>8667.8949670452403</v>
      </c>
      <c r="R2112" s="181">
        <v>8756.1695130399057</v>
      </c>
      <c r="S2112" s="181">
        <v>8844.3545254548462</v>
      </c>
      <c r="T2112" s="181">
        <v>8932.3510171162652</v>
      </c>
      <c r="U2112" s="181">
        <v>9019.972135798158</v>
      </c>
      <c r="V2112" s="181">
        <v>9107.1612535942113</v>
      </c>
      <c r="W2112" s="181">
        <v>9193.9281684697671</v>
      </c>
      <c r="X2112" s="181">
        <v>9280.2781536269449</v>
      </c>
      <c r="Y2112" s="181">
        <v>9365.980001695887</v>
      </c>
    </row>
    <row r="2113" spans="1:25" x14ac:dyDescent="0.25">
      <c r="A2113" s="178" t="s">
        <v>1929</v>
      </c>
      <c r="B2113" s="178" t="s">
        <v>931</v>
      </c>
      <c r="C2113" s="178" t="s">
        <v>218</v>
      </c>
      <c r="D2113" s="178" t="s">
        <v>2088</v>
      </c>
      <c r="E2113" s="181">
        <v>2509.8090296466912</v>
      </c>
      <c r="F2113" s="181">
        <v>2549.9025031140623</v>
      </c>
      <c r="G2113" s="181">
        <v>2583.2190577516035</v>
      </c>
      <c r="H2113" s="181">
        <v>2610.4783517607343</v>
      </c>
      <c r="I2113" s="181">
        <v>2633.0392700572111</v>
      </c>
      <c r="J2113" s="182">
        <v>2651.8351333850833</v>
      </c>
      <c r="K2113" s="181">
        <v>2667.6071384419765</v>
      </c>
      <c r="L2113" s="181">
        <v>2680.9568489316571</v>
      </c>
      <c r="M2113" s="181">
        <v>2692.282030428014</v>
      </c>
      <c r="N2113" s="181">
        <v>2701.9008340431678</v>
      </c>
      <c r="O2113" s="181">
        <v>2709.9846907214987</v>
      </c>
      <c r="P2113" s="181">
        <v>2717.0728794141501</v>
      </c>
      <c r="Q2113" s="181">
        <v>2723.6353824208859</v>
      </c>
      <c r="R2113" s="181">
        <v>2729.650101138162</v>
      </c>
      <c r="S2113" s="181">
        <v>2735.2582227962807</v>
      </c>
      <c r="T2113" s="181">
        <v>2740.5902171893117</v>
      </c>
      <c r="U2113" s="181">
        <v>2745.6099192759875</v>
      </c>
      <c r="V2113" s="181">
        <v>2750.2613637848945</v>
      </c>
      <c r="W2113" s="181">
        <v>2754.61165540613</v>
      </c>
      <c r="X2113" s="181">
        <v>2758.71348087773</v>
      </c>
      <c r="Y2113" s="181">
        <v>2762.574929884508</v>
      </c>
    </row>
    <row r="2114" spans="1:25" x14ac:dyDescent="0.25">
      <c r="A2114" s="178" t="s">
        <v>1929</v>
      </c>
      <c r="B2114" s="178" t="s">
        <v>931</v>
      </c>
      <c r="C2114" s="178" t="s">
        <v>240</v>
      </c>
      <c r="D2114" s="178" t="s">
        <v>241</v>
      </c>
      <c r="E2114" s="181">
        <v>1049.1326113426196</v>
      </c>
      <c r="F2114" s="181">
        <v>1079.9946371733438</v>
      </c>
      <c r="G2114" s="181">
        <v>1108.5813651064336</v>
      </c>
      <c r="H2114" s="181">
        <v>1135.101632320743</v>
      </c>
      <c r="I2114" s="181">
        <v>1160.059601027197</v>
      </c>
      <c r="J2114" s="182">
        <v>1183.7985421791871</v>
      </c>
      <c r="K2114" s="181">
        <v>1206.5948457954682</v>
      </c>
      <c r="L2114" s="181">
        <v>1228.677012421703</v>
      </c>
      <c r="M2114" s="181">
        <v>1250.192173851716</v>
      </c>
      <c r="N2114" s="181">
        <v>1271.258714412395</v>
      </c>
      <c r="O2114" s="181">
        <v>1291.9321007901115</v>
      </c>
      <c r="P2114" s="181">
        <v>1312.4490524766161</v>
      </c>
      <c r="Q2114" s="181">
        <v>1333.0254707739387</v>
      </c>
      <c r="R2114" s="181">
        <v>1353.6449749110134</v>
      </c>
      <c r="S2114" s="181">
        <v>1374.3724507014467</v>
      </c>
      <c r="T2114" s="181">
        <v>1395.2708666450933</v>
      </c>
      <c r="U2114" s="181">
        <v>1416.3206020253813</v>
      </c>
      <c r="V2114" s="181">
        <v>1437.4906196818708</v>
      </c>
      <c r="W2114" s="181">
        <v>1458.8134090074568</v>
      </c>
      <c r="X2114" s="181">
        <v>1480.3154681166841</v>
      </c>
      <c r="Y2114" s="181">
        <v>1502.0004425060886</v>
      </c>
    </row>
    <row r="2115" spans="1:25" x14ac:dyDescent="0.25">
      <c r="A2115" s="178" t="s">
        <v>1929</v>
      </c>
      <c r="B2115" s="178" t="s">
        <v>948</v>
      </c>
      <c r="C2115" s="178" t="s">
        <v>218</v>
      </c>
      <c r="D2115" s="178" t="s">
        <v>2089</v>
      </c>
      <c r="E2115" s="181">
        <v>4769.6849267097296</v>
      </c>
      <c r="F2115" s="181">
        <v>4761.4592882690022</v>
      </c>
      <c r="G2115" s="181">
        <v>4762.9988791866363</v>
      </c>
      <c r="H2115" s="181">
        <v>4770.786772360746</v>
      </c>
      <c r="I2115" s="181">
        <v>4783.5014345324562</v>
      </c>
      <c r="J2115" s="182">
        <v>4799.972257854366</v>
      </c>
      <c r="K2115" s="181">
        <v>4819.3412202316895</v>
      </c>
      <c r="L2115" s="181">
        <v>4840.9791073623355</v>
      </c>
      <c r="M2115" s="181">
        <v>4864.2637464828704</v>
      </c>
      <c r="N2115" s="181">
        <v>4888.7292989691041</v>
      </c>
      <c r="O2115" s="181">
        <v>4913.8730969769522</v>
      </c>
      <c r="P2115" s="181">
        <v>4939.9694865499714</v>
      </c>
      <c r="Q2115" s="181">
        <v>4967.2967064454333</v>
      </c>
      <c r="R2115" s="181">
        <v>4995.375693165528</v>
      </c>
      <c r="S2115" s="181">
        <v>5024.0891441663607</v>
      </c>
      <c r="T2115" s="181">
        <v>5053.3401718439745</v>
      </c>
      <c r="U2115" s="181">
        <v>5082.8228692704024</v>
      </c>
      <c r="V2115" s="181">
        <v>5112.2556009481068</v>
      </c>
      <c r="W2115" s="181">
        <v>5141.5626082151894</v>
      </c>
      <c r="X2115" s="181">
        <v>5170.6827234884577</v>
      </c>
      <c r="Y2115" s="181">
        <v>5199.4798789718416</v>
      </c>
    </row>
    <row r="2116" spans="1:25" x14ac:dyDescent="0.25">
      <c r="A2116" s="178" t="s">
        <v>1929</v>
      </c>
      <c r="B2116" s="178" t="s">
        <v>948</v>
      </c>
      <c r="C2116" s="178" t="s">
        <v>240</v>
      </c>
      <c r="D2116" s="178" t="s">
        <v>241</v>
      </c>
      <c r="E2116" s="181">
        <v>2369.1493798558195</v>
      </c>
      <c r="F2116" s="181">
        <v>2365.0636244002253</v>
      </c>
      <c r="G2116" s="181">
        <v>2365.8283543402085</v>
      </c>
      <c r="H2116" s="181">
        <v>2369.6966774196849</v>
      </c>
      <c r="I2116" s="181">
        <v>2376.0121750808603</v>
      </c>
      <c r="J2116" s="182">
        <v>2384.193394901125</v>
      </c>
      <c r="K2116" s="181">
        <v>2393.814148873304</v>
      </c>
      <c r="L2116" s="181">
        <v>2404.5619000695915</v>
      </c>
      <c r="M2116" s="181">
        <v>2416.1276091636378</v>
      </c>
      <c r="N2116" s="181">
        <v>2428.2798895325168</v>
      </c>
      <c r="O2116" s="181">
        <v>2440.7690611178205</v>
      </c>
      <c r="P2116" s="181">
        <v>2453.7313942956739</v>
      </c>
      <c r="Q2116" s="181">
        <v>2467.3050929913611</v>
      </c>
      <c r="R2116" s="181">
        <v>2481.2522016572539</v>
      </c>
      <c r="S2116" s="181">
        <v>2495.514454966944</v>
      </c>
      <c r="T2116" s="181">
        <v>2510.0437278953277</v>
      </c>
      <c r="U2116" s="181">
        <v>2524.6880734648121</v>
      </c>
      <c r="V2116" s="181">
        <v>2539.3076005558391</v>
      </c>
      <c r="W2116" s="181">
        <v>2553.8646790964826</v>
      </c>
      <c r="X2116" s="181">
        <v>2568.3289265470125</v>
      </c>
      <c r="Y2116" s="181">
        <v>2582.6327566958389</v>
      </c>
    </row>
    <row r="2117" spans="1:25" x14ac:dyDescent="0.25">
      <c r="A2117" s="178" t="s">
        <v>1929</v>
      </c>
      <c r="B2117" s="178" t="s">
        <v>949</v>
      </c>
      <c r="C2117" s="178" t="s">
        <v>218</v>
      </c>
      <c r="D2117" s="178" t="s">
        <v>2090</v>
      </c>
      <c r="E2117" s="181">
        <v>24029.193368860539</v>
      </c>
      <c r="F2117" s="181">
        <v>24285.965788404381</v>
      </c>
      <c r="G2117" s="181">
        <v>24548.934414598483</v>
      </c>
      <c r="H2117" s="181">
        <v>24810.136855912693</v>
      </c>
      <c r="I2117" s="181">
        <v>25070.817962330595</v>
      </c>
      <c r="J2117" s="182">
        <v>25330.90824310997</v>
      </c>
      <c r="K2117" s="181">
        <v>25590.423411764681</v>
      </c>
      <c r="L2117" s="181">
        <v>25849.540744942075</v>
      </c>
      <c r="M2117" s="181">
        <v>26107.695072942115</v>
      </c>
      <c r="N2117" s="181">
        <v>26364.429445646896</v>
      </c>
      <c r="O2117" s="181">
        <v>26618.582546840407</v>
      </c>
      <c r="P2117" s="181">
        <v>26873.091247443397</v>
      </c>
      <c r="Q2117" s="181">
        <v>27130.716538980032</v>
      </c>
      <c r="R2117" s="181">
        <v>27389.758960782416</v>
      </c>
      <c r="S2117" s="181">
        <v>27650.320548348769</v>
      </c>
      <c r="T2117" s="181">
        <v>27912.454567646568</v>
      </c>
      <c r="U2117" s="181">
        <v>28174.439484678125</v>
      </c>
      <c r="V2117" s="181">
        <v>28434.54812666135</v>
      </c>
      <c r="W2117" s="181">
        <v>28692.723126179248</v>
      </c>
      <c r="X2117" s="181">
        <v>28948.913720185566</v>
      </c>
      <c r="Y2117" s="181">
        <v>29202.609894947116</v>
      </c>
    </row>
    <row r="2118" spans="1:25" x14ac:dyDescent="0.25">
      <c r="A2118" s="178" t="s">
        <v>1929</v>
      </c>
      <c r="B2118" s="178" t="s">
        <v>949</v>
      </c>
      <c r="C2118" s="178" t="s">
        <v>691</v>
      </c>
      <c r="D2118" s="178" t="s">
        <v>2091</v>
      </c>
      <c r="E2118" s="181">
        <v>2633.2252701271768</v>
      </c>
      <c r="F2118" s="181">
        <v>2658.1702992501032</v>
      </c>
      <c r="G2118" s="181">
        <v>2683.7290563713241</v>
      </c>
      <c r="H2118" s="181">
        <v>2709.0298030204344</v>
      </c>
      <c r="I2118" s="181">
        <v>2734.2091155688568</v>
      </c>
      <c r="J2118" s="182">
        <v>2759.2597476889378</v>
      </c>
      <c r="K2118" s="181">
        <v>2784.183758741739</v>
      </c>
      <c r="L2118" s="181">
        <v>2809.000755772056</v>
      </c>
      <c r="M2118" s="181">
        <v>2833.6496697736548</v>
      </c>
      <c r="N2118" s="181">
        <v>2858.0814573110065</v>
      </c>
      <c r="O2118" s="181">
        <v>2882.1710451975118</v>
      </c>
      <c r="P2118" s="181">
        <v>2906.2371677924962</v>
      </c>
      <c r="Q2118" s="181">
        <v>2930.5780345459866</v>
      </c>
      <c r="R2118" s="181">
        <v>2955.0091972374107</v>
      </c>
      <c r="S2118" s="181">
        <v>2979.5412158309532</v>
      </c>
      <c r="T2118" s="181">
        <v>3004.1793496573259</v>
      </c>
      <c r="U2118" s="181">
        <v>3028.7380416580645</v>
      </c>
      <c r="V2118" s="181">
        <v>3053.0320188033593</v>
      </c>
      <c r="W2118" s="181">
        <v>3077.0559705107848</v>
      </c>
      <c r="X2118" s="181">
        <v>3100.8053212101313</v>
      </c>
      <c r="Y2118" s="181">
        <v>3124.2263867479346</v>
      </c>
    </row>
    <row r="2119" spans="1:25" x14ac:dyDescent="0.25">
      <c r="A2119" s="178" t="s">
        <v>1929</v>
      </c>
      <c r="B2119" s="178" t="s">
        <v>949</v>
      </c>
      <c r="C2119" s="178" t="s">
        <v>240</v>
      </c>
      <c r="D2119" s="178" t="s">
        <v>241</v>
      </c>
      <c r="E2119" s="181">
        <v>13955.081152723989</v>
      </c>
      <c r="F2119" s="181">
        <v>14071.088850786851</v>
      </c>
      <c r="G2119" s="181">
        <v>14190.459317918905</v>
      </c>
      <c r="H2119" s="181">
        <v>14308.584178207873</v>
      </c>
      <c r="I2119" s="181">
        <v>14426.195169867089</v>
      </c>
      <c r="J2119" s="182">
        <v>14543.262632882926</v>
      </c>
      <c r="K2119" s="181">
        <v>14659.805829443834</v>
      </c>
      <c r="L2119" s="181">
        <v>14775.936051334231</v>
      </c>
      <c r="M2119" s="181">
        <v>14891.340002525563</v>
      </c>
      <c r="N2119" s="181">
        <v>15005.768513498546</v>
      </c>
      <c r="O2119" s="181">
        <v>15118.574274146951</v>
      </c>
      <c r="P2119" s="181">
        <v>15231.437959462855</v>
      </c>
      <c r="Q2119" s="181">
        <v>15345.926686706522</v>
      </c>
      <c r="R2119" s="181">
        <v>15461.076953330401</v>
      </c>
      <c r="S2119" s="181">
        <v>15576.947971964566</v>
      </c>
      <c r="T2119" s="181">
        <v>15693.571069710724</v>
      </c>
      <c r="U2119" s="181">
        <v>15809.981416095174</v>
      </c>
      <c r="V2119" s="181">
        <v>15925.218465581536</v>
      </c>
      <c r="W2119" s="181">
        <v>16039.262292179952</v>
      </c>
      <c r="X2119" s="181">
        <v>16152.096579021172</v>
      </c>
      <c r="Y2119" s="181">
        <v>16263.449139368657</v>
      </c>
    </row>
    <row r="2120" spans="1:25" x14ac:dyDescent="0.25">
      <c r="A2120" s="178" t="s">
        <v>1929</v>
      </c>
      <c r="B2120" s="178" t="s">
        <v>951</v>
      </c>
      <c r="C2120" s="178" t="s">
        <v>218</v>
      </c>
      <c r="D2120" s="178" t="s">
        <v>2092</v>
      </c>
      <c r="E2120" s="181">
        <v>3985.2462527425082</v>
      </c>
      <c r="F2120" s="181">
        <v>3961.710553298783</v>
      </c>
      <c r="G2120" s="181">
        <v>3935.5597489806555</v>
      </c>
      <c r="H2120" s="181">
        <v>3906.218681960157</v>
      </c>
      <c r="I2120" s="181">
        <v>3874.4143805771037</v>
      </c>
      <c r="J2120" s="182">
        <v>3840.5681332490108</v>
      </c>
      <c r="K2120" s="181">
        <v>3805.0254375442387</v>
      </c>
      <c r="L2120" s="181">
        <v>3768.0766253923157</v>
      </c>
      <c r="M2120" s="181">
        <v>3729.8516213903622</v>
      </c>
      <c r="N2120" s="181">
        <v>3690.4537492752993</v>
      </c>
      <c r="O2120" s="181">
        <v>3649.8570719410131</v>
      </c>
      <c r="P2120" s="181">
        <v>3608.5573289252034</v>
      </c>
      <c r="Q2120" s="181">
        <v>3566.9704677068648</v>
      </c>
      <c r="R2120" s="181">
        <v>3524.8984376190924</v>
      </c>
      <c r="S2120" s="181">
        <v>3482.3446346900523</v>
      </c>
      <c r="T2120" s="181">
        <v>3439.3384884708453</v>
      </c>
      <c r="U2120" s="181">
        <v>3395.8678080184077</v>
      </c>
      <c r="V2120" s="181">
        <v>3351.8964978846238</v>
      </c>
      <c r="W2120" s="181">
        <v>3307.4429303306529</v>
      </c>
      <c r="X2120" s="181">
        <v>3262.5109497379353</v>
      </c>
      <c r="Y2120" s="181">
        <v>3217.0940017243624</v>
      </c>
    </row>
    <row r="2121" spans="1:25" x14ac:dyDescent="0.25">
      <c r="A2121" s="178" t="s">
        <v>1929</v>
      </c>
      <c r="B2121" s="178" t="s">
        <v>951</v>
      </c>
      <c r="C2121" s="178" t="s">
        <v>240</v>
      </c>
      <c r="D2121" s="178" t="s">
        <v>241</v>
      </c>
      <c r="E2121" s="181">
        <v>6981.7709237355421</v>
      </c>
      <c r="F2121" s="181">
        <v>7083.2260848534625</v>
      </c>
      <c r="G2121" s="181">
        <v>7183.6307080522001</v>
      </c>
      <c r="H2121" s="181">
        <v>7281.6384899919121</v>
      </c>
      <c r="I2121" s="181">
        <v>7378.2689963927414</v>
      </c>
      <c r="J2121" s="182">
        <v>7474.0407238416128</v>
      </c>
      <c r="K2121" s="181">
        <v>7569.3722652801625</v>
      </c>
      <c r="L2121" s="181">
        <v>7664.6128513198</v>
      </c>
      <c r="M2121" s="181">
        <v>7759.815239247836</v>
      </c>
      <c r="N2121" s="181">
        <v>7854.9859838735028</v>
      </c>
      <c r="O2121" s="181">
        <v>7949.856715493549</v>
      </c>
      <c r="P2121" s="181">
        <v>8045.3033171143652</v>
      </c>
      <c r="Q2121" s="181">
        <v>8142.1104859605912</v>
      </c>
      <c r="R2121" s="181">
        <v>8239.7093141786499</v>
      </c>
      <c r="S2121" s="181">
        <v>8337.9626389188543</v>
      </c>
      <c r="T2121" s="181">
        <v>8436.7897947158544</v>
      </c>
      <c r="U2121" s="181">
        <v>8536.0041006948049</v>
      </c>
      <c r="V2121" s="181">
        <v>8635.3456322133734</v>
      </c>
      <c r="W2121" s="181">
        <v>8734.6797885602409</v>
      </c>
      <c r="X2121" s="181">
        <v>8833.827444944618</v>
      </c>
      <c r="Y2121" s="181">
        <v>8932.5713153108518</v>
      </c>
    </row>
    <row r="2122" spans="1:25" s="179" customFormat="1" x14ac:dyDescent="0.25">
      <c r="A2122" s="179" t="s">
        <v>1929</v>
      </c>
      <c r="B2122" s="179" t="s">
        <v>955</v>
      </c>
      <c r="C2122" s="179" t="s">
        <v>218</v>
      </c>
      <c r="D2122" s="179" t="s">
        <v>174</v>
      </c>
      <c r="E2122" s="182">
        <v>93123.177040227776</v>
      </c>
      <c r="F2122" s="182">
        <v>94304.003064565128</v>
      </c>
      <c r="G2122" s="182">
        <v>95548.887788243519</v>
      </c>
      <c r="H2122" s="182">
        <v>96815.1606562058</v>
      </c>
      <c r="I2122" s="182">
        <v>98099.523070504612</v>
      </c>
      <c r="J2122" s="182">
        <v>99394.169930347998</v>
      </c>
      <c r="K2122" s="182">
        <v>100693.03508292008</v>
      </c>
      <c r="L2122" s="182">
        <v>101991.87510005053</v>
      </c>
      <c r="M2122" s="182">
        <v>103284.05069061842</v>
      </c>
      <c r="N2122" s="182">
        <v>104563.51981155982</v>
      </c>
      <c r="O2122" s="182">
        <v>105821.98810157434</v>
      </c>
      <c r="P2122" s="182">
        <v>107068.48200204568</v>
      </c>
      <c r="Q2122" s="182">
        <v>108311.79121218467</v>
      </c>
      <c r="R2122" s="182">
        <v>109542.63984344543</v>
      </c>
      <c r="S2122" s="182">
        <v>110759.24270476325</v>
      </c>
      <c r="T2122" s="182">
        <v>111960.01968613196</v>
      </c>
      <c r="U2122" s="182">
        <v>113141.27560775884</v>
      </c>
      <c r="V2122" s="182">
        <v>114299.70283468631</v>
      </c>
      <c r="W2122" s="182">
        <v>115434.39086171621</v>
      </c>
      <c r="X2122" s="182">
        <v>116544.58206040582</v>
      </c>
      <c r="Y2122" s="182">
        <v>117627.95167390001</v>
      </c>
    </row>
    <row r="2123" spans="1:25" s="179" customFormat="1" x14ac:dyDescent="0.25">
      <c r="A2123" s="179" t="s">
        <v>1929</v>
      </c>
      <c r="B2123" s="179" t="s">
        <v>955</v>
      </c>
      <c r="C2123" s="179" t="s">
        <v>1449</v>
      </c>
      <c r="D2123" s="179" t="s">
        <v>2093</v>
      </c>
      <c r="E2123" s="182">
        <v>13476.475821304617</v>
      </c>
      <c r="F2123" s="182">
        <v>13539.032785770265</v>
      </c>
      <c r="G2123" s="182">
        <v>13608.871305748555</v>
      </c>
      <c r="H2123" s="182">
        <v>13679.770165083648</v>
      </c>
      <c r="I2123" s="182">
        <v>13751.221756786585</v>
      </c>
      <c r="J2123" s="182">
        <v>13822.107306087119</v>
      </c>
      <c r="K2123" s="182">
        <v>13891.583060038012</v>
      </c>
      <c r="L2123" s="182">
        <v>13959.081538718659</v>
      </c>
      <c r="M2123" s="182">
        <v>14023.728310548693</v>
      </c>
      <c r="N2123" s="182">
        <v>14084.75771098199</v>
      </c>
      <c r="O2123" s="182">
        <v>14141.128293540018</v>
      </c>
      <c r="P2123" s="182">
        <v>14194.129089732602</v>
      </c>
      <c r="Q2123" s="182">
        <v>14244.978650981755</v>
      </c>
      <c r="R2123" s="182">
        <v>14292.500848924665</v>
      </c>
      <c r="S2123" s="182">
        <v>14336.527134946384</v>
      </c>
      <c r="T2123" s="182">
        <v>14376.921746474054</v>
      </c>
      <c r="U2123" s="182">
        <v>14413.284958650494</v>
      </c>
      <c r="V2123" s="182">
        <v>14445.279944456479</v>
      </c>
      <c r="W2123" s="182">
        <v>14472.882503949724</v>
      </c>
      <c r="X2123" s="182">
        <v>14496.08974226747</v>
      </c>
      <c r="Y2123" s="182">
        <v>14514.707019858133</v>
      </c>
    </row>
    <row r="2124" spans="1:25" s="179" customFormat="1" x14ac:dyDescent="0.25">
      <c r="A2124" s="179" t="s">
        <v>1929</v>
      </c>
      <c r="B2124" s="179" t="s">
        <v>955</v>
      </c>
      <c r="C2124" s="179" t="s">
        <v>311</v>
      </c>
      <c r="D2124" s="179" t="s">
        <v>1701</v>
      </c>
      <c r="E2124" s="182">
        <v>2111.3955581169316</v>
      </c>
      <c r="F2124" s="182">
        <v>2147.6830972606499</v>
      </c>
      <c r="G2124" s="182">
        <v>2185.7171427916433</v>
      </c>
      <c r="H2124" s="182">
        <v>2224.5385914689277</v>
      </c>
      <c r="I2124" s="182">
        <v>2264.0797549130102</v>
      </c>
      <c r="J2124" s="182">
        <v>2304.1671886783688</v>
      </c>
      <c r="K2124" s="182">
        <v>2344.664780319988</v>
      </c>
      <c r="L2124" s="182">
        <v>2385.4765743482585</v>
      </c>
      <c r="M2124" s="182">
        <v>2426.4485859166671</v>
      </c>
      <c r="N2124" s="182">
        <v>2467.4381589549093</v>
      </c>
      <c r="O2124" s="182">
        <v>2508.2467070439184</v>
      </c>
      <c r="P2124" s="182">
        <v>2549.0844938353875</v>
      </c>
      <c r="Q2124" s="182">
        <v>2590.1598991025717</v>
      </c>
      <c r="R2124" s="182">
        <v>2631.2510800836167</v>
      </c>
      <c r="S2124" s="182">
        <v>2672.3129602709619</v>
      </c>
      <c r="T2124" s="182">
        <v>2713.3046424826002</v>
      </c>
      <c r="U2124" s="182">
        <v>2754.1330326137686</v>
      </c>
      <c r="V2124" s="182">
        <v>2794.7128770865666</v>
      </c>
      <c r="W2124" s="182">
        <v>2835.0163100857558</v>
      </c>
      <c r="X2124" s="182">
        <v>2875.0187839488221</v>
      </c>
      <c r="Y2124" s="182">
        <v>2914.656528887218</v>
      </c>
    </row>
    <row r="2125" spans="1:25" s="179" customFormat="1" x14ac:dyDescent="0.25">
      <c r="A2125" s="179" t="s">
        <v>1929</v>
      </c>
      <c r="B2125" s="179" t="s">
        <v>955</v>
      </c>
      <c r="C2125" s="179" t="s">
        <v>2094</v>
      </c>
      <c r="D2125" s="179" t="s">
        <v>2095</v>
      </c>
      <c r="E2125" s="182">
        <v>2480.0037035148039</v>
      </c>
      <c r="F2125" s="182">
        <v>2486.2558041623483</v>
      </c>
      <c r="G2125" s="182">
        <v>2493.8047875542352</v>
      </c>
      <c r="H2125" s="182">
        <v>2501.5047115192683</v>
      </c>
      <c r="I2125" s="182">
        <v>2509.2618698932488</v>
      </c>
      <c r="J2125" s="182">
        <v>2516.8720557051884</v>
      </c>
      <c r="K2125" s="182">
        <v>2524.1827576380042</v>
      </c>
      <c r="L2125" s="182">
        <v>2531.0928503124906</v>
      </c>
      <c r="M2125" s="182">
        <v>2537.4465302955859</v>
      </c>
      <c r="N2125" s="182">
        <v>2543.1089589356179</v>
      </c>
      <c r="O2125" s="182">
        <v>2547.8967614199078</v>
      </c>
      <c r="P2125" s="182">
        <v>2552.0471401856253</v>
      </c>
      <c r="Q2125" s="182">
        <v>2555.7826724478437</v>
      </c>
      <c r="R2125" s="182">
        <v>2558.895334906314</v>
      </c>
      <c r="S2125" s="182">
        <v>2561.3588856501287</v>
      </c>
      <c r="T2125" s="182">
        <v>2563.1531660108431</v>
      </c>
      <c r="U2125" s="182">
        <v>2564.2112442415128</v>
      </c>
      <c r="V2125" s="182">
        <v>2564.4779378416088</v>
      </c>
      <c r="W2125" s="182">
        <v>2563.9539335449244</v>
      </c>
      <c r="X2125" s="182">
        <v>2562.6436997066667</v>
      </c>
      <c r="Y2125" s="182">
        <v>2560.5178626370139</v>
      </c>
    </row>
    <row r="2126" spans="1:25" s="196" customFormat="1" x14ac:dyDescent="0.25">
      <c r="A2126" s="196" t="s">
        <v>1929</v>
      </c>
      <c r="B2126" s="196" t="s">
        <v>955</v>
      </c>
      <c r="C2126" s="196" t="s">
        <v>2096</v>
      </c>
      <c r="D2126" s="196" t="s">
        <v>179</v>
      </c>
      <c r="E2126" s="197">
        <v>4114.4365240427305</v>
      </c>
      <c r="F2126" s="197">
        <v>4284.9550128432593</v>
      </c>
      <c r="G2126" s="197">
        <v>4464.8341421915729</v>
      </c>
      <c r="H2126" s="197">
        <v>4652.5025610962275</v>
      </c>
      <c r="I2126" s="197">
        <v>4848.1238122084642</v>
      </c>
      <c r="J2126" s="197">
        <v>5051.6269737821622</v>
      </c>
      <c r="K2126" s="197">
        <v>5262.9997566840148</v>
      </c>
      <c r="L2126" s="197">
        <v>5482.3032008062701</v>
      </c>
      <c r="M2126" s="197">
        <v>5709.4502439867683</v>
      </c>
      <c r="N2126" s="197">
        <v>5944.3555831926533</v>
      </c>
      <c r="O2126" s="197">
        <v>6186.771252647196</v>
      </c>
      <c r="P2126" s="197">
        <v>6437.4422167139346</v>
      </c>
      <c r="Q2126" s="197">
        <v>6697.1649008895665</v>
      </c>
      <c r="R2126" s="197">
        <v>6965.6558420422116</v>
      </c>
      <c r="S2126" s="197">
        <v>7243.0643575329905</v>
      </c>
      <c r="T2126" s="197">
        <v>7529.5476942514324</v>
      </c>
      <c r="U2126" s="197">
        <v>7825.1117661483286</v>
      </c>
      <c r="V2126" s="197">
        <v>8129.7676900633969</v>
      </c>
      <c r="W2126" s="197">
        <v>8443.6807775276357</v>
      </c>
      <c r="X2126" s="197">
        <v>8767.0248027350499</v>
      </c>
      <c r="Y2126" s="197">
        <v>9099.8500696264455</v>
      </c>
    </row>
    <row r="2127" spans="1:25" s="179" customFormat="1" x14ac:dyDescent="0.25">
      <c r="A2127" s="179" t="s">
        <v>1929</v>
      </c>
      <c r="B2127" s="179" t="s">
        <v>955</v>
      </c>
      <c r="C2127" s="179" t="s">
        <v>2097</v>
      </c>
      <c r="D2127" s="179" t="s">
        <v>287</v>
      </c>
      <c r="E2127" s="182">
        <v>5255.7040511399882</v>
      </c>
      <c r="F2127" s="182">
        <v>5272.1896423846429</v>
      </c>
      <c r="G2127" s="182">
        <v>5291.4452733346961</v>
      </c>
      <c r="H2127" s="182">
        <v>5311.0430353352258</v>
      </c>
      <c r="I2127" s="182">
        <v>5330.7844647511893</v>
      </c>
      <c r="J2127" s="182">
        <v>5350.2357127752812</v>
      </c>
      <c r="K2127" s="182">
        <v>5369.0718239190701</v>
      </c>
      <c r="L2127" s="182">
        <v>5387.0764128476967</v>
      </c>
      <c r="M2127" s="182">
        <v>5403.9161180154651</v>
      </c>
      <c r="N2127" s="182">
        <v>5419.3014362603772</v>
      </c>
      <c r="O2127" s="182">
        <v>5432.8386630134273</v>
      </c>
      <c r="P2127" s="182">
        <v>5445.0304706023608</v>
      </c>
      <c r="Q2127" s="182">
        <v>5456.3495469804229</v>
      </c>
      <c r="R2127" s="182">
        <v>5466.3498892054631</v>
      </c>
      <c r="S2127" s="182">
        <v>5474.9729632371245</v>
      </c>
      <c r="T2127" s="182">
        <v>5482.1731053129988</v>
      </c>
      <c r="U2127" s="182">
        <v>5487.8044410728753</v>
      </c>
      <c r="V2127" s="182">
        <v>5491.7459016561534</v>
      </c>
      <c r="W2127" s="182">
        <v>5493.9958399622483</v>
      </c>
      <c r="X2127" s="182">
        <v>5494.5607168421866</v>
      </c>
      <c r="Y2127" s="182">
        <v>5493.3744076057601</v>
      </c>
    </row>
    <row r="2128" spans="1:25" s="179" customFormat="1" x14ac:dyDescent="0.25">
      <c r="A2128" s="179" t="s">
        <v>1929</v>
      </c>
      <c r="B2128" s="179" t="s">
        <v>955</v>
      </c>
      <c r="C2128" s="179" t="s">
        <v>240</v>
      </c>
      <c r="D2128" s="179" t="s">
        <v>241</v>
      </c>
      <c r="E2128" s="182">
        <v>17285.08910383593</v>
      </c>
      <c r="F2128" s="182">
        <v>17257.190527292132</v>
      </c>
      <c r="G2128" s="182">
        <v>17238.192610164944</v>
      </c>
      <c r="H2128" s="182">
        <v>17220.09688150735</v>
      </c>
      <c r="I2128" s="182">
        <v>17202.249533608501</v>
      </c>
      <c r="J2128" s="182">
        <v>17183.2530399444</v>
      </c>
      <c r="K2128" s="182">
        <v>17162.08438800454</v>
      </c>
      <c r="L2128" s="182">
        <v>17138.085496122261</v>
      </c>
      <c r="M2128" s="182">
        <v>17110.240662826025</v>
      </c>
      <c r="N2128" s="182">
        <v>17077.692018494174</v>
      </c>
      <c r="O2128" s="182">
        <v>17039.271651819927</v>
      </c>
      <c r="P2128" s="182">
        <v>16996.632447548815</v>
      </c>
      <c r="Q2128" s="182">
        <v>16951.303621589232</v>
      </c>
      <c r="R2128" s="182">
        <v>16901.945405785267</v>
      </c>
      <c r="S2128" s="182">
        <v>16848.436162784994</v>
      </c>
      <c r="T2128" s="182">
        <v>16790.696531267113</v>
      </c>
      <c r="U2128" s="182">
        <v>16728.343754761852</v>
      </c>
      <c r="V2128" s="182">
        <v>16661.07816698325</v>
      </c>
      <c r="W2128" s="182">
        <v>16588.96700589572</v>
      </c>
      <c r="X2128" s="182">
        <v>16512.101280700343</v>
      </c>
      <c r="Y2128" s="182">
        <v>16430.353849797204</v>
      </c>
    </row>
    <row r="2129" spans="1:25" x14ac:dyDescent="0.25">
      <c r="A2129" s="178" t="s">
        <v>1929</v>
      </c>
      <c r="B2129" s="178" t="s">
        <v>958</v>
      </c>
      <c r="C2129" s="178" t="s">
        <v>218</v>
      </c>
      <c r="D2129" s="178" t="s">
        <v>2098</v>
      </c>
      <c r="E2129" s="181">
        <v>29560.095724920564</v>
      </c>
      <c r="F2129" s="181">
        <v>29808.608883561312</v>
      </c>
      <c r="G2129" s="181">
        <v>30111.078363280274</v>
      </c>
      <c r="H2129" s="181">
        <v>30447.58438520577</v>
      </c>
      <c r="I2129" s="181">
        <v>30812.104540826003</v>
      </c>
      <c r="J2129" s="182">
        <v>31198.588623214775</v>
      </c>
      <c r="K2129" s="181">
        <v>31602.50089287083</v>
      </c>
      <c r="L2129" s="181">
        <v>32020.566478524917</v>
      </c>
      <c r="M2129" s="181">
        <v>32449.213436210579</v>
      </c>
      <c r="N2129" s="181">
        <v>32885.454261988409</v>
      </c>
      <c r="O2129" s="181">
        <v>33325.837628900095</v>
      </c>
      <c r="P2129" s="181">
        <v>33772.455837281021</v>
      </c>
      <c r="Q2129" s="181">
        <v>34227.409530566445</v>
      </c>
      <c r="R2129" s="181">
        <v>34687.091727029263</v>
      </c>
      <c r="S2129" s="181">
        <v>35150.330035224106</v>
      </c>
      <c r="T2129" s="181">
        <v>35616.221941193129</v>
      </c>
      <c r="U2129" s="181">
        <v>36081.903832616474</v>
      </c>
      <c r="V2129" s="181">
        <v>36544.573391694823</v>
      </c>
      <c r="W2129" s="181">
        <v>37003.516869171617</v>
      </c>
      <c r="X2129" s="181">
        <v>37458.133426478315</v>
      </c>
      <c r="Y2129" s="181">
        <v>37907.47211888845</v>
      </c>
    </row>
    <row r="2130" spans="1:25" x14ac:dyDescent="0.25">
      <c r="A2130" s="178" t="s">
        <v>1929</v>
      </c>
      <c r="B2130" s="178" t="s">
        <v>958</v>
      </c>
      <c r="C2130" s="178" t="s">
        <v>1442</v>
      </c>
      <c r="D2130" s="178" t="s">
        <v>2099</v>
      </c>
      <c r="E2130" s="181">
        <v>2532.5945794524964</v>
      </c>
      <c r="F2130" s="181">
        <v>2499.3829829091496</v>
      </c>
      <c r="G2130" s="181">
        <v>2470.8630332958282</v>
      </c>
      <c r="H2130" s="181">
        <v>2445.1554167872596</v>
      </c>
      <c r="I2130" s="181">
        <v>2421.6214311440108</v>
      </c>
      <c r="J2130" s="182">
        <v>2399.6676640274877</v>
      </c>
      <c r="K2130" s="181">
        <v>2378.8599075742145</v>
      </c>
      <c r="L2130" s="181">
        <v>2358.8899952618926</v>
      </c>
      <c r="M2130" s="181">
        <v>2339.4518690824489</v>
      </c>
      <c r="N2130" s="181">
        <v>2320.3048558058458</v>
      </c>
      <c r="O2130" s="181">
        <v>2301.1956294377128</v>
      </c>
      <c r="P2130" s="181">
        <v>2282.2665859687254</v>
      </c>
      <c r="Q2130" s="181">
        <v>2263.6486733883626</v>
      </c>
      <c r="R2130" s="181">
        <v>2245.0920094446064</v>
      </c>
      <c r="S2130" s="181">
        <v>2226.521665363794</v>
      </c>
      <c r="T2130" s="181">
        <v>2207.8859217217873</v>
      </c>
      <c r="U2130" s="181">
        <v>2189.0187874161084</v>
      </c>
      <c r="V2130" s="181">
        <v>2169.772515478654</v>
      </c>
      <c r="W2130" s="181">
        <v>2150.1342252106861</v>
      </c>
      <c r="X2130" s="181">
        <v>2130.0998678980045</v>
      </c>
      <c r="Y2130" s="181">
        <v>2109.6476216226488</v>
      </c>
    </row>
    <row r="2131" spans="1:25" x14ac:dyDescent="0.25">
      <c r="A2131" s="178" t="s">
        <v>1929</v>
      </c>
      <c r="B2131" s="178" t="s">
        <v>958</v>
      </c>
      <c r="C2131" s="178" t="s">
        <v>240</v>
      </c>
      <c r="D2131" s="178" t="s">
        <v>241</v>
      </c>
      <c r="E2131" s="181">
        <v>9101.9546196789961</v>
      </c>
      <c r="F2131" s="181">
        <v>9089.3808578831104</v>
      </c>
      <c r="G2131" s="181">
        <v>9092.7101309759964</v>
      </c>
      <c r="H2131" s="181">
        <v>9105.5231398589731</v>
      </c>
      <c r="I2131" s="181">
        <v>9125.7573958199046</v>
      </c>
      <c r="J2131" s="182">
        <v>9151.4175716275022</v>
      </c>
      <c r="K2131" s="181">
        <v>9181.0217095591815</v>
      </c>
      <c r="L2131" s="181">
        <v>9213.5050350650763</v>
      </c>
      <c r="M2131" s="181">
        <v>9247.75704148773</v>
      </c>
      <c r="N2131" s="181">
        <v>9282.8732057262478</v>
      </c>
      <c r="O2131" s="181">
        <v>9317.8528554431959</v>
      </c>
      <c r="P2131" s="181">
        <v>9353.2680878485953</v>
      </c>
      <c r="Q2131" s="181">
        <v>9389.671607743483</v>
      </c>
      <c r="R2131" s="181">
        <v>9426.0439704458367</v>
      </c>
      <c r="S2131" s="181">
        <v>9462.0589537282976</v>
      </c>
      <c r="T2131" s="181">
        <v>9497.4744528985193</v>
      </c>
      <c r="U2131" s="181">
        <v>9531.5394149663753</v>
      </c>
      <c r="V2131" s="181">
        <v>9563.5470314821978</v>
      </c>
      <c r="W2131" s="181">
        <v>9593.3587577535454</v>
      </c>
      <c r="X2131" s="181">
        <v>9620.870916935186</v>
      </c>
      <c r="Y2131" s="181">
        <v>9645.8953625343838</v>
      </c>
    </row>
    <row r="2132" spans="1:25" x14ac:dyDescent="0.25">
      <c r="A2132" s="178" t="s">
        <v>1929</v>
      </c>
      <c r="B2132" s="178" t="s">
        <v>2100</v>
      </c>
      <c r="C2132" s="178" t="s">
        <v>218</v>
      </c>
      <c r="D2132" s="178" t="s">
        <v>2101</v>
      </c>
      <c r="E2132" s="181">
        <v>3815.955434977845</v>
      </c>
      <c r="F2132" s="181">
        <v>3883.9201853684208</v>
      </c>
      <c r="G2132" s="181">
        <v>3937.5676125564505</v>
      </c>
      <c r="H2132" s="181">
        <v>3979.0125152674718</v>
      </c>
      <c r="I2132" s="181">
        <v>4011.0853613945701</v>
      </c>
      <c r="J2132" s="182">
        <v>4035.8156414388873</v>
      </c>
      <c r="K2132" s="181">
        <v>4054.771911039747</v>
      </c>
      <c r="L2132" s="181">
        <v>4069.1673809101981</v>
      </c>
      <c r="M2132" s="181">
        <v>4079.7966923607828</v>
      </c>
      <c r="N2132" s="181">
        <v>4087.2418711501778</v>
      </c>
      <c r="O2132" s="181">
        <v>4091.8077228241214</v>
      </c>
      <c r="P2132" s="181">
        <v>4094.278765889836</v>
      </c>
      <c r="Q2132" s="181">
        <v>4095.2882386047318</v>
      </c>
      <c r="R2132" s="181">
        <v>4094.70556322333</v>
      </c>
      <c r="S2132" s="181">
        <v>4092.6004803272122</v>
      </c>
      <c r="T2132" s="181">
        <v>4088.9606382052016</v>
      </c>
      <c r="U2132" s="181">
        <v>4083.811385560356</v>
      </c>
      <c r="V2132" s="181">
        <v>4077.2099943574035</v>
      </c>
      <c r="W2132" s="181">
        <v>4069.1496493871578</v>
      </c>
      <c r="X2132" s="181">
        <v>4059.6032664631525</v>
      </c>
      <c r="Y2132" s="181">
        <v>4048.4534301841113</v>
      </c>
    </row>
    <row r="2133" spans="1:25" x14ac:dyDescent="0.25">
      <c r="A2133" s="178" t="s">
        <v>1929</v>
      </c>
      <c r="B2133" s="178" t="s">
        <v>2100</v>
      </c>
      <c r="C2133" s="178" t="s">
        <v>528</v>
      </c>
      <c r="D2133" s="178" t="s">
        <v>1786</v>
      </c>
      <c r="E2133" s="181">
        <v>2223.4462113185696</v>
      </c>
      <c r="F2133" s="181">
        <v>2322.661200903874</v>
      </c>
      <c r="G2133" s="181">
        <v>2416.7728203150014</v>
      </c>
      <c r="H2133" s="181">
        <v>2506.5440668789497</v>
      </c>
      <c r="I2133" s="181">
        <v>2593.3084714378369</v>
      </c>
      <c r="J2133" s="182">
        <v>2678.0324101328169</v>
      </c>
      <c r="K2133" s="181">
        <v>2761.4880865205937</v>
      </c>
      <c r="L2133" s="181">
        <v>2844.2943218021264</v>
      </c>
      <c r="M2133" s="181">
        <v>2926.8450868253844</v>
      </c>
      <c r="N2133" s="181">
        <v>3009.4268330113678</v>
      </c>
      <c r="O2133" s="181">
        <v>3092.1524899718515</v>
      </c>
      <c r="P2133" s="181">
        <v>3175.52348943782</v>
      </c>
      <c r="Q2133" s="181">
        <v>3259.9777044811017</v>
      </c>
      <c r="R2133" s="181">
        <v>3345.3770210910529</v>
      </c>
      <c r="S2133" s="181">
        <v>3431.7368406471169</v>
      </c>
      <c r="T2133" s="181">
        <v>3519.0042489051566</v>
      </c>
      <c r="U2133" s="181">
        <v>3607.1547315443399</v>
      </c>
      <c r="V2133" s="181">
        <v>3696.1910559915996</v>
      </c>
      <c r="W2133" s="181">
        <v>3786.0577043069561</v>
      </c>
      <c r="X2133" s="181">
        <v>3876.6750156879575</v>
      </c>
      <c r="Y2133" s="181">
        <v>3967.8677185279048</v>
      </c>
    </row>
    <row r="2134" spans="1:25" x14ac:dyDescent="0.25">
      <c r="A2134" s="178" t="s">
        <v>1929</v>
      </c>
      <c r="B2134" s="178" t="s">
        <v>2100</v>
      </c>
      <c r="C2134" s="178" t="s">
        <v>240</v>
      </c>
      <c r="D2134" s="178" t="s">
        <v>241</v>
      </c>
      <c r="E2134" s="181">
        <v>3149.6293534594561</v>
      </c>
      <c r="F2134" s="181">
        <v>3203.5006850527943</v>
      </c>
      <c r="G2134" s="181">
        <v>3245.6634276812474</v>
      </c>
      <c r="H2134" s="181">
        <v>3277.8892656048356</v>
      </c>
      <c r="I2134" s="181">
        <v>3302.5316695875745</v>
      </c>
      <c r="J2134" s="182">
        <v>3321.2772567458514</v>
      </c>
      <c r="K2134" s="181">
        <v>3335.4281625444974</v>
      </c>
      <c r="L2134" s="181">
        <v>3345.9904666264465</v>
      </c>
      <c r="M2134" s="181">
        <v>3353.6233810894691</v>
      </c>
      <c r="N2134" s="181">
        <v>3358.809500357816</v>
      </c>
      <c r="O2134" s="181">
        <v>3361.8022622933845</v>
      </c>
      <c r="P2134" s="181">
        <v>3363.2481800963133</v>
      </c>
      <c r="Q2134" s="181">
        <v>3363.6684675612441</v>
      </c>
      <c r="R2134" s="181">
        <v>3362.9563471408228</v>
      </c>
      <c r="S2134" s="181">
        <v>3361.1691996899817</v>
      </c>
      <c r="T2134" s="181">
        <v>3358.2965913783082</v>
      </c>
      <c r="U2134" s="181">
        <v>3354.3586698029912</v>
      </c>
      <c r="V2134" s="181">
        <v>3349.4014345447822</v>
      </c>
      <c r="W2134" s="181">
        <v>3343.4178862062481</v>
      </c>
      <c r="X2134" s="181">
        <v>3336.3839990524639</v>
      </c>
      <c r="Y2134" s="181">
        <v>3328.2010960215875</v>
      </c>
    </row>
    <row r="2135" spans="1:25" x14ac:dyDescent="0.25">
      <c r="A2135" s="178" t="s">
        <v>1929</v>
      </c>
      <c r="B2135" s="178" t="s">
        <v>960</v>
      </c>
      <c r="C2135" s="178" t="s">
        <v>218</v>
      </c>
      <c r="D2135" s="178" t="s">
        <v>2102</v>
      </c>
      <c r="E2135" s="181">
        <v>15072.602855619125</v>
      </c>
      <c r="F2135" s="181">
        <v>15198.890768283436</v>
      </c>
      <c r="G2135" s="181">
        <v>15319.173553726079</v>
      </c>
      <c r="H2135" s="181">
        <v>15430.805466567283</v>
      </c>
      <c r="I2135" s="181">
        <v>15536.201504361879</v>
      </c>
      <c r="J2135" s="182">
        <v>15636.566461441465</v>
      </c>
      <c r="K2135" s="181">
        <v>15732.814009366839</v>
      </c>
      <c r="L2135" s="181">
        <v>15825.680179023329</v>
      </c>
      <c r="M2135" s="181">
        <v>15915.24782710531</v>
      </c>
      <c r="N2135" s="181">
        <v>16001.559057302688</v>
      </c>
      <c r="O2135" s="181">
        <v>16084.144258971161</v>
      </c>
      <c r="P2135" s="181">
        <v>16164.870937848651</v>
      </c>
      <c r="Q2135" s="181">
        <v>16245.428486834075</v>
      </c>
      <c r="R2135" s="181">
        <v>16324.840056221879</v>
      </c>
      <c r="S2135" s="181">
        <v>16403.214125214363</v>
      </c>
      <c r="T2135" s="181">
        <v>16480.3543248979</v>
      </c>
      <c r="U2135" s="181">
        <v>16555.17639473451</v>
      </c>
      <c r="V2135" s="181">
        <v>16626.859979293298</v>
      </c>
      <c r="W2135" s="181">
        <v>16695.429222798295</v>
      </c>
      <c r="X2135" s="181">
        <v>16760.920833722987</v>
      </c>
      <c r="Y2135" s="181">
        <v>16822.871419209838</v>
      </c>
    </row>
    <row r="2136" spans="1:25" x14ac:dyDescent="0.25">
      <c r="A2136" s="178" t="s">
        <v>1929</v>
      </c>
      <c r="B2136" s="178" t="s">
        <v>960</v>
      </c>
      <c r="C2136" s="178" t="s">
        <v>462</v>
      </c>
      <c r="D2136" s="178" t="s">
        <v>2103</v>
      </c>
      <c r="E2136" s="181">
        <v>2906.7216234974298</v>
      </c>
      <c r="F2136" s="181">
        <v>2992.583794577336</v>
      </c>
      <c r="G2136" s="181">
        <v>3079.5623624990012</v>
      </c>
      <c r="H2136" s="181">
        <v>3167.0980127174248</v>
      </c>
      <c r="I2136" s="181">
        <v>3255.6446324820149</v>
      </c>
      <c r="J2136" s="182">
        <v>3345.4364481811103</v>
      </c>
      <c r="K2136" s="181">
        <v>3436.6637215550045</v>
      </c>
      <c r="L2136" s="181">
        <v>3529.4924355429443</v>
      </c>
      <c r="M2136" s="181">
        <v>3623.9526706344441</v>
      </c>
      <c r="N2136" s="181">
        <v>3720.0660499944784</v>
      </c>
      <c r="O2136" s="181">
        <v>3817.7330053796054</v>
      </c>
      <c r="P2136" s="181">
        <v>3917.4104292139464</v>
      </c>
      <c r="Q2136" s="181">
        <v>4019.5482402648331</v>
      </c>
      <c r="R2136" s="181">
        <v>4123.9581572529642</v>
      </c>
      <c r="S2136" s="181">
        <v>4230.7124658802968</v>
      </c>
      <c r="T2136" s="181">
        <v>4339.8062555822016</v>
      </c>
      <c r="U2136" s="181">
        <v>4450.9923724355895</v>
      </c>
      <c r="V2136" s="181">
        <v>4564.0723236576869</v>
      </c>
      <c r="W2136" s="181">
        <v>4679.0653187097978</v>
      </c>
      <c r="X2136" s="181">
        <v>4795.9940390684333</v>
      </c>
      <c r="Y2136" s="181">
        <v>4914.7352295746778</v>
      </c>
    </row>
    <row r="2137" spans="1:25" x14ac:dyDescent="0.25">
      <c r="A2137" s="178" t="s">
        <v>1929</v>
      </c>
      <c r="B2137" s="178" t="s">
        <v>960</v>
      </c>
      <c r="C2137" s="178" t="s">
        <v>240</v>
      </c>
      <c r="D2137" s="178" t="s">
        <v>241</v>
      </c>
      <c r="E2137" s="181">
        <v>3151.9034404672375</v>
      </c>
      <c r="F2137" s="181">
        <v>3167.2405278473793</v>
      </c>
      <c r="G2137" s="181">
        <v>3181.185488291077</v>
      </c>
      <c r="H2137" s="181">
        <v>3193.2046759363543</v>
      </c>
      <c r="I2137" s="181">
        <v>3203.815585893527</v>
      </c>
      <c r="J2137" s="182">
        <v>3213.2799458355289</v>
      </c>
      <c r="K2137" s="181">
        <v>3221.7963198903763</v>
      </c>
      <c r="L2137" s="181">
        <v>3229.5243357419563</v>
      </c>
      <c r="M2137" s="181">
        <v>3236.4886357660512</v>
      </c>
      <c r="N2137" s="181">
        <v>3242.7053158899666</v>
      </c>
      <c r="O2137" s="181">
        <v>3248.0869642467237</v>
      </c>
      <c r="P2137" s="181">
        <v>3253.0177609130546</v>
      </c>
      <c r="Q2137" s="181">
        <v>3257.8408735465819</v>
      </c>
      <c r="R2137" s="181">
        <v>3262.3618966974136</v>
      </c>
      <c r="S2137" s="181">
        <v>3266.6052772499083</v>
      </c>
      <c r="T2137" s="181">
        <v>3270.5346448850491</v>
      </c>
      <c r="U2137" s="181">
        <v>3273.9385662907421</v>
      </c>
      <c r="V2137" s="181">
        <v>3276.6605837751831</v>
      </c>
      <c r="W2137" s="181">
        <v>3278.7123028997858</v>
      </c>
      <c r="X2137" s="181">
        <v>3280.1076749260706</v>
      </c>
      <c r="Y2137" s="181">
        <v>3280.7629758120725</v>
      </c>
    </row>
    <row r="2138" spans="1:25" x14ac:dyDescent="0.25">
      <c r="A2138" s="178" t="s">
        <v>1929</v>
      </c>
      <c r="B2138" s="178" t="s">
        <v>969</v>
      </c>
      <c r="C2138" s="178" t="s">
        <v>218</v>
      </c>
      <c r="D2138" s="178" t="s">
        <v>2104</v>
      </c>
      <c r="E2138" s="181">
        <v>30659.974317302465</v>
      </c>
      <c r="F2138" s="181">
        <v>33277.645220592836</v>
      </c>
      <c r="G2138" s="181">
        <v>35596.062520663938</v>
      </c>
      <c r="H2138" s="181">
        <v>37643.999088372744</v>
      </c>
      <c r="I2138" s="181">
        <v>39466.486384981457</v>
      </c>
      <c r="J2138" s="182">
        <v>41103.525116519617</v>
      </c>
      <c r="K2138" s="181">
        <v>42590.803660794314</v>
      </c>
      <c r="L2138" s="181">
        <v>43959.136360288292</v>
      </c>
      <c r="M2138" s="181">
        <v>45232.986499927589</v>
      </c>
      <c r="N2138" s="181">
        <v>46432.313600905691</v>
      </c>
      <c r="O2138" s="181">
        <v>47571.560569280176</v>
      </c>
      <c r="P2138" s="181">
        <v>48669.585249292926</v>
      </c>
      <c r="Q2138" s="181">
        <v>49742.443741394884</v>
      </c>
      <c r="R2138" s="181">
        <v>50795.340817089593</v>
      </c>
      <c r="S2138" s="181">
        <v>51834.734846611129</v>
      </c>
      <c r="T2138" s="181">
        <v>52864.787726825343</v>
      </c>
      <c r="U2138" s="181">
        <v>53885.64045074673</v>
      </c>
      <c r="V2138" s="181">
        <v>54897.326957686179</v>
      </c>
      <c r="W2138" s="181">
        <v>55901.699900558138</v>
      </c>
      <c r="X2138" s="181">
        <v>56899.558266509535</v>
      </c>
      <c r="Y2138" s="181">
        <v>57889.508938082006</v>
      </c>
    </row>
    <row r="2139" spans="1:25" x14ac:dyDescent="0.25">
      <c r="A2139" s="178" t="s">
        <v>1929</v>
      </c>
      <c r="B2139" s="178" t="s">
        <v>969</v>
      </c>
      <c r="C2139" s="178" t="s">
        <v>503</v>
      </c>
      <c r="D2139" s="178" t="s">
        <v>2105</v>
      </c>
      <c r="E2139" s="181">
        <v>2309.1448301605265</v>
      </c>
      <c r="F2139" s="181">
        <v>2443.9699181621513</v>
      </c>
      <c r="G2139" s="181">
        <v>2549.2305369983455</v>
      </c>
      <c r="H2139" s="181">
        <v>2628.8559431527219</v>
      </c>
      <c r="I2139" s="181">
        <v>2687.5922517720983</v>
      </c>
      <c r="J2139" s="182">
        <v>2729.4671294890913</v>
      </c>
      <c r="K2139" s="181">
        <v>2757.90001219851</v>
      </c>
      <c r="L2139" s="181">
        <v>2775.7203911960705</v>
      </c>
      <c r="M2139" s="181">
        <v>2785.131529915795</v>
      </c>
      <c r="N2139" s="181">
        <v>2787.8837055445665</v>
      </c>
      <c r="O2139" s="181">
        <v>2785.2591570125851</v>
      </c>
      <c r="P2139" s="181">
        <v>2778.6877092368622</v>
      </c>
      <c r="Q2139" s="181">
        <v>2769.319698119331</v>
      </c>
      <c r="R2139" s="181">
        <v>2757.6156722853425</v>
      </c>
      <c r="S2139" s="181">
        <v>2744.0664495397264</v>
      </c>
      <c r="T2139" s="181">
        <v>2729.0036585890757</v>
      </c>
      <c r="U2139" s="181">
        <v>2712.5300419270575</v>
      </c>
      <c r="V2139" s="181">
        <v>2694.738262106639</v>
      </c>
      <c r="W2139" s="181">
        <v>2675.8039313570421</v>
      </c>
      <c r="X2139" s="181">
        <v>2655.840873683951</v>
      </c>
      <c r="Y2139" s="181">
        <v>2634.8561132622608</v>
      </c>
    </row>
    <row r="2140" spans="1:25" x14ac:dyDescent="0.25">
      <c r="A2140" s="178" t="s">
        <v>1929</v>
      </c>
      <c r="B2140" s="178" t="s">
        <v>969</v>
      </c>
      <c r="C2140" s="178" t="s">
        <v>528</v>
      </c>
      <c r="D2140" s="178" t="s">
        <v>2106</v>
      </c>
      <c r="E2140" s="181">
        <v>5391.0429521686328</v>
      </c>
      <c r="F2140" s="181">
        <v>5628.1406112318828</v>
      </c>
      <c r="G2140" s="181">
        <v>5790.6279096640983</v>
      </c>
      <c r="H2140" s="181">
        <v>5890.2102765618183</v>
      </c>
      <c r="I2140" s="181">
        <v>5939.8414847247986</v>
      </c>
      <c r="J2140" s="182">
        <v>5950.2718433687487</v>
      </c>
      <c r="K2140" s="181">
        <v>5930.4127311944867</v>
      </c>
      <c r="L2140" s="181">
        <v>5887.4818659269613</v>
      </c>
      <c r="M2140" s="181">
        <v>5827.0271336945762</v>
      </c>
      <c r="N2140" s="181">
        <v>5753.3851489400431</v>
      </c>
      <c r="O2140" s="181">
        <v>5669.7233598280154</v>
      </c>
      <c r="P2140" s="181">
        <v>5579.348153125281</v>
      </c>
      <c r="Q2140" s="181">
        <v>5484.8440144802807</v>
      </c>
      <c r="R2140" s="181">
        <v>5387.315235113856</v>
      </c>
      <c r="S2140" s="181">
        <v>5287.869613827068</v>
      </c>
      <c r="T2140" s="181">
        <v>5187.2561690283783</v>
      </c>
      <c r="U2140" s="181">
        <v>5085.7569197088969</v>
      </c>
      <c r="V2140" s="181">
        <v>4983.62200378943</v>
      </c>
      <c r="W2140" s="181">
        <v>4881.2410754786324</v>
      </c>
      <c r="X2140" s="181">
        <v>4778.8729441111964</v>
      </c>
      <c r="Y2140" s="181">
        <v>4676.5738983522051</v>
      </c>
    </row>
    <row r="2141" spans="1:25" x14ac:dyDescent="0.25">
      <c r="A2141" s="178" t="s">
        <v>1929</v>
      </c>
      <c r="B2141" s="178" t="s">
        <v>969</v>
      </c>
      <c r="C2141" s="178" t="s">
        <v>530</v>
      </c>
      <c r="D2141" s="178" t="s">
        <v>1332</v>
      </c>
      <c r="E2141" s="181">
        <v>2316.2343099022473</v>
      </c>
      <c r="F2141" s="181">
        <v>2478.2572475698084</v>
      </c>
      <c r="G2141" s="181">
        <v>2613.2373235446125</v>
      </c>
      <c r="H2141" s="181">
        <v>2724.305076026837</v>
      </c>
      <c r="I2141" s="181">
        <v>2815.6038026481092</v>
      </c>
      <c r="J2141" s="182">
        <v>2890.7147769975413</v>
      </c>
      <c r="K2141" s="181">
        <v>2952.7392837400962</v>
      </c>
      <c r="L2141" s="181">
        <v>3004.2876493189037</v>
      </c>
      <c r="M2141" s="181">
        <v>3047.4088025271076</v>
      </c>
      <c r="N2141" s="181">
        <v>3083.7479417316981</v>
      </c>
      <c r="O2141" s="181">
        <v>3114.5050621034015</v>
      </c>
      <c r="P2141" s="181">
        <v>3141.1044764415537</v>
      </c>
      <c r="Q2141" s="181">
        <v>3164.7174938611829</v>
      </c>
      <c r="R2141" s="181">
        <v>3185.7728209285519</v>
      </c>
      <c r="S2141" s="181">
        <v>3204.7554840130433</v>
      </c>
      <c r="T2141" s="181">
        <v>3221.9856707847553</v>
      </c>
      <c r="U2141" s="181">
        <v>3237.5259252257219</v>
      </c>
      <c r="V2141" s="181">
        <v>3251.4306711328068</v>
      </c>
      <c r="W2141" s="181">
        <v>3263.8591446758051</v>
      </c>
      <c r="X2141" s="181">
        <v>3274.902556877902</v>
      </c>
      <c r="Y2141" s="181">
        <v>3284.5240555358519</v>
      </c>
    </row>
    <row r="2142" spans="1:25" x14ac:dyDescent="0.25">
      <c r="A2142" s="178" t="s">
        <v>1929</v>
      </c>
      <c r="B2142" s="178" t="s">
        <v>969</v>
      </c>
      <c r="C2142" s="178" t="s">
        <v>755</v>
      </c>
      <c r="D2142" s="178" t="s">
        <v>1470</v>
      </c>
      <c r="E2142" s="181">
        <v>8835.5173238247535</v>
      </c>
      <c r="F2142" s="181">
        <v>9589.871400404716</v>
      </c>
      <c r="G2142" s="181">
        <v>10257.987296609923</v>
      </c>
      <c r="H2142" s="181">
        <v>10848.156708848273</v>
      </c>
      <c r="I2142" s="181">
        <v>11373.356694829656</v>
      </c>
      <c r="J2142" s="182">
        <v>11845.114561375387</v>
      </c>
      <c r="K2142" s="181">
        <v>12273.714898978284</v>
      </c>
      <c r="L2142" s="181">
        <v>12668.037710407132</v>
      </c>
      <c r="M2142" s="181">
        <v>13035.132766008272</v>
      </c>
      <c r="N2142" s="181">
        <v>13380.751952376751</v>
      </c>
      <c r="O2142" s="181">
        <v>13709.05739128598</v>
      </c>
      <c r="P2142" s="181">
        <v>14025.483490728764</v>
      </c>
      <c r="Q2142" s="181">
        <v>14334.657258941286</v>
      </c>
      <c r="R2142" s="181">
        <v>14638.078594400633</v>
      </c>
      <c r="S2142" s="181">
        <v>14937.608654637346</v>
      </c>
      <c r="T2142" s="181">
        <v>15234.446805035022</v>
      </c>
      <c r="U2142" s="181">
        <v>15528.633676619937</v>
      </c>
      <c r="V2142" s="181">
        <v>15820.179049940707</v>
      </c>
      <c r="W2142" s="181">
        <v>16109.616818038183</v>
      </c>
      <c r="X2142" s="181">
        <v>16397.177231098001</v>
      </c>
      <c r="Y2142" s="181">
        <v>16682.458823896803</v>
      </c>
    </row>
    <row r="2143" spans="1:25" x14ac:dyDescent="0.25">
      <c r="A2143" s="178" t="s">
        <v>1929</v>
      </c>
      <c r="B2143" s="178" t="s">
        <v>969</v>
      </c>
      <c r="C2143" s="178" t="s">
        <v>464</v>
      </c>
      <c r="D2143" s="178" t="s">
        <v>2107</v>
      </c>
      <c r="E2143" s="181">
        <v>7629.29298491195</v>
      </c>
      <c r="F2143" s="181">
        <v>8179.6771364174983</v>
      </c>
      <c r="G2143" s="181">
        <v>8642.8425876128222</v>
      </c>
      <c r="H2143" s="181">
        <v>9028.6218677790512</v>
      </c>
      <c r="I2143" s="181">
        <v>9350.2934717122534</v>
      </c>
      <c r="J2143" s="182">
        <v>9619.3763281889787</v>
      </c>
      <c r="K2143" s="181">
        <v>9845.8847757071853</v>
      </c>
      <c r="L2143" s="181">
        <v>10038.276025090528</v>
      </c>
      <c r="M2143" s="181">
        <v>10203.197958216486</v>
      </c>
      <c r="N2143" s="181">
        <v>10345.999228854462</v>
      </c>
      <c r="O2143" s="181">
        <v>10470.576259142861</v>
      </c>
      <c r="P2143" s="181">
        <v>10581.613603639369</v>
      </c>
      <c r="Q2143" s="181">
        <v>10682.980579659481</v>
      </c>
      <c r="R2143" s="181">
        <v>10776.066629250832</v>
      </c>
      <c r="S2143" s="181">
        <v>10862.463711388687</v>
      </c>
      <c r="T2143" s="181">
        <v>10943.217168215544</v>
      </c>
      <c r="U2143" s="181">
        <v>11018.504213880216</v>
      </c>
      <c r="V2143" s="181">
        <v>11088.475965419719</v>
      </c>
      <c r="W2143" s="181">
        <v>11153.643094187471</v>
      </c>
      <c r="X2143" s="181">
        <v>11214.287649028807</v>
      </c>
      <c r="Y2143" s="181">
        <v>11270.254684893367</v>
      </c>
    </row>
    <row r="2144" spans="1:25" x14ac:dyDescent="0.25">
      <c r="A2144" s="178" t="s">
        <v>1929</v>
      </c>
      <c r="B2144" s="178" t="s">
        <v>969</v>
      </c>
      <c r="C2144" s="178" t="s">
        <v>583</v>
      </c>
      <c r="D2144" s="178" t="s">
        <v>2108</v>
      </c>
      <c r="E2144" s="181">
        <v>2497.5224347262533</v>
      </c>
      <c r="F2144" s="181">
        <v>2710.7545705408093</v>
      </c>
      <c r="G2144" s="181">
        <v>2899.6098892067926</v>
      </c>
      <c r="H2144" s="181">
        <v>3066.4321921159826</v>
      </c>
      <c r="I2144" s="181">
        <v>3214.8896847145711</v>
      </c>
      <c r="J2144" s="182">
        <v>3348.2407735387087</v>
      </c>
      <c r="K2144" s="181">
        <v>3469.3925883631864</v>
      </c>
      <c r="L2144" s="181">
        <v>3580.8552262567605</v>
      </c>
      <c r="M2144" s="181">
        <v>3684.6214352334241</v>
      </c>
      <c r="N2144" s="181">
        <v>3782.3170924531255</v>
      </c>
      <c r="O2144" s="181">
        <v>3875.1186986372336</v>
      </c>
      <c r="P2144" s="181">
        <v>3964.562389745201</v>
      </c>
      <c r="Q2144" s="181">
        <v>4051.9560752578191</v>
      </c>
      <c r="R2144" s="181">
        <v>4137.7237292287909</v>
      </c>
      <c r="S2144" s="181">
        <v>4222.3914422668186</v>
      </c>
      <c r="T2144" s="181">
        <v>4306.2982371866592</v>
      </c>
      <c r="U2144" s="181">
        <v>4389.4555990995923</v>
      </c>
      <c r="V2144" s="181">
        <v>4471.8662926586294</v>
      </c>
      <c r="W2144" s="181">
        <v>4553.6812326091558</v>
      </c>
      <c r="X2144" s="181">
        <v>4634.9655034259295</v>
      </c>
      <c r="Y2144" s="181">
        <v>4715.6056235361848</v>
      </c>
    </row>
    <row r="2145" spans="1:25" x14ac:dyDescent="0.25">
      <c r="A2145" s="178" t="s">
        <v>1929</v>
      </c>
      <c r="B2145" s="178" t="s">
        <v>969</v>
      </c>
      <c r="C2145" s="178" t="s">
        <v>262</v>
      </c>
      <c r="D2145" s="178" t="s">
        <v>2109</v>
      </c>
      <c r="E2145" s="181">
        <v>2808.4467605417281</v>
      </c>
      <c r="F2145" s="181">
        <v>2928.7022222270257</v>
      </c>
      <c r="G2145" s="181">
        <v>3009.905156728973</v>
      </c>
      <c r="H2145" s="181">
        <v>3058.2629618626484</v>
      </c>
      <c r="I2145" s="181">
        <v>3080.6031517578508</v>
      </c>
      <c r="J2145" s="182">
        <v>3082.5815995076787</v>
      </c>
      <c r="K2145" s="181">
        <v>3068.877605530985</v>
      </c>
      <c r="L2145" s="181">
        <v>3043.274347566386</v>
      </c>
      <c r="M2145" s="181">
        <v>3008.6761085963326</v>
      </c>
      <c r="N2145" s="181">
        <v>2967.3496217200836</v>
      </c>
      <c r="O2145" s="181">
        <v>2920.9492706402493</v>
      </c>
      <c r="P2145" s="181">
        <v>2871.1936309670987</v>
      </c>
      <c r="Q2145" s="181">
        <v>2819.4225880021168</v>
      </c>
      <c r="R2145" s="181">
        <v>2766.2100619432504</v>
      </c>
      <c r="S2145" s="181">
        <v>2712.1292348474853</v>
      </c>
      <c r="T2145" s="181">
        <v>2657.5669380686154</v>
      </c>
      <c r="U2145" s="181">
        <v>2602.6692993417628</v>
      </c>
      <c r="V2145" s="181">
        <v>2547.5655031892243</v>
      </c>
      <c r="W2145" s="181">
        <v>2492.4554020916603</v>
      </c>
      <c r="X2145" s="181">
        <v>2437.4712239349951</v>
      </c>
      <c r="Y2145" s="181">
        <v>2382.6414277755507</v>
      </c>
    </row>
    <row r="2146" spans="1:25" x14ac:dyDescent="0.25">
      <c r="A2146" s="178" t="s">
        <v>1929</v>
      </c>
      <c r="B2146" s="178" t="s">
        <v>969</v>
      </c>
      <c r="C2146" s="178" t="s">
        <v>246</v>
      </c>
      <c r="D2146" s="178" t="s">
        <v>2110</v>
      </c>
      <c r="E2146" s="181">
        <v>30812.904523159588</v>
      </c>
      <c r="F2146" s="181">
        <v>33443.632219843312</v>
      </c>
      <c r="G2146" s="181">
        <v>35773.613653376924</v>
      </c>
      <c r="H2146" s="181">
        <v>37831.765212058672</v>
      </c>
      <c r="I2146" s="181">
        <v>39663.342971515063</v>
      </c>
      <c r="J2146" s="182">
        <v>41308.547159019348</v>
      </c>
      <c r="K2146" s="181">
        <v>42803.244163974712</v>
      </c>
      <c r="L2146" s="181">
        <v>44178.402029049372</v>
      </c>
      <c r="M2146" s="181">
        <v>45458.606060641439</v>
      </c>
      <c r="N2146" s="181">
        <v>46663.915336899438</v>
      </c>
      <c r="O2146" s="181">
        <v>47808.84480427386</v>
      </c>
      <c r="P2146" s="181">
        <v>48912.346368859748</v>
      </c>
      <c r="Q2146" s="181">
        <v>49990.556218022721</v>
      </c>
      <c r="R2146" s="181">
        <v>51048.70508437018</v>
      </c>
      <c r="S2146" s="181">
        <v>52093.283552119137</v>
      </c>
      <c r="T2146" s="181">
        <v>53128.474277439986</v>
      </c>
      <c r="U2146" s="181">
        <v>54154.418956612353</v>
      </c>
      <c r="V2146" s="181">
        <v>55171.151698234476</v>
      </c>
      <c r="W2146" s="181">
        <v>56180.534396148039</v>
      </c>
      <c r="X2146" s="181">
        <v>57183.370022802359</v>
      </c>
      <c r="Y2146" s="181">
        <v>58178.258511948523</v>
      </c>
    </row>
    <row r="2147" spans="1:25" x14ac:dyDescent="0.25">
      <c r="A2147" s="178" t="s">
        <v>1929</v>
      </c>
      <c r="B2147" s="178" t="s">
        <v>969</v>
      </c>
      <c r="C2147" s="178" t="s">
        <v>953</v>
      </c>
      <c r="D2147" s="178" t="s">
        <v>2111</v>
      </c>
      <c r="E2147" s="181">
        <v>2537.0209647158417</v>
      </c>
      <c r="F2147" s="181">
        <v>2663.6243713983272</v>
      </c>
      <c r="G2147" s="181">
        <v>2756.0714782156456</v>
      </c>
      <c r="H2147" s="181">
        <v>2819.3720714687543</v>
      </c>
      <c r="I2147" s="181">
        <v>2859.2572184545434</v>
      </c>
      <c r="J2147" s="182">
        <v>2880.5270310503561</v>
      </c>
      <c r="K2147" s="181">
        <v>2887.1998328275849</v>
      </c>
      <c r="L2147" s="181">
        <v>2882.5595210506617</v>
      </c>
      <c r="M2147" s="181">
        <v>2869.1451406627393</v>
      </c>
      <c r="N2147" s="181">
        <v>2848.9557423394613</v>
      </c>
      <c r="O2147" s="181">
        <v>2823.4551958307102</v>
      </c>
      <c r="P2147" s="181">
        <v>2794.2114665679715</v>
      </c>
      <c r="Q2147" s="181">
        <v>2762.4655192625851</v>
      </c>
      <c r="R2147" s="181">
        <v>2728.7374440685912</v>
      </c>
      <c r="S2147" s="181">
        <v>2693.5613785546229</v>
      </c>
      <c r="T2147" s="181">
        <v>2657.3001434121593</v>
      </c>
      <c r="U2147" s="181">
        <v>2620.0844553757483</v>
      </c>
      <c r="V2147" s="181">
        <v>2582.031660722118</v>
      </c>
      <c r="W2147" s="181">
        <v>2543.3346174960634</v>
      </c>
      <c r="X2147" s="181">
        <v>2504.1221292495793</v>
      </c>
      <c r="Y2147" s="181">
        <v>2464.4192936868099</v>
      </c>
    </row>
    <row r="2148" spans="1:25" x14ac:dyDescent="0.25">
      <c r="A2148" s="178" t="s">
        <v>1929</v>
      </c>
      <c r="B2148" s="178" t="s">
        <v>969</v>
      </c>
      <c r="C2148" s="178" t="s">
        <v>1465</v>
      </c>
      <c r="D2148" s="178" t="s">
        <v>2112</v>
      </c>
      <c r="E2148" s="181">
        <v>28497.68299607759</v>
      </c>
      <c r="F2148" s="181">
        <v>30470.504022952227</v>
      </c>
      <c r="G2148" s="181">
        <v>32108.372890000486</v>
      </c>
      <c r="H2148" s="181">
        <v>33450.404795864357</v>
      </c>
      <c r="I2148" s="181">
        <v>34548.036809528581</v>
      </c>
      <c r="J2148" s="182">
        <v>35445.676178055583</v>
      </c>
      <c r="K2148" s="181">
        <v>36181.729089887376</v>
      </c>
      <c r="L2148" s="181">
        <v>36788.486442074347</v>
      </c>
      <c r="M2148" s="181">
        <v>37291.282373190392</v>
      </c>
      <c r="N2148" s="181">
        <v>37710.445716295813</v>
      </c>
      <c r="O2148" s="181">
        <v>38060.809990609625</v>
      </c>
      <c r="P2148" s="181">
        <v>38359.908237050913</v>
      </c>
      <c r="Q2148" s="181">
        <v>38622.138604193875</v>
      </c>
      <c r="R2148" s="181">
        <v>38852.803856456863</v>
      </c>
      <c r="S2148" s="181">
        <v>39057.878910487983</v>
      </c>
      <c r="T2148" s="181">
        <v>39241.3149971983</v>
      </c>
      <c r="U2148" s="181">
        <v>39403.916948303748</v>
      </c>
      <c r="V2148" s="181">
        <v>39546.388713539738</v>
      </c>
      <c r="W2148" s="181">
        <v>39670.706341461606</v>
      </c>
      <c r="X2148" s="181">
        <v>39778.01433494738</v>
      </c>
      <c r="Y2148" s="181">
        <v>39867.899705493583</v>
      </c>
    </row>
    <row r="2149" spans="1:25" x14ac:dyDescent="0.25">
      <c r="A2149" s="178" t="s">
        <v>1929</v>
      </c>
      <c r="B2149" s="178" t="s">
        <v>969</v>
      </c>
      <c r="C2149" s="178" t="s">
        <v>867</v>
      </c>
      <c r="D2149" s="178" t="s">
        <v>2113</v>
      </c>
      <c r="E2149" s="181">
        <v>11347.218718034446</v>
      </c>
      <c r="F2149" s="181">
        <v>12075.482569192776</v>
      </c>
      <c r="G2149" s="181">
        <v>12664.502605811509</v>
      </c>
      <c r="H2149" s="181">
        <v>13131.556293791025</v>
      </c>
      <c r="I2149" s="181">
        <v>13498.427496289574</v>
      </c>
      <c r="J2149" s="182">
        <v>13783.771103355739</v>
      </c>
      <c r="K2149" s="181">
        <v>14003.580325562822</v>
      </c>
      <c r="L2149" s="181">
        <v>14171.201462310768</v>
      </c>
      <c r="M2149" s="181">
        <v>14297.070289352358</v>
      </c>
      <c r="N2149" s="181">
        <v>14389.522484887611</v>
      </c>
      <c r="O2149" s="181">
        <v>14454.654833352837</v>
      </c>
      <c r="P2149" s="181">
        <v>14499.473782498042</v>
      </c>
      <c r="Q2149" s="181">
        <v>14529.677737440968</v>
      </c>
      <c r="R2149" s="181">
        <v>14547.454645837088</v>
      </c>
      <c r="S2149" s="181">
        <v>14555.203551526003</v>
      </c>
      <c r="T2149" s="181">
        <v>14554.529258413633</v>
      </c>
      <c r="U2149" s="181">
        <v>14545.846109015281</v>
      </c>
      <c r="V2149" s="181">
        <v>14529.524673207246</v>
      </c>
      <c r="W2149" s="181">
        <v>14506.394756032598</v>
      </c>
      <c r="X2149" s="181">
        <v>14476.968875260864</v>
      </c>
      <c r="Y2149" s="181">
        <v>14441.186617191652</v>
      </c>
    </row>
    <row r="2150" spans="1:25" x14ac:dyDescent="0.25">
      <c r="A2150" s="178" t="s">
        <v>1929</v>
      </c>
      <c r="B2150" s="178" t="s">
        <v>969</v>
      </c>
      <c r="C2150" s="178" t="s">
        <v>541</v>
      </c>
      <c r="D2150" s="178" t="s">
        <v>2114</v>
      </c>
      <c r="E2150" s="181">
        <v>27209.42324872487</v>
      </c>
      <c r="F2150" s="181">
        <v>29228.290744190064</v>
      </c>
      <c r="G2150" s="181">
        <v>30942.548066736661</v>
      </c>
      <c r="H2150" s="181">
        <v>32385.689632778212</v>
      </c>
      <c r="I2150" s="181">
        <v>33603.858015227059</v>
      </c>
      <c r="J2150" s="182">
        <v>34637.220037167433</v>
      </c>
      <c r="K2150" s="181">
        <v>35520.82761670935</v>
      </c>
      <c r="L2150" s="181">
        <v>36284.377317461054</v>
      </c>
      <c r="M2150" s="181">
        <v>36951.244329945795</v>
      </c>
      <c r="N2150" s="181">
        <v>37540.271635591082</v>
      </c>
      <c r="O2150" s="181">
        <v>38065.169437115757</v>
      </c>
      <c r="P2150" s="181">
        <v>38542.625568080184</v>
      </c>
      <c r="Q2150" s="181">
        <v>38986.482200453378</v>
      </c>
      <c r="R2150" s="181">
        <v>39401.621350827299</v>
      </c>
      <c r="S2150" s="181">
        <v>39793.705150259353</v>
      </c>
      <c r="T2150" s="181">
        <v>40166.433492567048</v>
      </c>
      <c r="U2150" s="181">
        <v>40520.342654047345</v>
      </c>
      <c r="V2150" s="181">
        <v>40855.877307551658</v>
      </c>
      <c r="W2150" s="181">
        <v>41174.813294508407</v>
      </c>
      <c r="X2150" s="181">
        <v>41478.094894043454</v>
      </c>
      <c r="Y2150" s="181">
        <v>41765.054603338816</v>
      </c>
    </row>
    <row r="2151" spans="1:25" x14ac:dyDescent="0.25">
      <c r="A2151" s="178" t="s">
        <v>1929</v>
      </c>
      <c r="B2151" s="178" t="s">
        <v>969</v>
      </c>
      <c r="C2151" s="178" t="s">
        <v>698</v>
      </c>
      <c r="D2151" s="178" t="s">
        <v>2115</v>
      </c>
      <c r="E2151" s="181">
        <v>3890.0988125642903</v>
      </c>
      <c r="F2151" s="181">
        <v>4222.2255902056968</v>
      </c>
      <c r="G2151" s="181">
        <v>4516.3834486793548</v>
      </c>
      <c r="H2151" s="181">
        <v>4776.2230534945193</v>
      </c>
      <c r="I2151" s="181">
        <v>5007.4579395736655</v>
      </c>
      <c r="J2151" s="182">
        <v>5215.1633459700588</v>
      </c>
      <c r="K2151" s="181">
        <v>5403.8673689793104</v>
      </c>
      <c r="L2151" s="181">
        <v>5577.4796934518217</v>
      </c>
      <c r="M2151" s="181">
        <v>5739.1041900776781</v>
      </c>
      <c r="N2151" s="181">
        <v>5891.2732976936022</v>
      </c>
      <c r="O2151" s="181">
        <v>6035.8195139763084</v>
      </c>
      <c r="P2151" s="181">
        <v>6175.1354983825104</v>
      </c>
      <c r="Q2151" s="181">
        <v>6311.2584286558094</v>
      </c>
      <c r="R2151" s="181">
        <v>6444.8486796300549</v>
      </c>
      <c r="S2151" s="181">
        <v>6576.7256811625157</v>
      </c>
      <c r="T2151" s="181">
        <v>6707.4174894703401</v>
      </c>
      <c r="U2151" s="181">
        <v>6836.9419935691085</v>
      </c>
      <c r="V2151" s="181">
        <v>6965.3034996357137</v>
      </c>
      <c r="W2151" s="181">
        <v>7092.7370699317244</v>
      </c>
      <c r="X2151" s="181">
        <v>7219.3440789370834</v>
      </c>
      <c r="Y2151" s="181">
        <v>7344.9477696684216</v>
      </c>
    </row>
    <row r="2152" spans="1:25" x14ac:dyDescent="0.25">
      <c r="A2152" s="178" t="s">
        <v>1929</v>
      </c>
      <c r="B2152" s="178" t="s">
        <v>969</v>
      </c>
      <c r="C2152" s="178" t="s">
        <v>266</v>
      </c>
      <c r="D2152" s="178" t="s">
        <v>2116</v>
      </c>
      <c r="E2152" s="181">
        <v>6349.1355001212023</v>
      </c>
      <c r="F2152" s="181">
        <v>6609.7840166713895</v>
      </c>
      <c r="G2152" s="181">
        <v>6781.5429154681869</v>
      </c>
      <c r="H2152" s="181">
        <v>6878.823718632023</v>
      </c>
      <c r="I2152" s="181">
        <v>6917.3342563095721</v>
      </c>
      <c r="J2152" s="182">
        <v>6910.0507949605544</v>
      </c>
      <c r="K2152" s="181">
        <v>6867.6772605237402</v>
      </c>
      <c r="L2152" s="181">
        <v>6798.8438461222077</v>
      </c>
      <c r="M2152" s="181">
        <v>6710.1626952624911</v>
      </c>
      <c r="N2152" s="181">
        <v>6606.7821020196925</v>
      </c>
      <c r="O2152" s="181">
        <v>6492.454735516666</v>
      </c>
      <c r="P2152" s="181">
        <v>6371.0505295238945</v>
      </c>
      <c r="Q2152" s="181">
        <v>6245.57451115813</v>
      </c>
      <c r="R2152" s="181">
        <v>6117.3175800395029</v>
      </c>
      <c r="S2152" s="181">
        <v>5987.5603311284412</v>
      </c>
      <c r="T2152" s="181">
        <v>5857.1640230060402</v>
      </c>
      <c r="U2152" s="181">
        <v>5726.4545046161766</v>
      </c>
      <c r="V2152" s="181">
        <v>5595.7182146339283</v>
      </c>
      <c r="W2152" s="181">
        <v>5465.3946175802394</v>
      </c>
      <c r="X2152" s="181">
        <v>5335.7721686644572</v>
      </c>
      <c r="Y2152" s="181">
        <v>5206.9105923976012</v>
      </c>
    </row>
    <row r="2153" spans="1:25" x14ac:dyDescent="0.25">
      <c r="A2153" s="178" t="s">
        <v>1929</v>
      </c>
      <c r="B2153" s="178" t="s">
        <v>969</v>
      </c>
      <c r="C2153" s="178" t="s">
        <v>600</v>
      </c>
      <c r="D2153" s="178" t="s">
        <v>2001</v>
      </c>
      <c r="E2153" s="181">
        <v>2745.6542256864859</v>
      </c>
      <c r="F2153" s="181">
        <v>2873.1344425562893</v>
      </c>
      <c r="G2153" s="181">
        <v>2963.0202962790827</v>
      </c>
      <c r="H2153" s="181">
        <v>3021.0486847844504</v>
      </c>
      <c r="I2153" s="181">
        <v>3053.6533749018909</v>
      </c>
      <c r="J2153" s="182">
        <v>3066.1941308651458</v>
      </c>
      <c r="K2153" s="181">
        <v>3063.1320400274767</v>
      </c>
      <c r="L2153" s="181">
        <v>3048.0938794634426</v>
      </c>
      <c r="M2153" s="181">
        <v>3023.874444396482</v>
      </c>
      <c r="N2153" s="181">
        <v>2992.6651077365213</v>
      </c>
      <c r="O2153" s="181">
        <v>2956.0685372486196</v>
      </c>
      <c r="P2153" s="181">
        <v>2915.7752836394052</v>
      </c>
      <c r="Q2153" s="181">
        <v>2873.1137907876546</v>
      </c>
      <c r="R2153" s="181">
        <v>2828.647905948043</v>
      </c>
      <c r="S2153" s="181">
        <v>2782.9486911394188</v>
      </c>
      <c r="T2153" s="181">
        <v>2736.4033607612805</v>
      </c>
      <c r="U2153" s="181">
        <v>2689.1558706317251</v>
      </c>
      <c r="V2153" s="181">
        <v>2641.3346562896868</v>
      </c>
      <c r="W2153" s="181">
        <v>2593.1434971501253</v>
      </c>
      <c r="X2153" s="181">
        <v>2544.7184278475506</v>
      </c>
      <c r="Y2153" s="181">
        <v>2496.0886756137579</v>
      </c>
    </row>
    <row r="2154" spans="1:25" x14ac:dyDescent="0.25">
      <c r="A2154" s="178" t="s">
        <v>1929</v>
      </c>
      <c r="B2154" s="178" t="s">
        <v>969</v>
      </c>
      <c r="C2154" s="178" t="s">
        <v>604</v>
      </c>
      <c r="D2154" s="178" t="s">
        <v>2117</v>
      </c>
      <c r="E2154" s="181">
        <v>2488.4073893440409</v>
      </c>
      <c r="F2154" s="181">
        <v>2543.5753878240102</v>
      </c>
      <c r="G2154" s="181">
        <v>2562.3374178970689</v>
      </c>
      <c r="H2154" s="181">
        <v>2551.9516571192112</v>
      </c>
      <c r="I2154" s="181">
        <v>2519.6921546597891</v>
      </c>
      <c r="J2154" s="182">
        <v>2471.3850796674105</v>
      </c>
      <c r="K2154" s="181">
        <v>2411.6790854233977</v>
      </c>
      <c r="L2154" s="181">
        <v>2344.2027154964435</v>
      </c>
      <c r="M2154" s="181">
        <v>2271.6614450211318</v>
      </c>
      <c r="N2154" s="181">
        <v>2196.0943738157389</v>
      </c>
      <c r="O2154" s="181">
        <v>2118.9485168786105</v>
      </c>
      <c r="P2154" s="181">
        <v>2041.6109334876114</v>
      </c>
      <c r="Q2154" s="181">
        <v>1965.1005900230277</v>
      </c>
      <c r="R2154" s="181">
        <v>1889.8349582242922</v>
      </c>
      <c r="S2154" s="181">
        <v>1816.198079445719</v>
      </c>
      <c r="T2154" s="181">
        <v>1744.4203907533667</v>
      </c>
      <c r="U2154" s="181">
        <v>1674.5574122638166</v>
      </c>
      <c r="V2154" s="181">
        <v>1606.6472036710331</v>
      </c>
      <c r="W2154" s="181">
        <v>1540.7659405234224</v>
      </c>
      <c r="X2154" s="181">
        <v>1476.9400964745594</v>
      </c>
      <c r="Y2154" s="181">
        <v>1415.1294949461062</v>
      </c>
    </row>
    <row r="2155" spans="1:25" x14ac:dyDescent="0.25">
      <c r="A2155" s="178" t="s">
        <v>1929</v>
      </c>
      <c r="B2155" s="178" t="s">
        <v>969</v>
      </c>
      <c r="C2155" s="178" t="s">
        <v>1180</v>
      </c>
      <c r="D2155" s="178" t="s">
        <v>2118</v>
      </c>
      <c r="E2155" s="181">
        <v>9128.2115588758006</v>
      </c>
      <c r="F2155" s="181">
        <v>9907.5551274470072</v>
      </c>
      <c r="G2155" s="181">
        <v>10597.803702928155</v>
      </c>
      <c r="H2155" s="181">
        <v>11207.523660803472</v>
      </c>
      <c r="I2155" s="181">
        <v>11750.121949850949</v>
      </c>
      <c r="J2155" s="182">
        <v>12237.507742053689</v>
      </c>
      <c r="K2155" s="181">
        <v>12680.306325595062</v>
      </c>
      <c r="L2155" s="181">
        <v>13087.691871148507</v>
      </c>
      <c r="M2155" s="181">
        <v>13466.947686844647</v>
      </c>
      <c r="N2155" s="181">
        <v>13824.016202060051</v>
      </c>
      <c r="O2155" s="181">
        <v>14163.19741720092</v>
      </c>
      <c r="P2155" s="181">
        <v>14490.10576592603</v>
      </c>
      <c r="Q2155" s="181">
        <v>14809.521535400987</v>
      </c>
      <c r="R2155" s="181">
        <v>15122.994311248667</v>
      </c>
      <c r="S2155" s="181">
        <v>15432.446905576224</v>
      </c>
      <c r="T2155" s="181">
        <v>15739.118415151463</v>
      </c>
      <c r="U2155" s="181">
        <v>16043.050816984911</v>
      </c>
      <c r="V2155" s="181">
        <v>16344.254215625473</v>
      </c>
      <c r="W2155" s="181">
        <v>16643.280190391946</v>
      </c>
      <c r="X2155" s="181">
        <v>16940.366618969241</v>
      </c>
      <c r="Y2155" s="181">
        <v>17235.098736793152</v>
      </c>
    </row>
    <row r="2156" spans="1:25" x14ac:dyDescent="0.25">
      <c r="A2156" s="178" t="s">
        <v>1929</v>
      </c>
      <c r="B2156" s="178" t="s">
        <v>969</v>
      </c>
      <c r="C2156" s="178" t="s">
        <v>649</v>
      </c>
      <c r="D2156" s="178" t="s">
        <v>2119</v>
      </c>
      <c r="E2156" s="181">
        <v>4898.8305015291526</v>
      </c>
      <c r="F2156" s="181">
        <v>5190.9250372854995</v>
      </c>
      <c r="G2156" s="181">
        <v>5420.8285819471921</v>
      </c>
      <c r="H2156" s="181">
        <v>5596.6868926522957</v>
      </c>
      <c r="I2156" s="181">
        <v>5728.4254287882404</v>
      </c>
      <c r="J2156" s="182">
        <v>5824.4834140652029</v>
      </c>
      <c r="K2156" s="181">
        <v>5892.0404800173756</v>
      </c>
      <c r="L2156" s="181">
        <v>5937.0482962702399</v>
      </c>
      <c r="M2156" s="181">
        <v>5964.1455927092684</v>
      </c>
      <c r="N2156" s="181">
        <v>5977.0218169705768</v>
      </c>
      <c r="O2156" s="181">
        <v>5978.379210976741</v>
      </c>
      <c r="P2156" s="181">
        <v>5971.249930197896</v>
      </c>
      <c r="Q2156" s="181">
        <v>5958.0791012585378</v>
      </c>
      <c r="R2156" s="181">
        <v>5939.837574734077</v>
      </c>
      <c r="S2156" s="181">
        <v>5917.5660681598492</v>
      </c>
      <c r="T2156" s="181">
        <v>5891.9665175132741</v>
      </c>
      <c r="U2156" s="181">
        <v>5863.2494283874294</v>
      </c>
      <c r="V2156" s="181">
        <v>5831.6045046751033</v>
      </c>
      <c r="W2156" s="181">
        <v>5797.4020821378899</v>
      </c>
      <c r="X2156" s="181">
        <v>5760.8802259120876</v>
      </c>
      <c r="Y2156" s="181">
        <v>5722.0462013693295</v>
      </c>
    </row>
    <row r="2157" spans="1:25" x14ac:dyDescent="0.25">
      <c r="A2157" s="178" t="s">
        <v>1929</v>
      </c>
      <c r="B2157" s="178" t="s">
        <v>969</v>
      </c>
      <c r="C2157" s="178" t="s">
        <v>2120</v>
      </c>
      <c r="D2157" s="178" t="s">
        <v>2121</v>
      </c>
      <c r="E2157" s="181">
        <v>12583.826541554625</v>
      </c>
      <c r="F2157" s="181">
        <v>13658.201759517262</v>
      </c>
      <c r="G2157" s="181">
        <v>14609.753801052075</v>
      </c>
      <c r="H2157" s="181">
        <v>15450.291965547896</v>
      </c>
      <c r="I2157" s="181">
        <v>16198.29859390859</v>
      </c>
      <c r="J2157" s="182">
        <v>16870.191245425176</v>
      </c>
      <c r="K2157" s="181">
        <v>17480.617563022144</v>
      </c>
      <c r="L2157" s="181">
        <v>18042.22473083546</v>
      </c>
      <c r="M2157" s="181">
        <v>18565.053257410895</v>
      </c>
      <c r="N2157" s="181">
        <v>19057.295163718587</v>
      </c>
      <c r="O2157" s="181">
        <v>19524.878276791384</v>
      </c>
      <c r="P2157" s="181">
        <v>19975.542454413629</v>
      </c>
      <c r="Q2157" s="181">
        <v>20415.877629796538</v>
      </c>
      <c r="R2157" s="181">
        <v>20848.020006353428</v>
      </c>
      <c r="S2157" s="181">
        <v>21274.620304203167</v>
      </c>
      <c r="T2157" s="181">
        <v>21697.386697909162</v>
      </c>
      <c r="U2157" s="181">
        <v>22116.377055479381</v>
      </c>
      <c r="V2157" s="181">
        <v>22531.605306684174</v>
      </c>
      <c r="W2157" s="181">
        <v>22943.831839078855</v>
      </c>
      <c r="X2157" s="181">
        <v>23353.384582346658</v>
      </c>
      <c r="Y2157" s="181">
        <v>23759.691756868113</v>
      </c>
    </row>
    <row r="2158" spans="1:25" x14ac:dyDescent="0.25">
      <c r="A2158" s="178" t="s">
        <v>1929</v>
      </c>
      <c r="B2158" s="178" t="s">
        <v>969</v>
      </c>
      <c r="C2158" s="178" t="s">
        <v>2122</v>
      </c>
      <c r="D2158" s="178" t="s">
        <v>2123</v>
      </c>
      <c r="E2158" s="181">
        <v>3557.9060475236533</v>
      </c>
      <c r="F2158" s="181">
        <v>3625.180452333751</v>
      </c>
      <c r="G2158" s="181">
        <v>3640.2679864345555</v>
      </c>
      <c r="H2158" s="181">
        <v>3613.9447020229104</v>
      </c>
      <c r="I2158" s="181">
        <v>3556.874696627412</v>
      </c>
      <c r="J2158" s="182">
        <v>3477.5511354797786</v>
      </c>
      <c r="K2158" s="181">
        <v>3382.7090372610992</v>
      </c>
      <c r="L2158" s="181">
        <v>3277.5725482874004</v>
      </c>
      <c r="M2158" s="181">
        <v>3166.0136151611614</v>
      </c>
      <c r="N2158" s="181">
        <v>3050.9296427542722</v>
      </c>
      <c r="O2158" s="181">
        <v>2934.361530330837</v>
      </c>
      <c r="P2158" s="181">
        <v>2818.2415950261297</v>
      </c>
      <c r="Q2158" s="181">
        <v>2703.9711019848201</v>
      </c>
      <c r="R2158" s="181">
        <v>2592.1084054996013</v>
      </c>
      <c r="S2158" s="181">
        <v>2483.1589282057798</v>
      </c>
      <c r="T2158" s="181">
        <v>2377.4121671817038</v>
      </c>
      <c r="U2158" s="181">
        <v>2274.916133049458</v>
      </c>
      <c r="V2158" s="181">
        <v>2175.6943972867307</v>
      </c>
      <c r="W2158" s="181">
        <v>2079.8214965684188</v>
      </c>
      <c r="X2158" s="181">
        <v>1987.3039526558673</v>
      </c>
      <c r="Y2158" s="181">
        <v>1898.0586167676329</v>
      </c>
    </row>
    <row r="2159" spans="1:25" x14ac:dyDescent="0.25">
      <c r="A2159" s="178" t="s">
        <v>1929</v>
      </c>
      <c r="B2159" s="178" t="s">
        <v>969</v>
      </c>
      <c r="C2159" s="178" t="s">
        <v>2124</v>
      </c>
      <c r="D2159" s="178" t="s">
        <v>2125</v>
      </c>
      <c r="E2159" s="181">
        <v>2381.0524103979815</v>
      </c>
      <c r="F2159" s="181">
        <v>2584.3406307142914</v>
      </c>
      <c r="G2159" s="181">
        <v>2764.3888278690874</v>
      </c>
      <c r="H2159" s="181">
        <v>2923.4315018915959</v>
      </c>
      <c r="I2159" s="181">
        <v>3064.9657943081743</v>
      </c>
      <c r="J2159" s="182">
        <v>3192.0981583899047</v>
      </c>
      <c r="K2159" s="181">
        <v>3307.6001521662015</v>
      </c>
      <c r="L2159" s="181">
        <v>3413.8648162731733</v>
      </c>
      <c r="M2159" s="181">
        <v>3512.7919684646317</v>
      </c>
      <c r="N2159" s="181">
        <v>3605.9316643784668</v>
      </c>
      <c r="O2159" s="181">
        <v>3694.4055395361461</v>
      </c>
      <c r="P2159" s="181">
        <v>3779.678093386442</v>
      </c>
      <c r="Q2159" s="181">
        <v>3862.9962420645297</v>
      </c>
      <c r="R2159" s="181">
        <v>3944.7641879224993</v>
      </c>
      <c r="S2159" s="181">
        <v>4025.4834877409908</v>
      </c>
      <c r="T2159" s="181">
        <v>4105.4773542683806</v>
      </c>
      <c r="U2159" s="181">
        <v>4184.7567370166789</v>
      </c>
      <c r="V2159" s="181">
        <v>4263.3242717114463</v>
      </c>
      <c r="W2159" s="181">
        <v>4341.3238353058059</v>
      </c>
      <c r="X2159" s="181">
        <v>4418.8174771104432</v>
      </c>
      <c r="Y2159" s="181">
        <v>4495.6970076778452</v>
      </c>
    </row>
    <row r="2160" spans="1:25" x14ac:dyDescent="0.25">
      <c r="A2160" s="178" t="s">
        <v>1929</v>
      </c>
      <c r="B2160" s="178" t="s">
        <v>969</v>
      </c>
      <c r="C2160" s="178" t="s">
        <v>2126</v>
      </c>
      <c r="D2160" s="178" t="s">
        <v>2127</v>
      </c>
      <c r="E2160" s="181">
        <v>8548.8997856951773</v>
      </c>
      <c r="F2160" s="181">
        <v>9278.7831832664124</v>
      </c>
      <c r="G2160" s="181">
        <v>9925.2259021875652</v>
      </c>
      <c r="H2160" s="181">
        <v>10496.250662469994</v>
      </c>
      <c r="I2160" s="181">
        <v>11004.413555829558</v>
      </c>
      <c r="J2160" s="182">
        <v>11460.867951922235</v>
      </c>
      <c r="K2160" s="181">
        <v>11875.564816858738</v>
      </c>
      <c r="L2160" s="181">
        <v>12257.096092795338</v>
      </c>
      <c r="M2160" s="181">
        <v>12612.282860829408</v>
      </c>
      <c r="N2160" s="181">
        <v>12946.690420679975</v>
      </c>
      <c r="O2160" s="181">
        <v>13264.34587801982</v>
      </c>
      <c r="P2160" s="181">
        <v>13570.507352732857</v>
      </c>
      <c r="Q2160" s="181">
        <v>13869.651756387359</v>
      </c>
      <c r="R2160" s="181">
        <v>14163.230331881665</v>
      </c>
      <c r="S2160" s="181">
        <v>14453.043862195525</v>
      </c>
      <c r="T2160" s="181">
        <v>14740.252806201352</v>
      </c>
      <c r="U2160" s="181">
        <v>15024.896476885482</v>
      </c>
      <c r="V2160" s="181">
        <v>15306.984337522887</v>
      </c>
      <c r="W2160" s="181">
        <v>15587.032962065628</v>
      </c>
      <c r="X2160" s="181">
        <v>15865.26513155646</v>
      </c>
      <c r="Y2160" s="181">
        <v>16141.292404001988</v>
      </c>
    </row>
    <row r="2161" spans="1:25" x14ac:dyDescent="0.25">
      <c r="A2161" s="178" t="s">
        <v>1929</v>
      </c>
      <c r="B2161" s="178" t="s">
        <v>969</v>
      </c>
      <c r="C2161" s="178" t="s">
        <v>2128</v>
      </c>
      <c r="D2161" s="178" t="s">
        <v>2129</v>
      </c>
      <c r="E2161" s="181">
        <v>88046.274478072533</v>
      </c>
      <c r="F2161" s="181">
        <v>95563.442250594206</v>
      </c>
      <c r="G2161" s="181">
        <v>102221.24319472529</v>
      </c>
      <c r="H2161" s="181">
        <v>108102.30438832239</v>
      </c>
      <c r="I2161" s="181">
        <v>113335.9427172187</v>
      </c>
      <c r="J2161" s="182">
        <v>118037.02824314182</v>
      </c>
      <c r="K2161" s="181">
        <v>122308.04731117345</v>
      </c>
      <c r="L2161" s="181">
        <v>126237.48949498442</v>
      </c>
      <c r="M2161" s="181">
        <v>129895.60603082635</v>
      </c>
      <c r="N2161" s="181">
        <v>133339.71469278689</v>
      </c>
      <c r="O2161" s="181">
        <v>136611.29118654819</v>
      </c>
      <c r="P2161" s="181">
        <v>139764.48959955349</v>
      </c>
      <c r="Q2161" s="181">
        <v>142845.41824920446</v>
      </c>
      <c r="R2161" s="181">
        <v>145869.02368228076</v>
      </c>
      <c r="S2161" s="181">
        <v>148853.85240610907</v>
      </c>
      <c r="T2161" s="181">
        <v>151811.85614347973</v>
      </c>
      <c r="U2161" s="181">
        <v>154743.43978415307</v>
      </c>
      <c r="V2161" s="181">
        <v>157648.70079167723</v>
      </c>
      <c r="W2161" s="181">
        <v>160532.95943101167</v>
      </c>
      <c r="X2161" s="181">
        <v>163398.51015422979</v>
      </c>
      <c r="Y2161" s="181">
        <v>166241.35234473454</v>
      </c>
    </row>
    <row r="2162" spans="1:25" x14ac:dyDescent="0.25">
      <c r="A2162" s="178" t="s">
        <v>1929</v>
      </c>
      <c r="B2162" s="178" t="s">
        <v>969</v>
      </c>
      <c r="C2162" s="178" t="s">
        <v>2130</v>
      </c>
      <c r="D2162" s="178" t="s">
        <v>2131</v>
      </c>
      <c r="E2162" s="181">
        <v>2319.2726583629851</v>
      </c>
      <c r="F2162" s="181">
        <v>2418.5820731698127</v>
      </c>
      <c r="G2162" s="181">
        <v>2485.6411139233146</v>
      </c>
      <c r="H2162" s="181">
        <v>2525.5759764390441</v>
      </c>
      <c r="I2162" s="181">
        <v>2544.0249612425114</v>
      </c>
      <c r="J2162" s="182">
        <v>2545.6588037766287</v>
      </c>
      <c r="K2162" s="181">
        <v>2534.3417658369867</v>
      </c>
      <c r="L2162" s="181">
        <v>2513.1980728189806</v>
      </c>
      <c r="M2162" s="181">
        <v>2484.6261408891492</v>
      </c>
      <c r="N2162" s="181">
        <v>2450.4978845073924</v>
      </c>
      <c r="O2162" s="181">
        <v>2412.1795275031291</v>
      </c>
      <c r="P2162" s="181">
        <v>2371.0903046933504</v>
      </c>
      <c r="Q2162" s="181">
        <v>2328.3367207085657</v>
      </c>
      <c r="R2162" s="181">
        <v>2284.3927305625853</v>
      </c>
      <c r="S2162" s="181">
        <v>2239.7316796973482</v>
      </c>
      <c r="T2162" s="181">
        <v>2194.673021340474</v>
      </c>
      <c r="U2162" s="181">
        <v>2149.3374307582553</v>
      </c>
      <c r="V2162" s="181">
        <v>2103.8315911660043</v>
      </c>
      <c r="W2162" s="181">
        <v>2058.3205448214603</v>
      </c>
      <c r="X2162" s="181">
        <v>2012.9134882117371</v>
      </c>
      <c r="Y2162" s="181">
        <v>1967.633923406426</v>
      </c>
    </row>
    <row r="2163" spans="1:25" x14ac:dyDescent="0.25">
      <c r="A2163" s="178" t="s">
        <v>1929</v>
      </c>
      <c r="B2163" s="178" t="s">
        <v>969</v>
      </c>
      <c r="C2163" s="178" t="s">
        <v>2132</v>
      </c>
      <c r="D2163" s="178" t="s">
        <v>2133</v>
      </c>
      <c r="E2163" s="181">
        <v>14127.307559609291</v>
      </c>
      <c r="F2163" s="181">
        <v>15333.461275131287</v>
      </c>
      <c r="G2163" s="181">
        <v>16401.726822605662</v>
      </c>
      <c r="H2163" s="181">
        <v>17345.361982086724</v>
      </c>
      <c r="I2163" s="181">
        <v>18185.116063294237</v>
      </c>
      <c r="J2163" s="182">
        <v>18939.420336614556</v>
      </c>
      <c r="K2163" s="181">
        <v>19624.719065319605</v>
      </c>
      <c r="L2163" s="181">
        <v>20255.210685748429</v>
      </c>
      <c r="M2163" s="181">
        <v>20842.167234416509</v>
      </c>
      <c r="N2163" s="181">
        <v>21394.785532290643</v>
      </c>
      <c r="O2163" s="181">
        <v>21919.720489574553</v>
      </c>
      <c r="P2163" s="181">
        <v>22425.661303550638</v>
      </c>
      <c r="Q2163" s="181">
        <v>22920.006201853757</v>
      </c>
      <c r="R2163" s="181">
        <v>23405.153405925557</v>
      </c>
      <c r="S2163" s="181">
        <v>23884.078762441131</v>
      </c>
      <c r="T2163" s="181">
        <v>24358.699963713156</v>
      </c>
      <c r="U2163" s="181">
        <v>24829.081975604255</v>
      </c>
      <c r="V2163" s="181">
        <v>25295.240436453791</v>
      </c>
      <c r="W2163" s="181">
        <v>25758.028999864113</v>
      </c>
      <c r="X2163" s="181">
        <v>26217.815818040563</v>
      </c>
      <c r="Y2163" s="181">
        <v>26673.958979199484</v>
      </c>
    </row>
    <row r="2164" spans="1:25" x14ac:dyDescent="0.25">
      <c r="A2164" s="178" t="s">
        <v>1929</v>
      </c>
      <c r="B2164" s="178" t="s">
        <v>969</v>
      </c>
      <c r="C2164" s="178" t="s">
        <v>2134</v>
      </c>
      <c r="D2164" s="178" t="s">
        <v>2135</v>
      </c>
      <c r="E2164" s="181">
        <v>11219.60808268347</v>
      </c>
      <c r="F2164" s="181">
        <v>12177.509786070999</v>
      </c>
      <c r="G2164" s="181">
        <v>13025.903630426945</v>
      </c>
      <c r="H2164" s="181">
        <v>13775.318663528325</v>
      </c>
      <c r="I2164" s="181">
        <v>14442.233547148426</v>
      </c>
      <c r="J2164" s="182">
        <v>15041.286005377864</v>
      </c>
      <c r="K2164" s="181">
        <v>15585.535723393097</v>
      </c>
      <c r="L2164" s="181">
        <v>16086.25879824509</v>
      </c>
      <c r="M2164" s="181">
        <v>16552.407242301651</v>
      </c>
      <c r="N2164" s="181">
        <v>16991.284975748469</v>
      </c>
      <c r="O2164" s="181">
        <v>17408.177187146503</v>
      </c>
      <c r="P2164" s="181">
        <v>17809.98465271587</v>
      </c>
      <c r="Q2164" s="181">
        <v>18202.582887958684</v>
      </c>
      <c r="R2164" s="181">
        <v>18587.876509487643</v>
      </c>
      <c r="S2164" s="181">
        <v>18968.228871626838</v>
      </c>
      <c r="T2164" s="181">
        <v>19345.16296494475</v>
      </c>
      <c r="U2164" s="181">
        <v>19718.730383951828</v>
      </c>
      <c r="V2164" s="181">
        <v>20088.94354828557</v>
      </c>
      <c r="W2164" s="181">
        <v>20456.480411534532</v>
      </c>
      <c r="X2164" s="181">
        <v>20821.633352373228</v>
      </c>
      <c r="Y2164" s="181">
        <v>21183.892578075345</v>
      </c>
    </row>
    <row r="2165" spans="1:25" x14ac:dyDescent="0.25">
      <c r="A2165" s="178" t="s">
        <v>1929</v>
      </c>
      <c r="B2165" s="178" t="s">
        <v>969</v>
      </c>
      <c r="C2165" s="178" t="s">
        <v>2136</v>
      </c>
      <c r="D2165" s="178" t="s">
        <v>2137</v>
      </c>
      <c r="E2165" s="181">
        <v>5753.6192018166457</v>
      </c>
      <c r="F2165" s="181">
        <v>5999.9846103396085</v>
      </c>
      <c r="G2165" s="181">
        <v>6166.3437415713297</v>
      </c>
      <c r="H2165" s="181">
        <v>6265.4135904586055</v>
      </c>
      <c r="I2165" s="181">
        <v>6311.1815741566406</v>
      </c>
      <c r="J2165" s="182">
        <v>6315.2347878842929</v>
      </c>
      <c r="K2165" s="181">
        <v>6287.1596383056458</v>
      </c>
      <c r="L2165" s="181">
        <v>6234.7066601242968</v>
      </c>
      <c r="M2165" s="181">
        <v>6163.8258106512103</v>
      </c>
      <c r="N2165" s="181">
        <v>6079.1609091207492</v>
      </c>
      <c r="O2165" s="181">
        <v>5984.1012645175979</v>
      </c>
      <c r="P2165" s="181">
        <v>5882.1676947436454</v>
      </c>
      <c r="Q2165" s="181">
        <v>5776.1052010241856</v>
      </c>
      <c r="R2165" s="181">
        <v>5667.0895643345275</v>
      </c>
      <c r="S2165" s="181">
        <v>5556.295053432601</v>
      </c>
      <c r="T2165" s="181">
        <v>5444.514163421507</v>
      </c>
      <c r="U2165" s="181">
        <v>5332.0462638155741</v>
      </c>
      <c r="V2165" s="181">
        <v>5219.1560128445781</v>
      </c>
      <c r="W2165" s="181">
        <v>5106.2528450352529</v>
      </c>
      <c r="X2165" s="181">
        <v>4993.6076535069396</v>
      </c>
      <c r="Y2165" s="181">
        <v>4881.2787418654671</v>
      </c>
    </row>
    <row r="2166" spans="1:25" x14ac:dyDescent="0.25">
      <c r="A2166" s="178" t="s">
        <v>1929</v>
      </c>
      <c r="B2166" s="178" t="s">
        <v>969</v>
      </c>
      <c r="C2166" s="178" t="s">
        <v>2138</v>
      </c>
      <c r="D2166" s="178" t="s">
        <v>2139</v>
      </c>
      <c r="E2166" s="181">
        <v>4599.0467867363814</v>
      </c>
      <c r="F2166" s="181">
        <v>4795.9743206393523</v>
      </c>
      <c r="G2166" s="181">
        <v>4928.9503486138728</v>
      </c>
      <c r="H2166" s="181">
        <v>5008.1399602662432</v>
      </c>
      <c r="I2166" s="181">
        <v>5044.7237331887518</v>
      </c>
      <c r="J2166" s="182">
        <v>5047.9635929911219</v>
      </c>
      <c r="K2166" s="181">
        <v>5025.5222526924699</v>
      </c>
      <c r="L2166" s="181">
        <v>4983.594955751525</v>
      </c>
      <c r="M2166" s="181">
        <v>4926.9376881125027</v>
      </c>
      <c r="N2166" s="181">
        <v>4859.2623989292915</v>
      </c>
      <c r="O2166" s="181">
        <v>4783.2782682933284</v>
      </c>
      <c r="P2166" s="181">
        <v>4701.7995954639828</v>
      </c>
      <c r="Q2166" s="181">
        <v>4617.0205453002682</v>
      </c>
      <c r="R2166" s="181">
        <v>4529.8809561068647</v>
      </c>
      <c r="S2166" s="181">
        <v>4441.3194574260624</v>
      </c>
      <c r="T2166" s="181">
        <v>4351.9695152432832</v>
      </c>
      <c r="U2166" s="181">
        <v>4262.0704249228238</v>
      </c>
      <c r="V2166" s="181">
        <v>4171.8337360195883</v>
      </c>
      <c r="W2166" s="181">
        <v>4081.5867222857137</v>
      </c>
      <c r="X2166" s="181">
        <v>3991.5459170172635</v>
      </c>
      <c r="Y2166" s="181">
        <v>3901.7579240998339</v>
      </c>
    </row>
    <row r="2167" spans="1:25" x14ac:dyDescent="0.25">
      <c r="A2167" s="178" t="s">
        <v>1929</v>
      </c>
      <c r="B2167" s="178" t="s">
        <v>969</v>
      </c>
      <c r="C2167" s="178" t="s">
        <v>2140</v>
      </c>
      <c r="D2167" s="178" t="s">
        <v>2141</v>
      </c>
      <c r="E2167" s="181">
        <v>19661.152889432589</v>
      </c>
      <c r="F2167" s="181">
        <v>21339.772294366889</v>
      </c>
      <c r="G2167" s="181">
        <v>22826.490989120641</v>
      </c>
      <c r="H2167" s="181">
        <v>24139.759994139342</v>
      </c>
      <c r="I2167" s="181">
        <v>25308.456386603419</v>
      </c>
      <c r="J2167" s="182">
        <v>26358.231198989062</v>
      </c>
      <c r="K2167" s="181">
        <v>27311.970120800746</v>
      </c>
      <c r="L2167" s="181">
        <v>28189.433295751267</v>
      </c>
      <c r="M2167" s="181">
        <v>29006.308159848588</v>
      </c>
      <c r="N2167" s="181">
        <v>29775.394045333618</v>
      </c>
      <c r="O2167" s="181">
        <v>30505.952675038447</v>
      </c>
      <c r="P2167" s="181">
        <v>31210.076914892044</v>
      </c>
      <c r="Q2167" s="181">
        <v>31898.062972011448</v>
      </c>
      <c r="R2167" s="181">
        <v>32573.248481556646</v>
      </c>
      <c r="S2167" s="181">
        <v>33239.774967042125</v>
      </c>
      <c r="T2167" s="181">
        <v>33900.311305151954</v>
      </c>
      <c r="U2167" s="181">
        <v>34554.947909700102</v>
      </c>
      <c r="V2167" s="181">
        <v>35203.706544761561</v>
      </c>
      <c r="W2167" s="181">
        <v>35847.775250868435</v>
      </c>
      <c r="X2167" s="181">
        <v>36487.666390108498</v>
      </c>
      <c r="Y2167" s="181">
        <v>37122.486605720973</v>
      </c>
    </row>
    <row r="2168" spans="1:25" x14ac:dyDescent="0.25">
      <c r="A2168" s="178" t="s">
        <v>1929</v>
      </c>
      <c r="B2168" s="178" t="s">
        <v>969</v>
      </c>
      <c r="C2168" s="178" t="s">
        <v>2142</v>
      </c>
      <c r="D2168" s="178" t="s">
        <v>2143</v>
      </c>
      <c r="E2168" s="181">
        <v>11987.297460429822</v>
      </c>
      <c r="F2168" s="181">
        <v>12592.40626020454</v>
      </c>
      <c r="G2168" s="181">
        <v>13036.612111115486</v>
      </c>
      <c r="H2168" s="181">
        <v>13343.35930796464</v>
      </c>
      <c r="I2168" s="181">
        <v>13539.559467016044</v>
      </c>
      <c r="J2168" s="182">
        <v>13647.772777189228</v>
      </c>
      <c r="K2168" s="181">
        <v>13686.90309955317</v>
      </c>
      <c r="L2168" s="181">
        <v>13672.412500845714</v>
      </c>
      <c r="M2168" s="181">
        <v>13616.26226296184</v>
      </c>
      <c r="N2168" s="181">
        <v>13527.875960539854</v>
      </c>
      <c r="O2168" s="181">
        <v>13414.155322193454</v>
      </c>
      <c r="P2168" s="181">
        <v>13282.512128439223</v>
      </c>
      <c r="Q2168" s="181">
        <v>13138.819214139447</v>
      </c>
      <c r="R2168" s="181">
        <v>12985.531849741621</v>
      </c>
      <c r="S2168" s="181">
        <v>12825.177608420498</v>
      </c>
      <c r="T2168" s="181">
        <v>12659.473475096776</v>
      </c>
      <c r="U2168" s="181">
        <v>12489.033861325377</v>
      </c>
      <c r="V2168" s="181">
        <v>12314.410771037174</v>
      </c>
      <c r="W2168" s="181">
        <v>12136.517763623668</v>
      </c>
      <c r="X2168" s="181">
        <v>11955.964584413236</v>
      </c>
      <c r="Y2168" s="181">
        <v>11772.866907455855</v>
      </c>
    </row>
    <row r="2169" spans="1:25" x14ac:dyDescent="0.25">
      <c r="A2169" s="178" t="s">
        <v>1929</v>
      </c>
      <c r="B2169" s="178" t="s">
        <v>969</v>
      </c>
      <c r="C2169" s="178" t="s">
        <v>2144</v>
      </c>
      <c r="D2169" s="178" t="s">
        <v>2145</v>
      </c>
      <c r="E2169" s="181">
        <v>10093.393586570091</v>
      </c>
      <c r="F2169" s="181">
        <v>10955.141950531108</v>
      </c>
      <c r="G2169" s="181">
        <v>11718.374759057138</v>
      </c>
      <c r="H2169" s="181">
        <v>12392.564163271649</v>
      </c>
      <c r="I2169" s="181">
        <v>12992.534711218739</v>
      </c>
      <c r="J2169" s="182">
        <v>13531.454804982463</v>
      </c>
      <c r="K2169" s="181">
        <v>14021.073209905711</v>
      </c>
      <c r="L2169" s="181">
        <v>14471.534138229857</v>
      </c>
      <c r="M2169" s="181">
        <v>14890.89100711121</v>
      </c>
      <c r="N2169" s="181">
        <v>15285.714575583039</v>
      </c>
      <c r="O2169" s="181">
        <v>15660.759509577689</v>
      </c>
      <c r="P2169" s="181">
        <v>16022.233891403312</v>
      </c>
      <c r="Q2169" s="181">
        <v>16375.423457428753</v>
      </c>
      <c r="R2169" s="181">
        <v>16722.041640508509</v>
      </c>
      <c r="S2169" s="181">
        <v>17064.214563516194</v>
      </c>
      <c r="T2169" s="181">
        <v>17403.312340552326</v>
      </c>
      <c r="U2169" s="181">
        <v>17739.381387115285</v>
      </c>
      <c r="V2169" s="181">
        <v>18072.432876170165</v>
      </c>
      <c r="W2169" s="181">
        <v>18403.076708914257</v>
      </c>
      <c r="X2169" s="181">
        <v>18731.575915305151</v>
      </c>
      <c r="Y2169" s="181">
        <v>19057.471875166786</v>
      </c>
    </row>
    <row r="2170" spans="1:25" x14ac:dyDescent="0.25">
      <c r="A2170" s="178" t="s">
        <v>1929</v>
      </c>
      <c r="B2170" s="178" t="s">
        <v>969</v>
      </c>
      <c r="C2170" s="178" t="s">
        <v>2146</v>
      </c>
      <c r="D2170" s="178" t="s">
        <v>2147</v>
      </c>
      <c r="E2170" s="181">
        <v>5904.5238420332762</v>
      </c>
      <c r="F2170" s="181">
        <v>6157.3508675021858</v>
      </c>
      <c r="G2170" s="181">
        <v>6328.0732288964709</v>
      </c>
      <c r="H2170" s="181">
        <v>6429.7414596679564</v>
      </c>
      <c r="I2170" s="181">
        <v>6476.7098358270023</v>
      </c>
      <c r="J2170" s="182">
        <v>6480.8693563396246</v>
      </c>
      <c r="K2170" s="181">
        <v>6452.0578580042047</v>
      </c>
      <c r="L2170" s="181">
        <v>6398.2291548186267</v>
      </c>
      <c r="M2170" s="181">
        <v>6325.4892582461753</v>
      </c>
      <c r="N2170" s="181">
        <v>6238.6037845755909</v>
      </c>
      <c r="O2170" s="181">
        <v>6141.0509368311141</v>
      </c>
      <c r="P2170" s="181">
        <v>6036.4438761407173</v>
      </c>
      <c r="Q2170" s="181">
        <v>5927.599599009146</v>
      </c>
      <c r="R2170" s="181">
        <v>5815.7247245326971</v>
      </c>
      <c r="S2170" s="181">
        <v>5702.0243199281849</v>
      </c>
      <c r="T2170" s="181">
        <v>5587.3116656833909</v>
      </c>
      <c r="U2170" s="181">
        <v>5471.8939831094449</v>
      </c>
      <c r="V2170" s="181">
        <v>5356.0428718331023</v>
      </c>
      <c r="W2170" s="181">
        <v>5240.1785049384762</v>
      </c>
      <c r="X2170" s="181">
        <v>5124.5788804691801</v>
      </c>
      <c r="Y2170" s="181">
        <v>5009.3038312050039</v>
      </c>
    </row>
    <row r="2171" spans="1:25" x14ac:dyDescent="0.25">
      <c r="A2171" s="178" t="s">
        <v>1929</v>
      </c>
      <c r="B2171" s="178" t="s">
        <v>969</v>
      </c>
      <c r="C2171" s="178" t="s">
        <v>240</v>
      </c>
      <c r="D2171" s="178" t="s">
        <v>241</v>
      </c>
      <c r="E2171" s="181">
        <v>28816.709584455028</v>
      </c>
      <c r="F2171" s="181">
        <v>30707.430059398463</v>
      </c>
      <c r="G2171" s="181">
        <v>32259.891211362064</v>
      </c>
      <c r="H2171" s="181">
        <v>33517.997530602042</v>
      </c>
      <c r="I2171" s="181">
        <v>34536.865183286747</v>
      </c>
      <c r="J2171" s="182">
        <v>35363.544104769469</v>
      </c>
      <c r="K2171" s="181">
        <v>36038.291245510343</v>
      </c>
      <c r="L2171" s="181">
        <v>36594.658171952382</v>
      </c>
      <c r="M2171" s="181">
        <v>37058.822400871053</v>
      </c>
      <c r="N2171" s="181">
        <v>37451.661809921134</v>
      </c>
      <c r="O2171" s="181">
        <v>37788.364436358628</v>
      </c>
      <c r="P2171" s="181">
        <v>38086.634553680975</v>
      </c>
      <c r="Q2171" s="181">
        <v>38360.953778723844</v>
      </c>
      <c r="R2171" s="181">
        <v>38616.705007708872</v>
      </c>
      <c r="S2171" s="181">
        <v>38859.892431332446</v>
      </c>
      <c r="T2171" s="181">
        <v>39094.478199081917</v>
      </c>
      <c r="U2171" s="181">
        <v>39321.265189282516</v>
      </c>
      <c r="V2171" s="181">
        <v>39540.924350499314</v>
      </c>
      <c r="W2171" s="181">
        <v>39755.372476737328</v>
      </c>
      <c r="X2171" s="181">
        <v>39965.677694656973</v>
      </c>
      <c r="Y2171" s="181">
        <v>40171.322459524148</v>
      </c>
    </row>
    <row r="2172" spans="1:25" x14ac:dyDescent="0.25">
      <c r="A2172" s="178" t="s">
        <v>1929</v>
      </c>
      <c r="B2172" s="178" t="s">
        <v>976</v>
      </c>
      <c r="C2172" s="178" t="s">
        <v>218</v>
      </c>
      <c r="D2172" s="178" t="s">
        <v>2148</v>
      </c>
      <c r="E2172" s="181">
        <v>583257.39518783591</v>
      </c>
      <c r="F2172" s="181">
        <v>588337.45075177751</v>
      </c>
      <c r="G2172" s="181">
        <v>593818.0660297717</v>
      </c>
      <c r="H2172" s="181">
        <v>599393.87899244891</v>
      </c>
      <c r="I2172" s="181">
        <v>605023.08790873457</v>
      </c>
      <c r="J2172" s="182">
        <v>610641.11448876571</v>
      </c>
      <c r="K2172" s="181">
        <v>616200.6293407164</v>
      </c>
      <c r="L2172" s="181">
        <v>621670.29939285445</v>
      </c>
      <c r="M2172" s="181">
        <v>627007.31988648477</v>
      </c>
      <c r="N2172" s="181">
        <v>632173.45163062704</v>
      </c>
      <c r="O2172" s="181">
        <v>637116.98915194243</v>
      </c>
      <c r="P2172" s="181">
        <v>641892.26608002093</v>
      </c>
      <c r="Q2172" s="181">
        <v>646551.17105776083</v>
      </c>
      <c r="R2172" s="181">
        <v>651035.80228619371</v>
      </c>
      <c r="S2172" s="181">
        <v>655330.85231798526</v>
      </c>
      <c r="T2172" s="181">
        <v>659418.35182186472</v>
      </c>
      <c r="U2172" s="181">
        <v>663277.03602337418</v>
      </c>
      <c r="V2172" s="181">
        <v>666892.37645508023</v>
      </c>
      <c r="W2172" s="181">
        <v>670255.99960964336</v>
      </c>
      <c r="X2172" s="181">
        <v>673358.75673362298</v>
      </c>
      <c r="Y2172" s="181">
        <v>676179.80693789653</v>
      </c>
    </row>
    <row r="2173" spans="1:25" x14ac:dyDescent="0.25">
      <c r="A2173" s="178" t="s">
        <v>1929</v>
      </c>
      <c r="B2173" s="178" t="s">
        <v>976</v>
      </c>
      <c r="C2173" s="178" t="s">
        <v>462</v>
      </c>
      <c r="D2173" s="178" t="s">
        <v>446</v>
      </c>
      <c r="E2173" s="181">
        <v>20578.096874714509</v>
      </c>
      <c r="F2173" s="181">
        <v>21614.487330324075</v>
      </c>
      <c r="G2173" s="181">
        <v>22716.705200156353</v>
      </c>
      <c r="H2173" s="181">
        <v>23876.888466896136</v>
      </c>
      <c r="I2173" s="181">
        <v>25096.367548411654</v>
      </c>
      <c r="J2173" s="182">
        <v>26375.363373634184</v>
      </c>
      <c r="K2173" s="181">
        <v>27714.56321131318</v>
      </c>
      <c r="L2173" s="181">
        <v>29115.182139185075</v>
      </c>
      <c r="M2173" s="181">
        <v>30577.747795017149</v>
      </c>
      <c r="N2173" s="181">
        <v>32102.778928991906</v>
      </c>
      <c r="O2173" s="181">
        <v>33689.848017816439</v>
      </c>
      <c r="P2173" s="181">
        <v>35343.98385145569</v>
      </c>
      <c r="Q2173" s="181">
        <v>37070.611578086915</v>
      </c>
      <c r="R2173" s="181">
        <v>38869.165065342313</v>
      </c>
      <c r="S2173" s="181">
        <v>40741.25897621327</v>
      </c>
      <c r="T2173" s="181">
        <v>42688.250019227322</v>
      </c>
      <c r="U2173" s="181">
        <v>44711.143234604802</v>
      </c>
      <c r="V2173" s="181">
        <v>46811.230495787415</v>
      </c>
      <c r="W2173" s="181">
        <v>48990.120291092724</v>
      </c>
      <c r="X2173" s="181">
        <v>51249.283641019356</v>
      </c>
      <c r="Y2173" s="181">
        <v>53589.163164447629</v>
      </c>
    </row>
    <row r="2174" spans="1:25" x14ac:dyDescent="0.25">
      <c r="A2174" s="178" t="s">
        <v>1929</v>
      </c>
      <c r="B2174" s="178" t="s">
        <v>976</v>
      </c>
      <c r="C2174" s="178" t="s">
        <v>295</v>
      </c>
      <c r="D2174" s="178" t="s">
        <v>2149</v>
      </c>
      <c r="E2174" s="181">
        <v>4765.773813602681</v>
      </c>
      <c r="F2174" s="181">
        <v>5005.7961307335181</v>
      </c>
      <c r="G2174" s="181">
        <v>5261.0637141700681</v>
      </c>
      <c r="H2174" s="181">
        <v>5529.7557640360828</v>
      </c>
      <c r="I2174" s="181">
        <v>5812.1803977768323</v>
      </c>
      <c r="J2174" s="182">
        <v>6108.3887813150814</v>
      </c>
      <c r="K2174" s="181">
        <v>6418.5400823051095</v>
      </c>
      <c r="L2174" s="181">
        <v>6742.9157060533962</v>
      </c>
      <c r="M2174" s="181">
        <v>7081.6378505586008</v>
      </c>
      <c r="N2174" s="181">
        <v>7434.8266555037389</v>
      </c>
      <c r="O2174" s="181">
        <v>7802.3831088506013</v>
      </c>
      <c r="P2174" s="181">
        <v>8185.4718506373274</v>
      </c>
      <c r="Q2174" s="181">
        <v>8585.3493152793817</v>
      </c>
      <c r="R2174" s="181">
        <v>9001.8843896407943</v>
      </c>
      <c r="S2174" s="181">
        <v>9435.4510207706535</v>
      </c>
      <c r="T2174" s="181">
        <v>9886.3634148860147</v>
      </c>
      <c r="U2174" s="181">
        <v>10354.854333762318</v>
      </c>
      <c r="V2174" s="181">
        <v>10841.222968168095</v>
      </c>
      <c r="W2174" s="181">
        <v>11345.841835132011</v>
      </c>
      <c r="X2174" s="181">
        <v>11869.05161489356</v>
      </c>
      <c r="Y2174" s="181">
        <v>12410.954815545794</v>
      </c>
    </row>
    <row r="2175" spans="1:25" x14ac:dyDescent="0.25">
      <c r="A2175" s="178" t="s">
        <v>1929</v>
      </c>
      <c r="B2175" s="178" t="s">
        <v>976</v>
      </c>
      <c r="C2175" s="178" t="s">
        <v>240</v>
      </c>
      <c r="D2175" s="178" t="s">
        <v>241</v>
      </c>
      <c r="E2175" s="181">
        <v>7236.765761156983</v>
      </c>
      <c r="F2175" s="181">
        <v>7540.3421679791645</v>
      </c>
      <c r="G2175" s="181">
        <v>7863.3672318554418</v>
      </c>
      <c r="H2175" s="181">
        <v>8202.8672405841935</v>
      </c>
      <c r="I2175" s="181">
        <v>8559.1086579221155</v>
      </c>
      <c r="J2175" s="182">
        <v>8931.9894180207466</v>
      </c>
      <c r="K2175" s="181">
        <v>9321.5814904192084</v>
      </c>
      <c r="L2175" s="181">
        <v>9728.144996420835</v>
      </c>
      <c r="M2175" s="181">
        <v>10151.718358938459</v>
      </c>
      <c r="N2175" s="181">
        <v>10592.348933347883</v>
      </c>
      <c r="O2175" s="181">
        <v>11049.784809138295</v>
      </c>
      <c r="P2175" s="181">
        <v>11525.570815181361</v>
      </c>
      <c r="Q2175" s="181">
        <v>12021.356714329901</v>
      </c>
      <c r="R2175" s="181">
        <v>12536.83601573194</v>
      </c>
      <c r="S2175" s="181">
        <v>13072.420870201513</v>
      </c>
      <c r="T2175" s="181">
        <v>13628.444378862765</v>
      </c>
      <c r="U2175" s="181">
        <v>14205.132735970226</v>
      </c>
      <c r="V2175" s="181">
        <v>14802.809508415554</v>
      </c>
      <c r="W2175" s="181">
        <v>15421.902523103276</v>
      </c>
      <c r="X2175" s="181">
        <v>16062.799117075323</v>
      </c>
      <c r="Y2175" s="181">
        <v>16725.568896901314</v>
      </c>
    </row>
    <row r="2176" spans="1:25" x14ac:dyDescent="0.25">
      <c r="A2176" s="178" t="s">
        <v>1929</v>
      </c>
      <c r="B2176" s="178" t="s">
        <v>978</v>
      </c>
      <c r="C2176" s="178" t="s">
        <v>530</v>
      </c>
      <c r="D2176" s="178" t="s">
        <v>2150</v>
      </c>
      <c r="E2176" s="181">
        <v>2744.6340765780906</v>
      </c>
      <c r="F2176" s="181">
        <v>2784.2498970040861</v>
      </c>
      <c r="G2176" s="181">
        <v>2822.806193088893</v>
      </c>
      <c r="H2176" s="181">
        <v>2859.8465288107791</v>
      </c>
      <c r="I2176" s="181">
        <v>2895.8578340890549</v>
      </c>
      <c r="J2176" s="182">
        <v>2931.0920068339965</v>
      </c>
      <c r="K2176" s="181">
        <v>2965.7390861759254</v>
      </c>
      <c r="L2176" s="181">
        <v>2999.9428288696677</v>
      </c>
      <c r="M2176" s="181">
        <v>3033.7157079728304</v>
      </c>
      <c r="N2176" s="181">
        <v>3067.0742241264261</v>
      </c>
      <c r="O2176" s="181">
        <v>3099.9267902683878</v>
      </c>
      <c r="P2176" s="181">
        <v>3132.6299830190101</v>
      </c>
      <c r="Q2176" s="181">
        <v>3165.5070341867108</v>
      </c>
      <c r="R2176" s="181">
        <v>3198.3562744947221</v>
      </c>
      <c r="S2176" s="181">
        <v>3231.2049252492379</v>
      </c>
      <c r="T2176" s="181">
        <v>3264.0411564738356</v>
      </c>
      <c r="U2176" s="181">
        <v>3296.7372023982657</v>
      </c>
      <c r="V2176" s="181">
        <v>3329.2061777728832</v>
      </c>
      <c r="W2176" s="181">
        <v>3361.4590112042406</v>
      </c>
      <c r="X2176" s="181">
        <v>3393.5146016843319</v>
      </c>
      <c r="Y2176" s="181">
        <v>3425.3031783879214</v>
      </c>
    </row>
    <row r="2177" spans="1:25" x14ac:dyDescent="0.25">
      <c r="A2177" s="178" t="s">
        <v>1929</v>
      </c>
      <c r="B2177" s="178" t="s">
        <v>978</v>
      </c>
      <c r="C2177" s="178" t="s">
        <v>240</v>
      </c>
      <c r="D2177" s="178" t="s">
        <v>241</v>
      </c>
      <c r="E2177" s="181">
        <v>6972.5255500223038</v>
      </c>
      <c r="F2177" s="181">
        <v>7050.1562211448727</v>
      </c>
      <c r="G2177" s="181">
        <v>7124.6064205489674</v>
      </c>
      <c r="H2177" s="181">
        <v>7194.7587242455393</v>
      </c>
      <c r="I2177" s="181">
        <v>7261.875779594191</v>
      </c>
      <c r="J2177" s="182">
        <v>7326.6165273109227</v>
      </c>
      <c r="K2177" s="181">
        <v>7389.4773453999105</v>
      </c>
      <c r="L2177" s="181">
        <v>7450.8333282757931</v>
      </c>
      <c r="M2177" s="181">
        <v>7510.7297728706653</v>
      </c>
      <c r="N2177" s="181">
        <v>7569.221344143697</v>
      </c>
      <c r="O2177" s="181">
        <v>7626.0961128792551</v>
      </c>
      <c r="P2177" s="181">
        <v>7682.2438714036452</v>
      </c>
      <c r="Q2177" s="181">
        <v>7738.4617087115512</v>
      </c>
      <c r="R2177" s="181">
        <v>7794.2575593843603</v>
      </c>
      <c r="S2177" s="181">
        <v>7849.7015620244265</v>
      </c>
      <c r="T2177" s="181">
        <v>7904.7684081938605</v>
      </c>
      <c r="U2177" s="181">
        <v>7959.1532058484618</v>
      </c>
      <c r="V2177" s="181">
        <v>8012.6532296455016</v>
      </c>
      <c r="W2177" s="181">
        <v>8065.3029471178252</v>
      </c>
      <c r="X2177" s="181">
        <v>8117.1554666218217</v>
      </c>
      <c r="Y2177" s="181">
        <v>8168.0518008162744</v>
      </c>
    </row>
    <row r="2178" spans="1:25" x14ac:dyDescent="0.25">
      <c r="A2178" s="178" t="s">
        <v>1929</v>
      </c>
      <c r="B2178" s="178" t="s">
        <v>987</v>
      </c>
      <c r="C2178" s="178" t="s">
        <v>218</v>
      </c>
      <c r="D2178" s="178" t="s">
        <v>2151</v>
      </c>
      <c r="E2178" s="181">
        <v>9145.8252004983351</v>
      </c>
      <c r="F2178" s="181">
        <v>9291.3475206737512</v>
      </c>
      <c r="G2178" s="181">
        <v>9434.1700872650927</v>
      </c>
      <c r="H2178" s="181">
        <v>9572.7532144517954</v>
      </c>
      <c r="I2178" s="181">
        <v>9708.7407884860913</v>
      </c>
      <c r="J2178" s="182">
        <v>9842.9580540808383</v>
      </c>
      <c r="K2178" s="181">
        <v>9975.9986842005655</v>
      </c>
      <c r="L2178" s="181">
        <v>10108.299716205098</v>
      </c>
      <c r="M2178" s="181">
        <v>10239.836905897404</v>
      </c>
      <c r="N2178" s="181">
        <v>10370.645654024249</v>
      </c>
      <c r="O2178" s="181">
        <v>10500.367873882906</v>
      </c>
      <c r="P2178" s="181">
        <v>10630.183751057921</v>
      </c>
      <c r="Q2178" s="181">
        <v>10761.146268895014</v>
      </c>
      <c r="R2178" s="181">
        <v>10892.448797101064</v>
      </c>
      <c r="S2178" s="181">
        <v>11024.030439190556</v>
      </c>
      <c r="T2178" s="181">
        <v>11155.731565727741</v>
      </c>
      <c r="U2178" s="181">
        <v>11286.624037661015</v>
      </c>
      <c r="V2178" s="181">
        <v>11415.84814515264</v>
      </c>
      <c r="W2178" s="181">
        <v>11543.274224757046</v>
      </c>
      <c r="X2178" s="181">
        <v>11668.762552669785</v>
      </c>
      <c r="Y2178" s="181">
        <v>11791.923059860192</v>
      </c>
    </row>
    <row r="2179" spans="1:25" x14ac:dyDescent="0.25">
      <c r="A2179" s="178" t="s">
        <v>1929</v>
      </c>
      <c r="B2179" s="178" t="s">
        <v>987</v>
      </c>
      <c r="C2179" s="178" t="s">
        <v>262</v>
      </c>
      <c r="D2179" s="178" t="s">
        <v>2152</v>
      </c>
      <c r="E2179" s="181">
        <v>2673.02092609291</v>
      </c>
      <c r="F2179" s="181">
        <v>2763.2828946648128</v>
      </c>
      <c r="G2179" s="181">
        <v>2855.075050058751</v>
      </c>
      <c r="H2179" s="181">
        <v>2947.9347901026663</v>
      </c>
      <c r="I2179" s="181">
        <v>3042.3634722100528</v>
      </c>
      <c r="J2179" s="182">
        <v>3138.6364126318613</v>
      </c>
      <c r="K2179" s="181">
        <v>3236.9719810354104</v>
      </c>
      <c r="L2179" s="181">
        <v>3337.5505332798498</v>
      </c>
      <c r="M2179" s="181">
        <v>3440.4081002375201</v>
      </c>
      <c r="N2179" s="181">
        <v>3545.6013165503305</v>
      </c>
      <c r="O2179" s="181">
        <v>3653.051556569817</v>
      </c>
      <c r="P2179" s="181">
        <v>3763.2168202758035</v>
      </c>
      <c r="Q2179" s="181">
        <v>3876.5392583797502</v>
      </c>
      <c r="R2179" s="181">
        <v>3992.807398530932</v>
      </c>
      <c r="S2179" s="181">
        <v>4112.069258152299</v>
      </c>
      <c r="T2179" s="181">
        <v>4234.3353969275458</v>
      </c>
      <c r="U2179" s="181">
        <v>4359.3168958837523</v>
      </c>
      <c r="V2179" s="181">
        <v>4486.7280579532789</v>
      </c>
      <c r="W2179" s="181">
        <v>4616.5523001039737</v>
      </c>
      <c r="X2179" s="181">
        <v>4748.7655859921524</v>
      </c>
      <c r="Y2179" s="181">
        <v>4883.2363955034389</v>
      </c>
    </row>
    <row r="2180" spans="1:25" x14ac:dyDescent="0.25">
      <c r="A2180" s="178" t="s">
        <v>1929</v>
      </c>
      <c r="B2180" s="178" t="s">
        <v>987</v>
      </c>
      <c r="C2180" s="178" t="s">
        <v>967</v>
      </c>
      <c r="D2180" s="178" t="s">
        <v>984</v>
      </c>
      <c r="E2180" s="181">
        <v>3009.4284118635119</v>
      </c>
      <c r="F2180" s="181">
        <v>3064.935202703788</v>
      </c>
      <c r="G2180" s="181">
        <v>3119.8072865070922</v>
      </c>
      <c r="H2180" s="181">
        <v>3173.5284955139996</v>
      </c>
      <c r="I2180" s="181">
        <v>3226.6355802011481</v>
      </c>
      <c r="J2180" s="182">
        <v>3279.3979419141865</v>
      </c>
      <c r="K2180" s="181">
        <v>3332.0103493084612</v>
      </c>
      <c r="L2180" s="181">
        <v>3384.6170823703123</v>
      </c>
      <c r="M2180" s="181">
        <v>3437.2090302369716</v>
      </c>
      <c r="N2180" s="181">
        <v>3489.7970654822684</v>
      </c>
      <c r="O2180" s="181">
        <v>3542.2594312935562</v>
      </c>
      <c r="P2180" s="181">
        <v>3594.9933840219132</v>
      </c>
      <c r="Q2180" s="181">
        <v>3648.3570242880874</v>
      </c>
      <c r="R2180" s="181">
        <v>3702.0799793783212</v>
      </c>
      <c r="S2180" s="181">
        <v>3756.1432485887799</v>
      </c>
      <c r="T2180" s="181">
        <v>3810.4939070009686</v>
      </c>
      <c r="U2180" s="181">
        <v>3864.8153359293947</v>
      </c>
      <c r="V2180" s="181">
        <v>3918.8112417472289</v>
      </c>
      <c r="W2180" s="181">
        <v>3972.4336139779557</v>
      </c>
      <c r="X2180" s="181">
        <v>4025.6305079477083</v>
      </c>
      <c r="Y2180" s="181">
        <v>4078.2628956064414</v>
      </c>
    </row>
    <row r="2181" spans="1:25" x14ac:dyDescent="0.25">
      <c r="A2181" s="178" t="s">
        <v>1929</v>
      </c>
      <c r="B2181" s="178" t="s">
        <v>987</v>
      </c>
      <c r="C2181" s="178" t="s">
        <v>2153</v>
      </c>
      <c r="D2181" s="178" t="s">
        <v>2154</v>
      </c>
      <c r="E2181" s="181">
        <v>2587.90577909071</v>
      </c>
      <c r="F2181" s="181">
        <v>2638.8607815456958</v>
      </c>
      <c r="G2181" s="181">
        <v>2689.3893905782193</v>
      </c>
      <c r="H2181" s="181">
        <v>2739.0443183237162</v>
      </c>
      <c r="I2181" s="181">
        <v>2788.2859689563998</v>
      </c>
      <c r="J2181" s="182">
        <v>2837.3456954789103</v>
      </c>
      <c r="K2181" s="181">
        <v>2886.3913351624233</v>
      </c>
      <c r="L2181" s="181">
        <v>2935.5477583433772</v>
      </c>
      <c r="M2181" s="181">
        <v>2984.8072449017477</v>
      </c>
      <c r="N2181" s="181">
        <v>3034.1794107726278</v>
      </c>
      <c r="O2181" s="181">
        <v>3083.5584636628537</v>
      </c>
      <c r="P2181" s="181">
        <v>3133.2904497654022</v>
      </c>
      <c r="Q2181" s="181">
        <v>3183.6889394557616</v>
      </c>
      <c r="R2181" s="181">
        <v>3234.5199347518715</v>
      </c>
      <c r="S2181" s="181">
        <v>3285.7681806478713</v>
      </c>
      <c r="T2181" s="181">
        <v>3337.3886317684874</v>
      </c>
      <c r="U2181" s="181">
        <v>3389.1047826769059</v>
      </c>
      <c r="V2181" s="181">
        <v>3440.6566175956277</v>
      </c>
      <c r="W2181" s="181">
        <v>3492.0011038397547</v>
      </c>
      <c r="X2181" s="181">
        <v>3543.0915374669662</v>
      </c>
      <c r="Y2181" s="181">
        <v>3593.8042496197972</v>
      </c>
    </row>
    <row r="2182" spans="1:25" x14ac:dyDescent="0.25">
      <c r="A2182" s="178" t="s">
        <v>1929</v>
      </c>
      <c r="B2182" s="178" t="s">
        <v>987</v>
      </c>
      <c r="C2182" s="178" t="s">
        <v>240</v>
      </c>
      <c r="D2182" s="178" t="s">
        <v>241</v>
      </c>
      <c r="E2182" s="181">
        <v>18099.128044682169</v>
      </c>
      <c r="F2182" s="181">
        <v>18167.081613815393</v>
      </c>
      <c r="G2182" s="181">
        <v>18226.615011561375</v>
      </c>
      <c r="H2182" s="181">
        <v>18275.088143105764</v>
      </c>
      <c r="I2182" s="181">
        <v>18315.99693801624</v>
      </c>
      <c r="J2182" s="182">
        <v>18351.153480921508</v>
      </c>
      <c r="K2182" s="181">
        <v>18381.863258505397</v>
      </c>
      <c r="L2182" s="181">
        <v>18409.089618690647</v>
      </c>
      <c r="M2182" s="181">
        <v>18432.924131558222</v>
      </c>
      <c r="N2182" s="181">
        <v>18453.562949630323</v>
      </c>
      <c r="O2182" s="181">
        <v>18470.503657129095</v>
      </c>
      <c r="P2182" s="181">
        <v>18485.944218678615</v>
      </c>
      <c r="Q2182" s="181">
        <v>18501.766918578916</v>
      </c>
      <c r="R2182" s="181">
        <v>18516.609660474907</v>
      </c>
      <c r="S2182" s="181">
        <v>18530.425798621036</v>
      </c>
      <c r="T2182" s="181">
        <v>18543.008077192721</v>
      </c>
      <c r="U2182" s="181">
        <v>18552.896567880645</v>
      </c>
      <c r="V2182" s="181">
        <v>18558.808323171819</v>
      </c>
      <c r="W2182" s="181">
        <v>18560.692307863854</v>
      </c>
      <c r="X2182" s="181">
        <v>18558.485970280257</v>
      </c>
      <c r="Y2182" s="181">
        <v>18551.73780120799</v>
      </c>
    </row>
    <row r="2183" spans="1:25" x14ac:dyDescent="0.25">
      <c r="A2183" s="178" t="s">
        <v>1929</v>
      </c>
      <c r="B2183" s="178" t="s">
        <v>991</v>
      </c>
      <c r="C2183" s="178" t="s">
        <v>218</v>
      </c>
      <c r="D2183" s="178" t="s">
        <v>970</v>
      </c>
      <c r="E2183" s="181">
        <v>413967.79929924983</v>
      </c>
      <c r="F2183" s="181">
        <v>421797.91289357643</v>
      </c>
      <c r="G2183" s="181">
        <v>428843.82197543664</v>
      </c>
      <c r="H2183" s="181">
        <v>435136.12913620437</v>
      </c>
      <c r="I2183" s="181">
        <v>440841.64581230562</v>
      </c>
      <c r="J2183" s="182">
        <v>446062.8906862571</v>
      </c>
      <c r="K2183" s="181">
        <v>450878.8640179988</v>
      </c>
      <c r="L2183" s="181">
        <v>455352.69072892569</v>
      </c>
      <c r="M2183" s="181">
        <v>459517.24472803366</v>
      </c>
      <c r="N2183" s="181">
        <v>463393.48781005864</v>
      </c>
      <c r="O2183" s="181">
        <v>466980.66835662519</v>
      </c>
      <c r="P2183" s="181">
        <v>470347.9462389088</v>
      </c>
      <c r="Q2183" s="181">
        <v>473555.11004965188</v>
      </c>
      <c r="R2183" s="181">
        <v>476574.06467853021</v>
      </c>
      <c r="S2183" s="181">
        <v>479405.52537789423</v>
      </c>
      <c r="T2183" s="181">
        <v>482046.1251203845</v>
      </c>
      <c r="U2183" s="181">
        <v>484479.87629754312</v>
      </c>
      <c r="V2183" s="181">
        <v>486694.17058184108</v>
      </c>
      <c r="W2183" s="181">
        <v>488687.85875958879</v>
      </c>
      <c r="X2183" s="181">
        <v>490458.66783862282</v>
      </c>
      <c r="Y2183" s="181">
        <v>491995.56075200124</v>
      </c>
    </row>
    <row r="2184" spans="1:25" x14ac:dyDescent="0.25">
      <c r="A2184" s="178" t="s">
        <v>1929</v>
      </c>
      <c r="B2184" s="178" t="s">
        <v>991</v>
      </c>
      <c r="C2184" s="178" t="s">
        <v>755</v>
      </c>
      <c r="D2184" s="178" t="s">
        <v>2155</v>
      </c>
      <c r="E2184" s="181">
        <v>30052.134574176813</v>
      </c>
      <c r="F2184" s="181">
        <v>31695.08554095709</v>
      </c>
      <c r="G2184" s="181">
        <v>33355.341933217554</v>
      </c>
      <c r="H2184" s="181">
        <v>35032.418521946041</v>
      </c>
      <c r="I2184" s="181">
        <v>36737.223385592217</v>
      </c>
      <c r="J2184" s="182">
        <v>38476.764557265844</v>
      </c>
      <c r="K2184" s="181">
        <v>40256.968335039739</v>
      </c>
      <c r="L2184" s="181">
        <v>42083.110591163109</v>
      </c>
      <c r="M2184" s="181">
        <v>43958.25841842618</v>
      </c>
      <c r="N2184" s="181">
        <v>45884.639847244871</v>
      </c>
      <c r="O2184" s="181">
        <v>47862.462689466207</v>
      </c>
      <c r="P2184" s="181">
        <v>49899.262608093275</v>
      </c>
      <c r="Q2184" s="181">
        <v>52002.490169836863</v>
      </c>
      <c r="R2184" s="181">
        <v>54170.48885195129</v>
      </c>
      <c r="S2184" s="181">
        <v>56404.547982045115</v>
      </c>
      <c r="T2184" s="181">
        <v>58705.450023142083</v>
      </c>
      <c r="U2184" s="181">
        <v>61072.304144731184</v>
      </c>
      <c r="V2184" s="181">
        <v>63504.345549469901</v>
      </c>
      <c r="W2184" s="181">
        <v>66002.074645257919</v>
      </c>
      <c r="X2184" s="181">
        <v>68565.743429584123</v>
      </c>
      <c r="Y2184" s="181">
        <v>71194.213500381782</v>
      </c>
    </row>
    <row r="2185" spans="1:25" x14ac:dyDescent="0.25">
      <c r="A2185" s="178" t="s">
        <v>1929</v>
      </c>
      <c r="B2185" s="178" t="s">
        <v>991</v>
      </c>
      <c r="C2185" s="178" t="s">
        <v>638</v>
      </c>
      <c r="D2185" s="178" t="s">
        <v>2156</v>
      </c>
      <c r="E2185" s="181">
        <v>2386.0224121035449</v>
      </c>
      <c r="F2185" s="181">
        <v>2417.7942627755006</v>
      </c>
      <c r="G2185" s="181">
        <v>2444.674442483612</v>
      </c>
      <c r="H2185" s="181">
        <v>2466.9138118977403</v>
      </c>
      <c r="I2185" s="181">
        <v>2485.5265451354194</v>
      </c>
      <c r="J2185" s="182">
        <v>2501.1448457967149</v>
      </c>
      <c r="K2185" s="181">
        <v>2514.2565147686396</v>
      </c>
      <c r="L2185" s="181">
        <v>2525.2511189983184</v>
      </c>
      <c r="M2185" s="181">
        <v>2534.3432629162485</v>
      </c>
      <c r="N2185" s="181">
        <v>2541.6778694563568</v>
      </c>
      <c r="O2185" s="181">
        <v>2547.2785692393295</v>
      </c>
      <c r="P2185" s="181">
        <v>2551.5480400794781</v>
      </c>
      <c r="Q2185" s="181">
        <v>2554.8298577944306</v>
      </c>
      <c r="R2185" s="181">
        <v>2556.9887542991592</v>
      </c>
      <c r="S2185" s="181">
        <v>2558.0463368925784</v>
      </c>
      <c r="T2185" s="181">
        <v>2558.0022740552276</v>
      </c>
      <c r="U2185" s="181">
        <v>2556.7898335760037</v>
      </c>
      <c r="V2185" s="181">
        <v>2554.3616823699945</v>
      </c>
      <c r="W2185" s="181">
        <v>2550.7315485506101</v>
      </c>
      <c r="X2185" s="181">
        <v>2545.9072438228741</v>
      </c>
      <c r="Y2185" s="181">
        <v>2539.8513820481235</v>
      </c>
    </row>
    <row r="2186" spans="1:25" x14ac:dyDescent="0.25">
      <c r="A2186" s="178" t="s">
        <v>1929</v>
      </c>
      <c r="B2186" s="178" t="s">
        <v>991</v>
      </c>
      <c r="C2186" s="178" t="s">
        <v>258</v>
      </c>
      <c r="D2186" s="178" t="s">
        <v>2157</v>
      </c>
      <c r="E2186" s="181">
        <v>5736.1761214577564</v>
      </c>
      <c r="F2186" s="181">
        <v>5781.1893874869838</v>
      </c>
      <c r="G2186" s="181">
        <v>5813.9163895517931</v>
      </c>
      <c r="H2186" s="181">
        <v>5835.1445853224213</v>
      </c>
      <c r="I2186" s="181">
        <v>5847.4423165228663</v>
      </c>
      <c r="J2186" s="182">
        <v>5852.4306933850166</v>
      </c>
      <c r="K2186" s="181">
        <v>5851.3613093053718</v>
      </c>
      <c r="L2186" s="181">
        <v>5845.2326209638086</v>
      </c>
      <c r="M2186" s="181">
        <v>5834.6197795439712</v>
      </c>
      <c r="N2186" s="181">
        <v>5819.9268438617728</v>
      </c>
      <c r="O2186" s="181">
        <v>5801.273696927442</v>
      </c>
      <c r="P2186" s="181">
        <v>5779.6369469950332</v>
      </c>
      <c r="Q2186" s="181">
        <v>5755.8396644322502</v>
      </c>
      <c r="R2186" s="181">
        <v>5729.6147029443855</v>
      </c>
      <c r="S2186" s="181">
        <v>5701.0506933469323</v>
      </c>
      <c r="T2186" s="181">
        <v>5670.1861568866598</v>
      </c>
      <c r="U2186" s="181">
        <v>5636.912811084143</v>
      </c>
      <c r="V2186" s="181">
        <v>5601.1676641649547</v>
      </c>
      <c r="W2186" s="181">
        <v>5563.0226911784493</v>
      </c>
      <c r="X2186" s="181">
        <v>5522.5359277441858</v>
      </c>
      <c r="Y2186" s="181">
        <v>5479.6670804910391</v>
      </c>
    </row>
    <row r="2187" spans="1:25" x14ac:dyDescent="0.25">
      <c r="A2187" s="178" t="s">
        <v>1929</v>
      </c>
      <c r="B2187" s="178" t="s">
        <v>991</v>
      </c>
      <c r="C2187" s="178" t="s">
        <v>590</v>
      </c>
      <c r="D2187" s="178" t="s">
        <v>259</v>
      </c>
      <c r="E2187" s="181">
        <v>4951.3003280026442</v>
      </c>
      <c r="F2187" s="181">
        <v>5221.9880437332085</v>
      </c>
      <c r="G2187" s="181">
        <v>5495.5269499056612</v>
      </c>
      <c r="H2187" s="181">
        <v>5771.8371016308593</v>
      </c>
      <c r="I2187" s="181">
        <v>6052.7156814773953</v>
      </c>
      <c r="J2187" s="182">
        <v>6339.3173121410164</v>
      </c>
      <c r="K2187" s="181">
        <v>6632.6183928694818</v>
      </c>
      <c r="L2187" s="181">
        <v>6933.4881606859899</v>
      </c>
      <c r="M2187" s="181">
        <v>7242.431940678207</v>
      </c>
      <c r="N2187" s="181">
        <v>7559.8168165120842</v>
      </c>
      <c r="O2187" s="181">
        <v>7885.6770266495796</v>
      </c>
      <c r="P2187" s="181">
        <v>8221.2541245186785</v>
      </c>
      <c r="Q2187" s="181">
        <v>8567.775643335297</v>
      </c>
      <c r="R2187" s="181">
        <v>8924.9686593377701</v>
      </c>
      <c r="S2187" s="181">
        <v>9293.0455983088777</v>
      </c>
      <c r="T2187" s="181">
        <v>9672.1353765296408</v>
      </c>
      <c r="U2187" s="181">
        <v>10062.091223414083</v>
      </c>
      <c r="V2187" s="181">
        <v>10462.787133226289</v>
      </c>
      <c r="W2187" s="181">
        <v>10874.305551683776</v>
      </c>
      <c r="X2187" s="181">
        <v>11296.687997143457</v>
      </c>
      <c r="Y2187" s="181">
        <v>11729.746909866024</v>
      </c>
    </row>
    <row r="2188" spans="1:25" x14ac:dyDescent="0.25">
      <c r="A2188" s="178" t="s">
        <v>1929</v>
      </c>
      <c r="B2188" s="178" t="s">
        <v>991</v>
      </c>
      <c r="C2188" s="178" t="s">
        <v>953</v>
      </c>
      <c r="D2188" s="178" t="s">
        <v>2158</v>
      </c>
      <c r="E2188" s="181">
        <v>3760.3146078694658</v>
      </c>
      <c r="F2188" s="181">
        <v>3965.8911037802013</v>
      </c>
      <c r="G2188" s="181">
        <v>4173.6329648189248</v>
      </c>
      <c r="H2188" s="181">
        <v>4383.479476039146</v>
      </c>
      <c r="I2188" s="181">
        <v>4596.7955257364638</v>
      </c>
      <c r="J2188" s="182">
        <v>4814.4580036775615</v>
      </c>
      <c r="K2188" s="181">
        <v>5037.2084460471251</v>
      </c>
      <c r="L2188" s="181">
        <v>5265.7070036054611</v>
      </c>
      <c r="M2188" s="181">
        <v>5500.3374505498496</v>
      </c>
      <c r="N2188" s="181">
        <v>5741.3785722457387</v>
      </c>
      <c r="O2188" s="181">
        <v>5988.856371435867</v>
      </c>
      <c r="P2188" s="181">
        <v>6243.7137583018894</v>
      </c>
      <c r="Q2188" s="181">
        <v>6506.8829952350288</v>
      </c>
      <c r="R2188" s="181">
        <v>6778.1568075519026</v>
      </c>
      <c r="S2188" s="181">
        <v>7057.6965241401076</v>
      </c>
      <c r="T2188" s="181">
        <v>7345.6000517600123</v>
      </c>
      <c r="U2188" s="181">
        <v>7641.7559240205883</v>
      </c>
      <c r="V2188" s="181">
        <v>7946.0684446040914</v>
      </c>
      <c r="W2188" s="181">
        <v>8258.6002277361586</v>
      </c>
      <c r="X2188" s="181">
        <v>8579.3828049486401</v>
      </c>
      <c r="Y2188" s="181">
        <v>8908.27373211962</v>
      </c>
    </row>
    <row r="2189" spans="1:25" x14ac:dyDescent="0.25">
      <c r="A2189" s="178" t="s">
        <v>1929</v>
      </c>
      <c r="B2189" s="178" t="s">
        <v>991</v>
      </c>
      <c r="C2189" s="178" t="s">
        <v>1169</v>
      </c>
      <c r="D2189" s="178" t="s">
        <v>2159</v>
      </c>
      <c r="E2189" s="181">
        <v>13237.563220970049</v>
      </c>
      <c r="F2189" s="181">
        <v>13641.787147621479</v>
      </c>
      <c r="G2189" s="181">
        <v>14027.857847115234</v>
      </c>
      <c r="H2189" s="181">
        <v>14396.028516080602</v>
      </c>
      <c r="I2189" s="181">
        <v>14751.137972771325</v>
      </c>
      <c r="J2189" s="182">
        <v>15096.085969201627</v>
      </c>
      <c r="K2189" s="181">
        <v>15433.111682390458</v>
      </c>
      <c r="L2189" s="181">
        <v>15764.016647256522</v>
      </c>
      <c r="M2189" s="181">
        <v>16089.633354956275</v>
      </c>
      <c r="N2189" s="181">
        <v>16410.416948594051</v>
      </c>
      <c r="O2189" s="181">
        <v>16726.07144658035</v>
      </c>
      <c r="P2189" s="181">
        <v>17038.825415769519</v>
      </c>
      <c r="Q2189" s="181">
        <v>17350.671374597856</v>
      </c>
      <c r="R2189" s="181">
        <v>17660.439891827074</v>
      </c>
      <c r="S2189" s="181">
        <v>17967.990270433467</v>
      </c>
      <c r="T2189" s="181">
        <v>18273.023830554237</v>
      </c>
      <c r="U2189" s="181">
        <v>18574.74767438633</v>
      </c>
      <c r="V2189" s="181">
        <v>18872.467258951063</v>
      </c>
      <c r="W2189" s="181">
        <v>19165.909860552441</v>
      </c>
      <c r="X2189" s="181">
        <v>19454.750343793894</v>
      </c>
      <c r="Y2189" s="181">
        <v>19738.301926015542</v>
      </c>
    </row>
    <row r="2190" spans="1:25" x14ac:dyDescent="0.25">
      <c r="A2190" s="178" t="s">
        <v>1929</v>
      </c>
      <c r="B2190" s="178" t="s">
        <v>991</v>
      </c>
      <c r="C2190" s="178" t="s">
        <v>1264</v>
      </c>
      <c r="D2190" s="178" t="s">
        <v>2160</v>
      </c>
      <c r="E2190" s="181">
        <v>1229.4699525864614</v>
      </c>
      <c r="F2190" s="181">
        <v>1296.6851063800605</v>
      </c>
      <c r="G2190" s="181">
        <v>1364.6082465096083</v>
      </c>
      <c r="H2190" s="181">
        <v>1433.2195216567534</v>
      </c>
      <c r="I2190" s="181">
        <v>1502.9651947869836</v>
      </c>
      <c r="J2190" s="182">
        <v>1574.1319731927181</v>
      </c>
      <c r="K2190" s="181">
        <v>1646.9623090496127</v>
      </c>
      <c r="L2190" s="181">
        <v>1721.6720448093265</v>
      </c>
      <c r="M2190" s="181">
        <v>1798.3866590270707</v>
      </c>
      <c r="N2190" s="181">
        <v>1877.1973031797249</v>
      </c>
      <c r="O2190" s="181">
        <v>1958.112479106687</v>
      </c>
      <c r="P2190" s="181">
        <v>2041.4404800911593</v>
      </c>
      <c r="Q2190" s="181">
        <v>2127.4861180218959</v>
      </c>
      <c r="R2190" s="181">
        <v>2216.1816225068619</v>
      </c>
      <c r="S2190" s="181">
        <v>2307.5797415313905</v>
      </c>
      <c r="T2190" s="181">
        <v>2401.7124866244571</v>
      </c>
      <c r="U2190" s="181">
        <v>2498.5434128093025</v>
      </c>
      <c r="V2190" s="181">
        <v>2598.0412312817948</v>
      </c>
      <c r="W2190" s="181">
        <v>2700.2264143473267</v>
      </c>
      <c r="X2190" s="181">
        <v>2805.1092715344912</v>
      </c>
      <c r="Y2190" s="181">
        <v>2912.6432294083288</v>
      </c>
    </row>
    <row r="2191" spans="1:25" x14ac:dyDescent="0.25">
      <c r="A2191" s="178" t="s">
        <v>1929</v>
      </c>
      <c r="B2191" s="178" t="s">
        <v>991</v>
      </c>
      <c r="C2191" s="178" t="s">
        <v>313</v>
      </c>
      <c r="D2191" s="178" t="s">
        <v>2161</v>
      </c>
      <c r="E2191" s="181">
        <v>2701.9982154041836</v>
      </c>
      <c r="F2191" s="181">
        <v>2737.9775437542594</v>
      </c>
      <c r="G2191" s="181">
        <v>2768.4174077021557</v>
      </c>
      <c r="H2191" s="181">
        <v>2793.6018888553376</v>
      </c>
      <c r="I2191" s="181">
        <v>2814.6794662229645</v>
      </c>
      <c r="J2191" s="182">
        <v>2832.3660647647034</v>
      </c>
      <c r="K2191" s="181">
        <v>2847.2140837872394</v>
      </c>
      <c r="L2191" s="181">
        <v>2859.6646797485218</v>
      </c>
      <c r="M2191" s="181">
        <v>2869.9608766810506</v>
      </c>
      <c r="N2191" s="181">
        <v>2878.266789350409</v>
      </c>
      <c r="O2191" s="181">
        <v>2884.6091777294287</v>
      </c>
      <c r="P2191" s="181">
        <v>2889.444045387118</v>
      </c>
      <c r="Q2191" s="181">
        <v>2893.1604671458163</v>
      </c>
      <c r="R2191" s="181">
        <v>2895.6052616596603</v>
      </c>
      <c r="S2191" s="181">
        <v>2896.8028976355704</v>
      </c>
      <c r="T2191" s="181">
        <v>2896.7529996516778</v>
      </c>
      <c r="U2191" s="181">
        <v>2895.3799982940509</v>
      </c>
      <c r="V2191" s="181">
        <v>2892.6302922594023</v>
      </c>
      <c r="W2191" s="181">
        <v>2888.5194276456009</v>
      </c>
      <c r="X2191" s="181">
        <v>2883.0562506449223</v>
      </c>
      <c r="Y2191" s="181">
        <v>2876.1984241529726</v>
      </c>
    </row>
    <row r="2192" spans="1:25" x14ac:dyDescent="0.25">
      <c r="A2192" s="178" t="s">
        <v>1929</v>
      </c>
      <c r="B2192" s="178" t="s">
        <v>991</v>
      </c>
      <c r="C2192" s="178" t="s">
        <v>240</v>
      </c>
      <c r="D2192" s="178" t="s">
        <v>241</v>
      </c>
      <c r="E2192" s="181">
        <v>6766.1357110627259</v>
      </c>
      <c r="F2192" s="181">
        <v>7053.8277709694958</v>
      </c>
      <c r="G2192" s="181">
        <v>7340.1955963360779</v>
      </c>
      <c r="H2192" s="181">
        <v>7625.3710535297305</v>
      </c>
      <c r="I2192" s="181">
        <v>7911.9334676126318</v>
      </c>
      <c r="J2192" s="182">
        <v>8201.5238235329271</v>
      </c>
      <c r="K2192" s="181">
        <v>8495.4908012555279</v>
      </c>
      <c r="L2192" s="181">
        <v>8794.9978189597859</v>
      </c>
      <c r="M2192" s="181">
        <v>9100.711333904248</v>
      </c>
      <c r="N2192" s="181">
        <v>9413.1063390686777</v>
      </c>
      <c r="O2192" s="181">
        <v>9732.2355642148104</v>
      </c>
      <c r="P2192" s="181">
        <v>10059.63264547801</v>
      </c>
      <c r="Q2192" s="181">
        <v>10396.768445857218</v>
      </c>
      <c r="R2192" s="181">
        <v>10743.266883236573</v>
      </c>
      <c r="S2192" s="181">
        <v>11099.350956518543</v>
      </c>
      <c r="T2192" s="181">
        <v>11465.1447967274</v>
      </c>
      <c r="U2192" s="181">
        <v>11840.45116606084</v>
      </c>
      <c r="V2192" s="181">
        <v>12225.109028479168</v>
      </c>
      <c r="W2192" s="181">
        <v>12619.209384191305</v>
      </c>
      <c r="X2192" s="181">
        <v>13022.79880803724</v>
      </c>
      <c r="Y2192" s="181">
        <v>13435.665150630664</v>
      </c>
    </row>
    <row r="2193" spans="1:25" x14ac:dyDescent="0.25">
      <c r="A2193" s="178" t="s">
        <v>1929</v>
      </c>
      <c r="B2193" s="178" t="s">
        <v>995</v>
      </c>
      <c r="C2193" s="178" t="s">
        <v>218</v>
      </c>
      <c r="D2193" s="178" t="s">
        <v>2162</v>
      </c>
      <c r="E2193" s="181">
        <v>3541.5184708175639</v>
      </c>
      <c r="F2193" s="181">
        <v>3563.1586334303847</v>
      </c>
      <c r="G2193" s="181">
        <v>3583.5761550473185</v>
      </c>
      <c r="H2193" s="181">
        <v>3601.8754253070315</v>
      </c>
      <c r="I2193" s="181">
        <v>3618.520923255011</v>
      </c>
      <c r="J2193" s="182">
        <v>3633.7215174837424</v>
      </c>
      <c r="K2193" s="181">
        <v>3647.6613009449093</v>
      </c>
      <c r="L2193" s="181">
        <v>3660.5178514864497</v>
      </c>
      <c r="M2193" s="181">
        <v>3672.3388874634597</v>
      </c>
      <c r="N2193" s="181">
        <v>3683.1455206376381</v>
      </c>
      <c r="O2193" s="181">
        <v>3692.8657648958851</v>
      </c>
      <c r="P2193" s="181">
        <v>3701.9887658383132</v>
      </c>
      <c r="Q2193" s="181">
        <v>3710.9588602997042</v>
      </c>
      <c r="R2193" s="181">
        <v>3719.6133189807751</v>
      </c>
      <c r="S2193" s="181">
        <v>3728.0367756940364</v>
      </c>
      <c r="T2193" s="181">
        <v>3736.3428843403299</v>
      </c>
      <c r="U2193" s="181">
        <v>3744.5216009027122</v>
      </c>
      <c r="V2193" s="181">
        <v>3752.5092982480865</v>
      </c>
      <c r="W2193" s="181">
        <v>3760.3459383315849</v>
      </c>
      <c r="X2193" s="181">
        <v>3768.0710798277114</v>
      </c>
      <c r="Y2193" s="181">
        <v>3775.7000269392774</v>
      </c>
    </row>
    <row r="2194" spans="1:25" x14ac:dyDescent="0.25">
      <c r="A2194" s="178" t="s">
        <v>1929</v>
      </c>
      <c r="B2194" s="178" t="s">
        <v>995</v>
      </c>
      <c r="C2194" s="178" t="s">
        <v>240</v>
      </c>
      <c r="D2194" s="178" t="s">
        <v>241</v>
      </c>
      <c r="E2194" s="181">
        <v>2463.9732454958917</v>
      </c>
      <c r="F2194" s="181">
        <v>2493.9989544470995</v>
      </c>
      <c r="G2194" s="181">
        <v>2523.4364974751434</v>
      </c>
      <c r="H2194" s="181">
        <v>2551.6380098234367</v>
      </c>
      <c r="I2194" s="181">
        <v>2578.9094616831785</v>
      </c>
      <c r="J2194" s="182">
        <v>2605.3812338781986</v>
      </c>
      <c r="K2194" s="181">
        <v>2631.1692100327841</v>
      </c>
      <c r="L2194" s="181">
        <v>2656.3875405229664</v>
      </c>
      <c r="M2194" s="181">
        <v>2681.0584961287777</v>
      </c>
      <c r="N2194" s="181">
        <v>2705.1854875153172</v>
      </c>
      <c r="O2194" s="181">
        <v>2728.7033550508572</v>
      </c>
      <c r="P2194" s="181">
        <v>2751.9626332203984</v>
      </c>
      <c r="Q2194" s="181">
        <v>2775.2889635558136</v>
      </c>
      <c r="R2194" s="181">
        <v>2798.5591830737562</v>
      </c>
      <c r="S2194" s="181">
        <v>2821.8343907339386</v>
      </c>
      <c r="T2194" s="181">
        <v>2845.1992890572983</v>
      </c>
      <c r="U2194" s="181">
        <v>2868.6458782948089</v>
      </c>
      <c r="V2194" s="181">
        <v>2892.1246651786355</v>
      </c>
      <c r="W2194" s="181">
        <v>2915.6652799527428</v>
      </c>
      <c r="X2194" s="181">
        <v>2939.2977638017164</v>
      </c>
      <c r="Y2194" s="181">
        <v>2963.0338528330085</v>
      </c>
    </row>
    <row r="2195" spans="1:25" x14ac:dyDescent="0.25">
      <c r="A2195" s="178" t="s">
        <v>1929</v>
      </c>
      <c r="B2195" s="178" t="s">
        <v>1000</v>
      </c>
      <c r="C2195" s="178" t="s">
        <v>218</v>
      </c>
      <c r="D2195" s="178" t="s">
        <v>2163</v>
      </c>
      <c r="E2195" s="181">
        <v>3148.513048421537</v>
      </c>
      <c r="F2195" s="181">
        <v>3130.2229699377949</v>
      </c>
      <c r="G2195" s="181">
        <v>3118.3472133045739</v>
      </c>
      <c r="H2195" s="181">
        <v>3110.3051925200057</v>
      </c>
      <c r="I2195" s="181">
        <v>3105.1070332772929</v>
      </c>
      <c r="J2195" s="182">
        <v>3101.8849881860597</v>
      </c>
      <c r="K2195" s="181">
        <v>3100.0039012117918</v>
      </c>
      <c r="L2195" s="181">
        <v>3099.0112161512402</v>
      </c>
      <c r="M2195" s="181">
        <v>3098.4809731132191</v>
      </c>
      <c r="N2195" s="181">
        <v>3098.0821516671504</v>
      </c>
      <c r="O2195" s="181">
        <v>3097.4730044062353</v>
      </c>
      <c r="P2195" s="181">
        <v>3096.8316937797986</v>
      </c>
      <c r="Q2195" s="181">
        <v>3096.3475161426818</v>
      </c>
      <c r="R2195" s="181">
        <v>3095.7404781932632</v>
      </c>
      <c r="S2195" s="181">
        <v>3094.95649229844</v>
      </c>
      <c r="T2195" s="181">
        <v>3093.9328286929212</v>
      </c>
      <c r="U2195" s="181">
        <v>3092.5332679289431</v>
      </c>
      <c r="V2195" s="181">
        <v>3090.6560568482191</v>
      </c>
      <c r="W2195" s="181">
        <v>3088.2891813378778</v>
      </c>
      <c r="X2195" s="181">
        <v>3085.4294566064377</v>
      </c>
      <c r="Y2195" s="181">
        <v>3082.0155579649795</v>
      </c>
    </row>
    <row r="2196" spans="1:25" x14ac:dyDescent="0.25">
      <c r="A2196" s="178" t="s">
        <v>1929</v>
      </c>
      <c r="B2196" s="178" t="s">
        <v>1000</v>
      </c>
      <c r="C2196" s="178" t="s">
        <v>464</v>
      </c>
      <c r="D2196" s="178" t="s">
        <v>1650</v>
      </c>
      <c r="E2196" s="181">
        <v>3402.6213362523426</v>
      </c>
      <c r="F2196" s="181">
        <v>3425.7764225286683</v>
      </c>
      <c r="G2196" s="181">
        <v>3456.0803504186465</v>
      </c>
      <c r="H2196" s="181">
        <v>3490.9046332568387</v>
      </c>
      <c r="I2196" s="181">
        <v>3529.2885956695259</v>
      </c>
      <c r="J2196" s="182">
        <v>3570.3591707112464</v>
      </c>
      <c r="K2196" s="181">
        <v>3613.4668547438255</v>
      </c>
      <c r="L2196" s="181">
        <v>3658.1423538758741</v>
      </c>
      <c r="M2196" s="181">
        <v>3703.9226264817103</v>
      </c>
      <c r="N2196" s="181">
        <v>3750.4348067045221</v>
      </c>
      <c r="O2196" s="181">
        <v>3797.2731589395357</v>
      </c>
      <c r="P2196" s="181">
        <v>3844.656386127253</v>
      </c>
      <c r="Q2196" s="181">
        <v>3892.8282576071911</v>
      </c>
      <c r="R2196" s="181">
        <v>3941.4471815138609</v>
      </c>
      <c r="S2196" s="181">
        <v>3990.4450253895684</v>
      </c>
      <c r="T2196" s="181">
        <v>4039.7387770690093</v>
      </c>
      <c r="U2196" s="181">
        <v>4089.143969002253</v>
      </c>
      <c r="V2196" s="181">
        <v>4138.5129357277874</v>
      </c>
      <c r="W2196" s="181">
        <v>4187.8123980378505</v>
      </c>
      <c r="X2196" s="181">
        <v>4237.019846430705</v>
      </c>
      <c r="Y2196" s="181">
        <v>4286.0311407819217</v>
      </c>
    </row>
    <row r="2197" spans="1:25" x14ac:dyDescent="0.25">
      <c r="A2197" s="178" t="s">
        <v>1929</v>
      </c>
      <c r="B2197" s="178" t="s">
        <v>1000</v>
      </c>
      <c r="C2197" s="178" t="s">
        <v>240</v>
      </c>
      <c r="D2197" s="178" t="s">
        <v>241</v>
      </c>
      <c r="E2197" s="181">
        <v>794.72113923180279</v>
      </c>
      <c r="F2197" s="181">
        <v>790.1045117045561</v>
      </c>
      <c r="G2197" s="181">
        <v>787.10693326176568</v>
      </c>
      <c r="H2197" s="181">
        <v>785.07703412482488</v>
      </c>
      <c r="I2197" s="181">
        <v>783.76495856034603</v>
      </c>
      <c r="J2197" s="182">
        <v>782.95167708233396</v>
      </c>
      <c r="K2197" s="181">
        <v>782.4768689553888</v>
      </c>
      <c r="L2197" s="181">
        <v>782.2263037552176</v>
      </c>
      <c r="M2197" s="181">
        <v>782.09246427455969</v>
      </c>
      <c r="N2197" s="181">
        <v>781.99179712498926</v>
      </c>
      <c r="O2197" s="181">
        <v>781.83804130511191</v>
      </c>
      <c r="P2197" s="181">
        <v>781.67616707946775</v>
      </c>
      <c r="Q2197" s="181">
        <v>781.55395503923069</v>
      </c>
      <c r="R2197" s="181">
        <v>781.40073163399143</v>
      </c>
      <c r="S2197" s="181">
        <v>781.20284451905991</v>
      </c>
      <c r="T2197" s="181">
        <v>780.94445997554431</v>
      </c>
      <c r="U2197" s="181">
        <v>780.59119463801255</v>
      </c>
      <c r="V2197" s="181">
        <v>780.11736483146285</v>
      </c>
      <c r="W2197" s="181">
        <v>779.51993805473637</v>
      </c>
      <c r="X2197" s="181">
        <v>778.79811042959761</v>
      </c>
      <c r="Y2197" s="181">
        <v>777.93640289469545</v>
      </c>
    </row>
    <row r="2198" spans="1:25" x14ac:dyDescent="0.25">
      <c r="A2198" s="178" t="s">
        <v>1929</v>
      </c>
      <c r="B2198" s="178" t="s">
        <v>1004</v>
      </c>
      <c r="C2198" s="178" t="s">
        <v>565</v>
      </c>
      <c r="D2198" s="178" t="s">
        <v>566</v>
      </c>
      <c r="E2198" s="181">
        <v>4491.4262057123506</v>
      </c>
      <c r="F2198" s="181">
        <v>4520.5923725957673</v>
      </c>
      <c r="G2198" s="181">
        <v>4545.6237937637543</v>
      </c>
      <c r="H2198" s="181">
        <v>4566.6812543053784</v>
      </c>
      <c r="I2198" s="181">
        <v>4584.9951618972736</v>
      </c>
      <c r="J2198" s="182">
        <v>4601.2966714190334</v>
      </c>
      <c r="K2198" s="181">
        <v>4616.1319980149729</v>
      </c>
      <c r="L2198" s="181">
        <v>4629.9028846284409</v>
      </c>
      <c r="M2198" s="181">
        <v>4642.7451463493499</v>
      </c>
      <c r="N2198" s="181">
        <v>4654.6807546750024</v>
      </c>
      <c r="O2198" s="181">
        <v>4665.5851421835887</v>
      </c>
      <c r="P2198" s="181">
        <v>4675.9938349945314</v>
      </c>
      <c r="Q2198" s="181">
        <v>4686.3835158381862</v>
      </c>
      <c r="R2198" s="181">
        <v>4696.4882783175181</v>
      </c>
      <c r="S2198" s="181">
        <v>4706.3574652315028</v>
      </c>
      <c r="T2198" s="181">
        <v>4716.2114491961602</v>
      </c>
      <c r="U2198" s="181">
        <v>4726.0262239818903</v>
      </c>
      <c r="V2198" s="181">
        <v>4735.6256765350918</v>
      </c>
      <c r="W2198" s="181">
        <v>4745.059517876367</v>
      </c>
      <c r="X2198" s="181">
        <v>4754.4103722448708</v>
      </c>
      <c r="Y2198" s="181">
        <v>4763.8483587266637</v>
      </c>
    </row>
    <row r="2199" spans="1:25" x14ac:dyDescent="0.25">
      <c r="A2199" s="178" t="s">
        <v>1929</v>
      </c>
      <c r="B2199" s="178" t="s">
        <v>1007</v>
      </c>
      <c r="C2199" s="178" t="s">
        <v>218</v>
      </c>
      <c r="D2199" s="178" t="s">
        <v>2164</v>
      </c>
      <c r="E2199" s="181">
        <v>12662.377746084427</v>
      </c>
      <c r="F2199" s="181">
        <v>12846.869017248991</v>
      </c>
      <c r="G2199" s="181">
        <v>13026.137821947923</v>
      </c>
      <c r="H2199" s="181">
        <v>13197.907295860348</v>
      </c>
      <c r="I2199" s="181">
        <v>13364.359448175137</v>
      </c>
      <c r="J2199" s="182">
        <v>13526.621072473183</v>
      </c>
      <c r="K2199" s="181">
        <v>13685.61841834933</v>
      </c>
      <c r="L2199" s="181">
        <v>13842.173131509935</v>
      </c>
      <c r="M2199" s="181">
        <v>13996.521065066609</v>
      </c>
      <c r="N2199" s="181">
        <v>14148.7917880184</v>
      </c>
      <c r="O2199" s="181">
        <v>14298.650010714433</v>
      </c>
      <c r="P2199" s="181">
        <v>14447.900342500341</v>
      </c>
      <c r="Q2199" s="181">
        <v>14598.175235847228</v>
      </c>
      <c r="R2199" s="181">
        <v>14748.590412046637</v>
      </c>
      <c r="S2199" s="181">
        <v>14899.127189345572</v>
      </c>
      <c r="T2199" s="181">
        <v>15050.030230612494</v>
      </c>
      <c r="U2199" s="181">
        <v>15200.769977032345</v>
      </c>
      <c r="V2199" s="181">
        <v>15350.497279561892</v>
      </c>
      <c r="W2199" s="181">
        <v>15499.080972707821</v>
      </c>
      <c r="X2199" s="181">
        <v>15646.338059056094</v>
      </c>
      <c r="Y2199" s="181">
        <v>15792.137823778414</v>
      </c>
    </row>
    <row r="2200" spans="1:25" x14ac:dyDescent="0.25">
      <c r="A2200" s="178" t="s">
        <v>1929</v>
      </c>
      <c r="B2200" s="178" t="s">
        <v>1007</v>
      </c>
      <c r="C2200" s="178" t="s">
        <v>240</v>
      </c>
      <c r="D2200" s="178" t="s">
        <v>241</v>
      </c>
      <c r="E2200" s="181">
        <v>9464.4090615707755</v>
      </c>
      <c r="F2200" s="181">
        <v>9568.7668556264052</v>
      </c>
      <c r="G2200" s="181">
        <v>9668.5675836944993</v>
      </c>
      <c r="H2200" s="181">
        <v>9762.1754430982928</v>
      </c>
      <c r="I2200" s="181">
        <v>9851.263771590633</v>
      </c>
      <c r="J2200" s="182">
        <v>9936.707611993279</v>
      </c>
      <c r="K2200" s="181">
        <v>10019.223105652636</v>
      </c>
      <c r="L2200" s="181">
        <v>10099.44022906091</v>
      </c>
      <c r="M2200" s="181">
        <v>10177.554386372518</v>
      </c>
      <c r="N2200" s="181">
        <v>10253.681246088541</v>
      </c>
      <c r="O2200" s="181">
        <v>10327.599094383149</v>
      </c>
      <c r="P2200" s="181">
        <v>10400.629551951894</v>
      </c>
      <c r="Q2200" s="181">
        <v>10473.953109168147</v>
      </c>
      <c r="R2200" s="181">
        <v>10546.934870804691</v>
      </c>
      <c r="S2200" s="181">
        <v>10619.565241142962</v>
      </c>
      <c r="T2200" s="181">
        <v>10692.021809024638</v>
      </c>
      <c r="U2200" s="181">
        <v>10763.931579806133</v>
      </c>
      <c r="V2200" s="181">
        <v>10834.700799374914</v>
      </c>
      <c r="W2200" s="181">
        <v>10904.248481058496</v>
      </c>
      <c r="X2200" s="181">
        <v>10972.458285223411</v>
      </c>
      <c r="Y2200" s="181">
        <v>11039.251862521593</v>
      </c>
    </row>
    <row r="2201" spans="1:25" x14ac:dyDescent="0.25">
      <c r="A2201" s="178" t="s">
        <v>1929</v>
      </c>
      <c r="B2201" s="178" t="s">
        <v>1010</v>
      </c>
      <c r="C2201" s="178" t="s">
        <v>565</v>
      </c>
      <c r="D2201" s="178" t="s">
        <v>566</v>
      </c>
      <c r="E2201" s="181">
        <v>4292.8812004566889</v>
      </c>
      <c r="F2201" s="181">
        <v>4360.9112808007421</v>
      </c>
      <c r="G2201" s="181">
        <v>4420.9449632566275</v>
      </c>
      <c r="H2201" s="181">
        <v>4473.5482751084528</v>
      </c>
      <c r="I2201" s="181">
        <v>4520.4785720387481</v>
      </c>
      <c r="J2201" s="182">
        <v>4562.8455028835033</v>
      </c>
      <c r="K2201" s="181">
        <v>4601.508663496139</v>
      </c>
      <c r="L2201" s="181">
        <v>4637.1602010280876</v>
      </c>
      <c r="M2201" s="181">
        <v>4670.202730504373</v>
      </c>
      <c r="N2201" s="181">
        <v>4700.903718623751</v>
      </c>
      <c r="O2201" s="181">
        <v>4729.3415588149292</v>
      </c>
      <c r="P2201" s="181">
        <v>4756.2991635191174</v>
      </c>
      <c r="Q2201" s="181">
        <v>4782.5034507020755</v>
      </c>
      <c r="R2201" s="181">
        <v>4807.8652527802496</v>
      </c>
      <c r="S2201" s="181">
        <v>4832.5993221812514</v>
      </c>
      <c r="T2201" s="181">
        <v>4856.7430879746889</v>
      </c>
      <c r="U2201" s="181">
        <v>4880.3014098987769</v>
      </c>
      <c r="V2201" s="181">
        <v>4903.4415793011613</v>
      </c>
      <c r="W2201" s="181">
        <v>4926.3311369099401</v>
      </c>
      <c r="X2201" s="181">
        <v>4949.1269942378212</v>
      </c>
      <c r="Y2201" s="181">
        <v>4971.7598219139691</v>
      </c>
    </row>
    <row r="2202" spans="1:25" x14ac:dyDescent="0.25">
      <c r="A2202" s="178" t="s">
        <v>1929</v>
      </c>
      <c r="B2202" s="178" t="s">
        <v>1023</v>
      </c>
      <c r="C2202" s="178" t="s">
        <v>506</v>
      </c>
      <c r="D2202" s="178" t="s">
        <v>2165</v>
      </c>
      <c r="E2202" s="181">
        <v>3560.2396159078771</v>
      </c>
      <c r="F2202" s="181">
        <v>3618.9826074938715</v>
      </c>
      <c r="G2202" s="181">
        <v>3679.0108161691542</v>
      </c>
      <c r="H2202" s="181">
        <v>3739.137388778975</v>
      </c>
      <c r="I2202" s="181">
        <v>3799.5758812622521</v>
      </c>
      <c r="J2202" s="182">
        <v>3860.3426090734661</v>
      </c>
      <c r="K2202" s="181">
        <v>3921.4653084516672</v>
      </c>
      <c r="L2202" s="181">
        <v>3983.0010338090151</v>
      </c>
      <c r="M2202" s="181">
        <v>4044.8894065988538</v>
      </c>
      <c r="N2202" s="181">
        <v>4107.0569583238248</v>
      </c>
      <c r="O2202" s="181">
        <v>4169.3125861073158</v>
      </c>
      <c r="P2202" s="181">
        <v>4232.1209354406283</v>
      </c>
      <c r="Q2202" s="181">
        <v>4295.9479892521258</v>
      </c>
      <c r="R2202" s="181">
        <v>4360.5510136344783</v>
      </c>
      <c r="S2202" s="181">
        <v>4425.9045397941682</v>
      </c>
      <c r="T2202" s="181">
        <v>4491.804074655297</v>
      </c>
      <c r="U2202" s="181">
        <v>4557.9383036649506</v>
      </c>
      <c r="V2202" s="181">
        <v>4624.1595121736755</v>
      </c>
      <c r="W2202" s="181">
        <v>4690.4696147416189</v>
      </c>
      <c r="X2202" s="181">
        <v>4756.8205938315286</v>
      </c>
      <c r="Y2202" s="181">
        <v>4822.9469794959596</v>
      </c>
    </row>
    <row r="2203" spans="1:25" x14ac:dyDescent="0.25">
      <c r="A2203" s="178" t="s">
        <v>1929</v>
      </c>
      <c r="B2203" s="178" t="s">
        <v>1023</v>
      </c>
      <c r="C2203" s="178" t="s">
        <v>240</v>
      </c>
      <c r="D2203" s="178" t="s">
        <v>241</v>
      </c>
      <c r="E2203" s="181">
        <v>2842.5147730654007</v>
      </c>
      <c r="F2203" s="181">
        <v>2845.9690415590971</v>
      </c>
      <c r="G2203" s="181">
        <v>2849.7255350503829</v>
      </c>
      <c r="H2203" s="181">
        <v>2852.8556672071913</v>
      </c>
      <c r="I2203" s="181">
        <v>2855.5384723132311</v>
      </c>
      <c r="J2203" s="182">
        <v>2857.7969075487413</v>
      </c>
      <c r="K2203" s="181">
        <v>2859.6613251821705</v>
      </c>
      <c r="L2203" s="181">
        <v>2861.1817402893676</v>
      </c>
      <c r="M2203" s="181">
        <v>2862.3224657760084</v>
      </c>
      <c r="N2203" s="181">
        <v>2863.0411373947595</v>
      </c>
      <c r="O2203" s="181">
        <v>2863.2174958190963</v>
      </c>
      <c r="P2203" s="181">
        <v>2863.1824870850437</v>
      </c>
      <c r="Q2203" s="181">
        <v>2863.2488829196832</v>
      </c>
      <c r="R2203" s="181">
        <v>2863.2457333705679</v>
      </c>
      <c r="S2203" s="181">
        <v>2863.1525584695746</v>
      </c>
      <c r="T2203" s="181">
        <v>2862.8359943072528</v>
      </c>
      <c r="U2203" s="181">
        <v>2862.1035056496321</v>
      </c>
      <c r="V2203" s="181">
        <v>2860.8753197131127</v>
      </c>
      <c r="W2203" s="181">
        <v>2859.1679953488292</v>
      </c>
      <c r="X2203" s="181">
        <v>2856.9676492967355</v>
      </c>
      <c r="Y2203" s="181">
        <v>2854.1330350201297</v>
      </c>
    </row>
    <row r="2204" spans="1:25" x14ac:dyDescent="0.25">
      <c r="A2204" s="178" t="s">
        <v>1929</v>
      </c>
      <c r="B2204" s="178" t="s">
        <v>1036</v>
      </c>
      <c r="C2204" s="178" t="s">
        <v>218</v>
      </c>
      <c r="D2204" s="178" t="s">
        <v>1604</v>
      </c>
      <c r="E2204" s="181">
        <v>27869.110996155719</v>
      </c>
      <c r="F2204" s="181">
        <v>28052.674502133803</v>
      </c>
      <c r="G2204" s="181">
        <v>28264.774793332952</v>
      </c>
      <c r="H2204" s="181">
        <v>28490.201072484211</v>
      </c>
      <c r="I2204" s="181">
        <v>28725.979331045062</v>
      </c>
      <c r="J2204" s="182">
        <v>28968.462818994496</v>
      </c>
      <c r="K2204" s="181">
        <v>29214.798225152685</v>
      </c>
      <c r="L2204" s="181">
        <v>29462.850524217352</v>
      </c>
      <c r="M2204" s="181">
        <v>29710.038656030585</v>
      </c>
      <c r="N2204" s="181">
        <v>29954.171256588252</v>
      </c>
      <c r="O2204" s="181">
        <v>30192.64716390763</v>
      </c>
      <c r="P2204" s="181">
        <v>30427.814332545211</v>
      </c>
      <c r="Q2204" s="181">
        <v>30662.021315463713</v>
      </c>
      <c r="R2204" s="181">
        <v>30892.778901504626</v>
      </c>
      <c r="S2204" s="181">
        <v>31119.888783047863</v>
      </c>
      <c r="T2204" s="181">
        <v>31343.535082505277</v>
      </c>
      <c r="U2204" s="181">
        <v>31562.676517284141</v>
      </c>
      <c r="V2204" s="181">
        <v>31776.120686616287</v>
      </c>
      <c r="W2204" s="181">
        <v>31984.017799586676</v>
      </c>
      <c r="X2204" s="181">
        <v>32186.656948151391</v>
      </c>
      <c r="Y2204" s="181">
        <v>32384.115228987946</v>
      </c>
    </row>
    <row r="2205" spans="1:25" x14ac:dyDescent="0.25">
      <c r="A2205" s="178" t="s">
        <v>1929</v>
      </c>
      <c r="B2205" s="178" t="s">
        <v>1036</v>
      </c>
      <c r="C2205" s="178" t="s">
        <v>240</v>
      </c>
      <c r="D2205" s="178" t="s">
        <v>241</v>
      </c>
      <c r="E2205" s="181">
        <v>6742.7391680921764</v>
      </c>
      <c r="F2205" s="181">
        <v>6800.4576488897073</v>
      </c>
      <c r="G2205" s="181">
        <v>6866.2629808756701</v>
      </c>
      <c r="H2205" s="181">
        <v>6936.5048043033685</v>
      </c>
      <c r="I2205" s="181">
        <v>7010.4898270841013</v>
      </c>
      <c r="J2205" s="182">
        <v>7087.3555691415822</v>
      </c>
      <c r="K2205" s="181">
        <v>7166.4268226859676</v>
      </c>
      <c r="L2205" s="181">
        <v>7247.1986247007881</v>
      </c>
      <c r="M2205" s="181">
        <v>7329.0506408223009</v>
      </c>
      <c r="N2205" s="181">
        <v>7411.4516081931233</v>
      </c>
      <c r="O2205" s="181">
        <v>7493.7615938230456</v>
      </c>
      <c r="P2205" s="181">
        <v>7576.5640526331754</v>
      </c>
      <c r="Q2205" s="181">
        <v>7660.4493631705618</v>
      </c>
      <c r="R2205" s="181">
        <v>7744.8025961053836</v>
      </c>
      <c r="S2205" s="181">
        <v>7829.5761316452754</v>
      </c>
      <c r="T2205" s="181">
        <v>7914.817588262581</v>
      </c>
      <c r="U2205" s="181">
        <v>8000.2640620409793</v>
      </c>
      <c r="V2205" s="181">
        <v>8085.6095299821927</v>
      </c>
      <c r="W2205" s="181">
        <v>8170.8853968297917</v>
      </c>
      <c r="X2205" s="181">
        <v>8256.1583905430634</v>
      </c>
      <c r="Y2205" s="181">
        <v>8341.4409880253734</v>
      </c>
    </row>
    <row r="2206" spans="1:25" x14ac:dyDescent="0.25">
      <c r="A2206" s="178" t="s">
        <v>1929</v>
      </c>
      <c r="B2206" s="178" t="s">
        <v>1047</v>
      </c>
      <c r="C2206" s="178" t="s">
        <v>218</v>
      </c>
      <c r="D2206" s="178" t="s">
        <v>2166</v>
      </c>
      <c r="E2206" s="181">
        <v>7714.2405339128063</v>
      </c>
      <c r="F2206" s="181">
        <v>7849.4327078111401</v>
      </c>
      <c r="G2206" s="181">
        <v>7980.4240332742347</v>
      </c>
      <c r="H2206" s="181">
        <v>8106.272722329727</v>
      </c>
      <c r="I2206" s="181">
        <v>8228.5822005240516</v>
      </c>
      <c r="J2206" s="182">
        <v>8348.1936388833419</v>
      </c>
      <c r="K2206" s="181">
        <v>8465.7426977376963</v>
      </c>
      <c r="L2206" s="181">
        <v>8581.7445524855684</v>
      </c>
      <c r="M2206" s="181">
        <v>8696.3225422395608</v>
      </c>
      <c r="N2206" s="181">
        <v>8809.514892725756</v>
      </c>
      <c r="O2206" s="181">
        <v>8921.062034272496</v>
      </c>
      <c r="P2206" s="181">
        <v>9032.0404148033595</v>
      </c>
      <c r="Q2206" s="181">
        <v>9143.4338569234023</v>
      </c>
      <c r="R2206" s="181">
        <v>9254.6739864332721</v>
      </c>
      <c r="S2206" s="181">
        <v>9365.7867967619914</v>
      </c>
      <c r="T2206" s="181">
        <v>9476.9257213955552</v>
      </c>
      <c r="U2206" s="181">
        <v>9587.6899814568715</v>
      </c>
      <c r="V2206" s="181">
        <v>9697.5485473604604</v>
      </c>
      <c r="W2206" s="181">
        <v>9806.4902606827163</v>
      </c>
      <c r="X2206" s="181">
        <v>9914.5124189729286</v>
      </c>
      <c r="Y2206" s="181">
        <v>10021.587462945177</v>
      </c>
    </row>
    <row r="2207" spans="1:25" x14ac:dyDescent="0.25">
      <c r="A2207" s="178" t="s">
        <v>1929</v>
      </c>
      <c r="B2207" s="178" t="s">
        <v>1047</v>
      </c>
      <c r="C2207" s="178" t="s">
        <v>240</v>
      </c>
      <c r="D2207" s="178" t="s">
        <v>241</v>
      </c>
      <c r="E2207" s="181">
        <v>9825.0268217354042</v>
      </c>
      <c r="F2207" s="181">
        <v>9953.6462462380514</v>
      </c>
      <c r="G2207" s="181">
        <v>10075.88749238048</v>
      </c>
      <c r="H2207" s="181">
        <v>10190.653114111636</v>
      </c>
      <c r="I2207" s="181">
        <v>10300.05039872192</v>
      </c>
      <c r="J2207" s="182">
        <v>10405.200519762268</v>
      </c>
      <c r="K2207" s="181">
        <v>10506.950525129214</v>
      </c>
      <c r="L2207" s="181">
        <v>10605.984247999697</v>
      </c>
      <c r="M2207" s="181">
        <v>10702.491817930571</v>
      </c>
      <c r="N2207" s="181">
        <v>10796.555898947689</v>
      </c>
      <c r="O2207" s="181">
        <v>10887.894352373907</v>
      </c>
      <c r="P2207" s="181">
        <v>10977.85355565811</v>
      </c>
      <c r="Q2207" s="181">
        <v>11067.645671903283</v>
      </c>
      <c r="R2207" s="181">
        <v>11156.591943161493</v>
      </c>
      <c r="S2207" s="181">
        <v>11244.738328059062</v>
      </c>
      <c r="T2207" s="181">
        <v>11332.282498831029</v>
      </c>
      <c r="U2207" s="181">
        <v>11418.758965944318</v>
      </c>
      <c r="V2207" s="181">
        <v>11503.555227292596</v>
      </c>
      <c r="W2207" s="181">
        <v>11586.682784800134</v>
      </c>
      <c r="X2207" s="181">
        <v>11668.162929445938</v>
      </c>
      <c r="Y2207" s="181">
        <v>11747.987495233174</v>
      </c>
    </row>
    <row r="2208" spans="1:25" x14ac:dyDescent="0.25">
      <c r="A2208" s="178" t="s">
        <v>1929</v>
      </c>
      <c r="B2208" s="178" t="s">
        <v>1049</v>
      </c>
      <c r="C2208" s="178" t="s">
        <v>218</v>
      </c>
      <c r="D2208" s="178" t="s">
        <v>2167</v>
      </c>
      <c r="E2208" s="181">
        <v>9148.4960890753318</v>
      </c>
      <c r="F2208" s="181">
        <v>9208.3506237231941</v>
      </c>
      <c r="G2208" s="181">
        <v>9273.155158664169</v>
      </c>
      <c r="H2208" s="181">
        <v>9339.165564992807</v>
      </c>
      <c r="I2208" s="181">
        <v>9406.1613429967856</v>
      </c>
      <c r="J2208" s="182">
        <v>9473.6050730083316</v>
      </c>
      <c r="K2208" s="181">
        <v>9541.1163346957128</v>
      </c>
      <c r="L2208" s="181">
        <v>9608.4586687167484</v>
      </c>
      <c r="M2208" s="181">
        <v>9675.2017366812015</v>
      </c>
      <c r="N2208" s="181">
        <v>9741.0232154329588</v>
      </c>
      <c r="O2208" s="181">
        <v>9805.4109950273651</v>
      </c>
      <c r="P2208" s="181">
        <v>9869.3919778366053</v>
      </c>
      <c r="Q2208" s="181">
        <v>9933.9910237818895</v>
      </c>
      <c r="R2208" s="181">
        <v>9998.6788926315166</v>
      </c>
      <c r="S2208" s="181">
        <v>10063.561531043362</v>
      </c>
      <c r="T2208" s="181">
        <v>10128.50061800792</v>
      </c>
      <c r="U2208" s="181">
        <v>10193.125527186625</v>
      </c>
      <c r="V2208" s="181">
        <v>10257.297671822611</v>
      </c>
      <c r="W2208" s="181">
        <v>10321.122242440055</v>
      </c>
      <c r="X2208" s="181">
        <v>10384.664661174878</v>
      </c>
      <c r="Y2208" s="181">
        <v>10447.609818904422</v>
      </c>
    </row>
    <row r="2209" spans="1:25" x14ac:dyDescent="0.25">
      <c r="A2209" s="178" t="s">
        <v>1929</v>
      </c>
      <c r="B2209" s="178" t="s">
        <v>1049</v>
      </c>
      <c r="C2209" s="178" t="s">
        <v>240</v>
      </c>
      <c r="D2209" s="178" t="s">
        <v>241</v>
      </c>
      <c r="E2209" s="181">
        <v>4761.065701254257</v>
      </c>
      <c r="F2209" s="181">
        <v>4781.8551169233442</v>
      </c>
      <c r="G2209" s="181">
        <v>4805.2757311667019</v>
      </c>
      <c r="H2209" s="181">
        <v>4829.3792808715943</v>
      </c>
      <c r="I2209" s="181">
        <v>4854.0524033582142</v>
      </c>
      <c r="J2209" s="182">
        <v>4879.0196022816799</v>
      </c>
      <c r="K2209" s="181">
        <v>4904.0884035539548</v>
      </c>
      <c r="L2209" s="181">
        <v>4929.1417694469874</v>
      </c>
      <c r="M2209" s="181">
        <v>4953.9643326472542</v>
      </c>
      <c r="N2209" s="181">
        <v>4978.3975584747113</v>
      </c>
      <c r="O2209" s="181">
        <v>5002.187227169341</v>
      </c>
      <c r="P2209" s="181">
        <v>5025.864595187606</v>
      </c>
      <c r="Q2209" s="181">
        <v>5049.9560666816742</v>
      </c>
      <c r="R2209" s="181">
        <v>5074.1957775453693</v>
      </c>
      <c r="S2209" s="181">
        <v>5098.6415565852694</v>
      </c>
      <c r="T2209" s="181">
        <v>5123.2273550293048</v>
      </c>
      <c r="U2209" s="181">
        <v>5147.7702873394601</v>
      </c>
      <c r="V2209" s="181">
        <v>5172.20564855058</v>
      </c>
      <c r="W2209" s="181">
        <v>5196.5918670073652</v>
      </c>
      <c r="X2209" s="181">
        <v>5220.9670255435731</v>
      </c>
      <c r="Y2209" s="181">
        <v>5245.1779477761029</v>
      </c>
    </row>
    <row r="2210" spans="1:25" x14ac:dyDescent="0.25">
      <c r="A2210" s="178" t="s">
        <v>1929</v>
      </c>
      <c r="B2210" s="178" t="s">
        <v>1051</v>
      </c>
      <c r="C2210" s="178" t="s">
        <v>218</v>
      </c>
      <c r="D2210" s="178" t="s">
        <v>2168</v>
      </c>
      <c r="E2210" s="181">
        <v>4554.1931163518029</v>
      </c>
      <c r="F2210" s="181">
        <v>4567.6040866245285</v>
      </c>
      <c r="G2210" s="181">
        <v>4575.5752658374895</v>
      </c>
      <c r="H2210" s="181">
        <v>4577.5624508703359</v>
      </c>
      <c r="I2210" s="181">
        <v>4574.6132979178346</v>
      </c>
      <c r="J2210" s="182">
        <v>4567.3341619961702</v>
      </c>
      <c r="K2210" s="181">
        <v>4556.222437102223</v>
      </c>
      <c r="L2210" s="181">
        <v>4541.7095657900327</v>
      </c>
      <c r="M2210" s="181">
        <v>4524.0108110533165</v>
      </c>
      <c r="N2210" s="181">
        <v>4503.3053009185387</v>
      </c>
      <c r="O2210" s="181">
        <v>4479.6291104135971</v>
      </c>
      <c r="P2210" s="181">
        <v>4453.7126002647619</v>
      </c>
      <c r="Q2210" s="181">
        <v>4426.2008106040503</v>
      </c>
      <c r="R2210" s="181">
        <v>4396.9470709326579</v>
      </c>
      <c r="S2210" s="181">
        <v>4366.0940803991325</v>
      </c>
      <c r="T2210" s="181">
        <v>4333.8138411236087</v>
      </c>
      <c r="U2210" s="181">
        <v>4300.0986934596176</v>
      </c>
      <c r="V2210" s="181">
        <v>4264.8907574539289</v>
      </c>
      <c r="W2210" s="181">
        <v>4228.2871181727387</v>
      </c>
      <c r="X2210" s="181">
        <v>4190.3660153718374</v>
      </c>
      <c r="Y2210" s="181">
        <v>4151.1764909328303</v>
      </c>
    </row>
    <row r="2211" spans="1:25" x14ac:dyDescent="0.25">
      <c r="A2211" s="178" t="s">
        <v>1929</v>
      </c>
      <c r="B2211" s="178" t="s">
        <v>1051</v>
      </c>
      <c r="C2211" s="178" t="s">
        <v>240</v>
      </c>
      <c r="D2211" s="178" t="s">
        <v>241</v>
      </c>
      <c r="E2211" s="181">
        <v>2243.6396630646791</v>
      </c>
      <c r="F2211" s="181">
        <v>2326.4538378259576</v>
      </c>
      <c r="G2211" s="181">
        <v>2409.4394163623579</v>
      </c>
      <c r="H2211" s="181">
        <v>2492.1197413989357</v>
      </c>
      <c r="I2211" s="181">
        <v>2574.8583121442089</v>
      </c>
      <c r="J2211" s="182">
        <v>2657.823000658711</v>
      </c>
      <c r="K2211" s="181">
        <v>2741.1481413276788</v>
      </c>
      <c r="L2211" s="181">
        <v>2824.9532647610249</v>
      </c>
      <c r="M2211" s="181">
        <v>2909.2420982767262</v>
      </c>
      <c r="N2211" s="181">
        <v>2994.0009967516089</v>
      </c>
      <c r="O2211" s="181">
        <v>3079.1222236981807</v>
      </c>
      <c r="P2211" s="181">
        <v>3164.9829797403768</v>
      </c>
      <c r="Q2211" s="181">
        <v>3251.955725781313</v>
      </c>
      <c r="R2211" s="181">
        <v>3339.8662020451461</v>
      </c>
      <c r="S2211" s="181">
        <v>3428.7454255383736</v>
      </c>
      <c r="T2211" s="181">
        <v>3518.655302671727</v>
      </c>
      <c r="U2211" s="181">
        <v>3609.5180315057091</v>
      </c>
      <c r="V2211" s="181">
        <v>3701.2040110594412</v>
      </c>
      <c r="W2211" s="181">
        <v>3793.7080235872045</v>
      </c>
      <c r="X2211" s="181">
        <v>3887.0104868281664</v>
      </c>
      <c r="Y2211" s="181">
        <v>3981.0650320712084</v>
      </c>
    </row>
    <row r="2212" spans="1:25" x14ac:dyDescent="0.25">
      <c r="A2212" s="178" t="s">
        <v>1929</v>
      </c>
      <c r="B2212" s="178" t="s">
        <v>1056</v>
      </c>
      <c r="C2212" s="178" t="s">
        <v>218</v>
      </c>
      <c r="D2212" s="178" t="s">
        <v>2169</v>
      </c>
      <c r="E2212" s="181">
        <v>4055.7393624945012</v>
      </c>
      <c r="F2212" s="181">
        <v>4121.2216401659753</v>
      </c>
      <c r="G2212" s="181">
        <v>4179.8751757068376</v>
      </c>
      <c r="H2212" s="181">
        <v>4232.1045625111228</v>
      </c>
      <c r="I2212" s="181">
        <v>4279.4194009682797</v>
      </c>
      <c r="J2212" s="182">
        <v>4322.7986487705648</v>
      </c>
      <c r="K2212" s="181">
        <v>4362.9985987475238</v>
      </c>
      <c r="L2212" s="181">
        <v>4400.6101315663063</v>
      </c>
      <c r="M2212" s="181">
        <v>4435.9564387994242</v>
      </c>
      <c r="N2212" s="181">
        <v>4469.2630593606864</v>
      </c>
      <c r="O2212" s="181">
        <v>4500.5530602816743</v>
      </c>
      <c r="P2212" s="181">
        <v>4530.4789803393087</v>
      </c>
      <c r="Q2212" s="181">
        <v>4559.6169603620556</v>
      </c>
      <c r="R2212" s="181">
        <v>4587.7686525631625</v>
      </c>
      <c r="S2212" s="181">
        <v>4615.0036761353049</v>
      </c>
      <c r="T2212" s="181">
        <v>4641.374548894727</v>
      </c>
      <c r="U2212" s="181">
        <v>4666.9550901479734</v>
      </c>
      <c r="V2212" s="181">
        <v>4691.8225779702398</v>
      </c>
      <c r="W2212" s="181">
        <v>4716.0257439105071</v>
      </c>
      <c r="X2212" s="181">
        <v>4739.6079585026937</v>
      </c>
      <c r="Y2212" s="181">
        <v>4762.549366848406</v>
      </c>
    </row>
    <row r="2213" spans="1:25" x14ac:dyDescent="0.25">
      <c r="A2213" s="178" t="s">
        <v>1929</v>
      </c>
      <c r="B2213" s="178" t="s">
        <v>1056</v>
      </c>
      <c r="C2213" s="178" t="s">
        <v>240</v>
      </c>
      <c r="D2213" s="178" t="s">
        <v>241</v>
      </c>
      <c r="E2213" s="181">
        <v>1814.2498596081241</v>
      </c>
      <c r="F2213" s="181">
        <v>1842.6673843678689</v>
      </c>
      <c r="G2213" s="181">
        <v>1868.0057408458269</v>
      </c>
      <c r="H2213" s="181">
        <v>1890.4500209361747</v>
      </c>
      <c r="I2213" s="181">
        <v>1910.6783337792683</v>
      </c>
      <c r="J2213" s="182">
        <v>1929.1306962568563</v>
      </c>
      <c r="K2213" s="181">
        <v>1946.1469719703234</v>
      </c>
      <c r="L2213" s="181">
        <v>1961.9926336861672</v>
      </c>
      <c r="M2213" s="181">
        <v>1976.81336094582</v>
      </c>
      <c r="N2213" s="181">
        <v>1990.7110617084973</v>
      </c>
      <c r="O2213" s="181">
        <v>2003.6973091451314</v>
      </c>
      <c r="P2213" s="181">
        <v>2016.0637707183391</v>
      </c>
      <c r="Q2213" s="181">
        <v>2028.0675806649924</v>
      </c>
      <c r="R2213" s="181">
        <v>2039.6210654949475</v>
      </c>
      <c r="S2213" s="181">
        <v>2050.7557942848471</v>
      </c>
      <c r="T2213" s="181">
        <v>2061.4956811234556</v>
      </c>
      <c r="U2213" s="181">
        <v>2071.8740519818334</v>
      </c>
      <c r="V2213" s="181">
        <v>2081.9257048950549</v>
      </c>
      <c r="W2213" s="181">
        <v>2091.6727112650856</v>
      </c>
      <c r="X2213" s="181">
        <v>2101.1347244336348</v>
      </c>
      <c r="Y2213" s="181">
        <v>2110.3033454300121</v>
      </c>
    </row>
    <row r="2214" spans="1:25" x14ac:dyDescent="0.25">
      <c r="A2214" s="178" t="s">
        <v>1929</v>
      </c>
      <c r="B2214" s="178" t="s">
        <v>1061</v>
      </c>
      <c r="C2214" s="178" t="s">
        <v>218</v>
      </c>
      <c r="D2214" s="178" t="s">
        <v>1875</v>
      </c>
      <c r="E2214" s="181">
        <v>4665.5102755298567</v>
      </c>
      <c r="F2214" s="181">
        <v>4781.2922727013165</v>
      </c>
      <c r="G2214" s="181">
        <v>4889.1041649496683</v>
      </c>
      <c r="H2214" s="181">
        <v>4989.1515269664924</v>
      </c>
      <c r="I2214" s="181">
        <v>5083.1952416819749</v>
      </c>
      <c r="J2214" s="182">
        <v>5172.3638950218774</v>
      </c>
      <c r="K2214" s="181">
        <v>5257.541827724227</v>
      </c>
      <c r="L2214" s="181">
        <v>5339.4387441461731</v>
      </c>
      <c r="M2214" s="181">
        <v>5418.4230932993132</v>
      </c>
      <c r="N2214" s="181">
        <v>5494.7820572677156</v>
      </c>
      <c r="O2214" s="181">
        <v>5568.5742209320706</v>
      </c>
      <c r="P2214" s="181">
        <v>5640.7069927461926</v>
      </c>
      <c r="Q2214" s="181">
        <v>5712.004408459281</v>
      </c>
      <c r="R2214" s="181">
        <v>5782.2988208799234</v>
      </c>
      <c r="S2214" s="181">
        <v>5851.8245463310586</v>
      </c>
      <c r="T2214" s="181">
        <v>5921.1254610721171</v>
      </c>
      <c r="U2214" s="181">
        <v>5990.1877068257427</v>
      </c>
      <c r="V2214" s="181">
        <v>6058.6553231401322</v>
      </c>
      <c r="W2214" s="181">
        <v>6126.6670121244506</v>
      </c>
      <c r="X2214" s="181">
        <v>6194.3826172724011</v>
      </c>
      <c r="Y2214" s="181">
        <v>6262.1475675350539</v>
      </c>
    </row>
    <row r="2215" spans="1:25" x14ac:dyDescent="0.25">
      <c r="A2215" s="178" t="s">
        <v>1929</v>
      </c>
      <c r="B2215" s="178" t="s">
        <v>1061</v>
      </c>
      <c r="C2215" s="178" t="s">
        <v>240</v>
      </c>
      <c r="D2215" s="178" t="s">
        <v>241</v>
      </c>
      <c r="E2215" s="181">
        <v>10842.297435794961</v>
      </c>
      <c r="F2215" s="181">
        <v>11036.784749919017</v>
      </c>
      <c r="G2215" s="181">
        <v>11210.238627510655</v>
      </c>
      <c r="H2215" s="181">
        <v>11363.545166292699</v>
      </c>
      <c r="I2215" s="181">
        <v>11501.088271789427</v>
      </c>
      <c r="J2215" s="182">
        <v>11625.717185083311</v>
      </c>
      <c r="K2215" s="181">
        <v>11739.66266158014</v>
      </c>
      <c r="L2215" s="181">
        <v>11844.711163253232</v>
      </c>
      <c r="M2215" s="181">
        <v>11941.851762487842</v>
      </c>
      <c r="N2215" s="181">
        <v>12031.870968590125</v>
      </c>
      <c r="O2215" s="181">
        <v>12115.038567322776</v>
      </c>
      <c r="P2215" s="181">
        <v>12193.453088279897</v>
      </c>
      <c r="Q2215" s="181">
        <v>12268.981249877123</v>
      </c>
      <c r="R2215" s="181">
        <v>12341.326477990402</v>
      </c>
      <c r="S2215" s="181">
        <v>12411.052652041264</v>
      </c>
      <c r="T2215" s="181">
        <v>12479.362405153021</v>
      </c>
      <c r="U2215" s="181">
        <v>12546.260659638299</v>
      </c>
      <c r="V2215" s="181">
        <v>12611.040504071429</v>
      </c>
      <c r="W2215" s="181">
        <v>12674.036103105942</v>
      </c>
      <c r="X2215" s="181">
        <v>12735.617264463359</v>
      </c>
      <c r="Y2215" s="181">
        <v>12796.524371885836</v>
      </c>
    </row>
    <row r="2216" spans="1:25" x14ac:dyDescent="0.25">
      <c r="A2216" s="178" t="s">
        <v>1929</v>
      </c>
      <c r="B2216" s="178" t="s">
        <v>1063</v>
      </c>
      <c r="C2216" s="178" t="s">
        <v>218</v>
      </c>
      <c r="D2216" s="178" t="s">
        <v>2170</v>
      </c>
      <c r="E2216" s="181">
        <v>7697.1441793243612</v>
      </c>
      <c r="F2216" s="181">
        <v>7797.6278726529481</v>
      </c>
      <c r="G2216" s="181">
        <v>7886.3559063440534</v>
      </c>
      <c r="H2216" s="181">
        <v>7963.1504021142864</v>
      </c>
      <c r="I2216" s="181">
        <v>8030.2502737355317</v>
      </c>
      <c r="J2216" s="182">
        <v>8089.0132363492412</v>
      </c>
      <c r="K2216" s="181">
        <v>8140.4899147690276</v>
      </c>
      <c r="L2216" s="181">
        <v>8185.5313654314887</v>
      </c>
      <c r="M2216" s="181">
        <v>8224.5545974196611</v>
      </c>
      <c r="N2216" s="181">
        <v>8257.8693981972701</v>
      </c>
      <c r="O2216" s="181">
        <v>8285.468727202533</v>
      </c>
      <c r="P2216" s="181">
        <v>8308.5673554170608</v>
      </c>
      <c r="Q2216" s="181">
        <v>8328.23763941773</v>
      </c>
      <c r="R2216" s="181">
        <v>8344.1058857524058</v>
      </c>
      <c r="S2216" s="181">
        <v>8356.3067347631877</v>
      </c>
      <c r="T2216" s="181">
        <v>8365.0800633319031</v>
      </c>
      <c r="U2216" s="181">
        <v>8370.3414214963777</v>
      </c>
      <c r="V2216" s="181">
        <v>8371.8729379581982</v>
      </c>
      <c r="W2216" s="181">
        <v>8369.7614359167692</v>
      </c>
      <c r="X2216" s="181">
        <v>8364.0725223907029</v>
      </c>
      <c r="Y2216" s="181">
        <v>8354.8708308431396</v>
      </c>
    </row>
    <row r="2217" spans="1:25" x14ac:dyDescent="0.25">
      <c r="A2217" s="178" t="s">
        <v>1929</v>
      </c>
      <c r="B2217" s="178" t="s">
        <v>1063</v>
      </c>
      <c r="C2217" s="178" t="s">
        <v>560</v>
      </c>
      <c r="D2217" s="178" t="s">
        <v>2171</v>
      </c>
      <c r="E2217" s="181">
        <v>2496.5352553220932</v>
      </c>
      <c r="F2217" s="181">
        <v>2520.22753044206</v>
      </c>
      <c r="G2217" s="181">
        <v>2539.9360533446029</v>
      </c>
      <c r="H2217" s="181">
        <v>2555.6448006761261</v>
      </c>
      <c r="I2217" s="181">
        <v>2568.1111673082087</v>
      </c>
      <c r="J2217" s="182">
        <v>2577.8013615223795</v>
      </c>
      <c r="K2217" s="181">
        <v>2585.0777486049556</v>
      </c>
      <c r="L2217" s="181">
        <v>2590.2346457862814</v>
      </c>
      <c r="M2217" s="181">
        <v>2593.4255381769226</v>
      </c>
      <c r="N2217" s="181">
        <v>2594.7682154930349</v>
      </c>
      <c r="O2217" s="181">
        <v>2594.2797516892792</v>
      </c>
      <c r="P2217" s="181">
        <v>2592.3583345019069</v>
      </c>
      <c r="Q2217" s="181">
        <v>2589.3524042869494</v>
      </c>
      <c r="R2217" s="181">
        <v>2585.1575904278834</v>
      </c>
      <c r="S2217" s="181">
        <v>2579.8280088009019</v>
      </c>
      <c r="T2217" s="181">
        <v>2573.4494772353682</v>
      </c>
      <c r="U2217" s="181">
        <v>2566.0072648734613</v>
      </c>
      <c r="V2217" s="181">
        <v>2557.4461689927684</v>
      </c>
      <c r="W2217" s="181">
        <v>2547.8045943623652</v>
      </c>
      <c r="X2217" s="181">
        <v>2537.1140536306098</v>
      </c>
      <c r="Y2217" s="181">
        <v>2525.4054030041311</v>
      </c>
    </row>
    <row r="2218" spans="1:25" x14ac:dyDescent="0.25">
      <c r="A2218" s="178" t="s">
        <v>1929</v>
      </c>
      <c r="B2218" s="178" t="s">
        <v>1063</v>
      </c>
      <c r="C2218" s="178" t="s">
        <v>528</v>
      </c>
      <c r="D2218" s="178" t="s">
        <v>2172</v>
      </c>
      <c r="E2218" s="181">
        <v>2650.4173959583295</v>
      </c>
      <c r="F2218" s="181">
        <v>2608.0345876900119</v>
      </c>
      <c r="G2218" s="181">
        <v>2562.0842304373045</v>
      </c>
      <c r="H2218" s="181">
        <v>2512.859106072814</v>
      </c>
      <c r="I2218" s="181">
        <v>2461.3789985307235</v>
      </c>
      <c r="J2218" s="182">
        <v>2408.3031040235851</v>
      </c>
      <c r="K2218" s="181">
        <v>2354.1402430325434</v>
      </c>
      <c r="L2218" s="181">
        <v>2299.2958496115152</v>
      </c>
      <c r="M2218" s="181">
        <v>2244.0191350169875</v>
      </c>
      <c r="N2218" s="181">
        <v>2188.5091539865648</v>
      </c>
      <c r="O2218" s="181">
        <v>2132.8662859513529</v>
      </c>
      <c r="P2218" s="181">
        <v>2077.4897103984854</v>
      </c>
      <c r="Q2218" s="181">
        <v>2022.7026104573199</v>
      </c>
      <c r="R2218" s="181">
        <v>1968.452421647836</v>
      </c>
      <c r="S2218" s="181">
        <v>1914.8099622275072</v>
      </c>
      <c r="T2218" s="181">
        <v>1861.8624647818228</v>
      </c>
      <c r="U2218" s="181">
        <v>1809.6177902398783</v>
      </c>
      <c r="V2218" s="181">
        <v>1758.0551794130058</v>
      </c>
      <c r="W2218" s="181">
        <v>1707.218635072388</v>
      </c>
      <c r="X2218" s="181">
        <v>1657.1432131835686</v>
      </c>
      <c r="Y2218" s="181">
        <v>1607.8598190710079</v>
      </c>
    </row>
    <row r="2219" spans="1:25" x14ac:dyDescent="0.25">
      <c r="A2219" s="178" t="s">
        <v>1929</v>
      </c>
      <c r="B2219" s="178" t="s">
        <v>1063</v>
      </c>
      <c r="C2219" s="178" t="s">
        <v>530</v>
      </c>
      <c r="D2219" s="178" t="s">
        <v>2173</v>
      </c>
      <c r="E2219" s="181">
        <v>2285.9596944514551</v>
      </c>
      <c r="F2219" s="181">
        <v>2363.5293798517605</v>
      </c>
      <c r="G2219" s="181">
        <v>2439.6887578861206</v>
      </c>
      <c r="H2219" s="181">
        <v>2514.2156385898866</v>
      </c>
      <c r="I2219" s="181">
        <v>2587.6541960098434</v>
      </c>
      <c r="J2219" s="182">
        <v>2660.3100571365353</v>
      </c>
      <c r="K2219" s="181">
        <v>2732.4159099187032</v>
      </c>
      <c r="L2219" s="181">
        <v>2804.1593699044183</v>
      </c>
      <c r="M2219" s="181">
        <v>2875.5952397807018</v>
      </c>
      <c r="N2219" s="181">
        <v>2946.7475473383793</v>
      </c>
      <c r="O2219" s="181">
        <v>3017.5297168766269</v>
      </c>
      <c r="P2219" s="181">
        <v>3088.3049025771247</v>
      </c>
      <c r="Q2219" s="181">
        <v>3159.4150854628565</v>
      </c>
      <c r="R2219" s="181">
        <v>3230.6725213030413</v>
      </c>
      <c r="S2219" s="181">
        <v>3302.0759418205726</v>
      </c>
      <c r="T2219" s="181">
        <v>3373.667973967797</v>
      </c>
      <c r="U2219" s="181">
        <v>3445.3628138325676</v>
      </c>
      <c r="V2219" s="181">
        <v>3517.012970588718</v>
      </c>
      <c r="W2219" s="181">
        <v>3588.5910835034178</v>
      </c>
      <c r="X2219" s="181">
        <v>3660.0602678682858</v>
      </c>
      <c r="Y2219" s="181">
        <v>3731.3822343486909</v>
      </c>
    </row>
    <row r="2220" spans="1:25" x14ac:dyDescent="0.25">
      <c r="A2220" s="178" t="s">
        <v>1929</v>
      </c>
      <c r="B2220" s="178" t="s">
        <v>1063</v>
      </c>
      <c r="C2220" s="178" t="s">
        <v>240</v>
      </c>
      <c r="D2220" s="178" t="s">
        <v>241</v>
      </c>
      <c r="E2220" s="181">
        <v>2049.0621884719858</v>
      </c>
      <c r="F2220" s="181">
        <v>2140.9764072895155</v>
      </c>
      <c r="G2220" s="181">
        <v>2233.3130680968816</v>
      </c>
      <c r="H2220" s="181">
        <v>2325.8516543189849</v>
      </c>
      <c r="I2220" s="181">
        <v>2419.0788938328064</v>
      </c>
      <c r="J2220" s="182">
        <v>2513.2769947702122</v>
      </c>
      <c r="K2220" s="181">
        <v>2608.67040321989</v>
      </c>
      <c r="L2220" s="181">
        <v>2705.4493252554898</v>
      </c>
      <c r="M2220" s="181">
        <v>2803.6821273625496</v>
      </c>
      <c r="N2220" s="181">
        <v>2903.409233697228</v>
      </c>
      <c r="O2220" s="181">
        <v>3004.5620988932446</v>
      </c>
      <c r="P2220" s="181">
        <v>3107.5212379494501</v>
      </c>
      <c r="Q2220" s="181">
        <v>3212.6611972481046</v>
      </c>
      <c r="R2220" s="181">
        <v>3319.8272392229687</v>
      </c>
      <c r="S2220" s="181">
        <v>3429.0507212185203</v>
      </c>
      <c r="T2220" s="181">
        <v>3540.4094907981794</v>
      </c>
      <c r="U2220" s="181">
        <v>3653.8475705312453</v>
      </c>
      <c r="V2220" s="181">
        <v>3769.239550288909</v>
      </c>
      <c r="W2220" s="181">
        <v>3886.5839156168263</v>
      </c>
      <c r="X2220" s="181">
        <v>4005.8678466555612</v>
      </c>
      <c r="Y2220" s="181">
        <v>4127.0756194209589</v>
      </c>
    </row>
    <row r="2221" spans="1:25" x14ac:dyDescent="0.25">
      <c r="A2221" s="178" t="s">
        <v>1929</v>
      </c>
      <c r="B2221" s="178" t="s">
        <v>1066</v>
      </c>
      <c r="C2221" s="178" t="s">
        <v>218</v>
      </c>
      <c r="D2221" s="178" t="s">
        <v>2174</v>
      </c>
      <c r="E2221" s="181">
        <v>3917.6317768360186</v>
      </c>
      <c r="F2221" s="181">
        <v>3950.305843935042</v>
      </c>
      <c r="G2221" s="181">
        <v>3980.5616204062094</v>
      </c>
      <c r="H2221" s="181">
        <v>4008.2405771051795</v>
      </c>
      <c r="I2221" s="181">
        <v>4034.3405741208844</v>
      </c>
      <c r="J2221" s="182">
        <v>4059.4420776250863</v>
      </c>
      <c r="K2221" s="181">
        <v>4083.9830621689825</v>
      </c>
      <c r="L2221" s="181">
        <v>4108.2999193743863</v>
      </c>
      <c r="M2221" s="181">
        <v>4132.5041531133002</v>
      </c>
      <c r="N2221" s="181">
        <v>4156.6695736868987</v>
      </c>
      <c r="O2221" s="181">
        <v>4180.7132304007173</v>
      </c>
      <c r="P2221" s="181">
        <v>4205.1465680961055</v>
      </c>
      <c r="Q2221" s="181">
        <v>4230.4104897202787</v>
      </c>
      <c r="R2221" s="181">
        <v>4256.2454718790686</v>
      </c>
      <c r="S2221" s="181">
        <v>4282.7078023669819</v>
      </c>
      <c r="T2221" s="181">
        <v>4310.0299383294614</v>
      </c>
      <c r="U2221" s="181">
        <v>4337.8958268104052</v>
      </c>
      <c r="V2221" s="181">
        <v>4365.7991030667154</v>
      </c>
      <c r="W2221" s="181">
        <v>4393.7394109183069</v>
      </c>
      <c r="X2221" s="181">
        <v>4421.7601234775284</v>
      </c>
      <c r="Y2221" s="181">
        <v>4450.0017062355419</v>
      </c>
    </row>
    <row r="2222" spans="1:25" x14ac:dyDescent="0.25">
      <c r="A2222" s="178" t="s">
        <v>1929</v>
      </c>
      <c r="B2222" s="178" t="s">
        <v>1066</v>
      </c>
      <c r="C2222" s="178" t="s">
        <v>240</v>
      </c>
      <c r="D2222" s="178" t="s">
        <v>241</v>
      </c>
      <c r="E2222" s="181">
        <v>1791.2356198560137</v>
      </c>
      <c r="F2222" s="181">
        <v>1806.3229762727235</v>
      </c>
      <c r="G2222" s="181">
        <v>1820.3069110543406</v>
      </c>
      <c r="H2222" s="181">
        <v>1833.1146515156706</v>
      </c>
      <c r="I2222" s="181">
        <v>1845.2023034829103</v>
      </c>
      <c r="J2222" s="182">
        <v>1856.8352015625649</v>
      </c>
      <c r="K2222" s="181">
        <v>1868.2135847131503</v>
      </c>
      <c r="L2222" s="181">
        <v>1879.491284729178</v>
      </c>
      <c r="M2222" s="181">
        <v>1890.719292317639</v>
      </c>
      <c r="N2222" s="181">
        <v>1901.9313677795583</v>
      </c>
      <c r="O2222" s="181">
        <v>1913.0895488316876</v>
      </c>
      <c r="P2222" s="181">
        <v>1924.4278777465008</v>
      </c>
      <c r="Q2222" s="181">
        <v>1936.1481883229321</v>
      </c>
      <c r="R2222" s="181">
        <v>1948.131787426106</v>
      </c>
      <c r="S2222" s="181">
        <v>1960.4045052096626</v>
      </c>
      <c r="T2222" s="181">
        <v>1973.0728282043406</v>
      </c>
      <c r="U2222" s="181">
        <v>1985.9921568234286</v>
      </c>
      <c r="V2222" s="181">
        <v>1998.9307076609221</v>
      </c>
      <c r="W2222" s="181">
        <v>2011.8883220880809</v>
      </c>
      <c r="X2222" s="181">
        <v>2024.8848666577285</v>
      </c>
      <c r="Y2222" s="181">
        <v>2037.9846802092175</v>
      </c>
    </row>
    <row r="2223" spans="1:25" x14ac:dyDescent="0.25">
      <c r="A2223" s="178" t="s">
        <v>1929</v>
      </c>
      <c r="B2223" s="178" t="s">
        <v>1068</v>
      </c>
      <c r="C2223" s="178" t="s">
        <v>218</v>
      </c>
      <c r="D2223" s="178" t="s">
        <v>1046</v>
      </c>
      <c r="E2223" s="181">
        <v>15373.638609090285</v>
      </c>
      <c r="F2223" s="181">
        <v>15572.916367888314</v>
      </c>
      <c r="G2223" s="181">
        <v>15784.034265501929</v>
      </c>
      <c r="H2223" s="181">
        <v>15999.968464461053</v>
      </c>
      <c r="I2223" s="181">
        <v>16220.014090732539</v>
      </c>
      <c r="J2223" s="182">
        <v>16442.84497116242</v>
      </c>
      <c r="K2223" s="181">
        <v>16667.456653919809</v>
      </c>
      <c r="L2223" s="181">
        <v>16893.156033245032</v>
      </c>
      <c r="M2223" s="181">
        <v>17118.907823224643</v>
      </c>
      <c r="N2223" s="181">
        <v>17343.838196835819</v>
      </c>
      <c r="O2223" s="181">
        <v>17566.689264179495</v>
      </c>
      <c r="P2223" s="181">
        <v>17789.029009432303</v>
      </c>
      <c r="Q2223" s="181">
        <v>18012.411204200565</v>
      </c>
      <c r="R2223" s="181">
        <v>18235.480913202126</v>
      </c>
      <c r="S2223" s="181">
        <v>18458.172493834903</v>
      </c>
      <c r="T2223" s="181">
        <v>18680.711778796154</v>
      </c>
      <c r="U2223" s="181">
        <v>18902.160882645265</v>
      </c>
      <c r="V2223" s="181">
        <v>19121.351266212459</v>
      </c>
      <c r="W2223" s="181">
        <v>19338.251143025911</v>
      </c>
      <c r="X2223" s="181">
        <v>19552.903478951634</v>
      </c>
      <c r="Y2223" s="181">
        <v>19765.29740964506</v>
      </c>
    </row>
    <row r="2224" spans="1:25" x14ac:dyDescent="0.25">
      <c r="A2224" s="178" t="s">
        <v>1929</v>
      </c>
      <c r="B2224" s="178" t="s">
        <v>1068</v>
      </c>
      <c r="C2224" s="178" t="s">
        <v>240</v>
      </c>
      <c r="D2224" s="178" t="s">
        <v>241</v>
      </c>
      <c r="E2224" s="181">
        <v>3573.545689071243</v>
      </c>
      <c r="F2224" s="181">
        <v>3559.1625250448815</v>
      </c>
      <c r="G2224" s="181">
        <v>3547.1255644712564</v>
      </c>
      <c r="H2224" s="181">
        <v>3535.7678466750476</v>
      </c>
      <c r="I2224" s="181">
        <v>3524.9032932697637</v>
      </c>
      <c r="J2224" s="182">
        <v>3514.224517953372</v>
      </c>
      <c r="K2224" s="181">
        <v>3503.5114360489652</v>
      </c>
      <c r="L2224" s="181">
        <v>3492.6225974397212</v>
      </c>
      <c r="M2224" s="181">
        <v>3481.356310710099</v>
      </c>
      <c r="N2224" s="181">
        <v>3469.5566063483875</v>
      </c>
      <c r="O2224" s="181">
        <v>3457.0025899924854</v>
      </c>
      <c r="P2224" s="181">
        <v>3444.035490868705</v>
      </c>
      <c r="Q2224" s="181">
        <v>3430.9727676481962</v>
      </c>
      <c r="R2224" s="181">
        <v>3417.5668696580715</v>
      </c>
      <c r="S2224" s="181">
        <v>3403.8240473905453</v>
      </c>
      <c r="T2224" s="181">
        <v>3389.8035069529433</v>
      </c>
      <c r="U2224" s="181">
        <v>3375.3533322586059</v>
      </c>
      <c r="V2224" s="181">
        <v>3360.2911021426371</v>
      </c>
      <c r="W2224" s="181">
        <v>3344.6431072502332</v>
      </c>
      <c r="X2224" s="181">
        <v>3328.4474787055487</v>
      </c>
      <c r="Y2224" s="181">
        <v>3311.7316724431589</v>
      </c>
    </row>
    <row r="2225" spans="1:25" x14ac:dyDescent="0.25">
      <c r="A2225" s="178" t="s">
        <v>1929</v>
      </c>
      <c r="B2225" s="178" t="s">
        <v>1069</v>
      </c>
      <c r="C2225" s="178" t="s">
        <v>218</v>
      </c>
      <c r="D2225" s="178" t="s">
        <v>2175</v>
      </c>
      <c r="E2225" s="181">
        <v>2655.1447256868214</v>
      </c>
      <c r="F2225" s="181">
        <v>2673.5821894002902</v>
      </c>
      <c r="G2225" s="181">
        <v>2692.1912790908814</v>
      </c>
      <c r="H2225" s="181">
        <v>2710.1005132605105</v>
      </c>
      <c r="I2225" s="181">
        <v>2727.4427770284728</v>
      </c>
      <c r="J2225" s="182">
        <v>2744.2494583643575</v>
      </c>
      <c r="K2225" s="181">
        <v>2760.5736732308715</v>
      </c>
      <c r="L2225" s="181">
        <v>2776.4849392176175</v>
      </c>
      <c r="M2225" s="181">
        <v>2791.9867773091373</v>
      </c>
      <c r="N2225" s="181">
        <v>2807.0696521671871</v>
      </c>
      <c r="O2225" s="181">
        <v>2821.6718739803541</v>
      </c>
      <c r="P2225" s="181">
        <v>2836.1478316436892</v>
      </c>
      <c r="Q2225" s="181">
        <v>2850.8387024284593</v>
      </c>
      <c r="R2225" s="181">
        <v>2865.6196802682257</v>
      </c>
      <c r="S2225" s="181">
        <v>2880.4973549884144</v>
      </c>
      <c r="T2225" s="181">
        <v>2895.2243123259841</v>
      </c>
      <c r="U2225" s="181">
        <v>2909.7890611048429</v>
      </c>
      <c r="V2225" s="181">
        <v>2924.4255903701855</v>
      </c>
      <c r="W2225" s="181">
        <v>2939.1436893151986</v>
      </c>
      <c r="X2225" s="181">
        <v>2953.9078831695088</v>
      </c>
      <c r="Y2225" s="181">
        <v>2968.4129200604921</v>
      </c>
    </row>
    <row r="2226" spans="1:25" x14ac:dyDescent="0.25">
      <c r="A2226" s="178" t="s">
        <v>1929</v>
      </c>
      <c r="B2226" s="178" t="s">
        <v>1069</v>
      </c>
      <c r="C2226" s="178" t="s">
        <v>240</v>
      </c>
      <c r="D2226" s="178" t="s">
        <v>241</v>
      </c>
      <c r="E2226" s="181">
        <v>1544.5356175709624</v>
      </c>
      <c r="F2226" s="181">
        <v>1550.2271811585722</v>
      </c>
      <c r="G2226" s="181">
        <v>1555.9649140668926</v>
      </c>
      <c r="H2226" s="181">
        <v>1561.2460900401431</v>
      </c>
      <c r="I2226" s="181">
        <v>1566.1512145329129</v>
      </c>
      <c r="J2226" s="182">
        <v>1570.7016854669923</v>
      </c>
      <c r="K2226" s="181">
        <v>1574.9310424936866</v>
      </c>
      <c r="L2226" s="181">
        <v>1578.8817394835417</v>
      </c>
      <c r="M2226" s="181">
        <v>1582.5582917764989</v>
      </c>
      <c r="N2226" s="181">
        <v>1585.9577963714848</v>
      </c>
      <c r="O2226" s="181">
        <v>1589.0480331471172</v>
      </c>
      <c r="P2226" s="181">
        <v>1592.0307756543214</v>
      </c>
      <c r="Q2226" s="181">
        <v>1595.0978118474654</v>
      </c>
      <c r="R2226" s="181">
        <v>1598.1785703112289</v>
      </c>
      <c r="S2226" s="181">
        <v>1601.2764307406501</v>
      </c>
      <c r="T2226" s="181">
        <v>1604.2539830630406</v>
      </c>
      <c r="U2226" s="181">
        <v>1607.1058972134822</v>
      </c>
      <c r="V2226" s="181">
        <v>1609.9620614816943</v>
      </c>
      <c r="W2226" s="181">
        <v>1612.8276623081192</v>
      </c>
      <c r="X2226" s="181">
        <v>1615.6830603713231</v>
      </c>
      <c r="Y2226" s="181">
        <v>1618.3617885152823</v>
      </c>
    </row>
    <row r="2227" spans="1:25" x14ac:dyDescent="0.25">
      <c r="A2227" s="178" t="s">
        <v>1929</v>
      </c>
      <c r="B2227" s="178" t="s">
        <v>1071</v>
      </c>
      <c r="C2227" s="178" t="s">
        <v>218</v>
      </c>
      <c r="D2227" s="178" t="s">
        <v>2176</v>
      </c>
      <c r="E2227" s="181">
        <v>13811.936789652911</v>
      </c>
      <c r="F2227" s="181">
        <v>13675.05396207887</v>
      </c>
      <c r="G2227" s="181">
        <v>13579.781373381384</v>
      </c>
      <c r="H2227" s="181">
        <v>13511.226775515721</v>
      </c>
      <c r="I2227" s="181">
        <v>13462.325460290436</v>
      </c>
      <c r="J2227" s="182">
        <v>13427.388708382543</v>
      </c>
      <c r="K2227" s="181">
        <v>13402.252673549909</v>
      </c>
      <c r="L2227" s="181">
        <v>13383.893887800215</v>
      </c>
      <c r="M2227" s="181">
        <v>13369.690527922201</v>
      </c>
      <c r="N2227" s="181">
        <v>13357.641927035822</v>
      </c>
      <c r="O2227" s="181">
        <v>13345.873833830272</v>
      </c>
      <c r="P2227" s="181">
        <v>13334.809041218423</v>
      </c>
      <c r="Q2227" s="181">
        <v>13324.950535318967</v>
      </c>
      <c r="R2227" s="181">
        <v>13314.79701578932</v>
      </c>
      <c r="S2227" s="181">
        <v>13303.807223736378</v>
      </c>
      <c r="T2227" s="181">
        <v>13291.40425353454</v>
      </c>
      <c r="U2227" s="181">
        <v>13277.23007632949</v>
      </c>
      <c r="V2227" s="181">
        <v>13261.13273646814</v>
      </c>
      <c r="W2227" s="181">
        <v>13242.88288481093</v>
      </c>
      <c r="X2227" s="181">
        <v>13222.261463041868</v>
      </c>
      <c r="Y2227" s="181">
        <v>13198.795794793888</v>
      </c>
    </row>
    <row r="2228" spans="1:25" x14ac:dyDescent="0.25">
      <c r="A2228" s="178" t="s">
        <v>1929</v>
      </c>
      <c r="B2228" s="178" t="s">
        <v>1071</v>
      </c>
      <c r="C2228" s="178" t="s">
        <v>240</v>
      </c>
      <c r="D2228" s="178" t="s">
        <v>241</v>
      </c>
      <c r="E2228" s="181">
        <v>8728.1730177894533</v>
      </c>
      <c r="F2228" s="181">
        <v>8761.0041130656118</v>
      </c>
      <c r="G2228" s="181">
        <v>8820.5718175937982</v>
      </c>
      <c r="H2228" s="181">
        <v>8898.1675935902058</v>
      </c>
      <c r="I2228" s="181">
        <v>8989.8011222443038</v>
      </c>
      <c r="J2228" s="182">
        <v>9092.1749578790295</v>
      </c>
      <c r="K2228" s="181">
        <v>9202.8413254325205</v>
      </c>
      <c r="L2228" s="181">
        <v>9319.9992583361418</v>
      </c>
      <c r="M2228" s="181">
        <v>9442.0224103242072</v>
      </c>
      <c r="N2228" s="181">
        <v>9567.631470371447</v>
      </c>
      <c r="O2228" s="181">
        <v>9695.5620392794335</v>
      </c>
      <c r="P2228" s="181">
        <v>9826.1672286966477</v>
      </c>
      <c r="Q2228" s="181">
        <v>9959.8788106365373</v>
      </c>
      <c r="R2228" s="181">
        <v>10095.631828549211</v>
      </c>
      <c r="S2228" s="181">
        <v>10233.035902149537</v>
      </c>
      <c r="T2228" s="181">
        <v>10371.648933956007</v>
      </c>
      <c r="U2228" s="181">
        <v>10511.175529275142</v>
      </c>
      <c r="V2228" s="181">
        <v>10651.468178674208</v>
      </c>
      <c r="W2228" s="181">
        <v>10792.307584862941</v>
      </c>
      <c r="X2228" s="181">
        <v>10933.470183137291</v>
      </c>
      <c r="Y2228" s="181">
        <v>11074.506797347229</v>
      </c>
    </row>
    <row r="2229" spans="1:25" x14ac:dyDescent="0.25">
      <c r="A2229" s="178" t="s">
        <v>1929</v>
      </c>
      <c r="B2229" s="178" t="s">
        <v>1073</v>
      </c>
      <c r="C2229" s="178" t="s">
        <v>218</v>
      </c>
      <c r="D2229" s="178" t="s">
        <v>2177</v>
      </c>
      <c r="E2229" s="181">
        <v>18403.862229608709</v>
      </c>
      <c r="F2229" s="181">
        <v>18709.639069021097</v>
      </c>
      <c r="G2229" s="181">
        <v>19008.955324343719</v>
      </c>
      <c r="H2229" s="181">
        <v>19298.542658684059</v>
      </c>
      <c r="I2229" s="181">
        <v>19581.435320821904</v>
      </c>
      <c r="J2229" s="182">
        <v>19859.00224238852</v>
      </c>
      <c r="K2229" s="181">
        <v>20132.277512769004</v>
      </c>
      <c r="L2229" s="181">
        <v>20402.135628131495</v>
      </c>
      <c r="M2229" s="181">
        <v>20668.626478697224</v>
      </c>
      <c r="N2229" s="181">
        <v>20931.661133441128</v>
      </c>
      <c r="O2229" s="181">
        <v>21190.471804648074</v>
      </c>
      <c r="P2229" s="181">
        <v>21447.500569961521</v>
      </c>
      <c r="Q2229" s="181">
        <v>21705.041982912626</v>
      </c>
      <c r="R2229" s="181">
        <v>21961.778896973079</v>
      </c>
      <c r="S2229" s="181">
        <v>22217.72527468191</v>
      </c>
      <c r="T2229" s="181">
        <v>22472.454215190828</v>
      </c>
      <c r="U2229" s="181">
        <v>22725.329975393106</v>
      </c>
      <c r="V2229" s="181">
        <v>22976.158847668052</v>
      </c>
      <c r="W2229" s="181">
        <v>23224.977965761904</v>
      </c>
      <c r="X2229" s="181">
        <v>23471.761886860051</v>
      </c>
      <c r="Y2229" s="181">
        <v>23715.780614629435</v>
      </c>
    </row>
    <row r="2230" spans="1:25" x14ac:dyDescent="0.25">
      <c r="A2230" s="178" t="s">
        <v>1929</v>
      </c>
      <c r="B2230" s="178" t="s">
        <v>1073</v>
      </c>
      <c r="C2230" s="178" t="s">
        <v>240</v>
      </c>
      <c r="D2230" s="178" t="s">
        <v>241</v>
      </c>
      <c r="E2230" s="181">
        <v>9853.1353528430081</v>
      </c>
      <c r="F2230" s="181">
        <v>9878.8731250721448</v>
      </c>
      <c r="G2230" s="181">
        <v>9899.3345082478354</v>
      </c>
      <c r="H2230" s="181">
        <v>9913.0443573217981</v>
      </c>
      <c r="I2230" s="181">
        <v>9921.804873224959</v>
      </c>
      <c r="J2230" s="182">
        <v>9926.4932166783365</v>
      </c>
      <c r="K2230" s="181">
        <v>9927.7777009694255</v>
      </c>
      <c r="L2230" s="181">
        <v>9926.2160257660125</v>
      </c>
      <c r="M2230" s="181">
        <v>9921.9426485534968</v>
      </c>
      <c r="N2230" s="181">
        <v>9915.0210570652816</v>
      </c>
      <c r="O2230" s="181">
        <v>9905.1958734219843</v>
      </c>
      <c r="P2230" s="181">
        <v>9893.7075856918127</v>
      </c>
      <c r="Q2230" s="181">
        <v>9881.6665719240045</v>
      </c>
      <c r="R2230" s="181">
        <v>9868.5035973437898</v>
      </c>
      <c r="S2230" s="181">
        <v>9854.2696365978009</v>
      </c>
      <c r="T2230" s="181">
        <v>9838.8207215115417</v>
      </c>
      <c r="U2230" s="181">
        <v>9821.930669541216</v>
      </c>
      <c r="V2230" s="181">
        <v>9803.5742019680583</v>
      </c>
      <c r="W2230" s="181">
        <v>9783.8254467041006</v>
      </c>
      <c r="X2230" s="181">
        <v>9762.7296373916924</v>
      </c>
      <c r="Y2230" s="181">
        <v>9740.0412007670602</v>
      </c>
    </row>
    <row r="2231" spans="1:25" x14ac:dyDescent="0.25">
      <c r="A2231" s="178" t="s">
        <v>1929</v>
      </c>
      <c r="B2231" s="178" t="s">
        <v>2178</v>
      </c>
      <c r="C2231" s="178" t="s">
        <v>218</v>
      </c>
      <c r="D2231" s="178" t="s">
        <v>2179</v>
      </c>
      <c r="E2231" s="181">
        <v>1156593.0107329714</v>
      </c>
      <c r="F2231" s="181">
        <v>1168393.5088684603</v>
      </c>
      <c r="G2231" s="181">
        <v>1180270.445011341</v>
      </c>
      <c r="H2231" s="181">
        <v>1191759.0281396345</v>
      </c>
      <c r="I2231" s="181">
        <v>1202880.8628679786</v>
      </c>
      <c r="J2231" s="182">
        <v>1213579.89560323</v>
      </c>
      <c r="K2231" s="181">
        <v>1223813.2005424073</v>
      </c>
      <c r="L2231" s="181">
        <v>1233553.584656345</v>
      </c>
      <c r="M2231" s="181">
        <v>1242739.9101310521</v>
      </c>
      <c r="N2231" s="181">
        <v>1251310.1231202588</v>
      </c>
      <c r="O2231" s="181">
        <v>1259165.5272420819</v>
      </c>
      <c r="P2231" s="181">
        <v>1266418.9926785531</v>
      </c>
      <c r="Q2231" s="181">
        <v>1273178.5778267817</v>
      </c>
      <c r="R2231" s="181">
        <v>1279336.704086801</v>
      </c>
      <c r="S2231" s="181">
        <v>1284869.1715852621</v>
      </c>
      <c r="T2231" s="181">
        <v>1289751.1443470404</v>
      </c>
      <c r="U2231" s="181">
        <v>1294001.0690337201</v>
      </c>
      <c r="V2231" s="181">
        <v>1297648.1997835052</v>
      </c>
      <c r="W2231" s="181">
        <v>1300689.409421724</v>
      </c>
      <c r="X2231" s="181">
        <v>1303120.8568501712</v>
      </c>
      <c r="Y2231" s="181">
        <v>1304922.1339580803</v>
      </c>
    </row>
    <row r="2232" spans="1:25" x14ac:dyDescent="0.25">
      <c r="A2232" s="178" t="s">
        <v>1929</v>
      </c>
      <c r="B2232" s="178" t="s">
        <v>2178</v>
      </c>
      <c r="C2232" s="178" t="s">
        <v>638</v>
      </c>
      <c r="D2232" s="178" t="s">
        <v>2180</v>
      </c>
      <c r="E2232" s="181">
        <v>2338.5291989405218</v>
      </c>
      <c r="F2232" s="181">
        <v>2405.7643584877478</v>
      </c>
      <c r="G2232" s="181">
        <v>2474.8404215286314</v>
      </c>
      <c r="H2232" s="181">
        <v>2544.812778056079</v>
      </c>
      <c r="I2232" s="181">
        <v>2615.7228086753116</v>
      </c>
      <c r="J2232" s="182">
        <v>2687.4425848620785</v>
      </c>
      <c r="K2232" s="181">
        <v>2759.8639420415898</v>
      </c>
      <c r="L2232" s="181">
        <v>2832.9067311798726</v>
      </c>
      <c r="M2232" s="181">
        <v>2906.405589225164</v>
      </c>
      <c r="N2232" s="181">
        <v>2980.1810572905301</v>
      </c>
      <c r="O2232" s="181">
        <v>3053.9521967185219</v>
      </c>
      <c r="P2232" s="181">
        <v>3127.940924393823</v>
      </c>
      <c r="Q2232" s="181">
        <v>3202.3748577722345</v>
      </c>
      <c r="R2232" s="181">
        <v>3276.9470373621562</v>
      </c>
      <c r="S2232" s="181">
        <v>3351.5460348860779</v>
      </c>
      <c r="T2232" s="181">
        <v>3426.0517564680927</v>
      </c>
      <c r="U2232" s="181">
        <v>3500.4538018574153</v>
      </c>
      <c r="V2232" s="181">
        <v>3574.7724427777903</v>
      </c>
      <c r="W2232" s="181">
        <v>3648.9402711159601</v>
      </c>
      <c r="X2232" s="181">
        <v>3722.8845099428954</v>
      </c>
      <c r="Y2232" s="181">
        <v>3796.4805853375528</v>
      </c>
    </row>
    <row r="2233" spans="1:25" x14ac:dyDescent="0.25">
      <c r="A2233" s="178" t="s">
        <v>1929</v>
      </c>
      <c r="B2233" s="178" t="s">
        <v>2178</v>
      </c>
      <c r="C2233" s="178" t="s">
        <v>772</v>
      </c>
      <c r="D2233" s="178" t="s">
        <v>2181</v>
      </c>
      <c r="E2233" s="181">
        <v>1217.8574139937002</v>
      </c>
      <c r="F2233" s="181">
        <v>1283.5906047499925</v>
      </c>
      <c r="G2233" s="181">
        <v>1352.8213216450627</v>
      </c>
      <c r="H2233" s="181">
        <v>1425.1772175253434</v>
      </c>
      <c r="I2233" s="181">
        <v>1500.8059730168081</v>
      </c>
      <c r="J2233" s="182">
        <v>1579.7625726680394</v>
      </c>
      <c r="K2233" s="181">
        <v>1662.1112683484876</v>
      </c>
      <c r="L2233" s="181">
        <v>1747.931839767997</v>
      </c>
      <c r="M2233" s="181">
        <v>1837.2499015688438</v>
      </c>
      <c r="N2233" s="181">
        <v>1930.0762128869708</v>
      </c>
      <c r="O2233" s="181">
        <v>2026.347098462586</v>
      </c>
      <c r="P2233" s="181">
        <v>2126.3264519477352</v>
      </c>
      <c r="Q2233" s="181">
        <v>2230.3004027625361</v>
      </c>
      <c r="R2233" s="181">
        <v>2338.1933087658945</v>
      </c>
      <c r="S2233" s="181">
        <v>2450.0558010301379</v>
      </c>
      <c r="T2233" s="181">
        <v>2565.9282123688567</v>
      </c>
      <c r="U2233" s="181">
        <v>2685.9302371898693</v>
      </c>
      <c r="V2233" s="181">
        <v>2810.2087073697803</v>
      </c>
      <c r="W2233" s="181">
        <v>2938.845288993783</v>
      </c>
      <c r="X2233" s="181">
        <v>3071.9159503013175</v>
      </c>
      <c r="Y2233" s="181">
        <v>3209.4509592218997</v>
      </c>
    </row>
    <row r="2234" spans="1:25" x14ac:dyDescent="0.25">
      <c r="A2234" s="178" t="s">
        <v>1929</v>
      </c>
      <c r="B2234" s="178" t="s">
        <v>2178</v>
      </c>
      <c r="C2234" s="178" t="s">
        <v>309</v>
      </c>
      <c r="D2234" s="178" t="s">
        <v>2182</v>
      </c>
      <c r="E2234" s="181">
        <v>4057.5000127071912</v>
      </c>
      <c r="F2234" s="181">
        <v>4146.7622283360906</v>
      </c>
      <c r="G2234" s="181">
        <v>4237.8303096735854</v>
      </c>
      <c r="H2234" s="181">
        <v>4329.0491179398996</v>
      </c>
      <c r="I2234" s="181">
        <v>4420.4726770015413</v>
      </c>
      <c r="J2234" s="182">
        <v>4511.8691946842973</v>
      </c>
      <c r="K2234" s="181">
        <v>4603.0457632819453</v>
      </c>
      <c r="L2234" s="181">
        <v>4693.8608540326568</v>
      </c>
      <c r="M2234" s="181">
        <v>4784.0363339106661</v>
      </c>
      <c r="N2234" s="181">
        <v>4873.2783035125522</v>
      </c>
      <c r="O2234" s="181">
        <v>4961.1357794272353</v>
      </c>
      <c r="P2234" s="181">
        <v>5047.9812741003379</v>
      </c>
      <c r="Q2234" s="181">
        <v>5134.1869081501027</v>
      </c>
      <c r="R2234" s="181">
        <v>5219.2637542199527</v>
      </c>
      <c r="S2234" s="181">
        <v>5303.0451611555109</v>
      </c>
      <c r="T2234" s="181">
        <v>5385.3554163198332</v>
      </c>
      <c r="U2234" s="181">
        <v>5466.1949429784254</v>
      </c>
      <c r="V2234" s="181">
        <v>5545.6120110831853</v>
      </c>
      <c r="W2234" s="181">
        <v>5623.5187738923842</v>
      </c>
      <c r="X2234" s="181">
        <v>5699.8217372685958</v>
      </c>
      <c r="Y2234" s="181">
        <v>5774.3513699564364</v>
      </c>
    </row>
    <row r="2235" spans="1:25" x14ac:dyDescent="0.25">
      <c r="A2235" s="178" t="s">
        <v>1929</v>
      </c>
      <c r="B2235" s="178" t="s">
        <v>2178</v>
      </c>
      <c r="C2235" s="178" t="s">
        <v>1615</v>
      </c>
      <c r="D2235" s="178" t="s">
        <v>2183</v>
      </c>
      <c r="E2235" s="181">
        <v>3772.0172273819844</v>
      </c>
      <c r="F2235" s="181">
        <v>3975.6098032406258</v>
      </c>
      <c r="G2235" s="181">
        <v>4190.0351159181255</v>
      </c>
      <c r="H2235" s="181">
        <v>4414.1399106395938</v>
      </c>
      <c r="I2235" s="181">
        <v>4648.3815922365993</v>
      </c>
      <c r="J2235" s="182">
        <v>4892.9304619793156</v>
      </c>
      <c r="K2235" s="181">
        <v>5147.9855244110267</v>
      </c>
      <c r="L2235" s="181">
        <v>5413.7938777851668</v>
      </c>
      <c r="M2235" s="181">
        <v>5690.4348572281879</v>
      </c>
      <c r="N2235" s="181">
        <v>5977.9417865476726</v>
      </c>
      <c r="O2235" s="181">
        <v>6276.1174471085551</v>
      </c>
      <c r="P2235" s="181">
        <v>6585.7791853343779</v>
      </c>
      <c r="Q2235" s="181">
        <v>6907.813217533836</v>
      </c>
      <c r="R2235" s="181">
        <v>7241.9852605666811</v>
      </c>
      <c r="S2235" s="181">
        <v>7588.4521318688994</v>
      </c>
      <c r="T2235" s="181">
        <v>7947.3387525239823</v>
      </c>
      <c r="U2235" s="181">
        <v>8319.0158468573936</v>
      </c>
      <c r="V2235" s="181">
        <v>8703.9381909058957</v>
      </c>
      <c r="W2235" s="181">
        <v>9102.3587255119091</v>
      </c>
      <c r="X2235" s="181">
        <v>9514.5127438260188</v>
      </c>
      <c r="Y2235" s="181">
        <v>9940.4939934004906</v>
      </c>
    </row>
    <row r="2236" spans="1:25" x14ac:dyDescent="0.25">
      <c r="A2236" s="178" t="s">
        <v>1929</v>
      </c>
      <c r="B2236" s="178" t="s">
        <v>2178</v>
      </c>
      <c r="C2236" s="178" t="s">
        <v>1425</v>
      </c>
      <c r="D2236" s="178" t="s">
        <v>2184</v>
      </c>
      <c r="E2236" s="181">
        <v>1463.8585375186121</v>
      </c>
      <c r="F2236" s="181">
        <v>1542.8695049613377</v>
      </c>
      <c r="G2236" s="181">
        <v>1626.0844813788535</v>
      </c>
      <c r="H2236" s="181">
        <v>1713.0559073496649</v>
      </c>
      <c r="I2236" s="181">
        <v>1803.9612942496301</v>
      </c>
      <c r="J2236" s="182">
        <v>1898.8667332319083</v>
      </c>
      <c r="K2236" s="181">
        <v>1997.8494547231201</v>
      </c>
      <c r="L2236" s="181">
        <v>2101.0053535365951</v>
      </c>
      <c r="M2236" s="181">
        <v>2208.3652183445956</v>
      </c>
      <c r="N2236" s="181">
        <v>2319.9419815748633</v>
      </c>
      <c r="O2236" s="181">
        <v>2435.6591058827112</v>
      </c>
      <c r="P2236" s="181">
        <v>2555.8337901217196</v>
      </c>
      <c r="Q2236" s="181">
        <v>2680.8099604277909</v>
      </c>
      <c r="R2236" s="181">
        <v>2810.4966953245971</v>
      </c>
      <c r="S2236" s="181">
        <v>2944.9548531085516</v>
      </c>
      <c r="T2236" s="181">
        <v>3084.2329136204294</v>
      </c>
      <c r="U2236" s="181">
        <v>3228.4747489414485</v>
      </c>
      <c r="V2236" s="181">
        <v>3377.8568502549588</v>
      </c>
      <c r="W2236" s="181">
        <v>3532.4773797880507</v>
      </c>
      <c r="X2236" s="181">
        <v>3692.4276509856372</v>
      </c>
      <c r="Y2236" s="181">
        <v>3857.7440457480348</v>
      </c>
    </row>
    <row r="2237" spans="1:25" x14ac:dyDescent="0.25">
      <c r="A2237" s="178" t="s">
        <v>1929</v>
      </c>
      <c r="B2237" s="178" t="s">
        <v>2178</v>
      </c>
      <c r="C2237" s="178" t="s">
        <v>368</v>
      </c>
      <c r="D2237" s="178" t="s">
        <v>2185</v>
      </c>
      <c r="E2237" s="181">
        <v>63167.621829563519</v>
      </c>
      <c r="F2237" s="181">
        <v>66577.059820935407</v>
      </c>
      <c r="G2237" s="181">
        <v>70167.906904976728</v>
      </c>
      <c r="H2237" s="181">
        <v>73920.850242667409</v>
      </c>
      <c r="I2237" s="181">
        <v>77843.54970767234</v>
      </c>
      <c r="J2237" s="182">
        <v>81938.857229233327</v>
      </c>
      <c r="K2237" s="181">
        <v>86210.105412419434</v>
      </c>
      <c r="L2237" s="181">
        <v>90661.432257692155</v>
      </c>
      <c r="M2237" s="181">
        <v>95294.166340973432</v>
      </c>
      <c r="N2237" s="181">
        <v>100108.86571530187</v>
      </c>
      <c r="O2237" s="181">
        <v>105102.2276831004</v>
      </c>
      <c r="P2237" s="181">
        <v>110287.93983556327</v>
      </c>
      <c r="Q2237" s="181">
        <v>115680.84308493245</v>
      </c>
      <c r="R2237" s="181">
        <v>121277.01403746074</v>
      </c>
      <c r="S2237" s="181">
        <v>127079.07881702181</v>
      </c>
      <c r="T2237" s="181">
        <v>133089.12939915148</v>
      </c>
      <c r="U2237" s="181">
        <v>139313.37407309719</v>
      </c>
      <c r="V2237" s="181">
        <v>145759.42868973548</v>
      </c>
      <c r="W2237" s="181">
        <v>152431.52909172454</v>
      </c>
      <c r="X2237" s="181">
        <v>159333.61558682527</v>
      </c>
      <c r="Y2237" s="181">
        <v>166467.25810687308</v>
      </c>
    </row>
    <row r="2238" spans="1:25" x14ac:dyDescent="0.25">
      <c r="A2238" s="178" t="s">
        <v>1929</v>
      </c>
      <c r="B2238" s="178" t="s">
        <v>2178</v>
      </c>
      <c r="C2238" s="178" t="s">
        <v>315</v>
      </c>
      <c r="D2238" s="178" t="s">
        <v>2186</v>
      </c>
      <c r="E2238" s="181">
        <v>5718.7668592272757</v>
      </c>
      <c r="F2238" s="181">
        <v>5736.8747974366543</v>
      </c>
      <c r="G2238" s="181">
        <v>5754.8257291077389</v>
      </c>
      <c r="H2238" s="181">
        <v>5770.3678992442738</v>
      </c>
      <c r="I2238" s="181">
        <v>5783.6509685528827</v>
      </c>
      <c r="J2238" s="182">
        <v>5794.4502986539383</v>
      </c>
      <c r="K2238" s="181">
        <v>5802.6103773013829</v>
      </c>
      <c r="L2238" s="181">
        <v>5808.0547925770406</v>
      </c>
      <c r="M2238" s="181">
        <v>5810.5512894229369</v>
      </c>
      <c r="N2238" s="181">
        <v>5809.870596403417</v>
      </c>
      <c r="O2238" s="181">
        <v>5805.621719635752</v>
      </c>
      <c r="P2238" s="181">
        <v>5798.3941400218</v>
      </c>
      <c r="Q2238" s="181">
        <v>5788.7400629924177</v>
      </c>
      <c r="R2238" s="181">
        <v>5776.2235638112361</v>
      </c>
      <c r="S2238" s="181">
        <v>5760.7953996425476</v>
      </c>
      <c r="T2238" s="181">
        <v>5742.405700123265</v>
      </c>
      <c r="U2238" s="181">
        <v>5721.1982017797145</v>
      </c>
      <c r="V2238" s="181">
        <v>5697.3609563232667</v>
      </c>
      <c r="W2238" s="181">
        <v>5670.9364268410682</v>
      </c>
      <c r="X2238" s="181">
        <v>5641.9635830114412</v>
      </c>
      <c r="Y2238" s="181">
        <v>5610.4098521018932</v>
      </c>
    </row>
    <row r="2239" spans="1:25" x14ac:dyDescent="0.25">
      <c r="A2239" s="178" t="s">
        <v>1929</v>
      </c>
      <c r="B2239" s="178" t="s">
        <v>2178</v>
      </c>
      <c r="C2239" s="178" t="s">
        <v>2187</v>
      </c>
      <c r="D2239" s="178" t="s">
        <v>2188</v>
      </c>
      <c r="E2239" s="181">
        <v>1846.5269518906978</v>
      </c>
      <c r="F2239" s="181">
        <v>1946.1922386234305</v>
      </c>
      <c r="G2239" s="181">
        <v>2051.1605076314172</v>
      </c>
      <c r="H2239" s="181">
        <v>2160.8672026319423</v>
      </c>
      <c r="I2239" s="181">
        <v>2275.536238389574</v>
      </c>
      <c r="J2239" s="182">
        <v>2395.250982997924</v>
      </c>
      <c r="K2239" s="181">
        <v>2520.1088557503235</v>
      </c>
      <c r="L2239" s="181">
        <v>2650.2308193988561</v>
      </c>
      <c r="M2239" s="181">
        <v>2785.6557111068728</v>
      </c>
      <c r="N2239" s="181">
        <v>2926.3998439782467</v>
      </c>
      <c r="O2239" s="181">
        <v>3072.3666729806755</v>
      </c>
      <c r="P2239" s="181">
        <v>3223.956316170128</v>
      </c>
      <c r="Q2239" s="181">
        <v>3381.6026056848386</v>
      </c>
      <c r="R2239" s="181">
        <v>3545.1908521936707</v>
      </c>
      <c r="S2239" s="181">
        <v>3714.7978230082831</v>
      </c>
      <c r="T2239" s="181">
        <v>3890.4846711228492</v>
      </c>
      <c r="U2239" s="181">
        <v>4072.4328783327637</v>
      </c>
      <c r="V2239" s="181">
        <v>4260.8650725207581</v>
      </c>
      <c r="W2239" s="181">
        <v>4455.9050765790962</v>
      </c>
      <c r="X2239" s="181">
        <v>4657.6680742723156</v>
      </c>
      <c r="Y2239" s="181">
        <v>4866.1999581219761</v>
      </c>
    </row>
    <row r="2240" spans="1:25" x14ac:dyDescent="0.25">
      <c r="A2240" s="178" t="s">
        <v>1929</v>
      </c>
      <c r="B2240" s="178" t="s">
        <v>2178</v>
      </c>
      <c r="C2240" s="178" t="s">
        <v>2189</v>
      </c>
      <c r="D2240" s="178" t="s">
        <v>2190</v>
      </c>
      <c r="E2240" s="181">
        <v>4543.4281579415856</v>
      </c>
      <c r="F2240" s="181">
        <v>4600.8912834649609</v>
      </c>
      <c r="G2240" s="181">
        <v>4658.9076501830214</v>
      </c>
      <c r="H2240" s="181">
        <v>4715.6412096002841</v>
      </c>
      <c r="I2240" s="181">
        <v>4771.1673879578502</v>
      </c>
      <c r="J2240" s="182">
        <v>4825.253616967957</v>
      </c>
      <c r="K2240" s="181">
        <v>4877.7174456006896</v>
      </c>
      <c r="L2240" s="181">
        <v>4928.437567684512</v>
      </c>
      <c r="M2240" s="181">
        <v>4977.1556143251109</v>
      </c>
      <c r="N2240" s="181">
        <v>5023.6071020975742</v>
      </c>
      <c r="O2240" s="181">
        <v>5067.3775964267625</v>
      </c>
      <c r="P2240" s="181">
        <v>5108.9022207919697</v>
      </c>
      <c r="Q2240" s="181">
        <v>5148.6009490277584</v>
      </c>
      <c r="R2240" s="181">
        <v>5186.0237778375513</v>
      </c>
      <c r="S2240" s="181">
        <v>5221.0552229519608</v>
      </c>
      <c r="T2240" s="181">
        <v>5253.5761732010851</v>
      </c>
      <c r="U2240" s="181">
        <v>5283.6431813098061</v>
      </c>
      <c r="V2240" s="181">
        <v>5311.3576731618732</v>
      </c>
      <c r="W2240" s="181">
        <v>5336.6892848011084</v>
      </c>
      <c r="X2240" s="181">
        <v>5359.6045062394987</v>
      </c>
      <c r="Y2240" s="181">
        <v>5380.001284884609</v>
      </c>
    </row>
    <row r="2241" spans="1:25" x14ac:dyDescent="0.25">
      <c r="A2241" s="178" t="s">
        <v>1929</v>
      </c>
      <c r="B2241" s="178" t="s">
        <v>2178</v>
      </c>
      <c r="C2241" s="178" t="s">
        <v>240</v>
      </c>
      <c r="D2241" s="178" t="s">
        <v>241</v>
      </c>
      <c r="E2241" s="181">
        <v>14397.64600317407</v>
      </c>
      <c r="F2241" s="181">
        <v>14743.283606975427</v>
      </c>
      <c r="G2241" s="181">
        <v>15097.649123685576</v>
      </c>
      <c r="H2241" s="181">
        <v>15454.941293032321</v>
      </c>
      <c r="I2241" s="181">
        <v>15815.425612905825</v>
      </c>
      <c r="J2241" s="182">
        <v>16178.344824520087</v>
      </c>
      <c r="K2241" s="181">
        <v>16543.07427569207</v>
      </c>
      <c r="L2241" s="181">
        <v>16909.168007000593</v>
      </c>
      <c r="M2241" s="181">
        <v>17275.681688054519</v>
      </c>
      <c r="N2241" s="181">
        <v>17641.603593901687</v>
      </c>
      <c r="O2241" s="181">
        <v>18005.340309759522</v>
      </c>
      <c r="P2241" s="181">
        <v>18368.27664408545</v>
      </c>
      <c r="Q2241" s="181">
        <v>18731.808572473641</v>
      </c>
      <c r="R2241" s="181">
        <v>19094.195524812945</v>
      </c>
      <c r="S2241" s="181">
        <v>19454.858525161588</v>
      </c>
      <c r="T2241" s="181">
        <v>19813.176808031661</v>
      </c>
      <c r="U2241" s="181">
        <v>20169.170256780733</v>
      </c>
      <c r="V2241" s="181">
        <v>20523.033852829933</v>
      </c>
      <c r="W2241" s="181">
        <v>20874.457491548164</v>
      </c>
      <c r="X2241" s="181">
        <v>21223.104092947669</v>
      </c>
      <c r="Y2241" s="181">
        <v>21568.346127838853</v>
      </c>
    </row>
    <row r="2242" spans="1:25" x14ac:dyDescent="0.25">
      <c r="A2242" s="178" t="s">
        <v>1929</v>
      </c>
      <c r="B2242" s="178" t="s">
        <v>2191</v>
      </c>
      <c r="C2242" s="178" t="s">
        <v>218</v>
      </c>
      <c r="D2242" s="178" t="s">
        <v>2192</v>
      </c>
      <c r="E2242" s="181">
        <v>23124.192131696178</v>
      </c>
      <c r="F2242" s="181">
        <v>23342.720941902619</v>
      </c>
      <c r="G2242" s="181">
        <v>23559.005508785267</v>
      </c>
      <c r="H2242" s="181">
        <v>23766.753665791981</v>
      </c>
      <c r="I2242" s="181">
        <v>23968.107133590798</v>
      </c>
      <c r="J2242" s="182">
        <v>24163.575667705594</v>
      </c>
      <c r="K2242" s="181">
        <v>24353.599263577937</v>
      </c>
      <c r="L2242" s="181">
        <v>24538.64860450818</v>
      </c>
      <c r="M2242" s="181">
        <v>24718.389483485484</v>
      </c>
      <c r="N2242" s="181">
        <v>24892.390561271168</v>
      </c>
      <c r="O2242" s="181">
        <v>25059.511576365541</v>
      </c>
      <c r="P2242" s="181">
        <v>25222.437606399995</v>
      </c>
      <c r="Q2242" s="181">
        <v>25383.669525292964</v>
      </c>
      <c r="R2242" s="181">
        <v>25541.460714339792</v>
      </c>
      <c r="S2242" s="181">
        <v>25695.557202211254</v>
      </c>
      <c r="T2242" s="181">
        <v>25844.692904918404</v>
      </c>
      <c r="U2242" s="181">
        <v>25988.639089875993</v>
      </c>
      <c r="V2242" s="181">
        <v>26128.244364319959</v>
      </c>
      <c r="W2242" s="181">
        <v>26263.420068362138</v>
      </c>
      <c r="X2242" s="181">
        <v>26393.933663554009</v>
      </c>
      <c r="Y2242" s="181">
        <v>26518.32898653303</v>
      </c>
    </row>
    <row r="2243" spans="1:25" x14ac:dyDescent="0.25">
      <c r="A2243" s="178" t="s">
        <v>1929</v>
      </c>
      <c r="B2243" s="178" t="s">
        <v>2191</v>
      </c>
      <c r="C2243" s="178" t="s">
        <v>252</v>
      </c>
      <c r="D2243" s="178" t="s">
        <v>2193</v>
      </c>
      <c r="E2243" s="181">
        <v>2631.1326220009055</v>
      </c>
      <c r="F2243" s="181">
        <v>2693.3423393176008</v>
      </c>
      <c r="G2243" s="181">
        <v>2756.5187050536006</v>
      </c>
      <c r="H2243" s="181">
        <v>2819.9263456626481</v>
      </c>
      <c r="I2243" s="181">
        <v>2883.802721918219</v>
      </c>
      <c r="J2243" s="182">
        <v>2948.1998566161615</v>
      </c>
      <c r="K2243" s="181">
        <v>3013.1641086140944</v>
      </c>
      <c r="L2243" s="181">
        <v>3078.7482766717785</v>
      </c>
      <c r="M2243" s="181">
        <v>3144.9056539842813</v>
      </c>
      <c r="N2243" s="181">
        <v>3211.5742467765008</v>
      </c>
      <c r="O2243" s="181">
        <v>3278.5957561281784</v>
      </c>
      <c r="P2243" s="181">
        <v>3346.3105041619988</v>
      </c>
      <c r="Q2243" s="181">
        <v>3415.0533709919014</v>
      </c>
      <c r="R2243" s="181">
        <v>3484.598386993217</v>
      </c>
      <c r="S2243" s="181">
        <v>3554.9127825327364</v>
      </c>
      <c r="T2243" s="181">
        <v>3625.8196350575695</v>
      </c>
      <c r="U2243" s="181">
        <v>3697.2793776490012</v>
      </c>
      <c r="V2243" s="181">
        <v>3769.4055839379639</v>
      </c>
      <c r="W2243" s="181">
        <v>3842.1810922807026</v>
      </c>
      <c r="X2243" s="181">
        <v>3915.5662935873906</v>
      </c>
      <c r="Y2243" s="181">
        <v>3989.3351599890975</v>
      </c>
    </row>
    <row r="2244" spans="1:25" x14ac:dyDescent="0.25">
      <c r="A2244" s="178" t="s">
        <v>1929</v>
      </c>
      <c r="B2244" s="178" t="s">
        <v>2191</v>
      </c>
      <c r="C2244" s="178" t="s">
        <v>240</v>
      </c>
      <c r="D2244" s="178" t="s">
        <v>241</v>
      </c>
      <c r="E2244" s="181">
        <v>3808.9645078311796</v>
      </c>
      <c r="F2244" s="181">
        <v>3843.3395047636886</v>
      </c>
      <c r="G2244" s="181">
        <v>3877.3154931882332</v>
      </c>
      <c r="H2244" s="181">
        <v>3909.85783756401</v>
      </c>
      <c r="I2244" s="181">
        <v>3941.3205172442531</v>
      </c>
      <c r="J2244" s="182">
        <v>3971.7886687405089</v>
      </c>
      <c r="K2244" s="181">
        <v>4001.3358244773644</v>
      </c>
      <c r="L2244" s="181">
        <v>4030.0404338999483</v>
      </c>
      <c r="M2244" s="181">
        <v>4057.8486818374217</v>
      </c>
      <c r="N2244" s="181">
        <v>4084.6909059242898</v>
      </c>
      <c r="O2244" s="181">
        <v>4110.3812813574377</v>
      </c>
      <c r="P2244" s="181">
        <v>4135.3614836545685</v>
      </c>
      <c r="Q2244" s="181">
        <v>4160.0422564108758</v>
      </c>
      <c r="R2244" s="181">
        <v>4184.137837934215</v>
      </c>
      <c r="S2244" s="181">
        <v>4207.6073672920993</v>
      </c>
      <c r="T2244" s="181">
        <v>4230.2443910415714</v>
      </c>
      <c r="U2244" s="181">
        <v>4252.0125259770903</v>
      </c>
      <c r="V2244" s="181">
        <v>4273.0516408566436</v>
      </c>
      <c r="W2244" s="181">
        <v>4293.3481521066597</v>
      </c>
      <c r="X2244" s="181">
        <v>4312.8649895434401</v>
      </c>
      <c r="Y2244" s="181">
        <v>4331.3652857662864</v>
      </c>
    </row>
    <row r="2245" spans="1:25" x14ac:dyDescent="0.25">
      <c r="A2245" s="178" t="s">
        <v>1929</v>
      </c>
      <c r="B2245" s="178" t="s">
        <v>2194</v>
      </c>
      <c r="C2245" s="178" t="s">
        <v>218</v>
      </c>
      <c r="D2245" s="178" t="s">
        <v>2195</v>
      </c>
      <c r="E2245" s="181">
        <v>3577.978765465502</v>
      </c>
      <c r="F2245" s="181">
        <v>3647.9238737049304</v>
      </c>
      <c r="G2245" s="181">
        <v>3721.7202759969964</v>
      </c>
      <c r="H2245" s="181">
        <v>3797.7860691911906</v>
      </c>
      <c r="I2245" s="181">
        <v>3875.9617094511595</v>
      </c>
      <c r="J2245" s="182">
        <v>3955.9670120095266</v>
      </c>
      <c r="K2245" s="181">
        <v>4037.5952457679141</v>
      </c>
      <c r="L2245" s="181">
        <v>4120.7029004656515</v>
      </c>
      <c r="M2245" s="181">
        <v>4205.0496203838848</v>
      </c>
      <c r="N2245" s="181">
        <v>4290.4188610497404</v>
      </c>
      <c r="O2245" s="181">
        <v>4376.5087734755371</v>
      </c>
      <c r="P2245" s="181">
        <v>4463.698270664233</v>
      </c>
      <c r="Q2245" s="181">
        <v>4552.3657536768023</v>
      </c>
      <c r="R2245" s="181">
        <v>4642.152208065444</v>
      </c>
      <c r="S2245" s="181">
        <v>4733.027465391122</v>
      </c>
      <c r="T2245" s="181">
        <v>4824.9217542704419</v>
      </c>
      <c r="U2245" s="181">
        <v>4917.3985159928188</v>
      </c>
      <c r="V2245" s="181">
        <v>5010.0629564824903</v>
      </c>
      <c r="W2245" s="181">
        <v>5102.8654560100995</v>
      </c>
      <c r="X2245" s="181">
        <v>5195.7784312947379</v>
      </c>
      <c r="Y2245" s="181">
        <v>5288.6559128437311</v>
      </c>
    </row>
    <row r="2246" spans="1:25" x14ac:dyDescent="0.25">
      <c r="A2246" s="178" t="s">
        <v>1929</v>
      </c>
      <c r="B2246" s="178" t="s">
        <v>2194</v>
      </c>
      <c r="C2246" s="178" t="s">
        <v>240</v>
      </c>
      <c r="D2246" s="178" t="s">
        <v>241</v>
      </c>
      <c r="E2246" s="181">
        <v>3197.8818711171839</v>
      </c>
      <c r="F2246" s="181">
        <v>3155.0584946620274</v>
      </c>
      <c r="G2246" s="181">
        <v>3114.887513339937</v>
      </c>
      <c r="H2246" s="181">
        <v>3075.8569019453562</v>
      </c>
      <c r="I2246" s="181">
        <v>3037.7504814498625</v>
      </c>
      <c r="J2246" s="182">
        <v>3000.2833530906546</v>
      </c>
      <c r="K2246" s="181">
        <v>2963.2574284317552</v>
      </c>
      <c r="L2246" s="181">
        <v>2926.5429036266264</v>
      </c>
      <c r="M2246" s="181">
        <v>2889.9591729949689</v>
      </c>
      <c r="N2246" s="181">
        <v>2853.3645823065431</v>
      </c>
      <c r="O2246" s="181">
        <v>2816.5817893570925</v>
      </c>
      <c r="P2246" s="181">
        <v>2779.8821467794392</v>
      </c>
      <c r="Q2246" s="181">
        <v>2743.5045972407179</v>
      </c>
      <c r="R2246" s="181">
        <v>2707.2284873408189</v>
      </c>
      <c r="S2246" s="181">
        <v>2671.0471256966116</v>
      </c>
      <c r="T2246" s="181">
        <v>2634.9343011694618</v>
      </c>
      <c r="U2246" s="181">
        <v>2598.6746664752109</v>
      </c>
      <c r="V2246" s="181">
        <v>2562.1035642683214</v>
      </c>
      <c r="W2246" s="181">
        <v>2525.2513132986787</v>
      </c>
      <c r="X2246" s="181">
        <v>2488.1588380361159</v>
      </c>
      <c r="Y2246" s="181">
        <v>2450.8107756252361</v>
      </c>
    </row>
    <row r="2247" spans="1:25" x14ac:dyDescent="0.25">
      <c r="A2247" s="178" t="s">
        <v>1929</v>
      </c>
      <c r="B2247" s="178" t="s">
        <v>2196</v>
      </c>
      <c r="C2247" s="178" t="s">
        <v>218</v>
      </c>
      <c r="D2247" s="178" t="s">
        <v>2197</v>
      </c>
      <c r="E2247" s="181">
        <v>3320.0291171990998</v>
      </c>
      <c r="F2247" s="181">
        <v>3346.1573369718208</v>
      </c>
      <c r="G2247" s="181">
        <v>3373.9323033293558</v>
      </c>
      <c r="H2247" s="181">
        <v>3401.9971454865913</v>
      </c>
      <c r="I2247" s="181">
        <v>3430.3406903450282</v>
      </c>
      <c r="J2247" s="182">
        <v>3458.79232604566</v>
      </c>
      <c r="K2247" s="181">
        <v>3487.2227173566253</v>
      </c>
      <c r="L2247" s="181">
        <v>3515.5501097497349</v>
      </c>
      <c r="M2247" s="181">
        <v>3543.6053883778486</v>
      </c>
      <c r="N2247" s="181">
        <v>3571.2204702420677</v>
      </c>
      <c r="O2247" s="181">
        <v>3598.1579817365291</v>
      </c>
      <c r="P2247" s="181">
        <v>3624.7555791856216</v>
      </c>
      <c r="Q2247" s="181">
        <v>3651.334049278762</v>
      </c>
      <c r="R2247" s="181">
        <v>3677.6174750061596</v>
      </c>
      <c r="S2247" s="181">
        <v>3703.5888201921662</v>
      </c>
      <c r="T2247" s="181">
        <v>3729.2721227232155</v>
      </c>
      <c r="U2247" s="181">
        <v>3754.4985935922232</v>
      </c>
      <c r="V2247" s="181">
        <v>3779.0720837381732</v>
      </c>
      <c r="W2247" s="181">
        <v>3803.0005651574274</v>
      </c>
      <c r="X2247" s="181">
        <v>3826.3058063952258</v>
      </c>
      <c r="Y2247" s="181">
        <v>3848.9900205124914</v>
      </c>
    </row>
    <row r="2248" spans="1:25" x14ac:dyDescent="0.25">
      <c r="A2248" s="178" t="s">
        <v>1929</v>
      </c>
      <c r="B2248" s="178" t="s">
        <v>2196</v>
      </c>
      <c r="C2248" s="178" t="s">
        <v>475</v>
      </c>
      <c r="D2248" s="178" t="s">
        <v>2198</v>
      </c>
      <c r="E2248" s="181">
        <v>2094.2500742332127</v>
      </c>
      <c r="F2248" s="181">
        <v>2121.8228796986714</v>
      </c>
      <c r="G2248" s="181">
        <v>2150.6773346270888</v>
      </c>
      <c r="H2248" s="181">
        <v>2179.9621951866097</v>
      </c>
      <c r="I2248" s="181">
        <v>2209.6749668123784</v>
      </c>
      <c r="J2248" s="182">
        <v>2239.7098031960622</v>
      </c>
      <c r="K2248" s="181">
        <v>2269.9854464771734</v>
      </c>
      <c r="L2248" s="181">
        <v>2300.4500281769147</v>
      </c>
      <c r="M2248" s="181">
        <v>2330.9930995981936</v>
      </c>
      <c r="N2248" s="181">
        <v>2361.5025574143283</v>
      </c>
      <c r="O2248" s="181">
        <v>2391.8178851351609</v>
      </c>
      <c r="P2248" s="181">
        <v>2422.1594644435845</v>
      </c>
      <c r="Q2248" s="181">
        <v>2452.7410253152389</v>
      </c>
      <c r="R2248" s="181">
        <v>2483.3778665503723</v>
      </c>
      <c r="S2248" s="181">
        <v>2514.0571133357853</v>
      </c>
      <c r="T2248" s="181">
        <v>2544.7936552485253</v>
      </c>
      <c r="U2248" s="181">
        <v>2575.4704304020238</v>
      </c>
      <c r="V2248" s="181">
        <v>2605.9490560410654</v>
      </c>
      <c r="W2248" s="181">
        <v>2636.2297627483604</v>
      </c>
      <c r="X2248" s="181">
        <v>2666.3224486304307</v>
      </c>
      <c r="Y2248" s="181">
        <v>2696.2235697088572</v>
      </c>
    </row>
    <row r="2249" spans="1:25" x14ac:dyDescent="0.25">
      <c r="A2249" s="178" t="s">
        <v>1929</v>
      </c>
      <c r="B2249" s="178" t="s">
        <v>2196</v>
      </c>
      <c r="C2249" s="178" t="s">
        <v>266</v>
      </c>
      <c r="D2249" s="178" t="s">
        <v>2199</v>
      </c>
      <c r="E2249" s="181">
        <v>2590.2300338147857</v>
      </c>
      <c r="F2249" s="181">
        <v>2613.0104008029043</v>
      </c>
      <c r="G2249" s="181">
        <v>2637.1175170838515</v>
      </c>
      <c r="H2249" s="181">
        <v>2661.4934551817655</v>
      </c>
      <c r="I2249" s="181">
        <v>2686.1301471532447</v>
      </c>
      <c r="J2249" s="182">
        <v>2710.8945309828455</v>
      </c>
      <c r="K2249" s="181">
        <v>2735.6854360361467</v>
      </c>
      <c r="L2249" s="181">
        <v>2760.4386805168242</v>
      </c>
      <c r="M2249" s="181">
        <v>2785.0211880066768</v>
      </c>
      <c r="N2249" s="181">
        <v>2809.3002055966317</v>
      </c>
      <c r="O2249" s="181">
        <v>2833.0879365768192</v>
      </c>
      <c r="P2249" s="181">
        <v>2856.6490743225322</v>
      </c>
      <c r="Q2249" s="181">
        <v>2880.2359792632828</v>
      </c>
      <c r="R2249" s="181">
        <v>2903.6308171341248</v>
      </c>
      <c r="S2249" s="181">
        <v>2926.8195387130213</v>
      </c>
      <c r="T2249" s="181">
        <v>2949.820533463052</v>
      </c>
      <c r="U2249" s="181">
        <v>2972.4995951675169</v>
      </c>
      <c r="V2249" s="181">
        <v>2994.70034473031</v>
      </c>
      <c r="W2249" s="181">
        <v>3016.4277335531888</v>
      </c>
      <c r="X2249" s="181">
        <v>3037.6976867534122</v>
      </c>
      <c r="Y2249" s="181">
        <v>3058.5106510476248</v>
      </c>
    </row>
    <row r="2250" spans="1:25" x14ac:dyDescent="0.25">
      <c r="A2250" s="178" t="s">
        <v>1929</v>
      </c>
      <c r="B2250" s="178" t="s">
        <v>2196</v>
      </c>
      <c r="C2250" s="178" t="s">
        <v>240</v>
      </c>
      <c r="D2250" s="178" t="s">
        <v>241</v>
      </c>
      <c r="E2250" s="181">
        <v>9795.0980997364913</v>
      </c>
      <c r="F2250" s="181">
        <v>9883.9458331551159</v>
      </c>
      <c r="G2250" s="181">
        <v>9978.0268576124181</v>
      </c>
      <c r="H2250" s="181">
        <v>10073.347599548088</v>
      </c>
      <c r="I2250" s="181">
        <v>10169.884729111189</v>
      </c>
      <c r="J2250" s="182">
        <v>10267.141657792428</v>
      </c>
      <c r="K2250" s="181">
        <v>10364.742083458528</v>
      </c>
      <c r="L2250" s="181">
        <v>10462.449451801793</v>
      </c>
      <c r="M2250" s="181">
        <v>10559.765695183645</v>
      </c>
      <c r="N2250" s="181">
        <v>10656.19321182993</v>
      </c>
      <c r="O2250" s="181">
        <v>10751.024670452498</v>
      </c>
      <c r="P2250" s="181">
        <v>10845.269305853562</v>
      </c>
      <c r="Q2250" s="181">
        <v>10939.89125395603</v>
      </c>
      <c r="R2250" s="181">
        <v>11034.069704311041</v>
      </c>
      <c r="S2250" s="181">
        <v>11127.75707392931</v>
      </c>
      <c r="T2250" s="181">
        <v>11221.029067819885</v>
      </c>
      <c r="U2250" s="181">
        <v>11313.38075672782</v>
      </c>
      <c r="V2250" s="181">
        <v>11404.221641323255</v>
      </c>
      <c r="W2250" s="181">
        <v>11493.574518185411</v>
      </c>
      <c r="X2250" s="181">
        <v>11581.503941509272</v>
      </c>
      <c r="Y2250" s="181">
        <v>11668.015439871278</v>
      </c>
    </row>
    <row r="2251" spans="1:25" x14ac:dyDescent="0.25">
      <c r="A2251" s="178" t="s">
        <v>1929</v>
      </c>
      <c r="B2251" s="178" t="s">
        <v>2200</v>
      </c>
      <c r="C2251" s="178" t="s">
        <v>218</v>
      </c>
      <c r="D2251" s="178" t="s">
        <v>2201</v>
      </c>
      <c r="E2251" s="181">
        <v>32796.285580896103</v>
      </c>
      <c r="F2251" s="181">
        <v>32973.367623309881</v>
      </c>
      <c r="G2251" s="181">
        <v>33089.035749245937</v>
      </c>
      <c r="H2251" s="181">
        <v>33145.494709618826</v>
      </c>
      <c r="I2251" s="181">
        <v>33154.637022004732</v>
      </c>
      <c r="J2251" s="182">
        <v>33123.887656028732</v>
      </c>
      <c r="K2251" s="181">
        <v>33058.887066611249</v>
      </c>
      <c r="L2251" s="181">
        <v>32964.087929712041</v>
      </c>
      <c r="M2251" s="181">
        <v>32841.894104268227</v>
      </c>
      <c r="N2251" s="181">
        <v>32694.142320966937</v>
      </c>
      <c r="O2251" s="181">
        <v>32521.223367616822</v>
      </c>
      <c r="P2251" s="181">
        <v>32328.256564806874</v>
      </c>
      <c r="Q2251" s="181">
        <v>32119.658332372572</v>
      </c>
      <c r="R2251" s="181">
        <v>31894.085218297889</v>
      </c>
      <c r="S2251" s="181">
        <v>31652.239266263648</v>
      </c>
      <c r="T2251" s="181">
        <v>31394.2626977461</v>
      </c>
      <c r="U2251" s="181">
        <v>31119.65743759738</v>
      </c>
      <c r="V2251" s="181">
        <v>30828.439385408703</v>
      </c>
      <c r="W2251" s="181">
        <v>30521.272329135136</v>
      </c>
      <c r="X2251" s="181">
        <v>30198.771415811025</v>
      </c>
      <c r="Y2251" s="181">
        <v>29860.747426576101</v>
      </c>
    </row>
    <row r="2252" spans="1:25" x14ac:dyDescent="0.25">
      <c r="A2252" s="178" t="s">
        <v>1929</v>
      </c>
      <c r="B2252" s="178" t="s">
        <v>2200</v>
      </c>
      <c r="C2252" s="178" t="s">
        <v>676</v>
      </c>
      <c r="D2252" s="178" t="s">
        <v>2202</v>
      </c>
      <c r="E2252" s="181">
        <v>3108.8398952239359</v>
      </c>
      <c r="F2252" s="181">
        <v>3103.3977282937817</v>
      </c>
      <c r="G2252" s="181">
        <v>3092.1366693146638</v>
      </c>
      <c r="H2252" s="181">
        <v>3075.3851372782115</v>
      </c>
      <c r="I2252" s="181">
        <v>3054.3564557249933</v>
      </c>
      <c r="J2252" s="182">
        <v>3029.8224638695715</v>
      </c>
      <c r="K2252" s="181">
        <v>3002.3722912726903</v>
      </c>
      <c r="L2252" s="181">
        <v>2972.472289298209</v>
      </c>
      <c r="M2252" s="181">
        <v>2940.3930214653456</v>
      </c>
      <c r="N2252" s="181">
        <v>2906.3477149754117</v>
      </c>
      <c r="O2252" s="181">
        <v>2870.4166050431772</v>
      </c>
      <c r="P2252" s="181">
        <v>2833.0926654548334</v>
      </c>
      <c r="Q2252" s="181">
        <v>2794.7942995996309</v>
      </c>
      <c r="R2252" s="181">
        <v>2755.4308621663663</v>
      </c>
      <c r="S2252" s="181">
        <v>2715.0900885217866</v>
      </c>
      <c r="T2252" s="181">
        <v>2673.8099099704968</v>
      </c>
      <c r="U2252" s="181">
        <v>2631.5733794221178</v>
      </c>
      <c r="V2252" s="181">
        <v>2588.4075221029834</v>
      </c>
      <c r="W2252" s="181">
        <v>2544.3929480563606</v>
      </c>
      <c r="X2252" s="181">
        <v>2499.6042840957812</v>
      </c>
      <c r="Y2252" s="181">
        <v>2454.0482418151805</v>
      </c>
    </row>
    <row r="2253" spans="1:25" x14ac:dyDescent="0.25">
      <c r="A2253" s="178" t="s">
        <v>1929</v>
      </c>
      <c r="B2253" s="178" t="s">
        <v>2200</v>
      </c>
      <c r="C2253" s="178" t="s">
        <v>1015</v>
      </c>
      <c r="D2253" s="178" t="s">
        <v>2203</v>
      </c>
      <c r="E2253" s="181">
        <v>1876.0415399005306</v>
      </c>
      <c r="F2253" s="181">
        <v>1961.1611495581103</v>
      </c>
      <c r="G2253" s="181">
        <v>2046.2857221577085</v>
      </c>
      <c r="H2253" s="181">
        <v>2131.2718738201684</v>
      </c>
      <c r="I2253" s="181">
        <v>2216.6177753646721</v>
      </c>
      <c r="J2253" s="182">
        <v>2302.6080717265286</v>
      </c>
      <c r="K2253" s="181">
        <v>2389.4565316590301</v>
      </c>
      <c r="L2253" s="181">
        <v>2477.3316727857887</v>
      </c>
      <c r="M2253" s="181">
        <v>2566.2766558384451</v>
      </c>
      <c r="N2253" s="181">
        <v>2656.3017694047071</v>
      </c>
      <c r="O2253" s="181">
        <v>2747.3027622189525</v>
      </c>
      <c r="P2253" s="181">
        <v>2839.580063514059</v>
      </c>
      <c r="Q2253" s="181">
        <v>2933.4246486058491</v>
      </c>
      <c r="R2253" s="181">
        <v>3028.630949275057</v>
      </c>
      <c r="S2253" s="181">
        <v>3125.1641341934992</v>
      </c>
      <c r="T2253" s="181">
        <v>3222.9299424622882</v>
      </c>
      <c r="U2253" s="181">
        <v>3321.7547957490701</v>
      </c>
      <c r="V2253" s="181">
        <v>3421.4995637033026</v>
      </c>
      <c r="W2253" s="181">
        <v>3522.0844784039773</v>
      </c>
      <c r="X2253" s="181">
        <v>3623.4193152731573</v>
      </c>
      <c r="Y2253" s="181">
        <v>3725.3079577207486</v>
      </c>
    </row>
    <row r="2254" spans="1:25" x14ac:dyDescent="0.25">
      <c r="A2254" s="178" t="s">
        <v>1929</v>
      </c>
      <c r="B2254" s="178" t="s">
        <v>2200</v>
      </c>
      <c r="C2254" s="178" t="s">
        <v>577</v>
      </c>
      <c r="D2254" s="178" t="s">
        <v>322</v>
      </c>
      <c r="E2254" s="181">
        <v>2779.6209424876115</v>
      </c>
      <c r="F2254" s="181">
        <v>2807.1164471508896</v>
      </c>
      <c r="G2254" s="181">
        <v>2829.5504665459762</v>
      </c>
      <c r="H2254" s="181">
        <v>2847.0431318275268</v>
      </c>
      <c r="I2254" s="181">
        <v>2860.5531883365034</v>
      </c>
      <c r="J2254" s="182">
        <v>2870.6699373846404</v>
      </c>
      <c r="K2254" s="181">
        <v>2877.8383496674478</v>
      </c>
      <c r="L2254" s="181">
        <v>2882.4078985903038</v>
      </c>
      <c r="M2254" s="181">
        <v>2884.5547085433886</v>
      </c>
      <c r="N2254" s="181">
        <v>2884.4083301851206</v>
      </c>
      <c r="O2254" s="181">
        <v>2881.9727834543123</v>
      </c>
      <c r="P2254" s="181">
        <v>2877.6733409396384</v>
      </c>
      <c r="Q2254" s="181">
        <v>2871.8803014199948</v>
      </c>
      <c r="R2254" s="181">
        <v>2864.4535009197357</v>
      </c>
      <c r="S2254" s="181">
        <v>2855.4349763106534</v>
      </c>
      <c r="T2254" s="181">
        <v>2844.8169795326671</v>
      </c>
      <c r="U2254" s="181">
        <v>2832.5335306663728</v>
      </c>
      <c r="V2254" s="181">
        <v>2818.5646491626571</v>
      </c>
      <c r="W2254" s="181">
        <v>2802.9496913759367</v>
      </c>
      <c r="X2254" s="181">
        <v>2785.7244265130153</v>
      </c>
      <c r="Y2254" s="181">
        <v>2766.8509228467974</v>
      </c>
    </row>
    <row r="2255" spans="1:25" x14ac:dyDescent="0.25">
      <c r="A2255" s="178" t="s">
        <v>1929</v>
      </c>
      <c r="B2255" s="178" t="s">
        <v>2200</v>
      </c>
      <c r="C2255" s="178" t="s">
        <v>240</v>
      </c>
      <c r="D2255" s="178" t="s">
        <v>241</v>
      </c>
      <c r="E2255" s="181">
        <v>23901.295968657141</v>
      </c>
      <c r="F2255" s="181">
        <v>24810.601165051427</v>
      </c>
      <c r="G2255" s="181">
        <v>25711.402970182437</v>
      </c>
      <c r="H2255" s="181">
        <v>26602.472248012771</v>
      </c>
      <c r="I2255" s="181">
        <v>27490.55079366051</v>
      </c>
      <c r="J2255" s="182">
        <v>28379.562810108335</v>
      </c>
      <c r="K2255" s="181">
        <v>29272.45730849641</v>
      </c>
      <c r="L2255" s="181">
        <v>30171.554270442502</v>
      </c>
      <c r="M2255" s="181">
        <v>31077.596433565981</v>
      </c>
      <c r="N2255" s="181">
        <v>31990.909535072551</v>
      </c>
      <c r="O2255" s="181">
        <v>32910.435919023017</v>
      </c>
      <c r="P2255" s="181">
        <v>33839.9582106175</v>
      </c>
      <c r="Q2255" s="181">
        <v>34783.065819367162</v>
      </c>
      <c r="R2255" s="181">
        <v>35737.416774087484</v>
      </c>
      <c r="S2255" s="181">
        <v>36702.718499544389</v>
      </c>
      <c r="T2255" s="181">
        <v>37677.987100342027</v>
      </c>
      <c r="U2255" s="181">
        <v>38661.330672795499</v>
      </c>
      <c r="V2255" s="181">
        <v>39651.285912064712</v>
      </c>
      <c r="W2255" s="181">
        <v>40647.094466774266</v>
      </c>
      <c r="X2255" s="181">
        <v>41647.884551643321</v>
      </c>
      <c r="Y2255" s="181">
        <v>42651.579704511554</v>
      </c>
    </row>
    <row r="2256" spans="1:25" x14ac:dyDescent="0.25">
      <c r="A2256" s="178" t="s">
        <v>1929</v>
      </c>
      <c r="B2256" s="178" t="s">
        <v>2204</v>
      </c>
      <c r="C2256" s="178" t="s">
        <v>218</v>
      </c>
      <c r="D2256" s="178" t="s">
        <v>2205</v>
      </c>
      <c r="E2256" s="181">
        <v>9896.7169822086089</v>
      </c>
      <c r="F2256" s="181">
        <v>10017.63997114511</v>
      </c>
      <c r="G2256" s="181">
        <v>10142.054231297005</v>
      </c>
      <c r="H2256" s="181">
        <v>10266.27948730949</v>
      </c>
      <c r="I2256" s="181">
        <v>10390.748787269227</v>
      </c>
      <c r="J2256" s="182">
        <v>10515.370805516819</v>
      </c>
      <c r="K2256" s="181">
        <v>10640.07293045107</v>
      </c>
      <c r="L2256" s="181">
        <v>10764.814032878761</v>
      </c>
      <c r="M2256" s="181">
        <v>10889.205513409934</v>
      </c>
      <c r="N2256" s="181">
        <v>11012.925472951125</v>
      </c>
      <c r="O2256" s="181">
        <v>11135.349775670968</v>
      </c>
      <c r="P2256" s="181">
        <v>11257.560148005736</v>
      </c>
      <c r="Q2256" s="181">
        <v>11380.524952384807</v>
      </c>
      <c r="R2256" s="181">
        <v>11503.306188796803</v>
      </c>
      <c r="S2256" s="181">
        <v>11625.790208805029</v>
      </c>
      <c r="T2256" s="181">
        <v>11748.281773948116</v>
      </c>
      <c r="U2256" s="181">
        <v>11870.17366459704</v>
      </c>
      <c r="V2256" s="181">
        <v>11990.469405886492</v>
      </c>
      <c r="W2256" s="181">
        <v>12109.057707424045</v>
      </c>
      <c r="X2256" s="181">
        <v>12225.887043225308</v>
      </c>
      <c r="Y2256" s="181">
        <v>12341.101642083418</v>
      </c>
    </row>
    <row r="2257" spans="1:25" x14ac:dyDescent="0.25">
      <c r="A2257" s="178" t="s">
        <v>1929</v>
      </c>
      <c r="B2257" s="178" t="s">
        <v>2204</v>
      </c>
      <c r="C2257" s="178" t="s">
        <v>240</v>
      </c>
      <c r="D2257" s="178" t="s">
        <v>241</v>
      </c>
      <c r="E2257" s="181">
        <v>7950.5854045735632</v>
      </c>
      <c r="F2257" s="181">
        <v>8047.7295941714165</v>
      </c>
      <c r="G2257" s="181">
        <v>8147.678516896266</v>
      </c>
      <c r="H2257" s="181">
        <v>8247.4756020415534</v>
      </c>
      <c r="I2257" s="181">
        <v>8347.4687413175761</v>
      </c>
      <c r="J2257" s="182">
        <v>8447.5845677223297</v>
      </c>
      <c r="K2257" s="181">
        <v>8547.7647483017972</v>
      </c>
      <c r="L2257" s="181">
        <v>8647.9762416783269</v>
      </c>
      <c r="M2257" s="181">
        <v>8747.906864261784</v>
      </c>
      <c r="N2257" s="181">
        <v>8847.2980165348945</v>
      </c>
      <c r="O2257" s="181">
        <v>8945.6482953313098</v>
      </c>
      <c r="P2257" s="181">
        <v>9043.8267119030879</v>
      </c>
      <c r="Q2257" s="181">
        <v>9142.6112058650706</v>
      </c>
      <c r="R2257" s="181">
        <v>9241.2482294282927</v>
      </c>
      <c r="S2257" s="181">
        <v>9339.6464824571995</v>
      </c>
      <c r="T2257" s="181">
        <v>9438.0507969142782</v>
      </c>
      <c r="U2257" s="181">
        <v>9535.9733593631536</v>
      </c>
      <c r="V2257" s="181">
        <v>9632.6136458993442</v>
      </c>
      <c r="W2257" s="181">
        <v>9727.8822507359328</v>
      </c>
      <c r="X2257" s="181">
        <v>9821.7377801723433</v>
      </c>
      <c r="Y2257" s="181">
        <v>9914.29610125213</v>
      </c>
    </row>
    <row r="2258" spans="1:25" x14ac:dyDescent="0.25">
      <c r="A2258" s="178" t="s">
        <v>2206</v>
      </c>
      <c r="B2258" s="178" t="s">
        <v>217</v>
      </c>
      <c r="C2258" s="178" t="s">
        <v>218</v>
      </c>
      <c r="D2258" s="178" t="s">
        <v>2207</v>
      </c>
      <c r="E2258" s="181">
        <v>4184.9419734349949</v>
      </c>
      <c r="F2258" s="181">
        <v>4251.1593289967495</v>
      </c>
      <c r="G2258" s="181">
        <v>4318.6462202976882</v>
      </c>
      <c r="H2258" s="181">
        <v>4389.4822737656577</v>
      </c>
      <c r="I2258" s="181">
        <v>4463.2218329987381</v>
      </c>
      <c r="J2258" s="182">
        <v>4539.3568898226476</v>
      </c>
      <c r="K2258" s="181">
        <v>4617.5182650249608</v>
      </c>
      <c r="L2258" s="181">
        <v>4697.3246725112776</v>
      </c>
      <c r="M2258" s="181">
        <v>4778.3109833240769</v>
      </c>
      <c r="N2258" s="181">
        <v>4860.0797935865385</v>
      </c>
      <c r="O2258" s="181">
        <v>4942.4060289116705</v>
      </c>
      <c r="P2258" s="181">
        <v>5025.03673604708</v>
      </c>
      <c r="Q2258" s="181">
        <v>5107.7027614096887</v>
      </c>
      <c r="R2258" s="181">
        <v>5190.1429085012533</v>
      </c>
      <c r="S2258" s="181">
        <v>5272.154231927143</v>
      </c>
      <c r="T2258" s="181">
        <v>5353.607922374651</v>
      </c>
      <c r="U2258" s="181">
        <v>5434.0037565088141</v>
      </c>
      <c r="V2258" s="181">
        <v>5512.8100685268873</v>
      </c>
      <c r="W2258" s="181">
        <v>5589.8905557346088</v>
      </c>
      <c r="X2258" s="181">
        <v>5665.1321715114336</v>
      </c>
      <c r="Y2258" s="181">
        <v>5738.4048015018907</v>
      </c>
    </row>
    <row r="2259" spans="1:25" x14ac:dyDescent="0.25">
      <c r="A2259" s="178" t="s">
        <v>2206</v>
      </c>
      <c r="B2259" s="178" t="s">
        <v>217</v>
      </c>
      <c r="C2259" s="178" t="s">
        <v>244</v>
      </c>
      <c r="D2259" s="178" t="s">
        <v>2208</v>
      </c>
      <c r="E2259" s="181">
        <v>1375.4776169739741</v>
      </c>
      <c r="F2259" s="181">
        <v>1420.2487018844467</v>
      </c>
      <c r="G2259" s="181">
        <v>1466.5523806329795</v>
      </c>
      <c r="H2259" s="181">
        <v>1515.1519258974272</v>
      </c>
      <c r="I2259" s="181">
        <v>1565.9730635399469</v>
      </c>
      <c r="J2259" s="182">
        <v>1618.911377863936</v>
      </c>
      <c r="K2259" s="181">
        <v>1673.9030489268869</v>
      </c>
      <c r="L2259" s="181">
        <v>1730.8729440998359</v>
      </c>
      <c r="M2259" s="181">
        <v>1789.7070688263723</v>
      </c>
      <c r="N2259" s="181">
        <v>1850.3073491612456</v>
      </c>
      <c r="O2259" s="181">
        <v>1912.6338019423893</v>
      </c>
      <c r="P2259" s="181">
        <v>1976.6308944254206</v>
      </c>
      <c r="Q2259" s="181">
        <v>2042.2311012720388</v>
      </c>
      <c r="R2259" s="181">
        <v>2109.3639427072849</v>
      </c>
      <c r="S2259" s="181">
        <v>2177.9767552146523</v>
      </c>
      <c r="T2259" s="181">
        <v>2248.0430701130595</v>
      </c>
      <c r="U2259" s="181">
        <v>2319.3747872691742</v>
      </c>
      <c r="V2259" s="181">
        <v>2391.7564816018516</v>
      </c>
      <c r="W2259" s="181">
        <v>2465.1319261362196</v>
      </c>
      <c r="X2259" s="181">
        <v>2539.4510157687982</v>
      </c>
      <c r="Y2259" s="181">
        <v>2614.6520739387029</v>
      </c>
    </row>
    <row r="2260" spans="1:25" x14ac:dyDescent="0.25">
      <c r="A2260" s="178" t="s">
        <v>2206</v>
      </c>
      <c r="B2260" s="178" t="s">
        <v>217</v>
      </c>
      <c r="C2260" s="178" t="s">
        <v>703</v>
      </c>
      <c r="D2260" s="178" t="s">
        <v>2209</v>
      </c>
      <c r="E2260" s="181">
        <v>2517.945219729223</v>
      </c>
      <c r="F2260" s="181">
        <v>2569.7351700723025</v>
      </c>
      <c r="G2260" s="181">
        <v>2622.7250497611612</v>
      </c>
      <c r="H2260" s="181">
        <v>2678.197404282691</v>
      </c>
      <c r="I2260" s="181">
        <v>2735.9106350761845</v>
      </c>
      <c r="J2260" s="182">
        <v>2795.5799246643801</v>
      </c>
      <c r="K2260" s="181">
        <v>2857.0007589881993</v>
      </c>
      <c r="L2260" s="181">
        <v>2919.9570425394081</v>
      </c>
      <c r="M2260" s="181">
        <v>2984.1760733999249</v>
      </c>
      <c r="N2260" s="181">
        <v>3049.4223700493412</v>
      </c>
      <c r="O2260" s="181">
        <v>3115.5645416158331</v>
      </c>
      <c r="P2260" s="181">
        <v>3182.4509760454557</v>
      </c>
      <c r="Q2260" s="181">
        <v>3249.9168281363459</v>
      </c>
      <c r="R2260" s="181">
        <v>3317.7991869176612</v>
      </c>
      <c r="S2260" s="181">
        <v>3385.969458064922</v>
      </c>
      <c r="T2260" s="181">
        <v>3454.344451041708</v>
      </c>
      <c r="U2260" s="181">
        <v>3522.59863966696</v>
      </c>
      <c r="V2260" s="181">
        <v>3590.3799363562152</v>
      </c>
      <c r="W2260" s="181">
        <v>3657.5884110723755</v>
      </c>
      <c r="X2260" s="181">
        <v>3724.1376425867606</v>
      </c>
      <c r="Y2260" s="181">
        <v>3789.928423341446</v>
      </c>
    </row>
    <row r="2261" spans="1:25" x14ac:dyDescent="0.25">
      <c r="A2261" s="178" t="s">
        <v>2206</v>
      </c>
      <c r="B2261" s="178" t="s">
        <v>217</v>
      </c>
      <c r="C2261" s="178" t="s">
        <v>797</v>
      </c>
      <c r="D2261" s="178" t="s">
        <v>2210</v>
      </c>
      <c r="E2261" s="181">
        <v>2497.4157030579699</v>
      </c>
      <c r="F2261" s="181">
        <v>2559.7597550289993</v>
      </c>
      <c r="G2261" s="181">
        <v>2623.7948791694444</v>
      </c>
      <c r="H2261" s="181">
        <v>2690.8282482904924</v>
      </c>
      <c r="I2261" s="181">
        <v>2760.6514566217315</v>
      </c>
      <c r="J2261" s="182">
        <v>2833.0083967804167</v>
      </c>
      <c r="K2261" s="181">
        <v>2907.7199887525467</v>
      </c>
      <c r="L2261" s="181">
        <v>2984.5919693111841</v>
      </c>
      <c r="M2261" s="181">
        <v>3063.3683803964109</v>
      </c>
      <c r="N2261" s="181">
        <v>3143.8270099737888</v>
      </c>
      <c r="O2261" s="181">
        <v>3225.8494050698755</v>
      </c>
      <c r="P2261" s="181">
        <v>3309.2938820480513</v>
      </c>
      <c r="Q2261" s="181">
        <v>3394.002347423675</v>
      </c>
      <c r="R2261" s="181">
        <v>3479.8158799512439</v>
      </c>
      <c r="S2261" s="181">
        <v>3566.6088531173918</v>
      </c>
      <c r="T2261" s="181">
        <v>3654.3014113337094</v>
      </c>
      <c r="U2261" s="181">
        <v>3742.5547732445025</v>
      </c>
      <c r="V2261" s="181">
        <v>3830.995906597464</v>
      </c>
      <c r="W2261" s="181">
        <v>3919.5155327041525</v>
      </c>
      <c r="X2261" s="181">
        <v>4008.0170350233611</v>
      </c>
      <c r="Y2261" s="181">
        <v>4096.3883306736871</v>
      </c>
    </row>
    <row r="2262" spans="1:25" x14ac:dyDescent="0.25">
      <c r="A2262" s="178" t="s">
        <v>2206</v>
      </c>
      <c r="B2262" s="178" t="s">
        <v>217</v>
      </c>
      <c r="C2262" s="178" t="s">
        <v>447</v>
      </c>
      <c r="D2262" s="178" t="s">
        <v>1429</v>
      </c>
      <c r="E2262" s="181">
        <v>4539.0761360141159</v>
      </c>
      <c r="F2262" s="181">
        <v>4538.443342556584</v>
      </c>
      <c r="G2262" s="181">
        <v>4538.0436990297894</v>
      </c>
      <c r="H2262" s="181">
        <v>4540.0000100493608</v>
      </c>
      <c r="I2262" s="181">
        <v>4543.730206450291</v>
      </c>
      <c r="J2262" s="182">
        <v>4548.6225646775829</v>
      </c>
      <c r="K2262" s="181">
        <v>4554.2378019143189</v>
      </c>
      <c r="L2262" s="181">
        <v>4560.1504363567956</v>
      </c>
      <c r="M2262" s="181">
        <v>4565.8801901869174</v>
      </c>
      <c r="N2262" s="181">
        <v>4571.0398653147486</v>
      </c>
      <c r="O2262" s="181">
        <v>4575.4260359860336</v>
      </c>
      <c r="P2262" s="181">
        <v>4578.823136952692</v>
      </c>
      <c r="Q2262" s="181">
        <v>4581.0154098256462</v>
      </c>
      <c r="R2262" s="181">
        <v>4581.8088005143936</v>
      </c>
      <c r="S2262" s="181">
        <v>4581.0735207840471</v>
      </c>
      <c r="T2262" s="181">
        <v>4578.7531053754728</v>
      </c>
      <c r="U2262" s="181">
        <v>4574.4839453515733</v>
      </c>
      <c r="V2262" s="181">
        <v>4567.9013133994322</v>
      </c>
      <c r="W2262" s="181">
        <v>4558.9884998312882</v>
      </c>
      <c r="X2262" s="181">
        <v>4547.7517288147073</v>
      </c>
      <c r="Y2262" s="181">
        <v>4534.1866226868451</v>
      </c>
    </row>
    <row r="2263" spans="1:25" x14ac:dyDescent="0.25">
      <c r="A2263" s="178" t="s">
        <v>2206</v>
      </c>
      <c r="B2263" s="178" t="s">
        <v>217</v>
      </c>
      <c r="C2263" s="178" t="s">
        <v>284</v>
      </c>
      <c r="D2263" s="178" t="s">
        <v>2211</v>
      </c>
      <c r="E2263" s="181">
        <v>2269.538068007058</v>
      </c>
      <c r="F2263" s="181">
        <v>2302.8463885786778</v>
      </c>
      <c r="G2263" s="181">
        <v>2336.7635604619836</v>
      </c>
      <c r="H2263" s="181">
        <v>2372.41138047292</v>
      </c>
      <c r="I2263" s="181">
        <v>2409.5432608943943</v>
      </c>
      <c r="J2263" s="182">
        <v>2447.8800901982204</v>
      </c>
      <c r="K2263" s="181">
        <v>2487.2187853802384</v>
      </c>
      <c r="L2263" s="181">
        <v>2527.3506568570024</v>
      </c>
      <c r="M2263" s="181">
        <v>2568.0228893776989</v>
      </c>
      <c r="N2263" s="181">
        <v>2609.0201593858092</v>
      </c>
      <c r="O2263" s="181">
        <v>2650.2205177041146</v>
      </c>
      <c r="P2263" s="181">
        <v>2691.4876306328333</v>
      </c>
      <c r="Q2263" s="181">
        <v>2732.6771108180615</v>
      </c>
      <c r="R2263" s="181">
        <v>2773.6494743296121</v>
      </c>
      <c r="S2263" s="181">
        <v>2814.2969619755836</v>
      </c>
      <c r="T2263" s="181">
        <v>2854.5518319435055</v>
      </c>
      <c r="U2263" s="181">
        <v>2894.1488354902644</v>
      </c>
      <c r="V2263" s="181">
        <v>2932.8071967804076</v>
      </c>
      <c r="W2263" s="181">
        <v>2970.4575075879375</v>
      </c>
      <c r="X2263" s="181">
        <v>3007.0430242659327</v>
      </c>
      <c r="Y2263" s="181">
        <v>3042.4982175192117</v>
      </c>
    </row>
    <row r="2264" spans="1:25" x14ac:dyDescent="0.25">
      <c r="A2264" s="178" t="s">
        <v>2206</v>
      </c>
      <c r="B2264" s="178" t="s">
        <v>217</v>
      </c>
      <c r="C2264" s="178" t="s">
        <v>694</v>
      </c>
      <c r="D2264" s="178" t="s">
        <v>2212</v>
      </c>
      <c r="E2264" s="181">
        <v>2102.2225071363428</v>
      </c>
      <c r="F2264" s="181">
        <v>2144.1931915554978</v>
      </c>
      <c r="G2264" s="181">
        <v>2187.1141412339102</v>
      </c>
      <c r="H2264" s="181">
        <v>2232.0525200442839</v>
      </c>
      <c r="I2264" s="181">
        <v>2278.8034709627318</v>
      </c>
      <c r="J2264" s="182">
        <v>2327.1266404442399</v>
      </c>
      <c r="K2264" s="181">
        <v>2376.849047065331</v>
      </c>
      <c r="L2264" s="181">
        <v>2427.7884858214088</v>
      </c>
      <c r="M2264" s="181">
        <v>2479.7161422782847</v>
      </c>
      <c r="N2264" s="181">
        <v>2532.434650759059</v>
      </c>
      <c r="O2264" s="181">
        <v>2585.8335026509112</v>
      </c>
      <c r="P2264" s="181">
        <v>2639.7856758934213</v>
      </c>
      <c r="Q2264" s="181">
        <v>2694.1534772035711</v>
      </c>
      <c r="R2264" s="181">
        <v>2748.8011402601546</v>
      </c>
      <c r="S2264" s="181">
        <v>2803.6216334993733</v>
      </c>
      <c r="T2264" s="181">
        <v>2858.545750491814</v>
      </c>
      <c r="U2264" s="181">
        <v>2913.3040285915877</v>
      </c>
      <c r="V2264" s="181">
        <v>2967.6056880281139</v>
      </c>
      <c r="W2264" s="181">
        <v>3021.3689330313678</v>
      </c>
      <c r="X2264" s="181">
        <v>3074.5233146158066</v>
      </c>
      <c r="Y2264" s="181">
        <v>3126.9880017727764</v>
      </c>
    </row>
    <row r="2265" spans="1:25" x14ac:dyDescent="0.25">
      <c r="A2265" s="178" t="s">
        <v>2206</v>
      </c>
      <c r="B2265" s="178" t="s">
        <v>217</v>
      </c>
      <c r="C2265" s="178" t="s">
        <v>1127</v>
      </c>
      <c r="D2265" s="178" t="s">
        <v>2213</v>
      </c>
      <c r="E2265" s="181">
        <v>1150.67940942375</v>
      </c>
      <c r="F2265" s="181">
        <v>1204.7739809237944</v>
      </c>
      <c r="G2265" s="181">
        <v>1261.4763775004776</v>
      </c>
      <c r="H2265" s="181">
        <v>1321.5332352742698</v>
      </c>
      <c r="I2265" s="181">
        <v>1384.989750210085</v>
      </c>
      <c r="J2265" s="182">
        <v>1451.8632476177354</v>
      </c>
      <c r="K2265" s="181">
        <v>1522.2055504070108</v>
      </c>
      <c r="L2265" s="181">
        <v>1596.0575780678357</v>
      </c>
      <c r="M2265" s="181">
        <v>1673.4228045894497</v>
      </c>
      <c r="N2265" s="181">
        <v>1754.3165796494229</v>
      </c>
      <c r="O2265" s="181">
        <v>1838.8075795389013</v>
      </c>
      <c r="P2265" s="181">
        <v>1926.9498050745769</v>
      </c>
      <c r="Q2265" s="181">
        <v>2018.7850182569641</v>
      </c>
      <c r="R2265" s="181">
        <v>2114.3509229733409</v>
      </c>
      <c r="S2265" s="181">
        <v>2213.7019952928445</v>
      </c>
      <c r="T2265" s="181">
        <v>2316.9193048054813</v>
      </c>
      <c r="U2265" s="181">
        <v>2423.9160637319146</v>
      </c>
      <c r="V2265" s="181">
        <v>2534.5681257925971</v>
      </c>
      <c r="W2265" s="181">
        <v>2648.9120572373331</v>
      </c>
      <c r="X2265" s="181">
        <v>2766.9899278206854</v>
      </c>
      <c r="Y2265" s="181">
        <v>2888.8301568711399</v>
      </c>
    </row>
    <row r="2266" spans="1:25" x14ac:dyDescent="0.25">
      <c r="A2266" s="178" t="s">
        <v>2206</v>
      </c>
      <c r="B2266" s="178" t="s">
        <v>217</v>
      </c>
      <c r="C2266" s="178" t="s">
        <v>240</v>
      </c>
      <c r="D2266" s="178" t="s">
        <v>241</v>
      </c>
      <c r="E2266" s="181">
        <v>41893.558195193145</v>
      </c>
      <c r="F2266" s="181">
        <v>42274.034843918314</v>
      </c>
      <c r="G2266" s="181">
        <v>42665.556715073588</v>
      </c>
      <c r="H2266" s="181">
        <v>43088.537656848508</v>
      </c>
      <c r="I2266" s="181">
        <v>43538.258607809184</v>
      </c>
      <c r="J2266" s="182">
        <v>44009.534780760005</v>
      </c>
      <c r="K2266" s="181">
        <v>44498.665015131919</v>
      </c>
      <c r="L2266" s="181">
        <v>45001.938142363928</v>
      </c>
      <c r="M2266" s="181">
        <v>45514.94706450899</v>
      </c>
      <c r="N2266" s="181">
        <v>46034.040806410987</v>
      </c>
      <c r="O2266" s="181">
        <v>46557.285159857078</v>
      </c>
      <c r="P2266" s="181">
        <v>47082.537442439294</v>
      </c>
      <c r="Q2266" s="181">
        <v>47607.558923803765</v>
      </c>
      <c r="R2266" s="181">
        <v>48130.239083393812</v>
      </c>
      <c r="S2266" s="181">
        <v>48649.054092952887</v>
      </c>
      <c r="T2266" s="181">
        <v>49163.196158899416</v>
      </c>
      <c r="U2266" s="181">
        <v>49668.482453734148</v>
      </c>
      <c r="V2266" s="181">
        <v>50160.523790508654</v>
      </c>
      <c r="W2266" s="181">
        <v>50638.590299070544</v>
      </c>
      <c r="X2266" s="181">
        <v>51102.171342993082</v>
      </c>
      <c r="Y2266" s="181">
        <v>51550.607330157371</v>
      </c>
    </row>
    <row r="2267" spans="1:25" x14ac:dyDescent="0.25">
      <c r="A2267" s="178" t="s">
        <v>2206</v>
      </c>
      <c r="B2267" s="178" t="s">
        <v>242</v>
      </c>
      <c r="C2267" s="178" t="s">
        <v>218</v>
      </c>
      <c r="D2267" s="178" t="s">
        <v>2214</v>
      </c>
      <c r="E2267" s="181">
        <v>5710.9194923829818</v>
      </c>
      <c r="F2267" s="181">
        <v>6065.2234673877483</v>
      </c>
      <c r="G2267" s="181">
        <v>6337.4939754014831</v>
      </c>
      <c r="H2267" s="181">
        <v>6544.3419053535335</v>
      </c>
      <c r="I2267" s="181">
        <v>6698.0738133237874</v>
      </c>
      <c r="J2267" s="182">
        <v>6809.2725236094366</v>
      </c>
      <c r="K2267" s="181">
        <v>6886.8628600424654</v>
      </c>
      <c r="L2267" s="181">
        <v>6938.103201951013</v>
      </c>
      <c r="M2267" s="181">
        <v>6968.5965398889211</v>
      </c>
      <c r="N2267" s="181">
        <v>6982.7016321868477</v>
      </c>
      <c r="O2267" s="181">
        <v>6983.9707230916447</v>
      </c>
      <c r="P2267" s="181">
        <v>6975.0959590790862</v>
      </c>
      <c r="Q2267" s="181">
        <v>6958.1027621060075</v>
      </c>
      <c r="R2267" s="181">
        <v>6934.4876249881854</v>
      </c>
      <c r="S2267" s="181">
        <v>6905.3294994379803</v>
      </c>
      <c r="T2267" s="181">
        <v>6871.3628681834443</v>
      </c>
      <c r="U2267" s="181">
        <v>6833.115753832355</v>
      </c>
      <c r="V2267" s="181">
        <v>6791.0393493146266</v>
      </c>
      <c r="W2267" s="181">
        <v>6745.4971102966838</v>
      </c>
      <c r="X2267" s="181">
        <v>6696.7225681165583</v>
      </c>
      <c r="Y2267" s="181">
        <v>6644.7781598623551</v>
      </c>
    </row>
    <row r="2268" spans="1:25" x14ac:dyDescent="0.25">
      <c r="A2268" s="178" t="s">
        <v>2206</v>
      </c>
      <c r="B2268" s="178" t="s">
        <v>242</v>
      </c>
      <c r="C2268" s="178" t="s">
        <v>528</v>
      </c>
      <c r="D2268" s="178" t="s">
        <v>2215</v>
      </c>
      <c r="E2268" s="181">
        <v>5227.0648881100033</v>
      </c>
      <c r="F2268" s="181">
        <v>5474.0207537722617</v>
      </c>
      <c r="G2268" s="181">
        <v>5640.0762047724447</v>
      </c>
      <c r="H2268" s="181">
        <v>5743.031159344564</v>
      </c>
      <c r="I2268" s="181">
        <v>5796.0603728920369</v>
      </c>
      <c r="J2268" s="182">
        <v>5810.2051480182681</v>
      </c>
      <c r="K2268" s="181">
        <v>5794.5533413416315</v>
      </c>
      <c r="L2268" s="181">
        <v>5756.3483167894092</v>
      </c>
      <c r="M2268" s="181">
        <v>5701.1098623888256</v>
      </c>
      <c r="N2268" s="181">
        <v>5633.0726686328562</v>
      </c>
      <c r="O2268" s="181">
        <v>5555.6139301318935</v>
      </c>
      <c r="P2268" s="181">
        <v>5471.2632863039235</v>
      </c>
      <c r="Q2268" s="181">
        <v>5381.9052224067036</v>
      </c>
      <c r="R2268" s="181">
        <v>5288.9244565318495</v>
      </c>
      <c r="S2268" s="181">
        <v>5193.3210614912259</v>
      </c>
      <c r="T2268" s="181">
        <v>5095.7889067231072</v>
      </c>
      <c r="U2268" s="181">
        <v>4996.8360779560517</v>
      </c>
      <c r="V2268" s="181">
        <v>4896.8900302022939</v>
      </c>
      <c r="W2268" s="181">
        <v>4796.2945294205447</v>
      </c>
      <c r="X2268" s="181">
        <v>4695.2851273272836</v>
      </c>
      <c r="Y2268" s="181">
        <v>4593.9676107816003</v>
      </c>
    </row>
    <row r="2269" spans="1:25" x14ac:dyDescent="0.25">
      <c r="A2269" s="178" t="s">
        <v>2206</v>
      </c>
      <c r="B2269" s="178" t="s">
        <v>242</v>
      </c>
      <c r="C2269" s="178" t="s">
        <v>506</v>
      </c>
      <c r="D2269" s="178" t="s">
        <v>2216</v>
      </c>
      <c r="E2269" s="181">
        <v>4219.3761677703023</v>
      </c>
      <c r="F2269" s="181">
        <v>4577.8672751623744</v>
      </c>
      <c r="G2269" s="181">
        <v>4886.6151017333204</v>
      </c>
      <c r="H2269" s="181">
        <v>5155.0245381896393</v>
      </c>
      <c r="I2269" s="181">
        <v>5390.0012785741437</v>
      </c>
      <c r="J2269" s="182">
        <v>5597.754373123631</v>
      </c>
      <c r="K2269" s="181">
        <v>5783.7397061653</v>
      </c>
      <c r="L2269" s="181">
        <v>5952.5389120659784</v>
      </c>
      <c r="M2269" s="181">
        <v>6107.746328929803</v>
      </c>
      <c r="N2269" s="181">
        <v>6252.2068578804547</v>
      </c>
      <c r="O2269" s="181">
        <v>6388.316819595103</v>
      </c>
      <c r="P2269" s="181">
        <v>6517.9106948129511</v>
      </c>
      <c r="Q2269" s="181">
        <v>6642.3727034975145</v>
      </c>
      <c r="R2269" s="181">
        <v>6762.7130798765547</v>
      </c>
      <c r="S2269" s="181">
        <v>6879.631462521681</v>
      </c>
      <c r="T2269" s="181">
        <v>6993.5524127931667</v>
      </c>
      <c r="U2269" s="181">
        <v>7104.7354445046203</v>
      </c>
      <c r="V2269" s="181">
        <v>7213.3924827827932</v>
      </c>
      <c r="W2269" s="181">
        <v>7319.6692865755731</v>
      </c>
      <c r="X2269" s="181">
        <v>7423.590187806637</v>
      </c>
      <c r="Y2269" s="181">
        <v>7524.9973422562134</v>
      </c>
    </row>
    <row r="2270" spans="1:25" x14ac:dyDescent="0.25">
      <c r="A2270" s="178" t="s">
        <v>2206</v>
      </c>
      <c r="B2270" s="178" t="s">
        <v>242</v>
      </c>
      <c r="C2270" s="178" t="s">
        <v>244</v>
      </c>
      <c r="D2270" s="178" t="s">
        <v>2217</v>
      </c>
      <c r="E2270" s="181">
        <v>2875.4495020883619</v>
      </c>
      <c r="F2270" s="181">
        <v>3065.4209550997894</v>
      </c>
      <c r="G2270" s="181">
        <v>3215.1740119315427</v>
      </c>
      <c r="H2270" s="181">
        <v>3332.7022304884431</v>
      </c>
      <c r="I2270" s="181">
        <v>3423.9236258084266</v>
      </c>
      <c r="J2270" s="182">
        <v>3493.9643037102405</v>
      </c>
      <c r="K2270" s="181">
        <v>3547.1764345993352</v>
      </c>
      <c r="L2270" s="181">
        <v>3587.1184635844374</v>
      </c>
      <c r="M2270" s="181">
        <v>3616.5451628856104</v>
      </c>
      <c r="N2270" s="181">
        <v>3637.6060645843636</v>
      </c>
      <c r="O2270" s="181">
        <v>3652.0624746325311</v>
      </c>
      <c r="P2270" s="181">
        <v>3661.2516715603028</v>
      </c>
      <c r="Q2270" s="181">
        <v>3666.1804968489532</v>
      </c>
      <c r="R2270" s="181">
        <v>3667.5917732371854</v>
      </c>
      <c r="S2270" s="181">
        <v>3666.0182872279001</v>
      </c>
      <c r="T2270" s="181">
        <v>3661.817638830983</v>
      </c>
      <c r="U2270" s="181">
        <v>3655.2426669188599</v>
      </c>
      <c r="V2270" s="181">
        <v>3646.5090162844854</v>
      </c>
      <c r="W2270" s="181">
        <v>3635.7885155824333</v>
      </c>
      <c r="X2270" s="181">
        <v>3623.1854895149791</v>
      </c>
      <c r="Y2270" s="181">
        <v>3608.7130942052959</v>
      </c>
    </row>
    <row r="2271" spans="1:25" x14ac:dyDescent="0.25">
      <c r="A2271" s="178" t="s">
        <v>2206</v>
      </c>
      <c r="B2271" s="178" t="s">
        <v>242</v>
      </c>
      <c r="C2271" s="178" t="s">
        <v>510</v>
      </c>
      <c r="D2271" s="178" t="s">
        <v>2218</v>
      </c>
      <c r="E2271" s="181">
        <v>5244.4918547893267</v>
      </c>
      <c r="F2271" s="181">
        <v>5572.3730429738935</v>
      </c>
      <c r="G2271" s="181">
        <v>5825.1475980257192</v>
      </c>
      <c r="H2271" s="181">
        <v>6017.9885048848164</v>
      </c>
      <c r="I2271" s="181">
        <v>6162.1363097416079</v>
      </c>
      <c r="J2271" s="182">
        <v>6267.265402812046</v>
      </c>
      <c r="K2271" s="181">
        <v>6341.5409870426492</v>
      </c>
      <c r="L2271" s="181">
        <v>6391.6078731519692</v>
      </c>
      <c r="M2271" s="181">
        <v>6422.5972208888288</v>
      </c>
      <c r="N2271" s="181">
        <v>6438.5022220283736</v>
      </c>
      <c r="O2271" s="181">
        <v>6442.579308075331</v>
      </c>
      <c r="P2271" s="181">
        <v>6437.2970269834705</v>
      </c>
      <c r="Q2271" s="181">
        <v>6424.5128024383239</v>
      </c>
      <c r="R2271" s="181">
        <v>6405.5988353080274</v>
      </c>
      <c r="S2271" s="181">
        <v>6381.5439436810057</v>
      </c>
      <c r="T2271" s="181">
        <v>6353.0202546672926</v>
      </c>
      <c r="U2271" s="181">
        <v>6320.5101433347163</v>
      </c>
      <c r="V2271" s="181">
        <v>6284.4257630314833</v>
      </c>
      <c r="W2271" s="181">
        <v>6245.0987874740022</v>
      </c>
      <c r="X2271" s="181">
        <v>6202.7411531080206</v>
      </c>
      <c r="Y2271" s="181">
        <v>6157.4066379292981</v>
      </c>
    </row>
    <row r="2272" spans="1:25" x14ac:dyDescent="0.25">
      <c r="A2272" s="178" t="s">
        <v>2206</v>
      </c>
      <c r="B2272" s="178" t="s">
        <v>242</v>
      </c>
      <c r="C2272" s="178" t="s">
        <v>464</v>
      </c>
      <c r="D2272" s="178" t="s">
        <v>2219</v>
      </c>
      <c r="E2272" s="181">
        <v>105245.55223918211</v>
      </c>
      <c r="F2272" s="181">
        <v>114222.91281174489</v>
      </c>
      <c r="G2272" s="181">
        <v>121964.29078244987</v>
      </c>
      <c r="H2272" s="181">
        <v>128703.34278372624</v>
      </c>
      <c r="I2272" s="181">
        <v>134611.59998837952</v>
      </c>
      <c r="J2272" s="182">
        <v>139843.40312258294</v>
      </c>
      <c r="K2272" s="181">
        <v>144534.46319632881</v>
      </c>
      <c r="L2272" s="181">
        <v>148798.80569372949</v>
      </c>
      <c r="M2272" s="181">
        <v>152725.91009605795</v>
      </c>
      <c r="N2272" s="181">
        <v>156386.62132985317</v>
      </c>
      <c r="O2272" s="181">
        <v>159840.64847916603</v>
      </c>
      <c r="P2272" s="181">
        <v>163133.71274906886</v>
      </c>
      <c r="Q2272" s="181">
        <v>166300.31926774155</v>
      </c>
      <c r="R2272" s="181">
        <v>169365.64990331468</v>
      </c>
      <c r="S2272" s="181">
        <v>172347.13682395144</v>
      </c>
      <c r="T2272" s="181">
        <v>175255.34054552321</v>
      </c>
      <c r="U2272" s="181">
        <v>178096.697419434</v>
      </c>
      <c r="V2272" s="181">
        <v>180876.45852527884</v>
      </c>
      <c r="W2272" s="181">
        <v>183598.22185201166</v>
      </c>
      <c r="X2272" s="181">
        <v>186262.54320282338</v>
      </c>
      <c r="Y2272" s="181">
        <v>188865.40677336388</v>
      </c>
    </row>
    <row r="2273" spans="1:25" x14ac:dyDescent="0.25">
      <c r="A2273" s="178" t="s">
        <v>2206</v>
      </c>
      <c r="B2273" s="178" t="s">
        <v>242</v>
      </c>
      <c r="C2273" s="178" t="s">
        <v>703</v>
      </c>
      <c r="D2273" s="178" t="s">
        <v>2220</v>
      </c>
      <c r="E2273" s="181">
        <v>4685.8038053639575</v>
      </c>
      <c r="F2273" s="181">
        <v>4944.4333587988722</v>
      </c>
      <c r="G2273" s="181">
        <v>5133.0907098416037</v>
      </c>
      <c r="H2273" s="181">
        <v>5266.4627721823917</v>
      </c>
      <c r="I2273" s="181">
        <v>5355.4334317496414</v>
      </c>
      <c r="J2273" s="182">
        <v>5409.2502095901409</v>
      </c>
      <c r="K2273" s="181">
        <v>5435.6245031377584</v>
      </c>
      <c r="L2273" s="181">
        <v>5440.7707463296765</v>
      </c>
      <c r="M2273" s="181">
        <v>5429.4601570670029</v>
      </c>
      <c r="N2273" s="181">
        <v>5405.3830208274685</v>
      </c>
      <c r="O2273" s="181">
        <v>5371.5182593891441</v>
      </c>
      <c r="P2273" s="181">
        <v>5330.1139207154838</v>
      </c>
      <c r="Q2273" s="181">
        <v>5282.8563464400777</v>
      </c>
      <c r="R2273" s="181">
        <v>5230.9913120443125</v>
      </c>
      <c r="S2273" s="181">
        <v>5175.4210285516519</v>
      </c>
      <c r="T2273" s="181">
        <v>5116.7691265482954</v>
      </c>
      <c r="U2273" s="181">
        <v>5055.4913781821642</v>
      </c>
      <c r="V2273" s="181">
        <v>4991.9761472179462</v>
      </c>
      <c r="W2273" s="181">
        <v>4926.5384144913751</v>
      </c>
      <c r="X2273" s="181">
        <v>4859.3913765145462</v>
      </c>
      <c r="Y2273" s="181">
        <v>4790.6199195048939</v>
      </c>
    </row>
    <row r="2274" spans="1:25" x14ac:dyDescent="0.25">
      <c r="A2274" s="178" t="s">
        <v>2206</v>
      </c>
      <c r="B2274" s="178" t="s">
        <v>242</v>
      </c>
      <c r="C2274" s="178" t="s">
        <v>1206</v>
      </c>
      <c r="D2274" s="178" t="s">
        <v>2221</v>
      </c>
      <c r="E2274" s="181">
        <v>3158.3814317056126</v>
      </c>
      <c r="F2274" s="181">
        <v>3417.0755096265111</v>
      </c>
      <c r="G2274" s="181">
        <v>3637.2617704407535</v>
      </c>
      <c r="H2274" s="181">
        <v>3826.2400082272438</v>
      </c>
      <c r="I2274" s="181">
        <v>3989.379818019805</v>
      </c>
      <c r="J2274" s="182">
        <v>4131.4775999233525</v>
      </c>
      <c r="K2274" s="181">
        <v>4256.7226131070956</v>
      </c>
      <c r="L2274" s="181">
        <v>4368.6162867736166</v>
      </c>
      <c r="M2274" s="181">
        <v>4469.8988472156871</v>
      </c>
      <c r="N2274" s="181">
        <v>4562.7333485932641</v>
      </c>
      <c r="O2274" s="181">
        <v>4648.9325273342865</v>
      </c>
      <c r="P2274" s="181">
        <v>4729.881376849642</v>
      </c>
      <c r="Q2274" s="181">
        <v>4806.623771545238</v>
      </c>
      <c r="R2274" s="181">
        <v>4879.9222018428509</v>
      </c>
      <c r="S2274" s="181">
        <v>4950.3072681862086</v>
      </c>
      <c r="T2274" s="181">
        <v>5018.1063728201025</v>
      </c>
      <c r="U2274" s="181">
        <v>5083.5252676406099</v>
      </c>
      <c r="V2274" s="181">
        <v>5146.7335485804306</v>
      </c>
      <c r="W2274" s="181">
        <v>5207.8519313728048</v>
      </c>
      <c r="X2274" s="181">
        <v>5266.9137203328828</v>
      </c>
      <c r="Y2274" s="181">
        <v>5323.8230511692927</v>
      </c>
    </row>
    <row r="2275" spans="1:25" x14ac:dyDescent="0.25">
      <c r="A2275" s="178" t="s">
        <v>2206</v>
      </c>
      <c r="B2275" s="178" t="s">
        <v>242</v>
      </c>
      <c r="C2275" s="178" t="s">
        <v>240</v>
      </c>
      <c r="D2275" s="178" t="s">
        <v>241</v>
      </c>
      <c r="E2275" s="181">
        <v>3620.7086065511921</v>
      </c>
      <c r="F2275" s="181">
        <v>3929.5521253283232</v>
      </c>
      <c r="G2275" s="181">
        <v>4195.8747703119107</v>
      </c>
      <c r="H2275" s="181">
        <v>4427.7149104592627</v>
      </c>
      <c r="I2275" s="181">
        <v>4630.9736444909904</v>
      </c>
      <c r="J2275" s="182">
        <v>4810.9606770331557</v>
      </c>
      <c r="K2275" s="181">
        <v>4972.3448041671954</v>
      </c>
      <c r="L2275" s="181">
        <v>5119.0487859804289</v>
      </c>
      <c r="M2275" s="181">
        <v>5254.1509390483498</v>
      </c>
      <c r="N2275" s="181">
        <v>5380.0885049435719</v>
      </c>
      <c r="O2275" s="181">
        <v>5498.915624576689</v>
      </c>
      <c r="P2275" s="181">
        <v>5612.2052210516704</v>
      </c>
      <c r="Q2275" s="181">
        <v>5721.1443565475165</v>
      </c>
      <c r="R2275" s="181">
        <v>5826.5993499226461</v>
      </c>
      <c r="S2275" s="181">
        <v>5929.1699110931222</v>
      </c>
      <c r="T2275" s="181">
        <v>6029.2193480552605</v>
      </c>
      <c r="U2275" s="181">
        <v>6126.9690872962365</v>
      </c>
      <c r="V2275" s="181">
        <v>6222.5997790067613</v>
      </c>
      <c r="W2275" s="181">
        <v>6316.2352029503918</v>
      </c>
      <c r="X2275" s="181">
        <v>6407.8944801384596</v>
      </c>
      <c r="Y2275" s="181">
        <v>6497.4394569192109</v>
      </c>
    </row>
    <row r="2276" spans="1:25" x14ac:dyDescent="0.25">
      <c r="A2276" s="178" t="s">
        <v>2206</v>
      </c>
      <c r="B2276" s="178" t="s">
        <v>250</v>
      </c>
      <c r="C2276" s="178" t="s">
        <v>583</v>
      </c>
      <c r="D2276" s="178" t="s">
        <v>2222</v>
      </c>
      <c r="E2276" s="181">
        <v>2382.8805786503558</v>
      </c>
      <c r="F2276" s="181">
        <v>2476.7116378876894</v>
      </c>
      <c r="G2276" s="181">
        <v>2571.2529125921769</v>
      </c>
      <c r="H2276" s="181">
        <v>2668.3431347238256</v>
      </c>
      <c r="I2276" s="181">
        <v>2768.1936142140044</v>
      </c>
      <c r="J2276" s="182">
        <v>2870.8852835942016</v>
      </c>
      <c r="K2276" s="181">
        <v>2976.5166580283494</v>
      </c>
      <c r="L2276" s="181">
        <v>3085.1455633246264</v>
      </c>
      <c r="M2276" s="181">
        <v>3196.7323759816522</v>
      </c>
      <c r="N2276" s="181">
        <v>3311.2201837758785</v>
      </c>
      <c r="O2276" s="181">
        <v>3428.6394033736101</v>
      </c>
      <c r="P2276" s="181">
        <v>3548.9844966332894</v>
      </c>
      <c r="Q2276" s="181">
        <v>3672.2241440186463</v>
      </c>
      <c r="R2276" s="181">
        <v>3798.3119061266666</v>
      </c>
      <c r="S2276" s="181">
        <v>3927.2059661831413</v>
      </c>
      <c r="T2276" s="181">
        <v>4058.8319178159736</v>
      </c>
      <c r="U2276" s="181">
        <v>4192.9481348738609</v>
      </c>
      <c r="V2276" s="181">
        <v>4329.343633247634</v>
      </c>
      <c r="W2276" s="181">
        <v>4467.9737600976341</v>
      </c>
      <c r="X2276" s="181">
        <v>4608.793732514514</v>
      </c>
      <c r="Y2276" s="181">
        <v>4751.6823957373863</v>
      </c>
    </row>
    <row r="2277" spans="1:25" x14ac:dyDescent="0.25">
      <c r="A2277" s="178" t="s">
        <v>2206</v>
      </c>
      <c r="B2277" s="178" t="s">
        <v>250</v>
      </c>
      <c r="C2277" s="178" t="s">
        <v>797</v>
      </c>
      <c r="D2277" s="178" t="s">
        <v>2223</v>
      </c>
      <c r="E2277" s="181">
        <v>3868.8457284719384</v>
      </c>
      <c r="F2277" s="181">
        <v>3951.517164433692</v>
      </c>
      <c r="G2277" s="181">
        <v>4031.2758570570104</v>
      </c>
      <c r="H2277" s="181">
        <v>4111.0114920186652</v>
      </c>
      <c r="I2277" s="181">
        <v>4190.9527988275859</v>
      </c>
      <c r="J2277" s="182">
        <v>4271.1167137053562</v>
      </c>
      <c r="K2277" s="181">
        <v>4351.542311437458</v>
      </c>
      <c r="L2277" s="181">
        <v>4432.2050685577797</v>
      </c>
      <c r="M2277" s="181">
        <v>4512.9420715962897</v>
      </c>
      <c r="N2277" s="181">
        <v>4593.5752282504036</v>
      </c>
      <c r="O2277" s="181">
        <v>4674.0556350131601</v>
      </c>
      <c r="P2277" s="181">
        <v>4754.2877197247171</v>
      </c>
      <c r="Q2277" s="181">
        <v>4834.1467858453152</v>
      </c>
      <c r="R2277" s="181">
        <v>4913.4955787829995</v>
      </c>
      <c r="S2277" s="181">
        <v>4992.2108140358569</v>
      </c>
      <c r="T2277" s="181">
        <v>5070.1358708551743</v>
      </c>
      <c r="U2277" s="181">
        <v>5146.9187725129459</v>
      </c>
      <c r="V2277" s="181">
        <v>5222.2682409099507</v>
      </c>
      <c r="W2277" s="181">
        <v>5296.1103318948335</v>
      </c>
      <c r="X2277" s="181">
        <v>5368.3766020215171</v>
      </c>
      <c r="Y2277" s="181">
        <v>5438.9166174335205</v>
      </c>
    </row>
    <row r="2278" spans="1:25" x14ac:dyDescent="0.25">
      <c r="A2278" s="178" t="s">
        <v>2206</v>
      </c>
      <c r="B2278" s="178" t="s">
        <v>250</v>
      </c>
      <c r="C2278" s="178" t="s">
        <v>590</v>
      </c>
      <c r="D2278" s="178" t="s">
        <v>2224</v>
      </c>
      <c r="E2278" s="181">
        <v>1918.0033598180512</v>
      </c>
      <c r="F2278" s="181">
        <v>1960.3053573868121</v>
      </c>
      <c r="G2278" s="181">
        <v>2001.2174196711451</v>
      </c>
      <c r="H2278" s="181">
        <v>2042.1721567633183</v>
      </c>
      <c r="I2278" s="181">
        <v>2083.2832991446571</v>
      </c>
      <c r="J2278" s="182">
        <v>2124.5595318588248</v>
      </c>
      <c r="K2278" s="181">
        <v>2166.0205826081447</v>
      </c>
      <c r="L2278" s="181">
        <v>2207.6545538482719</v>
      </c>
      <c r="M2278" s="181">
        <v>2249.3805380148769</v>
      </c>
      <c r="N2278" s="181">
        <v>2291.1098388745945</v>
      </c>
      <c r="O2278" s="181">
        <v>2332.8179994927978</v>
      </c>
      <c r="P2278" s="181">
        <v>2374.4571892471986</v>
      </c>
      <c r="Q2278" s="181">
        <v>2415.9648934745142</v>
      </c>
      <c r="R2278" s="181">
        <v>2457.2721492537758</v>
      </c>
      <c r="S2278" s="181">
        <v>2498.3167998332742</v>
      </c>
      <c r="T2278" s="181">
        <v>2539.0198277816457</v>
      </c>
      <c r="U2278" s="181">
        <v>2579.2041078820166</v>
      </c>
      <c r="V2278" s="181">
        <v>2618.7224770420376</v>
      </c>
      <c r="W2278" s="181">
        <v>2657.5364338929257</v>
      </c>
      <c r="X2278" s="181">
        <v>2695.6101374297746</v>
      </c>
      <c r="Y2278" s="181">
        <v>2732.8664548841016</v>
      </c>
    </row>
    <row r="2279" spans="1:25" x14ac:dyDescent="0.25">
      <c r="A2279" s="178" t="s">
        <v>2206</v>
      </c>
      <c r="B2279" s="178" t="s">
        <v>250</v>
      </c>
      <c r="C2279" s="178" t="s">
        <v>266</v>
      </c>
      <c r="D2279" s="178" t="s">
        <v>2225</v>
      </c>
      <c r="E2279" s="181">
        <v>2194.0562778442982</v>
      </c>
      <c r="F2279" s="181">
        <v>2272.134402514399</v>
      </c>
      <c r="G2279" s="181">
        <v>2350.2629605041461</v>
      </c>
      <c r="H2279" s="181">
        <v>2430.1127469634553</v>
      </c>
      <c r="I2279" s="181">
        <v>2511.8534421324098</v>
      </c>
      <c r="J2279" s="182">
        <v>2595.5342250765275</v>
      </c>
      <c r="K2279" s="181">
        <v>2681.21922880483</v>
      </c>
      <c r="L2279" s="181">
        <v>2768.9349606006654</v>
      </c>
      <c r="M2279" s="181">
        <v>2858.6202220787209</v>
      </c>
      <c r="N2279" s="181">
        <v>2950.1991247795631</v>
      </c>
      <c r="O2279" s="181">
        <v>3043.6742363678918</v>
      </c>
      <c r="P2279" s="181">
        <v>3139.0161165914133</v>
      </c>
      <c r="Q2279" s="181">
        <v>3236.1728650477112</v>
      </c>
      <c r="R2279" s="181">
        <v>3335.0798949725367</v>
      </c>
      <c r="S2279" s="181">
        <v>3435.6774420384672</v>
      </c>
      <c r="T2279" s="181">
        <v>3537.878048023013</v>
      </c>
      <c r="U2279" s="181">
        <v>3641.4501505772132</v>
      </c>
      <c r="V2279" s="181">
        <v>3746.191932261544</v>
      </c>
      <c r="W2279" s="181">
        <v>3852.0477920216395</v>
      </c>
      <c r="X2279" s="181">
        <v>3958.9627141661181</v>
      </c>
      <c r="Y2279" s="181">
        <v>4066.8170114595009</v>
      </c>
    </row>
    <row r="2280" spans="1:25" x14ac:dyDescent="0.25">
      <c r="A2280" s="178" t="s">
        <v>2206</v>
      </c>
      <c r="B2280" s="178" t="s">
        <v>250</v>
      </c>
      <c r="C2280" s="178" t="s">
        <v>240</v>
      </c>
      <c r="D2280" s="178" t="s">
        <v>241</v>
      </c>
      <c r="E2280" s="181">
        <v>35634.429462986627</v>
      </c>
      <c r="F2280" s="181">
        <v>36121.39315758177</v>
      </c>
      <c r="G2280" s="181">
        <v>36577.378437453022</v>
      </c>
      <c r="H2280" s="181">
        <v>37029.175337461762</v>
      </c>
      <c r="I2280" s="181">
        <v>37478.994948433778</v>
      </c>
      <c r="J2280" s="182">
        <v>37927.101963940164</v>
      </c>
      <c r="K2280" s="181">
        <v>38373.946602014228</v>
      </c>
      <c r="L2280" s="181">
        <v>38819.407661863064</v>
      </c>
      <c r="M2280" s="181">
        <v>39262.161366509885</v>
      </c>
      <c r="N2280" s="181">
        <v>39700.785813569899</v>
      </c>
      <c r="O2280" s="181">
        <v>40135.003036400485</v>
      </c>
      <c r="P2280" s="181">
        <v>40564.141364365903</v>
      </c>
      <c r="Q2280" s="181">
        <v>40987.296445478591</v>
      </c>
      <c r="R2280" s="181">
        <v>41403.477711116037</v>
      </c>
      <c r="S2280" s="181">
        <v>41811.832741628277</v>
      </c>
      <c r="T2280" s="181">
        <v>42211.24882830937</v>
      </c>
      <c r="U2280" s="181">
        <v>42599.019261254449</v>
      </c>
      <c r="V2280" s="181">
        <v>42972.995867006161</v>
      </c>
      <c r="W2280" s="181">
        <v>43332.85329220775</v>
      </c>
      <c r="X2280" s="181">
        <v>43678.313393639808</v>
      </c>
      <c r="Y2280" s="181">
        <v>44008.435980630384</v>
      </c>
    </row>
    <row r="2281" spans="1:25" x14ac:dyDescent="0.25">
      <c r="A2281" s="178" t="s">
        <v>2206</v>
      </c>
      <c r="B2281" s="178" t="s">
        <v>256</v>
      </c>
      <c r="C2281" s="178" t="s">
        <v>218</v>
      </c>
      <c r="D2281" s="178" t="s">
        <v>2226</v>
      </c>
      <c r="E2281" s="181">
        <v>3234.7377316397847</v>
      </c>
      <c r="F2281" s="181">
        <v>3333.9929531757039</v>
      </c>
      <c r="G2281" s="181">
        <v>3438.5634493411467</v>
      </c>
      <c r="H2281" s="181">
        <v>3549.7391231195293</v>
      </c>
      <c r="I2281" s="181">
        <v>3667.0562954402894</v>
      </c>
      <c r="J2281" s="182">
        <v>3790.0614048043221</v>
      </c>
      <c r="K2281" s="181">
        <v>3918.4123302580547</v>
      </c>
      <c r="L2281" s="181">
        <v>4051.7850399339609</v>
      </c>
      <c r="M2281" s="181">
        <v>4189.7844014772436</v>
      </c>
      <c r="N2281" s="181">
        <v>4332.0740205835345</v>
      </c>
      <c r="O2281" s="181">
        <v>4478.4586242101313</v>
      </c>
      <c r="P2281" s="181">
        <v>4628.6994438137281</v>
      </c>
      <c r="Q2281" s="181">
        <v>4782.524633622802</v>
      </c>
      <c r="R2281" s="181">
        <v>4939.6435840030254</v>
      </c>
      <c r="S2281" s="181">
        <v>5099.8036141551211</v>
      </c>
      <c r="T2281" s="181">
        <v>5262.784406523685</v>
      </c>
      <c r="U2281" s="181">
        <v>5428.1805230121099</v>
      </c>
      <c r="V2281" s="181">
        <v>5595.5791793370036</v>
      </c>
      <c r="W2281" s="181">
        <v>5764.7582707711917</v>
      </c>
      <c r="X2281" s="181">
        <v>5935.5041711196463</v>
      </c>
      <c r="Y2281" s="181">
        <v>6107.5567052141605</v>
      </c>
    </row>
    <row r="2282" spans="1:25" x14ac:dyDescent="0.25">
      <c r="A2282" s="178" t="s">
        <v>2206</v>
      </c>
      <c r="B2282" s="178" t="s">
        <v>256</v>
      </c>
      <c r="C2282" s="178" t="s">
        <v>464</v>
      </c>
      <c r="D2282" s="178" t="s">
        <v>2227</v>
      </c>
      <c r="E2282" s="181">
        <v>1805.6258825518621</v>
      </c>
      <c r="F2282" s="181">
        <v>1853.2591068231652</v>
      </c>
      <c r="G2282" s="181">
        <v>1903.405308051196</v>
      </c>
      <c r="H2282" s="181">
        <v>1956.7414237999492</v>
      </c>
      <c r="I2282" s="181">
        <v>2012.9702078600064</v>
      </c>
      <c r="J2282" s="182">
        <v>2071.8045605431134</v>
      </c>
      <c r="K2282" s="181">
        <v>2133.0225223292609</v>
      </c>
      <c r="L2282" s="181">
        <v>2196.415357236182</v>
      </c>
      <c r="M2282" s="181">
        <v>2261.7391669309809</v>
      </c>
      <c r="N2282" s="181">
        <v>2328.7854564902705</v>
      </c>
      <c r="O2282" s="181">
        <v>2397.4245377719367</v>
      </c>
      <c r="P2282" s="181">
        <v>2467.5055019036818</v>
      </c>
      <c r="Q2282" s="181">
        <v>2538.8622142523836</v>
      </c>
      <c r="R2282" s="181">
        <v>2611.3212240527851</v>
      </c>
      <c r="S2282" s="181">
        <v>2684.7317901684823</v>
      </c>
      <c r="T2282" s="181">
        <v>2758.9625184593519</v>
      </c>
      <c r="U2282" s="181">
        <v>2833.7874455819683</v>
      </c>
      <c r="V2282" s="181">
        <v>2908.9804552698974</v>
      </c>
      <c r="W2282" s="181">
        <v>2984.417838224731</v>
      </c>
      <c r="X2282" s="181">
        <v>3059.9822612611119</v>
      </c>
      <c r="Y2282" s="181">
        <v>3135.5344050172466</v>
      </c>
    </row>
    <row r="2283" spans="1:25" x14ac:dyDescent="0.25">
      <c r="A2283" s="178" t="s">
        <v>2206</v>
      </c>
      <c r="B2283" s="178" t="s">
        <v>256</v>
      </c>
      <c r="C2283" s="178" t="s">
        <v>240</v>
      </c>
      <c r="D2283" s="178" t="s">
        <v>241</v>
      </c>
      <c r="E2283" s="181">
        <v>10200.760312621114</v>
      </c>
      <c r="F2283" s="181">
        <v>10189.758503021158</v>
      </c>
      <c r="G2283" s="181">
        <v>10185.49175183534</v>
      </c>
      <c r="H2283" s="181">
        <v>10190.773315485831</v>
      </c>
      <c r="I2283" s="181">
        <v>10203.144243390965</v>
      </c>
      <c r="J2283" s="182">
        <v>10220.412880572661</v>
      </c>
      <c r="K2283" s="181">
        <v>10240.898786220176</v>
      </c>
      <c r="L2283" s="181">
        <v>10263.135936838751</v>
      </c>
      <c r="M2283" s="181">
        <v>10285.634919934015</v>
      </c>
      <c r="N2283" s="181">
        <v>10307.208079554437</v>
      </c>
      <c r="O2283" s="181">
        <v>10327.126247873315</v>
      </c>
      <c r="P2283" s="181">
        <v>10344.646317723706</v>
      </c>
      <c r="Q2283" s="181">
        <v>10359.042765729522</v>
      </c>
      <c r="R2283" s="181">
        <v>10369.642148939723</v>
      </c>
      <c r="S2283" s="181">
        <v>10375.937641376828</v>
      </c>
      <c r="T2283" s="181">
        <v>10377.559329905935</v>
      </c>
      <c r="U2283" s="181">
        <v>10373.84305492474</v>
      </c>
      <c r="V2283" s="181">
        <v>10364.209462526589</v>
      </c>
      <c r="W2283" s="181">
        <v>10348.513778668845</v>
      </c>
      <c r="X2283" s="181">
        <v>10326.668619606824</v>
      </c>
      <c r="Y2283" s="181">
        <v>10298.545196693785</v>
      </c>
    </row>
    <row r="2284" spans="1:25" x14ac:dyDescent="0.25">
      <c r="A2284" s="178" t="s">
        <v>2206</v>
      </c>
      <c r="B2284" s="178" t="s">
        <v>260</v>
      </c>
      <c r="C2284" s="178" t="s">
        <v>218</v>
      </c>
      <c r="D2284" s="178" t="s">
        <v>2228</v>
      </c>
      <c r="E2284" s="181">
        <v>3172.286519575121</v>
      </c>
      <c r="F2284" s="181">
        <v>3135.4390572592538</v>
      </c>
      <c r="G2284" s="181">
        <v>3089.8352123005461</v>
      </c>
      <c r="H2284" s="181">
        <v>3039.370464257765</v>
      </c>
      <c r="I2284" s="181">
        <v>2985.4110551999988</v>
      </c>
      <c r="J2284" s="182">
        <v>2928.8822476079899</v>
      </c>
      <c r="K2284" s="181">
        <v>2870.5389743391747</v>
      </c>
      <c r="L2284" s="181">
        <v>2810.9384652218532</v>
      </c>
      <c r="M2284" s="181">
        <v>2750.4450173717637</v>
      </c>
      <c r="N2284" s="181">
        <v>2689.3402209055603</v>
      </c>
      <c r="O2284" s="181">
        <v>2627.921098053755</v>
      </c>
      <c r="P2284" s="181">
        <v>2566.4105610688989</v>
      </c>
      <c r="Q2284" s="181">
        <v>2504.9785476958896</v>
      </c>
      <c r="R2284" s="181">
        <v>2443.7605976554723</v>
      </c>
      <c r="S2284" s="181">
        <v>2382.8739960533462</v>
      </c>
      <c r="T2284" s="181">
        <v>2322.4354918894965</v>
      </c>
      <c r="U2284" s="181">
        <v>2262.3932092290693</v>
      </c>
      <c r="V2284" s="181">
        <v>2202.6879156493005</v>
      </c>
      <c r="W2284" s="181">
        <v>2143.4058611377345</v>
      </c>
      <c r="X2284" s="181">
        <v>2084.6223384456489</v>
      </c>
      <c r="Y2284" s="181">
        <v>2026.3919336636247</v>
      </c>
    </row>
    <row r="2285" spans="1:25" x14ac:dyDescent="0.25">
      <c r="A2285" s="178" t="s">
        <v>2206</v>
      </c>
      <c r="B2285" s="178" t="s">
        <v>260</v>
      </c>
      <c r="C2285" s="178" t="s">
        <v>475</v>
      </c>
      <c r="D2285" s="178" t="s">
        <v>724</v>
      </c>
      <c r="E2285" s="181">
        <v>2403.5894625832843</v>
      </c>
      <c r="F2285" s="181">
        <v>2450.0410621680721</v>
      </c>
      <c r="G2285" s="181">
        <v>2489.9890134470365</v>
      </c>
      <c r="H2285" s="181">
        <v>2525.997201190617</v>
      </c>
      <c r="I2285" s="181">
        <v>2558.8243593860975</v>
      </c>
      <c r="J2285" s="182">
        <v>2588.9601455854413</v>
      </c>
      <c r="K2285" s="181">
        <v>2616.8209893551602</v>
      </c>
      <c r="L2285" s="181">
        <v>2642.7070225287534</v>
      </c>
      <c r="M2285" s="181">
        <v>2666.7835125415927</v>
      </c>
      <c r="N2285" s="181">
        <v>2689.1662643753343</v>
      </c>
      <c r="O2285" s="181">
        <v>2710.0128018377336</v>
      </c>
      <c r="P2285" s="181">
        <v>2729.43193201944</v>
      </c>
      <c r="Q2285" s="181">
        <v>2747.4972020911509</v>
      </c>
      <c r="R2285" s="181">
        <v>2764.2608281361827</v>
      </c>
      <c r="S2285" s="181">
        <v>2779.7680106457133</v>
      </c>
      <c r="T2285" s="181">
        <v>2794.0762143507009</v>
      </c>
      <c r="U2285" s="181">
        <v>2807.0476859215619</v>
      </c>
      <c r="V2285" s="181">
        <v>2818.5243075019575</v>
      </c>
      <c r="W2285" s="181">
        <v>2828.5270924837196</v>
      </c>
      <c r="X2285" s="181">
        <v>2837.0724713688987</v>
      </c>
      <c r="Y2285" s="181">
        <v>2844.157247737679</v>
      </c>
    </row>
    <row r="2286" spans="1:25" x14ac:dyDescent="0.25">
      <c r="A2286" s="178" t="s">
        <v>2206</v>
      </c>
      <c r="B2286" s="178" t="s">
        <v>260</v>
      </c>
      <c r="C2286" s="178" t="s">
        <v>503</v>
      </c>
      <c r="D2286" s="178" t="s">
        <v>2229</v>
      </c>
      <c r="E2286" s="181">
        <v>6731.487312162154</v>
      </c>
      <c r="F2286" s="181">
        <v>6936.1286437473827</v>
      </c>
      <c r="G2286" s="181">
        <v>7125.8100805639588</v>
      </c>
      <c r="H2286" s="181">
        <v>7307.3971832873713</v>
      </c>
      <c r="I2286" s="181">
        <v>7482.7866192201627</v>
      </c>
      <c r="J2286" s="182">
        <v>7653.1686808907016</v>
      </c>
      <c r="K2286" s="181">
        <v>7819.5717918119635</v>
      </c>
      <c r="L2286" s="181">
        <v>7982.7221179708213</v>
      </c>
      <c r="M2286" s="181">
        <v>8142.9691658858947</v>
      </c>
      <c r="N2286" s="181">
        <v>8300.5280084998649</v>
      </c>
      <c r="O2286" s="181">
        <v>8455.7560205104746</v>
      </c>
      <c r="P2286" s="181">
        <v>8608.8750655359108</v>
      </c>
      <c r="Q2286" s="181">
        <v>8760.0065734827513</v>
      </c>
      <c r="R2286" s="181">
        <v>8909.2106757175206</v>
      </c>
      <c r="S2286" s="181">
        <v>9056.5293352842182</v>
      </c>
      <c r="T2286" s="181">
        <v>9202.0487505401452</v>
      </c>
      <c r="U2286" s="181">
        <v>9345.2109255265477</v>
      </c>
      <c r="V2286" s="181">
        <v>9485.3669862472761</v>
      </c>
      <c r="W2286" s="181">
        <v>9622.4515412173278</v>
      </c>
      <c r="X2286" s="181">
        <v>9756.3833323368017</v>
      </c>
      <c r="Y2286" s="181">
        <v>9887.0121061432237</v>
      </c>
    </row>
    <row r="2287" spans="1:25" x14ac:dyDescent="0.25">
      <c r="A2287" s="178" t="s">
        <v>2206</v>
      </c>
      <c r="B2287" s="178" t="s">
        <v>260</v>
      </c>
      <c r="C2287" s="178" t="s">
        <v>276</v>
      </c>
      <c r="D2287" s="178" t="s">
        <v>2230</v>
      </c>
      <c r="E2287" s="181">
        <v>3170.2339239623257</v>
      </c>
      <c r="F2287" s="181">
        <v>3240.9198850333241</v>
      </c>
      <c r="G2287" s="181">
        <v>3303.3628324819229</v>
      </c>
      <c r="H2287" s="181">
        <v>3360.9002810566235</v>
      </c>
      <c r="I2287" s="181">
        <v>3414.5002845031854</v>
      </c>
      <c r="J2287" s="182">
        <v>3464.7823355423789</v>
      </c>
      <c r="K2287" s="181">
        <v>3512.2750691182346</v>
      </c>
      <c r="L2287" s="181">
        <v>3557.3569084178966</v>
      </c>
      <c r="M2287" s="181">
        <v>3600.2287646663808</v>
      </c>
      <c r="N2287" s="181">
        <v>3641.0270483992731</v>
      </c>
      <c r="O2287" s="181">
        <v>3679.9465275813072</v>
      </c>
      <c r="P2287" s="181">
        <v>3717.1180048659194</v>
      </c>
      <c r="Q2287" s="181">
        <v>3752.625748139345</v>
      </c>
      <c r="R2287" s="181">
        <v>3786.5258807238188</v>
      </c>
      <c r="S2287" s="181">
        <v>3818.8656303675029</v>
      </c>
      <c r="T2287" s="181">
        <v>3849.7097583915461</v>
      </c>
      <c r="U2287" s="181">
        <v>3878.8541061457045</v>
      </c>
      <c r="V2287" s="181">
        <v>3906.063991778557</v>
      </c>
      <c r="W2287" s="181">
        <v>3931.3510602528722</v>
      </c>
      <c r="X2287" s="181">
        <v>3954.7208051966572</v>
      </c>
      <c r="Y2287" s="181">
        <v>3976.1514461241286</v>
      </c>
    </row>
    <row r="2288" spans="1:25" x14ac:dyDescent="0.25">
      <c r="A2288" s="178" t="s">
        <v>2206</v>
      </c>
      <c r="B2288" s="178" t="s">
        <v>260</v>
      </c>
      <c r="C2288" s="178" t="s">
        <v>506</v>
      </c>
      <c r="D2288" s="178" t="s">
        <v>2231</v>
      </c>
      <c r="E2288" s="181">
        <v>3192.8124757030737</v>
      </c>
      <c r="F2288" s="181">
        <v>3285.9617025042817</v>
      </c>
      <c r="G2288" s="181">
        <v>3371.80600076273</v>
      </c>
      <c r="H2288" s="181">
        <v>3453.6158387185128</v>
      </c>
      <c r="I2288" s="181">
        <v>3532.3005813962118</v>
      </c>
      <c r="J2288" s="182">
        <v>3608.4322474175092</v>
      </c>
      <c r="K2288" s="181">
        <v>3682.5039294277699</v>
      </c>
      <c r="L2288" s="181">
        <v>3754.8642204800553</v>
      </c>
      <c r="M2288" s="181">
        <v>3825.6831116160324</v>
      </c>
      <c r="N2288" s="181">
        <v>3895.066715232364</v>
      </c>
      <c r="O2288" s="181">
        <v>3963.1873477249119</v>
      </c>
      <c r="P2288" s="181">
        <v>4030.1530790545689</v>
      </c>
      <c r="Q2288" s="181">
        <v>4096.0245140851066</v>
      </c>
      <c r="R2288" s="181">
        <v>4160.8333505828732</v>
      </c>
      <c r="S2288" s="181">
        <v>4224.6026693118392</v>
      </c>
      <c r="T2288" s="181">
        <v>4287.3760596781185</v>
      </c>
      <c r="U2288" s="181">
        <v>4348.8971290844647</v>
      </c>
      <c r="V2288" s="181">
        <v>4408.8684723752194</v>
      </c>
      <c r="W2288" s="181">
        <v>4467.2649942800008</v>
      </c>
      <c r="X2288" s="181">
        <v>4524.054374318278</v>
      </c>
      <c r="Y2288" s="181">
        <v>4579.172503567318</v>
      </c>
    </row>
    <row r="2289" spans="1:25" x14ac:dyDescent="0.25">
      <c r="A2289" s="178" t="s">
        <v>2206</v>
      </c>
      <c r="B2289" s="178" t="s">
        <v>260</v>
      </c>
      <c r="C2289" s="178" t="s">
        <v>703</v>
      </c>
      <c r="D2289" s="178" t="s">
        <v>2232</v>
      </c>
      <c r="E2289" s="181">
        <v>4135.980159782509</v>
      </c>
      <c r="F2289" s="181">
        <v>4211.3061860002563</v>
      </c>
      <c r="G2289" s="181">
        <v>4275.2959732760946</v>
      </c>
      <c r="H2289" s="181">
        <v>4332.383764456049</v>
      </c>
      <c r="I2289" s="181">
        <v>4383.8918418652484</v>
      </c>
      <c r="J2289" s="182">
        <v>4430.6762687285218</v>
      </c>
      <c r="K2289" s="181">
        <v>4473.4642236421432</v>
      </c>
      <c r="L2289" s="181">
        <v>4512.7811469804101</v>
      </c>
      <c r="M2289" s="181">
        <v>4548.9201637473434</v>
      </c>
      <c r="N2289" s="181">
        <v>4582.0888632709102</v>
      </c>
      <c r="O2289" s="181">
        <v>4612.5649576453461</v>
      </c>
      <c r="P2289" s="181">
        <v>4640.542139019667</v>
      </c>
      <c r="Q2289" s="181">
        <v>4666.1533893208298</v>
      </c>
      <c r="R2289" s="181">
        <v>4689.4949394823961</v>
      </c>
      <c r="S2289" s="181">
        <v>4710.6507279571242</v>
      </c>
      <c r="T2289" s="181">
        <v>4729.72510304156</v>
      </c>
      <c r="U2289" s="181">
        <v>4746.4918745383175</v>
      </c>
      <c r="V2289" s="181">
        <v>4760.6914582755571</v>
      </c>
      <c r="W2289" s="181">
        <v>4772.3676559223522</v>
      </c>
      <c r="X2289" s="181">
        <v>4781.5563721043909</v>
      </c>
      <c r="Y2289" s="181">
        <v>4788.2603297786036</v>
      </c>
    </row>
    <row r="2290" spans="1:25" x14ac:dyDescent="0.25">
      <c r="A2290" s="178" t="s">
        <v>2206</v>
      </c>
      <c r="B2290" s="178" t="s">
        <v>260</v>
      </c>
      <c r="C2290" s="178" t="s">
        <v>972</v>
      </c>
      <c r="D2290" s="178" t="s">
        <v>2233</v>
      </c>
      <c r="E2290" s="181">
        <v>3514.0436891055365</v>
      </c>
      <c r="F2290" s="181">
        <v>3577.6248098960536</v>
      </c>
      <c r="G2290" s="181">
        <v>3631.5616948545867</v>
      </c>
      <c r="H2290" s="181">
        <v>3679.6238569491811</v>
      </c>
      <c r="I2290" s="181">
        <v>3722.9362756781652</v>
      </c>
      <c r="J2290" s="182">
        <v>3762.2275239667001</v>
      </c>
      <c r="K2290" s="181">
        <v>3798.1164074638987</v>
      </c>
      <c r="L2290" s="181">
        <v>3831.050180713798</v>
      </c>
      <c r="M2290" s="181">
        <v>3861.2786923415115</v>
      </c>
      <c r="N2290" s="181">
        <v>3888.9790773509812</v>
      </c>
      <c r="O2290" s="181">
        <v>3914.3878968922677</v>
      </c>
      <c r="P2290" s="181">
        <v>3937.6703077809025</v>
      </c>
      <c r="Q2290" s="181">
        <v>3958.9398810157509</v>
      </c>
      <c r="R2290" s="181">
        <v>3978.2789574215308</v>
      </c>
      <c r="S2290" s="181">
        <v>3995.7594125472638</v>
      </c>
      <c r="T2290" s="181">
        <v>4011.4703989264212</v>
      </c>
      <c r="U2290" s="181">
        <v>4025.2207173228853</v>
      </c>
      <c r="V2290" s="181">
        <v>4036.7909418256449</v>
      </c>
      <c r="W2290" s="181">
        <v>4046.2189728028516</v>
      </c>
      <c r="X2290" s="181">
        <v>4053.5359984203283</v>
      </c>
      <c r="Y2290" s="181">
        <v>4058.745066169809</v>
      </c>
    </row>
    <row r="2291" spans="1:25" x14ac:dyDescent="0.25">
      <c r="A2291" s="178" t="s">
        <v>2206</v>
      </c>
      <c r="B2291" s="178" t="s">
        <v>260</v>
      </c>
      <c r="C2291" s="178" t="s">
        <v>280</v>
      </c>
      <c r="D2291" s="178" t="s">
        <v>2234</v>
      </c>
      <c r="E2291" s="181">
        <v>3570.4900684574072</v>
      </c>
      <c r="F2291" s="181">
        <v>3699.8559783941473</v>
      </c>
      <c r="G2291" s="181">
        <v>3822.5467405932668</v>
      </c>
      <c r="H2291" s="181">
        <v>3942.1410242471929</v>
      </c>
      <c r="I2291" s="181">
        <v>4059.6041303148372</v>
      </c>
      <c r="J2291" s="182">
        <v>4175.5384964568757</v>
      </c>
      <c r="K2291" s="181">
        <v>4290.471875311714</v>
      </c>
      <c r="L2291" s="181">
        <v>4404.7775589384692</v>
      </c>
      <c r="M2291" s="181">
        <v>4518.6285492258812</v>
      </c>
      <c r="N2291" s="181">
        <v>4632.1269430847797</v>
      </c>
      <c r="O2291" s="181">
        <v>4745.4571756790474</v>
      </c>
      <c r="P2291" s="181">
        <v>4858.7315224622162</v>
      </c>
      <c r="Q2291" s="181">
        <v>4972.0079062618042</v>
      </c>
      <c r="R2291" s="181">
        <v>5085.3106605278654</v>
      </c>
      <c r="S2291" s="181">
        <v>5198.6543173892978</v>
      </c>
      <c r="T2291" s="181">
        <v>5312.0793457994132</v>
      </c>
      <c r="U2291" s="181">
        <v>5425.2532205072748</v>
      </c>
      <c r="V2291" s="181">
        <v>5537.7828933613964</v>
      </c>
      <c r="W2291" s="181">
        <v>5649.6091226622511</v>
      </c>
      <c r="X2291" s="181">
        <v>5760.662157587245</v>
      </c>
      <c r="Y2291" s="181">
        <v>5870.8299106430904</v>
      </c>
    </row>
    <row r="2292" spans="1:25" x14ac:dyDescent="0.25">
      <c r="A2292" s="178" t="s">
        <v>2206</v>
      </c>
      <c r="B2292" s="178" t="s">
        <v>260</v>
      </c>
      <c r="C2292" s="178" t="s">
        <v>262</v>
      </c>
      <c r="D2292" s="178" t="s">
        <v>2235</v>
      </c>
      <c r="E2292" s="181">
        <v>2332.7749139418474</v>
      </c>
      <c r="F2292" s="181">
        <v>2392.4695978085879</v>
      </c>
      <c r="G2292" s="181">
        <v>2446.4199805346943</v>
      </c>
      <c r="H2292" s="181">
        <v>2497.0484490318167</v>
      </c>
      <c r="I2292" s="181">
        <v>2545.042856294493</v>
      </c>
      <c r="J2292" s="182">
        <v>2590.8394899052432</v>
      </c>
      <c r="K2292" s="181">
        <v>2634.812269998185</v>
      </c>
      <c r="L2292" s="181">
        <v>2677.2270295263843</v>
      </c>
      <c r="M2292" s="181">
        <v>2718.2191219705842</v>
      </c>
      <c r="N2292" s="181">
        <v>2757.8768915666387</v>
      </c>
      <c r="O2292" s="181">
        <v>2796.3342596187144</v>
      </c>
      <c r="P2292" s="181">
        <v>2833.6781983043106</v>
      </c>
      <c r="Q2292" s="181">
        <v>2869.9612908652434</v>
      </c>
      <c r="R2292" s="181">
        <v>2905.2152782324611</v>
      </c>
      <c r="S2292" s="181">
        <v>2939.4655338900625</v>
      </c>
      <c r="T2292" s="181">
        <v>2972.7513662866818</v>
      </c>
      <c r="U2292" s="181">
        <v>3004.9043279464095</v>
      </c>
      <c r="V2292" s="181">
        <v>3035.7301432888517</v>
      </c>
      <c r="W2292" s="181">
        <v>3065.2241662245428</v>
      </c>
      <c r="X2292" s="181">
        <v>3093.3769658292072</v>
      </c>
      <c r="Y2292" s="181">
        <v>3120.157673881532</v>
      </c>
    </row>
    <row r="2293" spans="1:25" x14ac:dyDescent="0.25">
      <c r="A2293" s="178" t="s">
        <v>2206</v>
      </c>
      <c r="B2293" s="178" t="s">
        <v>260</v>
      </c>
      <c r="C2293" s="178" t="s">
        <v>590</v>
      </c>
      <c r="D2293" s="178" t="s">
        <v>2236</v>
      </c>
      <c r="E2293" s="181">
        <v>2101.8579075023767</v>
      </c>
      <c r="F2293" s="181">
        <v>2205.9058888351533</v>
      </c>
      <c r="G2293" s="181">
        <v>2308.2434041658926</v>
      </c>
      <c r="H2293" s="181">
        <v>2410.9466082144595</v>
      </c>
      <c r="I2293" s="181">
        <v>2514.5817519883017</v>
      </c>
      <c r="J2293" s="182">
        <v>2619.5168930737777</v>
      </c>
      <c r="K2293" s="181">
        <v>2726.091373861987</v>
      </c>
      <c r="L2293" s="181">
        <v>2834.5620485150189</v>
      </c>
      <c r="M2293" s="181">
        <v>2945.0675885516789</v>
      </c>
      <c r="N2293" s="181">
        <v>3057.7059232581396</v>
      </c>
      <c r="O2293" s="181">
        <v>3172.6338823911865</v>
      </c>
      <c r="P2293" s="181">
        <v>3289.9662219451011</v>
      </c>
      <c r="Q2293" s="181">
        <v>3409.7849157069027</v>
      </c>
      <c r="R2293" s="181">
        <v>3532.1513235315351</v>
      </c>
      <c r="S2293" s="181">
        <v>3657.121507286502</v>
      </c>
      <c r="T2293" s="181">
        <v>3784.7712913518149</v>
      </c>
      <c r="U2293" s="181">
        <v>3914.9096026042871</v>
      </c>
      <c r="V2293" s="181">
        <v>4047.2896645680325</v>
      </c>
      <c r="W2293" s="181">
        <v>4181.8976711358782</v>
      </c>
      <c r="X2293" s="181">
        <v>4318.7100158921558</v>
      </c>
      <c r="Y2293" s="181">
        <v>4457.6685517170545</v>
      </c>
    </row>
    <row r="2294" spans="1:25" x14ac:dyDescent="0.25">
      <c r="A2294" s="178" t="s">
        <v>2206</v>
      </c>
      <c r="B2294" s="178" t="s">
        <v>260</v>
      </c>
      <c r="C2294" s="178" t="s">
        <v>1465</v>
      </c>
      <c r="D2294" s="178" t="s">
        <v>2237</v>
      </c>
      <c r="E2294" s="181">
        <v>16943.150485818722</v>
      </c>
      <c r="F2294" s="181">
        <v>17524.76479417639</v>
      </c>
      <c r="G2294" s="181">
        <v>18072.62443151218</v>
      </c>
      <c r="H2294" s="181">
        <v>18603.798017155943</v>
      </c>
      <c r="I2294" s="181">
        <v>19122.918982697109</v>
      </c>
      <c r="J2294" s="182">
        <v>19632.880879796914</v>
      </c>
      <c r="K2294" s="181">
        <v>20136.205703245738</v>
      </c>
      <c r="L2294" s="181">
        <v>20634.673490979469</v>
      </c>
      <c r="M2294" s="181">
        <v>21129.114758691368</v>
      </c>
      <c r="N2294" s="181">
        <v>21620.023059495667</v>
      </c>
      <c r="O2294" s="181">
        <v>22108.271986758587</v>
      </c>
      <c r="P2294" s="181">
        <v>22594.393208509875</v>
      </c>
      <c r="Q2294" s="181">
        <v>23078.662235861771</v>
      </c>
      <c r="R2294" s="181">
        <v>23561.196959264114</v>
      </c>
      <c r="S2294" s="181">
        <v>24042.069099769469</v>
      </c>
      <c r="T2294" s="181">
        <v>24521.469602841149</v>
      </c>
      <c r="U2294" s="181">
        <v>24997.869390985565</v>
      </c>
      <c r="V2294" s="181">
        <v>25469.472287962584</v>
      </c>
      <c r="W2294" s="181">
        <v>25936.027798505373</v>
      </c>
      <c r="X2294" s="181">
        <v>26397.239197845844</v>
      </c>
      <c r="Y2294" s="181">
        <v>26852.618389112096</v>
      </c>
    </row>
    <row r="2295" spans="1:25" x14ac:dyDescent="0.25">
      <c r="A2295" s="178" t="s">
        <v>2206</v>
      </c>
      <c r="B2295" s="178" t="s">
        <v>260</v>
      </c>
      <c r="C2295" s="178" t="s">
        <v>867</v>
      </c>
      <c r="D2295" s="178" t="s">
        <v>2238</v>
      </c>
      <c r="E2295" s="181">
        <v>4595.7615770486545</v>
      </c>
      <c r="F2295" s="181">
        <v>4681.49938252642</v>
      </c>
      <c r="G2295" s="181">
        <v>4754.7035788744797</v>
      </c>
      <c r="H2295" s="181">
        <v>4820.2913629073337</v>
      </c>
      <c r="I2295" s="181">
        <v>4879.7245785713712</v>
      </c>
      <c r="J2295" s="182">
        <v>4933.9484491892063</v>
      </c>
      <c r="K2295" s="181">
        <v>4983.7662649186232</v>
      </c>
      <c r="L2295" s="181">
        <v>5029.7578722902053</v>
      </c>
      <c r="M2295" s="181">
        <v>5072.245091233407</v>
      </c>
      <c r="N2295" s="181">
        <v>5111.4548891412514</v>
      </c>
      <c r="O2295" s="181">
        <v>5147.6928908962473</v>
      </c>
      <c r="P2295" s="181">
        <v>5181.1714491855309</v>
      </c>
      <c r="Q2295" s="181">
        <v>5212.035477473828</v>
      </c>
      <c r="R2295" s="181">
        <v>5240.3890765547922</v>
      </c>
      <c r="S2295" s="181">
        <v>5266.3227890551425</v>
      </c>
      <c r="T2295" s="181">
        <v>5289.9501455493764</v>
      </c>
      <c r="U2295" s="181">
        <v>5311.0150261314566</v>
      </c>
      <c r="V2295" s="181">
        <v>5329.2234853775935</v>
      </c>
      <c r="W2295" s="181">
        <v>5344.6208334408138</v>
      </c>
      <c r="X2295" s="181">
        <v>5357.2436148411298</v>
      </c>
      <c r="Y2295" s="181">
        <v>5367.0912481203113</v>
      </c>
    </row>
    <row r="2296" spans="1:25" x14ac:dyDescent="0.25">
      <c r="A2296" s="178" t="s">
        <v>2206</v>
      </c>
      <c r="B2296" s="178" t="s">
        <v>260</v>
      </c>
      <c r="C2296" s="178" t="s">
        <v>541</v>
      </c>
      <c r="D2296" s="178" t="s">
        <v>2239</v>
      </c>
      <c r="E2296" s="181">
        <v>3248.2325572485465</v>
      </c>
      <c r="F2296" s="181">
        <v>3330.9857926440877</v>
      </c>
      <c r="G2296" s="181">
        <v>3405.723936448308</v>
      </c>
      <c r="H2296" s="181">
        <v>3475.8215337361985</v>
      </c>
      <c r="I2296" s="181">
        <v>3542.2374844491719</v>
      </c>
      <c r="J2296" s="182">
        <v>3605.5801708843524</v>
      </c>
      <c r="K2296" s="181">
        <v>3666.3709220671121</v>
      </c>
      <c r="L2296" s="181">
        <v>3724.9804492054573</v>
      </c>
      <c r="M2296" s="181">
        <v>3781.5977764791792</v>
      </c>
      <c r="N2296" s="181">
        <v>3836.346452552812</v>
      </c>
      <c r="O2296" s="181">
        <v>3889.4133647175559</v>
      </c>
      <c r="P2296" s="181">
        <v>3940.9200237097375</v>
      </c>
      <c r="Q2296" s="181">
        <v>3990.9400658373911</v>
      </c>
      <c r="R2296" s="181">
        <v>4039.5181151047268</v>
      </c>
      <c r="S2296" s="181">
        <v>4086.6899233724894</v>
      </c>
      <c r="T2296" s="181">
        <v>4132.5105982370133</v>
      </c>
      <c r="U2296" s="181">
        <v>4176.7464472170741</v>
      </c>
      <c r="V2296" s="181">
        <v>4219.1279845823783</v>
      </c>
      <c r="W2296" s="181">
        <v>4259.6493660378801</v>
      </c>
      <c r="X2296" s="181">
        <v>4298.2981013968256</v>
      </c>
      <c r="Y2296" s="181">
        <v>4335.031921931828</v>
      </c>
    </row>
    <row r="2297" spans="1:25" x14ac:dyDescent="0.25">
      <c r="A2297" s="178" t="s">
        <v>2206</v>
      </c>
      <c r="B2297" s="178" t="s">
        <v>260</v>
      </c>
      <c r="C2297" s="178" t="s">
        <v>447</v>
      </c>
      <c r="D2297" s="178" t="s">
        <v>2240</v>
      </c>
      <c r="E2297" s="181">
        <v>3250.2851528613419</v>
      </c>
      <c r="F2297" s="181">
        <v>3343.0621812716608</v>
      </c>
      <c r="G2297" s="181">
        <v>3428.2970200006712</v>
      </c>
      <c r="H2297" s="181">
        <v>3509.3266477493326</v>
      </c>
      <c r="I2297" s="181">
        <v>3587.0821632733628</v>
      </c>
      <c r="J2297" s="182">
        <v>3662.1500250632557</v>
      </c>
      <c r="K2297" s="181">
        <v>3735.0352101736489</v>
      </c>
      <c r="L2297" s="181">
        <v>3806.0949932831677</v>
      </c>
      <c r="M2297" s="181">
        <v>3875.5048506248672</v>
      </c>
      <c r="N2297" s="181">
        <v>3943.3751616452992</v>
      </c>
      <c r="O2297" s="181">
        <v>4009.8830230393546</v>
      </c>
      <c r="P2297" s="181">
        <v>4075.140137409448</v>
      </c>
      <c r="Q2297" s="181">
        <v>4139.2099711480969</v>
      </c>
      <c r="R2297" s="181">
        <v>4202.1266439244746</v>
      </c>
      <c r="S2297" s="181">
        <v>4263.9154972345759</v>
      </c>
      <c r="T2297" s="181">
        <v>4324.6224998324869</v>
      </c>
      <c r="U2297" s="181">
        <v>4383.9911075794462</v>
      </c>
      <c r="V2297" s="181">
        <v>4441.7240890765624</v>
      </c>
      <c r="W2297" s="181">
        <v>4497.79911526655</v>
      </c>
      <c r="X2297" s="181">
        <v>4552.1866452875347</v>
      </c>
      <c r="Y2297" s="181">
        <v>4604.825247810928</v>
      </c>
    </row>
    <row r="2298" spans="1:25" x14ac:dyDescent="0.25">
      <c r="A2298" s="178" t="s">
        <v>2206</v>
      </c>
      <c r="B2298" s="178" t="s">
        <v>260</v>
      </c>
      <c r="C2298" s="178" t="s">
        <v>698</v>
      </c>
      <c r="D2298" s="178" t="s">
        <v>2241</v>
      </c>
      <c r="E2298" s="181">
        <v>2073.1215689232426</v>
      </c>
      <c r="F2298" s="181">
        <v>2136.4210626004688</v>
      </c>
      <c r="G2298" s="181">
        <v>2195.1283962755915</v>
      </c>
      <c r="H2298" s="181">
        <v>2251.3570214746119</v>
      </c>
      <c r="I2298" s="181">
        <v>2305.6904018298951</v>
      </c>
      <c r="J2298" s="182">
        <v>2358.4946168933589</v>
      </c>
      <c r="K2298" s="181">
        <v>2410.0860451669723</v>
      </c>
      <c r="L2298" s="181">
        <v>2460.6880570078019</v>
      </c>
      <c r="M2298" s="181">
        <v>2510.40801715098</v>
      </c>
      <c r="N2298" s="181">
        <v>2559.3118957161314</v>
      </c>
      <c r="O2298" s="181">
        <v>2607.5095786514867</v>
      </c>
      <c r="P2298" s="181">
        <v>2655.0692155729039</v>
      </c>
      <c r="Q2298" s="181">
        <v>2702.0280124785077</v>
      </c>
      <c r="R2298" s="181">
        <v>2748.4042846129282</v>
      </c>
      <c r="S2298" s="181">
        <v>2794.2107512517146</v>
      </c>
      <c r="T2298" s="181">
        <v>2839.473787965595</v>
      </c>
      <c r="U2298" s="181">
        <v>2884.0209794875354</v>
      </c>
      <c r="V2298" s="181">
        <v>2927.6517722723656</v>
      </c>
      <c r="W2298" s="181">
        <v>2970.3456241226027</v>
      </c>
      <c r="X2298" s="181">
        <v>3012.0770838597737</v>
      </c>
      <c r="Y2298" s="181">
        <v>3052.79938367248</v>
      </c>
    </row>
    <row r="2299" spans="1:25" x14ac:dyDescent="0.25">
      <c r="A2299" s="178" t="s">
        <v>2206</v>
      </c>
      <c r="B2299" s="178" t="s">
        <v>260</v>
      </c>
      <c r="C2299" s="178" t="s">
        <v>1319</v>
      </c>
      <c r="D2299" s="178" t="s">
        <v>2242</v>
      </c>
      <c r="E2299" s="181">
        <v>2523.6663059318093</v>
      </c>
      <c r="F2299" s="181">
        <v>2610.4837303943236</v>
      </c>
      <c r="G2299" s="181">
        <v>2692.2851041989002</v>
      </c>
      <c r="H2299" s="181">
        <v>2771.6122505473359</v>
      </c>
      <c r="I2299" s="181">
        <v>2849.1549803451676</v>
      </c>
      <c r="J2299" s="182">
        <v>2925.3440556580931</v>
      </c>
      <c r="K2299" s="181">
        <v>3000.554994950814</v>
      </c>
      <c r="L2299" s="181">
        <v>3075.0528549971359</v>
      </c>
      <c r="M2299" s="181">
        <v>3148.9612570482095</v>
      </c>
      <c r="N2299" s="181">
        <v>3222.3536351655143</v>
      </c>
      <c r="O2299" s="181">
        <v>3295.360091517221</v>
      </c>
      <c r="P2299" s="181">
        <v>3368.0597959712668</v>
      </c>
      <c r="Q2299" s="181">
        <v>3440.4937539754669</v>
      </c>
      <c r="R2299" s="181">
        <v>3512.679483440088</v>
      </c>
      <c r="S2299" s="181">
        <v>3584.6276235197247</v>
      </c>
      <c r="T2299" s="181">
        <v>3656.3665938248982</v>
      </c>
      <c r="U2299" s="181">
        <v>3727.6683332330517</v>
      </c>
      <c r="V2299" s="181">
        <v>3798.2648829808272</v>
      </c>
      <c r="W2299" s="181">
        <v>3868.1187317546742</v>
      </c>
      <c r="X2299" s="181">
        <v>3937.1854623458103</v>
      </c>
      <c r="Y2299" s="181">
        <v>4005.3920994140003</v>
      </c>
    </row>
    <row r="2300" spans="1:25" x14ac:dyDescent="0.25">
      <c r="A2300" s="178" t="s">
        <v>2206</v>
      </c>
      <c r="B2300" s="178" t="s">
        <v>260</v>
      </c>
      <c r="C2300" s="178" t="s">
        <v>266</v>
      </c>
      <c r="D2300" s="178" t="s">
        <v>2243</v>
      </c>
      <c r="E2300" s="181">
        <v>2031.0433588609396</v>
      </c>
      <c r="F2300" s="181">
        <v>2075.1114218145681</v>
      </c>
      <c r="G2300" s="181">
        <v>2113.8523197152804</v>
      </c>
      <c r="H2300" s="181">
        <v>2149.409832799266</v>
      </c>
      <c r="I2300" s="181">
        <v>2182.4082614024055</v>
      </c>
      <c r="J2300" s="182">
        <v>2213.2477927162536</v>
      </c>
      <c r="K2300" s="181">
        <v>2242.2696759821929</v>
      </c>
      <c r="L2300" s="181">
        <v>2269.7185240150466</v>
      </c>
      <c r="M2300" s="181">
        <v>2295.7251871151389</v>
      </c>
      <c r="N2300" s="181">
        <v>2320.3791064146562</v>
      </c>
      <c r="O2300" s="181">
        <v>2343.8066848128879</v>
      </c>
      <c r="P2300" s="181">
        <v>2366.0933150080477</v>
      </c>
      <c r="Q2300" s="181">
        <v>2387.2945880418306</v>
      </c>
      <c r="R2300" s="181">
        <v>2407.4480727613677</v>
      </c>
      <c r="S2300" s="181">
        <v>2426.5855996779001</v>
      </c>
      <c r="T2300" s="181">
        <v>2444.7500614396695</v>
      </c>
      <c r="U2300" s="181">
        <v>2461.8135752488211</v>
      </c>
      <c r="V2300" s="181">
        <v>2477.6291993132427</v>
      </c>
      <c r="W2300" s="181">
        <v>2492.2064930631723</v>
      </c>
      <c r="X2300" s="181">
        <v>2505.5510988289448</v>
      </c>
      <c r="Y2300" s="181">
        <v>2517.6513786060673</v>
      </c>
    </row>
    <row r="2301" spans="1:25" x14ac:dyDescent="0.25">
      <c r="A2301" s="178" t="s">
        <v>2206</v>
      </c>
      <c r="B2301" s="178" t="s">
        <v>260</v>
      </c>
      <c r="C2301" s="178" t="s">
        <v>674</v>
      </c>
      <c r="D2301" s="178" t="s">
        <v>1751</v>
      </c>
      <c r="E2301" s="181">
        <v>3624.8838521964826</v>
      </c>
      <c r="F2301" s="181">
        <v>3718.3047232653844</v>
      </c>
      <c r="G2301" s="181">
        <v>3802.8295245980976</v>
      </c>
      <c r="H2301" s="181">
        <v>3882.2196388129855</v>
      </c>
      <c r="I2301" s="181">
        <v>3957.5419276768789</v>
      </c>
      <c r="J2301" s="182">
        <v>4029.4727596104558</v>
      </c>
      <c r="K2301" s="181">
        <v>4098.5919694304275</v>
      </c>
      <c r="L2301" s="181">
        <v>4165.311640069518</v>
      </c>
      <c r="M2301" s="181">
        <v>4229.8411082933326</v>
      </c>
      <c r="N2301" s="181">
        <v>4292.3166959035243</v>
      </c>
      <c r="O2301" s="181">
        <v>4352.9457702386389</v>
      </c>
      <c r="P2301" s="181">
        <v>4411.8627497589305</v>
      </c>
      <c r="Q2301" s="181">
        <v>4469.1485979870004</v>
      </c>
      <c r="R2301" s="181">
        <v>4524.8518746645996</v>
      </c>
      <c r="S2301" s="181">
        <v>4579.011255398882</v>
      </c>
      <c r="T2301" s="181">
        <v>4631.6871549674097</v>
      </c>
      <c r="U2301" s="181">
        <v>4682.6162802901163</v>
      </c>
      <c r="V2301" s="181">
        <v>4731.4948953865542</v>
      </c>
      <c r="W2301" s="181">
        <v>4778.3146578643291</v>
      </c>
      <c r="X2301" s="181">
        <v>4823.0597594748506</v>
      </c>
      <c r="Y2301" s="181">
        <v>4865.6809510507173</v>
      </c>
    </row>
    <row r="2302" spans="1:25" x14ac:dyDescent="0.25">
      <c r="A2302" s="178" t="s">
        <v>2206</v>
      </c>
      <c r="B2302" s="178" t="s">
        <v>260</v>
      </c>
      <c r="C2302" s="178" t="s">
        <v>545</v>
      </c>
      <c r="D2302" s="178" t="s">
        <v>2244</v>
      </c>
      <c r="E2302" s="181">
        <v>8991.3950818497688</v>
      </c>
      <c r="F2302" s="181">
        <v>9212.0367564485678</v>
      </c>
      <c r="G2302" s="181">
        <v>9410.1216828654105</v>
      </c>
      <c r="H2302" s="181">
        <v>9595.0265976868286</v>
      </c>
      <c r="I2302" s="181">
        <v>9769.4317632826369</v>
      </c>
      <c r="J2302" s="182">
        <v>9935.0418711556977</v>
      </c>
      <c r="K2302" s="181">
        <v>10093.315780341356</v>
      </c>
      <c r="L2302" s="181">
        <v>10245.292796838441</v>
      </c>
      <c r="M2302" s="181">
        <v>10391.509203093299</v>
      </c>
      <c r="N2302" s="181">
        <v>10532.319595459576</v>
      </c>
      <c r="O2302" s="181">
        <v>10668.251033601415</v>
      </c>
      <c r="P2302" s="181">
        <v>10799.649519977114</v>
      </c>
      <c r="Q2302" s="181">
        <v>10926.728741603325</v>
      </c>
      <c r="R2302" s="181">
        <v>11049.622266921142</v>
      </c>
      <c r="S2302" s="181">
        <v>11168.438950818192</v>
      </c>
      <c r="T2302" s="181">
        <v>11283.34011941895</v>
      </c>
      <c r="U2302" s="181">
        <v>11393.698714731872</v>
      </c>
      <c r="V2302" s="181">
        <v>11498.792439535462</v>
      </c>
      <c r="W2302" s="181">
        <v>11598.619529968641</v>
      </c>
      <c r="X2302" s="181">
        <v>11693.160175065294</v>
      </c>
      <c r="Y2302" s="181">
        <v>11782.313726352544</v>
      </c>
    </row>
    <row r="2303" spans="1:25" x14ac:dyDescent="0.25">
      <c r="A2303" s="178" t="s">
        <v>2206</v>
      </c>
      <c r="B2303" s="178" t="s">
        <v>260</v>
      </c>
      <c r="C2303" s="178" t="s">
        <v>1485</v>
      </c>
      <c r="D2303" s="178" t="s">
        <v>2245</v>
      </c>
      <c r="E2303" s="181">
        <v>2142.9098197582825</v>
      </c>
      <c r="F2303" s="181">
        <v>2237.8651949482824</v>
      </c>
      <c r="G2303" s="181">
        <v>2330.1020649508982</v>
      </c>
      <c r="H2303" s="181">
        <v>2421.73899041696</v>
      </c>
      <c r="I2303" s="181">
        <v>2513.3438050143104</v>
      </c>
      <c r="J2303" s="182">
        <v>2605.276033217609</v>
      </c>
      <c r="K2303" s="181">
        <v>2697.85962698198</v>
      </c>
      <c r="L2303" s="181">
        <v>2791.3308044246128</v>
      </c>
      <c r="M2303" s="181">
        <v>2885.8051636400564</v>
      </c>
      <c r="N2303" s="181">
        <v>2981.3561138603718</v>
      </c>
      <c r="O2303" s="181">
        <v>3078.1125633406095</v>
      </c>
      <c r="P2303" s="181">
        <v>3176.1600459020019</v>
      </c>
      <c r="Q2303" s="181">
        <v>3275.5506863410687</v>
      </c>
      <c r="R2303" s="181">
        <v>3376.3156354685693</v>
      </c>
      <c r="S2303" s="181">
        <v>3478.4801420394988</v>
      </c>
      <c r="T2303" s="181">
        <v>3582.0874076254076</v>
      </c>
      <c r="U2303" s="181">
        <v>3686.9281678282314</v>
      </c>
      <c r="V2303" s="181">
        <v>3792.7448354987268</v>
      </c>
      <c r="W2303" s="181">
        <v>3899.5019251622139</v>
      </c>
      <c r="X2303" s="181">
        <v>4007.1553639853855</v>
      </c>
      <c r="Y2303" s="181">
        <v>4115.6298692881983</v>
      </c>
    </row>
    <row r="2304" spans="1:25" x14ac:dyDescent="0.25">
      <c r="A2304" s="178" t="s">
        <v>2206</v>
      </c>
      <c r="B2304" s="178" t="s">
        <v>260</v>
      </c>
      <c r="C2304" s="178" t="s">
        <v>2246</v>
      </c>
      <c r="D2304" s="178" t="s">
        <v>2247</v>
      </c>
      <c r="E2304" s="181">
        <v>2301.9859797499175</v>
      </c>
      <c r="F2304" s="181">
        <v>2415.9408733677978</v>
      </c>
      <c r="G2304" s="181">
        <v>2528.0224392305172</v>
      </c>
      <c r="H2304" s="181">
        <v>2640.5045128051929</v>
      </c>
      <c r="I2304" s="181">
        <v>2754.0072606004701</v>
      </c>
      <c r="J2304" s="182">
        <v>2868.9337847482834</v>
      </c>
      <c r="K2304" s="181">
        <v>2985.6557380724794</v>
      </c>
      <c r="L2304" s="181">
        <v>3104.4544310640558</v>
      </c>
      <c r="M2304" s="181">
        <v>3225.4817388288147</v>
      </c>
      <c r="N2304" s="181">
        <v>3348.8449149746107</v>
      </c>
      <c r="O2304" s="181">
        <v>3474.7157217790163</v>
      </c>
      <c r="P2304" s="181">
        <v>3603.2198417103791</v>
      </c>
      <c r="Q2304" s="181">
        <v>3734.4470536770395</v>
      </c>
      <c r="R2304" s="181">
        <v>3868.4645599029436</v>
      </c>
      <c r="S2304" s="181">
        <v>4005.3337601775493</v>
      </c>
      <c r="T2304" s="181">
        <v>4145.1376984873632</v>
      </c>
      <c r="U2304" s="181">
        <v>4287.6671087116301</v>
      </c>
      <c r="V2304" s="181">
        <v>4432.6517175908702</v>
      </c>
      <c r="W2304" s="181">
        <v>4580.0764044715743</v>
      </c>
      <c r="X2304" s="181">
        <v>4729.9153152568933</v>
      </c>
      <c r="Y2304" s="181">
        <v>4882.1047663580894</v>
      </c>
    </row>
    <row r="2305" spans="1:25" x14ac:dyDescent="0.25">
      <c r="A2305" s="178" t="s">
        <v>2206</v>
      </c>
      <c r="B2305" s="178" t="s">
        <v>260</v>
      </c>
      <c r="C2305" s="178" t="s">
        <v>1026</v>
      </c>
      <c r="D2305" s="178" t="s">
        <v>2248</v>
      </c>
      <c r="E2305" s="181">
        <v>1185.3739663892802</v>
      </c>
      <c r="F2305" s="181">
        <v>1244.0533699241228</v>
      </c>
      <c r="G2305" s="181">
        <v>1301.7681307673865</v>
      </c>
      <c r="H2305" s="181">
        <v>1359.6891271912612</v>
      </c>
      <c r="I2305" s="181">
        <v>1418.1357048566847</v>
      </c>
      <c r="J2305" s="182">
        <v>1477.315435302839</v>
      </c>
      <c r="K2305" s="181">
        <v>1537.4196957082986</v>
      </c>
      <c r="L2305" s="181">
        <v>1598.5933427904524</v>
      </c>
      <c r="M2305" s="181">
        <v>1660.9145824107361</v>
      </c>
      <c r="N2305" s="181">
        <v>1724.4386432437248</v>
      </c>
      <c r="O2305" s="181">
        <v>1789.253971758699</v>
      </c>
      <c r="P2305" s="181">
        <v>1855.4252863020436</v>
      </c>
      <c r="Q2305" s="181">
        <v>1922.9988172077465</v>
      </c>
      <c r="R2305" s="181">
        <v>1992.009169276814</v>
      </c>
      <c r="S2305" s="181">
        <v>2062.4879594315926</v>
      </c>
      <c r="T2305" s="181">
        <v>2134.4779499567076</v>
      </c>
      <c r="U2305" s="181">
        <v>2207.8713823280968</v>
      </c>
      <c r="V2305" s="181">
        <v>2282.529083289096</v>
      </c>
      <c r="W2305" s="181">
        <v>2358.4432666806306</v>
      </c>
      <c r="X2305" s="181">
        <v>2435.6006193141757</v>
      </c>
      <c r="Y2305" s="181">
        <v>2513.9683482583932</v>
      </c>
    </row>
    <row r="2306" spans="1:25" x14ac:dyDescent="0.25">
      <c r="A2306" s="178" t="s">
        <v>2206</v>
      </c>
      <c r="B2306" s="178" t="s">
        <v>260</v>
      </c>
      <c r="C2306" s="178" t="s">
        <v>857</v>
      </c>
      <c r="D2306" s="178" t="s">
        <v>2249</v>
      </c>
      <c r="E2306" s="181">
        <v>2214.7506662061178</v>
      </c>
      <c r="F2306" s="181">
        <v>2294.5153557114822</v>
      </c>
      <c r="G2306" s="181">
        <v>2370.1077589553597</v>
      </c>
      <c r="H2306" s="181">
        <v>2443.7489151977597</v>
      </c>
      <c r="I2306" s="181">
        <v>2516.0383077966412</v>
      </c>
      <c r="J2306" s="182">
        <v>2587.350072682304</v>
      </c>
      <c r="K2306" s="181">
        <v>2658.0117645738237</v>
      </c>
      <c r="L2306" s="181">
        <v>2728.2549937215745</v>
      </c>
      <c r="M2306" s="181">
        <v>2798.1871458776072</v>
      </c>
      <c r="N2306" s="181">
        <v>2867.8716179060525</v>
      </c>
      <c r="O2306" s="181">
        <v>2937.4227208144157</v>
      </c>
      <c r="P2306" s="181">
        <v>3006.9100127347633</v>
      </c>
      <c r="Q2306" s="181">
        <v>3076.3693636009139</v>
      </c>
      <c r="R2306" s="181">
        <v>3145.8158346748714</v>
      </c>
      <c r="S2306" s="181">
        <v>3215.2584127093232</v>
      </c>
      <c r="T2306" s="181">
        <v>3284.7221149627148</v>
      </c>
      <c r="U2306" s="181">
        <v>3354.001345191682</v>
      </c>
      <c r="V2306" s="181">
        <v>3422.8532705294492</v>
      </c>
      <c r="W2306" s="181">
        <v>3491.2415409254663</v>
      </c>
      <c r="X2306" s="181">
        <v>3559.1233439799066</v>
      </c>
      <c r="Y2306" s="181">
        <v>3626.4297517447103</v>
      </c>
    </row>
    <row r="2307" spans="1:25" x14ac:dyDescent="0.25">
      <c r="A2307" s="178" t="s">
        <v>2206</v>
      </c>
      <c r="B2307" s="178" t="s">
        <v>260</v>
      </c>
      <c r="C2307" s="178" t="s">
        <v>983</v>
      </c>
      <c r="D2307" s="178" t="s">
        <v>2250</v>
      </c>
      <c r="E2307" s="181">
        <v>1609.2349604315075</v>
      </c>
      <c r="F2307" s="181">
        <v>1667.3516244442849</v>
      </c>
      <c r="G2307" s="181">
        <v>1722.4472519665105</v>
      </c>
      <c r="H2307" s="181">
        <v>1776.1352411806658</v>
      </c>
      <c r="I2307" s="181">
        <v>1828.8509367449262</v>
      </c>
      <c r="J2307" s="182">
        <v>1880.8660346406105</v>
      </c>
      <c r="K2307" s="181">
        <v>1932.4184697241737</v>
      </c>
      <c r="L2307" s="181">
        <v>1983.6765081854965</v>
      </c>
      <c r="M2307" s="181">
        <v>2034.7181501601203</v>
      </c>
      <c r="N2307" s="181">
        <v>2085.5894358527103</v>
      </c>
      <c r="O2307" s="181">
        <v>2136.373452737856</v>
      </c>
      <c r="P2307" s="181">
        <v>2187.1207684739493</v>
      </c>
      <c r="Q2307" s="181">
        <v>2237.8574641447531</v>
      </c>
      <c r="R2307" s="181">
        <v>2288.5944924343357</v>
      </c>
      <c r="S2307" s="181">
        <v>2339.3383905703336</v>
      </c>
      <c r="T2307" s="181">
        <v>2390.1073627826031</v>
      </c>
      <c r="U2307" s="181">
        <v>2440.7517997370496</v>
      </c>
      <c r="V2307" s="181">
        <v>2491.0949345712647</v>
      </c>
      <c r="W2307" s="181">
        <v>2541.1102217944494</v>
      </c>
      <c r="X2307" s="181">
        <v>2590.7664016683802</v>
      </c>
      <c r="Y2307" s="181">
        <v>2640.0131905724447</v>
      </c>
    </row>
    <row r="2308" spans="1:25" x14ac:dyDescent="0.25">
      <c r="A2308" s="178" t="s">
        <v>2206</v>
      </c>
      <c r="B2308" s="178" t="s">
        <v>260</v>
      </c>
      <c r="C2308" s="178" t="s">
        <v>1268</v>
      </c>
      <c r="D2308" s="178" t="s">
        <v>2251</v>
      </c>
      <c r="E2308" s="181">
        <v>2790.5037355951968</v>
      </c>
      <c r="F2308" s="181">
        <v>2730.6473808895171</v>
      </c>
      <c r="G2308" s="181">
        <v>2664.1558750861414</v>
      </c>
      <c r="H2308" s="181">
        <v>2594.5676979320851</v>
      </c>
      <c r="I2308" s="181">
        <v>2523.1470375084959</v>
      </c>
      <c r="J2308" s="182">
        <v>2450.7408516798423</v>
      </c>
      <c r="K2308" s="181">
        <v>2378.0226203780048</v>
      </c>
      <c r="L2308" s="181">
        <v>2305.4777077977146</v>
      </c>
      <c r="M2308" s="181">
        <v>2233.4159410743055</v>
      </c>
      <c r="N2308" s="181">
        <v>2162.0684841088896</v>
      </c>
      <c r="O2308" s="181">
        <v>2091.6695589220735</v>
      </c>
      <c r="P2308" s="181">
        <v>2022.3855021565246</v>
      </c>
      <c r="Q2308" s="181">
        <v>1954.3343962808399</v>
      </c>
      <c r="R2308" s="181">
        <v>1887.6026483214639</v>
      </c>
      <c r="S2308" s="181">
        <v>1822.2587864636876</v>
      </c>
      <c r="T2308" s="181">
        <v>1758.3676701147429</v>
      </c>
      <c r="U2308" s="181">
        <v>1695.8645972196423</v>
      </c>
      <c r="V2308" s="181">
        <v>1634.681357439189</v>
      </c>
      <c r="W2308" s="181">
        <v>1574.8587572160768</v>
      </c>
      <c r="X2308" s="181">
        <v>1516.427453221738</v>
      </c>
      <c r="Y2308" s="181">
        <v>1459.4013852987821</v>
      </c>
    </row>
    <row r="2309" spans="1:25" x14ac:dyDescent="0.25">
      <c r="A2309" s="178" t="s">
        <v>2206</v>
      </c>
      <c r="B2309" s="178" t="s">
        <v>260</v>
      </c>
      <c r="C2309" s="178" t="s">
        <v>1272</v>
      </c>
      <c r="D2309" s="178" t="s">
        <v>2252</v>
      </c>
      <c r="E2309" s="181">
        <v>1720.0751235224529</v>
      </c>
      <c r="F2309" s="181">
        <v>1805.2237644959559</v>
      </c>
      <c r="G2309" s="181">
        <v>1888.9726295810733</v>
      </c>
      <c r="H2309" s="181">
        <v>1973.0207594567569</v>
      </c>
      <c r="I2309" s="181">
        <v>2057.8315509435542</v>
      </c>
      <c r="J2309" s="182">
        <v>2143.7062074178016</v>
      </c>
      <c r="K2309" s="181">
        <v>2230.9224329065905</v>
      </c>
      <c r="L2309" s="181">
        <v>2319.6904264214741</v>
      </c>
      <c r="M2309" s="181">
        <v>2410.1236710999124</v>
      </c>
      <c r="N2309" s="181">
        <v>2502.3023082913323</v>
      </c>
      <c r="O2309" s="181">
        <v>2596.3546810974781</v>
      </c>
      <c r="P2309" s="181">
        <v>2692.3747011621076</v>
      </c>
      <c r="Q2309" s="181">
        <v>2790.4294525023324</v>
      </c>
      <c r="R2309" s="181">
        <v>2890.5691495306951</v>
      </c>
      <c r="S2309" s="181">
        <v>2992.8396710020465</v>
      </c>
      <c r="T2309" s="181">
        <v>3097.3030685086223</v>
      </c>
      <c r="U2309" s="181">
        <v>3203.8029755687526</v>
      </c>
      <c r="V2309" s="181">
        <v>3312.1374403398663</v>
      </c>
      <c r="W2309" s="181">
        <v>3422.2951644647264</v>
      </c>
      <c r="X2309" s="181">
        <v>3534.25682941176</v>
      </c>
      <c r="Y2309" s="181">
        <v>3647.9748499403408</v>
      </c>
    </row>
    <row r="2310" spans="1:25" x14ac:dyDescent="0.25">
      <c r="A2310" s="178" t="s">
        <v>2206</v>
      </c>
      <c r="B2310" s="178" t="s">
        <v>260</v>
      </c>
      <c r="C2310" s="178" t="s">
        <v>1280</v>
      </c>
      <c r="D2310" s="178" t="s">
        <v>2253</v>
      </c>
      <c r="E2310" s="181">
        <v>6814.617434480363</v>
      </c>
      <c r="F2310" s="181">
        <v>7151.9604989577274</v>
      </c>
      <c r="G2310" s="181">
        <v>7483.7579119441116</v>
      </c>
      <c r="H2310" s="181">
        <v>7816.7409563203273</v>
      </c>
      <c r="I2310" s="181">
        <v>8152.7455240245818</v>
      </c>
      <c r="J2310" s="182">
        <v>8492.9649267626482</v>
      </c>
      <c r="K2310" s="181">
        <v>8838.499376193171</v>
      </c>
      <c r="L2310" s="181">
        <v>9190.1816416697984</v>
      </c>
      <c r="M2310" s="181">
        <v>9548.461322257408</v>
      </c>
      <c r="N2310" s="181">
        <v>9913.6559230635139</v>
      </c>
      <c r="O2310" s="181">
        <v>10286.273915565191</v>
      </c>
      <c r="P2310" s="181">
        <v>10666.687360212651</v>
      </c>
      <c r="Q2310" s="181">
        <v>11055.162031393496</v>
      </c>
      <c r="R2310" s="181">
        <v>11451.896869262429</v>
      </c>
      <c r="S2310" s="181">
        <v>11857.073636905498</v>
      </c>
      <c r="T2310" s="181">
        <v>12270.938171179763</v>
      </c>
      <c r="U2310" s="181">
        <v>12692.870977193648</v>
      </c>
      <c r="V2310" s="181">
        <v>13122.07195934174</v>
      </c>
      <c r="W2310" s="181">
        <v>13558.49635563594</v>
      </c>
      <c r="X2310" s="181">
        <v>14002.067629650448</v>
      </c>
      <c r="Y2310" s="181">
        <v>14452.597257520249</v>
      </c>
    </row>
    <row r="2311" spans="1:25" x14ac:dyDescent="0.25">
      <c r="A2311" s="178" t="s">
        <v>2206</v>
      </c>
      <c r="B2311" s="178" t="s">
        <v>260</v>
      </c>
      <c r="C2311" s="178" t="s">
        <v>240</v>
      </c>
      <c r="D2311" s="178" t="s">
        <v>241</v>
      </c>
      <c r="E2311" s="181">
        <v>49149.401948383223</v>
      </c>
      <c r="F2311" s="181">
        <v>50049.62050150588</v>
      </c>
      <c r="G2311" s="181">
        <v>50819.988818863116</v>
      </c>
      <c r="H2311" s="181">
        <v>51513.359675493542</v>
      </c>
      <c r="I2311" s="181">
        <v>52145.577751815508</v>
      </c>
      <c r="J2311" s="182">
        <v>52726.926792039514</v>
      </c>
      <c r="K2311" s="181">
        <v>53266.145359339898</v>
      </c>
      <c r="L2311" s="181">
        <v>53769.563299154514</v>
      </c>
      <c r="M2311" s="181">
        <v>54240.736250427544</v>
      </c>
      <c r="N2311" s="181">
        <v>54682.191519084125</v>
      </c>
      <c r="O2311" s="181">
        <v>55097.285944549847</v>
      </c>
      <c r="P2311" s="181">
        <v>55488.369389420164</v>
      </c>
      <c r="Q2311" s="181">
        <v>55857.061251424399</v>
      </c>
      <c r="R2311" s="181">
        <v>56204.535371309983</v>
      </c>
      <c r="S2311" s="181">
        <v>56531.812147962548</v>
      </c>
      <c r="T2311" s="181">
        <v>56840.151554700809</v>
      </c>
      <c r="U2311" s="181">
        <v>57126.831995539716</v>
      </c>
      <c r="V2311" s="181">
        <v>57388.701838373141</v>
      </c>
      <c r="W2311" s="181">
        <v>57626.239890166617</v>
      </c>
      <c r="X2311" s="181">
        <v>57839.819327731595</v>
      </c>
      <c r="Y2311" s="181">
        <v>58029.400704609558</v>
      </c>
    </row>
    <row r="2312" spans="1:25" x14ac:dyDescent="0.25">
      <c r="A2312" s="178" t="s">
        <v>2206</v>
      </c>
      <c r="B2312" s="178" t="s">
        <v>274</v>
      </c>
      <c r="C2312" s="178" t="s">
        <v>218</v>
      </c>
      <c r="D2312" s="178" t="s">
        <v>2254</v>
      </c>
      <c r="E2312" s="181">
        <v>9756.4140663801318</v>
      </c>
      <c r="F2312" s="181">
        <v>10066.287779851498</v>
      </c>
      <c r="G2312" s="181">
        <v>10333.494222667692</v>
      </c>
      <c r="H2312" s="181">
        <v>10572.066998297063</v>
      </c>
      <c r="I2312" s="181">
        <v>10788.407320699755</v>
      </c>
      <c r="J2312" s="182">
        <v>10987.016203646768</v>
      </c>
      <c r="K2312" s="181">
        <v>11171.727015544593</v>
      </c>
      <c r="L2312" s="181">
        <v>11345.316501947031</v>
      </c>
      <c r="M2312" s="181">
        <v>11509.600183356732</v>
      </c>
      <c r="N2312" s="181">
        <v>11665.926989225061</v>
      </c>
      <c r="O2312" s="181">
        <v>11815.590422769967</v>
      </c>
      <c r="P2312" s="181">
        <v>11959.560293924349</v>
      </c>
      <c r="Q2312" s="181">
        <v>12098.505821217563</v>
      </c>
      <c r="R2312" s="181">
        <v>12232.961867629692</v>
      </c>
      <c r="S2312" s="181">
        <v>12363.508501578031</v>
      </c>
      <c r="T2312" s="181">
        <v>12491.43830660903</v>
      </c>
      <c r="U2312" s="181">
        <v>12616.528468868273</v>
      </c>
      <c r="V2312" s="181">
        <v>12737.691693159381</v>
      </c>
      <c r="W2312" s="181">
        <v>12855.108217014118</v>
      </c>
      <c r="X2312" s="181">
        <v>12969.033805574254</v>
      </c>
      <c r="Y2312" s="181">
        <v>13080.093305980659</v>
      </c>
    </row>
    <row r="2313" spans="1:25" x14ac:dyDescent="0.25">
      <c r="A2313" s="178" t="s">
        <v>2206</v>
      </c>
      <c r="B2313" s="178" t="s">
        <v>274</v>
      </c>
      <c r="C2313" s="178" t="s">
        <v>240</v>
      </c>
      <c r="D2313" s="178" t="s">
        <v>241</v>
      </c>
      <c r="E2313" s="181">
        <v>1415.1777634940781</v>
      </c>
      <c r="F2313" s="181">
        <v>1479.4290560542051</v>
      </c>
      <c r="G2313" s="181">
        <v>1538.7782271170895</v>
      </c>
      <c r="H2313" s="181">
        <v>1595.1178245412025</v>
      </c>
      <c r="I2313" s="181">
        <v>1649.2793678758744</v>
      </c>
      <c r="J2313" s="182">
        <v>1701.8476752218917</v>
      </c>
      <c r="K2313" s="181">
        <v>1753.3364662724741</v>
      </c>
      <c r="L2313" s="181">
        <v>1804.1207271828152</v>
      </c>
      <c r="M2313" s="181">
        <v>1854.4419681041829</v>
      </c>
      <c r="N2313" s="181">
        <v>1904.4794619766706</v>
      </c>
      <c r="O2313" s="181">
        <v>1954.4136955311094</v>
      </c>
      <c r="P2313" s="181">
        <v>2004.3811577982335</v>
      </c>
      <c r="Q2313" s="181">
        <v>2054.4750257234364</v>
      </c>
      <c r="R2313" s="181">
        <v>2104.7706553511139</v>
      </c>
      <c r="S2313" s="181">
        <v>2155.3555380869584</v>
      </c>
      <c r="T2313" s="181">
        <v>2206.4478387073709</v>
      </c>
      <c r="U2313" s="181">
        <v>2258.0061440831028</v>
      </c>
      <c r="V2313" s="181">
        <v>2309.8299586951698</v>
      </c>
      <c r="W2313" s="181">
        <v>2361.9409928891846</v>
      </c>
      <c r="X2313" s="181">
        <v>2414.3762963936642</v>
      </c>
      <c r="Y2313" s="181">
        <v>2467.2446054731454</v>
      </c>
    </row>
    <row r="2314" spans="1:25" x14ac:dyDescent="0.25">
      <c r="A2314" s="178" t="s">
        <v>2206</v>
      </c>
      <c r="B2314" s="178" t="s">
        <v>278</v>
      </c>
      <c r="C2314" s="178" t="s">
        <v>218</v>
      </c>
      <c r="D2314" s="178" t="s">
        <v>2255</v>
      </c>
      <c r="E2314" s="181">
        <v>1386.3110561834562</v>
      </c>
      <c r="F2314" s="181">
        <v>1449.2179493127558</v>
      </c>
      <c r="G2314" s="181">
        <v>1512.3055052358718</v>
      </c>
      <c r="H2314" s="181">
        <v>1576.7182427733319</v>
      </c>
      <c r="I2314" s="181">
        <v>1642.6135150890027</v>
      </c>
      <c r="J2314" s="182">
        <v>1710.0531566885263</v>
      </c>
      <c r="K2314" s="181">
        <v>1779.1062322722146</v>
      </c>
      <c r="L2314" s="181">
        <v>1849.7845913263041</v>
      </c>
      <c r="M2314" s="181">
        <v>1922.0271109639989</v>
      </c>
      <c r="N2314" s="181">
        <v>1995.7743502342876</v>
      </c>
      <c r="O2314" s="181">
        <v>2071.0121713342528</v>
      </c>
      <c r="P2314" s="181">
        <v>2147.7006771366764</v>
      </c>
      <c r="Q2314" s="181">
        <v>2225.7839604020392</v>
      </c>
      <c r="R2314" s="181">
        <v>2305.2068784031139</v>
      </c>
      <c r="S2314" s="181">
        <v>2385.9362859559137</v>
      </c>
      <c r="T2314" s="181">
        <v>2467.929731212163</v>
      </c>
      <c r="U2314" s="181">
        <v>2550.9336971531866</v>
      </c>
      <c r="V2314" s="181">
        <v>2634.6915106783654</v>
      </c>
      <c r="W2314" s="181">
        <v>2719.1448097882544</v>
      </c>
      <c r="X2314" s="181">
        <v>2804.2442855652362</v>
      </c>
      <c r="Y2314" s="181">
        <v>2889.8983793353982</v>
      </c>
    </row>
    <row r="2315" spans="1:25" x14ac:dyDescent="0.25">
      <c r="A2315" s="178" t="s">
        <v>2206</v>
      </c>
      <c r="B2315" s="178" t="s">
        <v>278</v>
      </c>
      <c r="C2315" s="178" t="s">
        <v>510</v>
      </c>
      <c r="D2315" s="178" t="s">
        <v>2256</v>
      </c>
      <c r="E2315" s="181">
        <v>2540.3713349781347</v>
      </c>
      <c r="F2315" s="181">
        <v>2655.6462347673332</v>
      </c>
      <c r="G2315" s="181">
        <v>2771.2521934344527</v>
      </c>
      <c r="H2315" s="181">
        <v>2889.2865056602523</v>
      </c>
      <c r="I2315" s="181">
        <v>3010.0375161601346</v>
      </c>
      <c r="J2315" s="182">
        <v>3133.6185347176038</v>
      </c>
      <c r="K2315" s="181">
        <v>3260.1561202201106</v>
      </c>
      <c r="L2315" s="181">
        <v>3389.6719864778674</v>
      </c>
      <c r="M2315" s="181">
        <v>3522.0541277264865</v>
      </c>
      <c r="N2315" s="181">
        <v>3657.1936202959159</v>
      </c>
      <c r="O2315" s="181">
        <v>3795.0645571077175</v>
      </c>
      <c r="P2315" s="181">
        <v>3935.5938279332172</v>
      </c>
      <c r="Q2315" s="181">
        <v>4078.678984517343</v>
      </c>
      <c r="R2315" s="181">
        <v>4224.2189795497115</v>
      </c>
      <c r="S2315" s="181">
        <v>4372.1530755248996</v>
      </c>
      <c r="T2315" s="181">
        <v>4522.403480768382</v>
      </c>
      <c r="U2315" s="181">
        <v>4674.5056333304428</v>
      </c>
      <c r="V2315" s="181">
        <v>4827.989187840637</v>
      </c>
      <c r="W2315" s="181">
        <v>4982.7471977736668</v>
      </c>
      <c r="X2315" s="181">
        <v>5138.6893060914672</v>
      </c>
      <c r="Y2315" s="181">
        <v>5295.6477344086325</v>
      </c>
    </row>
    <row r="2316" spans="1:25" x14ac:dyDescent="0.25">
      <c r="A2316" s="178" t="s">
        <v>2206</v>
      </c>
      <c r="B2316" s="178" t="s">
        <v>278</v>
      </c>
      <c r="C2316" s="178" t="s">
        <v>512</v>
      </c>
      <c r="D2316" s="178" t="s">
        <v>2257</v>
      </c>
      <c r="E2316" s="181">
        <v>3043.9239054228296</v>
      </c>
      <c r="F2316" s="181">
        <v>3180.3393281710055</v>
      </c>
      <c r="G2316" s="181">
        <v>3317.0035736332843</v>
      </c>
      <c r="H2316" s="181">
        <v>3456.4250953252626</v>
      </c>
      <c r="I2316" s="181">
        <v>3598.9440898055573</v>
      </c>
      <c r="J2316" s="182">
        <v>3744.6908501352796</v>
      </c>
      <c r="K2316" s="181">
        <v>3893.811208217533</v>
      </c>
      <c r="L2316" s="181">
        <v>4046.3255210775737</v>
      </c>
      <c r="M2316" s="181">
        <v>4202.0945578350465</v>
      </c>
      <c r="N2316" s="181">
        <v>4360.9830560109067</v>
      </c>
      <c r="O2316" s="181">
        <v>4522.9549771369357</v>
      </c>
      <c r="P2316" s="181">
        <v>4687.9181282227055</v>
      </c>
      <c r="Q2316" s="181">
        <v>4855.7455814476853</v>
      </c>
      <c r="R2316" s="181">
        <v>5026.3123433907322</v>
      </c>
      <c r="S2316" s="181">
        <v>5199.5416221896448</v>
      </c>
      <c r="T2316" s="181">
        <v>5375.336515519396</v>
      </c>
      <c r="U2316" s="181">
        <v>5553.1408556791448</v>
      </c>
      <c r="V2316" s="181">
        <v>5732.3927986261333</v>
      </c>
      <c r="W2316" s="181">
        <v>5912.9629447376337</v>
      </c>
      <c r="X2316" s="181">
        <v>6094.7418457676085</v>
      </c>
      <c r="Y2316" s="181">
        <v>6277.5285099872808</v>
      </c>
    </row>
    <row r="2317" spans="1:25" x14ac:dyDescent="0.25">
      <c r="A2317" s="178" t="s">
        <v>2206</v>
      </c>
      <c r="B2317" s="178" t="s">
        <v>278</v>
      </c>
      <c r="C2317" s="178" t="s">
        <v>252</v>
      </c>
      <c r="D2317" s="178" t="s">
        <v>2258</v>
      </c>
      <c r="E2317" s="181">
        <v>1460.3024542896155</v>
      </c>
      <c r="F2317" s="181">
        <v>1515.7833911093112</v>
      </c>
      <c r="G2317" s="181">
        <v>1570.5952666552985</v>
      </c>
      <c r="H2317" s="181">
        <v>1625.9236758744871</v>
      </c>
      <c r="I2317" s="181">
        <v>1681.9100507905059</v>
      </c>
      <c r="J2317" s="182">
        <v>1738.5944786014329</v>
      </c>
      <c r="K2317" s="181">
        <v>1796.022933858239</v>
      </c>
      <c r="L2317" s="181">
        <v>1854.1824488612106</v>
      </c>
      <c r="M2317" s="181">
        <v>1912.987486286524</v>
      </c>
      <c r="N2317" s="181">
        <v>1972.356283741173</v>
      </c>
      <c r="O2317" s="181">
        <v>2032.2535646435958</v>
      </c>
      <c r="P2317" s="181">
        <v>2092.6196941715439</v>
      </c>
      <c r="Q2317" s="181">
        <v>2153.3809865084709</v>
      </c>
      <c r="R2317" s="181">
        <v>2214.4663425572567</v>
      </c>
      <c r="S2317" s="181">
        <v>2275.8274460593775</v>
      </c>
      <c r="T2317" s="181">
        <v>2337.4083435943776</v>
      </c>
      <c r="U2317" s="181">
        <v>2398.9559982106975</v>
      </c>
      <c r="V2317" s="181">
        <v>2460.2214177262622</v>
      </c>
      <c r="W2317" s="181">
        <v>2521.1464336185554</v>
      </c>
      <c r="X2317" s="181">
        <v>2581.6828474237959</v>
      </c>
      <c r="Y2317" s="181">
        <v>2641.745210307186</v>
      </c>
    </row>
    <row r="2318" spans="1:25" x14ac:dyDescent="0.25">
      <c r="A2318" s="178" t="s">
        <v>2206</v>
      </c>
      <c r="B2318" s="178" t="s">
        <v>278</v>
      </c>
      <c r="C2318" s="178" t="s">
        <v>240</v>
      </c>
      <c r="D2318" s="178" t="s">
        <v>241</v>
      </c>
      <c r="E2318" s="181">
        <v>15069.58141428777</v>
      </c>
      <c r="F2318" s="181">
        <v>15149.302726847833</v>
      </c>
      <c r="G2318" s="181">
        <v>15204.343995363488</v>
      </c>
      <c r="H2318" s="181">
        <v>15247.594376779854</v>
      </c>
      <c r="I2318" s="181">
        <v>15280.96164715637</v>
      </c>
      <c r="J2318" s="182">
        <v>15305.271736079516</v>
      </c>
      <c r="K2318" s="181">
        <v>15321.336827885651</v>
      </c>
      <c r="L2318" s="181">
        <v>15329.416281003036</v>
      </c>
      <c r="M2318" s="181">
        <v>15329.187205754401</v>
      </c>
      <c r="N2318" s="181">
        <v>15320.426025109668</v>
      </c>
      <c r="O2318" s="181">
        <v>15303.319084653149</v>
      </c>
      <c r="P2318" s="181">
        <v>15277.886401581418</v>
      </c>
      <c r="Q2318" s="181">
        <v>15244.07993852401</v>
      </c>
      <c r="R2318" s="181">
        <v>15201.909533048527</v>
      </c>
      <c r="S2318" s="181">
        <v>15151.570607381111</v>
      </c>
      <c r="T2318" s="181">
        <v>15093.22134987434</v>
      </c>
      <c r="U2318" s="181">
        <v>15025.801746825615</v>
      </c>
      <c r="V2318" s="181">
        <v>14948.438232821756</v>
      </c>
      <c r="W2318" s="181">
        <v>14861.52705752009</v>
      </c>
      <c r="X2318" s="181">
        <v>14765.519861030112</v>
      </c>
      <c r="Y2318" s="181">
        <v>14660.652247832386</v>
      </c>
    </row>
    <row r="2319" spans="1:25" x14ac:dyDescent="0.25">
      <c r="A2319" s="178" t="s">
        <v>2206</v>
      </c>
      <c r="B2319" s="178" t="s">
        <v>286</v>
      </c>
      <c r="C2319" s="178" t="s">
        <v>218</v>
      </c>
      <c r="D2319" s="178" t="s">
        <v>2259</v>
      </c>
      <c r="E2319" s="181">
        <v>2249.2073884346732</v>
      </c>
      <c r="F2319" s="181">
        <v>2286.3878151279246</v>
      </c>
      <c r="G2319" s="181">
        <v>2330.4385836994102</v>
      </c>
      <c r="H2319" s="181">
        <v>2381.4085476309019</v>
      </c>
      <c r="I2319" s="181">
        <v>2438.3747887157974</v>
      </c>
      <c r="J2319" s="182">
        <v>2500.5920251492785</v>
      </c>
      <c r="K2319" s="181">
        <v>2567.5401114294314</v>
      </c>
      <c r="L2319" s="181">
        <v>2638.7582426067124</v>
      </c>
      <c r="M2319" s="181">
        <v>2713.8013805255969</v>
      </c>
      <c r="N2319" s="181">
        <v>2792.3484640367051</v>
      </c>
      <c r="O2319" s="181">
        <v>2874.1892291982354</v>
      </c>
      <c r="P2319" s="181">
        <v>2959.1164863428608</v>
      </c>
      <c r="Q2319" s="181">
        <v>3046.9299483689547</v>
      </c>
      <c r="R2319" s="181">
        <v>3137.4597983901353</v>
      </c>
      <c r="S2319" s="181">
        <v>3230.6060607977111</v>
      </c>
      <c r="T2319" s="181">
        <v>3326.2986675933066</v>
      </c>
      <c r="U2319" s="181">
        <v>3424.2354989278356</v>
      </c>
      <c r="V2319" s="181">
        <v>3524.1025111602153</v>
      </c>
      <c r="W2319" s="181">
        <v>3625.8342356880416</v>
      </c>
      <c r="X2319" s="181">
        <v>3729.3935003653232</v>
      </c>
      <c r="Y2319" s="181">
        <v>3834.7142758890209</v>
      </c>
    </row>
    <row r="2320" spans="1:25" x14ac:dyDescent="0.25">
      <c r="A2320" s="178" t="s">
        <v>2206</v>
      </c>
      <c r="B2320" s="178" t="s">
        <v>286</v>
      </c>
      <c r="C2320" s="178" t="s">
        <v>590</v>
      </c>
      <c r="D2320" s="178" t="s">
        <v>2260</v>
      </c>
      <c r="E2320" s="181">
        <v>3215.9449033540113</v>
      </c>
      <c r="F2320" s="181">
        <v>3201.7997133953991</v>
      </c>
      <c r="G2320" s="181">
        <v>3196.2967464904877</v>
      </c>
      <c r="H2320" s="181">
        <v>3198.9577561544247</v>
      </c>
      <c r="I2320" s="181">
        <v>3208.0433077882581</v>
      </c>
      <c r="J2320" s="182">
        <v>3222.1649650761333</v>
      </c>
      <c r="K2320" s="181">
        <v>3240.3157574571337</v>
      </c>
      <c r="L2320" s="181">
        <v>3261.6312900061721</v>
      </c>
      <c r="M2320" s="181">
        <v>3285.3261248558265</v>
      </c>
      <c r="N2320" s="181">
        <v>3310.8172431428225</v>
      </c>
      <c r="O2320" s="181">
        <v>3337.6909271613581</v>
      </c>
      <c r="P2320" s="181">
        <v>3365.5650454010679</v>
      </c>
      <c r="Q2320" s="181">
        <v>3394.0916290381938</v>
      </c>
      <c r="R2320" s="181">
        <v>3422.9805316248508</v>
      </c>
      <c r="S2320" s="181">
        <v>3452.0368976054406</v>
      </c>
      <c r="T2320" s="181">
        <v>3481.1106961129758</v>
      </c>
      <c r="U2320" s="181">
        <v>3509.8243557145524</v>
      </c>
      <c r="V2320" s="181">
        <v>3537.8177556920214</v>
      </c>
      <c r="W2320" s="181">
        <v>3565.0041182895889</v>
      </c>
      <c r="X2320" s="181">
        <v>3591.3312651938363</v>
      </c>
      <c r="Y2320" s="181">
        <v>3616.7245431580454</v>
      </c>
    </row>
    <row r="2321" spans="1:25" x14ac:dyDescent="0.25">
      <c r="A2321" s="178" t="s">
        <v>2206</v>
      </c>
      <c r="B2321" s="178" t="s">
        <v>286</v>
      </c>
      <c r="C2321" s="178" t="s">
        <v>240</v>
      </c>
      <c r="D2321" s="178" t="s">
        <v>241</v>
      </c>
      <c r="E2321" s="181">
        <v>21617.896344260094</v>
      </c>
      <c r="F2321" s="181">
        <v>21522.810993147199</v>
      </c>
      <c r="G2321" s="181">
        <v>21485.819511106511</v>
      </c>
      <c r="H2321" s="181">
        <v>21503.707078466909</v>
      </c>
      <c r="I2321" s="181">
        <v>21564.781045637737</v>
      </c>
      <c r="J2321" s="182">
        <v>21659.708207835098</v>
      </c>
      <c r="K2321" s="181">
        <v>21781.719610409018</v>
      </c>
      <c r="L2321" s="181">
        <v>21925.004706085645</v>
      </c>
      <c r="M2321" s="181">
        <v>22084.283704659276</v>
      </c>
      <c r="N2321" s="181">
        <v>22255.63749627829</v>
      </c>
      <c r="O2321" s="181">
        <v>22436.285030038962</v>
      </c>
      <c r="P2321" s="181">
        <v>22623.657580534233</v>
      </c>
      <c r="Q2321" s="181">
        <v>22815.416067279486</v>
      </c>
      <c r="R2321" s="181">
        <v>23009.610097459063</v>
      </c>
      <c r="S2321" s="181">
        <v>23204.929832960181</v>
      </c>
      <c r="T2321" s="181">
        <v>23400.366751613328</v>
      </c>
      <c r="U2321" s="181">
        <v>23593.382781298373</v>
      </c>
      <c r="V2321" s="181">
        <v>23781.557155307455</v>
      </c>
      <c r="W2321" s="181">
        <v>23964.306545074287</v>
      </c>
      <c r="X2321" s="181">
        <v>24141.280202870035</v>
      </c>
      <c r="Y2321" s="181">
        <v>24311.976302264888</v>
      </c>
    </row>
    <row r="2322" spans="1:25" x14ac:dyDescent="0.25">
      <c r="A2322" s="178" t="s">
        <v>2206</v>
      </c>
      <c r="B2322" s="178" t="s">
        <v>288</v>
      </c>
      <c r="C2322" s="178" t="s">
        <v>218</v>
      </c>
      <c r="D2322" s="178" t="s">
        <v>2261</v>
      </c>
      <c r="E2322" s="181">
        <v>32498.036444852325</v>
      </c>
      <c r="F2322" s="181">
        <v>32498.160983014142</v>
      </c>
      <c r="G2322" s="181">
        <v>32554.182482313154</v>
      </c>
      <c r="H2322" s="181">
        <v>32664.916417912042</v>
      </c>
      <c r="I2322" s="181">
        <v>32814.480024092496</v>
      </c>
      <c r="J2322" s="182">
        <v>32989.877988263877</v>
      </c>
      <c r="K2322" s="181">
        <v>33181.395752130302</v>
      </c>
      <c r="L2322" s="181">
        <v>33381.804164882655</v>
      </c>
      <c r="M2322" s="181">
        <v>33584.821183285036</v>
      </c>
      <c r="N2322" s="181">
        <v>33785.343917719016</v>
      </c>
      <c r="O2322" s="181">
        <v>33980.020150132688</v>
      </c>
      <c r="P2322" s="181">
        <v>34166.110990692738</v>
      </c>
      <c r="Q2322" s="181">
        <v>34341.319403905276</v>
      </c>
      <c r="R2322" s="181">
        <v>34503.644851828969</v>
      </c>
      <c r="S2322" s="181">
        <v>34651.203026075142</v>
      </c>
      <c r="T2322" s="181">
        <v>34782.042731771522</v>
      </c>
      <c r="U2322" s="181">
        <v>34895.49886987736</v>
      </c>
      <c r="V2322" s="181">
        <v>34991.544946541813</v>
      </c>
      <c r="W2322" s="181">
        <v>35069.511278020189</v>
      </c>
      <c r="X2322" s="181">
        <v>35128.733010001328</v>
      </c>
      <c r="Y2322" s="181">
        <v>35168.120877841116</v>
      </c>
    </row>
    <row r="2323" spans="1:25" x14ac:dyDescent="0.25">
      <c r="A2323" s="178" t="s">
        <v>2206</v>
      </c>
      <c r="B2323" s="178" t="s">
        <v>288</v>
      </c>
      <c r="C2323" s="178" t="s">
        <v>475</v>
      </c>
      <c r="D2323" s="178" t="s">
        <v>2262</v>
      </c>
      <c r="E2323" s="181">
        <v>2866.5387024130482</v>
      </c>
      <c r="F2323" s="181">
        <v>2908.8223926677374</v>
      </c>
      <c r="G2323" s="181">
        <v>2956.8067675028742</v>
      </c>
      <c r="H2323" s="181">
        <v>3010.616462023344</v>
      </c>
      <c r="I2323" s="181">
        <v>3069.0017664027714</v>
      </c>
      <c r="J2323" s="182">
        <v>3130.9061643101591</v>
      </c>
      <c r="K2323" s="181">
        <v>3195.5213499015454</v>
      </c>
      <c r="L2323" s="181">
        <v>3262.2302380729934</v>
      </c>
      <c r="M2323" s="181">
        <v>3330.4703760446323</v>
      </c>
      <c r="N2323" s="181">
        <v>3399.7627384701163</v>
      </c>
      <c r="O2323" s="181">
        <v>3469.7775151389719</v>
      </c>
      <c r="P2323" s="181">
        <v>3540.228341193505</v>
      </c>
      <c r="Q2323" s="181">
        <v>3610.8582078521072</v>
      </c>
      <c r="R2323" s="181">
        <v>3681.4267497328774</v>
      </c>
      <c r="S2323" s="181">
        <v>3751.6925131127159</v>
      </c>
      <c r="T2323" s="181">
        <v>3821.3932715252076</v>
      </c>
      <c r="U2323" s="181">
        <v>3890.395842977729</v>
      </c>
      <c r="V2323" s="181">
        <v>3958.6329000189817</v>
      </c>
      <c r="W2323" s="181">
        <v>4025.9609335703926</v>
      </c>
      <c r="X2323" s="181">
        <v>4092.2302351986082</v>
      </c>
      <c r="Y2323" s="181">
        <v>4157.2339733380986</v>
      </c>
    </row>
    <row r="2324" spans="1:25" x14ac:dyDescent="0.25">
      <c r="A2324" s="178" t="s">
        <v>2206</v>
      </c>
      <c r="B2324" s="178" t="s">
        <v>288</v>
      </c>
      <c r="C2324" s="178" t="s">
        <v>503</v>
      </c>
      <c r="D2324" s="178" t="s">
        <v>2263</v>
      </c>
      <c r="E2324" s="181">
        <v>1870.6857220756349</v>
      </c>
      <c r="F2324" s="181">
        <v>1922.213294868304</v>
      </c>
      <c r="G2324" s="181">
        <v>1978.5574518498295</v>
      </c>
      <c r="H2324" s="181">
        <v>2039.9640033899816</v>
      </c>
      <c r="I2324" s="181">
        <v>2105.7439448047471</v>
      </c>
      <c r="J2324" s="182">
        <v>2175.303326061945</v>
      </c>
      <c r="K2324" s="181">
        <v>2248.189141088787</v>
      </c>
      <c r="L2324" s="181">
        <v>2324.0586372504713</v>
      </c>
      <c r="M2324" s="181">
        <v>2402.5885195546271</v>
      </c>
      <c r="N2324" s="181">
        <v>2483.4978152379554</v>
      </c>
      <c r="O2324" s="181">
        <v>2566.5997702194113</v>
      </c>
      <c r="P2324" s="181">
        <v>2651.7290552331538</v>
      </c>
      <c r="Q2324" s="181">
        <v>2738.7327655075674</v>
      </c>
      <c r="R2324" s="181">
        <v>2827.4617375319926</v>
      </c>
      <c r="S2324" s="181">
        <v>2917.7572686016288</v>
      </c>
      <c r="T2324" s="181">
        <v>3009.4352782883439</v>
      </c>
      <c r="U2324" s="181">
        <v>3102.4044573952633</v>
      </c>
      <c r="V2324" s="181">
        <v>3196.6214036516585</v>
      </c>
      <c r="W2324" s="181">
        <v>3291.9776629194821</v>
      </c>
      <c r="X2324" s="181">
        <v>3388.3536576433462</v>
      </c>
      <c r="Y2324" s="181">
        <v>3485.5754759126548</v>
      </c>
    </row>
    <row r="2325" spans="1:25" x14ac:dyDescent="0.25">
      <c r="A2325" s="178" t="s">
        <v>2206</v>
      </c>
      <c r="B2325" s="178" t="s">
        <v>288</v>
      </c>
      <c r="C2325" s="178" t="s">
        <v>530</v>
      </c>
      <c r="D2325" s="178" t="s">
        <v>2264</v>
      </c>
      <c r="E2325" s="181">
        <v>4751.5827578818071</v>
      </c>
      <c r="F2325" s="181">
        <v>4825.2905051826046</v>
      </c>
      <c r="G2325" s="181">
        <v>4908.5698555651334</v>
      </c>
      <c r="H2325" s="181">
        <v>5001.6492950493412</v>
      </c>
      <c r="I2325" s="181">
        <v>5102.4729994742693</v>
      </c>
      <c r="J2325" s="182">
        <v>5209.3003823768686</v>
      </c>
      <c r="K2325" s="181">
        <v>5320.7988970769793</v>
      </c>
      <c r="L2325" s="181">
        <v>5435.9506137767794</v>
      </c>
      <c r="M2325" s="181">
        <v>5553.8256354272189</v>
      </c>
      <c r="N2325" s="181">
        <v>5673.6304879583813</v>
      </c>
      <c r="O2325" s="181">
        <v>5794.8185083522585</v>
      </c>
      <c r="P2325" s="181">
        <v>5916.9139982232464</v>
      </c>
      <c r="Q2325" s="181">
        <v>6039.4889275662163</v>
      </c>
      <c r="R2325" s="181">
        <v>6162.1418372286289</v>
      </c>
      <c r="S2325" s="181">
        <v>6284.4682385406877</v>
      </c>
      <c r="T2325" s="181">
        <v>6406.0276060832903</v>
      </c>
      <c r="U2325" s="181">
        <v>6526.5945806808759</v>
      </c>
      <c r="V2325" s="181">
        <v>6646.0536911240133</v>
      </c>
      <c r="W2325" s="181">
        <v>6764.161127681482</v>
      </c>
      <c r="X2325" s="181">
        <v>6880.6619291739371</v>
      </c>
      <c r="Y2325" s="181">
        <v>6995.2042551849572</v>
      </c>
    </row>
    <row r="2326" spans="1:25" x14ac:dyDescent="0.25">
      <c r="A2326" s="178" t="s">
        <v>2206</v>
      </c>
      <c r="B2326" s="178" t="s">
        <v>288</v>
      </c>
      <c r="C2326" s="178" t="s">
        <v>506</v>
      </c>
      <c r="D2326" s="178" t="s">
        <v>2265</v>
      </c>
      <c r="E2326" s="181">
        <v>1558.9047683963622</v>
      </c>
      <c r="F2326" s="181">
        <v>1593.1811858864462</v>
      </c>
      <c r="G2326" s="181">
        <v>1631.0117749112171</v>
      </c>
      <c r="H2326" s="181">
        <v>1672.5371516625521</v>
      </c>
      <c r="I2326" s="181">
        <v>1717.1319473065059</v>
      </c>
      <c r="J2326" s="182">
        <v>1764.2607412125117</v>
      </c>
      <c r="K2326" s="181">
        <v>1813.5128223659904</v>
      </c>
      <c r="L2326" s="181">
        <v>1864.5743458427155</v>
      </c>
      <c r="M2326" s="181">
        <v>1917.1533785345935</v>
      </c>
      <c r="N2326" s="181">
        <v>1970.997541051385</v>
      </c>
      <c r="O2326" s="181">
        <v>2025.9339846721023</v>
      </c>
      <c r="P2326" s="181">
        <v>2081.8101631616187</v>
      </c>
      <c r="Q2326" s="181">
        <v>2138.4863043594933</v>
      </c>
      <c r="R2326" s="181">
        <v>2195.8283639377069</v>
      </c>
      <c r="S2326" s="181">
        <v>2253.6976517406229</v>
      </c>
      <c r="T2326" s="181">
        <v>2311.9388274729909</v>
      </c>
      <c r="U2326" s="181">
        <v>2370.4706649036852</v>
      </c>
      <c r="V2326" s="181">
        <v>2429.2499977501866</v>
      </c>
      <c r="W2326" s="181">
        <v>2488.1853354130276</v>
      </c>
      <c r="X2326" s="181">
        <v>2547.178722095447</v>
      </c>
      <c r="Y2326" s="181">
        <v>2606.0936298032648</v>
      </c>
    </row>
    <row r="2327" spans="1:25" x14ac:dyDescent="0.25">
      <c r="A2327" s="178" t="s">
        <v>2206</v>
      </c>
      <c r="B2327" s="178" t="s">
        <v>288</v>
      </c>
      <c r="C2327" s="178" t="s">
        <v>240</v>
      </c>
      <c r="D2327" s="178" t="s">
        <v>241</v>
      </c>
      <c r="E2327" s="181">
        <v>6114.5988349862582</v>
      </c>
      <c r="F2327" s="181">
        <v>6144.3187516388462</v>
      </c>
      <c r="G2327" s="181">
        <v>6189.8364436128195</v>
      </c>
      <c r="H2327" s="181">
        <v>6251.3032240333778</v>
      </c>
      <c r="I2327" s="181">
        <v>6326.0960560688563</v>
      </c>
      <c r="J2327" s="182">
        <v>6412.1208595564112</v>
      </c>
      <c r="K2327" s="181">
        <v>6507.8900828387523</v>
      </c>
      <c r="L2327" s="181">
        <v>6612.3758209483831</v>
      </c>
      <c r="M2327" s="181">
        <v>6724.7119810007516</v>
      </c>
      <c r="N2327" s="181">
        <v>6844.2397186466014</v>
      </c>
      <c r="O2327" s="181">
        <v>6970.6280988326789</v>
      </c>
      <c r="P2327" s="181">
        <v>7103.6519291749592</v>
      </c>
      <c r="Q2327" s="181">
        <v>7243.1579705564136</v>
      </c>
      <c r="R2327" s="181">
        <v>7389.0350190931204</v>
      </c>
      <c r="S2327" s="181">
        <v>7541.1744840847823</v>
      </c>
      <c r="T2327" s="181">
        <v>7699.4269811010572</v>
      </c>
      <c r="U2327" s="181">
        <v>7863.9007424261126</v>
      </c>
      <c r="V2327" s="181">
        <v>8034.8346027653733</v>
      </c>
      <c r="W2327" s="181">
        <v>8212.309761455168</v>
      </c>
      <c r="X2327" s="181">
        <v>8396.3881377896432</v>
      </c>
      <c r="Y2327" s="181">
        <v>8587.0046670168776</v>
      </c>
    </row>
    <row r="2328" spans="1:25" x14ac:dyDescent="0.25">
      <c r="A2328" s="178" t="s">
        <v>2206</v>
      </c>
      <c r="B2328" s="178" t="s">
        <v>291</v>
      </c>
      <c r="C2328" s="178" t="s">
        <v>218</v>
      </c>
      <c r="D2328" s="178" t="s">
        <v>2266</v>
      </c>
      <c r="E2328" s="181">
        <v>14218.331015921793</v>
      </c>
      <c r="F2328" s="181">
        <v>14326.30345365478</v>
      </c>
      <c r="G2328" s="181">
        <v>14427.484591209255</v>
      </c>
      <c r="H2328" s="181">
        <v>14529.30961789807</v>
      </c>
      <c r="I2328" s="181">
        <v>14630.316222996393</v>
      </c>
      <c r="J2328" s="182">
        <v>14728.781857719567</v>
      </c>
      <c r="K2328" s="181">
        <v>14823.509337206544</v>
      </c>
      <c r="L2328" s="181">
        <v>14913.496603598634</v>
      </c>
      <c r="M2328" s="181">
        <v>14997.579519548901</v>
      </c>
      <c r="N2328" s="181">
        <v>15074.734195494739</v>
      </c>
      <c r="O2328" s="181">
        <v>15144.549186197892</v>
      </c>
      <c r="P2328" s="181">
        <v>15206.647579830777</v>
      </c>
      <c r="Q2328" s="181">
        <v>15260.690440874174</v>
      </c>
      <c r="R2328" s="181">
        <v>15306.465188491358</v>
      </c>
      <c r="S2328" s="181">
        <v>15343.9712471947</v>
      </c>
      <c r="T2328" s="181">
        <v>15373.719762099707</v>
      </c>
      <c r="U2328" s="181">
        <v>15395.280965252487</v>
      </c>
      <c r="V2328" s="181">
        <v>15407.810980562648</v>
      </c>
      <c r="W2328" s="181">
        <v>15411.370767431854</v>
      </c>
      <c r="X2328" s="181">
        <v>15406.135440334265</v>
      </c>
      <c r="Y2328" s="181">
        <v>15392.432633941255</v>
      </c>
    </row>
    <row r="2329" spans="1:25" x14ac:dyDescent="0.25">
      <c r="A2329" s="178" t="s">
        <v>2206</v>
      </c>
      <c r="B2329" s="178" t="s">
        <v>291</v>
      </c>
      <c r="C2329" s="178" t="s">
        <v>560</v>
      </c>
      <c r="D2329" s="178" t="s">
        <v>2267</v>
      </c>
      <c r="E2329" s="181">
        <v>3169.22035654111</v>
      </c>
      <c r="F2329" s="181">
        <v>3184.8166773264466</v>
      </c>
      <c r="G2329" s="181">
        <v>3198.8022198435574</v>
      </c>
      <c r="H2329" s="181">
        <v>3212.8335404770996</v>
      </c>
      <c r="I2329" s="181">
        <v>3226.5874205343944</v>
      </c>
      <c r="J2329" s="182">
        <v>3239.6868266441134</v>
      </c>
      <c r="K2329" s="181">
        <v>3251.8739868857951</v>
      </c>
      <c r="L2329" s="181">
        <v>3262.936582808311</v>
      </c>
      <c r="M2329" s="181">
        <v>3272.6292186403348</v>
      </c>
      <c r="N2329" s="181">
        <v>3280.7396710849871</v>
      </c>
      <c r="O2329" s="181">
        <v>3287.1909591666949</v>
      </c>
      <c r="P2329" s="181">
        <v>3291.9144603518812</v>
      </c>
      <c r="Q2329" s="181">
        <v>3294.8505487383168</v>
      </c>
      <c r="R2329" s="181">
        <v>3295.9675115376244</v>
      </c>
      <c r="S2329" s="181">
        <v>3295.2795777684069</v>
      </c>
      <c r="T2329" s="181">
        <v>3292.9105077752247</v>
      </c>
      <c r="U2329" s="181">
        <v>3288.7818243140505</v>
      </c>
      <c r="V2329" s="181">
        <v>3282.7277254094279</v>
      </c>
      <c r="W2329" s="181">
        <v>3274.7765119193045</v>
      </c>
      <c r="X2329" s="181">
        <v>3264.9804584266781</v>
      </c>
      <c r="Y2329" s="181">
        <v>3253.4236026991825</v>
      </c>
    </row>
    <row r="2330" spans="1:25" x14ac:dyDescent="0.25">
      <c r="A2330" s="178" t="s">
        <v>2206</v>
      </c>
      <c r="B2330" s="178" t="s">
        <v>291</v>
      </c>
      <c r="C2330" s="178" t="s">
        <v>503</v>
      </c>
      <c r="D2330" s="178" t="s">
        <v>2268</v>
      </c>
      <c r="E2330" s="181">
        <v>1894.9553623417016</v>
      </c>
      <c r="F2330" s="181">
        <v>1938.1042866985192</v>
      </c>
      <c r="G2330" s="181">
        <v>1981.190551418691</v>
      </c>
      <c r="H2330" s="181">
        <v>2025.224816094573</v>
      </c>
      <c r="I2330" s="181">
        <v>2070.0203154593528</v>
      </c>
      <c r="J2330" s="182">
        <v>2115.3408553772092</v>
      </c>
      <c r="K2330" s="181">
        <v>2161.0120640619575</v>
      </c>
      <c r="L2330" s="181">
        <v>2206.8777320458571</v>
      </c>
      <c r="M2330" s="181">
        <v>2252.7479285046434</v>
      </c>
      <c r="N2330" s="181">
        <v>2298.4429137945144</v>
      </c>
      <c r="O2330" s="181">
        <v>2343.867414542111</v>
      </c>
      <c r="P2330" s="181">
        <v>2388.9265942902261</v>
      </c>
      <c r="Q2330" s="181">
        <v>2433.5268354838568</v>
      </c>
      <c r="R2330" s="181">
        <v>2477.5903325841473</v>
      </c>
      <c r="S2330" s="181">
        <v>2521.0705455975685</v>
      </c>
      <c r="T2330" s="181">
        <v>2564.0046917985255</v>
      </c>
      <c r="U2330" s="181">
        <v>2606.2742141441468</v>
      </c>
      <c r="V2330" s="181">
        <v>2647.6834623152517</v>
      </c>
      <c r="W2330" s="181">
        <v>2688.1841893263577</v>
      </c>
      <c r="X2330" s="181">
        <v>2727.7470700144218</v>
      </c>
      <c r="Y2330" s="181">
        <v>2766.3700923106617</v>
      </c>
    </row>
    <row r="2331" spans="1:25" x14ac:dyDescent="0.25">
      <c r="A2331" s="178" t="s">
        <v>2206</v>
      </c>
      <c r="B2331" s="178" t="s">
        <v>291</v>
      </c>
      <c r="C2331" s="178" t="s">
        <v>276</v>
      </c>
      <c r="D2331" s="178" t="s">
        <v>2269</v>
      </c>
      <c r="E2331" s="181">
        <v>3850.5410752138587</v>
      </c>
      <c r="F2331" s="181">
        <v>3905.5571725223936</v>
      </c>
      <c r="G2331" s="181">
        <v>3959.2706172733429</v>
      </c>
      <c r="H2331" s="181">
        <v>4013.7032527127594</v>
      </c>
      <c r="I2331" s="181">
        <v>4068.4568005614078</v>
      </c>
      <c r="J2331" s="182">
        <v>4123.049414733392</v>
      </c>
      <c r="K2331" s="181">
        <v>4177.1344585502156</v>
      </c>
      <c r="L2331" s="181">
        <v>4230.4115331323328</v>
      </c>
      <c r="M2331" s="181">
        <v>4282.5261658196105</v>
      </c>
      <c r="N2331" s="181">
        <v>4333.1550470058119</v>
      </c>
      <c r="O2331" s="181">
        <v>4382.1438511207298</v>
      </c>
      <c r="P2331" s="181">
        <v>4429.3446566421662</v>
      </c>
      <c r="Q2331" s="181">
        <v>4474.6172316275552</v>
      </c>
      <c r="R2331" s="181">
        <v>4517.8554349413953</v>
      </c>
      <c r="S2331" s="181">
        <v>4559.0138535038286</v>
      </c>
      <c r="T2331" s="181">
        <v>4598.1995036006883</v>
      </c>
      <c r="U2331" s="181">
        <v>4635.239546315519</v>
      </c>
      <c r="V2331" s="181">
        <v>4669.8316028197751</v>
      </c>
      <c r="W2331" s="181">
        <v>4701.9419254502545</v>
      </c>
      <c r="X2331" s="181">
        <v>4731.5716120871575</v>
      </c>
      <c r="Y2331" s="181">
        <v>4758.7696321344374</v>
      </c>
    </row>
    <row r="2332" spans="1:25" x14ac:dyDescent="0.25">
      <c r="A2332" s="178" t="s">
        <v>2206</v>
      </c>
      <c r="B2332" s="178" t="s">
        <v>291</v>
      </c>
      <c r="C2332" s="178" t="s">
        <v>755</v>
      </c>
      <c r="D2332" s="178" t="s">
        <v>2270</v>
      </c>
      <c r="E2332" s="181">
        <v>1382.1664654824231</v>
      </c>
      <c r="F2332" s="181">
        <v>1436.6849787616102</v>
      </c>
      <c r="G2332" s="181">
        <v>1492.5665289999456</v>
      </c>
      <c r="H2332" s="181">
        <v>1550.6141109589764</v>
      </c>
      <c r="I2332" s="181">
        <v>1610.7500015710052</v>
      </c>
      <c r="J2332" s="182">
        <v>1672.8497331250824</v>
      </c>
      <c r="K2332" s="181">
        <v>1736.8279790724707</v>
      </c>
      <c r="L2332" s="181">
        <v>1802.6064849644549</v>
      </c>
      <c r="M2332" s="181">
        <v>1870.0718671797943</v>
      </c>
      <c r="N2332" s="181">
        <v>1939.110066094783</v>
      </c>
      <c r="O2332" s="181">
        <v>2009.6703343376944</v>
      </c>
      <c r="P2332" s="181">
        <v>2081.6975298452603</v>
      </c>
      <c r="Q2332" s="181">
        <v>2155.1326314347734</v>
      </c>
      <c r="R2332" s="181">
        <v>2229.925747237045</v>
      </c>
      <c r="S2332" s="181">
        <v>2306.0511921046236</v>
      </c>
      <c r="T2332" s="181">
        <v>2383.558428780364</v>
      </c>
      <c r="U2332" s="181">
        <v>2462.3519926923182</v>
      </c>
      <c r="V2332" s="181">
        <v>2542.2551288535747</v>
      </c>
      <c r="W2332" s="181">
        <v>2623.2225264138629</v>
      </c>
      <c r="X2332" s="181">
        <v>2705.2241132173176</v>
      </c>
      <c r="Y2332" s="181">
        <v>2788.2548990274981</v>
      </c>
    </row>
    <row r="2333" spans="1:25" x14ac:dyDescent="0.25">
      <c r="A2333" s="178" t="s">
        <v>2206</v>
      </c>
      <c r="B2333" s="178" t="s">
        <v>291</v>
      </c>
      <c r="C2333" s="178" t="s">
        <v>240</v>
      </c>
      <c r="D2333" s="178" t="s">
        <v>241</v>
      </c>
      <c r="E2333" s="181">
        <v>3766.2751643071233</v>
      </c>
      <c r="F2333" s="181">
        <v>3886.1671838111779</v>
      </c>
      <c r="G2333" s="181">
        <v>4009.8166374433604</v>
      </c>
      <c r="H2333" s="181">
        <v>4139.4682097644372</v>
      </c>
      <c r="I2333" s="181">
        <v>4274.9829688956497</v>
      </c>
      <c r="J2333" s="182">
        <v>4416.1131283033246</v>
      </c>
      <c r="K2333" s="181">
        <v>4562.7290715526324</v>
      </c>
      <c r="L2333" s="181">
        <v>4714.7311217411388</v>
      </c>
      <c r="M2333" s="181">
        <v>4871.9377645285103</v>
      </c>
      <c r="N2333" s="181">
        <v>5034.1754023200174</v>
      </c>
      <c r="O2333" s="181">
        <v>5201.4423846101072</v>
      </c>
      <c r="P2333" s="181">
        <v>5373.7305659284884</v>
      </c>
      <c r="Q2333" s="181">
        <v>5551.0260386964756</v>
      </c>
      <c r="R2333" s="181">
        <v>5733.3419515489431</v>
      </c>
      <c r="S2333" s="181">
        <v>5920.7563475854486</v>
      </c>
      <c r="T2333" s="181">
        <v>6113.5419377349453</v>
      </c>
      <c r="U2333" s="181">
        <v>6311.6010833163473</v>
      </c>
      <c r="V2333" s="181">
        <v>6514.6298082471058</v>
      </c>
      <c r="W2333" s="181">
        <v>6722.6619908457369</v>
      </c>
      <c r="X2333" s="181">
        <v>6935.7705810141961</v>
      </c>
      <c r="Y2333" s="181">
        <v>7154.0926594566281</v>
      </c>
    </row>
    <row r="2334" spans="1:25" x14ac:dyDescent="0.25">
      <c r="A2334" s="178" t="s">
        <v>2206</v>
      </c>
      <c r="B2334" s="178" t="s">
        <v>293</v>
      </c>
      <c r="C2334" s="178" t="s">
        <v>218</v>
      </c>
      <c r="D2334" s="178" t="s">
        <v>2271</v>
      </c>
      <c r="E2334" s="181">
        <v>17559.317935988933</v>
      </c>
      <c r="F2334" s="181">
        <v>18227.336522361482</v>
      </c>
      <c r="G2334" s="181">
        <v>18769.440998872822</v>
      </c>
      <c r="H2334" s="181">
        <v>19219.608126599727</v>
      </c>
      <c r="I2334" s="181">
        <v>19596.634665741927</v>
      </c>
      <c r="J2334" s="182">
        <v>19915.038184578203</v>
      </c>
      <c r="K2334" s="181">
        <v>20186.401265216064</v>
      </c>
      <c r="L2334" s="181">
        <v>20419.824088372985</v>
      </c>
      <c r="M2334" s="181">
        <v>20621.871773069091</v>
      </c>
      <c r="N2334" s="181">
        <v>20797.424557697828</v>
      </c>
      <c r="O2334" s="181">
        <v>20950.659849181407</v>
      </c>
      <c r="P2334" s="181">
        <v>21084.627516138833</v>
      </c>
      <c r="Q2334" s="181">
        <v>21201.532451718671</v>
      </c>
      <c r="R2334" s="181">
        <v>21302.896877779694</v>
      </c>
      <c r="S2334" s="181">
        <v>21389.698519102014</v>
      </c>
      <c r="T2334" s="181">
        <v>21462.460593485765</v>
      </c>
      <c r="U2334" s="181">
        <v>21521.28684238395</v>
      </c>
      <c r="V2334" s="181">
        <v>21566.334326071268</v>
      </c>
      <c r="W2334" s="181">
        <v>21597.941574036293</v>
      </c>
      <c r="X2334" s="181">
        <v>21616.279425440051</v>
      </c>
      <c r="Y2334" s="181">
        <v>21621.169497915027</v>
      </c>
    </row>
    <row r="2335" spans="1:25" x14ac:dyDescent="0.25">
      <c r="A2335" s="178" t="s">
        <v>2206</v>
      </c>
      <c r="B2335" s="178" t="s">
        <v>293</v>
      </c>
      <c r="C2335" s="178" t="s">
        <v>560</v>
      </c>
      <c r="D2335" s="178" t="s">
        <v>2272</v>
      </c>
      <c r="E2335" s="181">
        <v>6830.3326776233525</v>
      </c>
      <c r="F2335" s="181">
        <v>7029.0372255112616</v>
      </c>
      <c r="G2335" s="181">
        <v>7175.6688289155354</v>
      </c>
      <c r="H2335" s="181">
        <v>7284.4034943677589</v>
      </c>
      <c r="I2335" s="181">
        <v>7363.2471647764514</v>
      </c>
      <c r="J2335" s="182">
        <v>7418.3521080692681</v>
      </c>
      <c r="K2335" s="181">
        <v>7454.5875302602408</v>
      </c>
      <c r="L2335" s="181">
        <v>7475.7562061889257</v>
      </c>
      <c r="M2335" s="181">
        <v>7484.6178793768577</v>
      </c>
      <c r="N2335" s="181">
        <v>7483.2374366677459</v>
      </c>
      <c r="O2335" s="181">
        <v>7473.3632223582181</v>
      </c>
      <c r="P2335" s="181">
        <v>7456.2890379959163</v>
      </c>
      <c r="Q2335" s="181">
        <v>7432.9715696992907</v>
      </c>
      <c r="R2335" s="181">
        <v>7404.100427377306</v>
      </c>
      <c r="S2335" s="181">
        <v>7370.1566056836136</v>
      </c>
      <c r="T2335" s="181">
        <v>7331.4517468401591</v>
      </c>
      <c r="U2335" s="181">
        <v>7288.1469843277755</v>
      </c>
      <c r="V2335" s="181">
        <v>7240.417964479695</v>
      </c>
      <c r="W2335" s="181">
        <v>7188.496784587699</v>
      </c>
      <c r="X2335" s="181">
        <v>7132.5542488997835</v>
      </c>
      <c r="Y2335" s="181">
        <v>7072.6429863070944</v>
      </c>
    </row>
    <row r="2336" spans="1:25" x14ac:dyDescent="0.25">
      <c r="A2336" s="178" t="s">
        <v>2206</v>
      </c>
      <c r="B2336" s="178" t="s">
        <v>293</v>
      </c>
      <c r="C2336" s="178" t="s">
        <v>503</v>
      </c>
      <c r="D2336" s="178" t="s">
        <v>2273</v>
      </c>
      <c r="E2336" s="181">
        <v>4519.0325942480276</v>
      </c>
      <c r="F2336" s="181">
        <v>4628.8500573070432</v>
      </c>
      <c r="G2336" s="181">
        <v>4703.4151010504902</v>
      </c>
      <c r="H2336" s="181">
        <v>4752.4610804698586</v>
      </c>
      <c r="I2336" s="181">
        <v>4781.5379438854952</v>
      </c>
      <c r="J2336" s="182">
        <v>4794.8974515956343</v>
      </c>
      <c r="K2336" s="181">
        <v>4795.8893163716175</v>
      </c>
      <c r="L2336" s="181">
        <v>4787.1200172481531</v>
      </c>
      <c r="M2336" s="181">
        <v>4770.4843025163173</v>
      </c>
      <c r="N2336" s="181">
        <v>4747.4020864669528</v>
      </c>
      <c r="O2336" s="181">
        <v>4719.0679874482494</v>
      </c>
      <c r="P2336" s="181">
        <v>4686.3695370337964</v>
      </c>
      <c r="Q2336" s="181">
        <v>4649.9675360516521</v>
      </c>
      <c r="R2336" s="181">
        <v>4610.344756369851</v>
      </c>
      <c r="S2336" s="181">
        <v>4567.8461784603169</v>
      </c>
      <c r="T2336" s="181">
        <v>4522.7063185448242</v>
      </c>
      <c r="U2336" s="181">
        <v>4475.0632985950206</v>
      </c>
      <c r="V2336" s="181">
        <v>4425.0618968412018</v>
      </c>
      <c r="W2336" s="181">
        <v>4372.8788773018969</v>
      </c>
      <c r="X2336" s="181">
        <v>4318.6509244024292</v>
      </c>
      <c r="Y2336" s="181">
        <v>4262.4412589650237</v>
      </c>
    </row>
    <row r="2337" spans="1:25" x14ac:dyDescent="0.25">
      <c r="A2337" s="178" t="s">
        <v>2206</v>
      </c>
      <c r="B2337" s="178" t="s">
        <v>293</v>
      </c>
      <c r="C2337" s="178" t="s">
        <v>528</v>
      </c>
      <c r="D2337" s="178" t="s">
        <v>2274</v>
      </c>
      <c r="E2337" s="181">
        <v>2921.4258817818536</v>
      </c>
      <c r="F2337" s="181">
        <v>3090.9257449299248</v>
      </c>
      <c r="G2337" s="181">
        <v>3244.10444854143</v>
      </c>
      <c r="H2337" s="181">
        <v>3385.8377947211711</v>
      </c>
      <c r="I2337" s="181">
        <v>3518.6919409238267</v>
      </c>
      <c r="J2337" s="182">
        <v>3644.6768098116058</v>
      </c>
      <c r="K2337" s="181">
        <v>3765.4328917323701</v>
      </c>
      <c r="L2337" s="181">
        <v>3882.2735800353084</v>
      </c>
      <c r="M2337" s="181">
        <v>3996.1368464224738</v>
      </c>
      <c r="N2337" s="181">
        <v>4107.7117241893257</v>
      </c>
      <c r="O2337" s="181">
        <v>4217.608227437524</v>
      </c>
      <c r="P2337" s="181">
        <v>4326.2597701402265</v>
      </c>
      <c r="Q2337" s="181">
        <v>4433.9627772909762</v>
      </c>
      <c r="R2337" s="181">
        <v>4540.8963097865726</v>
      </c>
      <c r="S2337" s="181">
        <v>4647.139540531055</v>
      </c>
      <c r="T2337" s="181">
        <v>4752.6812767177007</v>
      </c>
      <c r="U2337" s="181">
        <v>4857.4187609215342</v>
      </c>
      <c r="V2337" s="181">
        <v>4961.2575562452548</v>
      </c>
      <c r="W2337" s="181">
        <v>5064.1426644535677</v>
      </c>
      <c r="X2337" s="181">
        <v>5165.9791089537503</v>
      </c>
      <c r="Y2337" s="181">
        <v>5266.5839502400495</v>
      </c>
    </row>
    <row r="2338" spans="1:25" x14ac:dyDescent="0.25">
      <c r="A2338" s="178" t="s">
        <v>2206</v>
      </c>
      <c r="B2338" s="178" t="s">
        <v>293</v>
      </c>
      <c r="C2338" s="178" t="s">
        <v>512</v>
      </c>
      <c r="D2338" s="178" t="s">
        <v>2275</v>
      </c>
      <c r="E2338" s="181">
        <v>5116.8533345354335</v>
      </c>
      <c r="F2338" s="181">
        <v>5347.8926544654423</v>
      </c>
      <c r="G2338" s="181">
        <v>5544.6603918976625</v>
      </c>
      <c r="H2338" s="181">
        <v>5716.5273284710065</v>
      </c>
      <c r="I2338" s="181">
        <v>5868.5849405405261</v>
      </c>
      <c r="J2338" s="182">
        <v>6004.7811679050847</v>
      </c>
      <c r="K2338" s="181">
        <v>6128.2868665393589</v>
      </c>
      <c r="L2338" s="181">
        <v>6241.605620928598</v>
      </c>
      <c r="M2338" s="181">
        <v>6346.5331485613724</v>
      </c>
      <c r="N2338" s="181">
        <v>6444.3952856615742</v>
      </c>
      <c r="O2338" s="181">
        <v>6536.3374077211456</v>
      </c>
      <c r="P2338" s="181">
        <v>6623.1841895417692</v>
      </c>
      <c r="Q2338" s="181">
        <v>6705.5174302158039</v>
      </c>
      <c r="R2338" s="181">
        <v>6783.719013951646</v>
      </c>
      <c r="S2338" s="181">
        <v>6858.0080759859075</v>
      </c>
      <c r="T2338" s="181">
        <v>6928.4642855599204</v>
      </c>
      <c r="U2338" s="181">
        <v>6995.0343393316216</v>
      </c>
      <c r="V2338" s="181">
        <v>7057.6820817374446</v>
      </c>
      <c r="W2338" s="181">
        <v>7116.4313291699827</v>
      </c>
      <c r="X2338" s="181">
        <v>7171.2520928739214</v>
      </c>
      <c r="Y2338" s="181">
        <v>7221.9980762665073</v>
      </c>
    </row>
    <row r="2339" spans="1:25" x14ac:dyDescent="0.25">
      <c r="A2339" s="178" t="s">
        <v>2206</v>
      </c>
      <c r="B2339" s="178" t="s">
        <v>293</v>
      </c>
      <c r="C2339" s="178" t="s">
        <v>262</v>
      </c>
      <c r="D2339" s="178" t="s">
        <v>2276</v>
      </c>
      <c r="E2339" s="181">
        <v>5265.5394534748402</v>
      </c>
      <c r="F2339" s="181">
        <v>5599.1255763188128</v>
      </c>
      <c r="G2339" s="181">
        <v>5906.2265537259573</v>
      </c>
      <c r="H2339" s="181">
        <v>6195.3387694911862</v>
      </c>
      <c r="I2339" s="181">
        <v>6470.8866780042454</v>
      </c>
      <c r="J2339" s="182">
        <v>6736.3587647554332</v>
      </c>
      <c r="K2339" s="181">
        <v>6994.629810960203</v>
      </c>
      <c r="L2339" s="181">
        <v>7248.0235595523345</v>
      </c>
      <c r="M2339" s="181">
        <v>7498.2074083256884</v>
      </c>
      <c r="N2339" s="181">
        <v>7746.4137922438294</v>
      </c>
      <c r="O2339" s="181">
        <v>7993.7508428340434</v>
      </c>
      <c r="P2339" s="181">
        <v>8241.0130571382488</v>
      </c>
      <c r="Q2339" s="181">
        <v>8488.7489430888982</v>
      </c>
      <c r="R2339" s="181">
        <v>8737.2923768991841</v>
      </c>
      <c r="S2339" s="181">
        <v>8986.7908492491679</v>
      </c>
      <c r="T2339" s="181">
        <v>9237.2191900684011</v>
      </c>
      <c r="U2339" s="181">
        <v>9488.3728377719708</v>
      </c>
      <c r="V2339" s="181">
        <v>9740.0594217410526</v>
      </c>
      <c r="W2339" s="181">
        <v>9992.1605217752312</v>
      </c>
      <c r="X2339" s="181">
        <v>10244.476091750745</v>
      </c>
      <c r="Y2339" s="181">
        <v>10496.626796183087</v>
      </c>
    </row>
    <row r="2340" spans="1:25" x14ac:dyDescent="0.25">
      <c r="A2340" s="178" t="s">
        <v>2206</v>
      </c>
      <c r="B2340" s="178" t="s">
        <v>293</v>
      </c>
      <c r="C2340" s="178" t="s">
        <v>741</v>
      </c>
      <c r="D2340" s="178" t="s">
        <v>2277</v>
      </c>
      <c r="E2340" s="181">
        <v>5968.9786092847216</v>
      </c>
      <c r="F2340" s="181">
        <v>6347.1294994648124</v>
      </c>
      <c r="G2340" s="181">
        <v>6695.257014457412</v>
      </c>
      <c r="H2340" s="181">
        <v>7022.9925953667425</v>
      </c>
      <c r="I2340" s="181">
        <v>7335.3517726704495</v>
      </c>
      <c r="J2340" s="182">
        <v>7636.2890690635732</v>
      </c>
      <c r="K2340" s="181">
        <v>7929.0633163776902</v>
      </c>
      <c r="L2340" s="181">
        <v>8216.3086933114428</v>
      </c>
      <c r="M2340" s="181">
        <v>8499.9153503143079</v>
      </c>
      <c r="N2340" s="181">
        <v>8781.2803670207377</v>
      </c>
      <c r="O2340" s="181">
        <v>9061.6599135612742</v>
      </c>
      <c r="P2340" s="181">
        <v>9341.9546262126441</v>
      </c>
      <c r="Q2340" s="181">
        <v>9622.7862897216492</v>
      </c>
      <c r="R2340" s="181">
        <v>9904.5333838228544</v>
      </c>
      <c r="S2340" s="181">
        <v>10187.363102917163</v>
      </c>
      <c r="T2340" s="181">
        <v>10471.246914389172</v>
      </c>
      <c r="U2340" s="181">
        <v>10755.952928660348</v>
      </c>
      <c r="V2340" s="181">
        <v>11041.263075745846</v>
      </c>
      <c r="W2340" s="181">
        <v>11327.043115336686</v>
      </c>
      <c r="X2340" s="181">
        <v>11613.06627654944</v>
      </c>
      <c r="Y2340" s="181">
        <v>11898.902547338277</v>
      </c>
    </row>
    <row r="2341" spans="1:25" x14ac:dyDescent="0.25">
      <c r="A2341" s="178" t="s">
        <v>2206</v>
      </c>
      <c r="B2341" s="178" t="s">
        <v>293</v>
      </c>
      <c r="C2341" s="178" t="s">
        <v>953</v>
      </c>
      <c r="D2341" s="178" t="s">
        <v>2278</v>
      </c>
      <c r="E2341" s="181">
        <v>3657.6785259093972</v>
      </c>
      <c r="F2341" s="181">
        <v>3889.4023234136725</v>
      </c>
      <c r="G2341" s="181">
        <v>4102.7283577683538</v>
      </c>
      <c r="H2341" s="181">
        <v>4303.558596061358</v>
      </c>
      <c r="I2341" s="181">
        <v>4494.9664616243745</v>
      </c>
      <c r="J2341" s="182">
        <v>4679.3752120511517</v>
      </c>
      <c r="K2341" s="181">
        <v>4858.7817985774263</v>
      </c>
      <c r="L2341" s="181">
        <v>5034.8003966744354</v>
      </c>
      <c r="M2341" s="181">
        <v>5208.5892552089163</v>
      </c>
      <c r="N2341" s="181">
        <v>5381.0044784681204</v>
      </c>
      <c r="O2341" s="181">
        <v>5552.815824029035</v>
      </c>
      <c r="P2341" s="181">
        <v>5724.5751849682947</v>
      </c>
      <c r="Q2341" s="181">
        <v>5896.6635793569922</v>
      </c>
      <c r="R2341" s="181">
        <v>6069.3129325023247</v>
      </c>
      <c r="S2341" s="181">
        <v>6242.6256980081444</v>
      </c>
      <c r="T2341" s="181">
        <v>6416.5843916210351</v>
      </c>
      <c r="U2341" s="181">
        <v>6591.0469157415055</v>
      </c>
      <c r="V2341" s="181">
        <v>6765.8796411587782</v>
      </c>
      <c r="W2341" s="181">
        <v>6941.0003079205881</v>
      </c>
      <c r="X2341" s="181">
        <v>7116.2699550681336</v>
      </c>
      <c r="Y2341" s="181">
        <v>7291.4250792570638</v>
      </c>
    </row>
    <row r="2342" spans="1:25" x14ac:dyDescent="0.25">
      <c r="A2342" s="178" t="s">
        <v>2206</v>
      </c>
      <c r="B2342" s="178" t="s">
        <v>293</v>
      </c>
      <c r="C2342" s="178" t="s">
        <v>264</v>
      </c>
      <c r="D2342" s="178" t="s">
        <v>2279</v>
      </c>
      <c r="E2342" s="181">
        <v>2608.6723212541369</v>
      </c>
      <c r="F2342" s="181">
        <v>2665.171053031042</v>
      </c>
      <c r="G2342" s="181">
        <v>2701.1157938101674</v>
      </c>
      <c r="H2342" s="181">
        <v>2722.2398073164086</v>
      </c>
      <c r="I2342" s="181">
        <v>2731.8279004189844</v>
      </c>
      <c r="J2342" s="182">
        <v>2732.3917879057381</v>
      </c>
      <c r="K2342" s="181">
        <v>2725.9050103416675</v>
      </c>
      <c r="L2342" s="181">
        <v>2713.8997464479421</v>
      </c>
      <c r="M2342" s="181">
        <v>2697.4901910938679</v>
      </c>
      <c r="N2342" s="181">
        <v>2677.511455822344</v>
      </c>
      <c r="O2342" s="181">
        <v>2654.6634713661851</v>
      </c>
      <c r="P2342" s="181">
        <v>2629.4667850020055</v>
      </c>
      <c r="Q2342" s="181">
        <v>2602.3097994097225</v>
      </c>
      <c r="R2342" s="181">
        <v>2573.4776285684675</v>
      </c>
      <c r="S2342" s="181">
        <v>2543.1758074165414</v>
      </c>
      <c r="T2342" s="181">
        <v>2511.5464752141079</v>
      </c>
      <c r="U2342" s="181">
        <v>2478.676973250625</v>
      </c>
      <c r="V2342" s="181">
        <v>2444.6574736296689</v>
      </c>
      <c r="W2342" s="181">
        <v>2409.5948945393634</v>
      </c>
      <c r="X2342" s="181">
        <v>2373.5730705709889</v>
      </c>
      <c r="Y2342" s="181">
        <v>2336.6347427881769</v>
      </c>
    </row>
    <row r="2343" spans="1:25" x14ac:dyDescent="0.25">
      <c r="A2343" s="178" t="s">
        <v>2206</v>
      </c>
      <c r="B2343" s="178" t="s">
        <v>293</v>
      </c>
      <c r="C2343" s="178" t="s">
        <v>240</v>
      </c>
      <c r="D2343" s="178" t="s">
        <v>241</v>
      </c>
      <c r="E2343" s="181">
        <v>3224.9506487202284</v>
      </c>
      <c r="F2343" s="181">
        <v>3429.2599683588446</v>
      </c>
      <c r="G2343" s="181">
        <v>3617.348103499151</v>
      </c>
      <c r="H2343" s="181">
        <v>3794.4187789775642</v>
      </c>
      <c r="I2343" s="181">
        <v>3963.1818115527503</v>
      </c>
      <c r="J2343" s="182">
        <v>4125.7737712085436</v>
      </c>
      <c r="K2343" s="181">
        <v>4283.9553564693042</v>
      </c>
      <c r="L2343" s="181">
        <v>4439.1497750325489</v>
      </c>
      <c r="M2343" s="181">
        <v>4592.378247163454</v>
      </c>
      <c r="N2343" s="181">
        <v>4744.3955942759276</v>
      </c>
      <c r="O2343" s="181">
        <v>4895.8805064679873</v>
      </c>
      <c r="P2343" s="181">
        <v>5047.319584167446</v>
      </c>
      <c r="Q2343" s="181">
        <v>5199.0487684546497</v>
      </c>
      <c r="R2343" s="181">
        <v>5351.2725463189818</v>
      </c>
      <c r="S2343" s="181">
        <v>5504.0812504164878</v>
      </c>
      <c r="T2343" s="181">
        <v>5657.4594649980809</v>
      </c>
      <c r="U2343" s="181">
        <v>5811.2819035623879</v>
      </c>
      <c r="V2343" s="181">
        <v>5965.430746129623</v>
      </c>
      <c r="W2343" s="181">
        <v>6119.8334646510411</v>
      </c>
      <c r="X2343" s="181">
        <v>6274.3675381803478</v>
      </c>
      <c r="Y2343" s="181">
        <v>6428.8006375843815</v>
      </c>
    </row>
    <row r="2344" spans="1:25" x14ac:dyDescent="0.25">
      <c r="A2344" s="178" t="s">
        <v>2206</v>
      </c>
      <c r="B2344" s="178" t="s">
        <v>580</v>
      </c>
      <c r="C2344" s="178" t="s">
        <v>218</v>
      </c>
      <c r="D2344" s="178" t="s">
        <v>2280</v>
      </c>
      <c r="E2344" s="181">
        <v>8276.7385865530123</v>
      </c>
      <c r="F2344" s="181">
        <v>8461.2100210120298</v>
      </c>
      <c r="G2344" s="181">
        <v>8630.2441499973447</v>
      </c>
      <c r="H2344" s="181">
        <v>8791.3396729499127</v>
      </c>
      <c r="I2344" s="181">
        <v>8946.229388490081</v>
      </c>
      <c r="J2344" s="182">
        <v>9095.8565273857894</v>
      </c>
      <c r="K2344" s="181">
        <v>9241.2777560060149</v>
      </c>
      <c r="L2344" s="181">
        <v>9383.1712452976208</v>
      </c>
      <c r="M2344" s="181">
        <v>9521.8730727521415</v>
      </c>
      <c r="N2344" s="181">
        <v>9657.5955638249907</v>
      </c>
      <c r="O2344" s="181">
        <v>9790.7971616666873</v>
      </c>
      <c r="P2344" s="181">
        <v>9921.8502919726416</v>
      </c>
      <c r="Q2344" s="181">
        <v>10051.045629690727</v>
      </c>
      <c r="R2344" s="181">
        <v>10178.644598460822</v>
      </c>
      <c r="S2344" s="181">
        <v>10304.926042546551</v>
      </c>
      <c r="T2344" s="181">
        <v>10430.323180869844</v>
      </c>
      <c r="U2344" s="181">
        <v>10554.215807052171</v>
      </c>
      <c r="V2344" s="181">
        <v>10675.74677564073</v>
      </c>
      <c r="W2344" s="181">
        <v>10794.992184608518</v>
      </c>
      <c r="X2344" s="181">
        <v>10912.017353288764</v>
      </c>
      <c r="Y2344" s="181">
        <v>11026.851338785837</v>
      </c>
    </row>
    <row r="2345" spans="1:25" x14ac:dyDescent="0.25">
      <c r="A2345" s="178" t="s">
        <v>2206</v>
      </c>
      <c r="B2345" s="178" t="s">
        <v>580</v>
      </c>
      <c r="C2345" s="178" t="s">
        <v>240</v>
      </c>
      <c r="D2345" s="178" t="s">
        <v>241</v>
      </c>
      <c r="E2345" s="181">
        <v>2296.5844974099591</v>
      </c>
      <c r="F2345" s="181">
        <v>2358.3474690045377</v>
      </c>
      <c r="G2345" s="181">
        <v>2416.4528242005508</v>
      </c>
      <c r="H2345" s="181">
        <v>2472.9646742098994</v>
      </c>
      <c r="I2345" s="181">
        <v>2528.3551765017701</v>
      </c>
      <c r="J2345" s="182">
        <v>2582.8806192022776</v>
      </c>
      <c r="K2345" s="181">
        <v>2636.8340771337566</v>
      </c>
      <c r="L2345" s="181">
        <v>2690.405374012772</v>
      </c>
      <c r="M2345" s="181">
        <v>2743.6891386397206</v>
      </c>
      <c r="N2345" s="181">
        <v>2796.7457267613177</v>
      </c>
      <c r="O2345" s="181">
        <v>2849.7080452257478</v>
      </c>
      <c r="P2345" s="181">
        <v>2902.6862731333526</v>
      </c>
      <c r="Q2345" s="181">
        <v>2955.7685757647714</v>
      </c>
      <c r="R2345" s="181">
        <v>3009.0360853301545</v>
      </c>
      <c r="S2345" s="181">
        <v>3062.5766148348898</v>
      </c>
      <c r="T2345" s="181">
        <v>3116.525785353118</v>
      </c>
      <c r="U2345" s="181">
        <v>3170.7055055885294</v>
      </c>
      <c r="V2345" s="181">
        <v>3224.8620202721859</v>
      </c>
      <c r="W2345" s="181">
        <v>3279.0191987067374</v>
      </c>
      <c r="X2345" s="181">
        <v>3333.1979036323314</v>
      </c>
      <c r="Y2345" s="181">
        <v>3387.4080865271503</v>
      </c>
    </row>
    <row r="2346" spans="1:25" x14ac:dyDescent="0.25">
      <c r="A2346" s="178" t="s">
        <v>2206</v>
      </c>
      <c r="B2346" s="178" t="s">
        <v>581</v>
      </c>
      <c r="C2346" s="178" t="s">
        <v>218</v>
      </c>
      <c r="D2346" s="178" t="s">
        <v>2281</v>
      </c>
      <c r="E2346" s="181">
        <v>502031.11480701168</v>
      </c>
      <c r="F2346" s="181">
        <v>508326.99301785277</v>
      </c>
      <c r="G2346" s="181">
        <v>514609.95886566653</v>
      </c>
      <c r="H2346" s="181">
        <v>521100.99789733335</v>
      </c>
      <c r="I2346" s="181">
        <v>527722.84102192114</v>
      </c>
      <c r="J2346" s="182">
        <v>534396.05760913703</v>
      </c>
      <c r="K2346" s="181">
        <v>541054.90965097758</v>
      </c>
      <c r="L2346" s="181">
        <v>547654.4233565639</v>
      </c>
      <c r="M2346" s="181">
        <v>554147.66303891817</v>
      </c>
      <c r="N2346" s="181">
        <v>560494.36785255093</v>
      </c>
      <c r="O2346" s="181">
        <v>566673.96874671255</v>
      </c>
      <c r="P2346" s="181">
        <v>572670.66783574573</v>
      </c>
      <c r="Q2346" s="181">
        <v>578472.71889861755</v>
      </c>
      <c r="R2346" s="181">
        <v>584071.82533750066</v>
      </c>
      <c r="S2346" s="181">
        <v>589461.78954268922</v>
      </c>
      <c r="T2346" s="181">
        <v>594635.49942750914</v>
      </c>
      <c r="U2346" s="181">
        <v>599616.41970790306</v>
      </c>
      <c r="V2346" s="181">
        <v>604432.85378541553</v>
      </c>
      <c r="W2346" s="181">
        <v>609086.79763648112</v>
      </c>
      <c r="X2346" s="181">
        <v>613580.00484691688</v>
      </c>
      <c r="Y2346" s="181">
        <v>617906.86200771574</v>
      </c>
    </row>
    <row r="2347" spans="1:25" x14ac:dyDescent="0.25">
      <c r="A2347" s="178" t="s">
        <v>2206</v>
      </c>
      <c r="B2347" s="178" t="s">
        <v>581</v>
      </c>
      <c r="C2347" s="178" t="s">
        <v>240</v>
      </c>
      <c r="D2347" s="178" t="s">
        <v>241</v>
      </c>
      <c r="E2347" s="181">
        <v>797.44495912390244</v>
      </c>
      <c r="F2347" s="181">
        <v>840.78571842918893</v>
      </c>
      <c r="G2347" s="181">
        <v>886.32380178812753</v>
      </c>
      <c r="H2347" s="181">
        <v>934.56218038260488</v>
      </c>
      <c r="I2347" s="181">
        <v>985.51731890837937</v>
      </c>
      <c r="J2347" s="182">
        <v>1039.1869543099456</v>
      </c>
      <c r="K2347" s="181">
        <v>1095.5793916792798</v>
      </c>
      <c r="L2347" s="181">
        <v>1154.7319530094371</v>
      </c>
      <c r="M2347" s="181">
        <v>1216.6682121157039</v>
      </c>
      <c r="N2347" s="181">
        <v>1281.4155205182428</v>
      </c>
      <c r="O2347" s="181">
        <v>1349.0376221184042</v>
      </c>
      <c r="P2347" s="181">
        <v>1419.6059446134243</v>
      </c>
      <c r="Q2347" s="181">
        <v>1493.1994591701466</v>
      </c>
      <c r="R2347" s="181">
        <v>1569.9046306033983</v>
      </c>
      <c r="S2347" s="181">
        <v>1649.8130829139061</v>
      </c>
      <c r="T2347" s="181">
        <v>1733.0136737314492</v>
      </c>
      <c r="U2347" s="181">
        <v>1819.6872206134046</v>
      </c>
      <c r="V2347" s="181">
        <v>1910.0439570698811</v>
      </c>
      <c r="W2347" s="181">
        <v>2004.225379868227</v>
      </c>
      <c r="X2347" s="181">
        <v>2102.3772168732239</v>
      </c>
      <c r="Y2347" s="181">
        <v>2204.6240095291546</v>
      </c>
    </row>
    <row r="2348" spans="1:25" x14ac:dyDescent="0.25">
      <c r="A2348" s="178" t="s">
        <v>2206</v>
      </c>
      <c r="B2348" s="178" t="s">
        <v>582</v>
      </c>
      <c r="C2348" s="178" t="s">
        <v>218</v>
      </c>
      <c r="D2348" s="178" t="s">
        <v>2282</v>
      </c>
      <c r="E2348" s="181">
        <v>23366.227546106853</v>
      </c>
      <c r="F2348" s="181">
        <v>23832.335263839956</v>
      </c>
      <c r="G2348" s="181">
        <v>24202.090191840107</v>
      </c>
      <c r="H2348" s="181">
        <v>24508.334944785576</v>
      </c>
      <c r="I2348" s="181">
        <v>24764.304768364538</v>
      </c>
      <c r="J2348" s="182">
        <v>24979.338428882475</v>
      </c>
      <c r="K2348" s="181">
        <v>25160.732182767573</v>
      </c>
      <c r="L2348" s="181">
        <v>25313.945901011386</v>
      </c>
      <c r="M2348" s="181">
        <v>25442.479179183378</v>
      </c>
      <c r="N2348" s="181">
        <v>25548.855844274556</v>
      </c>
      <c r="O2348" s="181">
        <v>25635.597964070566</v>
      </c>
      <c r="P2348" s="181">
        <v>25704.49089889574</v>
      </c>
      <c r="Q2348" s="181">
        <v>25756.810596240088</v>
      </c>
      <c r="R2348" s="181">
        <v>25793.45955095502</v>
      </c>
      <c r="S2348" s="181">
        <v>25815.067022885316</v>
      </c>
      <c r="T2348" s="181">
        <v>25821.931856024028</v>
      </c>
      <c r="U2348" s="181">
        <v>25813.642616451922</v>
      </c>
      <c r="V2348" s="181">
        <v>25790.007521558793</v>
      </c>
      <c r="W2348" s="181">
        <v>25751.507847989091</v>
      </c>
      <c r="X2348" s="181">
        <v>25698.504715126594</v>
      </c>
      <c r="Y2348" s="181">
        <v>25630.932737050982</v>
      </c>
    </row>
    <row r="2349" spans="1:25" x14ac:dyDescent="0.25">
      <c r="A2349" s="178" t="s">
        <v>2206</v>
      </c>
      <c r="B2349" s="178" t="s">
        <v>582</v>
      </c>
      <c r="C2349" s="178" t="s">
        <v>475</v>
      </c>
      <c r="D2349" s="178" t="s">
        <v>2283</v>
      </c>
      <c r="E2349" s="181">
        <v>1330.7278970449017</v>
      </c>
      <c r="F2349" s="181">
        <v>1394.4599992665876</v>
      </c>
      <c r="G2349" s="181">
        <v>1454.8932785936477</v>
      </c>
      <c r="H2349" s="181">
        <v>1513.6688402018522</v>
      </c>
      <c r="I2349" s="181">
        <v>1571.3828365874965</v>
      </c>
      <c r="J2349" s="182">
        <v>1628.4543869889301</v>
      </c>
      <c r="K2349" s="181">
        <v>1685.2205361948349</v>
      </c>
      <c r="L2349" s="181">
        <v>1741.9356875489489</v>
      </c>
      <c r="M2349" s="181">
        <v>1798.7487215275739</v>
      </c>
      <c r="N2349" s="181">
        <v>1855.7579413012834</v>
      </c>
      <c r="O2349" s="181">
        <v>1913.0755674004013</v>
      </c>
      <c r="P2349" s="181">
        <v>1970.7724439564386</v>
      </c>
      <c r="Q2349" s="181">
        <v>2028.8893395064456</v>
      </c>
      <c r="R2349" s="181">
        <v>2087.4432288310832</v>
      </c>
      <c r="S2349" s="181">
        <v>2146.4320052934859</v>
      </c>
      <c r="T2349" s="181">
        <v>2205.8268081466326</v>
      </c>
      <c r="U2349" s="181">
        <v>2265.5349912306683</v>
      </c>
      <c r="V2349" s="181">
        <v>2325.4754087563383</v>
      </c>
      <c r="W2349" s="181">
        <v>2385.6226395106683</v>
      </c>
      <c r="X2349" s="181">
        <v>2445.9396630114111</v>
      </c>
      <c r="Y2349" s="181">
        <v>2506.3464183811484</v>
      </c>
    </row>
    <row r="2350" spans="1:25" x14ac:dyDescent="0.25">
      <c r="A2350" s="178" t="s">
        <v>2206</v>
      </c>
      <c r="B2350" s="178" t="s">
        <v>582</v>
      </c>
      <c r="C2350" s="178" t="s">
        <v>503</v>
      </c>
      <c r="D2350" s="178" t="s">
        <v>2284</v>
      </c>
      <c r="E2350" s="181">
        <v>1778.0658793976982</v>
      </c>
      <c r="F2350" s="181">
        <v>1863.2221886885086</v>
      </c>
      <c r="G2350" s="181">
        <v>1943.9707415595917</v>
      </c>
      <c r="H2350" s="181">
        <v>2022.5043177099528</v>
      </c>
      <c r="I2350" s="181">
        <v>2099.6194724796687</v>
      </c>
      <c r="J2350" s="182">
        <v>2175.8762163853621</v>
      </c>
      <c r="K2350" s="181">
        <v>2251.7248953166136</v>
      </c>
      <c r="L2350" s="181">
        <v>2327.5054329393429</v>
      </c>
      <c r="M2350" s="181">
        <v>2403.4167574458638</v>
      </c>
      <c r="N2350" s="181">
        <v>2479.5902176369505</v>
      </c>
      <c r="O2350" s="181">
        <v>2556.1757581379316</v>
      </c>
      <c r="P2350" s="181">
        <v>2633.2680380697852</v>
      </c>
      <c r="Q2350" s="181">
        <v>2710.9215307360637</v>
      </c>
      <c r="R2350" s="181">
        <v>2789.1589171659775</v>
      </c>
      <c r="S2350" s="181">
        <v>2867.9773825548336</v>
      </c>
      <c r="T2350" s="181">
        <v>2947.3383643162106</v>
      </c>
      <c r="U2350" s="181">
        <v>3027.1180723228695</v>
      </c>
      <c r="V2350" s="181">
        <v>3107.2080827870095</v>
      </c>
      <c r="W2350" s="181">
        <v>3187.5744288912938</v>
      </c>
      <c r="X2350" s="181">
        <v>3268.1676453344626</v>
      </c>
      <c r="Y2350" s="181">
        <v>3348.8807579449153</v>
      </c>
    </row>
    <row r="2351" spans="1:25" x14ac:dyDescent="0.25">
      <c r="A2351" s="178" t="s">
        <v>2206</v>
      </c>
      <c r="B2351" s="178" t="s">
        <v>582</v>
      </c>
      <c r="C2351" s="178" t="s">
        <v>244</v>
      </c>
      <c r="D2351" s="178" t="s">
        <v>2285</v>
      </c>
      <c r="E2351" s="181">
        <v>1511.3046972607094</v>
      </c>
      <c r="F2351" s="181">
        <v>1583.6851032534178</v>
      </c>
      <c r="G2351" s="181">
        <v>1652.3190434606338</v>
      </c>
      <c r="H2351" s="181">
        <v>1719.070317361085</v>
      </c>
      <c r="I2351" s="181">
        <v>1784.6159740118594</v>
      </c>
      <c r="J2351" s="182">
        <v>1849.4320061948297</v>
      </c>
      <c r="K2351" s="181">
        <v>1913.9011949228934</v>
      </c>
      <c r="L2351" s="181">
        <v>1978.3124655047059</v>
      </c>
      <c r="M2351" s="181">
        <v>2042.8349011643172</v>
      </c>
      <c r="N2351" s="181">
        <v>2107.5801445927486</v>
      </c>
      <c r="O2351" s="181">
        <v>2172.6756443953714</v>
      </c>
      <c r="P2351" s="181">
        <v>2238.2018580939398</v>
      </c>
      <c r="Q2351" s="181">
        <v>2304.2050864248267</v>
      </c>
      <c r="R2351" s="181">
        <v>2370.7046076084748</v>
      </c>
      <c r="S2351" s="181">
        <v>2437.6980291421064</v>
      </c>
      <c r="T2351" s="181">
        <v>2505.1525739398598</v>
      </c>
      <c r="U2351" s="181">
        <v>2572.9630239651383</v>
      </c>
      <c r="V2351" s="181">
        <v>2641.0372221265216</v>
      </c>
      <c r="W2351" s="181">
        <v>2709.3462976092737</v>
      </c>
      <c r="X2351" s="181">
        <v>2777.8482063344818</v>
      </c>
      <c r="Y2351" s="181">
        <v>2846.4520233426724</v>
      </c>
    </row>
    <row r="2352" spans="1:25" x14ac:dyDescent="0.25">
      <c r="A2352" s="178" t="s">
        <v>2206</v>
      </c>
      <c r="B2352" s="178" t="s">
        <v>582</v>
      </c>
      <c r="C2352" s="178" t="s">
        <v>510</v>
      </c>
      <c r="D2352" s="178" t="s">
        <v>2286</v>
      </c>
      <c r="E2352" s="181">
        <v>1806.7940067047584</v>
      </c>
      <c r="F2352" s="181">
        <v>1893.3261825045952</v>
      </c>
      <c r="G2352" s="181">
        <v>1975.3793859702484</v>
      </c>
      <c r="H2352" s="181">
        <v>2055.1818254398304</v>
      </c>
      <c r="I2352" s="181">
        <v>2133.5429261608169</v>
      </c>
      <c r="J2352" s="182">
        <v>2211.0317467135733</v>
      </c>
      <c r="K2352" s="181">
        <v>2288.1059092051687</v>
      </c>
      <c r="L2352" s="181">
        <v>2365.1108294323049</v>
      </c>
      <c r="M2352" s="181">
        <v>2442.2486496608012</v>
      </c>
      <c r="N2352" s="181">
        <v>2519.6528408878671</v>
      </c>
      <c r="O2352" s="181">
        <v>2597.4757703871333</v>
      </c>
      <c r="P2352" s="181">
        <v>2675.8136266825713</v>
      </c>
      <c r="Q2352" s="181">
        <v>2754.721763200354</v>
      </c>
      <c r="R2352" s="181">
        <v>2834.2232274260205</v>
      </c>
      <c r="S2352" s="181">
        <v>2914.3151590762091</v>
      </c>
      <c r="T2352" s="181">
        <v>2994.9583725105922</v>
      </c>
      <c r="U2352" s="181">
        <v>3076.0270775306312</v>
      </c>
      <c r="V2352" s="181">
        <v>3157.411098550454</v>
      </c>
      <c r="W2352" s="181">
        <v>3239.0759199524432</v>
      </c>
      <c r="X2352" s="181">
        <v>3320.9712772267785</v>
      </c>
      <c r="Y2352" s="181">
        <v>3402.9884678251688</v>
      </c>
    </row>
    <row r="2353" spans="1:25" x14ac:dyDescent="0.25">
      <c r="A2353" s="178" t="s">
        <v>2206</v>
      </c>
      <c r="B2353" s="178" t="s">
        <v>582</v>
      </c>
      <c r="C2353" s="178" t="s">
        <v>797</v>
      </c>
      <c r="D2353" s="178" t="s">
        <v>2287</v>
      </c>
      <c r="E2353" s="181">
        <v>2246.9499572307896</v>
      </c>
      <c r="F2353" s="181">
        <v>2306.560702444448</v>
      </c>
      <c r="G2353" s="181">
        <v>2357.4617454494742</v>
      </c>
      <c r="H2353" s="181">
        <v>2402.6973889070164</v>
      </c>
      <c r="I2353" s="181">
        <v>2443.4581203092816</v>
      </c>
      <c r="J2353" s="182">
        <v>2480.5796812094031</v>
      </c>
      <c r="K2353" s="181">
        <v>2514.7164069829737</v>
      </c>
      <c r="L2353" s="181">
        <v>2546.3557476430419</v>
      </c>
      <c r="M2353" s="181">
        <v>2575.8000580844337</v>
      </c>
      <c r="N2353" s="181">
        <v>2603.2607294999098</v>
      </c>
      <c r="O2353" s="181">
        <v>2628.9550071524968</v>
      </c>
      <c r="P2353" s="181">
        <v>2653.0302290837367</v>
      </c>
      <c r="Q2353" s="181">
        <v>2675.5850856239667</v>
      </c>
      <c r="R2353" s="181">
        <v>2696.6821979819642</v>
      </c>
      <c r="S2353" s="181">
        <v>2716.3574541108128</v>
      </c>
      <c r="T2353" s="181">
        <v>2734.6130602137282</v>
      </c>
      <c r="U2353" s="181">
        <v>2751.3759469564175</v>
      </c>
      <c r="V2353" s="181">
        <v>2766.5950929658188</v>
      </c>
      <c r="W2353" s="181">
        <v>2780.2912153883208</v>
      </c>
      <c r="X2353" s="181">
        <v>2792.4729084612181</v>
      </c>
      <c r="Y2353" s="181">
        <v>2803.1027360142734</v>
      </c>
    </row>
    <row r="2354" spans="1:25" x14ac:dyDescent="0.25">
      <c r="A2354" s="178" t="s">
        <v>2206</v>
      </c>
      <c r="B2354" s="178" t="s">
        <v>582</v>
      </c>
      <c r="C2354" s="178" t="s">
        <v>1465</v>
      </c>
      <c r="D2354" s="178" t="s">
        <v>2288</v>
      </c>
      <c r="E2354" s="181">
        <v>1641.6072746891614</v>
      </c>
      <c r="F2354" s="181">
        <v>1720.2282180620964</v>
      </c>
      <c r="G2354" s="181">
        <v>1794.77968060897</v>
      </c>
      <c r="H2354" s="181">
        <v>1867.2861559930302</v>
      </c>
      <c r="I2354" s="181">
        <v>1938.4830674942098</v>
      </c>
      <c r="J2354" s="182">
        <v>2008.8874473263552</v>
      </c>
      <c r="K2354" s="181">
        <v>2078.9150793459748</v>
      </c>
      <c r="L2354" s="181">
        <v>2148.8797995977725</v>
      </c>
      <c r="M2354" s="181">
        <v>2218.9652694249112</v>
      </c>
      <c r="N2354" s="181">
        <v>2289.2927571951</v>
      </c>
      <c r="O2354" s="181">
        <v>2360.0006999542279</v>
      </c>
      <c r="P2354" s="181">
        <v>2431.1764921590543</v>
      </c>
      <c r="Q2354" s="181">
        <v>2502.8704265306901</v>
      </c>
      <c r="R2354" s="181">
        <v>2575.1034434307835</v>
      </c>
      <c r="S2354" s="181">
        <v>2647.8729440783131</v>
      </c>
      <c r="T2354" s="181">
        <v>2721.1433253929135</v>
      </c>
      <c r="U2354" s="181">
        <v>2794.8002975860204</v>
      </c>
      <c r="V2354" s="181">
        <v>2868.7437579106736</v>
      </c>
      <c r="W2354" s="181">
        <v>2942.9423463508674</v>
      </c>
      <c r="X2354" s="181">
        <v>3017.350393846004</v>
      </c>
      <c r="Y2354" s="181">
        <v>3091.8691360137632</v>
      </c>
    </row>
    <row r="2355" spans="1:25" x14ac:dyDescent="0.25">
      <c r="A2355" s="178" t="s">
        <v>2206</v>
      </c>
      <c r="B2355" s="178" t="s">
        <v>582</v>
      </c>
      <c r="C2355" s="178" t="s">
        <v>541</v>
      </c>
      <c r="D2355" s="178" t="s">
        <v>2289</v>
      </c>
      <c r="E2355" s="181">
        <v>4996.6421423351348</v>
      </c>
      <c r="F2355" s="181">
        <v>5128.718973878169</v>
      </c>
      <c r="G2355" s="181">
        <v>5241.4064178532572</v>
      </c>
      <c r="H2355" s="181">
        <v>5341.477780913202</v>
      </c>
      <c r="I2355" s="181">
        <v>5431.5829627212497</v>
      </c>
      <c r="J2355" s="182">
        <v>5513.5823735851736</v>
      </c>
      <c r="K2355" s="181">
        <v>5588.9325512631267</v>
      </c>
      <c r="L2355" s="181">
        <v>5658.7186199848984</v>
      </c>
      <c r="M2355" s="181">
        <v>5723.6140015218507</v>
      </c>
      <c r="N2355" s="181">
        <v>5784.0897557715898</v>
      </c>
      <c r="O2355" s="181">
        <v>5840.6297714653538</v>
      </c>
      <c r="P2355" s="181">
        <v>5893.5624605039266</v>
      </c>
      <c r="Q2355" s="181">
        <v>5943.1080534074144</v>
      </c>
      <c r="R2355" s="181">
        <v>5989.4065875391443</v>
      </c>
      <c r="S2355" s="181">
        <v>6032.5386780528906</v>
      </c>
      <c r="T2355" s="181">
        <v>6072.5101159152755</v>
      </c>
      <c r="U2355" s="181">
        <v>6109.1595481591903</v>
      </c>
      <c r="V2355" s="181">
        <v>6142.374633389325</v>
      </c>
      <c r="W2355" s="181">
        <v>6172.2023310071663</v>
      </c>
      <c r="X2355" s="181">
        <v>6198.6626728012152</v>
      </c>
      <c r="Y2355" s="181">
        <v>6221.6735156461591</v>
      </c>
    </row>
    <row r="2356" spans="1:25" x14ac:dyDescent="0.25">
      <c r="A2356" s="178" t="s">
        <v>2206</v>
      </c>
      <c r="B2356" s="178" t="s">
        <v>582</v>
      </c>
      <c r="C2356" s="178" t="s">
        <v>698</v>
      </c>
      <c r="D2356" s="178" t="s">
        <v>2290</v>
      </c>
      <c r="E2356" s="181">
        <v>2258.236007244278</v>
      </c>
      <c r="F2356" s="181">
        <v>2340.2207019289531</v>
      </c>
      <c r="G2356" s="181">
        <v>2414.6410694818787</v>
      </c>
      <c r="H2356" s="181">
        <v>2484.4084969742435</v>
      </c>
      <c r="I2356" s="181">
        <v>2550.6145331159419</v>
      </c>
      <c r="J2356" s="182">
        <v>2614.0212436749716</v>
      </c>
      <c r="K2356" s="181">
        <v>2675.2288950426664</v>
      </c>
      <c r="L2356" s="181">
        <v>2734.6831208768831</v>
      </c>
      <c r="M2356" s="181">
        <v>2792.6472458786202</v>
      </c>
      <c r="N2356" s="181">
        <v>2849.2962079483254</v>
      </c>
      <c r="O2356" s="181">
        <v>2904.8190707911181</v>
      </c>
      <c r="P2356" s="181">
        <v>2959.3350144614242</v>
      </c>
      <c r="Q2356" s="181">
        <v>3012.9137629024904</v>
      </c>
      <c r="R2356" s="181">
        <v>3065.5874086510917</v>
      </c>
      <c r="S2356" s="181">
        <v>3117.3592612063107</v>
      </c>
      <c r="T2356" s="181">
        <v>3168.1943871913995</v>
      </c>
      <c r="U2356" s="181">
        <v>3217.9691292418147</v>
      </c>
      <c r="V2356" s="181">
        <v>3266.5818156678952</v>
      </c>
      <c r="W2356" s="181">
        <v>3314.0131388658315</v>
      </c>
      <c r="X2356" s="181">
        <v>3360.2292462109535</v>
      </c>
      <c r="Y2356" s="181">
        <v>3405.1398632182922</v>
      </c>
    </row>
    <row r="2357" spans="1:25" x14ac:dyDescent="0.25">
      <c r="A2357" s="178" t="s">
        <v>2206</v>
      </c>
      <c r="B2357" s="178" t="s">
        <v>582</v>
      </c>
      <c r="C2357" s="178" t="s">
        <v>752</v>
      </c>
      <c r="D2357" s="178" t="s">
        <v>2291</v>
      </c>
      <c r="E2357" s="181">
        <v>2621.4416167692548</v>
      </c>
      <c r="F2357" s="181">
        <v>2746.4281333234021</v>
      </c>
      <c r="G2357" s="181">
        <v>2864.8676657622646</v>
      </c>
      <c r="H2357" s="181">
        <v>2979.9950936907421</v>
      </c>
      <c r="I2357" s="181">
        <v>3092.9858520569669</v>
      </c>
      <c r="J2357" s="182">
        <v>3204.6660288317357</v>
      </c>
      <c r="K2357" s="181">
        <v>3315.6995544762021</v>
      </c>
      <c r="L2357" s="181">
        <v>3426.5872519236036</v>
      </c>
      <c r="M2357" s="181">
        <v>3537.6220017591468</v>
      </c>
      <c r="N2357" s="181">
        <v>3648.9969945137818</v>
      </c>
      <c r="O2357" s="181">
        <v>3760.9326230403817</v>
      </c>
      <c r="P2357" s="181">
        <v>3873.567774351035</v>
      </c>
      <c r="Q2357" s="181">
        <v>3986.9821200726119</v>
      </c>
      <c r="R2357" s="181">
        <v>4101.208518840971</v>
      </c>
      <c r="S2357" s="181">
        <v>4216.242320555235</v>
      </c>
      <c r="T2357" s="181">
        <v>4332.0263362737633</v>
      </c>
      <c r="U2357" s="181">
        <v>4448.3781809267948</v>
      </c>
      <c r="V2357" s="181">
        <v>4565.1381946870961</v>
      </c>
      <c r="W2357" s="181">
        <v>4682.2562185779534</v>
      </c>
      <c r="X2357" s="181">
        <v>4799.6593733050686</v>
      </c>
      <c r="Y2357" s="181">
        <v>4917.1903982786635</v>
      </c>
    </row>
    <row r="2358" spans="1:25" x14ac:dyDescent="0.25">
      <c r="A2358" s="178" t="s">
        <v>2206</v>
      </c>
      <c r="B2358" s="178" t="s">
        <v>582</v>
      </c>
      <c r="C2358" s="178" t="s">
        <v>694</v>
      </c>
      <c r="D2358" s="178" t="s">
        <v>2292</v>
      </c>
      <c r="E2358" s="181">
        <v>1780.1178884910594</v>
      </c>
      <c r="F2358" s="181">
        <v>1840.0634725469745</v>
      </c>
      <c r="G2358" s="181">
        <v>1893.7607933351135</v>
      </c>
      <c r="H2358" s="181">
        <v>1943.5337856669166</v>
      </c>
      <c r="I2358" s="181">
        <v>1990.2630002033052</v>
      </c>
      <c r="J2358" s="182">
        <v>2034.5637523083246</v>
      </c>
      <c r="K2358" s="181">
        <v>2076.9196127226037</v>
      </c>
      <c r="L2358" s="181">
        <v>2117.689589698688</v>
      </c>
      <c r="M2358" s="181">
        <v>2157.0883010878752</v>
      </c>
      <c r="N2358" s="181">
        <v>2195.2601465091493</v>
      </c>
      <c r="O2358" s="181">
        <v>2232.358965826345</v>
      </c>
      <c r="P2358" s="181">
        <v>2268.4835126921053</v>
      </c>
      <c r="Q2358" s="181">
        <v>2303.6937627885636</v>
      </c>
      <c r="R2358" s="181">
        <v>2338.020417947469</v>
      </c>
      <c r="S2358" s="181">
        <v>2371.4720050893025</v>
      </c>
      <c r="T2358" s="181">
        <v>2404.0279776075408</v>
      </c>
      <c r="U2358" s="181">
        <v>2435.6008759363167</v>
      </c>
      <c r="V2358" s="181">
        <v>2466.1207587496106</v>
      </c>
      <c r="W2358" s="181">
        <v>2495.5804537498402</v>
      </c>
      <c r="X2358" s="181">
        <v>2523.9619747891379</v>
      </c>
      <c r="Y2358" s="181">
        <v>2551.2052846561605</v>
      </c>
    </row>
    <row r="2359" spans="1:25" x14ac:dyDescent="0.25">
      <c r="A2359" s="178" t="s">
        <v>2206</v>
      </c>
      <c r="B2359" s="178" t="s">
        <v>582</v>
      </c>
      <c r="C2359" s="178" t="s">
        <v>1233</v>
      </c>
      <c r="D2359" s="178" t="s">
        <v>2293</v>
      </c>
      <c r="E2359" s="181">
        <v>2473.69696204723</v>
      </c>
      <c r="F2359" s="181">
        <v>2557.1717052058766</v>
      </c>
      <c r="G2359" s="181">
        <v>2631.9738029988439</v>
      </c>
      <c r="H2359" s="181">
        <v>2701.3315492742004</v>
      </c>
      <c r="I2359" s="181">
        <v>2766.4678053886514</v>
      </c>
      <c r="J2359" s="182">
        <v>2828.2370612024324</v>
      </c>
      <c r="K2359" s="181">
        <v>2887.3108877953164</v>
      </c>
      <c r="L2359" s="181">
        <v>2944.1878608066936</v>
      </c>
      <c r="M2359" s="181">
        <v>2999.1659336629095</v>
      </c>
      <c r="N2359" s="181">
        <v>3052.4455039972268</v>
      </c>
      <c r="O2359" s="181">
        <v>3104.2401509519091</v>
      </c>
      <c r="P2359" s="181">
        <v>3154.6869053302917</v>
      </c>
      <c r="Q2359" s="181">
        <v>3203.8689044496386</v>
      </c>
      <c r="R2359" s="181">
        <v>3251.8285926969252</v>
      </c>
      <c r="S2359" s="181">
        <v>3298.5775819772175</v>
      </c>
      <c r="T2359" s="181">
        <v>3344.0870450752773</v>
      </c>
      <c r="U2359" s="181">
        <v>3388.2350624552241</v>
      </c>
      <c r="V2359" s="181">
        <v>3430.9240534299461</v>
      </c>
      <c r="W2359" s="181">
        <v>3472.1437425881845</v>
      </c>
      <c r="X2359" s="181">
        <v>3511.8688052687457</v>
      </c>
      <c r="Y2359" s="181">
        <v>3550.0153957304306</v>
      </c>
    </row>
    <row r="2360" spans="1:25" x14ac:dyDescent="0.25">
      <c r="A2360" s="178" t="s">
        <v>2206</v>
      </c>
      <c r="B2360" s="178" t="s">
        <v>582</v>
      </c>
      <c r="C2360" s="178" t="s">
        <v>555</v>
      </c>
      <c r="D2360" s="178" t="s">
        <v>2294</v>
      </c>
      <c r="E2360" s="181">
        <v>7762.7504001863726</v>
      </c>
      <c r="F2360" s="181">
        <v>8134.5291861611395</v>
      </c>
      <c r="G2360" s="181">
        <v>8487.0644146796694</v>
      </c>
      <c r="H2360" s="181">
        <v>8829.9294101520445</v>
      </c>
      <c r="I2360" s="181">
        <v>9166.6018054132473</v>
      </c>
      <c r="J2360" s="182">
        <v>9499.5265165445053</v>
      </c>
      <c r="K2360" s="181">
        <v>9830.6696814572806</v>
      </c>
      <c r="L2360" s="181">
        <v>10161.515352347966</v>
      </c>
      <c r="M2360" s="181">
        <v>10492.932017793048</v>
      </c>
      <c r="N2360" s="181">
        <v>10825.493125586327</v>
      </c>
      <c r="O2360" s="181">
        <v>11159.853309908547</v>
      </c>
      <c r="P2360" s="181">
        <v>11496.425837297114</v>
      </c>
      <c r="Q2360" s="181">
        <v>11835.448529456979</v>
      </c>
      <c r="R2360" s="181">
        <v>12177.020408123286</v>
      </c>
      <c r="S2360" s="181">
        <v>12521.129184310281</v>
      </c>
      <c r="T2360" s="181">
        <v>12867.606499951686</v>
      </c>
      <c r="U2360" s="181">
        <v>13215.911907209827</v>
      </c>
      <c r="V2360" s="181">
        <v>13565.572045220018</v>
      </c>
      <c r="W2360" s="181">
        <v>13916.438620306568</v>
      </c>
      <c r="X2360" s="181">
        <v>14268.295674899175</v>
      </c>
      <c r="Y2360" s="181">
        <v>14620.676176924944</v>
      </c>
    </row>
    <row r="2361" spans="1:25" x14ac:dyDescent="0.25">
      <c r="A2361" s="178" t="s">
        <v>2206</v>
      </c>
      <c r="B2361" s="178" t="s">
        <v>582</v>
      </c>
      <c r="C2361" s="178" t="s">
        <v>1013</v>
      </c>
      <c r="D2361" s="178" t="s">
        <v>2295</v>
      </c>
      <c r="E2361" s="181">
        <v>1451.7964335532274</v>
      </c>
      <c r="F2361" s="181">
        <v>1517.1990527967837</v>
      </c>
      <c r="G2361" s="181">
        <v>1578.6566298424736</v>
      </c>
      <c r="H2361" s="181">
        <v>1637.9756806403118</v>
      </c>
      <c r="I2361" s="181">
        <v>1695.8155846790823</v>
      </c>
      <c r="J2361" s="182">
        <v>1752.6381210301652</v>
      </c>
      <c r="K2361" s="181">
        <v>1808.8120238778047</v>
      </c>
      <c r="L2361" s="181">
        <v>1864.6136041578081</v>
      </c>
      <c r="M2361" s="181">
        <v>1920.2035500291447</v>
      </c>
      <c r="N2361" s="181">
        <v>1975.6869716665665</v>
      </c>
      <c r="O2361" s="181">
        <v>2031.1826198375381</v>
      </c>
      <c r="P2361" s="181">
        <v>2086.7641450119677</v>
      </c>
      <c r="Q2361" s="181">
        <v>2142.4726339305403</v>
      </c>
      <c r="R2361" s="181">
        <v>2198.3236614522357</v>
      </c>
      <c r="S2361" s="181">
        <v>2254.3125827838094</v>
      </c>
      <c r="T2361" s="181">
        <v>2310.4067701388785</v>
      </c>
      <c r="U2361" s="181">
        <v>2366.5073109179702</v>
      </c>
      <c r="V2361" s="181">
        <v>2422.528337122164</v>
      </c>
      <c r="W2361" s="181">
        <v>2478.4428005181139</v>
      </c>
      <c r="X2361" s="181">
        <v>2534.2119274554298</v>
      </c>
      <c r="Y2361" s="181">
        <v>2589.7528925024799</v>
      </c>
    </row>
    <row r="2362" spans="1:25" x14ac:dyDescent="0.25">
      <c r="A2362" s="178" t="s">
        <v>2206</v>
      </c>
      <c r="B2362" s="178" t="s">
        <v>582</v>
      </c>
      <c r="C2362" s="178" t="s">
        <v>610</v>
      </c>
      <c r="D2362" s="178" t="s">
        <v>2296</v>
      </c>
      <c r="E2362" s="181">
        <v>4388.221446153465</v>
      </c>
      <c r="F2362" s="181">
        <v>4579.0455968914466</v>
      </c>
      <c r="G2362" s="181">
        <v>4757.4001060647997</v>
      </c>
      <c r="H2362" s="181">
        <v>4928.7755833298406</v>
      </c>
      <c r="I2362" s="181">
        <v>5095.1832939197757</v>
      </c>
      <c r="J2362" s="182">
        <v>5258.0297407981061</v>
      </c>
      <c r="K2362" s="181">
        <v>5418.4343490203455</v>
      </c>
      <c r="L2362" s="181">
        <v>5577.2334418265737</v>
      </c>
      <c r="M2362" s="181">
        <v>5734.9130458739746</v>
      </c>
      <c r="N2362" s="181">
        <v>5891.7905561121906</v>
      </c>
      <c r="O2362" s="181">
        <v>6048.2220978497762</v>
      </c>
      <c r="P2362" s="181">
        <v>6204.4275797654072</v>
      </c>
      <c r="Q2362" s="181">
        <v>6360.5289234986922</v>
      </c>
      <c r="R2362" s="181">
        <v>6516.571695971581</v>
      </c>
      <c r="S2362" s="181">
        <v>6672.541342456444</v>
      </c>
      <c r="T2362" s="181">
        <v>6828.3406910825124</v>
      </c>
      <c r="U2362" s="181">
        <v>6983.6775408161466</v>
      </c>
      <c r="V2362" s="181">
        <v>7138.2998775342439</v>
      </c>
      <c r="W2362" s="181">
        <v>7292.1302605948813</v>
      </c>
      <c r="X2362" s="181">
        <v>7445.0572732386008</v>
      </c>
      <c r="Y2362" s="181">
        <v>7596.8409516642987</v>
      </c>
    </row>
    <row r="2363" spans="1:25" x14ac:dyDescent="0.25">
      <c r="A2363" s="178" t="s">
        <v>2206</v>
      </c>
      <c r="B2363" s="178" t="s">
        <v>582</v>
      </c>
      <c r="C2363" s="178" t="s">
        <v>574</v>
      </c>
      <c r="D2363" s="178" t="s">
        <v>2297</v>
      </c>
      <c r="E2363" s="181">
        <v>2916.9309262133038</v>
      </c>
      <c r="F2363" s="181">
        <v>3056.6305149690875</v>
      </c>
      <c r="G2363" s="181">
        <v>3189.0991449820635</v>
      </c>
      <c r="H2363" s="181">
        <v>3317.9340884301155</v>
      </c>
      <c r="I2363" s="181">
        <v>3444.4421005537738</v>
      </c>
      <c r="J2363" s="182">
        <v>3569.5418829680175</v>
      </c>
      <c r="K2363" s="181">
        <v>3693.9722316128796</v>
      </c>
      <c r="L2363" s="181">
        <v>3818.2907939102925</v>
      </c>
      <c r="M2363" s="181">
        <v>3942.8239131093901</v>
      </c>
      <c r="N2363" s="181">
        <v>4067.7870679410444</v>
      </c>
      <c r="O2363" s="181">
        <v>4193.4262437311691</v>
      </c>
      <c r="P2363" s="181">
        <v>4319.8967295051189</v>
      </c>
      <c r="Q2363" s="181">
        <v>4447.2878891417176</v>
      </c>
      <c r="R2363" s="181">
        <v>4575.6369310460695</v>
      </c>
      <c r="S2363" s="181">
        <v>4704.9392375091466</v>
      </c>
      <c r="T2363" s="181">
        <v>4835.1315463075252</v>
      </c>
      <c r="U2363" s="181">
        <v>4966.0107787731495</v>
      </c>
      <c r="V2363" s="181">
        <v>5097.3990648375147</v>
      </c>
      <c r="W2363" s="181">
        <v>5229.2406816721805</v>
      </c>
      <c r="X2363" s="181">
        <v>5361.4544810650968</v>
      </c>
      <c r="Y2363" s="181">
        <v>5493.8649710544296</v>
      </c>
    </row>
    <row r="2364" spans="1:25" x14ac:dyDescent="0.25">
      <c r="A2364" s="178" t="s">
        <v>2206</v>
      </c>
      <c r="B2364" s="178" t="s">
        <v>582</v>
      </c>
      <c r="C2364" s="178" t="s">
        <v>488</v>
      </c>
      <c r="D2364" s="178" t="s">
        <v>2298</v>
      </c>
      <c r="E2364" s="181">
        <v>6018.5426708291379</v>
      </c>
      <c r="F2364" s="181">
        <v>6084.9344950275199</v>
      </c>
      <c r="G2364" s="181">
        <v>6125.3195186683461</v>
      </c>
      <c r="H2364" s="181">
        <v>6148.6000638993646</v>
      </c>
      <c r="I2364" s="181">
        <v>6158.5028064330472</v>
      </c>
      <c r="J2364" s="182">
        <v>6157.6712795205458</v>
      </c>
      <c r="K2364" s="181">
        <v>6148.163512066837</v>
      </c>
      <c r="L2364" s="181">
        <v>6131.5256172626059</v>
      </c>
      <c r="M2364" s="181">
        <v>6108.7829212454108</v>
      </c>
      <c r="N2364" s="181">
        <v>6080.695918807105</v>
      </c>
      <c r="O2364" s="181">
        <v>6048.0009037762566</v>
      </c>
      <c r="P2364" s="181">
        <v>6011.2386120011424</v>
      </c>
      <c r="Q2364" s="181">
        <v>5970.8149331283603</v>
      </c>
      <c r="R2364" s="181">
        <v>5927.0376650437383</v>
      </c>
      <c r="S2364" s="181">
        <v>5880.143346749499</v>
      </c>
      <c r="T2364" s="181">
        <v>5830.2872524289342</v>
      </c>
      <c r="U2364" s="181">
        <v>5777.4617676075268</v>
      </c>
      <c r="V2364" s="181">
        <v>5721.7097242889358</v>
      </c>
      <c r="W2364" s="181">
        <v>5663.2219351355861</v>
      </c>
      <c r="X2364" s="181">
        <v>5602.1577956452829</v>
      </c>
      <c r="Y2364" s="181">
        <v>5538.5803337562511</v>
      </c>
    </row>
    <row r="2365" spans="1:25" x14ac:dyDescent="0.25">
      <c r="A2365" s="178" t="s">
        <v>2206</v>
      </c>
      <c r="B2365" s="178" t="s">
        <v>582</v>
      </c>
      <c r="C2365" s="178" t="s">
        <v>934</v>
      </c>
      <c r="D2365" s="178" t="s">
        <v>2299</v>
      </c>
      <c r="E2365" s="181">
        <v>3257.5644357113051</v>
      </c>
      <c r="F2365" s="181">
        <v>3312.9749901776081</v>
      </c>
      <c r="G2365" s="181">
        <v>3354.683688660873</v>
      </c>
      <c r="H2365" s="181">
        <v>3387.3467290719609</v>
      </c>
      <c r="I2365" s="181">
        <v>3412.8651667102104</v>
      </c>
      <c r="J2365" s="182">
        <v>3432.5831558312752</v>
      </c>
      <c r="K2365" s="181">
        <v>3447.5498480676224</v>
      </c>
      <c r="L2365" s="181">
        <v>3458.5516936079589</v>
      </c>
      <c r="M2365" s="181">
        <v>3466.0992613932704</v>
      </c>
      <c r="N2365" s="181">
        <v>3470.5648843002587</v>
      </c>
      <c r="O2365" s="181">
        <v>3472.3165373757934</v>
      </c>
      <c r="P2365" s="181">
        <v>3471.6186092727039</v>
      </c>
      <c r="Q2365" s="181">
        <v>3468.6639741457334</v>
      </c>
      <c r="R2365" s="181">
        <v>3463.5932573853124</v>
      </c>
      <c r="S2365" s="181">
        <v>3456.5089913909201</v>
      </c>
      <c r="T2365" s="181">
        <v>3447.4685189279521</v>
      </c>
      <c r="U2365" s="181">
        <v>3436.4340669708913</v>
      </c>
      <c r="V2365" s="181">
        <v>3423.397552360705</v>
      </c>
      <c r="W2365" s="181">
        <v>3408.4401703360286</v>
      </c>
      <c r="X2365" s="181">
        <v>3391.6264229891244</v>
      </c>
      <c r="Y2365" s="181">
        <v>3372.9640388402249</v>
      </c>
    </row>
    <row r="2366" spans="1:25" x14ac:dyDescent="0.25">
      <c r="A2366" s="178" t="s">
        <v>2206</v>
      </c>
      <c r="B2366" s="178" t="s">
        <v>582</v>
      </c>
      <c r="C2366" s="178" t="s">
        <v>757</v>
      </c>
      <c r="D2366" s="178" t="s">
        <v>2300</v>
      </c>
      <c r="E2366" s="181">
        <v>3059.5455582019249</v>
      </c>
      <c r="F2366" s="181">
        <v>3151.3782942584166</v>
      </c>
      <c r="G2366" s="181">
        <v>3231.8591974325341</v>
      </c>
      <c r="H2366" s="181">
        <v>3305.0572020676391</v>
      </c>
      <c r="I2366" s="181">
        <v>3372.5386105041302</v>
      </c>
      <c r="J2366" s="182">
        <v>3435.4002201033895</v>
      </c>
      <c r="K2366" s="181">
        <v>3494.5020453911366</v>
      </c>
      <c r="L2366" s="181">
        <v>3550.4834163429032</v>
      </c>
      <c r="M2366" s="181">
        <v>3603.7336539787457</v>
      </c>
      <c r="N2366" s="181">
        <v>3654.5198946213818</v>
      </c>
      <c r="O2366" s="181">
        <v>3703.1213459980777</v>
      </c>
      <c r="P2366" s="181">
        <v>3749.7223812814386</v>
      </c>
      <c r="Q2366" s="181">
        <v>3794.4410455236061</v>
      </c>
      <c r="R2366" s="181">
        <v>3837.3458066231856</v>
      </c>
      <c r="S2366" s="181">
        <v>3878.468029149667</v>
      </c>
      <c r="T2366" s="181">
        <v>3917.7913808892772</v>
      </c>
      <c r="U2366" s="181">
        <v>3955.1912263263989</v>
      </c>
      <c r="V2366" s="181">
        <v>3990.5731698059963</v>
      </c>
      <c r="W2366" s="181">
        <v>4023.9455002440563</v>
      </c>
      <c r="X2366" s="181">
        <v>4055.2991588651253</v>
      </c>
      <c r="Y2366" s="181">
        <v>4084.5580344021423</v>
      </c>
    </row>
    <row r="2367" spans="1:25" x14ac:dyDescent="0.25">
      <c r="A2367" s="178" t="s">
        <v>2206</v>
      </c>
      <c r="B2367" s="178" t="s">
        <v>582</v>
      </c>
      <c r="C2367" s="178" t="s">
        <v>240</v>
      </c>
      <c r="D2367" s="178" t="s">
        <v>241</v>
      </c>
      <c r="E2367" s="181">
        <v>19487.930359653707</v>
      </c>
      <c r="F2367" s="181">
        <v>20118.670049420023</v>
      </c>
      <c r="G2367" s="181">
        <v>20684.987896224713</v>
      </c>
      <c r="H2367" s="181">
        <v>21212.84188613313</v>
      </c>
      <c r="I2367" s="181">
        <v>21712.282109819473</v>
      </c>
      <c r="J2367" s="182">
        <v>22190.385988005797</v>
      </c>
      <c r="K2367" s="181">
        <v>22652.739798325718</v>
      </c>
      <c r="L2367" s="181">
        <v>23103.533073181334</v>
      </c>
      <c r="M2367" s="181">
        <v>23545.352663517275</v>
      </c>
      <c r="N2367" s="181">
        <v>23979.997352755992</v>
      </c>
      <c r="O2367" s="181">
        <v>24409.351360071421</v>
      </c>
      <c r="P2367" s="181">
        <v>24834.682867728759</v>
      </c>
      <c r="Q2367" s="181">
        <v>25256.822875653492</v>
      </c>
      <c r="R2367" s="181">
        <v>25676.26894594447</v>
      </c>
      <c r="S2367" s="181">
        <v>26093.262153268508</v>
      </c>
      <c r="T2367" s="181">
        <v>26507.709556636877</v>
      </c>
      <c r="U2367" s="181">
        <v>26918.762792789257</v>
      </c>
      <c r="V2367" s="181">
        <v>27325.743994971184</v>
      </c>
      <c r="W2367" s="181">
        <v>27728.649487958384</v>
      </c>
      <c r="X2367" s="181">
        <v>28127.338796491291</v>
      </c>
      <c r="Y2367" s="181">
        <v>28521.183667509718</v>
      </c>
    </row>
    <row r="2368" spans="1:25" x14ac:dyDescent="0.25">
      <c r="A2368" s="178" t="s">
        <v>2206</v>
      </c>
      <c r="B2368" s="178" t="s">
        <v>585</v>
      </c>
      <c r="C2368" s="178" t="s">
        <v>218</v>
      </c>
      <c r="D2368" s="178" t="s">
        <v>2301</v>
      </c>
      <c r="E2368" s="181">
        <v>11257.653393286284</v>
      </c>
      <c r="F2368" s="181">
        <v>11378.302380436817</v>
      </c>
      <c r="G2368" s="181">
        <v>11463.830505083703</v>
      </c>
      <c r="H2368" s="181">
        <v>11527.334767078537</v>
      </c>
      <c r="I2368" s="181">
        <v>11573.231538076323</v>
      </c>
      <c r="J2368" s="182">
        <v>11604.425470709524</v>
      </c>
      <c r="K2368" s="181">
        <v>11623.129432246767</v>
      </c>
      <c r="L2368" s="181">
        <v>11630.942024923619</v>
      </c>
      <c r="M2368" s="181">
        <v>11628.747649142528</v>
      </c>
      <c r="N2368" s="181">
        <v>11617.113000367344</v>
      </c>
      <c r="O2368" s="181">
        <v>11596.727043944184</v>
      </c>
      <c r="P2368" s="181">
        <v>11568.048599646951</v>
      </c>
      <c r="Q2368" s="181">
        <v>11531.381865842606</v>
      </c>
      <c r="R2368" s="181">
        <v>11486.986011613611</v>
      </c>
      <c r="S2368" s="181">
        <v>11435.142965011035</v>
      </c>
      <c r="T2368" s="181">
        <v>11376.265920129494</v>
      </c>
      <c r="U2368" s="181">
        <v>11310.362960081915</v>
      </c>
      <c r="V2368" s="181">
        <v>11237.327360901851</v>
      </c>
      <c r="W2368" s="181">
        <v>11157.45162673228</v>
      </c>
      <c r="X2368" s="181">
        <v>11071.060472132918</v>
      </c>
      <c r="Y2368" s="181">
        <v>10978.457310768888</v>
      </c>
    </row>
    <row r="2369" spans="1:25" x14ac:dyDescent="0.25">
      <c r="A2369" s="178" t="s">
        <v>2206</v>
      </c>
      <c r="B2369" s="178" t="s">
        <v>585</v>
      </c>
      <c r="C2369" s="178" t="s">
        <v>528</v>
      </c>
      <c r="D2369" s="178" t="s">
        <v>2302</v>
      </c>
      <c r="E2369" s="181">
        <v>3589.6793942119211</v>
      </c>
      <c r="F2369" s="181">
        <v>3763.1821563961057</v>
      </c>
      <c r="G2369" s="181">
        <v>3932.5794640499807</v>
      </c>
      <c r="H2369" s="181">
        <v>4101.5370348282613</v>
      </c>
      <c r="I2369" s="181">
        <v>4271.1257138824985</v>
      </c>
      <c r="J2369" s="182">
        <v>4442.0284635105736</v>
      </c>
      <c r="K2369" s="181">
        <v>4614.7773077732691</v>
      </c>
      <c r="L2369" s="181">
        <v>4789.7466933329024</v>
      </c>
      <c r="M2369" s="181">
        <v>4967.0734532096103</v>
      </c>
      <c r="N2369" s="181">
        <v>5146.7826817245168</v>
      </c>
      <c r="O2369" s="181">
        <v>5328.9670291735483</v>
      </c>
      <c r="P2369" s="181">
        <v>5513.6308216333809</v>
      </c>
      <c r="Q2369" s="181">
        <v>5700.709546994176</v>
      </c>
      <c r="R2369" s="181">
        <v>5890.1130865492587</v>
      </c>
      <c r="S2369" s="181">
        <v>6081.7577945103458</v>
      </c>
      <c r="T2369" s="181">
        <v>6275.628661873292</v>
      </c>
      <c r="U2369" s="181">
        <v>6471.4861445863417</v>
      </c>
      <c r="V2369" s="181">
        <v>6668.9966194736407</v>
      </c>
      <c r="W2369" s="181">
        <v>6868.0343422926635</v>
      </c>
      <c r="X2369" s="181">
        <v>7068.4900234413844</v>
      </c>
      <c r="Y2369" s="181">
        <v>7270.2396164377151</v>
      </c>
    </row>
    <row r="2370" spans="1:25" x14ac:dyDescent="0.25">
      <c r="A2370" s="178" t="s">
        <v>2206</v>
      </c>
      <c r="B2370" s="178" t="s">
        <v>585</v>
      </c>
      <c r="C2370" s="178" t="s">
        <v>530</v>
      </c>
      <c r="D2370" s="178" t="s">
        <v>2303</v>
      </c>
      <c r="E2370" s="181">
        <v>6921.7066500345964</v>
      </c>
      <c r="F2370" s="181">
        <v>7055.0689754661671</v>
      </c>
      <c r="G2370" s="181">
        <v>7168.2315604492887</v>
      </c>
      <c r="H2370" s="181">
        <v>7268.9160390789202</v>
      </c>
      <c r="I2370" s="181">
        <v>7359.5941484762216</v>
      </c>
      <c r="J2370" s="182">
        <v>7441.8574030278651</v>
      </c>
      <c r="K2370" s="181">
        <v>7516.9082833625498</v>
      </c>
      <c r="L2370" s="181">
        <v>7585.5931373782405</v>
      </c>
      <c r="M2370" s="181">
        <v>7648.3204739303465</v>
      </c>
      <c r="N2370" s="181">
        <v>7705.3047773818153</v>
      </c>
      <c r="O2370" s="181">
        <v>7756.8522599625448</v>
      </c>
      <c r="P2370" s="181">
        <v>7803.1268318647408</v>
      </c>
      <c r="Q2370" s="181">
        <v>7844.195202149067</v>
      </c>
      <c r="R2370" s="181">
        <v>7880.0977964583517</v>
      </c>
      <c r="S2370" s="181">
        <v>7910.8944609267555</v>
      </c>
      <c r="T2370" s="181">
        <v>7936.7409231340953</v>
      </c>
      <c r="U2370" s="181">
        <v>7957.5153996024101</v>
      </c>
      <c r="V2370" s="181">
        <v>7973.0126887368915</v>
      </c>
      <c r="W2370" s="181">
        <v>7983.308498344436</v>
      </c>
      <c r="X2370" s="181">
        <v>7988.5066155937157</v>
      </c>
      <c r="Y2370" s="181">
        <v>7988.7010697814221</v>
      </c>
    </row>
    <row r="2371" spans="1:25" x14ac:dyDescent="0.25">
      <c r="A2371" s="178" t="s">
        <v>2206</v>
      </c>
      <c r="B2371" s="178" t="s">
        <v>585</v>
      </c>
      <c r="C2371" s="178" t="s">
        <v>276</v>
      </c>
      <c r="D2371" s="178" t="s">
        <v>2304</v>
      </c>
      <c r="E2371" s="181">
        <v>3890.4446394232718</v>
      </c>
      <c r="F2371" s="181">
        <v>4073.8763277162284</v>
      </c>
      <c r="G2371" s="181">
        <v>4252.4491525338499</v>
      </c>
      <c r="H2371" s="181">
        <v>4430.1382780533986</v>
      </c>
      <c r="I2371" s="181">
        <v>4608.1013406803977</v>
      </c>
      <c r="J2371" s="182">
        <v>4787.0727380934613</v>
      </c>
      <c r="K2371" s="181">
        <v>4967.6210668130843</v>
      </c>
      <c r="L2371" s="181">
        <v>5150.1429107833692</v>
      </c>
      <c r="M2371" s="181">
        <v>5334.7778446671491</v>
      </c>
      <c r="N2371" s="181">
        <v>5521.544921214876</v>
      </c>
      <c r="O2371" s="181">
        <v>5710.5354829861599</v>
      </c>
      <c r="P2371" s="181">
        <v>5901.745900780119</v>
      </c>
      <c r="Q2371" s="181">
        <v>6095.0989430954005</v>
      </c>
      <c r="R2371" s="181">
        <v>6290.4903621851608</v>
      </c>
      <c r="S2371" s="181">
        <v>6487.8232690281866</v>
      </c>
      <c r="T2371" s="181">
        <v>6687.0743325368094</v>
      </c>
      <c r="U2371" s="181">
        <v>6887.981325272116</v>
      </c>
      <c r="V2371" s="181">
        <v>7090.1831683181172</v>
      </c>
      <c r="W2371" s="181">
        <v>7293.5411588210736</v>
      </c>
      <c r="X2371" s="181">
        <v>7497.9346640474632</v>
      </c>
      <c r="Y2371" s="181">
        <v>7703.2279506868972</v>
      </c>
    </row>
    <row r="2372" spans="1:25" x14ac:dyDescent="0.25">
      <c r="A2372" s="178" t="s">
        <v>2206</v>
      </c>
      <c r="B2372" s="178" t="s">
        <v>585</v>
      </c>
      <c r="C2372" s="178" t="s">
        <v>240</v>
      </c>
      <c r="D2372" s="178" t="s">
        <v>241</v>
      </c>
      <c r="E2372" s="181">
        <v>2736.655780660275</v>
      </c>
      <c r="F2372" s="181">
        <v>2827.9485490749589</v>
      </c>
      <c r="G2372" s="181">
        <v>2913.7654154121406</v>
      </c>
      <c r="H2372" s="181">
        <v>2997.0445667541753</v>
      </c>
      <c r="I2372" s="181">
        <v>3078.694758415365</v>
      </c>
      <c r="J2372" s="182">
        <v>3159.3014039689133</v>
      </c>
      <c r="K2372" s="181">
        <v>3239.3143973595461</v>
      </c>
      <c r="L2372" s="181">
        <v>3319.0524491916908</v>
      </c>
      <c r="M2372" s="181">
        <v>3398.6567797666312</v>
      </c>
      <c r="N2372" s="181">
        <v>3478.1872763769516</v>
      </c>
      <c r="O2372" s="181">
        <v>3557.747133350761</v>
      </c>
      <c r="P2372" s="181">
        <v>3637.3774060895466</v>
      </c>
      <c r="Q2372" s="181">
        <v>3717.0733326879072</v>
      </c>
      <c r="R2372" s="181">
        <v>3796.8147620009936</v>
      </c>
      <c r="S2372" s="181">
        <v>3876.5873672633652</v>
      </c>
      <c r="T2372" s="181">
        <v>3956.421409006246</v>
      </c>
      <c r="U2372" s="181">
        <v>4036.2063955453632</v>
      </c>
      <c r="V2372" s="181">
        <v>4115.7789197529437</v>
      </c>
      <c r="W2372" s="181">
        <v>4195.1096056136703</v>
      </c>
      <c r="X2372" s="181">
        <v>4274.1803502957728</v>
      </c>
      <c r="Y2372" s="181">
        <v>4352.9649592622554</v>
      </c>
    </row>
    <row r="2373" spans="1:25" x14ac:dyDescent="0.25">
      <c r="A2373" s="178" t="s">
        <v>2206</v>
      </c>
      <c r="B2373" s="178" t="s">
        <v>586</v>
      </c>
      <c r="C2373" s="178" t="s">
        <v>218</v>
      </c>
      <c r="D2373" s="178" t="s">
        <v>2305</v>
      </c>
      <c r="E2373" s="181">
        <v>3407.8033489982063</v>
      </c>
      <c r="F2373" s="181">
        <v>3436.6381631540421</v>
      </c>
      <c r="G2373" s="181">
        <v>3452.59072430896</v>
      </c>
      <c r="H2373" s="181">
        <v>3460.279156049794</v>
      </c>
      <c r="I2373" s="181">
        <v>3461.6014384705181</v>
      </c>
      <c r="J2373" s="182">
        <v>3457.9108729449258</v>
      </c>
      <c r="K2373" s="181">
        <v>3450.2529443417925</v>
      </c>
      <c r="L2373" s="181">
        <v>3439.4293604110103</v>
      </c>
      <c r="M2373" s="181">
        <v>3425.9650977379806</v>
      </c>
      <c r="N2373" s="181">
        <v>3410.2405562598819</v>
      </c>
      <c r="O2373" s="181">
        <v>3392.6251037383659</v>
      </c>
      <c r="P2373" s="181">
        <v>3373.3767676439224</v>
      </c>
      <c r="Q2373" s="181">
        <v>3352.6708374208315</v>
      </c>
      <c r="R2373" s="181">
        <v>3330.6142825928973</v>
      </c>
      <c r="S2373" s="181">
        <v>3307.2644410423436</v>
      </c>
      <c r="T2373" s="181">
        <v>3282.6496546594899</v>
      </c>
      <c r="U2373" s="181">
        <v>3256.7792556045242</v>
      </c>
      <c r="V2373" s="181">
        <v>3229.6747039061702</v>
      </c>
      <c r="W2373" s="181">
        <v>3201.3714193535898</v>
      </c>
      <c r="X2373" s="181">
        <v>3171.8886456096243</v>
      </c>
      <c r="Y2373" s="181">
        <v>3141.210060943461</v>
      </c>
    </row>
    <row r="2374" spans="1:25" x14ac:dyDescent="0.25">
      <c r="A2374" s="178" t="s">
        <v>2206</v>
      </c>
      <c r="B2374" s="178" t="s">
        <v>586</v>
      </c>
      <c r="C2374" s="178" t="s">
        <v>530</v>
      </c>
      <c r="D2374" s="178" t="s">
        <v>1908</v>
      </c>
      <c r="E2374" s="181">
        <v>5127.0831974548819</v>
      </c>
      <c r="F2374" s="181">
        <v>5209.6609660293925</v>
      </c>
      <c r="G2374" s="181">
        <v>5273.519610948334</v>
      </c>
      <c r="H2374" s="181">
        <v>5325.3286583044301</v>
      </c>
      <c r="I2374" s="181">
        <v>5367.748449263936</v>
      </c>
      <c r="J2374" s="182">
        <v>5402.6732307776801</v>
      </c>
      <c r="K2374" s="181">
        <v>5431.5734171736976</v>
      </c>
      <c r="L2374" s="181">
        <v>5455.5799738501682</v>
      </c>
      <c r="M2374" s="181">
        <v>5475.418005325555</v>
      </c>
      <c r="N2374" s="181">
        <v>5491.6035072353934</v>
      </c>
      <c r="O2374" s="181">
        <v>5504.6516826199459</v>
      </c>
      <c r="P2374" s="181">
        <v>5514.912609775407</v>
      </c>
      <c r="Q2374" s="181">
        <v>5522.6117857690942</v>
      </c>
      <c r="R2374" s="181">
        <v>5527.8691193805234</v>
      </c>
      <c r="S2374" s="181">
        <v>5530.726039503631</v>
      </c>
      <c r="T2374" s="181">
        <v>5531.1772109305421</v>
      </c>
      <c r="U2374" s="181">
        <v>5529.1856815502633</v>
      </c>
      <c r="V2374" s="181">
        <v>5524.7349411187442</v>
      </c>
      <c r="W2374" s="181">
        <v>5517.8328643365603</v>
      </c>
      <c r="X2374" s="181">
        <v>5508.4602986071195</v>
      </c>
      <c r="Y2374" s="181">
        <v>5496.5360969204985</v>
      </c>
    </row>
    <row r="2375" spans="1:25" x14ac:dyDescent="0.25">
      <c r="A2375" s="178" t="s">
        <v>2206</v>
      </c>
      <c r="B2375" s="178" t="s">
        <v>586</v>
      </c>
      <c r="C2375" s="178" t="s">
        <v>703</v>
      </c>
      <c r="D2375" s="178" t="s">
        <v>2306</v>
      </c>
      <c r="E2375" s="181">
        <v>3682.5600570401793</v>
      </c>
      <c r="F2375" s="181">
        <v>3797.189479481166</v>
      </c>
      <c r="G2375" s="181">
        <v>3900.5577059759971</v>
      </c>
      <c r="H2375" s="181">
        <v>3997.108085318117</v>
      </c>
      <c r="I2375" s="181">
        <v>4088.5090710437735</v>
      </c>
      <c r="J2375" s="182">
        <v>4175.9457273356038</v>
      </c>
      <c r="K2375" s="181">
        <v>4260.3485686019003</v>
      </c>
      <c r="L2375" s="181">
        <v>4342.4391336657236</v>
      </c>
      <c r="M2375" s="181">
        <v>4422.6587153454911</v>
      </c>
      <c r="N2375" s="181">
        <v>4501.3072245319663</v>
      </c>
      <c r="O2375" s="181">
        <v>4578.7049583986527</v>
      </c>
      <c r="P2375" s="181">
        <v>4655.0546645053255</v>
      </c>
      <c r="Q2375" s="181">
        <v>4730.4668131474627</v>
      </c>
      <c r="R2375" s="181">
        <v>4804.9687865114765</v>
      </c>
      <c r="S2375" s="181">
        <v>4878.5223581537175</v>
      </c>
      <c r="T2375" s="181">
        <v>4951.0471276044364</v>
      </c>
      <c r="U2375" s="181">
        <v>5022.4312013592589</v>
      </c>
      <c r="V2375" s="181">
        <v>5092.5769822443281</v>
      </c>
      <c r="W2375" s="181">
        <v>5161.4061116560697</v>
      </c>
      <c r="X2375" s="181">
        <v>5228.8122519845374</v>
      </c>
      <c r="Y2375" s="181">
        <v>5294.6254535588241</v>
      </c>
    </row>
    <row r="2376" spans="1:25" x14ac:dyDescent="0.25">
      <c r="A2376" s="178" t="s">
        <v>2206</v>
      </c>
      <c r="B2376" s="178" t="s">
        <v>586</v>
      </c>
      <c r="C2376" s="178" t="s">
        <v>972</v>
      </c>
      <c r="D2376" s="178" t="s">
        <v>2307</v>
      </c>
      <c r="E2376" s="181">
        <v>3087.9373306806851</v>
      </c>
      <c r="F2376" s="181">
        <v>3169.272460219845</v>
      </c>
      <c r="G2376" s="181">
        <v>3240.4302933107233</v>
      </c>
      <c r="H2376" s="181">
        <v>3305.2212527017646</v>
      </c>
      <c r="I2376" s="181">
        <v>3365.1023545420708</v>
      </c>
      <c r="J2376" s="182">
        <v>3421.1083335808444</v>
      </c>
      <c r="K2376" s="181">
        <v>3474.047743834592</v>
      </c>
      <c r="L2376" s="181">
        <v>3524.5449818942166</v>
      </c>
      <c r="M2376" s="181">
        <v>3572.9868138740594</v>
      </c>
      <c r="N2376" s="181">
        <v>3619.6394257381426</v>
      </c>
      <c r="O2376" s="181">
        <v>3664.7806205264842</v>
      </c>
      <c r="P2376" s="181">
        <v>3708.5896023862456</v>
      </c>
      <c r="Q2376" s="181">
        <v>3751.1692480375964</v>
      </c>
      <c r="R2376" s="181">
        <v>3792.5550946403946</v>
      </c>
      <c r="S2376" s="181">
        <v>3832.7306147448999</v>
      </c>
      <c r="T2376" s="181">
        <v>3871.6467440726228</v>
      </c>
      <c r="U2376" s="181">
        <v>3909.2309551834842</v>
      </c>
      <c r="V2376" s="181">
        <v>3945.4232887698854</v>
      </c>
      <c r="W2376" s="181">
        <v>3980.1798898267375</v>
      </c>
      <c r="X2376" s="181">
        <v>4013.436405508191</v>
      </c>
      <c r="Y2376" s="181">
        <v>4045.0812482184479</v>
      </c>
    </row>
    <row r="2377" spans="1:25" x14ac:dyDescent="0.25">
      <c r="A2377" s="178" t="s">
        <v>2206</v>
      </c>
      <c r="B2377" s="178" t="s">
        <v>586</v>
      </c>
      <c r="C2377" s="178" t="s">
        <v>240</v>
      </c>
      <c r="D2377" s="178" t="s">
        <v>241</v>
      </c>
      <c r="E2377" s="181">
        <v>10897.999277933493</v>
      </c>
      <c r="F2377" s="181">
        <v>11279.803180454326</v>
      </c>
      <c r="G2377" s="181">
        <v>11631.414191944557</v>
      </c>
      <c r="H2377" s="181">
        <v>11965.808988388208</v>
      </c>
      <c r="I2377" s="181">
        <v>12287.820496750222</v>
      </c>
      <c r="J2377" s="182">
        <v>12600.894701344889</v>
      </c>
      <c r="K2377" s="181">
        <v>12907.757866910466</v>
      </c>
      <c r="L2377" s="181">
        <v>13210.541815729272</v>
      </c>
      <c r="M2377" s="181">
        <v>13510.554923312631</v>
      </c>
      <c r="N2377" s="181">
        <v>13808.691594542479</v>
      </c>
      <c r="O2377" s="181">
        <v>14105.922321832271</v>
      </c>
      <c r="P2377" s="181">
        <v>14402.86888730317</v>
      </c>
      <c r="Q2377" s="181">
        <v>14699.875647947458</v>
      </c>
      <c r="R2377" s="181">
        <v>14997.032336717135</v>
      </c>
      <c r="S2377" s="181">
        <v>15294.223339045262</v>
      </c>
      <c r="T2377" s="181">
        <v>15591.196947502811</v>
      </c>
      <c r="U2377" s="181">
        <v>15887.596081547083</v>
      </c>
      <c r="V2377" s="181">
        <v>16183.101375379601</v>
      </c>
      <c r="W2377" s="181">
        <v>16477.447796660832</v>
      </c>
      <c r="X2377" s="181">
        <v>16770.274456975079</v>
      </c>
      <c r="Y2377" s="181">
        <v>17061.007546271681</v>
      </c>
    </row>
    <row r="2378" spans="1:25" x14ac:dyDescent="0.25">
      <c r="A2378" s="178" t="s">
        <v>2206</v>
      </c>
      <c r="B2378" s="178" t="s">
        <v>587</v>
      </c>
      <c r="C2378" s="178" t="s">
        <v>218</v>
      </c>
      <c r="D2378" s="178" t="s">
        <v>2308</v>
      </c>
      <c r="E2378" s="181">
        <v>3790.0164304315781</v>
      </c>
      <c r="F2378" s="181">
        <v>4005.8489513251811</v>
      </c>
      <c r="G2378" s="181">
        <v>4190.9516717937067</v>
      </c>
      <c r="H2378" s="181">
        <v>4352.9247815013987</v>
      </c>
      <c r="I2378" s="181">
        <v>4496.30520894851</v>
      </c>
      <c r="J2378" s="182">
        <v>4624.7885937244664</v>
      </c>
      <c r="K2378" s="181">
        <v>4741.4582179704312</v>
      </c>
      <c r="L2378" s="181">
        <v>4848.7999816826959</v>
      </c>
      <c r="M2378" s="181">
        <v>4948.7015798275206</v>
      </c>
      <c r="N2378" s="181">
        <v>5042.6509531644051</v>
      </c>
      <c r="O2378" s="181">
        <v>5131.941322144944</v>
      </c>
      <c r="P2378" s="181">
        <v>5217.5747713958499</v>
      </c>
      <c r="Q2378" s="181">
        <v>5300.343789567085</v>
      </c>
      <c r="R2378" s="181">
        <v>5380.878205066987</v>
      </c>
      <c r="S2378" s="181">
        <v>5459.6672886608321</v>
      </c>
      <c r="T2378" s="181">
        <v>5536.9238574463398</v>
      </c>
      <c r="U2378" s="181">
        <v>5612.5193857334634</v>
      </c>
      <c r="V2378" s="181">
        <v>5686.4115830277215</v>
      </c>
      <c r="W2378" s="181">
        <v>5758.748187604072</v>
      </c>
      <c r="X2378" s="181">
        <v>5829.6107833806645</v>
      </c>
      <c r="Y2378" s="181">
        <v>5898.8560904712513</v>
      </c>
    </row>
    <row r="2379" spans="1:25" x14ac:dyDescent="0.25">
      <c r="A2379" s="178" t="s">
        <v>2206</v>
      </c>
      <c r="B2379" s="178" t="s">
        <v>587</v>
      </c>
      <c r="C2379" s="178" t="s">
        <v>240</v>
      </c>
      <c r="D2379" s="178" t="s">
        <v>241</v>
      </c>
      <c r="E2379" s="181">
        <v>5321.647697408267</v>
      </c>
      <c r="F2379" s="181">
        <v>5597.7147626350807</v>
      </c>
      <c r="G2379" s="181">
        <v>5829.2552596943606</v>
      </c>
      <c r="H2379" s="181">
        <v>6027.5054862399975</v>
      </c>
      <c r="I2379" s="181">
        <v>6199.2452806341353</v>
      </c>
      <c r="J2379" s="182">
        <v>6349.9573329065697</v>
      </c>
      <c r="K2379" s="181">
        <v>6484.1758254759434</v>
      </c>
      <c r="L2379" s="181">
        <v>6605.5328047270377</v>
      </c>
      <c r="M2379" s="181">
        <v>6716.7800625096661</v>
      </c>
      <c r="N2379" s="181">
        <v>6820.0781666636685</v>
      </c>
      <c r="O2379" s="181">
        <v>6917.2866560170005</v>
      </c>
      <c r="P2379" s="181">
        <v>7009.8423556046801</v>
      </c>
      <c r="Q2379" s="181">
        <v>7098.8776727007698</v>
      </c>
      <c r="R2379" s="181">
        <v>7185.2897203162847</v>
      </c>
      <c r="S2379" s="181">
        <v>7269.774586479708</v>
      </c>
      <c r="T2379" s="181">
        <v>7352.6507690573408</v>
      </c>
      <c r="U2379" s="181">
        <v>7433.7790055782561</v>
      </c>
      <c r="V2379" s="181">
        <v>7513.1332594792493</v>
      </c>
      <c r="W2379" s="181">
        <v>7590.9360937646952</v>
      </c>
      <c r="X2379" s="181">
        <v>7667.3189929772343</v>
      </c>
      <c r="Y2379" s="181">
        <v>7742.1153169969903</v>
      </c>
    </row>
    <row r="2380" spans="1:25" x14ac:dyDescent="0.25">
      <c r="A2380" s="178" t="s">
        <v>2206</v>
      </c>
      <c r="B2380" s="178" t="s">
        <v>594</v>
      </c>
      <c r="C2380" s="178" t="s">
        <v>218</v>
      </c>
      <c r="D2380" s="178" t="s">
        <v>2309</v>
      </c>
      <c r="E2380" s="181">
        <v>11457.771340019533</v>
      </c>
      <c r="F2380" s="181">
        <v>11630.383619439759</v>
      </c>
      <c r="G2380" s="181">
        <v>11750.139178946938</v>
      </c>
      <c r="H2380" s="181">
        <v>11833.740875361254</v>
      </c>
      <c r="I2380" s="181">
        <v>11888.611289734239</v>
      </c>
      <c r="J2380" s="182">
        <v>11920.135491928882</v>
      </c>
      <c r="K2380" s="181">
        <v>11932.650133609313</v>
      </c>
      <c r="L2380" s="181">
        <v>11929.500903677284</v>
      </c>
      <c r="M2380" s="181">
        <v>11913.009386920432</v>
      </c>
      <c r="N2380" s="181">
        <v>11884.889969427395</v>
      </c>
      <c r="O2380" s="181">
        <v>11846.791407375253</v>
      </c>
      <c r="P2380" s="181">
        <v>11799.964128458705</v>
      </c>
      <c r="Q2380" s="181">
        <v>11745.352908016255</v>
      </c>
      <c r="R2380" s="181">
        <v>11683.676269943828</v>
      </c>
      <c r="S2380" s="181">
        <v>11615.506457486514</v>
      </c>
      <c r="T2380" s="181">
        <v>11541.43139415658</v>
      </c>
      <c r="U2380" s="181">
        <v>11461.470095678569</v>
      </c>
      <c r="V2380" s="181">
        <v>11375.511856349145</v>
      </c>
      <c r="W2380" s="181">
        <v>11283.890369357638</v>
      </c>
      <c r="X2380" s="181">
        <v>11186.894388316476</v>
      </c>
      <c r="Y2380" s="181">
        <v>11084.748633417981</v>
      </c>
    </row>
    <row r="2381" spans="1:25" x14ac:dyDescent="0.25">
      <c r="A2381" s="178" t="s">
        <v>2206</v>
      </c>
      <c r="B2381" s="178" t="s">
        <v>594</v>
      </c>
      <c r="C2381" s="178" t="s">
        <v>475</v>
      </c>
      <c r="D2381" s="178" t="s">
        <v>2310</v>
      </c>
      <c r="E2381" s="181">
        <v>5529.2854437998431</v>
      </c>
      <c r="F2381" s="181">
        <v>5703.2494099047217</v>
      </c>
      <c r="G2381" s="181">
        <v>5855.0525853831123</v>
      </c>
      <c r="H2381" s="181">
        <v>5991.9655681173408</v>
      </c>
      <c r="I2381" s="181">
        <v>6116.9910653716097</v>
      </c>
      <c r="J2381" s="182">
        <v>6232.2860040690221</v>
      </c>
      <c r="K2381" s="181">
        <v>6339.6101971908201</v>
      </c>
      <c r="L2381" s="181">
        <v>6440.3191176705986</v>
      </c>
      <c r="M2381" s="181">
        <v>6535.3080209653899</v>
      </c>
      <c r="N2381" s="181">
        <v>6625.2032709884479</v>
      </c>
      <c r="O2381" s="181">
        <v>6710.6447502702904</v>
      </c>
      <c r="P2381" s="181">
        <v>6792.0935466794372</v>
      </c>
      <c r="Q2381" s="181">
        <v>6869.8698089631398</v>
      </c>
      <c r="R2381" s="181">
        <v>6944.1871407464714</v>
      </c>
      <c r="S2381" s="181">
        <v>7015.1912678441831</v>
      </c>
      <c r="T2381" s="181">
        <v>7083.0532197666525</v>
      </c>
      <c r="U2381" s="181">
        <v>7147.60626737849</v>
      </c>
      <c r="V2381" s="181">
        <v>7208.5963485586171</v>
      </c>
      <c r="W2381" s="181">
        <v>7266.0449942487467</v>
      </c>
      <c r="X2381" s="181">
        <v>7319.9519057797934</v>
      </c>
      <c r="Y2381" s="181">
        <v>7370.280275600825</v>
      </c>
    </row>
    <row r="2382" spans="1:25" x14ac:dyDescent="0.25">
      <c r="A2382" s="178" t="s">
        <v>2206</v>
      </c>
      <c r="B2382" s="178" t="s">
        <v>594</v>
      </c>
      <c r="C2382" s="178" t="s">
        <v>503</v>
      </c>
      <c r="D2382" s="178" t="s">
        <v>2311</v>
      </c>
      <c r="E2382" s="181">
        <v>1553.7004754849595</v>
      </c>
      <c r="F2382" s="181">
        <v>1637.1293807938109</v>
      </c>
      <c r="G2382" s="181">
        <v>1716.9347421865125</v>
      </c>
      <c r="H2382" s="181">
        <v>1794.9594760953973</v>
      </c>
      <c r="I2382" s="181">
        <v>1871.9124620194525</v>
      </c>
      <c r="J2382" s="182">
        <v>1948.3071078608134</v>
      </c>
      <c r="K2382" s="181">
        <v>2024.5800141083837</v>
      </c>
      <c r="L2382" s="181">
        <v>2101.0777686513293</v>
      </c>
      <c r="M2382" s="181">
        <v>2178.0264632891476</v>
      </c>
      <c r="N2382" s="181">
        <v>2255.5821477704271</v>
      </c>
      <c r="O2382" s="181">
        <v>2333.92039965702</v>
      </c>
      <c r="P2382" s="181">
        <v>2413.169348778365</v>
      </c>
      <c r="Q2382" s="181">
        <v>2493.4174745112027</v>
      </c>
      <c r="R2382" s="181">
        <v>2574.7214939645783</v>
      </c>
      <c r="S2382" s="181">
        <v>2657.1171904490343</v>
      </c>
      <c r="T2382" s="181">
        <v>2740.6529738414415</v>
      </c>
      <c r="U2382" s="181">
        <v>2825.2475972595025</v>
      </c>
      <c r="V2382" s="181">
        <v>2910.7771106254768</v>
      </c>
      <c r="W2382" s="181">
        <v>2997.2203786311775</v>
      </c>
      <c r="X2382" s="181">
        <v>3084.5454359615683</v>
      </c>
      <c r="Y2382" s="181">
        <v>3172.7021142769463</v>
      </c>
    </row>
    <row r="2383" spans="1:25" x14ac:dyDescent="0.25">
      <c r="A2383" s="178" t="s">
        <v>2206</v>
      </c>
      <c r="B2383" s="178" t="s">
        <v>594</v>
      </c>
      <c r="C2383" s="178" t="s">
        <v>528</v>
      </c>
      <c r="D2383" s="178" t="s">
        <v>2312</v>
      </c>
      <c r="E2383" s="181">
        <v>2606.6044965203419</v>
      </c>
      <c r="F2383" s="181">
        <v>2724.6339166498587</v>
      </c>
      <c r="G2383" s="181">
        <v>2834.6292151226648</v>
      </c>
      <c r="H2383" s="181">
        <v>2939.7773044082555</v>
      </c>
      <c r="I2383" s="181">
        <v>3041.3236176418873</v>
      </c>
      <c r="J2383" s="182">
        <v>3140.1603693892334</v>
      </c>
      <c r="K2383" s="181">
        <v>3237.0296174683381</v>
      </c>
      <c r="L2383" s="181">
        <v>3332.5077618120495</v>
      </c>
      <c r="M2383" s="181">
        <v>3426.9637348452648</v>
      </c>
      <c r="N2383" s="181">
        <v>3520.6456786629574</v>
      </c>
      <c r="O2383" s="181">
        <v>3613.824227800344</v>
      </c>
      <c r="P2383" s="181">
        <v>3706.6885797290461</v>
      </c>
      <c r="Q2383" s="181">
        <v>3799.3614575137817</v>
      </c>
      <c r="R2383" s="181">
        <v>3891.9135680276686</v>
      </c>
      <c r="S2383" s="181">
        <v>3984.3818379791674</v>
      </c>
      <c r="T2383" s="181">
        <v>4076.8206390628475</v>
      </c>
      <c r="U2383" s="181">
        <v>4169.0911052172778</v>
      </c>
      <c r="V2383" s="181">
        <v>4260.9961020358578</v>
      </c>
      <c r="W2383" s="181">
        <v>4352.4939582917541</v>
      </c>
      <c r="X2383" s="181">
        <v>4443.5286678572711</v>
      </c>
      <c r="Y2383" s="181">
        <v>4534.0199520382121</v>
      </c>
    </row>
    <row r="2384" spans="1:25" x14ac:dyDescent="0.25">
      <c r="A2384" s="178" t="s">
        <v>2206</v>
      </c>
      <c r="B2384" s="178" t="s">
        <v>594</v>
      </c>
      <c r="C2384" s="178" t="s">
        <v>530</v>
      </c>
      <c r="D2384" s="178" t="s">
        <v>2313</v>
      </c>
      <c r="E2384" s="181">
        <v>3304.4356215730318</v>
      </c>
      <c r="F2384" s="181">
        <v>3418.9656595762408</v>
      </c>
      <c r="G2384" s="181">
        <v>3520.8479019942124</v>
      </c>
      <c r="H2384" s="181">
        <v>3614.3471506274768</v>
      </c>
      <c r="I2384" s="181">
        <v>3701.1994609693124</v>
      </c>
      <c r="J2384" s="182">
        <v>3782.6495669951878</v>
      </c>
      <c r="K2384" s="181">
        <v>3859.7162566724778</v>
      </c>
      <c r="L2384" s="181">
        <v>3933.1843354742937</v>
      </c>
      <c r="M2384" s="181">
        <v>4003.5666696685726</v>
      </c>
      <c r="N2384" s="181">
        <v>4071.2174656094585</v>
      </c>
      <c r="O2384" s="181">
        <v>4136.5038406338272</v>
      </c>
      <c r="P2384" s="181">
        <v>4199.68707703563</v>
      </c>
      <c r="Q2384" s="181">
        <v>4260.9444250674733</v>
      </c>
      <c r="R2384" s="181">
        <v>4320.3891732814391</v>
      </c>
      <c r="S2384" s="181">
        <v>4378.0937713302937</v>
      </c>
      <c r="T2384" s="181">
        <v>4434.147519222216</v>
      </c>
      <c r="U2384" s="181">
        <v>4488.4288314039077</v>
      </c>
      <c r="V2384" s="181">
        <v>4540.7597046289702</v>
      </c>
      <c r="W2384" s="181">
        <v>4591.1341737417188</v>
      </c>
      <c r="X2384" s="181">
        <v>4639.5324820764554</v>
      </c>
      <c r="Y2384" s="181">
        <v>4685.9115348237819</v>
      </c>
    </row>
    <row r="2385" spans="1:25" x14ac:dyDescent="0.25">
      <c r="A2385" s="178" t="s">
        <v>2206</v>
      </c>
      <c r="B2385" s="178" t="s">
        <v>594</v>
      </c>
      <c r="C2385" s="178" t="s">
        <v>506</v>
      </c>
      <c r="D2385" s="178" t="s">
        <v>1751</v>
      </c>
      <c r="E2385" s="181">
        <v>6422.0987949701966</v>
      </c>
      <c r="F2385" s="181">
        <v>6625.6948191301508</v>
      </c>
      <c r="G2385" s="181">
        <v>6803.6342123067461</v>
      </c>
      <c r="H2385" s="181">
        <v>6964.3495027510116</v>
      </c>
      <c r="I2385" s="181">
        <v>7111.3194352222254</v>
      </c>
      <c r="J2385" s="182">
        <v>7247.0425070814972</v>
      </c>
      <c r="K2385" s="181">
        <v>7373.5576662413514</v>
      </c>
      <c r="L2385" s="181">
        <v>7492.4353683012059</v>
      </c>
      <c r="M2385" s="181">
        <v>7604.7120091917332</v>
      </c>
      <c r="N2385" s="181">
        <v>7711.1119880226615</v>
      </c>
      <c r="O2385" s="181">
        <v>7812.376118677942</v>
      </c>
      <c r="P2385" s="181">
        <v>7909.0377097734272</v>
      </c>
      <c r="Q2385" s="181">
        <v>8001.4664137770578</v>
      </c>
      <c r="R2385" s="181">
        <v>8089.9081048854314</v>
      </c>
      <c r="S2385" s="181">
        <v>8174.5297922604686</v>
      </c>
      <c r="T2385" s="181">
        <v>8255.5281341621867</v>
      </c>
      <c r="U2385" s="181">
        <v>8332.7062129291153</v>
      </c>
      <c r="V2385" s="181">
        <v>8405.7650918872296</v>
      </c>
      <c r="W2385" s="181">
        <v>8474.7269942743569</v>
      </c>
      <c r="X2385" s="181">
        <v>8539.5886985460038</v>
      </c>
      <c r="Y2385" s="181">
        <v>8600.3043796542952</v>
      </c>
    </row>
    <row r="2386" spans="1:25" x14ac:dyDescent="0.25">
      <c r="A2386" s="178" t="s">
        <v>2206</v>
      </c>
      <c r="B2386" s="178" t="s">
        <v>594</v>
      </c>
      <c r="C2386" s="178" t="s">
        <v>508</v>
      </c>
      <c r="D2386" s="178" t="s">
        <v>2314</v>
      </c>
      <c r="E2386" s="181">
        <v>5534.4165550134658</v>
      </c>
      <c r="F2386" s="181">
        <v>5740.155191446258</v>
      </c>
      <c r="G2386" s="181">
        <v>5925.5750990304678</v>
      </c>
      <c r="H2386" s="181">
        <v>6097.7196395920928</v>
      </c>
      <c r="I2386" s="181">
        <v>6259.4248014109753</v>
      </c>
      <c r="J2386" s="182">
        <v>6412.7216904196857</v>
      </c>
      <c r="K2386" s="181">
        <v>6559.2775630323076</v>
      </c>
      <c r="L2386" s="181">
        <v>6700.3775920601574</v>
      </c>
      <c r="M2386" s="181">
        <v>6836.8553050326445</v>
      </c>
      <c r="N2386" s="181">
        <v>6969.2809345090318</v>
      </c>
      <c r="O2386" s="181">
        <v>7098.2525842601081</v>
      </c>
      <c r="P2386" s="181">
        <v>7224.1922698000526</v>
      </c>
      <c r="Q2386" s="181">
        <v>7347.3813384971099</v>
      </c>
      <c r="R2386" s="181">
        <v>7467.9934270471877</v>
      </c>
      <c r="S2386" s="181">
        <v>7586.1332013345036</v>
      </c>
      <c r="T2386" s="181">
        <v>7701.9357114418508</v>
      </c>
      <c r="U2386" s="181">
        <v>7815.1702247309468</v>
      </c>
      <c r="V2386" s="181">
        <v>7925.505382371598</v>
      </c>
      <c r="W2386" s="181">
        <v>8032.9077088165459</v>
      </c>
      <c r="X2386" s="181">
        <v>8137.3193230030301</v>
      </c>
      <c r="Y2386" s="181">
        <v>8238.6408586570578</v>
      </c>
    </row>
    <row r="2387" spans="1:25" x14ac:dyDescent="0.25">
      <c r="A2387" s="178" t="s">
        <v>2206</v>
      </c>
      <c r="B2387" s="178" t="s">
        <v>594</v>
      </c>
      <c r="C2387" s="178" t="s">
        <v>953</v>
      </c>
      <c r="D2387" s="178" t="s">
        <v>2315</v>
      </c>
      <c r="E2387" s="181">
        <v>1250.964913881219</v>
      </c>
      <c r="F2387" s="181">
        <v>1318.1378567950167</v>
      </c>
      <c r="G2387" s="181">
        <v>1382.3932963839884</v>
      </c>
      <c r="H2387" s="181">
        <v>1445.2150603436521</v>
      </c>
      <c r="I2387" s="181">
        <v>1507.1739043604441</v>
      </c>
      <c r="J2387" s="182">
        <v>1568.6831997901791</v>
      </c>
      <c r="K2387" s="181">
        <v>1630.0944763527866</v>
      </c>
      <c r="L2387" s="181">
        <v>1691.686789951103</v>
      </c>
      <c r="M2387" s="181">
        <v>1753.642178830562</v>
      </c>
      <c r="N2387" s="181">
        <v>1816.0862867451456</v>
      </c>
      <c r="O2387" s="181">
        <v>1879.1604803050898</v>
      </c>
      <c r="P2387" s="181">
        <v>1942.9679234879948</v>
      </c>
      <c r="Q2387" s="181">
        <v>2007.5798556335221</v>
      </c>
      <c r="R2387" s="181">
        <v>2073.041942630658</v>
      </c>
      <c r="S2387" s="181">
        <v>2139.3829954804273</v>
      </c>
      <c r="T2387" s="181">
        <v>2206.6419914879189</v>
      </c>
      <c r="U2387" s="181">
        <v>2274.7535145702273</v>
      </c>
      <c r="V2387" s="181">
        <v>2343.6177660848384</v>
      </c>
      <c r="W2387" s="181">
        <v>2413.2177288978819</v>
      </c>
      <c r="X2387" s="181">
        <v>2483.5276660747281</v>
      </c>
      <c r="Y2387" s="181">
        <v>2554.5071844805698</v>
      </c>
    </row>
    <row r="2388" spans="1:25" x14ac:dyDescent="0.25">
      <c r="A2388" s="178" t="s">
        <v>2206</v>
      </c>
      <c r="B2388" s="178" t="s">
        <v>594</v>
      </c>
      <c r="C2388" s="178" t="s">
        <v>240</v>
      </c>
      <c r="D2388" s="178" t="s">
        <v>241</v>
      </c>
      <c r="E2388" s="181">
        <v>10607.033100800887</v>
      </c>
      <c r="F2388" s="181">
        <v>11003.981908905378</v>
      </c>
      <c r="G2388" s="181">
        <v>11365.565849343504</v>
      </c>
      <c r="H2388" s="181">
        <v>11705.544528115173</v>
      </c>
      <c r="I2388" s="181">
        <v>12029.582527925264</v>
      </c>
      <c r="J2388" s="182">
        <v>12341.780708296101</v>
      </c>
      <c r="K2388" s="181">
        <v>12645.529654229485</v>
      </c>
      <c r="L2388" s="181">
        <v>12943.479221369294</v>
      </c>
      <c r="M2388" s="181">
        <v>13237.405047328426</v>
      </c>
      <c r="N2388" s="181">
        <v>13528.57034671299</v>
      </c>
      <c r="O2388" s="181">
        <v>13818.290291547046</v>
      </c>
      <c r="P2388" s="181">
        <v>14107.537925739249</v>
      </c>
      <c r="Q2388" s="181">
        <v>14397.011196892478</v>
      </c>
      <c r="R2388" s="181">
        <v>14687.195190506704</v>
      </c>
      <c r="S2388" s="181">
        <v>14978.436132233781</v>
      </c>
      <c r="T2388" s="181">
        <v>15271.136603440178</v>
      </c>
      <c r="U2388" s="181">
        <v>15564.968563816423</v>
      </c>
      <c r="V2388" s="181">
        <v>15859.387568201337</v>
      </c>
      <c r="W2388" s="181">
        <v>16154.4279897631</v>
      </c>
      <c r="X2388" s="181">
        <v>16450.065435595945</v>
      </c>
      <c r="Y2388" s="181">
        <v>16746.180577310988</v>
      </c>
    </row>
    <row r="2389" spans="1:25" x14ac:dyDescent="0.25">
      <c r="A2389" s="178" t="s">
        <v>2206</v>
      </c>
      <c r="B2389" s="178" t="s">
        <v>596</v>
      </c>
      <c r="C2389" s="178" t="s">
        <v>218</v>
      </c>
      <c r="D2389" s="178" t="s">
        <v>2316</v>
      </c>
      <c r="E2389" s="181">
        <v>21308.473808257193</v>
      </c>
      <c r="F2389" s="181">
        <v>21623.474879911948</v>
      </c>
      <c r="G2389" s="181">
        <v>21909.01945084758</v>
      </c>
      <c r="H2389" s="181">
        <v>22182.094368124312</v>
      </c>
      <c r="I2389" s="181">
        <v>22444.84530058864</v>
      </c>
      <c r="J2389" s="182">
        <v>22698.01754575608</v>
      </c>
      <c r="K2389" s="181">
        <v>22942.314688710503</v>
      </c>
      <c r="L2389" s="181">
        <v>23178.178349662434</v>
      </c>
      <c r="M2389" s="181">
        <v>23405.33714799715</v>
      </c>
      <c r="N2389" s="181">
        <v>23623.358644242111</v>
      </c>
      <c r="O2389" s="181">
        <v>23832.39604722978</v>
      </c>
      <c r="P2389" s="181">
        <v>24032.455547610403</v>
      </c>
      <c r="Q2389" s="181">
        <v>24223.455984480628</v>
      </c>
      <c r="R2389" s="181">
        <v>24405.281637599619</v>
      </c>
      <c r="S2389" s="181">
        <v>24577.772180801836</v>
      </c>
      <c r="T2389" s="181">
        <v>24740.884646966751</v>
      </c>
      <c r="U2389" s="181">
        <v>24893.757450004225</v>
      </c>
      <c r="V2389" s="181">
        <v>25035.460589675731</v>
      </c>
      <c r="W2389" s="181">
        <v>25165.940743910865</v>
      </c>
      <c r="X2389" s="181">
        <v>25285.103983047411</v>
      </c>
      <c r="Y2389" s="181">
        <v>25392.677735518646</v>
      </c>
    </row>
    <row r="2390" spans="1:25" x14ac:dyDescent="0.25">
      <c r="A2390" s="178" t="s">
        <v>2206</v>
      </c>
      <c r="B2390" s="178" t="s">
        <v>596</v>
      </c>
      <c r="C2390" s="178" t="s">
        <v>503</v>
      </c>
      <c r="D2390" s="178" t="s">
        <v>2317</v>
      </c>
      <c r="E2390" s="181">
        <v>5072.2729241508296</v>
      </c>
      <c r="F2390" s="181">
        <v>5130.968994709724</v>
      </c>
      <c r="G2390" s="181">
        <v>5182.2753041835731</v>
      </c>
      <c r="H2390" s="181">
        <v>5230.2653663423634</v>
      </c>
      <c r="I2390" s="181">
        <v>5275.4732787285011</v>
      </c>
      <c r="J2390" s="182">
        <v>5318.0984670605349</v>
      </c>
      <c r="K2390" s="181">
        <v>5358.3282512987471</v>
      </c>
      <c r="L2390" s="181">
        <v>5396.2867394239638</v>
      </c>
      <c r="M2390" s="181">
        <v>5431.9311327286086</v>
      </c>
      <c r="N2390" s="181">
        <v>5465.1820445991543</v>
      </c>
      <c r="O2390" s="181">
        <v>5496.0962858572148</v>
      </c>
      <c r="P2390" s="181">
        <v>5524.6962897640333</v>
      </c>
      <c r="Q2390" s="181">
        <v>5550.9843240048986</v>
      </c>
      <c r="R2390" s="181">
        <v>5574.9548676503737</v>
      </c>
      <c r="S2390" s="181">
        <v>5596.5924471646022</v>
      </c>
      <c r="T2390" s="181">
        <v>5615.908559399395</v>
      </c>
      <c r="U2390" s="181">
        <v>5632.7294627085548</v>
      </c>
      <c r="V2390" s="181">
        <v>5646.868319460139</v>
      </c>
      <c r="W2390" s="181">
        <v>5658.3379169450518</v>
      </c>
      <c r="X2390" s="181">
        <v>5667.1419376649628</v>
      </c>
      <c r="Y2390" s="181">
        <v>5673.2442632449447</v>
      </c>
    </row>
    <row r="2391" spans="1:25" x14ac:dyDescent="0.25">
      <c r="A2391" s="178" t="s">
        <v>2206</v>
      </c>
      <c r="B2391" s="178" t="s">
        <v>596</v>
      </c>
      <c r="C2391" s="178" t="s">
        <v>528</v>
      </c>
      <c r="D2391" s="178" t="s">
        <v>2318</v>
      </c>
      <c r="E2391" s="181">
        <v>4699.6287081081773</v>
      </c>
      <c r="F2391" s="181">
        <v>4821.9255952610474</v>
      </c>
      <c r="G2391" s="181">
        <v>4939.713662277929</v>
      </c>
      <c r="H2391" s="181">
        <v>5056.6768231966862</v>
      </c>
      <c r="I2391" s="181">
        <v>5173.2454185670576</v>
      </c>
      <c r="J2391" s="182">
        <v>5289.5436872276205</v>
      </c>
      <c r="K2391" s="181">
        <v>5405.6923957829276</v>
      </c>
      <c r="L2391" s="181">
        <v>5521.7560096411389</v>
      </c>
      <c r="M2391" s="181">
        <v>5637.6307745045306</v>
      </c>
      <c r="N2391" s="181">
        <v>5753.1697298023146</v>
      </c>
      <c r="O2391" s="181">
        <v>5868.3642994480597</v>
      </c>
      <c r="P2391" s="181">
        <v>5983.1697193248283</v>
      </c>
      <c r="Q2391" s="181">
        <v>6097.5180506035003</v>
      </c>
      <c r="R2391" s="181">
        <v>6211.3303748271273</v>
      </c>
      <c r="S2391" s="181">
        <v>6324.5136709528142</v>
      </c>
      <c r="T2391" s="181">
        <v>6437.0022568072545</v>
      </c>
      <c r="U2391" s="181">
        <v>6548.5131854206611</v>
      </c>
      <c r="V2391" s="181">
        <v>6658.7338108950089</v>
      </c>
      <c r="W2391" s="181">
        <v>6767.5746262083985</v>
      </c>
      <c r="X2391" s="181">
        <v>6874.93257670193</v>
      </c>
      <c r="Y2391" s="181">
        <v>6980.6524480157314</v>
      </c>
    </row>
    <row r="2392" spans="1:25" x14ac:dyDescent="0.25">
      <c r="A2392" s="178" t="s">
        <v>2206</v>
      </c>
      <c r="B2392" s="178" t="s">
        <v>596</v>
      </c>
      <c r="C2392" s="178" t="s">
        <v>240</v>
      </c>
      <c r="D2392" s="178" t="s">
        <v>241</v>
      </c>
      <c r="E2392" s="181">
        <v>3926.6229376395313</v>
      </c>
      <c r="F2392" s="181">
        <v>4089.615201671515</v>
      </c>
      <c r="G2392" s="181">
        <v>4253.2595058829856</v>
      </c>
      <c r="H2392" s="181">
        <v>4420.7380920695932</v>
      </c>
      <c r="I2392" s="181">
        <v>4592.5395418261751</v>
      </c>
      <c r="J2392" s="182">
        <v>4768.9025859962285</v>
      </c>
      <c r="K2392" s="181">
        <v>4950.073003556502</v>
      </c>
      <c r="L2392" s="181">
        <v>5136.2547133572843</v>
      </c>
      <c r="M2392" s="181">
        <v>5327.5003366018627</v>
      </c>
      <c r="N2392" s="181">
        <v>5523.8188070325432</v>
      </c>
      <c r="O2392" s="181">
        <v>5725.3489334892538</v>
      </c>
      <c r="P2392" s="181">
        <v>5932.1968597107043</v>
      </c>
      <c r="Q2392" s="181">
        <v>6144.4463048181242</v>
      </c>
      <c r="R2392" s="181">
        <v>6362.1690595085947</v>
      </c>
      <c r="S2392" s="181">
        <v>6585.4206364392949</v>
      </c>
      <c r="T2392" s="181">
        <v>6814.2826984246949</v>
      </c>
      <c r="U2392" s="181">
        <v>7048.6019164314803</v>
      </c>
      <c r="V2392" s="181">
        <v>7288.1753468393599</v>
      </c>
      <c r="W2392" s="181">
        <v>7533.0280063165637</v>
      </c>
      <c r="X2392" s="181">
        <v>7783.1648391716171</v>
      </c>
      <c r="Y2392" s="181">
        <v>8038.5245693496327</v>
      </c>
    </row>
    <row r="2393" spans="1:25" x14ac:dyDescent="0.25">
      <c r="A2393" s="178" t="s">
        <v>2206</v>
      </c>
      <c r="B2393" s="178" t="s">
        <v>598</v>
      </c>
      <c r="C2393" s="178" t="s">
        <v>218</v>
      </c>
      <c r="D2393" s="178" t="s">
        <v>2319</v>
      </c>
      <c r="E2393" s="181">
        <v>285224.18501770101</v>
      </c>
      <c r="F2393" s="181">
        <v>286182.81944686512</v>
      </c>
      <c r="G2393" s="181">
        <v>287728.11611160269</v>
      </c>
      <c r="H2393" s="181">
        <v>289835.88138380664</v>
      </c>
      <c r="I2393" s="181">
        <v>292357.82701815112</v>
      </c>
      <c r="J2393" s="182">
        <v>295172.40087700635</v>
      </c>
      <c r="K2393" s="181">
        <v>298185.19835127256</v>
      </c>
      <c r="L2393" s="181">
        <v>301327.3954795993</v>
      </c>
      <c r="M2393" s="181">
        <v>304538.81496047002</v>
      </c>
      <c r="N2393" s="181">
        <v>307770.10664919129</v>
      </c>
      <c r="O2393" s="181">
        <v>310988.14036839496</v>
      </c>
      <c r="P2393" s="181">
        <v>314165.47350713593</v>
      </c>
      <c r="Q2393" s="181">
        <v>317278.5193950542</v>
      </c>
      <c r="R2393" s="181">
        <v>320306.72848739917</v>
      </c>
      <c r="S2393" s="181">
        <v>323232.58540684939</v>
      </c>
      <c r="T2393" s="181">
        <v>326042.95974220301</v>
      </c>
      <c r="U2393" s="181">
        <v>328748.23690907698</v>
      </c>
      <c r="V2393" s="181">
        <v>331360.16995812976</v>
      </c>
      <c r="W2393" s="181">
        <v>333872.01025781495</v>
      </c>
      <c r="X2393" s="181">
        <v>336278.36949441623</v>
      </c>
      <c r="Y2393" s="181">
        <v>338573.36109969998</v>
      </c>
    </row>
    <row r="2394" spans="1:25" x14ac:dyDescent="0.25">
      <c r="A2394" s="178" t="s">
        <v>2206</v>
      </c>
      <c r="B2394" s="178" t="s">
        <v>598</v>
      </c>
      <c r="C2394" s="178" t="s">
        <v>240</v>
      </c>
      <c r="D2394" s="178" t="s">
        <v>241</v>
      </c>
      <c r="E2394" s="181">
        <v>107.74444945786468</v>
      </c>
      <c r="F2394" s="181">
        <v>106.39640908745052</v>
      </c>
      <c r="G2394" s="181">
        <v>105.2787134318923</v>
      </c>
      <c r="H2394" s="181">
        <v>104.37230400855644</v>
      </c>
      <c r="I2394" s="181">
        <v>103.61501646078644</v>
      </c>
      <c r="J2394" s="182">
        <v>102.95763949355748</v>
      </c>
      <c r="K2394" s="181">
        <v>102.3631790148882</v>
      </c>
      <c r="L2394" s="181">
        <v>101.80547984521999</v>
      </c>
      <c r="M2394" s="181">
        <v>101.26282639957</v>
      </c>
      <c r="N2394" s="181">
        <v>100.71836816922642</v>
      </c>
      <c r="O2394" s="181">
        <v>100.16152477357095</v>
      </c>
      <c r="P2394" s="181">
        <v>99.584193100362683</v>
      </c>
      <c r="Q2394" s="181">
        <v>98.980006576236065</v>
      </c>
      <c r="R2394" s="181">
        <v>98.343967249960698</v>
      </c>
      <c r="S2394" s="181">
        <v>97.672353463476284</v>
      </c>
      <c r="T2394" s="181">
        <v>96.963034272389706</v>
      </c>
      <c r="U2394" s="181">
        <v>96.220953681426565</v>
      </c>
      <c r="V2394" s="181">
        <v>95.451197903065832</v>
      </c>
      <c r="W2394" s="181">
        <v>94.653340353950881</v>
      </c>
      <c r="X2394" s="181">
        <v>93.827408228413475</v>
      </c>
      <c r="Y2394" s="181">
        <v>92.973338535751452</v>
      </c>
    </row>
    <row r="2395" spans="1:25" x14ac:dyDescent="0.25">
      <c r="A2395" s="178" t="s">
        <v>2206</v>
      </c>
      <c r="B2395" s="178" t="s">
        <v>606</v>
      </c>
      <c r="C2395" s="178" t="s">
        <v>218</v>
      </c>
      <c r="D2395" s="178" t="s">
        <v>2320</v>
      </c>
      <c r="E2395" s="181">
        <v>7140.2628635875444</v>
      </c>
      <c r="F2395" s="181">
        <v>7256.3716671271268</v>
      </c>
      <c r="G2395" s="181">
        <v>7364.7794299828547</v>
      </c>
      <c r="H2395" s="181">
        <v>7471.2101621875454</v>
      </c>
      <c r="I2395" s="181">
        <v>7576.5645040758845</v>
      </c>
      <c r="J2395" s="182">
        <v>7681.2527138718924</v>
      </c>
      <c r="K2395" s="181">
        <v>7785.7612347602271</v>
      </c>
      <c r="L2395" s="181">
        <v>7890.2571542559544</v>
      </c>
      <c r="M2395" s="181">
        <v>7994.614339018176</v>
      </c>
      <c r="N2395" s="181">
        <v>8098.7072271919687</v>
      </c>
      <c r="O2395" s="181">
        <v>8202.5908349522215</v>
      </c>
      <c r="P2395" s="181">
        <v>8306.2250444242181</v>
      </c>
      <c r="Q2395" s="181">
        <v>8409.5051020107876</v>
      </c>
      <c r="R2395" s="181">
        <v>8512.3225663932262</v>
      </c>
      <c r="S2395" s="181">
        <v>8614.6312943835801</v>
      </c>
      <c r="T2395" s="181">
        <v>8716.6760846515572</v>
      </c>
      <c r="U2395" s="181">
        <v>8817.5536982580379</v>
      </c>
      <c r="V2395" s="181">
        <v>8916.0740711975868</v>
      </c>
      <c r="W2395" s="181">
        <v>9012.1965137605839</v>
      </c>
      <c r="X2395" s="181">
        <v>9105.9086674886221</v>
      </c>
      <c r="Y2395" s="181">
        <v>9197.3077884662889</v>
      </c>
    </row>
    <row r="2396" spans="1:25" x14ac:dyDescent="0.25">
      <c r="A2396" s="178" t="s">
        <v>2206</v>
      </c>
      <c r="B2396" s="178" t="s">
        <v>606</v>
      </c>
      <c r="C2396" s="178" t="s">
        <v>240</v>
      </c>
      <c r="D2396" s="178" t="s">
        <v>241</v>
      </c>
      <c r="E2396" s="181">
        <v>30024.034809421926</v>
      </c>
      <c r="F2396" s="181">
        <v>30591.844888650838</v>
      </c>
      <c r="G2396" s="181">
        <v>31130.60519030557</v>
      </c>
      <c r="H2396" s="181">
        <v>31664.35953603065</v>
      </c>
      <c r="I2396" s="181">
        <v>32196.908723065593</v>
      </c>
      <c r="J2396" s="182">
        <v>32730.003918681708</v>
      </c>
      <c r="K2396" s="181">
        <v>33265.740092384694</v>
      </c>
      <c r="L2396" s="181">
        <v>33804.86638024501</v>
      </c>
      <c r="M2396" s="181">
        <v>34346.880045478159</v>
      </c>
      <c r="N2396" s="181">
        <v>34891.27483961801</v>
      </c>
      <c r="O2396" s="181">
        <v>35438.318579731422</v>
      </c>
      <c r="P2396" s="181">
        <v>35987.869501168017</v>
      </c>
      <c r="Q2396" s="181">
        <v>36539.502960604746</v>
      </c>
      <c r="R2396" s="181">
        <v>37092.772931238665</v>
      </c>
      <c r="S2396" s="181">
        <v>37647.500012972996</v>
      </c>
      <c r="T2396" s="181">
        <v>38204.777413482356</v>
      </c>
      <c r="U2396" s="181">
        <v>38760.664120696121</v>
      </c>
      <c r="V2396" s="181">
        <v>39309.907422872217</v>
      </c>
      <c r="W2396" s="181">
        <v>39852.273813085201</v>
      </c>
      <c r="X2396" s="181">
        <v>40387.651627038176</v>
      </c>
      <c r="Y2396" s="181">
        <v>40916.414504315042</v>
      </c>
    </row>
    <row r="2397" spans="1:25" x14ac:dyDescent="0.25">
      <c r="A2397" s="178" t="s">
        <v>2206</v>
      </c>
      <c r="B2397" s="178" t="s">
        <v>608</v>
      </c>
      <c r="C2397" s="178" t="s">
        <v>218</v>
      </c>
      <c r="D2397" s="178" t="s">
        <v>2321</v>
      </c>
      <c r="E2397" s="181">
        <v>9616.5552248217027</v>
      </c>
      <c r="F2397" s="181">
        <v>9641.4535520385198</v>
      </c>
      <c r="G2397" s="181">
        <v>9680.2571677385313</v>
      </c>
      <c r="H2397" s="181">
        <v>9732.9936125640761</v>
      </c>
      <c r="I2397" s="181">
        <v>9795.2299002749241</v>
      </c>
      <c r="J2397" s="182">
        <v>9863.2352718102866</v>
      </c>
      <c r="K2397" s="181">
        <v>9934.3079352566565</v>
      </c>
      <c r="L2397" s="181">
        <v>10006.337897135627</v>
      </c>
      <c r="M2397" s="181">
        <v>10077.452397824762</v>
      </c>
      <c r="N2397" s="181">
        <v>10146.115235746644</v>
      </c>
      <c r="O2397" s="181">
        <v>10211.351369725346</v>
      </c>
      <c r="P2397" s="181">
        <v>10272.340154850897</v>
      </c>
      <c r="Q2397" s="181">
        <v>10328.375157226215</v>
      </c>
      <c r="R2397" s="181">
        <v>10378.893357405506</v>
      </c>
      <c r="S2397" s="181">
        <v>10423.480541957761</v>
      </c>
      <c r="T2397" s="181">
        <v>10461.857006317214</v>
      </c>
      <c r="U2397" s="181">
        <v>10493.51783683899</v>
      </c>
      <c r="V2397" s="181">
        <v>10517.942755648179</v>
      </c>
      <c r="W2397" s="181">
        <v>10534.915372797752</v>
      </c>
      <c r="X2397" s="181">
        <v>10544.287540034138</v>
      </c>
      <c r="Y2397" s="181">
        <v>10545.875627541418</v>
      </c>
    </row>
    <row r="2398" spans="1:25" x14ac:dyDescent="0.25">
      <c r="A2398" s="178" t="s">
        <v>2206</v>
      </c>
      <c r="B2398" s="178" t="s">
        <v>608</v>
      </c>
      <c r="C2398" s="178" t="s">
        <v>240</v>
      </c>
      <c r="D2398" s="178" t="s">
        <v>241</v>
      </c>
      <c r="E2398" s="181">
        <v>2851.5935781452076</v>
      </c>
      <c r="F2398" s="181">
        <v>2878.1480802073525</v>
      </c>
      <c r="G2398" s="181">
        <v>2912.6054720521211</v>
      </c>
      <c r="H2398" s="181">
        <v>2955.2310194562742</v>
      </c>
      <c r="I2398" s="181">
        <v>3004.9632987273326</v>
      </c>
      <c r="J2398" s="182">
        <v>3060.9393452423928</v>
      </c>
      <c r="K2398" s="181">
        <v>3122.5948835718245</v>
      </c>
      <c r="L2398" s="181">
        <v>3189.533261932947</v>
      </c>
      <c r="M2398" s="181">
        <v>3261.4143365267951</v>
      </c>
      <c r="N2398" s="181">
        <v>3337.9846991306003</v>
      </c>
      <c r="O2398" s="181">
        <v>3419.154422656115</v>
      </c>
      <c r="P2398" s="181">
        <v>3504.868883634691</v>
      </c>
      <c r="Q2398" s="181">
        <v>3595.0952571349617</v>
      </c>
      <c r="R2398" s="181">
        <v>3689.8327620818295</v>
      </c>
      <c r="S2398" s="181">
        <v>3789.1162620869927</v>
      </c>
      <c r="T2398" s="181">
        <v>3893.0137433482778</v>
      </c>
      <c r="U2398" s="181">
        <v>4001.4923461479566</v>
      </c>
      <c r="V2398" s="181">
        <v>4114.4869552688497</v>
      </c>
      <c r="W2398" s="181">
        <v>4232.023514275932</v>
      </c>
      <c r="X2398" s="181">
        <v>4354.1341751615473</v>
      </c>
      <c r="Y2398" s="181">
        <v>4480.814510555696</v>
      </c>
    </row>
    <row r="2399" spans="1:25" x14ac:dyDescent="0.25">
      <c r="A2399" s="178" t="s">
        <v>2206</v>
      </c>
      <c r="B2399" s="178" t="s">
        <v>612</v>
      </c>
      <c r="C2399" s="178" t="s">
        <v>218</v>
      </c>
      <c r="D2399" s="178" t="s">
        <v>2322</v>
      </c>
      <c r="E2399" s="181">
        <v>36626.283110660253</v>
      </c>
      <c r="F2399" s="181">
        <v>36521.420128348058</v>
      </c>
      <c r="G2399" s="181">
        <v>36522.820077123295</v>
      </c>
      <c r="H2399" s="181">
        <v>36619.16891355667</v>
      </c>
      <c r="I2399" s="181">
        <v>36784.128027619743</v>
      </c>
      <c r="J2399" s="182">
        <v>36996.832582535251</v>
      </c>
      <c r="K2399" s="181">
        <v>37241.808418039087</v>
      </c>
      <c r="L2399" s="181">
        <v>37507.227282619693</v>
      </c>
      <c r="M2399" s="181">
        <v>37783.162991485493</v>
      </c>
      <c r="N2399" s="181">
        <v>38061.664431730213</v>
      </c>
      <c r="O2399" s="181">
        <v>38337.42433153883</v>
      </c>
      <c r="P2399" s="181">
        <v>38606.163321868509</v>
      </c>
      <c r="Q2399" s="181">
        <v>38864.493586643628</v>
      </c>
      <c r="R2399" s="181">
        <v>39109.740911992259</v>
      </c>
      <c r="S2399" s="181">
        <v>39339.673623458482</v>
      </c>
      <c r="T2399" s="181">
        <v>39551.563101567001</v>
      </c>
      <c r="U2399" s="181">
        <v>39742.070971725567</v>
      </c>
      <c r="V2399" s="181">
        <v>39909.004063942513</v>
      </c>
      <c r="W2399" s="181">
        <v>40051.372301143958</v>
      </c>
      <c r="X2399" s="181">
        <v>40168.264288243947</v>
      </c>
      <c r="Y2399" s="181">
        <v>40257.868129996539</v>
      </c>
    </row>
    <row r="2400" spans="1:25" x14ac:dyDescent="0.25">
      <c r="A2400" s="178" t="s">
        <v>2206</v>
      </c>
      <c r="B2400" s="178" t="s">
        <v>612</v>
      </c>
      <c r="C2400" s="178" t="s">
        <v>512</v>
      </c>
      <c r="D2400" s="178" t="s">
        <v>2323</v>
      </c>
      <c r="E2400" s="181">
        <v>2621.9560799570113</v>
      </c>
      <c r="F2400" s="181">
        <v>2723.5024451035424</v>
      </c>
      <c r="G2400" s="181">
        <v>2837.213156090445</v>
      </c>
      <c r="H2400" s="181">
        <v>2963.3550781951976</v>
      </c>
      <c r="I2400" s="181">
        <v>3100.8676003473447</v>
      </c>
      <c r="J2400" s="182">
        <v>3248.888825902171</v>
      </c>
      <c r="K2400" s="181">
        <v>3406.8155124003874</v>
      </c>
      <c r="L2400" s="181">
        <v>3574.2124471033831</v>
      </c>
      <c r="M2400" s="181">
        <v>3750.6907967652396</v>
      </c>
      <c r="N2400" s="181">
        <v>3935.9382418351265</v>
      </c>
      <c r="O2400" s="181">
        <v>4129.8186337138741</v>
      </c>
      <c r="P2400" s="181">
        <v>4332.2373233306607</v>
      </c>
      <c r="Q2400" s="181">
        <v>4543.1403903213477</v>
      </c>
      <c r="R2400" s="181">
        <v>4762.5070494511701</v>
      </c>
      <c r="S2400" s="181">
        <v>4990.3268733948707</v>
      </c>
      <c r="T2400" s="181">
        <v>5226.4817829141102</v>
      </c>
      <c r="U2400" s="181">
        <v>5470.7117447526389</v>
      </c>
      <c r="V2400" s="181">
        <v>5722.842264850131</v>
      </c>
      <c r="W2400" s="181">
        <v>5982.8186019318146</v>
      </c>
      <c r="X2400" s="181">
        <v>6250.5617260134977</v>
      </c>
      <c r="Y2400" s="181">
        <v>6525.8081765974957</v>
      </c>
    </row>
    <row r="2401" spans="1:25" x14ac:dyDescent="0.25">
      <c r="A2401" s="178" t="s">
        <v>2206</v>
      </c>
      <c r="B2401" s="178" t="s">
        <v>612</v>
      </c>
      <c r="C2401" s="178" t="s">
        <v>240</v>
      </c>
      <c r="D2401" s="178" t="s">
        <v>241</v>
      </c>
      <c r="E2401" s="181">
        <v>820.2595567289161</v>
      </c>
      <c r="F2401" s="181">
        <v>868.48790875325312</v>
      </c>
      <c r="G2401" s="181">
        <v>922.22755146333668</v>
      </c>
      <c r="H2401" s="181">
        <v>981.83823674283087</v>
      </c>
      <c r="I2401" s="181">
        <v>1047.2481264915732</v>
      </c>
      <c r="J2401" s="182">
        <v>1118.4365207513542</v>
      </c>
      <c r="K2401" s="181">
        <v>1195.4604867600976</v>
      </c>
      <c r="L2401" s="181">
        <v>1278.4304125239214</v>
      </c>
      <c r="M2401" s="181">
        <v>1367.4709654116859</v>
      </c>
      <c r="N2401" s="181">
        <v>1462.7336324093937</v>
      </c>
      <c r="O2401" s="181">
        <v>1564.4369752166135</v>
      </c>
      <c r="P2401" s="181">
        <v>1672.820925969201</v>
      </c>
      <c r="Q2401" s="181">
        <v>1788.1481224617005</v>
      </c>
      <c r="R2401" s="181">
        <v>1910.7025611221366</v>
      </c>
      <c r="S2401" s="181">
        <v>2040.7817800297437</v>
      </c>
      <c r="T2401" s="181">
        <v>2178.648344225453</v>
      </c>
      <c r="U2401" s="181">
        <v>2324.5112272922506</v>
      </c>
      <c r="V2401" s="181">
        <v>2478.618646271224</v>
      </c>
      <c r="W2401" s="181">
        <v>2641.2766529928144</v>
      </c>
      <c r="X2401" s="181">
        <v>2812.7894607358444</v>
      </c>
      <c r="Y2401" s="181">
        <v>2993.3851661324034</v>
      </c>
    </row>
    <row r="2402" spans="1:25" x14ac:dyDescent="0.25">
      <c r="A2402" s="178" t="s">
        <v>2206</v>
      </c>
      <c r="B2402" s="178" t="s">
        <v>618</v>
      </c>
      <c r="C2402" s="178" t="s">
        <v>218</v>
      </c>
      <c r="D2402" s="178" t="s">
        <v>2324</v>
      </c>
      <c r="E2402" s="181">
        <v>111232.25243637916</v>
      </c>
      <c r="F2402" s="181">
        <v>115748.6025278173</v>
      </c>
      <c r="G2402" s="181">
        <v>119607.54298170573</v>
      </c>
      <c r="H2402" s="181">
        <v>122995.42496190018</v>
      </c>
      <c r="I2402" s="181">
        <v>126008.71464656244</v>
      </c>
      <c r="J2402" s="182">
        <v>128719.86319852009</v>
      </c>
      <c r="K2402" s="181">
        <v>131186.95868494979</v>
      </c>
      <c r="L2402" s="181">
        <v>133456.08130179913</v>
      </c>
      <c r="M2402" s="181">
        <v>135559.73690136219</v>
      </c>
      <c r="N2402" s="181">
        <v>137522.1157413589</v>
      </c>
      <c r="O2402" s="181">
        <v>139364.86683552331</v>
      </c>
      <c r="P2402" s="181">
        <v>141103.62245080605</v>
      </c>
      <c r="Q2402" s="181">
        <v>142749.2457921904</v>
      </c>
      <c r="R2402" s="181">
        <v>144308.89737882328</v>
      </c>
      <c r="S2402" s="181">
        <v>145787.71568623462</v>
      </c>
      <c r="T2402" s="181">
        <v>147190.18191588993</v>
      </c>
      <c r="U2402" s="181">
        <v>148519.64590874678</v>
      </c>
      <c r="V2402" s="181">
        <v>149777.56790694036</v>
      </c>
      <c r="W2402" s="181">
        <v>150963.89495930407</v>
      </c>
      <c r="X2402" s="181">
        <v>152077.96299461034</v>
      </c>
      <c r="Y2402" s="181">
        <v>153117.89889218859</v>
      </c>
    </row>
    <row r="2403" spans="1:25" x14ac:dyDescent="0.25">
      <c r="A2403" s="178" t="s">
        <v>2206</v>
      </c>
      <c r="B2403" s="178" t="s">
        <v>618</v>
      </c>
      <c r="C2403" s="178" t="s">
        <v>282</v>
      </c>
      <c r="D2403" s="178" t="s">
        <v>2325</v>
      </c>
      <c r="E2403" s="181">
        <v>1250.2846104615644</v>
      </c>
      <c r="F2403" s="181">
        <v>1336.4211033363597</v>
      </c>
      <c r="G2403" s="181">
        <v>1418.5202907655037</v>
      </c>
      <c r="H2403" s="181">
        <v>1498.3571875199625</v>
      </c>
      <c r="I2403" s="181">
        <v>1576.7992126663132</v>
      </c>
      <c r="J2403" s="182">
        <v>1654.5153362645392</v>
      </c>
      <c r="K2403" s="181">
        <v>1732.0694680590786</v>
      </c>
      <c r="L2403" s="181">
        <v>1809.9326960175274</v>
      </c>
      <c r="M2403" s="181">
        <v>1888.444340782167</v>
      </c>
      <c r="N2403" s="181">
        <v>1967.8655905118098</v>
      </c>
      <c r="O2403" s="181">
        <v>2048.4511210448554</v>
      </c>
      <c r="P2403" s="181">
        <v>2130.3937500785241</v>
      </c>
      <c r="Q2403" s="181">
        <v>2213.8334911802563</v>
      </c>
      <c r="R2403" s="181">
        <v>2298.8659833870665</v>
      </c>
      <c r="S2403" s="181">
        <v>2385.5630069386643</v>
      </c>
      <c r="T2403" s="181">
        <v>2473.9915798274142</v>
      </c>
      <c r="U2403" s="181">
        <v>2564.2047185392712</v>
      </c>
      <c r="V2403" s="181">
        <v>2656.2257275677371</v>
      </c>
      <c r="W2403" s="181">
        <v>2750.0507708002506</v>
      </c>
      <c r="X2403" s="181">
        <v>2845.6620418990801</v>
      </c>
      <c r="Y2403" s="181">
        <v>2943.0145546862495</v>
      </c>
    </row>
    <row r="2404" spans="1:25" x14ac:dyDescent="0.25">
      <c r="A2404" s="178" t="s">
        <v>2206</v>
      </c>
      <c r="B2404" s="178" t="s">
        <v>618</v>
      </c>
      <c r="C2404" s="178" t="s">
        <v>752</v>
      </c>
      <c r="D2404" s="178" t="s">
        <v>2326</v>
      </c>
      <c r="E2404" s="181">
        <v>3413.4103229008088</v>
      </c>
      <c r="F2404" s="181">
        <v>3537.1939601097802</v>
      </c>
      <c r="G2404" s="181">
        <v>3639.8797825713432</v>
      </c>
      <c r="H2404" s="181">
        <v>3727.3723647909924</v>
      </c>
      <c r="I2404" s="181">
        <v>3802.7673612849321</v>
      </c>
      <c r="J2404" s="182">
        <v>3868.3886315203058</v>
      </c>
      <c r="K2404" s="181">
        <v>3926.0926606371722</v>
      </c>
      <c r="L2404" s="181">
        <v>3977.3481000061124</v>
      </c>
      <c r="M2404" s="181">
        <v>4023.1970466988341</v>
      </c>
      <c r="N2404" s="181">
        <v>4064.4191072515728</v>
      </c>
      <c r="O2404" s="181">
        <v>4101.7066409199297</v>
      </c>
      <c r="P2404" s="181">
        <v>4135.5645844418086</v>
      </c>
      <c r="Q2404" s="181">
        <v>4166.3506579377417</v>
      </c>
      <c r="R2404" s="181">
        <v>4194.3093431350635</v>
      </c>
      <c r="S2404" s="181">
        <v>4219.6228282821658</v>
      </c>
      <c r="T2404" s="181">
        <v>4242.4516031780104</v>
      </c>
      <c r="U2404" s="181">
        <v>4262.9212742892523</v>
      </c>
      <c r="V2404" s="181">
        <v>4281.101593202945</v>
      </c>
      <c r="W2404" s="181">
        <v>4297.0183149881577</v>
      </c>
      <c r="X2404" s="181">
        <v>4310.6796744353678</v>
      </c>
      <c r="Y2404" s="181">
        <v>4322.0598707139634</v>
      </c>
    </row>
    <row r="2405" spans="1:25" x14ac:dyDescent="0.25">
      <c r="A2405" s="178" t="s">
        <v>2206</v>
      </c>
      <c r="B2405" s="178" t="s">
        <v>618</v>
      </c>
      <c r="C2405" s="178" t="s">
        <v>449</v>
      </c>
      <c r="D2405" s="178" t="s">
        <v>2327</v>
      </c>
      <c r="E2405" s="181">
        <v>5392.942150784992</v>
      </c>
      <c r="F2405" s="181">
        <v>5522.3255423808123</v>
      </c>
      <c r="G2405" s="181">
        <v>5615.3397255760301</v>
      </c>
      <c r="H2405" s="181">
        <v>5682.2147457179335</v>
      </c>
      <c r="I2405" s="181">
        <v>5728.4943026589381</v>
      </c>
      <c r="J2405" s="182">
        <v>5758.3318830778453</v>
      </c>
      <c r="K2405" s="181">
        <v>5775.013513456187</v>
      </c>
      <c r="L2405" s="181">
        <v>5781.1192491549764</v>
      </c>
      <c r="M2405" s="181">
        <v>5778.505023235778</v>
      </c>
      <c r="N2405" s="181">
        <v>5768.5749749954757</v>
      </c>
      <c r="O2405" s="181">
        <v>5752.5515476504106</v>
      </c>
      <c r="P2405" s="181">
        <v>5731.3455914574361</v>
      </c>
      <c r="Q2405" s="181">
        <v>5705.6282809736285</v>
      </c>
      <c r="R2405" s="181">
        <v>5675.8901115200797</v>
      </c>
      <c r="S2405" s="181">
        <v>5642.5188672150061</v>
      </c>
      <c r="T2405" s="181">
        <v>5605.858731982541</v>
      </c>
      <c r="U2405" s="181">
        <v>5566.1951796489047</v>
      </c>
      <c r="V2405" s="181">
        <v>5523.7309709745859</v>
      </c>
      <c r="W2405" s="181">
        <v>5478.6058269288887</v>
      </c>
      <c r="X2405" s="181">
        <v>5430.9332862889241</v>
      </c>
      <c r="Y2405" s="181">
        <v>5380.7815482853302</v>
      </c>
    </row>
    <row r="2406" spans="1:25" x14ac:dyDescent="0.25">
      <c r="A2406" s="178" t="s">
        <v>2206</v>
      </c>
      <c r="B2406" s="178" t="s">
        <v>618</v>
      </c>
      <c r="C2406" s="178" t="s">
        <v>352</v>
      </c>
      <c r="D2406" s="178" t="s">
        <v>2328</v>
      </c>
      <c r="E2406" s="181">
        <v>9406.3660070082096</v>
      </c>
      <c r="F2406" s="181">
        <v>10054.403559227036</v>
      </c>
      <c r="G2406" s="181">
        <v>10672.066929130791</v>
      </c>
      <c r="H2406" s="181">
        <v>11272.710227026722</v>
      </c>
      <c r="I2406" s="181">
        <v>11862.859376015387</v>
      </c>
      <c r="J2406" s="182">
        <v>12447.547291945933</v>
      </c>
      <c r="K2406" s="181">
        <v>13031.016482009696</v>
      </c>
      <c r="L2406" s="181">
        <v>13616.81111991531</v>
      </c>
      <c r="M2406" s="181">
        <v>14207.484043735261</v>
      </c>
      <c r="N2406" s="181">
        <v>14805.000271192657</v>
      </c>
      <c r="O2406" s="181">
        <v>15411.275825350633</v>
      </c>
      <c r="P2406" s="181">
        <v>16027.761346981308</v>
      </c>
      <c r="Q2406" s="181">
        <v>16655.510211332421</v>
      </c>
      <c r="R2406" s="181">
        <v>17295.24194720501</v>
      </c>
      <c r="S2406" s="181">
        <v>17947.496584605939</v>
      </c>
      <c r="T2406" s="181">
        <v>18612.77832534651</v>
      </c>
      <c r="U2406" s="181">
        <v>19291.486032587254</v>
      </c>
      <c r="V2406" s="181">
        <v>19983.79503488429</v>
      </c>
      <c r="W2406" s="181">
        <v>20689.676471705792</v>
      </c>
      <c r="X2406" s="181">
        <v>21408.99637920981</v>
      </c>
      <c r="Y2406" s="181">
        <v>22141.416309292796</v>
      </c>
    </row>
    <row r="2407" spans="1:25" x14ac:dyDescent="0.25">
      <c r="A2407" s="178" t="s">
        <v>2206</v>
      </c>
      <c r="B2407" s="178" t="s">
        <v>618</v>
      </c>
      <c r="C2407" s="178" t="s">
        <v>2329</v>
      </c>
      <c r="D2407" s="178" t="s">
        <v>2330</v>
      </c>
      <c r="E2407" s="181">
        <v>3389.820047231723</v>
      </c>
      <c r="F2407" s="181">
        <v>3481.2827958598027</v>
      </c>
      <c r="G2407" s="181">
        <v>3550.2566702434292</v>
      </c>
      <c r="H2407" s="181">
        <v>3603.0291507219895</v>
      </c>
      <c r="I2407" s="181">
        <v>3642.9820849015223</v>
      </c>
      <c r="J2407" s="182">
        <v>3672.6509850899783</v>
      </c>
      <c r="K2407" s="181">
        <v>3694.0467624296762</v>
      </c>
      <c r="L2407" s="181">
        <v>3708.7514473299202</v>
      </c>
      <c r="M2407" s="181">
        <v>3717.9000746223919</v>
      </c>
      <c r="N2407" s="181">
        <v>3722.3497481243267</v>
      </c>
      <c r="O2407" s="181">
        <v>3722.8502817543922</v>
      </c>
      <c r="P2407" s="181">
        <v>3719.9582482497412</v>
      </c>
      <c r="Q2407" s="181">
        <v>3714.0809070159607</v>
      </c>
      <c r="R2407" s="181">
        <v>3705.5124914083121</v>
      </c>
      <c r="S2407" s="181">
        <v>3694.4835729949814</v>
      </c>
      <c r="T2407" s="181">
        <v>3681.1989225916541</v>
      </c>
      <c r="U2407" s="181">
        <v>3665.8271620072828</v>
      </c>
      <c r="V2407" s="181">
        <v>3648.4843639232927</v>
      </c>
      <c r="W2407" s="181">
        <v>3629.2463020224595</v>
      </c>
      <c r="X2407" s="181">
        <v>3608.1723393928596</v>
      </c>
      <c r="Y2407" s="181">
        <v>3585.2924171412578</v>
      </c>
    </row>
    <row r="2408" spans="1:25" x14ac:dyDescent="0.25">
      <c r="A2408" s="178" t="s">
        <v>2206</v>
      </c>
      <c r="B2408" s="178" t="s">
        <v>618</v>
      </c>
      <c r="C2408" s="178" t="s">
        <v>1442</v>
      </c>
      <c r="D2408" s="178" t="s">
        <v>329</v>
      </c>
      <c r="E2408" s="181">
        <v>3903.6777911539903</v>
      </c>
      <c r="F2408" s="181">
        <v>4009.0052408600327</v>
      </c>
      <c r="G2408" s="181">
        <v>4088.4347615571819</v>
      </c>
      <c r="H2408" s="181">
        <v>4149.2069433125198</v>
      </c>
      <c r="I2408" s="181">
        <v>4195.2162829455883</v>
      </c>
      <c r="J2408" s="182">
        <v>4229.3826472775863</v>
      </c>
      <c r="K2408" s="181">
        <v>4254.0217784590941</v>
      </c>
      <c r="L2408" s="181">
        <v>4270.9555245197062</v>
      </c>
      <c r="M2408" s="181">
        <v>4281.4909785212612</v>
      </c>
      <c r="N2408" s="181">
        <v>4286.6151713649388</v>
      </c>
      <c r="O2408" s="181">
        <v>4287.1915801383184</v>
      </c>
      <c r="P2408" s="181">
        <v>4283.8611476061815</v>
      </c>
      <c r="Q2408" s="181">
        <v>4277.0928690174433</v>
      </c>
      <c r="R2408" s="181">
        <v>4267.2255801210067</v>
      </c>
      <c r="S2408" s="181">
        <v>4254.5248044837444</v>
      </c>
      <c r="T2408" s="181">
        <v>4239.2263538226007</v>
      </c>
      <c r="U2408" s="181">
        <v>4221.5244110739977</v>
      </c>
      <c r="V2408" s="181">
        <v>4201.5526442032924</v>
      </c>
      <c r="W2408" s="181">
        <v>4179.3983133123438</v>
      </c>
      <c r="X2408" s="181">
        <v>4155.1297802508398</v>
      </c>
      <c r="Y2408" s="181">
        <v>4128.7815248530769</v>
      </c>
    </row>
    <row r="2409" spans="1:25" x14ac:dyDescent="0.25">
      <c r="A2409" s="178" t="s">
        <v>2206</v>
      </c>
      <c r="B2409" s="178" t="s">
        <v>618</v>
      </c>
      <c r="C2409" s="178" t="s">
        <v>240</v>
      </c>
      <c r="D2409" s="178" t="s">
        <v>241</v>
      </c>
      <c r="E2409" s="181">
        <v>5664.7431530592457</v>
      </c>
      <c r="F2409" s="181">
        <v>5899.0185524185499</v>
      </c>
      <c r="G2409" s="181">
        <v>6104.6614841209857</v>
      </c>
      <c r="H2409" s="181">
        <v>6291.4645679174682</v>
      </c>
      <c r="I2409" s="181">
        <v>6464.5736605873135</v>
      </c>
      <c r="J2409" s="182">
        <v>6627.8669352585366</v>
      </c>
      <c r="K2409" s="181">
        <v>6784.4643702862832</v>
      </c>
      <c r="L2409" s="181">
        <v>6936.8592658714115</v>
      </c>
      <c r="M2409" s="181">
        <v>7086.8406466057249</v>
      </c>
      <c r="N2409" s="181">
        <v>7235.7647081015812</v>
      </c>
      <c r="O2409" s="181">
        <v>7384.8576912670696</v>
      </c>
      <c r="P2409" s="181">
        <v>7535.034336549792</v>
      </c>
      <c r="Q2409" s="181">
        <v>7686.9598520185136</v>
      </c>
      <c r="R2409" s="181">
        <v>7841.1022670976663</v>
      </c>
      <c r="S2409" s="181">
        <v>7997.8191317400415</v>
      </c>
      <c r="T2409" s="181">
        <v>8157.4302611305384</v>
      </c>
      <c r="U2409" s="181">
        <v>8320.191209021139</v>
      </c>
      <c r="V2409" s="181">
        <v>8486.248433360468</v>
      </c>
      <c r="W2409" s="181">
        <v>8655.6557700766207</v>
      </c>
      <c r="X2409" s="181">
        <v>8828.4219193829085</v>
      </c>
      <c r="Y2409" s="181">
        <v>9004.4728907775007</v>
      </c>
    </row>
    <row r="2410" spans="1:25" x14ac:dyDescent="0.25">
      <c r="A2410" s="178" t="s">
        <v>2206</v>
      </c>
      <c r="B2410" s="178" t="s">
        <v>620</v>
      </c>
      <c r="C2410" s="178" t="s">
        <v>218</v>
      </c>
      <c r="D2410" s="178" t="s">
        <v>2331</v>
      </c>
      <c r="E2410" s="181">
        <v>173117.13824654039</v>
      </c>
      <c r="F2410" s="181">
        <v>178616.92913117222</v>
      </c>
      <c r="G2410" s="181">
        <v>183415.48150896432</v>
      </c>
      <c r="H2410" s="181">
        <v>187752.47143869405</v>
      </c>
      <c r="I2410" s="181">
        <v>191728.16768768482</v>
      </c>
      <c r="J2410" s="182">
        <v>195414.84974165677</v>
      </c>
      <c r="K2410" s="181">
        <v>198867.17503666657</v>
      </c>
      <c r="L2410" s="181">
        <v>202126.37893267735</v>
      </c>
      <c r="M2410" s="181">
        <v>205217.89776921633</v>
      </c>
      <c r="N2410" s="181">
        <v>208159.64825370093</v>
      </c>
      <c r="O2410" s="181">
        <v>210969.93394931473</v>
      </c>
      <c r="P2410" s="181">
        <v>213660.14577699421</v>
      </c>
      <c r="Q2410" s="181">
        <v>216237.0351882574</v>
      </c>
      <c r="R2410" s="181">
        <v>218704.48289358194</v>
      </c>
      <c r="S2410" s="181">
        <v>221064.50078621513</v>
      </c>
      <c r="T2410" s="181">
        <v>223314.88400595519</v>
      </c>
      <c r="U2410" s="181">
        <v>225452.97708361095</v>
      </c>
      <c r="V2410" s="181">
        <v>227478.74441782257</v>
      </c>
      <c r="W2410" s="181">
        <v>229391.79102210677</v>
      </c>
      <c r="X2410" s="181">
        <v>231190.861551927</v>
      </c>
      <c r="Y2410" s="181">
        <v>232869.84206659463</v>
      </c>
    </row>
    <row r="2411" spans="1:25" x14ac:dyDescent="0.25">
      <c r="A2411" s="178" t="s">
        <v>2206</v>
      </c>
      <c r="B2411" s="178" t="s">
        <v>620</v>
      </c>
      <c r="C2411" s="178" t="s">
        <v>560</v>
      </c>
      <c r="D2411" s="178" t="s">
        <v>2332</v>
      </c>
      <c r="E2411" s="181">
        <v>5649.4959885339695</v>
      </c>
      <c r="F2411" s="181">
        <v>5951.4147294762952</v>
      </c>
      <c r="G2411" s="181">
        <v>6239.66888504904</v>
      </c>
      <c r="H2411" s="181">
        <v>6521.3749787767047</v>
      </c>
      <c r="I2411" s="181">
        <v>6799.3498685561126</v>
      </c>
      <c r="J2411" s="182">
        <v>7075.6605019070512</v>
      </c>
      <c r="K2411" s="181">
        <v>7351.9151301613974</v>
      </c>
      <c r="L2411" s="181">
        <v>7629.3639493294713</v>
      </c>
      <c r="M2411" s="181">
        <v>7908.7623973676482</v>
      </c>
      <c r="N2411" s="181">
        <v>8190.6392055779143</v>
      </c>
      <c r="O2411" s="181">
        <v>8475.5867643519741</v>
      </c>
      <c r="P2411" s="181">
        <v>8763.9660042045671</v>
      </c>
      <c r="Q2411" s="181">
        <v>9055.9746617930596</v>
      </c>
      <c r="R2411" s="181">
        <v>9351.7042204059471</v>
      </c>
      <c r="S2411" s="181">
        <v>9651.1716940274418</v>
      </c>
      <c r="T2411" s="181">
        <v>9954.2068341215472</v>
      </c>
      <c r="U2411" s="181">
        <v>10260.603884802777</v>
      </c>
      <c r="V2411" s="181">
        <v>10570.261376346511</v>
      </c>
      <c r="W2411" s="181">
        <v>10883.052718248193</v>
      </c>
      <c r="X2411" s="181">
        <v>11198.799797725715</v>
      </c>
      <c r="Y2411" s="181">
        <v>11517.070430401649</v>
      </c>
    </row>
    <row r="2412" spans="1:25" x14ac:dyDescent="0.25">
      <c r="A2412" s="178" t="s">
        <v>2206</v>
      </c>
      <c r="B2412" s="178" t="s">
        <v>620</v>
      </c>
      <c r="C2412" s="178" t="s">
        <v>528</v>
      </c>
      <c r="D2412" s="178" t="s">
        <v>2333</v>
      </c>
      <c r="E2412" s="181">
        <v>13480.399254878186</v>
      </c>
      <c r="F2412" s="181">
        <v>14200.814877562578</v>
      </c>
      <c r="G2412" s="181">
        <v>14888.625102029468</v>
      </c>
      <c r="H2412" s="181">
        <v>15560.81083748062</v>
      </c>
      <c r="I2412" s="181">
        <v>16224.093456790797</v>
      </c>
      <c r="J2412" s="182">
        <v>16883.404953515212</v>
      </c>
      <c r="K2412" s="181">
        <v>17542.58281512175</v>
      </c>
      <c r="L2412" s="181">
        <v>18204.61016460053</v>
      </c>
      <c r="M2412" s="181">
        <v>18871.289570762099</v>
      </c>
      <c r="N2412" s="181">
        <v>19543.882652176286</v>
      </c>
      <c r="O2412" s="181">
        <v>20223.80292590924</v>
      </c>
      <c r="P2412" s="181">
        <v>20911.911617006848</v>
      </c>
      <c r="Q2412" s="181">
        <v>21608.680549698038</v>
      </c>
      <c r="R2412" s="181">
        <v>22314.328014473951</v>
      </c>
      <c r="S2412" s="181">
        <v>23028.894608814535</v>
      </c>
      <c r="T2412" s="181">
        <v>23751.974098563249</v>
      </c>
      <c r="U2412" s="181">
        <v>24483.075524616655</v>
      </c>
      <c r="V2412" s="181">
        <v>25221.956767606418</v>
      </c>
      <c r="W2412" s="181">
        <v>25968.315766862564</v>
      </c>
      <c r="X2412" s="181">
        <v>26721.727523160374</v>
      </c>
      <c r="Y2412" s="181">
        <v>27481.160790885853</v>
      </c>
    </row>
    <row r="2413" spans="1:25" x14ac:dyDescent="0.25">
      <c r="A2413" s="178" t="s">
        <v>2206</v>
      </c>
      <c r="B2413" s="178" t="s">
        <v>620</v>
      </c>
      <c r="C2413" s="178" t="s">
        <v>508</v>
      </c>
      <c r="D2413" s="178" t="s">
        <v>2334</v>
      </c>
      <c r="E2413" s="181">
        <v>12127.023808296946</v>
      </c>
      <c r="F2413" s="181">
        <v>12742.32200191931</v>
      </c>
      <c r="G2413" s="181">
        <v>13325.200076064055</v>
      </c>
      <c r="H2413" s="181">
        <v>13891.054077395065</v>
      </c>
      <c r="I2413" s="181">
        <v>14445.988093677688</v>
      </c>
      <c r="J2413" s="182">
        <v>14994.454994696724</v>
      </c>
      <c r="K2413" s="181">
        <v>15539.892769668457</v>
      </c>
      <c r="L2413" s="181">
        <v>16084.949441030452</v>
      </c>
      <c r="M2413" s="181">
        <v>16631.205507295945</v>
      </c>
      <c r="N2413" s="181">
        <v>17179.749703420952</v>
      </c>
      <c r="O2413" s="181">
        <v>17731.792682607869</v>
      </c>
      <c r="P2413" s="181">
        <v>18288.049545342208</v>
      </c>
      <c r="Q2413" s="181">
        <v>18848.88820621774</v>
      </c>
      <c r="R2413" s="181">
        <v>19414.452012202382</v>
      </c>
      <c r="S2413" s="181">
        <v>19984.728415045513</v>
      </c>
      <c r="T2413" s="181">
        <v>20559.317999703198</v>
      </c>
      <c r="U2413" s="181">
        <v>21137.752078307301</v>
      </c>
      <c r="V2413" s="181">
        <v>21719.780852401975</v>
      </c>
      <c r="W2413" s="181">
        <v>22305.105410817174</v>
      </c>
      <c r="X2413" s="181">
        <v>22893.324403972369</v>
      </c>
      <c r="Y2413" s="181">
        <v>23483.522375657572</v>
      </c>
    </row>
    <row r="2414" spans="1:25" x14ac:dyDescent="0.25">
      <c r="A2414" s="178" t="s">
        <v>2206</v>
      </c>
      <c r="B2414" s="178" t="s">
        <v>620</v>
      </c>
      <c r="C2414" s="178" t="s">
        <v>510</v>
      </c>
      <c r="D2414" s="178" t="s">
        <v>2335</v>
      </c>
      <c r="E2414" s="181">
        <v>3720.4999009124904</v>
      </c>
      <c r="F2414" s="181">
        <v>3817.1378907799103</v>
      </c>
      <c r="G2414" s="181">
        <v>3897.6713585114612</v>
      </c>
      <c r="H2414" s="181">
        <v>3967.4264755507706</v>
      </c>
      <c r="I2414" s="181">
        <v>4028.6834432617452</v>
      </c>
      <c r="J2414" s="182">
        <v>4083.0883958353734</v>
      </c>
      <c r="K2414" s="181">
        <v>4131.8859064327335</v>
      </c>
      <c r="L2414" s="181">
        <v>4176.0165322991497</v>
      </c>
      <c r="M2414" s="181">
        <v>4216.0761383565923</v>
      </c>
      <c r="N2414" s="181">
        <v>4252.4944293044655</v>
      </c>
      <c r="O2414" s="181">
        <v>4285.7000502202127</v>
      </c>
      <c r="P2414" s="181">
        <v>4315.9730365822361</v>
      </c>
      <c r="Q2414" s="181">
        <v>4343.4945190752842</v>
      </c>
      <c r="R2414" s="181">
        <v>4368.3847465706531</v>
      </c>
      <c r="S2414" s="181">
        <v>4390.7246435967918</v>
      </c>
      <c r="T2414" s="181">
        <v>4410.5105092183994</v>
      </c>
      <c r="U2414" s="181">
        <v>4427.7303367223258</v>
      </c>
      <c r="V2414" s="181">
        <v>4442.4240156221822</v>
      </c>
      <c r="W2414" s="181">
        <v>4454.6240275558093</v>
      </c>
      <c r="X2414" s="181">
        <v>4464.3459722535335</v>
      </c>
      <c r="Y2414" s="181">
        <v>4471.5122624934011</v>
      </c>
    </row>
    <row r="2415" spans="1:25" x14ac:dyDescent="0.25">
      <c r="A2415" s="178" t="s">
        <v>2206</v>
      </c>
      <c r="B2415" s="178" t="s">
        <v>620</v>
      </c>
      <c r="C2415" s="178" t="s">
        <v>512</v>
      </c>
      <c r="D2415" s="178" t="s">
        <v>2336</v>
      </c>
      <c r="E2415" s="181">
        <v>12547.709125278227</v>
      </c>
      <c r="F2415" s="181">
        <v>13039.102670276561</v>
      </c>
      <c r="G2415" s="181">
        <v>13485.336410383514</v>
      </c>
      <c r="H2415" s="181">
        <v>13903.116611907342</v>
      </c>
      <c r="I2415" s="181">
        <v>14299.245845145264</v>
      </c>
      <c r="J2415" s="182">
        <v>14678.628613435563</v>
      </c>
      <c r="K2415" s="181">
        <v>15044.984067002828</v>
      </c>
      <c r="L2415" s="181">
        <v>15401.120952768821</v>
      </c>
      <c r="M2415" s="181">
        <v>15748.720612131097</v>
      </c>
      <c r="N2415" s="181">
        <v>16088.935020805866</v>
      </c>
      <c r="O2415" s="181">
        <v>16422.982400045243</v>
      </c>
      <c r="P2415" s="181">
        <v>16751.57666084067</v>
      </c>
      <c r="Q2415" s="181">
        <v>17075.08817999392</v>
      </c>
      <c r="R2415" s="181">
        <v>17393.671767090789</v>
      </c>
      <c r="S2415" s="181">
        <v>17707.338981713827</v>
      </c>
      <c r="T2415" s="181">
        <v>18015.763481154157</v>
      </c>
      <c r="U2415" s="181">
        <v>18318.574894659021</v>
      </c>
      <c r="V2415" s="181">
        <v>18615.608662594139</v>
      </c>
      <c r="W2415" s="181">
        <v>18906.668024300252</v>
      </c>
      <c r="X2415" s="181">
        <v>19191.48133809317</v>
      </c>
      <c r="Y2415" s="181">
        <v>19469.365197152732</v>
      </c>
    </row>
    <row r="2416" spans="1:25" x14ac:dyDescent="0.25">
      <c r="A2416" s="178" t="s">
        <v>2206</v>
      </c>
      <c r="B2416" s="178" t="s">
        <v>620</v>
      </c>
      <c r="C2416" s="178" t="s">
        <v>462</v>
      </c>
      <c r="D2416" s="178" t="s">
        <v>2337</v>
      </c>
      <c r="E2416" s="181">
        <v>24113.47715701722</v>
      </c>
      <c r="F2416" s="181">
        <v>25402.142672979</v>
      </c>
      <c r="G2416" s="181">
        <v>26632.484283969745</v>
      </c>
      <c r="H2416" s="181">
        <v>27834.877111556707</v>
      </c>
      <c r="I2416" s="181">
        <v>29021.344217387763</v>
      </c>
      <c r="J2416" s="182">
        <v>30200.707856032939</v>
      </c>
      <c r="K2416" s="181">
        <v>31379.832450766917</v>
      </c>
      <c r="L2416" s="181">
        <v>32564.054154230191</v>
      </c>
      <c r="M2416" s="181">
        <v>33756.597366606708</v>
      </c>
      <c r="N2416" s="181">
        <v>34959.718846764605</v>
      </c>
      <c r="O2416" s="181">
        <v>36175.947066660927</v>
      </c>
      <c r="P2416" s="181">
        <v>37406.822568981268</v>
      </c>
      <c r="Q2416" s="181">
        <v>38653.189343770078</v>
      </c>
      <c r="R2416" s="181">
        <v>39915.437864831008</v>
      </c>
      <c r="S2416" s="181">
        <v>41193.640752150066</v>
      </c>
      <c r="T2416" s="181">
        <v>42487.071341934214</v>
      </c>
      <c r="U2416" s="181">
        <v>43794.851416046004</v>
      </c>
      <c r="V2416" s="181">
        <v>45116.547876047676</v>
      </c>
      <c r="W2416" s="181">
        <v>46451.620401661792</v>
      </c>
      <c r="X2416" s="181">
        <v>47799.308762504734</v>
      </c>
      <c r="Y2416" s="181">
        <v>49157.768286390885</v>
      </c>
    </row>
    <row r="2417" spans="1:25" x14ac:dyDescent="0.25">
      <c r="A2417" s="178" t="s">
        <v>2206</v>
      </c>
      <c r="B2417" s="178" t="s">
        <v>620</v>
      </c>
      <c r="C2417" s="178" t="s">
        <v>703</v>
      </c>
      <c r="D2417" s="178" t="s">
        <v>2338</v>
      </c>
      <c r="E2417" s="181">
        <v>15790.064251280286</v>
      </c>
      <c r="F2417" s="181">
        <v>16070.22987688319</v>
      </c>
      <c r="G2417" s="181">
        <v>16277.627235508804</v>
      </c>
      <c r="H2417" s="181">
        <v>16436.010448700854</v>
      </c>
      <c r="I2417" s="181">
        <v>16555.881368962127</v>
      </c>
      <c r="J2417" s="182">
        <v>16644.838466583202</v>
      </c>
      <c r="K2417" s="181">
        <v>16708.627000456574</v>
      </c>
      <c r="L2417" s="181">
        <v>16751.599953764191</v>
      </c>
      <c r="M2417" s="181">
        <v>16776.608483525266</v>
      </c>
      <c r="N2417" s="181">
        <v>16785.764206660315</v>
      </c>
      <c r="O2417" s="181">
        <v>16781.113605665974</v>
      </c>
      <c r="P2417" s="181">
        <v>16764.066261208485</v>
      </c>
      <c r="Q2417" s="181">
        <v>16735.610678754449</v>
      </c>
      <c r="R2417" s="181">
        <v>16696.475671326101</v>
      </c>
      <c r="S2417" s="181">
        <v>16647.221938351497</v>
      </c>
      <c r="T2417" s="181">
        <v>16588.078020025634</v>
      </c>
      <c r="U2417" s="181">
        <v>16519.23805400568</v>
      </c>
      <c r="V2417" s="181">
        <v>16441.085864066979</v>
      </c>
      <c r="W2417" s="181">
        <v>16353.969558235851</v>
      </c>
      <c r="X2417" s="181">
        <v>16258.168262854037</v>
      </c>
      <c r="Y2417" s="181">
        <v>16153.619057876542</v>
      </c>
    </row>
    <row r="2418" spans="1:25" x14ac:dyDescent="0.25">
      <c r="A2418" s="178" t="s">
        <v>2206</v>
      </c>
      <c r="B2418" s="178" t="s">
        <v>620</v>
      </c>
      <c r="C2418" s="178" t="s">
        <v>972</v>
      </c>
      <c r="D2418" s="178" t="s">
        <v>2339</v>
      </c>
      <c r="E2418" s="181">
        <v>10162.115559469748</v>
      </c>
      <c r="F2418" s="181">
        <v>10277.581623891798</v>
      </c>
      <c r="G2418" s="181">
        <v>10344.953849665875</v>
      </c>
      <c r="H2418" s="181">
        <v>10380.122549560661</v>
      </c>
      <c r="I2418" s="181">
        <v>10390.273785083966</v>
      </c>
      <c r="J2418" s="182">
        <v>10380.610213695429</v>
      </c>
      <c r="K2418" s="181">
        <v>10355.061354268275</v>
      </c>
      <c r="L2418" s="181">
        <v>10316.605384062854</v>
      </c>
      <c r="M2418" s="181">
        <v>10267.230420533935</v>
      </c>
      <c r="N2418" s="181">
        <v>10208.428017581211</v>
      </c>
      <c r="O2418" s="181">
        <v>10141.615557091396</v>
      </c>
      <c r="P2418" s="181">
        <v>10067.794635365182</v>
      </c>
      <c r="Q2418" s="181">
        <v>9987.6923671562618</v>
      </c>
      <c r="R2418" s="181">
        <v>9901.8653246403101</v>
      </c>
      <c r="S2418" s="181">
        <v>9810.7585858393104</v>
      </c>
      <c r="T2418" s="181">
        <v>9714.6129554725085</v>
      </c>
      <c r="U2418" s="181">
        <v>9613.6444925572632</v>
      </c>
      <c r="V2418" s="181">
        <v>9508.1747995397618</v>
      </c>
      <c r="W2418" s="181">
        <v>9398.4981051783398</v>
      </c>
      <c r="X2418" s="181">
        <v>9284.8630109494079</v>
      </c>
      <c r="Y2418" s="181">
        <v>9167.318850892776</v>
      </c>
    </row>
    <row r="2419" spans="1:25" x14ac:dyDescent="0.25">
      <c r="A2419" s="178" t="s">
        <v>2206</v>
      </c>
      <c r="B2419" s="178" t="s">
        <v>620</v>
      </c>
      <c r="C2419" s="178" t="s">
        <v>733</v>
      </c>
      <c r="D2419" s="178" t="s">
        <v>2340</v>
      </c>
      <c r="E2419" s="181">
        <v>11528.829808784541</v>
      </c>
      <c r="F2419" s="181">
        <v>11677.908374490473</v>
      </c>
      <c r="G2419" s="181">
        <v>11772.690219096397</v>
      </c>
      <c r="H2419" s="181">
        <v>11831.033107368927</v>
      </c>
      <c r="I2419" s="181">
        <v>11860.970074314511</v>
      </c>
      <c r="J2419" s="182">
        <v>11868.316858821669</v>
      </c>
      <c r="K2419" s="181">
        <v>11857.467832177428</v>
      </c>
      <c r="L2419" s="181">
        <v>11831.753892745386</v>
      </c>
      <c r="M2419" s="181">
        <v>11793.389639259916</v>
      </c>
      <c r="N2419" s="181">
        <v>11744.032364125522</v>
      </c>
      <c r="O2419" s="181">
        <v>11685.264361422149</v>
      </c>
      <c r="P2419" s="181">
        <v>11618.198084182195</v>
      </c>
      <c r="Q2419" s="181">
        <v>11543.635779756922</v>
      </c>
      <c r="R2419" s="181">
        <v>11462.187374729008</v>
      </c>
      <c r="S2419" s="181">
        <v>11374.337423148829</v>
      </c>
      <c r="T2419" s="181">
        <v>11280.336386830017</v>
      </c>
      <c r="U2419" s="181">
        <v>11180.40759388629</v>
      </c>
      <c r="V2419" s="181">
        <v>11074.898779781643</v>
      </c>
      <c r="W2419" s="181">
        <v>10964.127987607988</v>
      </c>
      <c r="X2419" s="181">
        <v>10848.362001893789</v>
      </c>
      <c r="Y2419" s="181">
        <v>10727.636152888539</v>
      </c>
    </row>
    <row r="2420" spans="1:25" x14ac:dyDescent="0.25">
      <c r="A2420" s="178" t="s">
        <v>2206</v>
      </c>
      <c r="B2420" s="178" t="s">
        <v>620</v>
      </c>
      <c r="C2420" s="178" t="s">
        <v>583</v>
      </c>
      <c r="D2420" s="178" t="s">
        <v>2341</v>
      </c>
      <c r="E2420" s="181">
        <v>10980.912834960141</v>
      </c>
      <c r="F2420" s="181">
        <v>11307.06226674547</v>
      </c>
      <c r="G2420" s="181">
        <v>11587.558533546842</v>
      </c>
      <c r="H2420" s="181">
        <v>11837.783652165313</v>
      </c>
      <c r="I2420" s="181">
        <v>12064.225416591917</v>
      </c>
      <c r="J2420" s="182">
        <v>12271.56267726347</v>
      </c>
      <c r="K2420" s="181">
        <v>12463.332940323977</v>
      </c>
      <c r="L2420" s="181">
        <v>12642.206309828791</v>
      </c>
      <c r="M2420" s="181">
        <v>12809.845668173188</v>
      </c>
      <c r="N2420" s="181">
        <v>12967.432432182828</v>
      </c>
      <c r="O2420" s="181">
        <v>13116.162864146385</v>
      </c>
      <c r="P2420" s="181">
        <v>13256.794970566074</v>
      </c>
      <c r="Q2420" s="181">
        <v>13389.793605337276</v>
      </c>
      <c r="R2420" s="181">
        <v>13515.442680861657</v>
      </c>
      <c r="S2420" s="181">
        <v>13633.908755626337</v>
      </c>
      <c r="T2420" s="181">
        <v>13745.097683136706</v>
      </c>
      <c r="U2420" s="181">
        <v>13848.88856088136</v>
      </c>
      <c r="V2420" s="181">
        <v>13945.322234823167</v>
      </c>
      <c r="W2420" s="181">
        <v>14034.41741043036</v>
      </c>
      <c r="X2420" s="181">
        <v>14116.140284876496</v>
      </c>
      <c r="Y2420" s="181">
        <v>14190.16143629667</v>
      </c>
    </row>
    <row r="2421" spans="1:25" x14ac:dyDescent="0.25">
      <c r="A2421" s="178" t="s">
        <v>2206</v>
      </c>
      <c r="B2421" s="178" t="s">
        <v>620</v>
      </c>
      <c r="C2421" s="178" t="s">
        <v>252</v>
      </c>
      <c r="D2421" s="178" t="s">
        <v>2342</v>
      </c>
      <c r="E2421" s="181">
        <v>12780.625142241031</v>
      </c>
      <c r="F2421" s="181">
        <v>12891.228195290263</v>
      </c>
      <c r="G2421" s="181">
        <v>12940.98437431475</v>
      </c>
      <c r="H2421" s="181">
        <v>12950.204598976408</v>
      </c>
      <c r="I2421" s="181">
        <v>12928.154514596623</v>
      </c>
      <c r="J2421" s="182">
        <v>12881.540999944689</v>
      </c>
      <c r="K2421" s="181">
        <v>12815.424797142674</v>
      </c>
      <c r="L2421" s="181">
        <v>12733.639267968458</v>
      </c>
      <c r="M2421" s="181">
        <v>12638.758809000921</v>
      </c>
      <c r="N2421" s="181">
        <v>12532.721295413998</v>
      </c>
      <c r="O2421" s="181">
        <v>12417.353596952198</v>
      </c>
      <c r="P2421" s="181">
        <v>12293.955777693418</v>
      </c>
      <c r="Q2421" s="181">
        <v>12163.480107842292</v>
      </c>
      <c r="R2421" s="181">
        <v>12026.661872055369</v>
      </c>
      <c r="S2421" s="181">
        <v>11884.093735460878</v>
      </c>
      <c r="T2421" s="181">
        <v>11736.115516545226</v>
      </c>
      <c r="U2421" s="181">
        <v>11583.033836001141</v>
      </c>
      <c r="V2421" s="181">
        <v>11425.279096946088</v>
      </c>
      <c r="W2421" s="181">
        <v>11263.244517485573</v>
      </c>
      <c r="X2421" s="181">
        <v>11097.264782083206</v>
      </c>
      <c r="Y2421" s="181">
        <v>10927.43365917466</v>
      </c>
    </row>
    <row r="2422" spans="1:25" x14ac:dyDescent="0.25">
      <c r="A2422" s="178" t="s">
        <v>2206</v>
      </c>
      <c r="B2422" s="178" t="s">
        <v>620</v>
      </c>
      <c r="C2422" s="178" t="s">
        <v>684</v>
      </c>
      <c r="D2422" s="178" t="s">
        <v>2343</v>
      </c>
      <c r="E2422" s="181">
        <v>1888.9796794208205</v>
      </c>
      <c r="F2422" s="181">
        <v>1963.0692358155598</v>
      </c>
      <c r="G2422" s="181">
        <v>2030.3680263806025</v>
      </c>
      <c r="H2422" s="181">
        <v>2093.3903345955614</v>
      </c>
      <c r="I2422" s="181">
        <v>2153.1597404067243</v>
      </c>
      <c r="J2422" s="182">
        <v>2210.4142355141071</v>
      </c>
      <c r="K2422" s="181">
        <v>2265.7134727199073</v>
      </c>
      <c r="L2422" s="181">
        <v>2319.4801231460956</v>
      </c>
      <c r="M2422" s="181">
        <v>2371.9671532541902</v>
      </c>
      <c r="N2422" s="181">
        <v>2423.3478538185686</v>
      </c>
      <c r="O2422" s="181">
        <v>2473.8055342637713</v>
      </c>
      <c r="P2422" s="181">
        <v>2523.4475773633599</v>
      </c>
      <c r="Q2422" s="181">
        <v>2572.3296379298399</v>
      </c>
      <c r="R2422" s="181">
        <v>2620.4749069759059</v>
      </c>
      <c r="S2422" s="181">
        <v>2667.8849980515261</v>
      </c>
      <c r="T2422" s="181">
        <v>2714.510611939148</v>
      </c>
      <c r="U2422" s="181">
        <v>2760.2958037800354</v>
      </c>
      <c r="V2422" s="181">
        <v>2805.2156298179398</v>
      </c>
      <c r="W2422" s="181">
        <v>2849.2402878503281</v>
      </c>
      <c r="X2422" s="181">
        <v>2892.3286835674653</v>
      </c>
      <c r="Y2422" s="181">
        <v>2934.3776529009042</v>
      </c>
    </row>
    <row r="2423" spans="1:25" x14ac:dyDescent="0.25">
      <c r="A2423" s="178" t="s">
        <v>2206</v>
      </c>
      <c r="B2423" s="178" t="s">
        <v>620</v>
      </c>
      <c r="C2423" s="178" t="s">
        <v>240</v>
      </c>
      <c r="D2423" s="178" t="s">
        <v>241</v>
      </c>
      <c r="E2423" s="181">
        <v>10325.259377518587</v>
      </c>
      <c r="F2423" s="181">
        <v>10746.746027096806</v>
      </c>
      <c r="G2423" s="181">
        <v>11135.490865800899</v>
      </c>
      <c r="H2423" s="181">
        <v>11505.40339562191</v>
      </c>
      <c r="I2423" s="181">
        <v>11862.246384495296</v>
      </c>
      <c r="J2423" s="182">
        <v>12210.223378519864</v>
      </c>
      <c r="K2423" s="181">
        <v>12552.566186394266</v>
      </c>
      <c r="L2423" s="181">
        <v>12891.760741327127</v>
      </c>
      <c r="M2423" s="181">
        <v>13229.360317959459</v>
      </c>
      <c r="N2423" s="181">
        <v>13566.47859577698</v>
      </c>
      <c r="O2423" s="181">
        <v>13904.2889858361</v>
      </c>
      <c r="P2423" s="181">
        <v>14243.543557000805</v>
      </c>
      <c r="Q2423" s="181">
        <v>14584.703565678494</v>
      </c>
      <c r="R2423" s="181">
        <v>14928.044042346934</v>
      </c>
      <c r="S2423" s="181">
        <v>15273.712516806092</v>
      </c>
      <c r="T2423" s="181">
        <v>15621.557487883541</v>
      </c>
      <c r="U2423" s="181">
        <v>15971.376773550954</v>
      </c>
      <c r="V2423" s="181">
        <v>16323.134907652426</v>
      </c>
      <c r="W2423" s="181">
        <v>16676.757876857075</v>
      </c>
      <c r="X2423" s="181">
        <v>17032.094139730736</v>
      </c>
      <c r="Y2423" s="181">
        <v>17388.611326002938</v>
      </c>
    </row>
    <row r="2424" spans="1:25" x14ac:dyDescent="0.25">
      <c r="A2424" s="178" t="s">
        <v>2206</v>
      </c>
      <c r="B2424" s="178" t="s">
        <v>622</v>
      </c>
      <c r="C2424" s="178" t="s">
        <v>506</v>
      </c>
      <c r="D2424" s="178" t="s">
        <v>2344</v>
      </c>
      <c r="E2424" s="181">
        <v>3037.0767453129624</v>
      </c>
      <c r="F2424" s="181">
        <v>3108.9519262394638</v>
      </c>
      <c r="G2424" s="181">
        <v>3163.4923357816915</v>
      </c>
      <c r="H2424" s="181">
        <v>3206.1032800988946</v>
      </c>
      <c r="I2424" s="181">
        <v>3239.4731720103746</v>
      </c>
      <c r="J2424" s="182">
        <v>3265.591673203855</v>
      </c>
      <c r="K2424" s="181">
        <v>3286.0458925130692</v>
      </c>
      <c r="L2424" s="181">
        <v>3302.0209128951101</v>
      </c>
      <c r="M2424" s="181">
        <v>3314.3331221669878</v>
      </c>
      <c r="N2424" s="181">
        <v>3323.5934687280869</v>
      </c>
      <c r="O2424" s="181">
        <v>3330.3459348411584</v>
      </c>
      <c r="P2424" s="181">
        <v>3334.9855334006288</v>
      </c>
      <c r="Q2424" s="181">
        <v>3337.7964606482819</v>
      </c>
      <c r="R2424" s="181">
        <v>3338.985161261448</v>
      </c>
      <c r="S2424" s="181">
        <v>3338.7109978900767</v>
      </c>
      <c r="T2424" s="181">
        <v>3337.1393079400605</v>
      </c>
      <c r="U2424" s="181">
        <v>3334.1825104575546</v>
      </c>
      <c r="V2424" s="181">
        <v>3329.7033131107128</v>
      </c>
      <c r="W2424" s="181">
        <v>3323.7803240512167</v>
      </c>
      <c r="X2424" s="181">
        <v>3316.4765204903101</v>
      </c>
      <c r="Y2424" s="181">
        <v>3307.838648057867</v>
      </c>
    </row>
    <row r="2425" spans="1:25" x14ac:dyDescent="0.25">
      <c r="A2425" s="178" t="s">
        <v>2206</v>
      </c>
      <c r="B2425" s="178" t="s">
        <v>622</v>
      </c>
      <c r="C2425" s="178" t="s">
        <v>583</v>
      </c>
      <c r="D2425" s="178" t="s">
        <v>2345</v>
      </c>
      <c r="E2425" s="181">
        <v>4757.1637773595139</v>
      </c>
      <c r="F2425" s="181">
        <v>4946.5230274228461</v>
      </c>
      <c r="G2425" s="181">
        <v>5112.6552259412592</v>
      </c>
      <c r="H2425" s="181">
        <v>5263.2126881497916</v>
      </c>
      <c r="I2425" s="181">
        <v>5401.8371989692523</v>
      </c>
      <c r="J2425" s="182">
        <v>5531.2421954114088</v>
      </c>
      <c r="K2425" s="181">
        <v>5653.6394844236274</v>
      </c>
      <c r="L2425" s="181">
        <v>5770.6933663152804</v>
      </c>
      <c r="M2425" s="181">
        <v>5883.5307458137995</v>
      </c>
      <c r="N2425" s="181">
        <v>5992.9886998501852</v>
      </c>
      <c r="O2425" s="181">
        <v>6099.8422142657309</v>
      </c>
      <c r="P2425" s="181">
        <v>6204.6444479049196</v>
      </c>
      <c r="Q2425" s="181">
        <v>6307.7792590320169</v>
      </c>
      <c r="R2425" s="181">
        <v>6409.5098258831249</v>
      </c>
      <c r="S2425" s="181">
        <v>6510.0278731060125</v>
      </c>
      <c r="T2425" s="181">
        <v>6609.5523775917436</v>
      </c>
      <c r="U2425" s="181">
        <v>6707.8103102746491</v>
      </c>
      <c r="V2425" s="181">
        <v>6804.412497543336</v>
      </c>
      <c r="W2425" s="181">
        <v>6899.3964290270778</v>
      </c>
      <c r="X2425" s="181">
        <v>6992.7726021378467</v>
      </c>
      <c r="Y2425" s="181">
        <v>7084.5209258612676</v>
      </c>
    </row>
    <row r="2426" spans="1:25" x14ac:dyDescent="0.25">
      <c r="A2426" s="178" t="s">
        <v>2206</v>
      </c>
      <c r="B2426" s="178" t="s">
        <v>622</v>
      </c>
      <c r="C2426" s="178" t="s">
        <v>262</v>
      </c>
      <c r="D2426" s="178" t="s">
        <v>2346</v>
      </c>
      <c r="E2426" s="181">
        <v>4360.2206161180011</v>
      </c>
      <c r="F2426" s="181">
        <v>4553.6158998368855</v>
      </c>
      <c r="G2426" s="181">
        <v>4727.144363325433</v>
      </c>
      <c r="H2426" s="181">
        <v>4887.6407608588534</v>
      </c>
      <c r="I2426" s="181">
        <v>5038.3211644472385</v>
      </c>
      <c r="J2426" s="182">
        <v>5181.5898205126405</v>
      </c>
      <c r="K2426" s="181">
        <v>5319.4222555930464</v>
      </c>
      <c r="L2426" s="181">
        <v>5453.3120754119136</v>
      </c>
      <c r="M2426" s="181">
        <v>5584.2696343951848</v>
      </c>
      <c r="N2426" s="181">
        <v>5713.047176760032</v>
      </c>
      <c r="O2426" s="181">
        <v>5840.3510417272682</v>
      </c>
      <c r="P2426" s="181">
        <v>5966.6869028087085</v>
      </c>
      <c r="Q2426" s="181">
        <v>6092.4059736823492</v>
      </c>
      <c r="R2426" s="181">
        <v>6217.7486968467638</v>
      </c>
      <c r="S2426" s="181">
        <v>6342.8902147066801</v>
      </c>
      <c r="T2426" s="181">
        <v>6468.0354867328124</v>
      </c>
      <c r="U2426" s="181">
        <v>6592.9095440646888</v>
      </c>
      <c r="V2426" s="181">
        <v>6717.117990319437</v>
      </c>
      <c r="W2426" s="181">
        <v>6840.6826298875094</v>
      </c>
      <c r="X2426" s="181">
        <v>6963.5988850655294</v>
      </c>
      <c r="Y2426" s="181">
        <v>7085.8316170917633</v>
      </c>
    </row>
    <row r="2427" spans="1:25" x14ac:dyDescent="0.25">
      <c r="A2427" s="178" t="s">
        <v>2206</v>
      </c>
      <c r="B2427" s="178" t="s">
        <v>622</v>
      </c>
      <c r="C2427" s="178" t="s">
        <v>240</v>
      </c>
      <c r="D2427" s="178" t="s">
        <v>241</v>
      </c>
      <c r="E2427" s="181">
        <v>16104.404585666609</v>
      </c>
      <c r="F2427" s="181">
        <v>16715.861030271506</v>
      </c>
      <c r="G2427" s="181">
        <v>17247.547734418622</v>
      </c>
      <c r="H2427" s="181">
        <v>17725.709509552413</v>
      </c>
      <c r="I2427" s="181">
        <v>18162.914086474135</v>
      </c>
      <c r="J2427" s="182">
        <v>18568.518759127925</v>
      </c>
      <c r="K2427" s="181">
        <v>18950.130807030753</v>
      </c>
      <c r="L2427" s="181">
        <v>19313.471037202788</v>
      </c>
      <c r="M2427" s="181">
        <v>19662.424501130332</v>
      </c>
      <c r="N2427" s="181">
        <v>19999.882041441517</v>
      </c>
      <c r="O2427" s="181">
        <v>20328.507684364184</v>
      </c>
      <c r="P2427" s="181">
        <v>20650.209703438326</v>
      </c>
      <c r="Q2427" s="181">
        <v>20966.321168733361</v>
      </c>
      <c r="R2427" s="181">
        <v>21277.765720352607</v>
      </c>
      <c r="S2427" s="181">
        <v>21585.223804207642</v>
      </c>
      <c r="T2427" s="181">
        <v>21889.461362447848</v>
      </c>
      <c r="U2427" s="181">
        <v>22189.611899209071</v>
      </c>
      <c r="V2427" s="181">
        <v>22484.427743959252</v>
      </c>
      <c r="W2427" s="181">
        <v>22774.07352329278</v>
      </c>
      <c r="X2427" s="181">
        <v>23058.622568532373</v>
      </c>
      <c r="Y2427" s="181">
        <v>23338.045603078623</v>
      </c>
    </row>
    <row r="2428" spans="1:25" x14ac:dyDescent="0.25">
      <c r="A2428" s="178" t="s">
        <v>2206</v>
      </c>
      <c r="B2428" s="178" t="s">
        <v>623</v>
      </c>
      <c r="C2428" s="178" t="s">
        <v>218</v>
      </c>
      <c r="D2428" s="178" t="s">
        <v>2347</v>
      </c>
      <c r="E2428" s="181">
        <v>6159.5043863300616</v>
      </c>
      <c r="F2428" s="181">
        <v>6491.3768401900888</v>
      </c>
      <c r="G2428" s="181">
        <v>6760.9790623149029</v>
      </c>
      <c r="H2428" s="181">
        <v>6981.6854351119273</v>
      </c>
      <c r="I2428" s="181">
        <v>7162.45532933091</v>
      </c>
      <c r="J2428" s="182">
        <v>7310.7913387767612</v>
      </c>
      <c r="K2428" s="181">
        <v>7433.0530855929064</v>
      </c>
      <c r="L2428" s="181">
        <v>7534.436041880027</v>
      </c>
      <c r="M2428" s="181">
        <v>7618.96796676138</v>
      </c>
      <c r="N2428" s="181">
        <v>7689.8535059472342</v>
      </c>
      <c r="O2428" s="181">
        <v>7749.8291384984113</v>
      </c>
      <c r="P2428" s="181">
        <v>7801.0193248804817</v>
      </c>
      <c r="Q2428" s="181">
        <v>7845.0626158838886</v>
      </c>
      <c r="R2428" s="181">
        <v>7883.186871107072</v>
      </c>
      <c r="S2428" s="181">
        <v>7916.3104535927559</v>
      </c>
      <c r="T2428" s="181">
        <v>7944.9088413968675</v>
      </c>
      <c r="U2428" s="181">
        <v>7969.2401257176771</v>
      </c>
      <c r="V2428" s="181">
        <v>7989.6529519528012</v>
      </c>
      <c r="W2428" s="181">
        <v>8006.4147442389994</v>
      </c>
      <c r="X2428" s="181">
        <v>8019.6506368588061</v>
      </c>
      <c r="Y2428" s="181">
        <v>8029.1769626470323</v>
      </c>
    </row>
    <row r="2429" spans="1:25" x14ac:dyDescent="0.25">
      <c r="A2429" s="178" t="s">
        <v>2206</v>
      </c>
      <c r="B2429" s="178" t="s">
        <v>623</v>
      </c>
      <c r="C2429" s="178" t="s">
        <v>510</v>
      </c>
      <c r="D2429" s="178" t="s">
        <v>2348</v>
      </c>
      <c r="E2429" s="181">
        <v>2669.3921407779517</v>
      </c>
      <c r="F2429" s="181">
        <v>2870.0490565042405</v>
      </c>
      <c r="G2429" s="181">
        <v>3049.635812006195</v>
      </c>
      <c r="H2429" s="181">
        <v>3212.8063909668076</v>
      </c>
      <c r="I2429" s="181">
        <v>3362.5758812837953</v>
      </c>
      <c r="J2429" s="182">
        <v>3501.550913534898</v>
      </c>
      <c r="K2429" s="181">
        <v>3632.0279417283482</v>
      </c>
      <c r="L2429" s="181">
        <v>3755.9394879914485</v>
      </c>
      <c r="M2429" s="181">
        <v>3874.8051954988096</v>
      </c>
      <c r="N2429" s="181">
        <v>3989.8602280064197</v>
      </c>
      <c r="O2429" s="181">
        <v>4102.2075793559734</v>
      </c>
      <c r="P2429" s="181">
        <v>4212.7214926483794</v>
      </c>
      <c r="Q2429" s="181">
        <v>4322.0889304608336</v>
      </c>
      <c r="R2429" s="181">
        <v>4430.8290618799083</v>
      </c>
      <c r="S2429" s="181">
        <v>4539.3313060266519</v>
      </c>
      <c r="T2429" s="181">
        <v>4647.7619029338139</v>
      </c>
      <c r="U2429" s="181">
        <v>4756.1742341637218</v>
      </c>
      <c r="V2429" s="181">
        <v>4864.6841463141936</v>
      </c>
      <c r="W2429" s="181">
        <v>4973.3692589179072</v>
      </c>
      <c r="X2429" s="181">
        <v>5082.2258534781167</v>
      </c>
      <c r="Y2429" s="181">
        <v>5191.0526207482981</v>
      </c>
    </row>
    <row r="2430" spans="1:25" x14ac:dyDescent="0.25">
      <c r="A2430" s="178" t="s">
        <v>2206</v>
      </c>
      <c r="B2430" s="178" t="s">
        <v>623</v>
      </c>
      <c r="C2430" s="178" t="s">
        <v>240</v>
      </c>
      <c r="D2430" s="178" t="s">
        <v>241</v>
      </c>
      <c r="E2430" s="181">
        <v>1097.7131401354375</v>
      </c>
      <c r="F2430" s="181">
        <v>1180.2277057876777</v>
      </c>
      <c r="G2430" s="181">
        <v>1254.0777551293727</v>
      </c>
      <c r="H2430" s="181">
        <v>1321.1771092753584</v>
      </c>
      <c r="I2430" s="181">
        <v>1382.7656391136275</v>
      </c>
      <c r="J2430" s="182">
        <v>1439.9152488402528</v>
      </c>
      <c r="K2430" s="181">
        <v>1493.5702911796041</v>
      </c>
      <c r="L2430" s="181">
        <v>1544.5254620103181</v>
      </c>
      <c r="M2430" s="181">
        <v>1593.4056722458586</v>
      </c>
      <c r="N2430" s="181">
        <v>1640.7188485652832</v>
      </c>
      <c r="O2430" s="181">
        <v>1686.9185664530703</v>
      </c>
      <c r="P2430" s="181">
        <v>1732.3643340252743</v>
      </c>
      <c r="Q2430" s="181">
        <v>1777.3386455008033</v>
      </c>
      <c r="R2430" s="181">
        <v>1822.0549947008076</v>
      </c>
      <c r="S2430" s="181">
        <v>1866.6735193883617</v>
      </c>
      <c r="T2430" s="181">
        <v>1911.2625811449577</v>
      </c>
      <c r="U2430" s="181">
        <v>1955.8441316507226</v>
      </c>
      <c r="V2430" s="181">
        <v>2000.4658095911545</v>
      </c>
      <c r="W2430" s="181">
        <v>2045.15953383634</v>
      </c>
      <c r="X2430" s="181">
        <v>2089.9237752581012</v>
      </c>
      <c r="Y2430" s="181">
        <v>2134.6757510379216</v>
      </c>
    </row>
    <row r="2431" spans="1:25" x14ac:dyDescent="0.25">
      <c r="A2431" s="178" t="s">
        <v>2206</v>
      </c>
      <c r="B2431" s="178" t="s">
        <v>625</v>
      </c>
      <c r="C2431" s="178" t="s">
        <v>218</v>
      </c>
      <c r="D2431" s="178" t="s">
        <v>2349</v>
      </c>
      <c r="E2431" s="181">
        <v>10099.997481027129</v>
      </c>
      <c r="F2431" s="181">
        <v>10280.159366552271</v>
      </c>
      <c r="G2431" s="181">
        <v>10426.190269092016</v>
      </c>
      <c r="H2431" s="181">
        <v>10550.260613464379</v>
      </c>
      <c r="I2431" s="181">
        <v>10656.812151474353</v>
      </c>
      <c r="J2431" s="182">
        <v>10748.933544190962</v>
      </c>
      <c r="K2431" s="181">
        <v>10828.977416050755</v>
      </c>
      <c r="L2431" s="181">
        <v>10898.750498446554</v>
      </c>
      <c r="M2431" s="181">
        <v>10959.345883884378</v>
      </c>
      <c r="N2431" s="181">
        <v>11011.460230876719</v>
      </c>
      <c r="O2431" s="181">
        <v>11055.81238644035</v>
      </c>
      <c r="P2431" s="181">
        <v>11092.877093098816</v>
      </c>
      <c r="Q2431" s="181">
        <v>11122.947632859401</v>
      </c>
      <c r="R2431" s="181">
        <v>11146.176701883285</v>
      </c>
      <c r="S2431" s="181">
        <v>11162.588499010772</v>
      </c>
      <c r="T2431" s="181">
        <v>11172.180214930122</v>
      </c>
      <c r="U2431" s="181">
        <v>11175.095659846211</v>
      </c>
      <c r="V2431" s="181">
        <v>11171.503627875445</v>
      </c>
      <c r="W2431" s="181">
        <v>11161.485230956705</v>
      </c>
      <c r="X2431" s="181">
        <v>11145.091912467176</v>
      </c>
      <c r="Y2431" s="181">
        <v>11122.301654956524</v>
      </c>
    </row>
    <row r="2432" spans="1:25" x14ac:dyDescent="0.25">
      <c r="A2432" s="178" t="s">
        <v>2206</v>
      </c>
      <c r="B2432" s="178" t="s">
        <v>625</v>
      </c>
      <c r="C2432" s="178" t="s">
        <v>503</v>
      </c>
      <c r="D2432" s="178" t="s">
        <v>2350</v>
      </c>
      <c r="E2432" s="181">
        <v>3404.9894953315361</v>
      </c>
      <c r="F2432" s="181">
        <v>3506.5329568378975</v>
      </c>
      <c r="G2432" s="181">
        <v>3598.2165001231192</v>
      </c>
      <c r="H2432" s="181">
        <v>3683.9048048118093</v>
      </c>
      <c r="I2432" s="181">
        <v>3764.9229154105242</v>
      </c>
      <c r="J2432" s="182">
        <v>3842.1801402984852</v>
      </c>
      <c r="K2432" s="181">
        <v>3916.3667957497087</v>
      </c>
      <c r="L2432" s="181">
        <v>3988.0095457869297</v>
      </c>
      <c r="M2432" s="181">
        <v>4057.3986392322022</v>
      </c>
      <c r="N2432" s="181">
        <v>4124.6920241597436</v>
      </c>
      <c r="O2432" s="181">
        <v>4190.0657637447312</v>
      </c>
      <c r="P2432" s="181">
        <v>4253.6127297373068</v>
      </c>
      <c r="Q2432" s="181">
        <v>4315.3617248216779</v>
      </c>
      <c r="R2432" s="181">
        <v>4375.2895900327057</v>
      </c>
      <c r="S2432" s="181">
        <v>4433.3228717141474</v>
      </c>
      <c r="T2432" s="181">
        <v>4489.37564016339</v>
      </c>
      <c r="U2432" s="181">
        <v>4543.4194134832014</v>
      </c>
      <c r="V2432" s="181">
        <v>4595.4365877605824</v>
      </c>
      <c r="W2432" s="181">
        <v>4645.374188768169</v>
      </c>
      <c r="X2432" s="181">
        <v>4693.1662062890646</v>
      </c>
      <c r="Y2432" s="181">
        <v>4738.714204940452</v>
      </c>
    </row>
    <row r="2433" spans="1:25" x14ac:dyDescent="0.25">
      <c r="A2433" s="178" t="s">
        <v>2206</v>
      </c>
      <c r="B2433" s="178" t="s">
        <v>625</v>
      </c>
      <c r="C2433" s="178" t="s">
        <v>528</v>
      </c>
      <c r="D2433" s="178" t="s">
        <v>2351</v>
      </c>
      <c r="E2433" s="181">
        <v>2372.3035042843476</v>
      </c>
      <c r="F2433" s="181">
        <v>2484.6281722837639</v>
      </c>
      <c r="G2433" s="181">
        <v>2592.9836426371576</v>
      </c>
      <c r="H2433" s="181">
        <v>2699.913756623353</v>
      </c>
      <c r="I2433" s="181">
        <v>2806.2514805506876</v>
      </c>
      <c r="J2433" s="182">
        <v>2912.575740410462</v>
      </c>
      <c r="K2433" s="181">
        <v>3019.3389603210267</v>
      </c>
      <c r="L2433" s="181">
        <v>3126.8979413650441</v>
      </c>
      <c r="M2433" s="181">
        <v>3235.4463502422032</v>
      </c>
      <c r="N2433" s="181">
        <v>3345.0842208516551</v>
      </c>
      <c r="O2433" s="181">
        <v>3455.9334861533493</v>
      </c>
      <c r="P2433" s="181">
        <v>3568.0545810074218</v>
      </c>
      <c r="Q2433" s="181">
        <v>3681.4571818869244</v>
      </c>
      <c r="R2433" s="181">
        <v>3796.1062356140997</v>
      </c>
      <c r="S2433" s="181">
        <v>3911.9196169746174</v>
      </c>
      <c r="T2433" s="181">
        <v>4028.7981844837914</v>
      </c>
      <c r="U2433" s="181">
        <v>4146.6884073432002</v>
      </c>
      <c r="V2433" s="181">
        <v>4265.5433216574293</v>
      </c>
      <c r="W2433" s="181">
        <v>4385.2795947796794</v>
      </c>
      <c r="X2433" s="181">
        <v>4505.7960156411409</v>
      </c>
      <c r="Y2433" s="181">
        <v>4626.9532867307744</v>
      </c>
    </row>
    <row r="2434" spans="1:25" x14ac:dyDescent="0.25">
      <c r="A2434" s="178" t="s">
        <v>2206</v>
      </c>
      <c r="B2434" s="178" t="s">
        <v>625</v>
      </c>
      <c r="C2434" s="178" t="s">
        <v>530</v>
      </c>
      <c r="D2434" s="178" t="s">
        <v>2352</v>
      </c>
      <c r="E2434" s="181">
        <v>3825.8654956589194</v>
      </c>
      <c r="F2434" s="181">
        <v>3949.1988744561954</v>
      </c>
      <c r="G2434" s="181">
        <v>4061.9589350476185</v>
      </c>
      <c r="H2434" s="181">
        <v>4168.4423083550673</v>
      </c>
      <c r="I2434" s="181">
        <v>4270.1058728379439</v>
      </c>
      <c r="J2434" s="182">
        <v>4367.9477584364922</v>
      </c>
      <c r="K2434" s="181">
        <v>4462.7260783123138</v>
      </c>
      <c r="L2434" s="181">
        <v>4555.019267326983</v>
      </c>
      <c r="M2434" s="181">
        <v>4645.1406301072229</v>
      </c>
      <c r="N2434" s="181">
        <v>4733.2546760342129</v>
      </c>
      <c r="O2434" s="181">
        <v>4819.5483703246873</v>
      </c>
      <c r="P2434" s="181">
        <v>4904.1145887103194</v>
      </c>
      <c r="Q2434" s="181">
        <v>4986.9731021860234</v>
      </c>
      <c r="R2434" s="181">
        <v>5068.0837390965808</v>
      </c>
      <c r="S2434" s="181">
        <v>5147.3476164712283</v>
      </c>
      <c r="T2434" s="181">
        <v>5224.6504662805883</v>
      </c>
      <c r="U2434" s="181">
        <v>5299.9440271285785</v>
      </c>
      <c r="V2434" s="181">
        <v>5373.192372617711</v>
      </c>
      <c r="W2434" s="181">
        <v>5444.3178559543658</v>
      </c>
      <c r="X2434" s="181">
        <v>5513.2268594301322</v>
      </c>
      <c r="Y2434" s="181">
        <v>5579.7867806163758</v>
      </c>
    </row>
    <row r="2435" spans="1:25" x14ac:dyDescent="0.25">
      <c r="A2435" s="178" t="s">
        <v>2206</v>
      </c>
      <c r="B2435" s="178" t="s">
        <v>625</v>
      </c>
      <c r="C2435" s="178" t="s">
        <v>276</v>
      </c>
      <c r="D2435" s="178" t="s">
        <v>2353</v>
      </c>
      <c r="E2435" s="181">
        <v>2440.0542750687555</v>
      </c>
      <c r="F2435" s="181">
        <v>2494.4444753369085</v>
      </c>
      <c r="G2435" s="181">
        <v>2540.9458679303439</v>
      </c>
      <c r="H2435" s="181">
        <v>2582.4310057020971</v>
      </c>
      <c r="I2435" s="181">
        <v>2619.9235758215223</v>
      </c>
      <c r="J2435" s="182">
        <v>2654.1316637130672</v>
      </c>
      <c r="K2435" s="181">
        <v>2685.5936793472215</v>
      </c>
      <c r="L2435" s="181">
        <v>2714.721868929641</v>
      </c>
      <c r="M2435" s="181">
        <v>2741.7574835253172</v>
      </c>
      <c r="N2435" s="181">
        <v>2766.8466615142561</v>
      </c>
      <c r="O2435" s="181">
        <v>2790.1439472836796</v>
      </c>
      <c r="P2435" s="181">
        <v>2811.7449472407598</v>
      </c>
      <c r="Q2435" s="181">
        <v>2831.7009573968307</v>
      </c>
      <c r="R2435" s="181">
        <v>2850.0284257741305</v>
      </c>
      <c r="S2435" s="181">
        <v>2866.7112833843466</v>
      </c>
      <c r="T2435" s="181">
        <v>2881.7264062866384</v>
      </c>
      <c r="U2435" s="181">
        <v>2895.0884439931106</v>
      </c>
      <c r="V2435" s="181">
        <v>2906.8189992132134</v>
      </c>
      <c r="W2435" s="181">
        <v>2916.9173318180979</v>
      </c>
      <c r="X2435" s="181">
        <v>2925.3750920541106</v>
      </c>
      <c r="Y2435" s="181">
        <v>2932.1646079243578</v>
      </c>
    </row>
    <row r="2436" spans="1:25" x14ac:dyDescent="0.25">
      <c r="A2436" s="178" t="s">
        <v>2206</v>
      </c>
      <c r="B2436" s="178" t="s">
        <v>625</v>
      </c>
      <c r="C2436" s="178" t="s">
        <v>506</v>
      </c>
      <c r="D2436" s="178" t="s">
        <v>2354</v>
      </c>
      <c r="E2436" s="181">
        <v>1460.7476791850395</v>
      </c>
      <c r="F2436" s="181">
        <v>1529.9116785633039</v>
      </c>
      <c r="G2436" s="181">
        <v>1596.6316414853632</v>
      </c>
      <c r="H2436" s="181">
        <v>1662.4739401449722</v>
      </c>
      <c r="I2436" s="181">
        <v>1727.9514741772516</v>
      </c>
      <c r="J2436" s="182">
        <v>1793.4207176997354</v>
      </c>
      <c r="K2436" s="181">
        <v>1859.1602512058951</v>
      </c>
      <c r="L2436" s="181">
        <v>1925.3897752325668</v>
      </c>
      <c r="M2436" s="181">
        <v>1992.2285401967379</v>
      </c>
      <c r="N2436" s="181">
        <v>2059.7381420475613</v>
      </c>
      <c r="O2436" s="181">
        <v>2127.9936610974592</v>
      </c>
      <c r="P2436" s="181">
        <v>2197.032310157324</v>
      </c>
      <c r="Q2436" s="181">
        <v>2266.8600475227649</v>
      </c>
      <c r="R2436" s="181">
        <v>2337.4552891730336</v>
      </c>
      <c r="S2436" s="181">
        <v>2408.7674664452175</v>
      </c>
      <c r="T2436" s="181">
        <v>2480.7355328950471</v>
      </c>
      <c r="U2436" s="181">
        <v>2553.3265268928576</v>
      </c>
      <c r="V2436" s="181">
        <v>2626.5115303844841</v>
      </c>
      <c r="W2436" s="181">
        <v>2700.2392312295565</v>
      </c>
      <c r="X2436" s="181">
        <v>2774.4473086358134</v>
      </c>
      <c r="Y2436" s="181">
        <v>2849.0499900553505</v>
      </c>
    </row>
    <row r="2437" spans="1:25" x14ac:dyDescent="0.25">
      <c r="A2437" s="178" t="s">
        <v>2206</v>
      </c>
      <c r="B2437" s="178" t="s">
        <v>625</v>
      </c>
      <c r="C2437" s="178" t="s">
        <v>240</v>
      </c>
      <c r="D2437" s="178" t="s">
        <v>241</v>
      </c>
      <c r="E2437" s="181">
        <v>3281.806275723522</v>
      </c>
      <c r="F2437" s="181">
        <v>3343.6804182343367</v>
      </c>
      <c r="G2437" s="181">
        <v>3397.6182732501211</v>
      </c>
      <c r="H2437" s="181">
        <v>3447.6112442735839</v>
      </c>
      <c r="I2437" s="181">
        <v>3495.1161607757381</v>
      </c>
      <c r="J2437" s="182">
        <v>3541.1345222853952</v>
      </c>
      <c r="K2437" s="181">
        <v>3586.4182846893073</v>
      </c>
      <c r="L2437" s="181">
        <v>3631.5349187831039</v>
      </c>
      <c r="M2437" s="181">
        <v>3676.8117535719693</v>
      </c>
      <c r="N2437" s="181">
        <v>3722.4392998738667</v>
      </c>
      <c r="O2437" s="181">
        <v>3768.6115367504385</v>
      </c>
      <c r="P2437" s="181">
        <v>3815.4367087480637</v>
      </c>
      <c r="Q2437" s="181">
        <v>3862.9570427828803</v>
      </c>
      <c r="R2437" s="181">
        <v>3911.1611754821579</v>
      </c>
      <c r="S2437" s="181">
        <v>3959.9865719065888</v>
      </c>
      <c r="T2437" s="181">
        <v>4009.3537525023917</v>
      </c>
      <c r="U2437" s="181">
        <v>4059.2288648745725</v>
      </c>
      <c r="V2437" s="181">
        <v>4109.5823294070615</v>
      </c>
      <c r="W2437" s="181">
        <v>4160.347804495641</v>
      </c>
      <c r="X2437" s="181">
        <v>4211.442250467333</v>
      </c>
      <c r="Y2437" s="181">
        <v>4262.7484952884752</v>
      </c>
    </row>
    <row r="2438" spans="1:25" x14ac:dyDescent="0.25">
      <c r="A2438" s="178" t="s">
        <v>2206</v>
      </c>
      <c r="B2438" s="178" t="s">
        <v>628</v>
      </c>
      <c r="C2438" s="178" t="s">
        <v>218</v>
      </c>
      <c r="D2438" s="178" t="s">
        <v>2355</v>
      </c>
      <c r="E2438" s="181">
        <v>177266.07629316911</v>
      </c>
      <c r="F2438" s="181">
        <v>178586.09551571994</v>
      </c>
      <c r="G2438" s="181">
        <v>180157.78464474378</v>
      </c>
      <c r="H2438" s="181">
        <v>181996.70747381094</v>
      </c>
      <c r="I2438" s="181">
        <v>184034.9269941104</v>
      </c>
      <c r="J2438" s="182">
        <v>186215.4165257467</v>
      </c>
      <c r="K2438" s="181">
        <v>188495.93152532369</v>
      </c>
      <c r="L2438" s="181">
        <v>190845.47035347903</v>
      </c>
      <c r="M2438" s="181">
        <v>193236.00495325107</v>
      </c>
      <c r="N2438" s="181">
        <v>195644.89361757302</v>
      </c>
      <c r="O2438" s="181">
        <v>198059.23251002748</v>
      </c>
      <c r="P2438" s="181">
        <v>200467.7727612475</v>
      </c>
      <c r="Q2438" s="181">
        <v>202860.22722724651</v>
      </c>
      <c r="R2438" s="181">
        <v>205226.7113427624</v>
      </c>
      <c r="S2438" s="181">
        <v>207558.54877393975</v>
      </c>
      <c r="T2438" s="181">
        <v>209849.72667521381</v>
      </c>
      <c r="U2438" s="181">
        <v>212092.67054864025</v>
      </c>
      <c r="V2438" s="181">
        <v>214279.20255105337</v>
      </c>
      <c r="W2438" s="181">
        <v>216403.44403833628</v>
      </c>
      <c r="X2438" s="181">
        <v>218459.65610213368</v>
      </c>
      <c r="Y2438" s="181">
        <v>220441.39157676272</v>
      </c>
    </row>
    <row r="2439" spans="1:25" x14ac:dyDescent="0.25">
      <c r="A2439" s="178" t="s">
        <v>2206</v>
      </c>
      <c r="B2439" s="178" t="s">
        <v>628</v>
      </c>
      <c r="C2439" s="178" t="s">
        <v>240</v>
      </c>
      <c r="D2439" s="178" t="s">
        <v>241</v>
      </c>
      <c r="E2439" s="181">
        <v>2187.6474349818295</v>
      </c>
      <c r="F2439" s="181">
        <v>2302.7917179906176</v>
      </c>
      <c r="G2439" s="181">
        <v>2427.2547865755705</v>
      </c>
      <c r="H2439" s="181">
        <v>2562.0121287526176</v>
      </c>
      <c r="I2439" s="181">
        <v>2706.9062838635073</v>
      </c>
      <c r="J2439" s="182">
        <v>2861.8305578365848</v>
      </c>
      <c r="K2439" s="181">
        <v>3026.8129371058913</v>
      </c>
      <c r="L2439" s="181">
        <v>3201.9959190295349</v>
      </c>
      <c r="M2439" s="181">
        <v>3387.5232482159545</v>
      </c>
      <c r="N2439" s="181">
        <v>3583.587955925751</v>
      </c>
      <c r="O2439" s="181">
        <v>3790.5301879967151</v>
      </c>
      <c r="P2439" s="181">
        <v>4008.7110208787481</v>
      </c>
      <c r="Q2439" s="181">
        <v>4238.5021635060702</v>
      </c>
      <c r="R2439" s="181">
        <v>4480.2753336668075</v>
      </c>
      <c r="S2439" s="181">
        <v>4734.4197628552265</v>
      </c>
      <c r="T2439" s="181">
        <v>5001.3800786295815</v>
      </c>
      <c r="U2439" s="181">
        <v>5281.5625720203152</v>
      </c>
      <c r="V2439" s="181">
        <v>5575.3496292043228</v>
      </c>
      <c r="W2439" s="181">
        <v>5883.1723404008835</v>
      </c>
      <c r="X2439" s="181">
        <v>6205.4597772136767</v>
      </c>
      <c r="Y2439" s="181">
        <v>6542.6122132615383</v>
      </c>
    </row>
    <row r="2440" spans="1:25" x14ac:dyDescent="0.25">
      <c r="A2440" s="178" t="s">
        <v>2206</v>
      </c>
      <c r="B2440" s="178" t="s">
        <v>630</v>
      </c>
      <c r="C2440" s="178" t="s">
        <v>218</v>
      </c>
      <c r="D2440" s="178" t="s">
        <v>2356</v>
      </c>
      <c r="E2440" s="181">
        <v>22303.073701544196</v>
      </c>
      <c r="F2440" s="181">
        <v>22859.934115758879</v>
      </c>
      <c r="G2440" s="181">
        <v>23354.118290097289</v>
      </c>
      <c r="H2440" s="181">
        <v>23811.066220856464</v>
      </c>
      <c r="I2440" s="181">
        <v>24239.212188455418</v>
      </c>
      <c r="J2440" s="182">
        <v>24644.051073839571</v>
      </c>
      <c r="K2440" s="181">
        <v>25030.075745485323</v>
      </c>
      <c r="L2440" s="181">
        <v>25400.679319723589</v>
      </c>
      <c r="M2440" s="181">
        <v>25757.895864958678</v>
      </c>
      <c r="N2440" s="181">
        <v>26103.009161114132</v>
      </c>
      <c r="O2440" s="181">
        <v>26437.534908977115</v>
      </c>
      <c r="P2440" s="181">
        <v>26762.536323394168</v>
      </c>
      <c r="Q2440" s="181">
        <v>27078.765620454116</v>
      </c>
      <c r="R2440" s="181">
        <v>27386.756095341985</v>
      </c>
      <c r="S2440" s="181">
        <v>27686.799435625639</v>
      </c>
      <c r="T2440" s="181">
        <v>27978.406068818516</v>
      </c>
      <c r="U2440" s="181">
        <v>28261.184240608694</v>
      </c>
      <c r="V2440" s="181">
        <v>28535.345224003147</v>
      </c>
      <c r="W2440" s="181">
        <v>28800.956544120079</v>
      </c>
      <c r="X2440" s="181">
        <v>29057.957763678718</v>
      </c>
      <c r="Y2440" s="181">
        <v>29305.490338193547</v>
      </c>
    </row>
    <row r="2441" spans="1:25" x14ac:dyDescent="0.25">
      <c r="A2441" s="178" t="s">
        <v>2206</v>
      </c>
      <c r="B2441" s="178" t="s">
        <v>630</v>
      </c>
      <c r="C2441" s="178" t="s">
        <v>240</v>
      </c>
      <c r="D2441" s="178" t="s">
        <v>241</v>
      </c>
      <c r="E2441" s="181">
        <v>1109.1003160994239</v>
      </c>
      <c r="F2441" s="181">
        <v>1161.5916449498447</v>
      </c>
      <c r="G2441" s="181">
        <v>1212.5911003879946</v>
      </c>
      <c r="H2441" s="181">
        <v>1263.287326879298</v>
      </c>
      <c r="I2441" s="181">
        <v>1314.0569655701488</v>
      </c>
      <c r="J2441" s="182">
        <v>1365.1494173216388</v>
      </c>
      <c r="K2441" s="181">
        <v>1416.7807500142808</v>
      </c>
      <c r="L2441" s="181">
        <v>1469.1231789301814</v>
      </c>
      <c r="M2441" s="181">
        <v>1522.2839131464996</v>
      </c>
      <c r="N2441" s="181">
        <v>1576.3340122467612</v>
      </c>
      <c r="O2441" s="181">
        <v>1631.364563732539</v>
      </c>
      <c r="P2441" s="181">
        <v>1687.4454085274504</v>
      </c>
      <c r="Q2441" s="181">
        <v>1744.6315451170715</v>
      </c>
      <c r="R2441" s="181">
        <v>1802.9672881268768</v>
      </c>
      <c r="S2441" s="181">
        <v>1862.4833696062067</v>
      </c>
      <c r="T2441" s="181">
        <v>1923.1582116820505</v>
      </c>
      <c r="U2441" s="181">
        <v>1984.973881056216</v>
      </c>
      <c r="V2441" s="181">
        <v>2047.952912685005</v>
      </c>
      <c r="W2441" s="181">
        <v>2112.108106571513</v>
      </c>
      <c r="X2441" s="181">
        <v>2177.4426004766447</v>
      </c>
      <c r="Y2441" s="181">
        <v>2243.8975029192534</v>
      </c>
    </row>
    <row r="2442" spans="1:25" x14ac:dyDescent="0.25">
      <c r="A2442" s="178" t="s">
        <v>2206</v>
      </c>
      <c r="B2442" s="178" t="s">
        <v>632</v>
      </c>
      <c r="C2442" s="178" t="s">
        <v>218</v>
      </c>
      <c r="D2442" s="178" t="s">
        <v>2357</v>
      </c>
      <c r="E2442" s="181">
        <v>628486.30880603974</v>
      </c>
      <c r="F2442" s="181">
        <v>645269.89912639547</v>
      </c>
      <c r="G2442" s="181">
        <v>660530.44818681316</v>
      </c>
      <c r="H2442" s="181">
        <v>674966.3244650414</v>
      </c>
      <c r="I2442" s="181">
        <v>688782.82426080958</v>
      </c>
      <c r="J2442" s="182">
        <v>702110.68682287878</v>
      </c>
      <c r="K2442" s="181">
        <v>715054.6838559251</v>
      </c>
      <c r="L2442" s="181">
        <v>727690.12187753036</v>
      </c>
      <c r="M2442" s="181">
        <v>740054.76637863356</v>
      </c>
      <c r="N2442" s="181">
        <v>752168.90053397184</v>
      </c>
      <c r="O2442" s="181">
        <v>764064.19564471603</v>
      </c>
      <c r="P2442" s="181">
        <v>775760.77864968206</v>
      </c>
      <c r="Q2442" s="181">
        <v>787270.97622387949</v>
      </c>
      <c r="R2442" s="181">
        <v>798602.73888636183</v>
      </c>
      <c r="S2442" s="181">
        <v>809760.70760873565</v>
      </c>
      <c r="T2442" s="181">
        <v>820748.22742258816</v>
      </c>
      <c r="U2442" s="181">
        <v>831536.76288257993</v>
      </c>
      <c r="V2442" s="181">
        <v>842097.03197220888</v>
      </c>
      <c r="W2442" s="181">
        <v>852431.09557838331</v>
      </c>
      <c r="X2442" s="181">
        <v>862539.7645720588</v>
      </c>
      <c r="Y2442" s="181">
        <v>872414.61527032172</v>
      </c>
    </row>
    <row r="2443" spans="1:25" x14ac:dyDescent="0.25">
      <c r="A2443" s="178" t="s">
        <v>2206</v>
      </c>
      <c r="B2443" s="178" t="s">
        <v>632</v>
      </c>
      <c r="C2443" s="178" t="s">
        <v>934</v>
      </c>
      <c r="D2443" s="178" t="s">
        <v>2358</v>
      </c>
      <c r="E2443" s="181">
        <v>1411.1571918363259</v>
      </c>
      <c r="F2443" s="181">
        <v>1473.8209902892552</v>
      </c>
      <c r="G2443" s="181">
        <v>1534.6874156096674</v>
      </c>
      <c r="H2443" s="181">
        <v>1595.2654317378203</v>
      </c>
      <c r="I2443" s="181">
        <v>1655.9869757478382</v>
      </c>
      <c r="J2443" s="182">
        <v>1717.1330621148563</v>
      </c>
      <c r="K2443" s="181">
        <v>1778.9403321016628</v>
      </c>
      <c r="L2443" s="181">
        <v>1841.5875246571723</v>
      </c>
      <c r="M2443" s="181">
        <v>1905.1689888367789</v>
      </c>
      <c r="N2443" s="181">
        <v>1969.7394158410893</v>
      </c>
      <c r="O2443" s="181">
        <v>2035.3870661015137</v>
      </c>
      <c r="P2443" s="181">
        <v>2102.1743804391431</v>
      </c>
      <c r="Q2443" s="181">
        <v>2170.1458381304778</v>
      </c>
      <c r="R2443" s="181">
        <v>2239.3358539616506</v>
      </c>
      <c r="S2443" s="181">
        <v>2309.7708532287934</v>
      </c>
      <c r="T2443" s="181">
        <v>2381.4743576590004</v>
      </c>
      <c r="U2443" s="181">
        <v>2454.3764184066931</v>
      </c>
      <c r="V2443" s="181">
        <v>2528.3990048045348</v>
      </c>
      <c r="W2443" s="181">
        <v>2603.553562776337</v>
      </c>
      <c r="X2443" s="181">
        <v>2679.8477294631925</v>
      </c>
      <c r="Y2443" s="181">
        <v>2757.259764643411</v>
      </c>
    </row>
    <row r="2444" spans="1:25" x14ac:dyDescent="0.25">
      <c r="A2444" s="178" t="s">
        <v>2206</v>
      </c>
      <c r="B2444" s="178" t="s">
        <v>632</v>
      </c>
      <c r="C2444" s="178" t="s">
        <v>240</v>
      </c>
      <c r="D2444" s="178" t="s">
        <v>241</v>
      </c>
      <c r="E2444" s="181">
        <v>713.27581696454286</v>
      </c>
      <c r="F2444" s="181">
        <v>715.73963029549066</v>
      </c>
      <c r="G2444" s="181">
        <v>716.07494746217105</v>
      </c>
      <c r="H2444" s="181">
        <v>715.15424858960046</v>
      </c>
      <c r="I2444" s="181">
        <v>713.26662990164277</v>
      </c>
      <c r="J2444" s="182">
        <v>710.60320242245416</v>
      </c>
      <c r="K2444" s="181">
        <v>707.31490890347311</v>
      </c>
      <c r="L2444" s="181">
        <v>703.5128197632647</v>
      </c>
      <c r="M2444" s="181">
        <v>699.2643313170928</v>
      </c>
      <c r="N2444" s="181">
        <v>694.61613707498589</v>
      </c>
      <c r="O2444" s="181">
        <v>689.62234366211248</v>
      </c>
      <c r="P2444" s="181">
        <v>684.32321513245586</v>
      </c>
      <c r="Q2444" s="181">
        <v>678.74973868398604</v>
      </c>
      <c r="R2444" s="181">
        <v>672.92739592412147</v>
      </c>
      <c r="S2444" s="181">
        <v>666.87754364419504</v>
      </c>
      <c r="T2444" s="181">
        <v>660.6194056634472</v>
      </c>
      <c r="U2444" s="181">
        <v>654.14617699428504</v>
      </c>
      <c r="V2444" s="181">
        <v>647.45184001699806</v>
      </c>
      <c r="W2444" s="181">
        <v>640.55525184350472</v>
      </c>
      <c r="X2444" s="181">
        <v>633.47345071651716</v>
      </c>
      <c r="Y2444" s="181">
        <v>626.21606423655408</v>
      </c>
    </row>
    <row r="2445" spans="1:25" x14ac:dyDescent="0.25">
      <c r="A2445" s="178" t="s">
        <v>2206</v>
      </c>
      <c r="B2445" s="178" t="s">
        <v>634</v>
      </c>
      <c r="C2445" s="178" t="s">
        <v>506</v>
      </c>
      <c r="D2445" s="178" t="s">
        <v>2359</v>
      </c>
      <c r="E2445" s="181">
        <v>3724.5913737648634</v>
      </c>
      <c r="F2445" s="181">
        <v>3865.1070911775441</v>
      </c>
      <c r="G2445" s="181">
        <v>4006.4730358649335</v>
      </c>
      <c r="H2445" s="181">
        <v>4151.7408420123829</v>
      </c>
      <c r="I2445" s="181">
        <v>4301.2538529164103</v>
      </c>
      <c r="J2445" s="182">
        <v>4455.1282232093572</v>
      </c>
      <c r="K2445" s="181">
        <v>4613.577229321605</v>
      </c>
      <c r="L2445" s="181">
        <v>4776.6536250991248</v>
      </c>
      <c r="M2445" s="181">
        <v>4944.239913307787</v>
      </c>
      <c r="N2445" s="181">
        <v>5116.1908777289045</v>
      </c>
      <c r="O2445" s="181">
        <v>5292.4899141200267</v>
      </c>
      <c r="P2445" s="181">
        <v>5473.0480300178842</v>
      </c>
      <c r="Q2445" s="181">
        <v>5657.7156130937674</v>
      </c>
      <c r="R2445" s="181">
        <v>5846.3094433861697</v>
      </c>
      <c r="S2445" s="181">
        <v>6038.6439114975074</v>
      </c>
      <c r="T2445" s="181">
        <v>6234.5838834109672</v>
      </c>
      <c r="U2445" s="181">
        <v>6433.3873627956827</v>
      </c>
      <c r="V2445" s="181">
        <v>6634.22302798493</v>
      </c>
      <c r="W2445" s="181">
        <v>6836.8792216425591</v>
      </c>
      <c r="X2445" s="181">
        <v>7041.1423741459294</v>
      </c>
      <c r="Y2445" s="181">
        <v>7246.7730742735794</v>
      </c>
    </row>
    <row r="2446" spans="1:25" x14ac:dyDescent="0.25">
      <c r="A2446" s="178" t="s">
        <v>2206</v>
      </c>
      <c r="B2446" s="178" t="s">
        <v>634</v>
      </c>
      <c r="C2446" s="178" t="s">
        <v>510</v>
      </c>
      <c r="D2446" s="178" t="s">
        <v>2360</v>
      </c>
      <c r="E2446" s="181">
        <v>3100.7479701149905</v>
      </c>
      <c r="F2446" s="181">
        <v>3153.0788512750755</v>
      </c>
      <c r="G2446" s="181">
        <v>3202.7348791142349</v>
      </c>
      <c r="H2446" s="181">
        <v>3252.1791915274534</v>
      </c>
      <c r="I2446" s="181">
        <v>3301.6023893072206</v>
      </c>
      <c r="J2446" s="182">
        <v>3351.0072592032288</v>
      </c>
      <c r="K2446" s="181">
        <v>3400.4658734118448</v>
      </c>
      <c r="L2446" s="181">
        <v>3449.9264859488726</v>
      </c>
      <c r="M2446" s="181">
        <v>3499.2187456211445</v>
      </c>
      <c r="N2446" s="181">
        <v>3548.1646127634676</v>
      </c>
      <c r="O2446" s="181">
        <v>3596.6860076997905</v>
      </c>
      <c r="P2446" s="181">
        <v>3644.6615979997209</v>
      </c>
      <c r="Q2446" s="181">
        <v>3691.9391148296249</v>
      </c>
      <c r="R2446" s="181">
        <v>3738.3562063109739</v>
      </c>
      <c r="S2446" s="181">
        <v>3783.761619281092</v>
      </c>
      <c r="T2446" s="181">
        <v>3828.0472045664496</v>
      </c>
      <c r="U2446" s="181">
        <v>3870.7487191704263</v>
      </c>
      <c r="V2446" s="181">
        <v>3911.3871955700729</v>
      </c>
      <c r="W2446" s="181">
        <v>3949.88194234602</v>
      </c>
      <c r="X2446" s="181">
        <v>3986.1606580374055</v>
      </c>
      <c r="Y2446" s="181">
        <v>4020.1457592488159</v>
      </c>
    </row>
    <row r="2447" spans="1:25" x14ac:dyDescent="0.25">
      <c r="A2447" s="178" t="s">
        <v>2206</v>
      </c>
      <c r="B2447" s="178" t="s">
        <v>634</v>
      </c>
      <c r="C2447" s="178" t="s">
        <v>972</v>
      </c>
      <c r="D2447" s="178" t="s">
        <v>2361</v>
      </c>
      <c r="E2447" s="181">
        <v>5126.186915517701</v>
      </c>
      <c r="F2447" s="181">
        <v>5229.8892031252162</v>
      </c>
      <c r="G2447" s="181">
        <v>5329.768345800534</v>
      </c>
      <c r="H2447" s="181">
        <v>5429.89582392805</v>
      </c>
      <c r="I2447" s="181">
        <v>5530.5903034651192</v>
      </c>
      <c r="J2447" s="182">
        <v>5631.8590019158073</v>
      </c>
      <c r="K2447" s="181">
        <v>5733.8260370346961</v>
      </c>
      <c r="L2447" s="181">
        <v>5836.4076707673621</v>
      </c>
      <c r="M2447" s="181">
        <v>5939.3177171008056</v>
      </c>
      <c r="N2447" s="181">
        <v>6042.25309632484</v>
      </c>
      <c r="O2447" s="181">
        <v>6145.0775093545899</v>
      </c>
      <c r="P2447" s="181">
        <v>6247.5787291074848</v>
      </c>
      <c r="Q2447" s="181">
        <v>6349.4885454146779</v>
      </c>
      <c r="R2447" s="181">
        <v>6450.5178473863543</v>
      </c>
      <c r="S2447" s="181">
        <v>6550.3929773648269</v>
      </c>
      <c r="T2447" s="181">
        <v>6648.9116066283941</v>
      </c>
      <c r="U2447" s="181">
        <v>6745.248290252277</v>
      </c>
      <c r="V2447" s="181">
        <v>6838.5410541974743</v>
      </c>
      <c r="W2447" s="181">
        <v>6928.6153399902087</v>
      </c>
      <c r="X2447" s="181">
        <v>7015.3092640309314</v>
      </c>
      <c r="Y2447" s="181">
        <v>7098.4497036708335</v>
      </c>
    </row>
    <row r="2448" spans="1:25" x14ac:dyDescent="0.25">
      <c r="A2448" s="178" t="s">
        <v>2206</v>
      </c>
      <c r="B2448" s="178" t="s">
        <v>634</v>
      </c>
      <c r="C2448" s="178" t="s">
        <v>264</v>
      </c>
      <c r="D2448" s="178" t="s">
        <v>2362</v>
      </c>
      <c r="E2448" s="181">
        <v>2503.5820804369878</v>
      </c>
      <c r="F2448" s="181">
        <v>2605.4660443652765</v>
      </c>
      <c r="G2448" s="181">
        <v>2708.4872477843069</v>
      </c>
      <c r="H2448" s="181">
        <v>2814.7218997177715</v>
      </c>
      <c r="I2448" s="181">
        <v>2924.428550958914</v>
      </c>
      <c r="J2448" s="182">
        <v>3037.7136548899912</v>
      </c>
      <c r="K2448" s="181">
        <v>3154.7511339691978</v>
      </c>
      <c r="L2448" s="181">
        <v>3275.6066563744166</v>
      </c>
      <c r="M2448" s="181">
        <v>3400.2293836294707</v>
      </c>
      <c r="N2448" s="181">
        <v>3528.5486014484031</v>
      </c>
      <c r="O2448" s="181">
        <v>3660.5815676638417</v>
      </c>
      <c r="P2448" s="181">
        <v>3796.2953565527459</v>
      </c>
      <c r="Q2448" s="181">
        <v>3935.6143266972822</v>
      </c>
      <c r="R2448" s="181">
        <v>4078.4383574651779</v>
      </c>
      <c r="S2448" s="181">
        <v>4224.6643462607717</v>
      </c>
      <c r="T2448" s="181">
        <v>4374.2232651518407</v>
      </c>
      <c r="U2448" s="181">
        <v>4526.6181458275541</v>
      </c>
      <c r="V2448" s="181">
        <v>4681.2831523688928</v>
      </c>
      <c r="W2448" s="181">
        <v>4838.0843506416513</v>
      </c>
      <c r="X2448" s="181">
        <v>4996.8848192494652</v>
      </c>
      <c r="Y2448" s="181">
        <v>5157.5275877573667</v>
      </c>
    </row>
    <row r="2449" spans="1:25" x14ac:dyDescent="0.25">
      <c r="A2449" s="178" t="s">
        <v>2206</v>
      </c>
      <c r="B2449" s="178" t="s">
        <v>634</v>
      </c>
      <c r="C2449" s="178" t="s">
        <v>240</v>
      </c>
      <c r="D2449" s="178" t="s">
        <v>241</v>
      </c>
      <c r="E2449" s="181">
        <v>19871.669734353745</v>
      </c>
      <c r="F2449" s="181">
        <v>20057.142001384953</v>
      </c>
      <c r="G2449" s="181">
        <v>20229.025710386024</v>
      </c>
      <c r="H2449" s="181">
        <v>20403.233088411191</v>
      </c>
      <c r="I2449" s="181">
        <v>20581.07114874095</v>
      </c>
      <c r="J2449" s="182">
        <v>20762.647117598637</v>
      </c>
      <c r="K2449" s="181">
        <v>20948.490425990003</v>
      </c>
      <c r="L2449" s="181">
        <v>21138.358418648844</v>
      </c>
      <c r="M2449" s="181">
        <v>21331.289291066158</v>
      </c>
      <c r="N2449" s="181">
        <v>21526.291496426846</v>
      </c>
      <c r="O2449" s="181">
        <v>21722.991872007089</v>
      </c>
      <c r="P2449" s="181">
        <v>21920.758633326332</v>
      </c>
      <c r="Q2449" s="181">
        <v>22118.779221949862</v>
      </c>
      <c r="R2449" s="181">
        <v>22316.186410451028</v>
      </c>
      <c r="S2449" s="181">
        <v>22512.183168904685</v>
      </c>
      <c r="T2449" s="181">
        <v>22706.229293407621</v>
      </c>
      <c r="U2449" s="181">
        <v>22895.67467692207</v>
      </c>
      <c r="V2449" s="181">
        <v>23077.798852288513</v>
      </c>
      <c r="W2449" s="181">
        <v>23252.236646505135</v>
      </c>
      <c r="X2449" s="181">
        <v>23418.657596669058</v>
      </c>
      <c r="Y2449" s="181">
        <v>23576.685077966413</v>
      </c>
    </row>
    <row r="2450" spans="1:25" x14ac:dyDescent="0.25">
      <c r="A2450" s="178" t="s">
        <v>2206</v>
      </c>
      <c r="B2450" s="178" t="s">
        <v>636</v>
      </c>
      <c r="C2450" s="178" t="s">
        <v>218</v>
      </c>
      <c r="D2450" s="178" t="s">
        <v>2363</v>
      </c>
      <c r="E2450" s="181">
        <v>1698494.7056809643</v>
      </c>
      <c r="F2450" s="181">
        <v>1704145.7441420038</v>
      </c>
      <c r="G2450" s="181">
        <v>1713531.7570793165</v>
      </c>
      <c r="H2450" s="181">
        <v>1726471.2544257487</v>
      </c>
      <c r="I2450" s="181">
        <v>1742023.2857260397</v>
      </c>
      <c r="J2450" s="182">
        <v>1759422.0326835543</v>
      </c>
      <c r="K2450" s="181">
        <v>1778081.5865561222</v>
      </c>
      <c r="L2450" s="181">
        <v>1797573.6932405466</v>
      </c>
      <c r="M2450" s="181">
        <v>1817531.6348501006</v>
      </c>
      <c r="N2450" s="181">
        <v>1837660.7116359388</v>
      </c>
      <c r="O2450" s="181">
        <v>1857769.209694047</v>
      </c>
      <c r="P2450" s="181">
        <v>1877705.9359460524</v>
      </c>
      <c r="Q2450" s="181">
        <v>1897351.8095219084</v>
      </c>
      <c r="R2450" s="181">
        <v>1916613.2566026461</v>
      </c>
      <c r="S2450" s="181">
        <v>1935415.8085695575</v>
      </c>
      <c r="T2450" s="181">
        <v>1953690.8615069671</v>
      </c>
      <c r="U2450" s="181">
        <v>1971453.715112438</v>
      </c>
      <c r="V2450" s="181">
        <v>1988743.8808011871</v>
      </c>
      <c r="W2450" s="181">
        <v>2005543.8188410988</v>
      </c>
      <c r="X2450" s="181">
        <v>2021839.8919766622</v>
      </c>
      <c r="Y2450" s="181">
        <v>2037596.6400498417</v>
      </c>
    </row>
    <row r="2451" spans="1:25" x14ac:dyDescent="0.25">
      <c r="A2451" s="178" t="s">
        <v>2206</v>
      </c>
      <c r="B2451" s="178" t="s">
        <v>636</v>
      </c>
      <c r="C2451" s="178" t="s">
        <v>240</v>
      </c>
      <c r="D2451" s="178" t="s">
        <v>241</v>
      </c>
      <c r="E2451" s="181">
        <v>1120.6884642154982</v>
      </c>
      <c r="F2451" s="181">
        <v>1147.1318234443947</v>
      </c>
      <c r="G2451" s="181">
        <v>1176.7511760560183</v>
      </c>
      <c r="H2451" s="181">
        <v>1209.5887105338163</v>
      </c>
      <c r="I2451" s="181">
        <v>1245.1400962173134</v>
      </c>
      <c r="J2451" s="182">
        <v>1282.9808629846841</v>
      </c>
      <c r="K2451" s="181">
        <v>1322.7803244303336</v>
      </c>
      <c r="L2451" s="181">
        <v>1364.2960925235006</v>
      </c>
      <c r="M2451" s="181">
        <v>1407.3100848028405</v>
      </c>
      <c r="N2451" s="181">
        <v>1451.6403828092662</v>
      </c>
      <c r="O2451" s="181">
        <v>1497.1708443282475</v>
      </c>
      <c r="P2451" s="181">
        <v>1543.8072257022691</v>
      </c>
      <c r="Q2451" s="181">
        <v>1591.4728919564627</v>
      </c>
      <c r="R2451" s="181">
        <v>1640.105394521227</v>
      </c>
      <c r="S2451" s="181">
        <v>1689.6526861095467</v>
      </c>
      <c r="T2451" s="181">
        <v>1740.0626845200934</v>
      </c>
      <c r="U2451" s="181">
        <v>1791.3544365009252</v>
      </c>
      <c r="V2451" s="181">
        <v>1843.570220541226</v>
      </c>
      <c r="W2451" s="181">
        <v>1896.700998435778</v>
      </c>
      <c r="X2451" s="181">
        <v>1950.7399059489903</v>
      </c>
      <c r="Y2451" s="181">
        <v>2005.6572264730337</v>
      </c>
    </row>
    <row r="2452" spans="1:25" x14ac:dyDescent="0.25">
      <c r="A2452" s="178" t="s">
        <v>2206</v>
      </c>
      <c r="B2452" s="178" t="s">
        <v>641</v>
      </c>
      <c r="C2452" s="178" t="s">
        <v>218</v>
      </c>
      <c r="D2452" s="178" t="s">
        <v>2364</v>
      </c>
      <c r="E2452" s="181">
        <v>7243.6121792285394</v>
      </c>
      <c r="F2452" s="181">
        <v>7382.5547970055359</v>
      </c>
      <c r="G2452" s="181">
        <v>7510.3984288491893</v>
      </c>
      <c r="H2452" s="181">
        <v>7633.9985164387163</v>
      </c>
      <c r="I2452" s="181">
        <v>7754.6897832428604</v>
      </c>
      <c r="J2452" s="182">
        <v>7873.1756644320958</v>
      </c>
      <c r="K2452" s="181">
        <v>7990.0058997478036</v>
      </c>
      <c r="L2452" s="181">
        <v>8105.4776943449378</v>
      </c>
      <c r="M2452" s="181">
        <v>8219.534667513768</v>
      </c>
      <c r="N2452" s="181">
        <v>8332.0081481164416</v>
      </c>
      <c r="O2452" s="181">
        <v>8442.906510426621</v>
      </c>
      <c r="P2452" s="181">
        <v>8552.0960291053962</v>
      </c>
      <c r="Q2452" s="181">
        <v>8659.3618212272195</v>
      </c>
      <c r="R2452" s="181">
        <v>8764.4521659513994</v>
      </c>
      <c r="S2452" s="181">
        <v>8867.1120114069399</v>
      </c>
      <c r="T2452" s="181">
        <v>8966.9669112881147</v>
      </c>
      <c r="U2452" s="181">
        <v>9063.4146884112433</v>
      </c>
      <c r="V2452" s="181">
        <v>9156.0394830433597</v>
      </c>
      <c r="W2452" s="181">
        <v>9244.7315043493709</v>
      </c>
      <c r="X2452" s="181">
        <v>9329.3725535897538</v>
      </c>
      <c r="Y2452" s="181">
        <v>9409.664045752681</v>
      </c>
    </row>
    <row r="2453" spans="1:25" x14ac:dyDescent="0.25">
      <c r="A2453" s="178" t="s">
        <v>2206</v>
      </c>
      <c r="B2453" s="178" t="s">
        <v>641</v>
      </c>
      <c r="C2453" s="178" t="s">
        <v>475</v>
      </c>
      <c r="D2453" s="178" t="s">
        <v>2365</v>
      </c>
      <c r="E2453" s="181">
        <v>1224.3736653187373</v>
      </c>
      <c r="F2453" s="181">
        <v>1278.7301093727592</v>
      </c>
      <c r="G2453" s="181">
        <v>1333.0566682790597</v>
      </c>
      <c r="H2453" s="181">
        <v>1388.5167666128857</v>
      </c>
      <c r="I2453" s="181">
        <v>1445.3629190896906</v>
      </c>
      <c r="J2453" s="182">
        <v>1503.7507033712373</v>
      </c>
      <c r="K2453" s="181">
        <v>1563.8187808703722</v>
      </c>
      <c r="L2453" s="181">
        <v>1625.6661468540442</v>
      </c>
      <c r="M2453" s="181">
        <v>1689.3257463934829</v>
      </c>
      <c r="N2453" s="181">
        <v>1754.8066760351755</v>
      </c>
      <c r="O2453" s="181">
        <v>1822.1536476695053</v>
      </c>
      <c r="P2453" s="181">
        <v>1891.3809293255138</v>
      </c>
      <c r="Q2453" s="181">
        <v>1962.4822886866623</v>
      </c>
      <c r="R2453" s="181">
        <v>2035.4388382067307</v>
      </c>
      <c r="S2453" s="181">
        <v>2110.2256567549521</v>
      </c>
      <c r="T2453" s="181">
        <v>2186.783025371692</v>
      </c>
      <c r="U2453" s="181">
        <v>2264.9853669414997</v>
      </c>
      <c r="V2453" s="181">
        <v>2344.7396561768687</v>
      </c>
      <c r="W2453" s="181">
        <v>2426.021787057316</v>
      </c>
      <c r="X2453" s="181">
        <v>2508.8012252212225</v>
      </c>
      <c r="Y2453" s="181">
        <v>2592.9930775547236</v>
      </c>
    </row>
    <row r="2454" spans="1:25" x14ac:dyDescent="0.25">
      <c r="A2454" s="178" t="s">
        <v>2206</v>
      </c>
      <c r="B2454" s="178" t="s">
        <v>641</v>
      </c>
      <c r="C2454" s="178" t="s">
        <v>240</v>
      </c>
      <c r="D2454" s="178" t="s">
        <v>241</v>
      </c>
      <c r="E2454" s="181">
        <v>1147.4013058058242</v>
      </c>
      <c r="F2454" s="181">
        <v>1155.8815079538026</v>
      </c>
      <c r="G2454" s="181">
        <v>1162.2953786504033</v>
      </c>
      <c r="H2454" s="181">
        <v>1167.7581621201291</v>
      </c>
      <c r="I2454" s="181">
        <v>1172.500356741597</v>
      </c>
      <c r="J2454" s="182">
        <v>1176.6481509696475</v>
      </c>
      <c r="K2454" s="181">
        <v>1180.29971306026</v>
      </c>
      <c r="L2454" s="181">
        <v>1183.5122218486863</v>
      </c>
      <c r="M2454" s="181">
        <v>1186.2895301368126</v>
      </c>
      <c r="N2454" s="181">
        <v>1188.6196008075144</v>
      </c>
      <c r="O2454" s="181">
        <v>1190.516224920455</v>
      </c>
      <c r="P2454" s="181">
        <v>1191.9730692159435</v>
      </c>
      <c r="Q2454" s="181">
        <v>1192.973222956932</v>
      </c>
      <c r="R2454" s="181">
        <v>1193.4958589374323</v>
      </c>
      <c r="S2454" s="181">
        <v>1193.5209985497029</v>
      </c>
      <c r="T2454" s="181">
        <v>1193.0140552333112</v>
      </c>
      <c r="U2454" s="181">
        <v>1191.9124647394415</v>
      </c>
      <c r="V2454" s="181">
        <v>1190.1811761177976</v>
      </c>
      <c r="W2454" s="181">
        <v>1187.8265396496431</v>
      </c>
      <c r="X2454" s="181">
        <v>1184.854031377665</v>
      </c>
      <c r="Y2454" s="181">
        <v>1181.2467151867047</v>
      </c>
    </row>
    <row r="2455" spans="1:25" x14ac:dyDescent="0.25">
      <c r="A2455" s="178" t="s">
        <v>2206</v>
      </c>
      <c r="B2455" s="178" t="s">
        <v>643</v>
      </c>
      <c r="C2455" s="178" t="s">
        <v>218</v>
      </c>
      <c r="D2455" s="178" t="s">
        <v>2366</v>
      </c>
      <c r="E2455" s="181">
        <v>12246.306683027136</v>
      </c>
      <c r="F2455" s="181">
        <v>12897.223021624977</v>
      </c>
      <c r="G2455" s="181">
        <v>13371.694897814776</v>
      </c>
      <c r="H2455" s="181">
        <v>13706.004160127686</v>
      </c>
      <c r="I2455" s="181">
        <v>13926.968235722801</v>
      </c>
      <c r="J2455" s="182">
        <v>14057.340594356014</v>
      </c>
      <c r="K2455" s="181">
        <v>14116.193234831413</v>
      </c>
      <c r="L2455" s="181">
        <v>14118.903559584462</v>
      </c>
      <c r="M2455" s="181">
        <v>14077.375522156406</v>
      </c>
      <c r="N2455" s="181">
        <v>14000.957406662936</v>
      </c>
      <c r="O2455" s="181">
        <v>13897.284070632599</v>
      </c>
      <c r="P2455" s="181">
        <v>13772.190397509625</v>
      </c>
      <c r="Q2455" s="181">
        <v>13630.136932593134</v>
      </c>
      <c r="R2455" s="181">
        <v>13474.471937869701</v>
      </c>
      <c r="S2455" s="181">
        <v>13307.747134724603</v>
      </c>
      <c r="T2455" s="181">
        <v>13131.754979815569</v>
      </c>
      <c r="U2455" s="181">
        <v>12947.336475413376</v>
      </c>
      <c r="V2455" s="181">
        <v>12755.262910644406</v>
      </c>
      <c r="W2455" s="181">
        <v>12556.56838600465</v>
      </c>
      <c r="X2455" s="181">
        <v>12352.026088245893</v>
      </c>
      <c r="Y2455" s="181">
        <v>12142.019699250444</v>
      </c>
    </row>
    <row r="2456" spans="1:25" x14ac:dyDescent="0.25">
      <c r="A2456" s="178" t="s">
        <v>2206</v>
      </c>
      <c r="B2456" s="178" t="s">
        <v>643</v>
      </c>
      <c r="C2456" s="178" t="s">
        <v>530</v>
      </c>
      <c r="D2456" s="178" t="s">
        <v>2367</v>
      </c>
      <c r="E2456" s="181">
        <v>3038.0024278952487</v>
      </c>
      <c r="F2456" s="181">
        <v>3197.035446557526</v>
      </c>
      <c r="G2456" s="181">
        <v>3312.1191878221211</v>
      </c>
      <c r="H2456" s="181">
        <v>3392.3340650965351</v>
      </c>
      <c r="I2456" s="181">
        <v>3444.3921875913979</v>
      </c>
      <c r="J2456" s="182">
        <v>3473.9809624451264</v>
      </c>
      <c r="K2456" s="181">
        <v>3485.8614193751919</v>
      </c>
      <c r="L2456" s="181">
        <v>3483.868475719521</v>
      </c>
      <c r="M2456" s="181">
        <v>3470.9689714921442</v>
      </c>
      <c r="N2456" s="181">
        <v>3449.4910795771129</v>
      </c>
      <c r="O2456" s="181">
        <v>3421.3340762920534</v>
      </c>
      <c r="P2456" s="181">
        <v>3387.9486747185902</v>
      </c>
      <c r="Q2456" s="181">
        <v>3350.443352404387</v>
      </c>
      <c r="R2456" s="181">
        <v>3309.6500164342492</v>
      </c>
      <c r="S2456" s="181">
        <v>3266.2025475871746</v>
      </c>
      <c r="T2456" s="181">
        <v>3220.5466934075016</v>
      </c>
      <c r="U2456" s="181">
        <v>3172.8936845083349</v>
      </c>
      <c r="V2456" s="181">
        <v>3123.4370431789598</v>
      </c>
      <c r="W2456" s="181">
        <v>3072.4340143287313</v>
      </c>
      <c r="X2456" s="181">
        <v>3020.077269999711</v>
      </c>
      <c r="Y2456" s="181">
        <v>2966.4637378119664</v>
      </c>
    </row>
    <row r="2457" spans="1:25" x14ac:dyDescent="0.25">
      <c r="A2457" s="178" t="s">
        <v>2206</v>
      </c>
      <c r="B2457" s="178" t="s">
        <v>643</v>
      </c>
      <c r="C2457" s="178" t="s">
        <v>506</v>
      </c>
      <c r="D2457" s="178" t="s">
        <v>2368</v>
      </c>
      <c r="E2457" s="181">
        <v>6386.5698813142017</v>
      </c>
      <c r="F2457" s="181">
        <v>6969.1143568344596</v>
      </c>
      <c r="G2457" s="181">
        <v>7486.635403993736</v>
      </c>
      <c r="H2457" s="181">
        <v>7951.1496610469203</v>
      </c>
      <c r="I2457" s="181">
        <v>8371.3306820980379</v>
      </c>
      <c r="J2457" s="182">
        <v>8755.0760695085592</v>
      </c>
      <c r="K2457" s="181">
        <v>9109.4717833627001</v>
      </c>
      <c r="L2457" s="181">
        <v>9440.5091126117277</v>
      </c>
      <c r="M2457" s="181">
        <v>9752.9272270422007</v>
      </c>
      <c r="N2457" s="181">
        <v>10050.550870342702</v>
      </c>
      <c r="O2457" s="181">
        <v>10336.676160136134</v>
      </c>
      <c r="P2457" s="181">
        <v>10613.847353686157</v>
      </c>
      <c r="Q2457" s="181">
        <v>10884.008744421501</v>
      </c>
      <c r="R2457" s="181">
        <v>11148.57246801879</v>
      </c>
      <c r="S2457" s="181">
        <v>11408.561577420973</v>
      </c>
      <c r="T2457" s="181">
        <v>11664.549363797212</v>
      </c>
      <c r="U2457" s="181">
        <v>11916.38354079157</v>
      </c>
      <c r="V2457" s="181">
        <v>12163.884756446823</v>
      </c>
      <c r="W2457" s="181">
        <v>12407.168840266619</v>
      </c>
      <c r="X2457" s="181">
        <v>12646.162849080678</v>
      </c>
      <c r="Y2457" s="181">
        <v>12880.429556221057</v>
      </c>
    </row>
    <row r="2458" spans="1:25" x14ac:dyDescent="0.25">
      <c r="A2458" s="178" t="s">
        <v>2206</v>
      </c>
      <c r="B2458" s="178" t="s">
        <v>643</v>
      </c>
      <c r="C2458" s="178" t="s">
        <v>755</v>
      </c>
      <c r="D2458" s="178" t="s">
        <v>2215</v>
      </c>
      <c r="E2458" s="181">
        <v>8149.5132605246708</v>
      </c>
      <c r="F2458" s="181">
        <v>8926.1213117550687</v>
      </c>
      <c r="G2458" s="181">
        <v>9624.8300417917726</v>
      </c>
      <c r="H2458" s="181">
        <v>10260.239666092206</v>
      </c>
      <c r="I2458" s="181">
        <v>10842.845430719764</v>
      </c>
      <c r="J2458" s="182">
        <v>11382.29624428955</v>
      </c>
      <c r="K2458" s="181">
        <v>11887.330776026529</v>
      </c>
      <c r="L2458" s="181">
        <v>12365.388339411209</v>
      </c>
      <c r="M2458" s="181">
        <v>12822.376349215225</v>
      </c>
      <c r="N2458" s="181">
        <v>13263.086249163169</v>
      </c>
      <c r="O2458" s="181">
        <v>13691.682823256604</v>
      </c>
      <c r="P2458" s="181">
        <v>14111.394999883913</v>
      </c>
      <c r="Q2458" s="181">
        <v>14524.700466056529</v>
      </c>
      <c r="R2458" s="181">
        <v>14933.40198672919</v>
      </c>
      <c r="S2458" s="181">
        <v>15338.806796768242</v>
      </c>
      <c r="T2458" s="181">
        <v>15741.635190804431</v>
      </c>
      <c r="U2458" s="181">
        <v>16141.635748943263</v>
      </c>
      <c r="V2458" s="181">
        <v>16538.516788760833</v>
      </c>
      <c r="W2458" s="181">
        <v>16932.385424777334</v>
      </c>
      <c r="X2458" s="181">
        <v>17323.09212986234</v>
      </c>
      <c r="Y2458" s="181">
        <v>17709.984600035808</v>
      </c>
    </row>
    <row r="2459" spans="1:25" x14ac:dyDescent="0.25">
      <c r="A2459" s="178" t="s">
        <v>2206</v>
      </c>
      <c r="B2459" s="178" t="s">
        <v>643</v>
      </c>
      <c r="C2459" s="178" t="s">
        <v>244</v>
      </c>
      <c r="D2459" s="178" t="s">
        <v>2369</v>
      </c>
      <c r="E2459" s="181">
        <v>4305.8867070134747</v>
      </c>
      <c r="F2459" s="181">
        <v>4716.2162785414466</v>
      </c>
      <c r="G2459" s="181">
        <v>5085.3868702763466</v>
      </c>
      <c r="H2459" s="181">
        <v>5421.1126697589416</v>
      </c>
      <c r="I2459" s="181">
        <v>5728.9389579239978</v>
      </c>
      <c r="J2459" s="182">
        <v>6013.9638438259808</v>
      </c>
      <c r="K2459" s="181">
        <v>6280.8045013315841</v>
      </c>
      <c r="L2459" s="181">
        <v>6533.3915751309851</v>
      </c>
      <c r="M2459" s="181">
        <v>6774.8463140552294</v>
      </c>
      <c r="N2459" s="181">
        <v>7007.7003311199132</v>
      </c>
      <c r="O2459" s="181">
        <v>7234.1541366495967</v>
      </c>
      <c r="P2459" s="181">
        <v>7455.9137711624026</v>
      </c>
      <c r="Q2459" s="181">
        <v>7674.288348371706</v>
      </c>
      <c r="R2459" s="181">
        <v>7890.2303793547098</v>
      </c>
      <c r="S2459" s="181">
        <v>8104.4305563103244</v>
      </c>
      <c r="T2459" s="181">
        <v>8317.2694549829539</v>
      </c>
      <c r="U2459" s="181">
        <v>8528.6142348523117</v>
      </c>
      <c r="V2459" s="181">
        <v>8738.3107822392612</v>
      </c>
      <c r="W2459" s="181">
        <v>8946.4156923015616</v>
      </c>
      <c r="X2459" s="181">
        <v>9152.8499607032918</v>
      </c>
      <c r="Y2459" s="181">
        <v>9357.2689353226833</v>
      </c>
    </row>
    <row r="2460" spans="1:25" x14ac:dyDescent="0.25">
      <c r="A2460" s="178" t="s">
        <v>2206</v>
      </c>
      <c r="B2460" s="178" t="s">
        <v>643</v>
      </c>
      <c r="C2460" s="178" t="s">
        <v>510</v>
      </c>
      <c r="D2460" s="178" t="s">
        <v>2370</v>
      </c>
      <c r="E2460" s="181">
        <v>4272.0627933425767</v>
      </c>
      <c r="F2460" s="181">
        <v>4617.4609232607445</v>
      </c>
      <c r="G2460" s="181">
        <v>4913.2402418846577</v>
      </c>
      <c r="H2460" s="181">
        <v>5168.5285960145884</v>
      </c>
      <c r="I2460" s="181">
        <v>5389.9802247004536</v>
      </c>
      <c r="J2460" s="182">
        <v>5583.5225800455837</v>
      </c>
      <c r="K2460" s="181">
        <v>5754.3626267717191</v>
      </c>
      <c r="L2460" s="181">
        <v>5906.838899638451</v>
      </c>
      <c r="M2460" s="181">
        <v>6044.360696925296</v>
      </c>
      <c r="N2460" s="181">
        <v>6169.6557764657819</v>
      </c>
      <c r="O2460" s="181">
        <v>6285.0343732425736</v>
      </c>
      <c r="P2460" s="181">
        <v>6392.2722424961157</v>
      </c>
      <c r="Q2460" s="181">
        <v>6492.7246671526827</v>
      </c>
      <c r="R2460" s="181">
        <v>6587.3849669483898</v>
      </c>
      <c r="S2460" s="181">
        <v>6676.9842650640221</v>
      </c>
      <c r="T2460" s="181">
        <v>6761.9679204116164</v>
      </c>
      <c r="U2460" s="181">
        <v>6842.3501105680025</v>
      </c>
      <c r="V2460" s="181">
        <v>6918.1312184540448</v>
      </c>
      <c r="W2460" s="181">
        <v>6989.4800453133848</v>
      </c>
      <c r="X2460" s="181">
        <v>7056.4558057810755</v>
      </c>
      <c r="Y2460" s="181">
        <v>7118.9162116082171</v>
      </c>
    </row>
    <row r="2461" spans="1:25" x14ac:dyDescent="0.25">
      <c r="A2461" s="178" t="s">
        <v>2206</v>
      </c>
      <c r="B2461" s="178" t="s">
        <v>643</v>
      </c>
      <c r="C2461" s="178" t="s">
        <v>512</v>
      </c>
      <c r="D2461" s="178" t="s">
        <v>2371</v>
      </c>
      <c r="E2461" s="181">
        <v>3693.9813596944928</v>
      </c>
      <c r="F2461" s="181">
        <v>3929.6000214593359</v>
      </c>
      <c r="G2461" s="181">
        <v>4115.2968304235319</v>
      </c>
      <c r="H2461" s="181">
        <v>4260.7704350309259</v>
      </c>
      <c r="I2461" s="181">
        <v>4373.1707097208055</v>
      </c>
      <c r="J2461" s="182">
        <v>4458.6725901376158</v>
      </c>
      <c r="K2461" s="181">
        <v>4522.5416893692618</v>
      </c>
      <c r="L2461" s="181">
        <v>4569.0775073589575</v>
      </c>
      <c r="M2461" s="181">
        <v>4601.6313022399054</v>
      </c>
      <c r="N2461" s="181">
        <v>4622.8566488946635</v>
      </c>
      <c r="O2461" s="181">
        <v>4634.9515241242407</v>
      </c>
      <c r="P2461" s="181">
        <v>4639.6033017093087</v>
      </c>
      <c r="Q2461" s="181">
        <v>4638.1054563004118</v>
      </c>
      <c r="R2461" s="181">
        <v>4631.4259384361021</v>
      </c>
      <c r="S2461" s="181">
        <v>4620.298969573686</v>
      </c>
      <c r="T2461" s="181">
        <v>4605.2252664630605</v>
      </c>
      <c r="U2461" s="181">
        <v>4586.3913727580029</v>
      </c>
      <c r="V2461" s="181">
        <v>4563.968740964001</v>
      </c>
      <c r="W2461" s="181">
        <v>4538.2329229828329</v>
      </c>
      <c r="X2461" s="181">
        <v>4509.3774154585763</v>
      </c>
      <c r="Y2461" s="181">
        <v>4477.4617824297056</v>
      </c>
    </row>
    <row r="2462" spans="1:25" x14ac:dyDescent="0.25">
      <c r="A2462" s="178" t="s">
        <v>2206</v>
      </c>
      <c r="B2462" s="178" t="s">
        <v>643</v>
      </c>
      <c r="C2462" s="178" t="s">
        <v>972</v>
      </c>
      <c r="D2462" s="178" t="s">
        <v>2372</v>
      </c>
      <c r="E2462" s="181">
        <v>2499.8947104036815</v>
      </c>
      <c r="F2462" s="181">
        <v>2738.1222336021401</v>
      </c>
      <c r="G2462" s="181">
        <v>2952.4538387536327</v>
      </c>
      <c r="H2462" s="181">
        <v>3147.3681984151535</v>
      </c>
      <c r="I2462" s="181">
        <v>3326.0847699063634</v>
      </c>
      <c r="J2462" s="182">
        <v>3491.563393261501</v>
      </c>
      <c r="K2462" s="181">
        <v>3646.4846890615872</v>
      </c>
      <c r="L2462" s="181">
        <v>3793.1306954878514</v>
      </c>
      <c r="M2462" s="181">
        <v>3933.3135348680539</v>
      </c>
      <c r="N2462" s="181">
        <v>4068.5030010953242</v>
      </c>
      <c r="O2462" s="181">
        <v>4199.9766577691862</v>
      </c>
      <c r="P2462" s="181">
        <v>4328.7249911604576</v>
      </c>
      <c r="Q2462" s="181">
        <v>4455.5080413421983</v>
      </c>
      <c r="R2462" s="181">
        <v>4580.878813436354</v>
      </c>
      <c r="S2462" s="181">
        <v>4705.2383067938254</v>
      </c>
      <c r="T2462" s="181">
        <v>4828.8074745782887</v>
      </c>
      <c r="U2462" s="181">
        <v>4951.5091927647572</v>
      </c>
      <c r="V2462" s="181">
        <v>5073.2539866416346</v>
      </c>
      <c r="W2462" s="181">
        <v>5194.0747140022486</v>
      </c>
      <c r="X2462" s="181">
        <v>5313.9255068210541</v>
      </c>
      <c r="Y2462" s="181">
        <v>5432.6062683294285</v>
      </c>
    </row>
    <row r="2463" spans="1:25" x14ac:dyDescent="0.25">
      <c r="A2463" s="178" t="s">
        <v>2206</v>
      </c>
      <c r="B2463" s="178" t="s">
        <v>643</v>
      </c>
      <c r="C2463" s="178" t="s">
        <v>733</v>
      </c>
      <c r="D2463" s="178" t="s">
        <v>2373</v>
      </c>
      <c r="E2463" s="181">
        <v>9332.3252719251832</v>
      </c>
      <c r="F2463" s="181">
        <v>9725.5624760049068</v>
      </c>
      <c r="G2463" s="181">
        <v>9977.891084691928</v>
      </c>
      <c r="H2463" s="181">
        <v>10120.382841443141</v>
      </c>
      <c r="I2463" s="181">
        <v>10175.9847964658</v>
      </c>
      <c r="J2463" s="182">
        <v>10163.816459749432</v>
      </c>
      <c r="K2463" s="181">
        <v>10099.619756128997</v>
      </c>
      <c r="L2463" s="181">
        <v>9995.9064332823255</v>
      </c>
      <c r="M2463" s="181">
        <v>9862.2654652753517</v>
      </c>
      <c r="N2463" s="181">
        <v>9706.1390563508885</v>
      </c>
      <c r="O2463" s="181">
        <v>9533.5026482358226</v>
      </c>
      <c r="P2463" s="181">
        <v>9348.8750805036179</v>
      </c>
      <c r="Q2463" s="181">
        <v>9155.6744005527325</v>
      </c>
      <c r="R2463" s="181">
        <v>8956.4448705968516</v>
      </c>
      <c r="S2463" s="181">
        <v>8753.1067478884379</v>
      </c>
      <c r="T2463" s="181">
        <v>8547.0105034710086</v>
      </c>
      <c r="U2463" s="181">
        <v>8338.840816631191</v>
      </c>
      <c r="V2463" s="181">
        <v>8129.2119262966917</v>
      </c>
      <c r="W2463" s="181">
        <v>7918.880317062044</v>
      </c>
      <c r="X2463" s="181">
        <v>7708.4098073870646</v>
      </c>
      <c r="Y2463" s="181">
        <v>7498.101416348698</v>
      </c>
    </row>
    <row r="2464" spans="1:25" x14ac:dyDescent="0.25">
      <c r="A2464" s="178" t="s">
        <v>2206</v>
      </c>
      <c r="B2464" s="178" t="s">
        <v>643</v>
      </c>
      <c r="C2464" s="178" t="s">
        <v>590</v>
      </c>
      <c r="D2464" s="178" t="s">
        <v>2374</v>
      </c>
      <c r="E2464" s="181">
        <v>37764.912097098662</v>
      </c>
      <c r="F2464" s="181">
        <v>41363.720253001571</v>
      </c>
      <c r="G2464" s="181">
        <v>44601.542307862888</v>
      </c>
      <c r="H2464" s="181">
        <v>47546.035781306404</v>
      </c>
      <c r="I2464" s="181">
        <v>50245.835730709281</v>
      </c>
      <c r="J2464" s="182">
        <v>52745.655278687984</v>
      </c>
      <c r="K2464" s="181">
        <v>55085.98949096931</v>
      </c>
      <c r="L2464" s="181">
        <v>57301.312207974501</v>
      </c>
      <c r="M2464" s="181">
        <v>59418.99843879183</v>
      </c>
      <c r="N2464" s="181">
        <v>61461.251773414071</v>
      </c>
      <c r="O2464" s="181">
        <v>63447.371855475722</v>
      </c>
      <c r="P2464" s="181">
        <v>65392.321565931365</v>
      </c>
      <c r="Q2464" s="181">
        <v>67307.582526958897</v>
      </c>
      <c r="R2464" s="181">
        <v>69201.508766323008</v>
      </c>
      <c r="S2464" s="181">
        <v>71080.158021245516</v>
      </c>
      <c r="T2464" s="181">
        <v>72946.868143024316</v>
      </c>
      <c r="U2464" s="181">
        <v>74800.474049781333</v>
      </c>
      <c r="V2464" s="181">
        <v>76639.624082743001</v>
      </c>
      <c r="W2464" s="181">
        <v>78464.814611485024</v>
      </c>
      <c r="X2464" s="181">
        <v>80275.352726043813</v>
      </c>
      <c r="Y2464" s="181">
        <v>82068.21564436116</v>
      </c>
    </row>
    <row r="2465" spans="1:25" x14ac:dyDescent="0.25">
      <c r="A2465" s="178" t="s">
        <v>2206</v>
      </c>
      <c r="B2465" s="178" t="s">
        <v>643</v>
      </c>
      <c r="C2465" s="178" t="s">
        <v>682</v>
      </c>
      <c r="D2465" s="178" t="s">
        <v>2375</v>
      </c>
      <c r="E2465" s="181">
        <v>2991.8789092531142</v>
      </c>
      <c r="F2465" s="181">
        <v>3120.3703954365437</v>
      </c>
      <c r="G2465" s="181">
        <v>3203.8151873805914</v>
      </c>
      <c r="H2465" s="181">
        <v>3252.0926836281269</v>
      </c>
      <c r="I2465" s="181">
        <v>3272.5003232515892</v>
      </c>
      <c r="J2465" s="182">
        <v>3271.1264936232451</v>
      </c>
      <c r="K2465" s="181">
        <v>3252.9907158056344</v>
      </c>
      <c r="L2465" s="181">
        <v>3222.0869712066037</v>
      </c>
      <c r="M2465" s="181">
        <v>3181.4788530702222</v>
      </c>
      <c r="N2465" s="181">
        <v>3133.5464545440382</v>
      </c>
      <c r="O2465" s="181">
        <v>3080.2034003184549</v>
      </c>
      <c r="P2465" s="181">
        <v>3022.8983054869755</v>
      </c>
      <c r="Q2465" s="181">
        <v>2962.7280958508331</v>
      </c>
      <c r="R2465" s="181">
        <v>2900.5101483373251</v>
      </c>
      <c r="S2465" s="181">
        <v>2836.8621516483349</v>
      </c>
      <c r="T2465" s="181">
        <v>2772.2189114435796</v>
      </c>
      <c r="U2465" s="181">
        <v>2706.8004726385529</v>
      </c>
      <c r="V2465" s="181">
        <v>2640.8046846392185</v>
      </c>
      <c r="W2465" s="181">
        <v>2574.4762593132918</v>
      </c>
      <c r="X2465" s="181">
        <v>2507.997985372393</v>
      </c>
      <c r="Y2465" s="181">
        <v>2441.4676501609647</v>
      </c>
    </row>
    <row r="2466" spans="1:25" x14ac:dyDescent="0.25">
      <c r="A2466" s="178" t="s">
        <v>2206</v>
      </c>
      <c r="B2466" s="178" t="s">
        <v>643</v>
      </c>
      <c r="C2466" s="178" t="s">
        <v>282</v>
      </c>
      <c r="D2466" s="178" t="s">
        <v>2376</v>
      </c>
      <c r="E2466" s="181">
        <v>3706.2809646657288</v>
      </c>
      <c r="F2466" s="181">
        <v>3900.2969550445396</v>
      </c>
      <c r="G2466" s="181">
        <v>4040.6960132134918</v>
      </c>
      <c r="H2466" s="181">
        <v>4138.5559984443553</v>
      </c>
      <c r="I2466" s="181">
        <v>4202.0655028105557</v>
      </c>
      <c r="J2466" s="182">
        <v>4238.1630095146984</v>
      </c>
      <c r="K2466" s="181">
        <v>4252.6568463092708</v>
      </c>
      <c r="L2466" s="181">
        <v>4250.2255088400025</v>
      </c>
      <c r="M2466" s="181">
        <v>4234.4884618473579</v>
      </c>
      <c r="N2466" s="181">
        <v>4208.2860134112052</v>
      </c>
      <c r="O2466" s="181">
        <v>4173.9352293765296</v>
      </c>
      <c r="P2466" s="181">
        <v>4133.2059405473647</v>
      </c>
      <c r="Q2466" s="181">
        <v>4087.4504596134375</v>
      </c>
      <c r="R2466" s="181">
        <v>4037.6836907645775</v>
      </c>
      <c r="S2466" s="181">
        <v>3984.6789514423708</v>
      </c>
      <c r="T2466" s="181">
        <v>3928.9800416199359</v>
      </c>
      <c r="U2466" s="181">
        <v>3870.8446569440298</v>
      </c>
      <c r="V2466" s="181">
        <v>3810.5088893843072</v>
      </c>
      <c r="W2466" s="181">
        <v>3748.2865707869983</v>
      </c>
      <c r="X2466" s="181">
        <v>3684.4127558430932</v>
      </c>
      <c r="Y2466" s="181">
        <v>3619.0056936329443</v>
      </c>
    </row>
    <row r="2467" spans="1:25" x14ac:dyDescent="0.25">
      <c r="A2467" s="178" t="s">
        <v>2206</v>
      </c>
      <c r="B2467" s="178" t="s">
        <v>643</v>
      </c>
      <c r="C2467" s="178" t="s">
        <v>240</v>
      </c>
      <c r="D2467" s="178" t="s">
        <v>241</v>
      </c>
      <c r="E2467" s="181">
        <v>4132.6672703352378</v>
      </c>
      <c r="F2467" s="181">
        <v>4414.5755107608129</v>
      </c>
      <c r="G2467" s="181">
        <v>4644.0197424944336</v>
      </c>
      <c r="H2467" s="181">
        <v>4831.4942239453549</v>
      </c>
      <c r="I2467" s="181">
        <v>4984.6996412270719</v>
      </c>
      <c r="J2467" s="182">
        <v>5110.3042230613783</v>
      </c>
      <c r="K2467" s="181">
        <v>5214.0145307042812</v>
      </c>
      <c r="L2467" s="181">
        <v>5300.5016381894593</v>
      </c>
      <c r="M2467" s="181">
        <v>5373.4066786619842</v>
      </c>
      <c r="N2467" s="181">
        <v>5435.6150282151193</v>
      </c>
      <c r="O2467" s="181">
        <v>5489.5273681018807</v>
      </c>
      <c r="P2467" s="181">
        <v>5536.9848899546369</v>
      </c>
      <c r="Q2467" s="181">
        <v>5579.3950407692901</v>
      </c>
      <c r="R2467" s="181">
        <v>5617.8022498675882</v>
      </c>
      <c r="S2467" s="181">
        <v>5652.9889403775142</v>
      </c>
      <c r="T2467" s="181">
        <v>5685.4672879688924</v>
      </c>
      <c r="U2467" s="181">
        <v>5715.3685144008205</v>
      </c>
      <c r="V2467" s="181">
        <v>5742.8023854815838</v>
      </c>
      <c r="W2467" s="181">
        <v>5768.008317328964</v>
      </c>
      <c r="X2467" s="181">
        <v>5791.123722592396</v>
      </c>
      <c r="Y2467" s="181">
        <v>5812.1121303918462</v>
      </c>
    </row>
    <row r="2468" spans="1:25" x14ac:dyDescent="0.25">
      <c r="A2468" s="178" t="s">
        <v>2206</v>
      </c>
      <c r="B2468" s="178" t="s">
        <v>652</v>
      </c>
      <c r="C2468" s="178" t="s">
        <v>218</v>
      </c>
      <c r="D2468" s="178" t="s">
        <v>2377</v>
      </c>
      <c r="E2468" s="181">
        <v>4090.9997914858568</v>
      </c>
      <c r="F2468" s="181">
        <v>4180.661788638351</v>
      </c>
      <c r="G2468" s="181">
        <v>4268.7452730167579</v>
      </c>
      <c r="H2468" s="181">
        <v>4357.8608851334347</v>
      </c>
      <c r="I2468" s="181">
        <v>4447.9885599821537</v>
      </c>
      <c r="J2468" s="182">
        <v>4538.9489336301858</v>
      </c>
      <c r="K2468" s="181">
        <v>4630.6521127917749</v>
      </c>
      <c r="L2468" s="181">
        <v>4723.0015154801185</v>
      </c>
      <c r="M2468" s="181">
        <v>4815.8049275872308</v>
      </c>
      <c r="N2468" s="181">
        <v>4908.8728619144249</v>
      </c>
      <c r="O2468" s="181">
        <v>5002.1765815997678</v>
      </c>
      <c r="P2468" s="181">
        <v>5095.6749348169269</v>
      </c>
      <c r="Q2468" s="181">
        <v>5189.3210810322225</v>
      </c>
      <c r="R2468" s="181">
        <v>5283.0673585712202</v>
      </c>
      <c r="S2468" s="181">
        <v>5376.8592331414775</v>
      </c>
      <c r="T2468" s="181">
        <v>5470.6492025842081</v>
      </c>
      <c r="U2468" s="181">
        <v>5564.1994361377911</v>
      </c>
      <c r="V2468" s="181">
        <v>5657.2632265206867</v>
      </c>
      <c r="W2468" s="181">
        <v>5749.7934566059866</v>
      </c>
      <c r="X2468" s="181">
        <v>5841.7292504046545</v>
      </c>
      <c r="Y2468" s="181">
        <v>5932.9503759595464</v>
      </c>
    </row>
    <row r="2469" spans="1:25" x14ac:dyDescent="0.25">
      <c r="A2469" s="178" t="s">
        <v>2206</v>
      </c>
      <c r="B2469" s="178" t="s">
        <v>652</v>
      </c>
      <c r="C2469" s="178" t="s">
        <v>503</v>
      </c>
      <c r="D2469" s="178" t="s">
        <v>2378</v>
      </c>
      <c r="E2469" s="181">
        <v>2263.4335772898689</v>
      </c>
      <c r="F2469" s="181">
        <v>2315.1214093755616</v>
      </c>
      <c r="G2469" s="181">
        <v>2366.0254711368875</v>
      </c>
      <c r="H2469" s="181">
        <v>2417.591817809569</v>
      </c>
      <c r="I2469" s="181">
        <v>2469.8109731750451</v>
      </c>
      <c r="J2469" s="182">
        <v>2522.5848912289539</v>
      </c>
      <c r="K2469" s="181">
        <v>2575.8649395046373</v>
      </c>
      <c r="L2469" s="181">
        <v>2629.5985839984082</v>
      </c>
      <c r="M2469" s="181">
        <v>2683.6798069610718</v>
      </c>
      <c r="N2469" s="181">
        <v>2738.0037281535747</v>
      </c>
      <c r="O2469" s="181">
        <v>2792.5548302370726</v>
      </c>
      <c r="P2469" s="181">
        <v>2847.3106019132874</v>
      </c>
      <c r="Q2469" s="181">
        <v>2902.245268410451</v>
      </c>
      <c r="R2469" s="181">
        <v>2957.3325017359425</v>
      </c>
      <c r="S2469" s="181">
        <v>3012.542027881781</v>
      </c>
      <c r="T2469" s="181">
        <v>3067.8474068422333</v>
      </c>
      <c r="U2469" s="181">
        <v>3123.1152739984805</v>
      </c>
      <c r="V2469" s="181">
        <v>3178.2067978594632</v>
      </c>
      <c r="W2469" s="181">
        <v>3233.0948768601907</v>
      </c>
      <c r="X2469" s="181">
        <v>3287.7445694140742</v>
      </c>
      <c r="Y2469" s="181">
        <v>3342.0873735897271</v>
      </c>
    </row>
    <row r="2470" spans="1:25" x14ac:dyDescent="0.25">
      <c r="A2470" s="178" t="s">
        <v>2206</v>
      </c>
      <c r="B2470" s="178" t="s">
        <v>652</v>
      </c>
      <c r="C2470" s="178" t="s">
        <v>530</v>
      </c>
      <c r="D2470" s="178" t="s">
        <v>2379</v>
      </c>
      <c r="E2470" s="181">
        <v>8740.9353779979847</v>
      </c>
      <c r="F2470" s="181">
        <v>8832.8785992276316</v>
      </c>
      <c r="G2470" s="181">
        <v>8918.3854996656773</v>
      </c>
      <c r="H2470" s="181">
        <v>9003.0183930748644</v>
      </c>
      <c r="I2470" s="181">
        <v>9086.7213651996117</v>
      </c>
      <c r="J2470" s="182">
        <v>9169.1192381296405</v>
      </c>
      <c r="K2470" s="181">
        <v>9250.0323823659783</v>
      </c>
      <c r="L2470" s="181">
        <v>9329.2763407321581</v>
      </c>
      <c r="M2470" s="181">
        <v>9406.4886020944541</v>
      </c>
      <c r="N2470" s="181">
        <v>9481.3287506122142</v>
      </c>
      <c r="O2470" s="181">
        <v>9553.779512627294</v>
      </c>
      <c r="P2470" s="181">
        <v>9623.8021356600766</v>
      </c>
      <c r="Q2470" s="181">
        <v>9691.3501947398217</v>
      </c>
      <c r="R2470" s="181">
        <v>9756.3790833026105</v>
      </c>
      <c r="S2470" s="181">
        <v>9818.8349452119655</v>
      </c>
      <c r="T2470" s="181">
        <v>9878.680382004397</v>
      </c>
      <c r="U2470" s="181">
        <v>9935.5412190178831</v>
      </c>
      <c r="V2470" s="181">
        <v>9989.0457529485411</v>
      </c>
      <c r="W2470" s="181">
        <v>10039.189093842913</v>
      </c>
      <c r="X2470" s="181">
        <v>10085.944851543145</v>
      </c>
      <c r="Y2470" s="181">
        <v>10129.188534394221</v>
      </c>
    </row>
    <row r="2471" spans="1:25" x14ac:dyDescent="0.25">
      <c r="A2471" s="178" t="s">
        <v>2206</v>
      </c>
      <c r="B2471" s="178" t="s">
        <v>652</v>
      </c>
      <c r="C2471" s="178" t="s">
        <v>276</v>
      </c>
      <c r="D2471" s="178" t="s">
        <v>2380</v>
      </c>
      <c r="E2471" s="181">
        <v>2603.9229056361469</v>
      </c>
      <c r="F2471" s="181">
        <v>2660.464005683506</v>
      </c>
      <c r="G2471" s="181">
        <v>2715.9782064119117</v>
      </c>
      <c r="H2471" s="181">
        <v>2772.1267965383881</v>
      </c>
      <c r="I2471" s="181">
        <v>2828.896630030742</v>
      </c>
      <c r="J2471" s="182">
        <v>2886.173278032993</v>
      </c>
      <c r="K2471" s="181">
        <v>2943.8992827313159</v>
      </c>
      <c r="L2471" s="181">
        <v>3002.0129804202102</v>
      </c>
      <c r="M2471" s="181">
        <v>3060.3919831219318</v>
      </c>
      <c r="N2471" s="181">
        <v>3118.9157326262712</v>
      </c>
      <c r="O2471" s="181">
        <v>3177.5658809930405</v>
      </c>
      <c r="P2471" s="181">
        <v>3236.3162099572351</v>
      </c>
      <c r="Q2471" s="181">
        <v>3295.1369098232276</v>
      </c>
      <c r="R2471" s="181">
        <v>3353.9976732572518</v>
      </c>
      <c r="S2471" s="181">
        <v>3412.863854728218</v>
      </c>
      <c r="T2471" s="181">
        <v>3471.7052988651276</v>
      </c>
      <c r="U2471" s="181">
        <v>3530.3711146452501</v>
      </c>
      <c r="V2471" s="181">
        <v>3588.7049001389082</v>
      </c>
      <c r="W2471" s="181">
        <v>3646.6769633365375</v>
      </c>
      <c r="X2471" s="181">
        <v>3704.2489113928432</v>
      </c>
      <c r="Y2471" s="181">
        <v>3761.3447518389762</v>
      </c>
    </row>
    <row r="2472" spans="1:25" x14ac:dyDescent="0.25">
      <c r="A2472" s="178" t="s">
        <v>2206</v>
      </c>
      <c r="B2472" s="178" t="s">
        <v>652</v>
      </c>
      <c r="C2472" s="178" t="s">
        <v>506</v>
      </c>
      <c r="D2472" s="178" t="s">
        <v>2381</v>
      </c>
      <c r="E2472" s="181">
        <v>7609.7313744861021</v>
      </c>
      <c r="F2472" s="181">
        <v>7730.9071736614915</v>
      </c>
      <c r="G2472" s="181">
        <v>7847.4980866552341</v>
      </c>
      <c r="H2472" s="181">
        <v>7964.3418966989084</v>
      </c>
      <c r="I2472" s="181">
        <v>8081.3841099412512</v>
      </c>
      <c r="J2472" s="182">
        <v>8198.2836285469657</v>
      </c>
      <c r="K2472" s="181">
        <v>8314.8678665713542</v>
      </c>
      <c r="L2472" s="181">
        <v>8430.9562723343315</v>
      </c>
      <c r="M2472" s="181">
        <v>8546.2027805110974</v>
      </c>
      <c r="N2472" s="181">
        <v>8660.2742532624889</v>
      </c>
      <c r="O2472" s="181">
        <v>8773.1273717238582</v>
      </c>
      <c r="P2472" s="181">
        <v>8884.698326301841</v>
      </c>
      <c r="Q2472" s="181">
        <v>8994.9150930135802</v>
      </c>
      <c r="R2472" s="181">
        <v>9103.7060857464494</v>
      </c>
      <c r="S2472" s="181">
        <v>9210.9898033839345</v>
      </c>
      <c r="T2472" s="181">
        <v>9316.6988274306495</v>
      </c>
      <c r="U2472" s="181">
        <v>9420.4452984684285</v>
      </c>
      <c r="V2472" s="181">
        <v>9521.8357429888983</v>
      </c>
      <c r="W2472" s="181">
        <v>9620.8201899658343</v>
      </c>
      <c r="X2472" s="181">
        <v>9717.3273451186687</v>
      </c>
      <c r="Y2472" s="181">
        <v>9811.189834497367</v>
      </c>
    </row>
    <row r="2473" spans="1:25" x14ac:dyDescent="0.25">
      <c r="A2473" s="178" t="s">
        <v>2206</v>
      </c>
      <c r="B2473" s="178" t="s">
        <v>652</v>
      </c>
      <c r="C2473" s="178" t="s">
        <v>755</v>
      </c>
      <c r="D2473" s="178" t="s">
        <v>2382</v>
      </c>
      <c r="E2473" s="181">
        <v>9419.8628941583356</v>
      </c>
      <c r="F2473" s="181">
        <v>9606.7022457714265</v>
      </c>
      <c r="G2473" s="181">
        <v>9789.1212143963239</v>
      </c>
      <c r="H2473" s="181">
        <v>9973.1189575523713</v>
      </c>
      <c r="I2473" s="181">
        <v>10158.637645088213</v>
      </c>
      <c r="J2473" s="182">
        <v>10345.256795452669</v>
      </c>
      <c r="K2473" s="181">
        <v>10532.762817578405</v>
      </c>
      <c r="L2473" s="181">
        <v>10720.928644454338</v>
      </c>
      <c r="M2473" s="181">
        <v>10909.312394365312</v>
      </c>
      <c r="N2473" s="181">
        <v>11097.481928900839</v>
      </c>
      <c r="O2473" s="181">
        <v>11285.37128737672</v>
      </c>
      <c r="P2473" s="181">
        <v>11472.887093264822</v>
      </c>
      <c r="Q2473" s="181">
        <v>11659.923949525077</v>
      </c>
      <c r="R2473" s="181">
        <v>11846.375479641552</v>
      </c>
      <c r="S2473" s="181">
        <v>12032.120800238388</v>
      </c>
      <c r="T2473" s="181">
        <v>12217.055725413895</v>
      </c>
      <c r="U2473" s="181">
        <v>12400.652753683074</v>
      </c>
      <c r="V2473" s="181">
        <v>12582.368954299418</v>
      </c>
      <c r="W2473" s="181">
        <v>12762.108854222561</v>
      </c>
      <c r="X2473" s="181">
        <v>12939.747322366646</v>
      </c>
      <c r="Y2473" s="181">
        <v>13115.029081601213</v>
      </c>
    </row>
    <row r="2474" spans="1:25" x14ac:dyDescent="0.25">
      <c r="A2474" s="178" t="s">
        <v>2206</v>
      </c>
      <c r="B2474" s="178" t="s">
        <v>652</v>
      </c>
      <c r="C2474" s="178" t="s">
        <v>240</v>
      </c>
      <c r="D2474" s="178" t="s">
        <v>241</v>
      </c>
      <c r="E2474" s="181">
        <v>6154.4471668855922</v>
      </c>
      <c r="F2474" s="181">
        <v>6193.398322954783</v>
      </c>
      <c r="G2474" s="181">
        <v>6229.1257430996775</v>
      </c>
      <c r="H2474" s="181">
        <v>6265.5862923076947</v>
      </c>
      <c r="I2474" s="181">
        <v>6302.7808206290356</v>
      </c>
      <c r="J2474" s="182">
        <v>6340.4890925341288</v>
      </c>
      <c r="K2474" s="181">
        <v>6378.6278016635024</v>
      </c>
      <c r="L2474" s="181">
        <v>6417.110369331227</v>
      </c>
      <c r="M2474" s="181">
        <v>6455.7278011345452</v>
      </c>
      <c r="N2474" s="181">
        <v>6494.2866823208269</v>
      </c>
      <c r="O2474" s="181">
        <v>6532.8142698812026</v>
      </c>
      <c r="P2474" s="181">
        <v>6571.3210196464261</v>
      </c>
      <c r="Q2474" s="181">
        <v>6609.8101096923292</v>
      </c>
      <c r="R2474" s="181">
        <v>6648.2839106467736</v>
      </c>
      <c r="S2474" s="181">
        <v>6686.7364077551265</v>
      </c>
      <c r="T2474" s="181">
        <v>6725.1706769342636</v>
      </c>
      <c r="U2474" s="181">
        <v>6763.3583707857188</v>
      </c>
      <c r="V2474" s="181">
        <v>6801.0704512985139</v>
      </c>
      <c r="W2474" s="181">
        <v>6838.3247301953497</v>
      </c>
      <c r="X2474" s="181">
        <v>6875.1214392436286</v>
      </c>
      <c r="Y2474" s="181">
        <v>6911.3909171986943</v>
      </c>
    </row>
    <row r="2475" spans="1:25" x14ac:dyDescent="0.25">
      <c r="A2475" s="178" t="s">
        <v>2206</v>
      </c>
      <c r="B2475" s="178" t="s">
        <v>654</v>
      </c>
      <c r="C2475" s="178" t="s">
        <v>218</v>
      </c>
      <c r="D2475" s="178" t="s">
        <v>2383</v>
      </c>
      <c r="E2475" s="181">
        <v>9802.960138285318</v>
      </c>
      <c r="F2475" s="181">
        <v>9896.9224746176897</v>
      </c>
      <c r="G2475" s="181">
        <v>9977.8723409773575</v>
      </c>
      <c r="H2475" s="181">
        <v>10052.033401957895</v>
      </c>
      <c r="I2475" s="181">
        <v>10119.589567274304</v>
      </c>
      <c r="J2475" s="182">
        <v>10180.326190222991</v>
      </c>
      <c r="K2475" s="181">
        <v>10234.053275760332</v>
      </c>
      <c r="L2475" s="181">
        <v>10280.733104907551</v>
      </c>
      <c r="M2475" s="181">
        <v>10320.141156058136</v>
      </c>
      <c r="N2475" s="181">
        <v>10352.043305770672</v>
      </c>
      <c r="O2475" s="181">
        <v>10376.461803866248</v>
      </c>
      <c r="P2475" s="181">
        <v>10393.453377662481</v>
      </c>
      <c r="Q2475" s="181">
        <v>10403.099996766952</v>
      </c>
      <c r="R2475" s="181">
        <v>10405.494523367886</v>
      </c>
      <c r="S2475" s="181">
        <v>10400.707908071059</v>
      </c>
      <c r="T2475" s="181">
        <v>10388.80832883203</v>
      </c>
      <c r="U2475" s="181">
        <v>10370.204116632734</v>
      </c>
      <c r="V2475" s="181">
        <v>10345.328984274727</v>
      </c>
      <c r="W2475" s="181">
        <v>10314.334514355767</v>
      </c>
      <c r="X2475" s="181">
        <v>10277.353791331157</v>
      </c>
      <c r="Y2475" s="181">
        <v>10234.421859657461</v>
      </c>
    </row>
    <row r="2476" spans="1:25" x14ac:dyDescent="0.25">
      <c r="A2476" s="178" t="s">
        <v>2206</v>
      </c>
      <c r="B2476" s="178" t="s">
        <v>654</v>
      </c>
      <c r="C2476" s="178" t="s">
        <v>503</v>
      </c>
      <c r="D2476" s="178" t="s">
        <v>2384</v>
      </c>
      <c r="E2476" s="181">
        <v>1745.3250152002647</v>
      </c>
      <c r="F2476" s="181">
        <v>1821.3890972071169</v>
      </c>
      <c r="G2476" s="181">
        <v>1898.1214412134086</v>
      </c>
      <c r="H2476" s="181">
        <v>1976.6212610727803</v>
      </c>
      <c r="I2476" s="181">
        <v>2056.9130124440526</v>
      </c>
      <c r="J2476" s="182">
        <v>2138.9380589490938</v>
      </c>
      <c r="K2476" s="181">
        <v>2222.6325775686669</v>
      </c>
      <c r="L2476" s="181">
        <v>2307.9562628317926</v>
      </c>
      <c r="M2476" s="181">
        <v>2394.8185571747854</v>
      </c>
      <c r="N2476" s="181">
        <v>2483.1133508995354</v>
      </c>
      <c r="O2476" s="181">
        <v>2572.7835141320224</v>
      </c>
      <c r="P2476" s="181">
        <v>2663.773611461876</v>
      </c>
      <c r="Q2476" s="181">
        <v>2756.0284768954634</v>
      </c>
      <c r="R2476" s="181">
        <v>2849.4900194323154</v>
      </c>
      <c r="S2476" s="181">
        <v>2944.0881054042834</v>
      </c>
      <c r="T2476" s="181">
        <v>3039.7447989464749</v>
      </c>
      <c r="U2476" s="181">
        <v>3136.477544777767</v>
      </c>
      <c r="V2476" s="181">
        <v>3234.3176548160081</v>
      </c>
      <c r="W2476" s="181">
        <v>3333.2129880386356</v>
      </c>
      <c r="X2476" s="181">
        <v>3433.101532985806</v>
      </c>
      <c r="Y2476" s="181">
        <v>3533.8828043693725</v>
      </c>
    </row>
    <row r="2477" spans="1:25" x14ac:dyDescent="0.25">
      <c r="A2477" s="178" t="s">
        <v>2206</v>
      </c>
      <c r="B2477" s="178" t="s">
        <v>654</v>
      </c>
      <c r="C2477" s="178" t="s">
        <v>528</v>
      </c>
      <c r="D2477" s="178" t="s">
        <v>2385</v>
      </c>
      <c r="E2477" s="181">
        <v>4359.7213342656814</v>
      </c>
      <c r="F2477" s="181">
        <v>4546.8812422912915</v>
      </c>
      <c r="G2477" s="181">
        <v>4735.4726738942618</v>
      </c>
      <c r="H2477" s="181">
        <v>4928.233351739661</v>
      </c>
      <c r="I2477" s="181">
        <v>5125.216172006235</v>
      </c>
      <c r="J2477" s="182">
        <v>5326.2669774028691</v>
      </c>
      <c r="K2477" s="181">
        <v>5531.2190785555922</v>
      </c>
      <c r="L2477" s="181">
        <v>5739.9646820472917</v>
      </c>
      <c r="M2477" s="181">
        <v>5952.2713540983041</v>
      </c>
      <c r="N2477" s="181">
        <v>6167.8686026192008</v>
      </c>
      <c r="O2477" s="181">
        <v>6386.608189438296</v>
      </c>
      <c r="P2477" s="181">
        <v>6608.3464427464178</v>
      </c>
      <c r="Q2477" s="181">
        <v>6832.9407103198364</v>
      </c>
      <c r="R2477" s="181">
        <v>7060.241441996709</v>
      </c>
      <c r="S2477" s="181">
        <v>7290.0696348846441</v>
      </c>
      <c r="T2477" s="181">
        <v>7522.2274195582722</v>
      </c>
      <c r="U2477" s="181">
        <v>7756.7532987681479</v>
      </c>
      <c r="V2477" s="181">
        <v>7993.7199465421154</v>
      </c>
      <c r="W2477" s="181">
        <v>8232.9937217284296</v>
      </c>
      <c r="X2477" s="181">
        <v>8474.416946734973</v>
      </c>
      <c r="Y2477" s="181">
        <v>8717.7374214436531</v>
      </c>
    </row>
    <row r="2478" spans="1:25" x14ac:dyDescent="0.25">
      <c r="A2478" s="178" t="s">
        <v>2206</v>
      </c>
      <c r="B2478" s="178" t="s">
        <v>654</v>
      </c>
      <c r="C2478" s="178" t="s">
        <v>276</v>
      </c>
      <c r="D2478" s="178" t="s">
        <v>1190</v>
      </c>
      <c r="E2478" s="181">
        <v>2590.7969802355483</v>
      </c>
      <c r="F2478" s="181">
        <v>2723.2699145304068</v>
      </c>
      <c r="G2478" s="181">
        <v>2858.5305460040722</v>
      </c>
      <c r="H2478" s="181">
        <v>2998.2869301427236</v>
      </c>
      <c r="I2478" s="181">
        <v>3142.653803893958</v>
      </c>
      <c r="J2478" s="182">
        <v>3291.620139512775</v>
      </c>
      <c r="K2478" s="181">
        <v>3445.1653064118004</v>
      </c>
      <c r="L2478" s="181">
        <v>3603.3035596471559</v>
      </c>
      <c r="M2478" s="181">
        <v>3765.9693218708476</v>
      </c>
      <c r="N2478" s="181">
        <v>3933.0692654088816</v>
      </c>
      <c r="O2478" s="181">
        <v>4104.584311475056</v>
      </c>
      <c r="P2478" s="181">
        <v>4280.4963958556891</v>
      </c>
      <c r="Q2478" s="181">
        <v>4460.7862237188838</v>
      </c>
      <c r="R2478" s="181">
        <v>4645.4280412975568</v>
      </c>
      <c r="S2478" s="181">
        <v>4834.3744549515222</v>
      </c>
      <c r="T2478" s="181">
        <v>5027.5626895531504</v>
      </c>
      <c r="U2478" s="181">
        <v>5225.0859640711997</v>
      </c>
      <c r="V2478" s="181">
        <v>5427.0624051530276</v>
      </c>
      <c r="W2478" s="181">
        <v>5633.4714319475024</v>
      </c>
      <c r="X2478" s="181">
        <v>5844.2739520163514</v>
      </c>
      <c r="Y2478" s="181">
        <v>6059.362671966137</v>
      </c>
    </row>
    <row r="2479" spans="1:25" x14ac:dyDescent="0.25">
      <c r="A2479" s="178" t="s">
        <v>2206</v>
      </c>
      <c r="B2479" s="178" t="s">
        <v>654</v>
      </c>
      <c r="C2479" s="178" t="s">
        <v>755</v>
      </c>
      <c r="D2479" s="178" t="s">
        <v>2386</v>
      </c>
      <c r="E2479" s="181">
        <v>23753.247561367501</v>
      </c>
      <c r="F2479" s="181">
        <v>24730.384684522822</v>
      </c>
      <c r="G2479" s="181">
        <v>25711.865758099935</v>
      </c>
      <c r="H2479" s="181">
        <v>26712.498883467179</v>
      </c>
      <c r="I2479" s="181">
        <v>27732.462717307088</v>
      </c>
      <c r="J2479" s="182">
        <v>28770.815891041158</v>
      </c>
      <c r="K2479" s="181">
        <v>29826.555566168165</v>
      </c>
      <c r="L2479" s="181">
        <v>30899.002495993012</v>
      </c>
      <c r="M2479" s="181">
        <v>31986.811970933297</v>
      </c>
      <c r="N2479" s="181">
        <v>33088.444038082132</v>
      </c>
      <c r="O2479" s="181">
        <v>34203.023758394862</v>
      </c>
      <c r="P2479" s="181">
        <v>35329.706352870693</v>
      </c>
      <c r="Q2479" s="181">
        <v>36467.658039203947</v>
      </c>
      <c r="R2479" s="181">
        <v>37616.013778038832</v>
      </c>
      <c r="S2479" s="181">
        <v>38773.757603143858</v>
      </c>
      <c r="T2479" s="181">
        <v>39939.780151362698</v>
      </c>
      <c r="U2479" s="181">
        <v>41114.232372931503</v>
      </c>
      <c r="V2479" s="181">
        <v>42297.444821532197</v>
      </c>
      <c r="W2479" s="181">
        <v>43488.655798678061</v>
      </c>
      <c r="X2479" s="181">
        <v>44686.981914484706</v>
      </c>
      <c r="Y2479" s="181">
        <v>45891.048109484262</v>
      </c>
    </row>
    <row r="2480" spans="1:25" x14ac:dyDescent="0.25">
      <c r="A2480" s="178" t="s">
        <v>2206</v>
      </c>
      <c r="B2480" s="178" t="s">
        <v>654</v>
      </c>
      <c r="C2480" s="178" t="s">
        <v>512</v>
      </c>
      <c r="D2480" s="178" t="s">
        <v>2387</v>
      </c>
      <c r="E2480" s="181">
        <v>12510.727754460213</v>
      </c>
      <c r="F2480" s="181">
        <v>12776.076234679243</v>
      </c>
      <c r="G2480" s="181">
        <v>13028.885240871634</v>
      </c>
      <c r="H2480" s="181">
        <v>13276.855483558795</v>
      </c>
      <c r="I2480" s="181">
        <v>13519.984479227576</v>
      </c>
      <c r="J2480" s="182">
        <v>13757.736187306917</v>
      </c>
      <c r="K2480" s="181">
        <v>13989.588712985204</v>
      </c>
      <c r="L2480" s="181">
        <v>14215.212205998127</v>
      </c>
      <c r="M2480" s="181">
        <v>14434.006264086758</v>
      </c>
      <c r="N2480" s="181">
        <v>14645.335377218837</v>
      </c>
      <c r="O2480" s="181">
        <v>14848.90820498315</v>
      </c>
      <c r="P2480" s="181">
        <v>15044.476918970178</v>
      </c>
      <c r="Q2480" s="181">
        <v>15231.826441908594</v>
      </c>
      <c r="R2480" s="181">
        <v>15410.755275474377</v>
      </c>
      <c r="S2480" s="181">
        <v>15581.027287022309</v>
      </c>
      <c r="T2480" s="181">
        <v>15742.398844803818</v>
      </c>
      <c r="U2480" s="181">
        <v>15895.144183731256</v>
      </c>
      <c r="V2480" s="181">
        <v>16039.597370378466</v>
      </c>
      <c r="W2480" s="181">
        <v>16175.672974041589</v>
      </c>
      <c r="X2480" s="181">
        <v>16303.259537289759</v>
      </c>
      <c r="Y2480" s="181">
        <v>16422.090421647274</v>
      </c>
    </row>
    <row r="2481" spans="1:25" x14ac:dyDescent="0.25">
      <c r="A2481" s="178" t="s">
        <v>2206</v>
      </c>
      <c r="B2481" s="178" t="s">
        <v>654</v>
      </c>
      <c r="C2481" s="178" t="s">
        <v>280</v>
      </c>
      <c r="D2481" s="178" t="s">
        <v>2388</v>
      </c>
      <c r="E2481" s="181">
        <v>5151.8382723812629</v>
      </c>
      <c r="F2481" s="181">
        <v>5285.873230488909</v>
      </c>
      <c r="G2481" s="181">
        <v>5415.8435330766206</v>
      </c>
      <c r="H2481" s="181">
        <v>5544.899502995836</v>
      </c>
      <c r="I2481" s="181">
        <v>5673.0190968821626</v>
      </c>
      <c r="J2481" s="182">
        <v>5799.9550937368867</v>
      </c>
      <c r="K2481" s="181">
        <v>5925.4617847865229</v>
      </c>
      <c r="L2481" s="181">
        <v>6049.3707684988049</v>
      </c>
      <c r="M2481" s="181">
        <v>6171.3950355759634</v>
      </c>
      <c r="N2481" s="181">
        <v>6291.2273530776947</v>
      </c>
      <c r="O2481" s="181">
        <v>6408.7035440022701</v>
      </c>
      <c r="P2481" s="181">
        <v>6523.6755472748</v>
      </c>
      <c r="Q2481" s="181">
        <v>6636.0071427214743</v>
      </c>
      <c r="R2481" s="181">
        <v>6745.5658678267664</v>
      </c>
      <c r="S2481" s="181">
        <v>6852.2019303148309</v>
      </c>
      <c r="T2481" s="181">
        <v>6955.7598162533504</v>
      </c>
      <c r="U2481" s="181">
        <v>7056.311410387515</v>
      </c>
      <c r="V2481" s="181">
        <v>7153.9570875008621</v>
      </c>
      <c r="W2481" s="181">
        <v>7248.6115676333511</v>
      </c>
      <c r="X2481" s="181">
        <v>7340.1766719918878</v>
      </c>
      <c r="Y2481" s="181">
        <v>7428.4826124235697</v>
      </c>
    </row>
    <row r="2482" spans="1:25" x14ac:dyDescent="0.25">
      <c r="A2482" s="178" t="s">
        <v>2206</v>
      </c>
      <c r="B2482" s="178" t="s">
        <v>654</v>
      </c>
      <c r="C2482" s="178" t="s">
        <v>733</v>
      </c>
      <c r="D2482" s="178" t="s">
        <v>2389</v>
      </c>
      <c r="E2482" s="181">
        <v>3409.5914318109812</v>
      </c>
      <c r="F2482" s="181">
        <v>3478.1980325002933</v>
      </c>
      <c r="G2482" s="181">
        <v>3543.2444242118213</v>
      </c>
      <c r="H2482" s="181">
        <v>3606.833748715635</v>
      </c>
      <c r="I2482" s="181">
        <v>3668.9697635428302</v>
      </c>
      <c r="J2482" s="182">
        <v>3729.5115806686872</v>
      </c>
      <c r="K2482" s="181">
        <v>3788.3227526929136</v>
      </c>
      <c r="L2482" s="181">
        <v>3845.3193737297624</v>
      </c>
      <c r="M2482" s="181">
        <v>3900.3447986383167</v>
      </c>
      <c r="N2482" s="181">
        <v>3953.2335852396782</v>
      </c>
      <c r="O2482" s="181">
        <v>4003.9138127209408</v>
      </c>
      <c r="P2482" s="181">
        <v>4052.3256012912384</v>
      </c>
      <c r="Q2482" s="181">
        <v>4098.4181534604013</v>
      </c>
      <c r="R2482" s="181">
        <v>4142.1445532088637</v>
      </c>
      <c r="S2482" s="181">
        <v>4183.4488008280787</v>
      </c>
      <c r="T2482" s="181">
        <v>4222.2731398152482</v>
      </c>
      <c r="U2482" s="181">
        <v>4258.6988252645715</v>
      </c>
      <c r="V2482" s="181">
        <v>4292.8227959587257</v>
      </c>
      <c r="W2482" s="181">
        <v>4324.6294394601373</v>
      </c>
      <c r="X2482" s="181">
        <v>4354.0962744283852</v>
      </c>
      <c r="Y2482" s="181">
        <v>4381.1595310438406</v>
      </c>
    </row>
    <row r="2483" spans="1:25" x14ac:dyDescent="0.25">
      <c r="A2483" s="178" t="s">
        <v>2206</v>
      </c>
      <c r="B2483" s="178" t="s">
        <v>654</v>
      </c>
      <c r="C2483" s="178" t="s">
        <v>252</v>
      </c>
      <c r="D2483" s="178" t="s">
        <v>2390</v>
      </c>
      <c r="E2483" s="181">
        <v>3549.1353483702023</v>
      </c>
      <c r="F2483" s="181">
        <v>3595.069952506969</v>
      </c>
      <c r="G2483" s="181">
        <v>3636.5283026376433</v>
      </c>
      <c r="H2483" s="181">
        <v>3675.7401634670164</v>
      </c>
      <c r="I2483" s="181">
        <v>3712.7493537696359</v>
      </c>
      <c r="J2483" s="182">
        <v>3747.4537183411448</v>
      </c>
      <c r="K2483" s="181">
        <v>3779.7589992226999</v>
      </c>
      <c r="L2483" s="181">
        <v>3809.6262699496183</v>
      </c>
      <c r="M2483" s="181">
        <v>3836.9467983579475</v>
      </c>
      <c r="N2483" s="181">
        <v>3861.6069902342979</v>
      </c>
      <c r="O2483" s="181">
        <v>3883.5878658125662</v>
      </c>
      <c r="P2483" s="181">
        <v>3902.8833197037925</v>
      </c>
      <c r="Q2483" s="181">
        <v>3919.4968565920121</v>
      </c>
      <c r="R2483" s="181">
        <v>3933.4363262923007</v>
      </c>
      <c r="S2483" s="181">
        <v>3944.7015528984748</v>
      </c>
      <c r="T2483" s="181">
        <v>3953.2914824789532</v>
      </c>
      <c r="U2483" s="181">
        <v>3959.3350962359691</v>
      </c>
      <c r="V2483" s="181">
        <v>3962.972992757861</v>
      </c>
      <c r="W2483" s="181">
        <v>3964.2393759268853</v>
      </c>
      <c r="X2483" s="181">
        <v>3963.1619313705851</v>
      </c>
      <c r="Y2483" s="181">
        <v>3959.7309384083396</v>
      </c>
    </row>
    <row r="2484" spans="1:25" x14ac:dyDescent="0.25">
      <c r="A2484" s="178" t="s">
        <v>2206</v>
      </c>
      <c r="B2484" s="178" t="s">
        <v>654</v>
      </c>
      <c r="C2484" s="178" t="s">
        <v>638</v>
      </c>
      <c r="D2484" s="178" t="s">
        <v>285</v>
      </c>
      <c r="E2484" s="181">
        <v>2310.6830889071107</v>
      </c>
      <c r="F2484" s="181">
        <v>2400.4128502025046</v>
      </c>
      <c r="G2484" s="181">
        <v>2490.1547860743144</v>
      </c>
      <c r="H2484" s="181">
        <v>2581.3384394987361</v>
      </c>
      <c r="I2484" s="181">
        <v>2673.9701184618998</v>
      </c>
      <c r="J2484" s="182">
        <v>2767.9482747224883</v>
      </c>
      <c r="K2484" s="181">
        <v>2863.1663117810795</v>
      </c>
      <c r="L2484" s="181">
        <v>2959.5495273043289</v>
      </c>
      <c r="M2484" s="181">
        <v>3056.9602418640775</v>
      </c>
      <c r="N2484" s="181">
        <v>3155.2433385422091</v>
      </c>
      <c r="O2484" s="181">
        <v>3254.3083132355478</v>
      </c>
      <c r="P2484" s="181">
        <v>3354.068296458428</v>
      </c>
      <c r="Q2484" s="181">
        <v>3454.4382021774313</v>
      </c>
      <c r="R2484" s="181">
        <v>3555.33071856073</v>
      </c>
      <c r="S2484" s="181">
        <v>3656.6450509637784</v>
      </c>
      <c r="T2484" s="181">
        <v>3758.2724888214743</v>
      </c>
      <c r="U2484" s="181">
        <v>3860.2235982571633</v>
      </c>
      <c r="V2484" s="181">
        <v>3962.5256638439459</v>
      </c>
      <c r="W2484" s="181">
        <v>4065.1036162722908</v>
      </c>
      <c r="X2484" s="181">
        <v>4167.8716860987906</v>
      </c>
      <c r="Y2484" s="181">
        <v>4270.6990949900082</v>
      </c>
    </row>
    <row r="2485" spans="1:25" x14ac:dyDescent="0.25">
      <c r="A2485" s="178" t="s">
        <v>2206</v>
      </c>
      <c r="B2485" s="178" t="s">
        <v>654</v>
      </c>
      <c r="C2485" s="178" t="s">
        <v>262</v>
      </c>
      <c r="D2485" s="178" t="s">
        <v>2391</v>
      </c>
      <c r="E2485" s="181">
        <v>4487.978610514966</v>
      </c>
      <c r="F2485" s="181">
        <v>4659.0663028014251</v>
      </c>
      <c r="G2485" s="181">
        <v>4829.9412325019621</v>
      </c>
      <c r="H2485" s="181">
        <v>5003.3744590008037</v>
      </c>
      <c r="I2485" s="181">
        <v>5179.3727041544953</v>
      </c>
      <c r="J2485" s="182">
        <v>5357.7338938492321</v>
      </c>
      <c r="K2485" s="181">
        <v>5538.2467350510115</v>
      </c>
      <c r="L2485" s="181">
        <v>5720.7621574217237</v>
      </c>
      <c r="M2485" s="181">
        <v>5905.0098422132214</v>
      </c>
      <c r="N2485" s="181">
        <v>6090.6865448628751</v>
      </c>
      <c r="O2485" s="181">
        <v>6277.6144853618634</v>
      </c>
      <c r="P2485" s="181">
        <v>6465.6233727547296</v>
      </c>
      <c r="Q2485" s="181">
        <v>6654.5468142904547</v>
      </c>
      <c r="R2485" s="181">
        <v>6844.2145848354448</v>
      </c>
      <c r="S2485" s="181">
        <v>7034.4309852108217</v>
      </c>
      <c r="T2485" s="181">
        <v>7224.9856321079915</v>
      </c>
      <c r="U2485" s="181">
        <v>7415.8978597274727</v>
      </c>
      <c r="V2485" s="181">
        <v>7607.2190440442355</v>
      </c>
      <c r="W2485" s="181">
        <v>7798.8040556060178</v>
      </c>
      <c r="X2485" s="181">
        <v>7990.4876471230309</v>
      </c>
      <c r="Y2485" s="181">
        <v>8182.0187925859145</v>
      </c>
    </row>
    <row r="2486" spans="1:25" x14ac:dyDescent="0.25">
      <c r="A2486" s="178" t="s">
        <v>2206</v>
      </c>
      <c r="B2486" s="178" t="s">
        <v>654</v>
      </c>
      <c r="C2486" s="178" t="s">
        <v>797</v>
      </c>
      <c r="D2486" s="178" t="s">
        <v>2392</v>
      </c>
      <c r="E2486" s="181">
        <v>5081.0402558916576</v>
      </c>
      <c r="F2486" s="181">
        <v>5246.0103869360773</v>
      </c>
      <c r="G2486" s="181">
        <v>5408.7947296819139</v>
      </c>
      <c r="H2486" s="181">
        <v>5572.4997589389677</v>
      </c>
      <c r="I2486" s="181">
        <v>5737.1025474242824</v>
      </c>
      <c r="J2486" s="182">
        <v>5902.3503734864953</v>
      </c>
      <c r="K2486" s="181">
        <v>6067.9856496978591</v>
      </c>
      <c r="L2486" s="181">
        <v>6233.8239769027141</v>
      </c>
      <c r="M2486" s="181">
        <v>6399.5533891497134</v>
      </c>
      <c r="N2486" s="181">
        <v>6564.8330789170659</v>
      </c>
      <c r="O2486" s="181">
        <v>6729.4640648736586</v>
      </c>
      <c r="P2486" s="181">
        <v>6893.259652095483</v>
      </c>
      <c r="Q2486" s="181">
        <v>7056.0413489940693</v>
      </c>
      <c r="R2486" s="181">
        <v>7217.6305472400581</v>
      </c>
      <c r="S2486" s="181">
        <v>7377.8258803445678</v>
      </c>
      <c r="T2486" s="181">
        <v>7536.415152222824</v>
      </c>
      <c r="U2486" s="181">
        <v>7693.4292410660373</v>
      </c>
      <c r="V2486" s="181">
        <v>7848.9315882479832</v>
      </c>
      <c r="W2486" s="181">
        <v>8002.7827794544019</v>
      </c>
      <c r="X2486" s="181">
        <v>8154.8260666810856</v>
      </c>
      <c r="Y2486" s="181">
        <v>8304.8212369128159</v>
      </c>
    </row>
    <row r="2487" spans="1:25" x14ac:dyDescent="0.25">
      <c r="A2487" s="178" t="s">
        <v>2206</v>
      </c>
      <c r="B2487" s="178" t="s">
        <v>654</v>
      </c>
      <c r="C2487" s="178" t="s">
        <v>246</v>
      </c>
      <c r="D2487" s="178" t="s">
        <v>2393</v>
      </c>
      <c r="E2487" s="181">
        <v>10273.920856672692</v>
      </c>
      <c r="F2487" s="181">
        <v>10383.186979968483</v>
      </c>
      <c r="G2487" s="181">
        <v>10479.003296777653</v>
      </c>
      <c r="H2487" s="181">
        <v>10567.870534158195</v>
      </c>
      <c r="I2487" s="181">
        <v>10649.960255509925</v>
      </c>
      <c r="J2487" s="182">
        <v>10725.024902429122</v>
      </c>
      <c r="K2487" s="181">
        <v>10792.84192850358</v>
      </c>
      <c r="L2487" s="181">
        <v>10853.348664824618</v>
      </c>
      <c r="M2487" s="181">
        <v>10906.284816818699</v>
      </c>
      <c r="N2487" s="181">
        <v>10951.378896873983</v>
      </c>
      <c r="O2487" s="181">
        <v>10988.629835378493</v>
      </c>
      <c r="P2487" s="181">
        <v>11018.073158914145</v>
      </c>
      <c r="Q2487" s="181">
        <v>11039.771380117651</v>
      </c>
      <c r="R2487" s="181">
        <v>11053.798893810612</v>
      </c>
      <c r="S2487" s="181">
        <v>11060.207153790821</v>
      </c>
      <c r="T2487" s="181">
        <v>11059.044926306588</v>
      </c>
      <c r="U2487" s="181">
        <v>11050.723704780819</v>
      </c>
      <c r="V2487" s="181">
        <v>11035.683819553993</v>
      </c>
      <c r="W2487" s="181">
        <v>11014.066209475111</v>
      </c>
      <c r="X2487" s="181">
        <v>10985.992669775749</v>
      </c>
      <c r="Y2487" s="181">
        <v>10951.480636069353</v>
      </c>
    </row>
    <row r="2488" spans="1:25" x14ac:dyDescent="0.25">
      <c r="A2488" s="178" t="s">
        <v>2206</v>
      </c>
      <c r="B2488" s="178" t="s">
        <v>654</v>
      </c>
      <c r="C2488" s="178" t="s">
        <v>258</v>
      </c>
      <c r="D2488" s="178" t="s">
        <v>2394</v>
      </c>
      <c r="E2488" s="181">
        <v>7281.9351163293804</v>
      </c>
      <c r="F2488" s="181">
        <v>7433.8109085398928</v>
      </c>
      <c r="G2488" s="181">
        <v>7578.2871650285433</v>
      </c>
      <c r="H2488" s="181">
        <v>7719.8490984386654</v>
      </c>
      <c r="I2488" s="181">
        <v>7858.4982366255563</v>
      </c>
      <c r="J2488" s="182">
        <v>7993.9260843228976</v>
      </c>
      <c r="K2488" s="181">
        <v>8125.8327916175103</v>
      </c>
      <c r="L2488" s="181">
        <v>8254.0304358946159</v>
      </c>
      <c r="M2488" s="181">
        <v>8378.1743159284433</v>
      </c>
      <c r="N2488" s="181">
        <v>8497.8998388075688</v>
      </c>
      <c r="O2488" s="181">
        <v>8613.0425528941232</v>
      </c>
      <c r="P2488" s="181">
        <v>8723.4634673993842</v>
      </c>
      <c r="Q2488" s="181">
        <v>8829.0427710830372</v>
      </c>
      <c r="R2488" s="181">
        <v>8929.6686900476507</v>
      </c>
      <c r="S2488" s="181">
        <v>9025.2095467615454</v>
      </c>
      <c r="T2488" s="181">
        <v>9115.5295070746379</v>
      </c>
      <c r="U2488" s="181">
        <v>9200.7926918520207</v>
      </c>
      <c r="V2488" s="181">
        <v>9281.1976198209177</v>
      </c>
      <c r="W2488" s="181">
        <v>9356.6998835744453</v>
      </c>
      <c r="X2488" s="181">
        <v>9427.2400908427517</v>
      </c>
      <c r="Y2488" s="181">
        <v>9492.6692337502664</v>
      </c>
    </row>
    <row r="2489" spans="1:25" x14ac:dyDescent="0.25">
      <c r="A2489" s="178" t="s">
        <v>2206</v>
      </c>
      <c r="B2489" s="178" t="s">
        <v>654</v>
      </c>
      <c r="C2489" s="178" t="s">
        <v>691</v>
      </c>
      <c r="D2489" s="178" t="s">
        <v>2395</v>
      </c>
      <c r="E2489" s="181">
        <v>124635.29076800478</v>
      </c>
      <c r="F2489" s="181">
        <v>125570.82718967702</v>
      </c>
      <c r="G2489" s="181">
        <v>126337.22177368223</v>
      </c>
      <c r="H2489" s="181">
        <v>127014.1465593519</v>
      </c>
      <c r="I2489" s="181">
        <v>127604.4624384143</v>
      </c>
      <c r="J2489" s="182">
        <v>128105.99367806759</v>
      </c>
      <c r="K2489" s="181">
        <v>128516.89421371794</v>
      </c>
      <c r="L2489" s="181">
        <v>128837.24373234375</v>
      </c>
      <c r="M2489" s="181">
        <v>129064.7873768877</v>
      </c>
      <c r="N2489" s="181">
        <v>129197.17131557454</v>
      </c>
      <c r="O2489" s="181">
        <v>129235.25649260878</v>
      </c>
      <c r="P2489" s="181">
        <v>129180.3276926988</v>
      </c>
      <c r="Q2489" s="181">
        <v>129033.97460093199</v>
      </c>
      <c r="R2489" s="181">
        <v>128797.91099839837</v>
      </c>
      <c r="S2489" s="181">
        <v>128473.56821551033</v>
      </c>
      <c r="T2489" s="181">
        <v>128062.33390007104</v>
      </c>
      <c r="U2489" s="181">
        <v>127569.77093769771</v>
      </c>
      <c r="V2489" s="181">
        <v>127001.71020717957</v>
      </c>
      <c r="W2489" s="181">
        <v>126360.48027607324</v>
      </c>
      <c r="X2489" s="181">
        <v>125648.16631460303</v>
      </c>
      <c r="Y2489" s="181">
        <v>124865.64205462708</v>
      </c>
    </row>
    <row r="2490" spans="1:25" x14ac:dyDescent="0.25">
      <c r="A2490" s="178" t="s">
        <v>2206</v>
      </c>
      <c r="B2490" s="178" t="s">
        <v>654</v>
      </c>
      <c r="C2490" s="178" t="s">
        <v>684</v>
      </c>
      <c r="D2490" s="178" t="s">
        <v>2396</v>
      </c>
      <c r="E2490" s="181">
        <v>1479.5759388117469</v>
      </c>
      <c r="F2490" s="181">
        <v>1544.2311103234042</v>
      </c>
      <c r="G2490" s="181">
        <v>1609.4673771103724</v>
      </c>
      <c r="H2490" s="181">
        <v>1676.2170887598745</v>
      </c>
      <c r="I2490" s="181">
        <v>1744.5014923725259</v>
      </c>
      <c r="J2490" s="182">
        <v>1814.2713648481858</v>
      </c>
      <c r="K2490" s="181">
        <v>1885.4730610688484</v>
      </c>
      <c r="L2490" s="181">
        <v>1958.07286409824</v>
      </c>
      <c r="M2490" s="181">
        <v>2031.9944030850202</v>
      </c>
      <c r="N2490" s="181">
        <v>2107.1480754690356</v>
      </c>
      <c r="O2490" s="181">
        <v>2183.4858069654229</v>
      </c>
      <c r="P2490" s="181">
        <v>2260.9609398975399</v>
      </c>
      <c r="Q2490" s="181">
        <v>2339.527024307552</v>
      </c>
      <c r="R2490" s="181">
        <v>2419.1351061047926</v>
      </c>
      <c r="S2490" s="181">
        <v>2499.7259841713412</v>
      </c>
      <c r="T2490" s="181">
        <v>2581.2338054762363</v>
      </c>
      <c r="U2490" s="181">
        <v>2663.6736899981238</v>
      </c>
      <c r="V2490" s="181">
        <v>2747.0725425443134</v>
      </c>
      <c r="W2490" s="181">
        <v>2831.3863910855953</v>
      </c>
      <c r="X2490" s="181">
        <v>2916.5628584818396</v>
      </c>
      <c r="Y2490" s="181">
        <v>3002.516855289155</v>
      </c>
    </row>
    <row r="2491" spans="1:25" x14ac:dyDescent="0.25">
      <c r="A2491" s="178" t="s">
        <v>2206</v>
      </c>
      <c r="B2491" s="178" t="s">
        <v>654</v>
      </c>
      <c r="C2491" s="178" t="s">
        <v>757</v>
      </c>
      <c r="D2491" s="178" t="s">
        <v>2397</v>
      </c>
      <c r="E2491" s="181">
        <v>2701.6112669149302</v>
      </c>
      <c r="F2491" s="181">
        <v>2778.5389635506453</v>
      </c>
      <c r="G2491" s="181">
        <v>2853.6779988439275</v>
      </c>
      <c r="H2491" s="181">
        <v>2928.6781536194153</v>
      </c>
      <c r="I2491" s="181">
        <v>3003.5255038151636</v>
      </c>
      <c r="J2491" s="182">
        <v>3078.0864970459575</v>
      </c>
      <c r="K2491" s="181">
        <v>3152.2271149900384</v>
      </c>
      <c r="L2491" s="181">
        <v>3225.8532934612258</v>
      </c>
      <c r="M2491" s="181">
        <v>3298.8066858050488</v>
      </c>
      <c r="N2491" s="181">
        <v>3370.9166136992981</v>
      </c>
      <c r="O2491" s="181">
        <v>3442.0876252290427</v>
      </c>
      <c r="P2491" s="181">
        <v>3512.2320633349532</v>
      </c>
      <c r="Q2491" s="181">
        <v>3581.2678574140027</v>
      </c>
      <c r="R2491" s="181">
        <v>3649.1142223703773</v>
      </c>
      <c r="S2491" s="181">
        <v>3715.6802436899761</v>
      </c>
      <c r="T2491" s="181">
        <v>3780.8710702852482</v>
      </c>
      <c r="U2491" s="181">
        <v>3844.7148907637743</v>
      </c>
      <c r="V2491" s="181">
        <v>3907.2557750464639</v>
      </c>
      <c r="W2491" s="181">
        <v>3968.4366237657437</v>
      </c>
      <c r="X2491" s="181">
        <v>4028.1927599633259</v>
      </c>
      <c r="Y2491" s="181">
        <v>4086.4195446669864</v>
      </c>
    </row>
    <row r="2492" spans="1:25" x14ac:dyDescent="0.25">
      <c r="A2492" s="178" t="s">
        <v>2206</v>
      </c>
      <c r="B2492" s="178" t="s">
        <v>654</v>
      </c>
      <c r="C2492" s="178" t="s">
        <v>451</v>
      </c>
      <c r="D2492" s="178" t="s">
        <v>2398</v>
      </c>
      <c r="E2492" s="181">
        <v>3098.6957941827154</v>
      </c>
      <c r="F2492" s="181">
        <v>3067.4576804209391</v>
      </c>
      <c r="G2492" s="181">
        <v>3032.3062431280891</v>
      </c>
      <c r="H2492" s="181">
        <v>2995.3373739390649</v>
      </c>
      <c r="I2492" s="181">
        <v>2956.7283565488756</v>
      </c>
      <c r="J2492" s="182">
        <v>2916.53321514462</v>
      </c>
      <c r="K2492" s="181">
        <v>2874.8130798130637</v>
      </c>
      <c r="L2492" s="181">
        <v>2831.6705809810715</v>
      </c>
      <c r="M2492" s="181">
        <v>2787.1541373005366</v>
      </c>
      <c r="N2492" s="181">
        <v>2741.309903947049</v>
      </c>
      <c r="O2492" s="181">
        <v>2694.250996843105</v>
      </c>
      <c r="P2492" s="181">
        <v>2646.0944273047458</v>
      </c>
      <c r="Q2492" s="181">
        <v>2596.9581102598095</v>
      </c>
      <c r="R2492" s="181">
        <v>2546.9569348254695</v>
      </c>
      <c r="S2492" s="181">
        <v>2496.194845832038</v>
      </c>
      <c r="T2492" s="181">
        <v>2444.7700772629005</v>
      </c>
      <c r="U2492" s="181">
        <v>2392.8545337183682</v>
      </c>
      <c r="V2492" s="181">
        <v>2340.6151108004879</v>
      </c>
      <c r="W2492" s="181">
        <v>2288.1453902006679</v>
      </c>
      <c r="X2492" s="181">
        <v>2235.5295585157942</v>
      </c>
      <c r="Y2492" s="181">
        <v>2182.8260567574985</v>
      </c>
    </row>
    <row r="2493" spans="1:25" x14ac:dyDescent="0.25">
      <c r="A2493" s="178" t="s">
        <v>2206</v>
      </c>
      <c r="B2493" s="178" t="s">
        <v>654</v>
      </c>
      <c r="C2493" s="178" t="s">
        <v>240</v>
      </c>
      <c r="D2493" s="178" t="s">
        <v>241</v>
      </c>
      <c r="E2493" s="181">
        <v>20253.363007077023</v>
      </c>
      <c r="F2493" s="181">
        <v>20956.48729140935</v>
      </c>
      <c r="G2493" s="181">
        <v>21660.700685008727</v>
      </c>
      <c r="H2493" s="181">
        <v>22379.021105927921</v>
      </c>
      <c r="I2493" s="181">
        <v>23111.99962615093</v>
      </c>
      <c r="J2493" s="182">
        <v>23859.265714779314</v>
      </c>
      <c r="K2493" s="181">
        <v>24620.422673689776</v>
      </c>
      <c r="L2493" s="181">
        <v>25395.362436793184</v>
      </c>
      <c r="M2493" s="181">
        <v>26183.447815746913</v>
      </c>
      <c r="N2493" s="181">
        <v>26983.904331030488</v>
      </c>
      <c r="O2493" s="181">
        <v>27796.518729225234</v>
      </c>
      <c r="P2493" s="181">
        <v>28621.112455706596</v>
      </c>
      <c r="Q2493" s="181">
        <v>29457.523904032158</v>
      </c>
      <c r="R2493" s="181">
        <v>30305.572507356574</v>
      </c>
      <c r="S2493" s="181">
        <v>31164.961211081223</v>
      </c>
      <c r="T2493" s="181">
        <v>32035.322257474709</v>
      </c>
      <c r="U2493" s="181">
        <v>32917.299824405214</v>
      </c>
      <c r="V2493" s="181">
        <v>33811.676270962038</v>
      </c>
      <c r="W2493" s="181">
        <v>34718.356529133926</v>
      </c>
      <c r="X2493" s="181">
        <v>35637.147768367795</v>
      </c>
      <c r="Y2493" s="181">
        <v>36567.463835972521</v>
      </c>
    </row>
    <row r="2494" spans="1:25" x14ac:dyDescent="0.25">
      <c r="A2494" s="178" t="s">
        <v>2206</v>
      </c>
      <c r="B2494" s="178" t="s">
        <v>656</v>
      </c>
      <c r="C2494" s="178" t="s">
        <v>565</v>
      </c>
      <c r="D2494" s="178" t="s">
        <v>566</v>
      </c>
      <c r="E2494" s="181">
        <v>10563.795751532247</v>
      </c>
      <c r="F2494" s="181">
        <v>10843.016922084205</v>
      </c>
      <c r="G2494" s="181">
        <v>11091.702697909552</v>
      </c>
      <c r="H2494" s="181">
        <v>11322.452013985632</v>
      </c>
      <c r="I2494" s="181">
        <v>11539.891535419867</v>
      </c>
      <c r="J2494" s="182">
        <v>11747.239090288116</v>
      </c>
      <c r="K2494" s="181">
        <v>11947.122741292547</v>
      </c>
      <c r="L2494" s="181">
        <v>12141.525505794349</v>
      </c>
      <c r="M2494" s="181">
        <v>12331.638916723361</v>
      </c>
      <c r="N2494" s="181">
        <v>12518.18486889164</v>
      </c>
      <c r="O2494" s="181">
        <v>12701.935562805622</v>
      </c>
      <c r="P2494" s="181">
        <v>12883.334652419373</v>
      </c>
      <c r="Q2494" s="181">
        <v>13062.549207882967</v>
      </c>
      <c r="R2494" s="181">
        <v>13239.513866811563</v>
      </c>
      <c r="S2494" s="181">
        <v>13414.013173201109</v>
      </c>
      <c r="T2494" s="181">
        <v>13585.904962841241</v>
      </c>
      <c r="U2494" s="181">
        <v>13754.807615301412</v>
      </c>
      <c r="V2494" s="181">
        <v>13920.233330957424</v>
      </c>
      <c r="W2494" s="181">
        <v>14081.937969591112</v>
      </c>
      <c r="X2494" s="181">
        <v>14239.647901070797</v>
      </c>
      <c r="Y2494" s="181">
        <v>14393.066635845571</v>
      </c>
    </row>
    <row r="2495" spans="1:25" x14ac:dyDescent="0.25">
      <c r="A2495" s="178" t="s">
        <v>2206</v>
      </c>
      <c r="B2495" s="178" t="s">
        <v>777</v>
      </c>
      <c r="C2495" s="178" t="s">
        <v>218</v>
      </c>
      <c r="D2495" s="178" t="s">
        <v>2399</v>
      </c>
      <c r="E2495" s="181">
        <v>330608.39746938396</v>
      </c>
      <c r="F2495" s="181">
        <v>337627.25499972119</v>
      </c>
      <c r="G2495" s="181">
        <v>344343.92289445864</v>
      </c>
      <c r="H2495" s="181">
        <v>350994.95028310048</v>
      </c>
      <c r="I2495" s="181">
        <v>357592.20357893541</v>
      </c>
      <c r="J2495" s="182">
        <v>364128.03378453053</v>
      </c>
      <c r="K2495" s="181">
        <v>370593.13534554333</v>
      </c>
      <c r="L2495" s="181">
        <v>376977.92219167051</v>
      </c>
      <c r="M2495" s="181">
        <v>383261.87378013215</v>
      </c>
      <c r="N2495" s="181">
        <v>389422.74111892941</v>
      </c>
      <c r="O2495" s="181">
        <v>395448.59340258042</v>
      </c>
      <c r="P2495" s="181">
        <v>401324.46780923236</v>
      </c>
      <c r="Q2495" s="181">
        <v>407033.07961900084</v>
      </c>
      <c r="R2495" s="181">
        <v>412555.91229756671</v>
      </c>
      <c r="S2495" s="181">
        <v>417875.59459134011</v>
      </c>
      <c r="T2495" s="181">
        <v>422977.76940891333</v>
      </c>
      <c r="U2495" s="181">
        <v>427852.71661302802</v>
      </c>
      <c r="V2495" s="181">
        <v>432491.68267352553</v>
      </c>
      <c r="W2495" s="181">
        <v>436884.39179945062</v>
      </c>
      <c r="X2495" s="181">
        <v>441022.07921691914</v>
      </c>
      <c r="Y2495" s="181">
        <v>444894.26402629761</v>
      </c>
    </row>
    <row r="2496" spans="1:25" x14ac:dyDescent="0.25">
      <c r="A2496" s="178" t="s">
        <v>2206</v>
      </c>
      <c r="B2496" s="178" t="s">
        <v>777</v>
      </c>
      <c r="C2496" s="178" t="s">
        <v>475</v>
      </c>
      <c r="D2496" s="178" t="s">
        <v>633</v>
      </c>
      <c r="E2496" s="181">
        <v>45919.001334675151</v>
      </c>
      <c r="F2496" s="181">
        <v>45272.965889025829</v>
      </c>
      <c r="G2496" s="181">
        <v>44577.608581744178</v>
      </c>
      <c r="H2496" s="181">
        <v>43868.027501652119</v>
      </c>
      <c r="I2496" s="181">
        <v>43147.752126904212</v>
      </c>
      <c r="J2496" s="182">
        <v>42417.70277686006</v>
      </c>
      <c r="K2496" s="181">
        <v>41678.61646772267</v>
      </c>
      <c r="L2496" s="181">
        <v>40931.22428476777</v>
      </c>
      <c r="M2496" s="181">
        <v>40175.133821632939</v>
      </c>
      <c r="N2496" s="181">
        <v>39409.953086832502</v>
      </c>
      <c r="O2496" s="181">
        <v>38636.478724010878</v>
      </c>
      <c r="P2496" s="181">
        <v>37855.242869309208</v>
      </c>
      <c r="Q2496" s="181">
        <v>37066.62114540123</v>
      </c>
      <c r="R2496" s="181">
        <v>36270.956095132591</v>
      </c>
      <c r="S2496" s="181">
        <v>35468.766956998661</v>
      </c>
      <c r="T2496" s="181">
        <v>34660.874899905837</v>
      </c>
      <c r="U2496" s="181">
        <v>33848.479690482338</v>
      </c>
      <c r="V2496" s="181">
        <v>33032.810661144409</v>
      </c>
      <c r="W2496" s="181">
        <v>32214.930033115186</v>
      </c>
      <c r="X2496" s="181">
        <v>31395.968922228134</v>
      </c>
      <c r="Y2496" s="181">
        <v>30576.886384725862</v>
      </c>
    </row>
    <row r="2497" spans="1:25" x14ac:dyDescent="0.25">
      <c r="A2497" s="178" t="s">
        <v>2206</v>
      </c>
      <c r="B2497" s="178" t="s">
        <v>777</v>
      </c>
      <c r="C2497" s="178" t="s">
        <v>503</v>
      </c>
      <c r="D2497" s="178" t="s">
        <v>2400</v>
      </c>
      <c r="E2497" s="181">
        <v>9069.7234378111079</v>
      </c>
      <c r="F2497" s="181">
        <v>9344.935285571195</v>
      </c>
      <c r="G2497" s="181">
        <v>9615.8982591144031</v>
      </c>
      <c r="H2497" s="181">
        <v>9889.103941987838</v>
      </c>
      <c r="I2497" s="181">
        <v>10164.891592159329</v>
      </c>
      <c r="J2497" s="182">
        <v>10443.052523206838</v>
      </c>
      <c r="K2497" s="181">
        <v>10723.322147588931</v>
      </c>
      <c r="L2497" s="181">
        <v>11005.417830521683</v>
      </c>
      <c r="M2497" s="181">
        <v>11288.7244988571</v>
      </c>
      <c r="N2497" s="181">
        <v>11572.553616059431</v>
      </c>
      <c r="O2497" s="181">
        <v>11856.501585834318</v>
      </c>
      <c r="P2497" s="181">
        <v>12140.05917198602</v>
      </c>
      <c r="Q2497" s="181">
        <v>12422.628774112047</v>
      </c>
      <c r="R2497" s="181">
        <v>12703.554448873752</v>
      </c>
      <c r="S2497" s="181">
        <v>12982.193620959948</v>
      </c>
      <c r="T2497" s="181">
        <v>13257.976765614601</v>
      </c>
      <c r="U2497" s="181">
        <v>13530.46247948585</v>
      </c>
      <c r="V2497" s="181">
        <v>13799.226519477601</v>
      </c>
      <c r="W2497" s="181">
        <v>14063.782772256296</v>
      </c>
      <c r="X2497" s="181">
        <v>14323.679315837404</v>
      </c>
      <c r="Y2497" s="181">
        <v>14578.394550361663</v>
      </c>
    </row>
    <row r="2498" spans="1:25" x14ac:dyDescent="0.25">
      <c r="A2498" s="178" t="s">
        <v>2206</v>
      </c>
      <c r="B2498" s="178" t="s">
        <v>777</v>
      </c>
      <c r="C2498" s="178" t="s">
        <v>276</v>
      </c>
      <c r="D2498" s="178" t="s">
        <v>2401</v>
      </c>
      <c r="E2498" s="181">
        <v>3136.0869301423545</v>
      </c>
      <c r="F2498" s="181">
        <v>3179.1256231135721</v>
      </c>
      <c r="G2498" s="181">
        <v>3218.5376504289088</v>
      </c>
      <c r="H2498" s="181">
        <v>3256.5895050556969</v>
      </c>
      <c r="I2498" s="181">
        <v>3293.4128190603074</v>
      </c>
      <c r="J2498" s="182">
        <v>3328.9573081827507</v>
      </c>
      <c r="K2498" s="181">
        <v>3363.1594616373877</v>
      </c>
      <c r="L2498" s="181">
        <v>3395.955455516942</v>
      </c>
      <c r="M2498" s="181">
        <v>3427.1859337866144</v>
      </c>
      <c r="N2498" s="181">
        <v>3456.6812750603958</v>
      </c>
      <c r="O2498" s="181">
        <v>3484.3682060427559</v>
      </c>
      <c r="P2498" s="181">
        <v>3510.1495914717834</v>
      </c>
      <c r="Q2498" s="181">
        <v>3533.911522377537</v>
      </c>
      <c r="R2498" s="181">
        <v>3555.5333863807123</v>
      </c>
      <c r="S2498" s="181">
        <v>3574.908518639148</v>
      </c>
      <c r="T2498" s="181">
        <v>3591.9596326670389</v>
      </c>
      <c r="U2498" s="181">
        <v>3606.6514859088661</v>
      </c>
      <c r="V2498" s="181">
        <v>3618.9586724857504</v>
      </c>
      <c r="W2498" s="181">
        <v>3628.8446165811197</v>
      </c>
      <c r="X2498" s="181">
        <v>3636.2870155158143</v>
      </c>
      <c r="Y2498" s="181">
        <v>3641.2509314721524</v>
      </c>
    </row>
    <row r="2499" spans="1:25" x14ac:dyDescent="0.25">
      <c r="A2499" s="178" t="s">
        <v>2206</v>
      </c>
      <c r="B2499" s="178" t="s">
        <v>777</v>
      </c>
      <c r="C2499" s="178" t="s">
        <v>244</v>
      </c>
      <c r="D2499" s="178" t="s">
        <v>2402</v>
      </c>
      <c r="E2499" s="181">
        <v>5923.3778000137245</v>
      </c>
      <c r="F2499" s="181">
        <v>6031.1763609420523</v>
      </c>
      <c r="G2499" s="181">
        <v>6132.9006651596628</v>
      </c>
      <c r="H2499" s="181">
        <v>6232.8023261931066</v>
      </c>
      <c r="I2499" s="181">
        <v>6331.1048205439292</v>
      </c>
      <c r="J2499" s="182">
        <v>6427.6845653944329</v>
      </c>
      <c r="K2499" s="181">
        <v>6522.3903636663345</v>
      </c>
      <c r="L2499" s="181">
        <v>6615.067971374232</v>
      </c>
      <c r="M2499" s="181">
        <v>6705.3737598471216</v>
      </c>
      <c r="N2499" s="181">
        <v>6792.9381267713034</v>
      </c>
      <c r="O2499" s="181">
        <v>6877.5754255057027</v>
      </c>
      <c r="P2499" s="181">
        <v>6959.049772777892</v>
      </c>
      <c r="Q2499" s="181">
        <v>7037.0880883515201</v>
      </c>
      <c r="R2499" s="181">
        <v>7111.399458821903</v>
      </c>
      <c r="S2499" s="181">
        <v>7181.7162804999771</v>
      </c>
      <c r="T2499" s="181">
        <v>7247.8259636946786</v>
      </c>
      <c r="U2499" s="181">
        <v>7309.597865142533</v>
      </c>
      <c r="V2499" s="181">
        <v>7366.9195720829221</v>
      </c>
      <c r="W2499" s="181">
        <v>7419.6543755643779</v>
      </c>
      <c r="X2499" s="181">
        <v>7467.6930036183776</v>
      </c>
      <c r="Y2499" s="181">
        <v>7510.8987452091642</v>
      </c>
    </row>
    <row r="2500" spans="1:25" x14ac:dyDescent="0.25">
      <c r="A2500" s="178" t="s">
        <v>2206</v>
      </c>
      <c r="B2500" s="178" t="s">
        <v>777</v>
      </c>
      <c r="C2500" s="178" t="s">
        <v>510</v>
      </c>
      <c r="D2500" s="178" t="s">
        <v>2403</v>
      </c>
      <c r="E2500" s="181">
        <v>28683.346603460985</v>
      </c>
      <c r="F2500" s="181">
        <v>30113.559461350334</v>
      </c>
      <c r="G2500" s="181">
        <v>31573.714102935952</v>
      </c>
      <c r="H2500" s="181">
        <v>33085.886242843531</v>
      </c>
      <c r="I2500" s="181">
        <v>34652.821366124364</v>
      </c>
      <c r="J2500" s="182">
        <v>36275.493452810522</v>
      </c>
      <c r="K2500" s="181">
        <v>37954.671567344434</v>
      </c>
      <c r="L2500" s="181">
        <v>39691.036300629785</v>
      </c>
      <c r="M2500" s="181">
        <v>41484.016160664025</v>
      </c>
      <c r="N2500" s="181">
        <v>43332.639132412194</v>
      </c>
      <c r="O2500" s="181">
        <v>45236.867127446007</v>
      </c>
      <c r="P2500" s="181">
        <v>47196.172318692377</v>
      </c>
      <c r="Q2500" s="181">
        <v>49209.562049602398</v>
      </c>
      <c r="R2500" s="181">
        <v>51275.660567645675</v>
      </c>
      <c r="S2500" s="181">
        <v>53392.973856394274</v>
      </c>
      <c r="T2500" s="181">
        <v>55560.136007489855</v>
      </c>
      <c r="U2500" s="181">
        <v>57776.164274619114</v>
      </c>
      <c r="V2500" s="181">
        <v>60040.019749428866</v>
      </c>
      <c r="W2500" s="181">
        <v>62350.257345933773</v>
      </c>
      <c r="X2500" s="181">
        <v>64705.427059786954</v>
      </c>
      <c r="Y2500" s="181">
        <v>67103.602543293746</v>
      </c>
    </row>
    <row r="2501" spans="1:25" x14ac:dyDescent="0.25">
      <c r="A2501" s="178" t="s">
        <v>2206</v>
      </c>
      <c r="B2501" s="178" t="s">
        <v>777</v>
      </c>
      <c r="C2501" s="178" t="s">
        <v>972</v>
      </c>
      <c r="D2501" s="178" t="s">
        <v>2404</v>
      </c>
      <c r="E2501" s="181">
        <v>1764.4977166649821</v>
      </c>
      <c r="F2501" s="181">
        <v>1849.5438419843824</v>
      </c>
      <c r="G2501" s="181">
        <v>1936.1520825983937</v>
      </c>
      <c r="H2501" s="181">
        <v>2025.6659386798538</v>
      </c>
      <c r="I2501" s="181">
        <v>2118.2387619665487</v>
      </c>
      <c r="J2501" s="182">
        <v>2213.9147710090951</v>
      </c>
      <c r="K2501" s="181">
        <v>2312.7253702517278</v>
      </c>
      <c r="L2501" s="181">
        <v>2414.6963343479952</v>
      </c>
      <c r="M2501" s="181">
        <v>2519.7771731517</v>
      </c>
      <c r="N2501" s="181">
        <v>2627.8933777627453</v>
      </c>
      <c r="O2501" s="181">
        <v>2739.0274109816783</v>
      </c>
      <c r="P2501" s="181">
        <v>2853.1321933660474</v>
      </c>
      <c r="Q2501" s="181">
        <v>2970.132841052673</v>
      </c>
      <c r="R2501" s="181">
        <v>3089.9318124718152</v>
      </c>
      <c r="S2501" s="181">
        <v>3212.4250234308997</v>
      </c>
      <c r="T2501" s="181">
        <v>3337.5167009329762</v>
      </c>
      <c r="U2501" s="181">
        <v>3465.1346167270208</v>
      </c>
      <c r="V2501" s="181">
        <v>3595.2035962742239</v>
      </c>
      <c r="W2501" s="181">
        <v>3727.6246180347957</v>
      </c>
      <c r="X2501" s="181">
        <v>3862.2989555589747</v>
      </c>
      <c r="Y2501" s="181">
        <v>3999.1000825340598</v>
      </c>
    </row>
    <row r="2502" spans="1:25" x14ac:dyDescent="0.25">
      <c r="A2502" s="178" t="s">
        <v>2206</v>
      </c>
      <c r="B2502" s="178" t="s">
        <v>777</v>
      </c>
      <c r="C2502" s="178" t="s">
        <v>1127</v>
      </c>
      <c r="D2502" s="178" t="s">
        <v>2405</v>
      </c>
      <c r="E2502" s="181">
        <v>9720.1255031399432</v>
      </c>
      <c r="F2502" s="181">
        <v>10103.259011141166</v>
      </c>
      <c r="G2502" s="181">
        <v>10487.751993117861</v>
      </c>
      <c r="H2502" s="181">
        <v>10880.700384895605</v>
      </c>
      <c r="I2502" s="181">
        <v>11282.621571047524</v>
      </c>
      <c r="J2502" s="182">
        <v>11693.434663228141</v>
      </c>
      <c r="K2502" s="181">
        <v>12112.989614463693</v>
      </c>
      <c r="L2502" s="181">
        <v>12541.107423037989</v>
      </c>
      <c r="M2502" s="181">
        <v>12977.217607576076</v>
      </c>
      <c r="N2502" s="181">
        <v>13420.64149044246</v>
      </c>
      <c r="O2502" s="181">
        <v>13871.007222019454</v>
      </c>
      <c r="P2502" s="181">
        <v>14327.802891765881</v>
      </c>
      <c r="Q2502" s="181">
        <v>14790.39125606607</v>
      </c>
      <c r="R2502" s="181">
        <v>15258.040709977982</v>
      </c>
      <c r="S2502" s="181">
        <v>15730.008547304406</v>
      </c>
      <c r="T2502" s="181">
        <v>16205.614017338137</v>
      </c>
      <c r="U2502" s="181">
        <v>16684.309557243956</v>
      </c>
      <c r="V2502" s="181">
        <v>17165.549169750029</v>
      </c>
      <c r="W2502" s="181">
        <v>17648.689752435115</v>
      </c>
      <c r="X2502" s="181">
        <v>18133.108862967805</v>
      </c>
      <c r="Y2502" s="181">
        <v>18618.073479730378</v>
      </c>
    </row>
    <row r="2503" spans="1:25" x14ac:dyDescent="0.25">
      <c r="A2503" s="178" t="s">
        <v>2206</v>
      </c>
      <c r="B2503" s="178" t="s">
        <v>777</v>
      </c>
      <c r="C2503" s="178" t="s">
        <v>1017</v>
      </c>
      <c r="D2503" s="178" t="s">
        <v>2406</v>
      </c>
      <c r="E2503" s="181">
        <v>37729.475013665528</v>
      </c>
      <c r="F2503" s="181">
        <v>37303.996799672903</v>
      </c>
      <c r="G2503" s="181">
        <v>36835.051018764556</v>
      </c>
      <c r="H2503" s="181">
        <v>36351.363620440425</v>
      </c>
      <c r="I2503" s="181">
        <v>35855.754492060354</v>
      </c>
      <c r="J2503" s="182">
        <v>35348.901777331455</v>
      </c>
      <c r="K2503" s="181">
        <v>34831.338639959249</v>
      </c>
      <c r="L2503" s="181">
        <v>34303.599805903126</v>
      </c>
      <c r="M2503" s="181">
        <v>33765.28228392193</v>
      </c>
      <c r="N2503" s="181">
        <v>33215.979308016933</v>
      </c>
      <c r="O2503" s="181">
        <v>32656.28462045806</v>
      </c>
      <c r="P2503" s="181">
        <v>32086.574966517623</v>
      </c>
      <c r="Q2503" s="181">
        <v>31507.098768400709</v>
      </c>
      <c r="R2503" s="181">
        <v>30918.079493212765</v>
      </c>
      <c r="S2503" s="181">
        <v>30319.894600744949</v>
      </c>
      <c r="T2503" s="181">
        <v>29713.185061937831</v>
      </c>
      <c r="U2503" s="181">
        <v>29098.924967171261</v>
      </c>
      <c r="V2503" s="181">
        <v>28478.125283464349</v>
      </c>
      <c r="W2503" s="181">
        <v>27851.664258169898</v>
      </c>
      <c r="X2503" s="181">
        <v>27220.490075645441</v>
      </c>
      <c r="Y2503" s="181">
        <v>26585.412275480267</v>
      </c>
    </row>
    <row r="2504" spans="1:25" x14ac:dyDescent="0.25">
      <c r="A2504" s="178" t="s">
        <v>2206</v>
      </c>
      <c r="B2504" s="178" t="s">
        <v>777</v>
      </c>
      <c r="C2504" s="178" t="s">
        <v>240</v>
      </c>
      <c r="D2504" s="178" t="s">
        <v>241</v>
      </c>
      <c r="E2504" s="181">
        <v>6897.9550272414754</v>
      </c>
      <c r="F2504" s="181">
        <v>7241.901781763936</v>
      </c>
      <c r="G2504" s="181">
        <v>7593.0491283312358</v>
      </c>
      <c r="H2504" s="181">
        <v>7956.7059762832587</v>
      </c>
      <c r="I2504" s="181">
        <v>8333.5325774613812</v>
      </c>
      <c r="J2504" s="182">
        <v>8723.7631608261072</v>
      </c>
      <c r="K2504" s="181">
        <v>9127.5826759236024</v>
      </c>
      <c r="L2504" s="181">
        <v>9545.1547956163977</v>
      </c>
      <c r="M2504" s="181">
        <v>9976.342083844942</v>
      </c>
      <c r="N2504" s="181">
        <v>10420.910784203832</v>
      </c>
      <c r="O2504" s="181">
        <v>10878.85173694372</v>
      </c>
      <c r="P2504" s="181">
        <v>11350.038006827139</v>
      </c>
      <c r="Q2504" s="181">
        <v>11834.23087344512</v>
      </c>
      <c r="R2504" s="181">
        <v>12331.099487011743</v>
      </c>
      <c r="S2504" s="181">
        <v>12840.284556881033</v>
      </c>
      <c r="T2504" s="181">
        <v>13361.457600656659</v>
      </c>
      <c r="U2504" s="181">
        <v>13894.382281206621</v>
      </c>
      <c r="V2504" s="181">
        <v>14438.808755191623</v>
      </c>
      <c r="W2504" s="181">
        <v>14994.389499072126</v>
      </c>
      <c r="X2504" s="181">
        <v>15560.775806509488</v>
      </c>
      <c r="Y2504" s="181">
        <v>16137.504417063839</v>
      </c>
    </row>
    <row r="2505" spans="1:25" x14ac:dyDescent="0.25">
      <c r="A2505" s="178" t="s">
        <v>2206</v>
      </c>
      <c r="B2505" s="178" t="s">
        <v>779</v>
      </c>
      <c r="C2505" s="178" t="s">
        <v>218</v>
      </c>
      <c r="D2505" s="178" t="s">
        <v>2407</v>
      </c>
      <c r="E2505" s="181">
        <v>18109.482192967946</v>
      </c>
      <c r="F2505" s="181">
        <v>18534.03912963839</v>
      </c>
      <c r="G2505" s="181">
        <v>18939.135637999541</v>
      </c>
      <c r="H2505" s="181">
        <v>19338.881432392729</v>
      </c>
      <c r="I2505" s="181">
        <v>19735.155199629557</v>
      </c>
      <c r="J2505" s="182">
        <v>20128.644615008398</v>
      </c>
      <c r="K2505" s="181">
        <v>20519.986586224692</v>
      </c>
      <c r="L2505" s="181">
        <v>20909.423121116903</v>
      </c>
      <c r="M2505" s="181">
        <v>21296.526412025207</v>
      </c>
      <c r="N2505" s="181">
        <v>21680.827495649184</v>
      </c>
      <c r="O2505" s="181">
        <v>22062.386119626088</v>
      </c>
      <c r="P2505" s="181">
        <v>22441.041178261687</v>
      </c>
      <c r="Q2505" s="181">
        <v>22816.529547616192</v>
      </c>
      <c r="R2505" s="181">
        <v>23188.54000711655</v>
      </c>
      <c r="S2505" s="181">
        <v>23556.754408891291</v>
      </c>
      <c r="T2505" s="181">
        <v>23920.296772782058</v>
      </c>
      <c r="U2505" s="181">
        <v>24277.422913604827</v>
      </c>
      <c r="V2505" s="181">
        <v>24626.972186794224</v>
      </c>
      <c r="W2505" s="181">
        <v>24968.716427803411</v>
      </c>
      <c r="X2505" s="181">
        <v>25302.351997754235</v>
      </c>
      <c r="Y2505" s="181">
        <v>25626.885018256533</v>
      </c>
    </row>
    <row r="2506" spans="1:25" x14ac:dyDescent="0.25">
      <c r="A2506" s="178" t="s">
        <v>2206</v>
      </c>
      <c r="B2506" s="178" t="s">
        <v>779</v>
      </c>
      <c r="C2506" s="178" t="s">
        <v>462</v>
      </c>
      <c r="D2506" s="178" t="s">
        <v>2408</v>
      </c>
      <c r="E2506" s="181">
        <v>1441.3669500525507</v>
      </c>
      <c r="F2506" s="181">
        <v>1506.5326388564586</v>
      </c>
      <c r="G2506" s="181">
        <v>1572.2028033628076</v>
      </c>
      <c r="H2506" s="181">
        <v>1639.5312736447629</v>
      </c>
      <c r="I2506" s="181">
        <v>1708.7118959418106</v>
      </c>
      <c r="J2506" s="182">
        <v>1779.8474123698024</v>
      </c>
      <c r="K2506" s="181">
        <v>1853.0419635924475</v>
      </c>
      <c r="L2506" s="181">
        <v>1928.369151385443</v>
      </c>
      <c r="M2506" s="181">
        <v>2005.842551098983</v>
      </c>
      <c r="N2506" s="181">
        <v>2085.4695986343263</v>
      </c>
      <c r="O2506" s="181">
        <v>2167.3069952509368</v>
      </c>
      <c r="P2506" s="181">
        <v>2251.3908506001317</v>
      </c>
      <c r="Q2506" s="181">
        <v>2337.746548460238</v>
      </c>
      <c r="R2506" s="181">
        <v>2426.393224922268</v>
      </c>
      <c r="S2506" s="181">
        <v>2517.3475301290241</v>
      </c>
      <c r="T2506" s="181">
        <v>2610.563295810382</v>
      </c>
      <c r="U2506" s="181">
        <v>2705.8903283182362</v>
      </c>
      <c r="V2506" s="181">
        <v>2803.2289453455596</v>
      </c>
      <c r="W2506" s="181">
        <v>2902.5767256017193</v>
      </c>
      <c r="X2506" s="181">
        <v>3003.9197561009028</v>
      </c>
      <c r="Y2506" s="181">
        <v>3107.1569906093118</v>
      </c>
    </row>
    <row r="2507" spans="1:25" x14ac:dyDescent="0.25">
      <c r="A2507" s="178" t="s">
        <v>2206</v>
      </c>
      <c r="B2507" s="178" t="s">
        <v>779</v>
      </c>
      <c r="C2507" s="178" t="s">
        <v>733</v>
      </c>
      <c r="D2507" s="178" t="s">
        <v>2409</v>
      </c>
      <c r="E2507" s="181">
        <v>1861.2523364994829</v>
      </c>
      <c r="F2507" s="181">
        <v>1912.700925448755</v>
      </c>
      <c r="G2507" s="181">
        <v>1962.5237262113014</v>
      </c>
      <c r="H2507" s="181">
        <v>2012.1663475828534</v>
      </c>
      <c r="I2507" s="181">
        <v>2061.8204643862437</v>
      </c>
      <c r="J2507" s="182">
        <v>2111.5559870080033</v>
      </c>
      <c r="K2507" s="181">
        <v>2161.4386373507959</v>
      </c>
      <c r="L2507" s="181">
        <v>2211.4934538233024</v>
      </c>
      <c r="M2507" s="181">
        <v>2261.6747500517931</v>
      </c>
      <c r="N2507" s="181">
        <v>2311.931697234123</v>
      </c>
      <c r="O2507" s="181">
        <v>2362.269243304459</v>
      </c>
      <c r="P2507" s="181">
        <v>2412.6686787096864</v>
      </c>
      <c r="Q2507" s="181">
        <v>2463.0999789000048</v>
      </c>
      <c r="R2507" s="181">
        <v>2513.5274202478695</v>
      </c>
      <c r="S2507" s="181">
        <v>2563.9139490547113</v>
      </c>
      <c r="T2507" s="181">
        <v>2614.1609538631028</v>
      </c>
      <c r="U2507" s="181">
        <v>2664.0729504911092</v>
      </c>
      <c r="V2507" s="181">
        <v>2713.5155718981332</v>
      </c>
      <c r="W2507" s="181">
        <v>2762.4554598696209</v>
      </c>
      <c r="X2507" s="181">
        <v>2810.8503848119058</v>
      </c>
      <c r="Y2507" s="181">
        <v>2858.580494335446</v>
      </c>
    </row>
    <row r="2508" spans="1:25" x14ac:dyDescent="0.25">
      <c r="A2508" s="178" t="s">
        <v>2206</v>
      </c>
      <c r="B2508" s="178" t="s">
        <v>779</v>
      </c>
      <c r="C2508" s="178" t="s">
        <v>240</v>
      </c>
      <c r="D2508" s="178" t="s">
        <v>241</v>
      </c>
      <c r="E2508" s="181">
        <v>13021.580053038853</v>
      </c>
      <c r="F2508" s="181">
        <v>13112.067800952742</v>
      </c>
      <c r="G2508" s="181">
        <v>13185.789860748664</v>
      </c>
      <c r="H2508" s="181">
        <v>13253.365648152023</v>
      </c>
      <c r="I2508" s="181">
        <v>13316.518466283747</v>
      </c>
      <c r="J2508" s="182">
        <v>13376.085698030553</v>
      </c>
      <c r="K2508" s="181">
        <v>13432.830940604483</v>
      </c>
      <c r="L2508" s="181">
        <v>13487.227139553934</v>
      </c>
      <c r="M2508" s="181">
        <v>13539.302553731024</v>
      </c>
      <c r="N2508" s="181">
        <v>13589.065966661296</v>
      </c>
      <c r="O2508" s="181">
        <v>13636.859787528161</v>
      </c>
      <c r="P2508" s="181">
        <v>13682.879866286308</v>
      </c>
      <c r="Q2508" s="181">
        <v>13727.256484054304</v>
      </c>
      <c r="R2508" s="181">
        <v>13770.090270696724</v>
      </c>
      <c r="S2508" s="181">
        <v>13811.477787776885</v>
      </c>
      <c r="T2508" s="181">
        <v>13851.192291844032</v>
      </c>
      <c r="U2508" s="181">
        <v>13888.52516234108</v>
      </c>
      <c r="V2508" s="181">
        <v>13923.13386041531</v>
      </c>
      <c r="W2508" s="181">
        <v>13955.213969876258</v>
      </c>
      <c r="X2508" s="181">
        <v>13984.910678148733</v>
      </c>
      <c r="Y2508" s="181">
        <v>14011.984799799808</v>
      </c>
    </row>
    <row r="2509" spans="1:25" x14ac:dyDescent="0.25">
      <c r="A2509" s="178" t="s">
        <v>2206</v>
      </c>
      <c r="B2509" s="178" t="s">
        <v>783</v>
      </c>
      <c r="C2509" s="178" t="s">
        <v>565</v>
      </c>
      <c r="D2509" s="178" t="s">
        <v>566</v>
      </c>
      <c r="E2509" s="181">
        <v>6801.0295613718108</v>
      </c>
      <c r="F2509" s="181">
        <v>6839.9446870774473</v>
      </c>
      <c r="G2509" s="181">
        <v>6886.5376837701479</v>
      </c>
      <c r="H2509" s="181">
        <v>6943.324812923187</v>
      </c>
      <c r="I2509" s="181">
        <v>7008.7306513886915</v>
      </c>
      <c r="J2509" s="182">
        <v>7081.4988116595669</v>
      </c>
      <c r="K2509" s="181">
        <v>7160.635290149442</v>
      </c>
      <c r="L2509" s="181">
        <v>7245.3248155713463</v>
      </c>
      <c r="M2509" s="181">
        <v>7334.7425984109504</v>
      </c>
      <c r="N2509" s="181">
        <v>7428.1945582102544</v>
      </c>
      <c r="O2509" s="181">
        <v>7525.3231510103078</v>
      </c>
      <c r="P2509" s="181">
        <v>7625.756421125745</v>
      </c>
      <c r="Q2509" s="181">
        <v>7729.1705224450752</v>
      </c>
      <c r="R2509" s="181">
        <v>7835.2334772534223</v>
      </c>
      <c r="S2509" s="181">
        <v>7943.5056298875152</v>
      </c>
      <c r="T2509" s="181">
        <v>8053.0468898191029</v>
      </c>
      <c r="U2509" s="181">
        <v>8162.6491502841754</v>
      </c>
      <c r="V2509" s="181">
        <v>8271.6759126747966</v>
      </c>
      <c r="W2509" s="181">
        <v>8379.8944364276831</v>
      </c>
      <c r="X2509" s="181">
        <v>8486.9778061011675</v>
      </c>
      <c r="Y2509" s="181">
        <v>8592.145673037161</v>
      </c>
    </row>
    <row r="2510" spans="1:25" x14ac:dyDescent="0.25">
      <c r="A2510" s="178" t="s">
        <v>2206</v>
      </c>
      <c r="B2510" s="178" t="s">
        <v>790</v>
      </c>
      <c r="C2510" s="178" t="s">
        <v>218</v>
      </c>
      <c r="D2510" s="178" t="s">
        <v>2410</v>
      </c>
      <c r="E2510" s="181">
        <v>7110.709770031689</v>
      </c>
      <c r="F2510" s="181">
        <v>7016.3787085013055</v>
      </c>
      <c r="G2510" s="181">
        <v>6910.9720391572473</v>
      </c>
      <c r="H2510" s="181">
        <v>6800.9826422084307</v>
      </c>
      <c r="I2510" s="181">
        <v>6687.6534755219145</v>
      </c>
      <c r="J2510" s="182">
        <v>6571.69495067144</v>
      </c>
      <c r="K2510" s="181">
        <v>6453.6970596323463</v>
      </c>
      <c r="L2510" s="181">
        <v>6334.1209100962897</v>
      </c>
      <c r="M2510" s="181">
        <v>6213.1814451844239</v>
      </c>
      <c r="N2510" s="181">
        <v>6091.0480144084577</v>
      </c>
      <c r="O2510" s="181">
        <v>5968.0410835350522</v>
      </c>
      <c r="P2510" s="181">
        <v>5844.4041970230601</v>
      </c>
      <c r="Q2510" s="181">
        <v>5720.3325956625176</v>
      </c>
      <c r="R2510" s="181">
        <v>5595.9923512489759</v>
      </c>
      <c r="S2510" s="181">
        <v>5471.5339698740372</v>
      </c>
      <c r="T2510" s="181">
        <v>5347.1275324104099</v>
      </c>
      <c r="U2510" s="181">
        <v>5222.8405396549315</v>
      </c>
      <c r="V2510" s="181">
        <v>5098.7337718339932</v>
      </c>
      <c r="W2510" s="181">
        <v>4974.9727066299793</v>
      </c>
      <c r="X2510" s="181">
        <v>4851.7021390103255</v>
      </c>
      <c r="Y2510" s="181">
        <v>4729.0226935615037</v>
      </c>
    </row>
    <row r="2511" spans="1:25" x14ac:dyDescent="0.25">
      <c r="A2511" s="178" t="s">
        <v>2206</v>
      </c>
      <c r="B2511" s="178" t="s">
        <v>790</v>
      </c>
      <c r="C2511" s="178" t="s">
        <v>560</v>
      </c>
      <c r="D2511" s="178" t="s">
        <v>2411</v>
      </c>
      <c r="E2511" s="181">
        <v>7390.6670482576274</v>
      </c>
      <c r="F2511" s="181">
        <v>7530.5957087204406</v>
      </c>
      <c r="G2511" s="181">
        <v>7659.5114918512854</v>
      </c>
      <c r="H2511" s="181">
        <v>7783.5770410512623</v>
      </c>
      <c r="I2511" s="181">
        <v>7903.6363417919574</v>
      </c>
      <c r="J2511" s="182">
        <v>8020.0339974277886</v>
      </c>
      <c r="K2511" s="181">
        <v>8133.0419928801239</v>
      </c>
      <c r="L2511" s="181">
        <v>8242.8313491422905</v>
      </c>
      <c r="M2511" s="181">
        <v>8349.293487031</v>
      </c>
      <c r="N2511" s="181">
        <v>8452.2695641886694</v>
      </c>
      <c r="O2511" s="181">
        <v>8551.8238406919518</v>
      </c>
      <c r="P2511" s="181">
        <v>8647.9428680093424</v>
      </c>
      <c r="Q2511" s="181">
        <v>8740.564343032167</v>
      </c>
      <c r="R2511" s="181">
        <v>8829.598007743547</v>
      </c>
      <c r="S2511" s="181">
        <v>8914.9424704116482</v>
      </c>
      <c r="T2511" s="181">
        <v>8996.5420301245176</v>
      </c>
      <c r="U2511" s="181">
        <v>9074.1815272842832</v>
      </c>
      <c r="V2511" s="181">
        <v>9147.6314374787489</v>
      </c>
      <c r="W2511" s="181">
        <v>9216.852778323353</v>
      </c>
      <c r="X2511" s="181">
        <v>9281.7892689299588</v>
      </c>
      <c r="Y2511" s="181">
        <v>9342.3169589269128</v>
      </c>
    </row>
    <row r="2512" spans="1:25" x14ac:dyDescent="0.25">
      <c r="A2512" s="178" t="s">
        <v>2206</v>
      </c>
      <c r="B2512" s="178" t="s">
        <v>790</v>
      </c>
      <c r="C2512" s="178" t="s">
        <v>475</v>
      </c>
      <c r="D2512" s="178" t="s">
        <v>2412</v>
      </c>
      <c r="E2512" s="181">
        <v>2235.5562876649965</v>
      </c>
      <c r="F2512" s="181">
        <v>2342.3044699819629</v>
      </c>
      <c r="G2512" s="181">
        <v>2449.780255234542</v>
      </c>
      <c r="H2512" s="181">
        <v>2559.8665737065944</v>
      </c>
      <c r="I2512" s="181">
        <v>2672.8654283984265</v>
      </c>
      <c r="J2512" s="182">
        <v>2788.9350267535624</v>
      </c>
      <c r="K2512" s="181">
        <v>2908.2199229228668</v>
      </c>
      <c r="L2512" s="181">
        <v>3030.837750230543</v>
      </c>
      <c r="M2512" s="181">
        <v>3156.8070965731881</v>
      </c>
      <c r="N2512" s="181">
        <v>3286.1221251163611</v>
      </c>
      <c r="O2512" s="181">
        <v>3418.8586810485453</v>
      </c>
      <c r="P2512" s="181">
        <v>3555.0626475646354</v>
      </c>
      <c r="Q2512" s="181">
        <v>3694.7577080758883</v>
      </c>
      <c r="R2512" s="181">
        <v>3837.9513418767997</v>
      </c>
      <c r="S2512" s="181">
        <v>3984.6402809823944</v>
      </c>
      <c r="T2512" s="181">
        <v>4134.8354631589282</v>
      </c>
      <c r="U2512" s="181">
        <v>4288.4675218772218</v>
      </c>
      <c r="V2512" s="181">
        <v>4445.4462534753166</v>
      </c>
      <c r="W2512" s="181">
        <v>4605.7610129770901</v>
      </c>
      <c r="X2512" s="181">
        <v>4769.3862574168943</v>
      </c>
      <c r="Y2512" s="181">
        <v>4936.2532499162917</v>
      </c>
    </row>
    <row r="2513" spans="1:25" x14ac:dyDescent="0.25">
      <c r="A2513" s="178" t="s">
        <v>2206</v>
      </c>
      <c r="B2513" s="178" t="s">
        <v>790</v>
      </c>
      <c r="C2513" s="178" t="s">
        <v>276</v>
      </c>
      <c r="D2513" s="178" t="s">
        <v>2413</v>
      </c>
      <c r="E2513" s="181">
        <v>3909.1470498068652</v>
      </c>
      <c r="F2513" s="181">
        <v>3975.7810355574566</v>
      </c>
      <c r="G2513" s="181">
        <v>4036.351255493184</v>
      </c>
      <c r="H2513" s="181">
        <v>4094.1322240742479</v>
      </c>
      <c r="I2513" s="181">
        <v>4149.5819039666112</v>
      </c>
      <c r="J2513" s="182">
        <v>4202.8932194585868</v>
      </c>
      <c r="K2513" s="181">
        <v>4254.2197266644644</v>
      </c>
      <c r="L2513" s="181">
        <v>4303.6611722279113</v>
      </c>
      <c r="M2513" s="181">
        <v>4351.1708916514062</v>
      </c>
      <c r="N2513" s="181">
        <v>4396.6764579158171</v>
      </c>
      <c r="O2513" s="181">
        <v>4440.2218569116721</v>
      </c>
      <c r="P2513" s="181">
        <v>4481.8105159985553</v>
      </c>
      <c r="Q2513" s="181">
        <v>4521.4206042268452</v>
      </c>
      <c r="R2513" s="181">
        <v>4559.0160574841329</v>
      </c>
      <c r="S2513" s="181">
        <v>4594.5553804498613</v>
      </c>
      <c r="T2513" s="181">
        <v>4628.0209300627903</v>
      </c>
      <c r="U2513" s="181">
        <v>4659.3133581809316</v>
      </c>
      <c r="V2513" s="181">
        <v>4688.326732314722</v>
      </c>
      <c r="W2513" s="181">
        <v>4715.0534240782936</v>
      </c>
      <c r="X2513" s="181">
        <v>4739.477074702706</v>
      </c>
      <c r="Y2513" s="181">
        <v>4761.5470034647278</v>
      </c>
    </row>
    <row r="2514" spans="1:25" x14ac:dyDescent="0.25">
      <c r="A2514" s="178" t="s">
        <v>2206</v>
      </c>
      <c r="B2514" s="178" t="s">
        <v>790</v>
      </c>
      <c r="C2514" s="178" t="s">
        <v>506</v>
      </c>
      <c r="D2514" s="178" t="s">
        <v>2414</v>
      </c>
      <c r="E2514" s="181">
        <v>3027.2303491683801</v>
      </c>
      <c r="F2514" s="181">
        <v>3133.2651514301419</v>
      </c>
      <c r="G2514" s="181">
        <v>3237.2398133348361</v>
      </c>
      <c r="H2514" s="181">
        <v>3341.6350235470914</v>
      </c>
      <c r="I2514" s="181">
        <v>3446.7733002186478</v>
      </c>
      <c r="J2514" s="182">
        <v>3552.777132065296</v>
      </c>
      <c r="K2514" s="181">
        <v>3659.7444010595573</v>
      </c>
      <c r="L2514" s="181">
        <v>3767.7331770316318</v>
      </c>
      <c r="M2514" s="181">
        <v>3876.6753911110991</v>
      </c>
      <c r="N2514" s="181">
        <v>3986.4749033091284</v>
      </c>
      <c r="O2514" s="181">
        <v>4097.1364340110558</v>
      </c>
      <c r="P2514" s="181">
        <v>4208.6273833505875</v>
      </c>
      <c r="Q2514" s="181">
        <v>4320.8891396484041</v>
      </c>
      <c r="R2514" s="181">
        <v>4433.8456050113891</v>
      </c>
      <c r="S2514" s="181">
        <v>4547.4105430618938</v>
      </c>
      <c r="T2514" s="181">
        <v>4661.5164111810154</v>
      </c>
      <c r="U2514" s="181">
        <v>4776.0080723388792</v>
      </c>
      <c r="V2514" s="181">
        <v>4890.7136123566652</v>
      </c>
      <c r="W2514" s="181">
        <v>5005.5546745914717</v>
      </c>
      <c r="X2514" s="181">
        <v>5120.4396032199038</v>
      </c>
      <c r="Y2514" s="181">
        <v>5235.2343389925045</v>
      </c>
    </row>
    <row r="2515" spans="1:25" x14ac:dyDescent="0.25">
      <c r="A2515" s="178" t="s">
        <v>2206</v>
      </c>
      <c r="B2515" s="178" t="s">
        <v>790</v>
      </c>
      <c r="C2515" s="178" t="s">
        <v>508</v>
      </c>
      <c r="D2515" s="178" t="s">
        <v>2415</v>
      </c>
      <c r="E2515" s="181">
        <v>2856.99991625444</v>
      </c>
      <c r="F2515" s="181">
        <v>2909.2234110414761</v>
      </c>
      <c r="G2515" s="181">
        <v>2957.1269183749446</v>
      </c>
      <c r="H2515" s="181">
        <v>3003.096391655251</v>
      </c>
      <c r="I2515" s="181">
        <v>3047.4609165250054</v>
      </c>
      <c r="J2515" s="182">
        <v>3090.3563117395784</v>
      </c>
      <c r="K2515" s="181">
        <v>3131.8900871929441</v>
      </c>
      <c r="L2515" s="181">
        <v>3172.1306258742175</v>
      </c>
      <c r="M2515" s="181">
        <v>3211.0386076311102</v>
      </c>
      <c r="N2515" s="181">
        <v>3248.5554982077724</v>
      </c>
      <c r="O2515" s="181">
        <v>3284.7086093048047</v>
      </c>
      <c r="P2515" s="181">
        <v>3319.4953576060498</v>
      </c>
      <c r="Q2515" s="181">
        <v>3352.8944290651498</v>
      </c>
      <c r="R2515" s="181">
        <v>3384.8738510333633</v>
      </c>
      <c r="S2515" s="181">
        <v>3415.3974709137424</v>
      </c>
      <c r="T2515" s="181">
        <v>3444.4467257463134</v>
      </c>
      <c r="U2515" s="181">
        <v>3471.9420920860953</v>
      </c>
      <c r="V2515" s="181">
        <v>3497.7987615698994</v>
      </c>
      <c r="W2515" s="181">
        <v>3522.0049585713823</v>
      </c>
      <c r="X2515" s="181">
        <v>3544.5423357427399</v>
      </c>
      <c r="Y2515" s="181">
        <v>3565.3667717666995</v>
      </c>
    </row>
    <row r="2516" spans="1:25" x14ac:dyDescent="0.25">
      <c r="A2516" s="178" t="s">
        <v>2206</v>
      </c>
      <c r="B2516" s="178" t="s">
        <v>790</v>
      </c>
      <c r="C2516" s="178" t="s">
        <v>510</v>
      </c>
      <c r="D2516" s="178" t="s">
        <v>2416</v>
      </c>
      <c r="E2516" s="181">
        <v>1176.2307623631884</v>
      </c>
      <c r="F2516" s="181">
        <v>1232.3959757198675</v>
      </c>
      <c r="G2516" s="181">
        <v>1288.9440150247794</v>
      </c>
      <c r="H2516" s="181">
        <v>1346.8655780006711</v>
      </c>
      <c r="I2516" s="181">
        <v>1406.3195625564192</v>
      </c>
      <c r="J2516" s="182">
        <v>1467.3892090304284</v>
      </c>
      <c r="K2516" s="181">
        <v>1530.1505741250116</v>
      </c>
      <c r="L2516" s="181">
        <v>1594.665550235977</v>
      </c>
      <c r="M2516" s="181">
        <v>1660.9439173254325</v>
      </c>
      <c r="N2516" s="181">
        <v>1728.9826043616788</v>
      </c>
      <c r="O2516" s="181">
        <v>1798.8215170470978</v>
      </c>
      <c r="P2516" s="181">
        <v>1870.4847966773516</v>
      </c>
      <c r="Q2516" s="181">
        <v>1943.9849042032251</v>
      </c>
      <c r="R2516" s="181">
        <v>2019.3257748315013</v>
      </c>
      <c r="S2516" s="181">
        <v>2096.5056891223794</v>
      </c>
      <c r="T2516" s="181">
        <v>2175.5304019464538</v>
      </c>
      <c r="U2516" s="181">
        <v>2256.3634163271331</v>
      </c>
      <c r="V2516" s="181">
        <v>2338.9572718973218</v>
      </c>
      <c r="W2516" s="181">
        <v>2423.3063678370154</v>
      </c>
      <c r="X2516" s="181">
        <v>2509.3972647968558</v>
      </c>
      <c r="Y2516" s="181">
        <v>2597.193797088968</v>
      </c>
    </row>
    <row r="2517" spans="1:25" x14ac:dyDescent="0.25">
      <c r="A2517" s="178" t="s">
        <v>2206</v>
      </c>
      <c r="B2517" s="178" t="s">
        <v>790</v>
      </c>
      <c r="C2517" s="178" t="s">
        <v>512</v>
      </c>
      <c r="D2517" s="178" t="s">
        <v>2417</v>
      </c>
      <c r="E2517" s="181">
        <v>2125.8294423529987</v>
      </c>
      <c r="F2517" s="181">
        <v>2178.1121325722361</v>
      </c>
      <c r="G2517" s="181">
        <v>2227.7071327346489</v>
      </c>
      <c r="H2517" s="181">
        <v>2276.3674832399879</v>
      </c>
      <c r="I2517" s="181">
        <v>2324.3215888352756</v>
      </c>
      <c r="J2517" s="182">
        <v>2371.6554595976659</v>
      </c>
      <c r="K2517" s="181">
        <v>2418.4355852613921</v>
      </c>
      <c r="L2517" s="181">
        <v>2464.6998893718742</v>
      </c>
      <c r="M2517" s="181">
        <v>2510.4032029480159</v>
      </c>
      <c r="N2517" s="181">
        <v>2555.4842818689226</v>
      </c>
      <c r="O2517" s="181">
        <v>2599.9484825268978</v>
      </c>
      <c r="P2517" s="181">
        <v>2643.7776681480473</v>
      </c>
      <c r="Q2517" s="181">
        <v>2686.9384232880316</v>
      </c>
      <c r="R2517" s="181">
        <v>2729.3880942189799</v>
      </c>
      <c r="S2517" s="181">
        <v>2771.0797699540649</v>
      </c>
      <c r="T2517" s="181">
        <v>2811.9799370195592</v>
      </c>
      <c r="U2517" s="181">
        <v>2852.0043864404083</v>
      </c>
      <c r="V2517" s="181">
        <v>2891.0626705423515</v>
      </c>
      <c r="W2517" s="181">
        <v>2929.1230736568991</v>
      </c>
      <c r="X2517" s="181">
        <v>2966.1478509891358</v>
      </c>
      <c r="Y2517" s="181">
        <v>3002.0768827940242</v>
      </c>
    </row>
    <row r="2518" spans="1:25" x14ac:dyDescent="0.25">
      <c r="A2518" s="178" t="s">
        <v>2206</v>
      </c>
      <c r="B2518" s="178" t="s">
        <v>790</v>
      </c>
      <c r="C2518" s="178" t="s">
        <v>462</v>
      </c>
      <c r="D2518" s="178" t="s">
        <v>2418</v>
      </c>
      <c r="E2518" s="181">
        <v>2838.5411946131694</v>
      </c>
      <c r="F2518" s="181">
        <v>2877.6048533471935</v>
      </c>
      <c r="G2518" s="181">
        <v>2912.0119844049404</v>
      </c>
      <c r="H2518" s="181">
        <v>2944.1611346177442</v>
      </c>
      <c r="I2518" s="181">
        <v>2974.4012679315315</v>
      </c>
      <c r="J2518" s="182">
        <v>3002.8876128181651</v>
      </c>
      <c r="K2518" s="181">
        <v>3029.745470741876</v>
      </c>
      <c r="L2518" s="181">
        <v>3055.0604322224031</v>
      </c>
      <c r="M2518" s="181">
        <v>3078.8134820827349</v>
      </c>
      <c r="N2518" s="181">
        <v>3100.9677730314188</v>
      </c>
      <c r="O2518" s="181">
        <v>3121.5688683281246</v>
      </c>
      <c r="P2518" s="181">
        <v>3140.633417821336</v>
      </c>
      <c r="Q2518" s="181">
        <v>3158.1603075216217</v>
      </c>
      <c r="R2518" s="181">
        <v>3174.1386212236812</v>
      </c>
      <c r="S2518" s="181">
        <v>3188.5539077987678</v>
      </c>
      <c r="T2518" s="181">
        <v>3201.4084965861493</v>
      </c>
      <c r="U2518" s="181">
        <v>3212.648445549597</v>
      </c>
      <c r="V2518" s="181">
        <v>3222.2160793243552</v>
      </c>
      <c r="W2518" s="181">
        <v>3230.1219111188957</v>
      </c>
      <c r="X2518" s="181">
        <v>3236.3704595275949</v>
      </c>
      <c r="Y2518" s="181">
        <v>3240.9429258845553</v>
      </c>
    </row>
    <row r="2519" spans="1:25" x14ac:dyDescent="0.25">
      <c r="A2519" s="178" t="s">
        <v>2206</v>
      </c>
      <c r="B2519" s="178" t="s">
        <v>790</v>
      </c>
      <c r="C2519" s="178" t="s">
        <v>703</v>
      </c>
      <c r="D2519" s="178" t="s">
        <v>2419</v>
      </c>
      <c r="E2519" s="181">
        <v>12538.599417100875</v>
      </c>
      <c r="F2519" s="181">
        <v>12685.947674851286</v>
      </c>
      <c r="G2519" s="181">
        <v>12812.174601091378</v>
      </c>
      <c r="H2519" s="181">
        <v>12927.936132226027</v>
      </c>
      <c r="I2519" s="181">
        <v>13034.822216212176</v>
      </c>
      <c r="J2519" s="182">
        <v>13133.56310212167</v>
      </c>
      <c r="K2519" s="181">
        <v>13224.752821705959</v>
      </c>
      <c r="L2519" s="181">
        <v>13308.807890050291</v>
      </c>
      <c r="M2519" s="181">
        <v>13385.686901503826</v>
      </c>
      <c r="N2519" s="181">
        <v>13455.27156960038</v>
      </c>
      <c r="O2519" s="181">
        <v>13517.801587484322</v>
      </c>
      <c r="P2519" s="181">
        <v>13573.389956712543</v>
      </c>
      <c r="Q2519" s="181">
        <v>13622.0723259305</v>
      </c>
      <c r="R2519" s="181">
        <v>13663.84202664748</v>
      </c>
      <c r="S2519" s="181">
        <v>13698.677417514167</v>
      </c>
      <c r="T2519" s="181">
        <v>13726.629139561997</v>
      </c>
      <c r="U2519" s="181">
        <v>13747.506798783292</v>
      </c>
      <c r="V2519" s="181">
        <v>13761.105728592411</v>
      </c>
      <c r="W2519" s="181">
        <v>13767.513686850923</v>
      </c>
      <c r="X2519" s="181">
        <v>13766.792406450333</v>
      </c>
      <c r="Y2519" s="181">
        <v>13758.904309945394</v>
      </c>
    </row>
    <row r="2520" spans="1:25" x14ac:dyDescent="0.25">
      <c r="A2520" s="178" t="s">
        <v>2206</v>
      </c>
      <c r="B2520" s="178" t="s">
        <v>790</v>
      </c>
      <c r="C2520" s="178" t="s">
        <v>972</v>
      </c>
      <c r="D2520" s="178" t="s">
        <v>2420</v>
      </c>
      <c r="E2520" s="181">
        <v>4447.5264310105913</v>
      </c>
      <c r="F2520" s="181">
        <v>4489.2270418757344</v>
      </c>
      <c r="G2520" s="181">
        <v>4523.2505814964543</v>
      </c>
      <c r="H2520" s="181">
        <v>4553.4035492729799</v>
      </c>
      <c r="I2520" s="181">
        <v>4580.2712745258268</v>
      </c>
      <c r="J2520" s="182">
        <v>4604.1323376072851</v>
      </c>
      <c r="K2520" s="181">
        <v>4625.215169029525</v>
      </c>
      <c r="L2520" s="181">
        <v>4643.684213158881</v>
      </c>
      <c r="M2520" s="181">
        <v>4659.543058804752</v>
      </c>
      <c r="N2520" s="181">
        <v>4672.7686469955579</v>
      </c>
      <c r="O2520" s="181">
        <v>4683.4622484083138</v>
      </c>
      <c r="P2520" s="181">
        <v>4691.6804774751517</v>
      </c>
      <c r="Q2520" s="181">
        <v>4697.4528253809367</v>
      </c>
      <c r="R2520" s="181">
        <v>4700.7940290891847</v>
      </c>
      <c r="S2520" s="181">
        <v>4701.7136284478556</v>
      </c>
      <c r="T2520" s="181">
        <v>4700.2459044730549</v>
      </c>
      <c r="U2520" s="181">
        <v>4696.3425550369939</v>
      </c>
      <c r="V2520" s="181">
        <v>4689.9509461373809</v>
      </c>
      <c r="W2520" s="181">
        <v>4681.1184463587333</v>
      </c>
      <c r="X2520" s="181">
        <v>4669.8832337618469</v>
      </c>
      <c r="Y2520" s="181">
        <v>4656.2496004574668</v>
      </c>
    </row>
    <row r="2521" spans="1:25" x14ac:dyDescent="0.25">
      <c r="A2521" s="178" t="s">
        <v>2206</v>
      </c>
      <c r="B2521" s="178" t="s">
        <v>790</v>
      </c>
      <c r="C2521" s="178" t="s">
        <v>583</v>
      </c>
      <c r="D2521" s="178" t="s">
        <v>1861</v>
      </c>
      <c r="E2521" s="181">
        <v>4482.39290522188</v>
      </c>
      <c r="F2521" s="181">
        <v>4660.0360470255091</v>
      </c>
      <c r="G2521" s="181">
        <v>4836.0933455001541</v>
      </c>
      <c r="H2521" s="181">
        <v>5014.2558568574705</v>
      </c>
      <c r="I2521" s="181">
        <v>5195.027738505848</v>
      </c>
      <c r="J2521" s="182">
        <v>5378.6191005442079</v>
      </c>
      <c r="K2521" s="181">
        <v>5565.2061244386396</v>
      </c>
      <c r="L2521" s="181">
        <v>5754.9070437279061</v>
      </c>
      <c r="M2521" s="181">
        <v>5947.6483790029988</v>
      </c>
      <c r="N2521" s="181">
        <v>6143.3117785530903</v>
      </c>
      <c r="O2521" s="181">
        <v>6341.932609494188</v>
      </c>
      <c r="P2521" s="181">
        <v>6543.4885621587837</v>
      </c>
      <c r="Q2521" s="181">
        <v>6747.9160227715238</v>
      </c>
      <c r="R2521" s="181">
        <v>6955.1225350130644</v>
      </c>
      <c r="S2521" s="181">
        <v>7164.9977505242132</v>
      </c>
      <c r="T2521" s="181">
        <v>7377.4586821743405</v>
      </c>
      <c r="U2521" s="181">
        <v>7592.2813733204284</v>
      </c>
      <c r="V2521" s="181">
        <v>7809.2108576111905</v>
      </c>
      <c r="W2521" s="181">
        <v>8028.1374752630991</v>
      </c>
      <c r="X2521" s="181">
        <v>8248.9280130932493</v>
      </c>
      <c r="Y2521" s="181">
        <v>8471.3781088363921</v>
      </c>
    </row>
    <row r="2522" spans="1:25" x14ac:dyDescent="0.25">
      <c r="A2522" s="178" t="s">
        <v>2206</v>
      </c>
      <c r="B2522" s="178" t="s">
        <v>790</v>
      </c>
      <c r="C2522" s="178" t="s">
        <v>252</v>
      </c>
      <c r="D2522" s="178" t="s">
        <v>2421</v>
      </c>
      <c r="E2522" s="181">
        <v>2628.3168648098099</v>
      </c>
      <c r="F2522" s="181">
        <v>2715.7433198079702</v>
      </c>
      <c r="G2522" s="181">
        <v>2801.0816139906728</v>
      </c>
      <c r="H2522" s="181">
        <v>2886.4844517363772</v>
      </c>
      <c r="I2522" s="181">
        <v>2972.2288607977293</v>
      </c>
      <c r="J2522" s="182">
        <v>3058.4177819581409</v>
      </c>
      <c r="K2522" s="181">
        <v>3145.1322999946415</v>
      </c>
      <c r="L2522" s="181">
        <v>3232.418781847874</v>
      </c>
      <c r="M2522" s="181">
        <v>3320.215234847155</v>
      </c>
      <c r="N2522" s="181">
        <v>3408.436076357541</v>
      </c>
      <c r="O2522" s="181">
        <v>3497.082385119018</v>
      </c>
      <c r="P2522" s="181">
        <v>3586.1234231989774</v>
      </c>
      <c r="Q2522" s="181">
        <v>3675.5065263907495</v>
      </c>
      <c r="R2522" s="181">
        <v>3765.1645317253015</v>
      </c>
      <c r="S2522" s="181">
        <v>3855.0221314732012</v>
      </c>
      <c r="T2522" s="181">
        <v>3945.0203450662748</v>
      </c>
      <c r="U2522" s="181">
        <v>4035.0265842372264</v>
      </c>
      <c r="V2522" s="181">
        <v>4124.8950101178616</v>
      </c>
      <c r="W2522" s="181">
        <v>4214.5595491902586</v>
      </c>
      <c r="X2522" s="181">
        <v>4303.9434003707584</v>
      </c>
      <c r="Y2522" s="181">
        <v>4392.9347066838736</v>
      </c>
    </row>
    <row r="2523" spans="1:25" x14ac:dyDescent="0.25">
      <c r="A2523" s="178" t="s">
        <v>2206</v>
      </c>
      <c r="B2523" s="178" t="s">
        <v>790</v>
      </c>
      <c r="C2523" s="178" t="s">
        <v>638</v>
      </c>
      <c r="D2523" s="178" t="s">
        <v>2422</v>
      </c>
      <c r="E2523" s="181">
        <v>3536.8961633745739</v>
      </c>
      <c r="F2523" s="181">
        <v>3592.0864606390683</v>
      </c>
      <c r="G2523" s="181">
        <v>3641.6424071232459</v>
      </c>
      <c r="H2523" s="181">
        <v>3688.5377347518756</v>
      </c>
      <c r="I2523" s="181">
        <v>3733.1954564073262</v>
      </c>
      <c r="J2523" s="182">
        <v>3775.7981128920001</v>
      </c>
      <c r="K2523" s="181">
        <v>3816.4919190619635</v>
      </c>
      <c r="L2523" s="181">
        <v>3855.3740806218498</v>
      </c>
      <c r="M2523" s="181">
        <v>3892.4103002356765</v>
      </c>
      <c r="N2523" s="181">
        <v>3927.5434827523059</v>
      </c>
      <c r="O2523" s="181">
        <v>3960.8207225641936</v>
      </c>
      <c r="P2523" s="181">
        <v>3992.2527413335802</v>
      </c>
      <c r="Q2523" s="181">
        <v>4021.827754491002</v>
      </c>
      <c r="R2523" s="181">
        <v>4049.5214235935541</v>
      </c>
      <c r="S2523" s="181">
        <v>4075.3047527864578</v>
      </c>
      <c r="T2523" s="181">
        <v>4099.1700595516904</v>
      </c>
      <c r="U2523" s="181">
        <v>4121.0374616716172</v>
      </c>
      <c r="V2523" s="181">
        <v>4140.8217371927503</v>
      </c>
      <c r="W2523" s="181">
        <v>4158.5248721527787</v>
      </c>
      <c r="X2523" s="181">
        <v>4174.1411771697722</v>
      </c>
      <c r="Y2523" s="181">
        <v>4187.63483485094</v>
      </c>
    </row>
    <row r="2524" spans="1:25" x14ac:dyDescent="0.25">
      <c r="A2524" s="178" t="s">
        <v>2206</v>
      </c>
      <c r="B2524" s="178" t="s">
        <v>790</v>
      </c>
      <c r="C2524" s="178" t="s">
        <v>262</v>
      </c>
      <c r="D2524" s="178" t="s">
        <v>2423</v>
      </c>
      <c r="E2524" s="181">
        <v>2919.5544729276353</v>
      </c>
      <c r="F2524" s="181">
        <v>3058.963681669105</v>
      </c>
      <c r="G2524" s="181">
        <v>3199.3231131434591</v>
      </c>
      <c r="H2524" s="181">
        <v>3343.0918052030602</v>
      </c>
      <c r="I2524" s="181">
        <v>3490.6641626836304</v>
      </c>
      <c r="J2524" s="182">
        <v>3642.2467987006339</v>
      </c>
      <c r="K2524" s="181">
        <v>3798.0284956703604</v>
      </c>
      <c r="L2524" s="181">
        <v>3958.1628783974015</v>
      </c>
      <c r="M2524" s="181">
        <v>4122.6742219925873</v>
      </c>
      <c r="N2524" s="181">
        <v>4291.5549037643323</v>
      </c>
      <c r="O2524" s="181">
        <v>4464.9039747454872</v>
      </c>
      <c r="P2524" s="181">
        <v>4642.7813567047988</v>
      </c>
      <c r="Q2524" s="181">
        <v>4825.2179793082505</v>
      </c>
      <c r="R2524" s="181">
        <v>5012.2236102399856</v>
      </c>
      <c r="S2524" s="181">
        <v>5203.793981631552</v>
      </c>
      <c r="T2524" s="181">
        <v>5399.9433778042949</v>
      </c>
      <c r="U2524" s="181">
        <v>5600.5812086166661</v>
      </c>
      <c r="V2524" s="181">
        <v>5805.589671396373</v>
      </c>
      <c r="W2524" s="181">
        <v>6014.9548641952424</v>
      </c>
      <c r="X2524" s="181">
        <v>6228.643428837493</v>
      </c>
      <c r="Y2524" s="181">
        <v>6446.5655974823403</v>
      </c>
    </row>
    <row r="2525" spans="1:25" x14ac:dyDescent="0.25">
      <c r="A2525" s="178" t="s">
        <v>2206</v>
      </c>
      <c r="B2525" s="178" t="s">
        <v>790</v>
      </c>
      <c r="C2525" s="178" t="s">
        <v>797</v>
      </c>
      <c r="D2525" s="178" t="s">
        <v>2424</v>
      </c>
      <c r="E2525" s="181">
        <v>3986.0583899788257</v>
      </c>
      <c r="F2525" s="181">
        <v>4154.9322565398188</v>
      </c>
      <c r="G2525" s="181">
        <v>4323.2493329642602</v>
      </c>
      <c r="H2525" s="181">
        <v>4494.310109733171</v>
      </c>
      <c r="I2525" s="181">
        <v>4668.585888947724</v>
      </c>
      <c r="J2525" s="182">
        <v>4846.2878850610423</v>
      </c>
      <c r="K2525" s="181">
        <v>5027.598762663235</v>
      </c>
      <c r="L2525" s="181">
        <v>5212.6504908254547</v>
      </c>
      <c r="M2525" s="181">
        <v>5401.4021845323532</v>
      </c>
      <c r="N2525" s="181">
        <v>5593.7715278990509</v>
      </c>
      <c r="O2525" s="181">
        <v>5789.8155348543996</v>
      </c>
      <c r="P2525" s="181">
        <v>5989.5388884721224</v>
      </c>
      <c r="Q2525" s="181">
        <v>6192.9082753860112</v>
      </c>
      <c r="R2525" s="181">
        <v>6399.8633530304332</v>
      </c>
      <c r="S2525" s="181">
        <v>6610.3264998412778</v>
      </c>
      <c r="T2525" s="181">
        <v>6824.2444526381514</v>
      </c>
      <c r="U2525" s="181">
        <v>7041.4325152750089</v>
      </c>
      <c r="V2525" s="181">
        <v>7261.6750842768697</v>
      </c>
      <c r="W2525" s="181">
        <v>7484.8896409921545</v>
      </c>
      <c r="X2525" s="181">
        <v>7710.9706698013333</v>
      </c>
      <c r="Y2525" s="181">
        <v>7939.7447531092785</v>
      </c>
    </row>
    <row r="2526" spans="1:25" x14ac:dyDescent="0.25">
      <c r="A2526" s="178" t="s">
        <v>2206</v>
      </c>
      <c r="B2526" s="178" t="s">
        <v>790</v>
      </c>
      <c r="C2526" s="178" t="s">
        <v>246</v>
      </c>
      <c r="D2526" s="178" t="s">
        <v>2425</v>
      </c>
      <c r="E2526" s="181">
        <v>3386.149936637531</v>
      </c>
      <c r="F2526" s="181">
        <v>3428.6889504699152</v>
      </c>
      <c r="G2526" s="181">
        <v>3465.580856588082</v>
      </c>
      <c r="H2526" s="181">
        <v>3499.6966415867118</v>
      </c>
      <c r="I2526" s="181">
        <v>3531.4603164075565</v>
      </c>
      <c r="J2526" s="182">
        <v>3561.0641617049996</v>
      </c>
      <c r="K2526" s="181">
        <v>3588.664119961174</v>
      </c>
      <c r="L2526" s="181">
        <v>3614.3684326248617</v>
      </c>
      <c r="M2526" s="181">
        <v>3638.1612355069938</v>
      </c>
      <c r="N2526" s="181">
        <v>3660.0057083492147</v>
      </c>
      <c r="O2526" s="181">
        <v>3679.9623733337571</v>
      </c>
      <c r="P2526" s="181">
        <v>3698.0574372700371</v>
      </c>
      <c r="Q2526" s="181">
        <v>3714.2961067023352</v>
      </c>
      <c r="R2526" s="181">
        <v>3728.6720643314452</v>
      </c>
      <c r="S2526" s="181">
        <v>3741.1748906349039</v>
      </c>
      <c r="T2526" s="181">
        <v>3751.8138963852753</v>
      </c>
      <c r="U2526" s="181">
        <v>3760.5324960450921</v>
      </c>
      <c r="V2526" s="181">
        <v>3767.2700225474991</v>
      </c>
      <c r="W2526" s="181">
        <v>3772.045740638996</v>
      </c>
      <c r="X2526" s="181">
        <v>3774.8718484165329</v>
      </c>
      <c r="Y2526" s="181">
        <v>3775.7333378191188</v>
      </c>
    </row>
    <row r="2527" spans="1:25" x14ac:dyDescent="0.25">
      <c r="A2527" s="178" t="s">
        <v>2206</v>
      </c>
      <c r="B2527" s="178" t="s">
        <v>790</v>
      </c>
      <c r="C2527" s="178" t="s">
        <v>258</v>
      </c>
      <c r="D2527" s="178" t="s">
        <v>2426</v>
      </c>
      <c r="E2527" s="181">
        <v>2362.7163700826382</v>
      </c>
      <c r="F2527" s="181">
        <v>2415.0167910269506</v>
      </c>
      <c r="G2527" s="181">
        <v>2464.0797730118111</v>
      </c>
      <c r="H2527" s="181">
        <v>2511.8620786890292</v>
      </c>
      <c r="I2527" s="181">
        <v>2558.6234745047377</v>
      </c>
      <c r="J2527" s="182">
        <v>2604.4649027287605</v>
      </c>
      <c r="K2527" s="181">
        <v>2649.4649843196107</v>
      </c>
      <c r="L2527" s="181">
        <v>2693.6703948189111</v>
      </c>
      <c r="M2527" s="181">
        <v>2737.0367943232081</v>
      </c>
      <c r="N2527" s="181">
        <v>2779.5028090255473</v>
      </c>
      <c r="O2527" s="181">
        <v>2821.0799456198874</v>
      </c>
      <c r="P2527" s="181">
        <v>2861.7541988306384</v>
      </c>
      <c r="Q2527" s="181">
        <v>2901.4952273586155</v>
      </c>
      <c r="R2527" s="181">
        <v>2940.2630578500075</v>
      </c>
      <c r="S2527" s="181">
        <v>2978.0135552999564</v>
      </c>
      <c r="T2527" s="181">
        <v>3014.7174030423639</v>
      </c>
      <c r="U2527" s="181">
        <v>3050.2913785379992</v>
      </c>
      <c r="V2527" s="181">
        <v>3084.6464354782206</v>
      </c>
      <c r="W2527" s="181">
        <v>3117.7569333599404</v>
      </c>
      <c r="X2527" s="181">
        <v>3149.5911157907512</v>
      </c>
      <c r="Y2527" s="181">
        <v>3180.0938703988154</v>
      </c>
    </row>
    <row r="2528" spans="1:25" x14ac:dyDescent="0.25">
      <c r="A2528" s="178" t="s">
        <v>2206</v>
      </c>
      <c r="B2528" s="178" t="s">
        <v>790</v>
      </c>
      <c r="C2528" s="178" t="s">
        <v>590</v>
      </c>
      <c r="D2528" s="178" t="s">
        <v>2427</v>
      </c>
      <c r="E2528" s="181">
        <v>2471.4177308590097</v>
      </c>
      <c r="F2528" s="181">
        <v>2519.8147166276103</v>
      </c>
      <c r="G2528" s="181">
        <v>2564.5850289804721</v>
      </c>
      <c r="H2528" s="181">
        <v>2607.7863876605006</v>
      </c>
      <c r="I2528" s="181">
        <v>2649.6986849512627</v>
      </c>
      <c r="J2528" s="182">
        <v>2690.4350058155778</v>
      </c>
      <c r="K2528" s="181">
        <v>2730.084350329802</v>
      </c>
      <c r="L2528" s="181">
        <v>2768.7020354275674</v>
      </c>
      <c r="M2528" s="181">
        <v>2806.2495464217677</v>
      </c>
      <c r="N2528" s="181">
        <v>2842.671368440705</v>
      </c>
      <c r="O2528" s="181">
        <v>2877.9869294572968</v>
      </c>
      <c r="P2528" s="181">
        <v>2912.1895414383935</v>
      </c>
      <c r="Q2528" s="181">
        <v>2945.2560397953739</v>
      </c>
      <c r="R2528" s="181">
        <v>2977.1537778196307</v>
      </c>
      <c r="S2528" s="181">
        <v>3007.8462719178815</v>
      </c>
      <c r="T2528" s="181">
        <v>3037.312373979551</v>
      </c>
      <c r="U2528" s="181">
        <v>3065.4770159575519</v>
      </c>
      <c r="V2528" s="181">
        <v>3092.2600855425194</v>
      </c>
      <c r="W2528" s="181">
        <v>3117.6457211328948</v>
      </c>
      <c r="X2528" s="181">
        <v>3141.6121690462255</v>
      </c>
      <c r="Y2528" s="181">
        <v>3164.1147048398279</v>
      </c>
    </row>
    <row r="2529" spans="1:25" x14ac:dyDescent="0.25">
      <c r="A2529" s="178" t="s">
        <v>2206</v>
      </c>
      <c r="B2529" s="178" t="s">
        <v>790</v>
      </c>
      <c r="C2529" s="178" t="s">
        <v>682</v>
      </c>
      <c r="D2529" s="178" t="s">
        <v>2428</v>
      </c>
      <c r="E2529" s="181">
        <v>1594.6284528986555</v>
      </c>
      <c r="F2529" s="181">
        <v>1670.7722251476844</v>
      </c>
      <c r="G2529" s="181">
        <v>1747.4349985732622</v>
      </c>
      <c r="H2529" s="181">
        <v>1825.9598725292437</v>
      </c>
      <c r="I2529" s="181">
        <v>1906.5622665869487</v>
      </c>
      <c r="J2529" s="182">
        <v>1989.3550305512765</v>
      </c>
      <c r="K2529" s="181">
        <v>2074.4412752958938</v>
      </c>
      <c r="L2529" s="181">
        <v>2161.9049089947171</v>
      </c>
      <c r="M2529" s="181">
        <v>2251.759190445548</v>
      </c>
      <c r="N2529" s="181">
        <v>2343.9999562183143</v>
      </c>
      <c r="O2529" s="181">
        <v>2438.6813068947099</v>
      </c>
      <c r="P2529" s="181">
        <v>2535.8359710839372</v>
      </c>
      <c r="Q2529" s="181">
        <v>2635.4808422284295</v>
      </c>
      <c r="R2529" s="181">
        <v>2737.6212553295363</v>
      </c>
      <c r="S2529" s="181">
        <v>2842.2548793245805</v>
      </c>
      <c r="T2529" s="181">
        <v>2949.3895161523365</v>
      </c>
      <c r="U2529" s="181">
        <v>3058.9756864766232</v>
      </c>
      <c r="V2529" s="181">
        <v>3170.9490477770978</v>
      </c>
      <c r="W2529" s="181">
        <v>3285.3020069629956</v>
      </c>
      <c r="X2529" s="181">
        <v>3402.0163441666168</v>
      </c>
      <c r="Y2529" s="181">
        <v>3521.0430291833882</v>
      </c>
    </row>
    <row r="2530" spans="1:25" x14ac:dyDescent="0.25">
      <c r="A2530" s="178" t="s">
        <v>2206</v>
      </c>
      <c r="B2530" s="178" t="s">
        <v>790</v>
      </c>
      <c r="C2530" s="178" t="s">
        <v>741</v>
      </c>
      <c r="D2530" s="178" t="s">
        <v>2429</v>
      </c>
      <c r="E2530" s="181">
        <v>2947.2425553895409</v>
      </c>
      <c r="F2530" s="181">
        <v>3032.4589660907222</v>
      </c>
      <c r="G2530" s="181">
        <v>3114.5838776631967</v>
      </c>
      <c r="H2530" s="181">
        <v>3196.0351434161967</v>
      </c>
      <c r="I2530" s="181">
        <v>3277.122124041975</v>
      </c>
      <c r="J2530" s="182">
        <v>3357.9578806273275</v>
      </c>
      <c r="K2530" s="181">
        <v>3438.6296885013685</v>
      </c>
      <c r="L2530" s="181">
        <v>3519.1855571675387</v>
      </c>
      <c r="M2530" s="181">
        <v>3599.5552038235769</v>
      </c>
      <c r="N2530" s="181">
        <v>3679.644049235349</v>
      </c>
      <c r="O2530" s="181">
        <v>3759.4522644891063</v>
      </c>
      <c r="P2530" s="181">
        <v>3838.9459628056234</v>
      </c>
      <c r="Q2530" s="181">
        <v>3918.0684594984964</v>
      </c>
      <c r="R2530" s="181">
        <v>3996.7486422320194</v>
      </c>
      <c r="S2530" s="181">
        <v>4074.9080012491877</v>
      </c>
      <c r="T2530" s="181">
        <v>4152.4865566945782</v>
      </c>
      <c r="U2530" s="181">
        <v>4229.3482167275351</v>
      </c>
      <c r="V2530" s="181">
        <v>4305.3453878292003</v>
      </c>
      <c r="W2530" s="181">
        <v>4380.4159177182028</v>
      </c>
      <c r="X2530" s="181">
        <v>4454.4876654631762</v>
      </c>
      <c r="Y2530" s="181">
        <v>4527.4536499413471</v>
      </c>
    </row>
    <row r="2531" spans="1:25" x14ac:dyDescent="0.25">
      <c r="A2531" s="178" t="s">
        <v>2206</v>
      </c>
      <c r="B2531" s="178" t="s">
        <v>790</v>
      </c>
      <c r="C2531" s="178" t="s">
        <v>282</v>
      </c>
      <c r="D2531" s="178" t="s">
        <v>2430</v>
      </c>
      <c r="E2531" s="181">
        <v>12458.611623322035</v>
      </c>
      <c r="F2531" s="181">
        <v>12738.006803400898</v>
      </c>
      <c r="G2531" s="181">
        <v>13000.478881861523</v>
      </c>
      <c r="H2531" s="181">
        <v>13256.34018529375</v>
      </c>
      <c r="I2531" s="181">
        <v>13506.956326131283</v>
      </c>
      <c r="J2531" s="182">
        <v>13752.855800864223</v>
      </c>
      <c r="K2531" s="181">
        <v>13994.449807671546</v>
      </c>
      <c r="L2531" s="181">
        <v>14231.981230640311</v>
      </c>
      <c r="M2531" s="181">
        <v>14465.21221602778</v>
      </c>
      <c r="N2531" s="181">
        <v>14693.814592436376</v>
      </c>
      <c r="O2531" s="181">
        <v>14917.845209369654</v>
      </c>
      <c r="P2531" s="181">
        <v>15137.226037781447</v>
      </c>
      <c r="Q2531" s="181">
        <v>15351.792528461739</v>
      </c>
      <c r="R2531" s="181">
        <v>15561.328970022716</v>
      </c>
      <c r="S2531" s="181">
        <v>15765.597376718748</v>
      </c>
      <c r="T2531" s="181">
        <v>15964.437965552635</v>
      </c>
      <c r="U2531" s="181">
        <v>16157.405235045939</v>
      </c>
      <c r="V2531" s="181">
        <v>16344.022323223682</v>
      </c>
      <c r="W2531" s="181">
        <v>16524.147881010642</v>
      </c>
      <c r="X2531" s="181">
        <v>16697.607978436139</v>
      </c>
      <c r="Y2531" s="181">
        <v>16864.104633942996</v>
      </c>
    </row>
    <row r="2532" spans="1:25" x14ac:dyDescent="0.25">
      <c r="A2532" s="178" t="s">
        <v>2206</v>
      </c>
      <c r="B2532" s="178" t="s">
        <v>790</v>
      </c>
      <c r="C2532" s="178" t="s">
        <v>953</v>
      </c>
      <c r="D2532" s="178" t="s">
        <v>2431</v>
      </c>
      <c r="E2532" s="181">
        <v>4690.5662659539876</v>
      </c>
      <c r="F2532" s="181">
        <v>4764.454322513202</v>
      </c>
      <c r="G2532" s="181">
        <v>4830.889506009572</v>
      </c>
      <c r="H2532" s="181">
        <v>4893.8139828041885</v>
      </c>
      <c r="I2532" s="181">
        <v>4953.7875301804052</v>
      </c>
      <c r="J2532" s="182">
        <v>5011.0511103119543</v>
      </c>
      <c r="K2532" s="181">
        <v>5065.7976094861115</v>
      </c>
      <c r="L2532" s="181">
        <v>5118.1549655122444</v>
      </c>
      <c r="M2532" s="181">
        <v>5168.0765905021171</v>
      </c>
      <c r="N2532" s="181">
        <v>5215.4855958561793</v>
      </c>
      <c r="O2532" s="181">
        <v>5260.4434245410575</v>
      </c>
      <c r="P2532" s="181">
        <v>5302.9632413495165</v>
      </c>
      <c r="Q2532" s="181">
        <v>5343.0283193814685</v>
      </c>
      <c r="R2532" s="181">
        <v>5380.6052419274683</v>
      </c>
      <c r="S2532" s="181">
        <v>5415.6543838579037</v>
      </c>
      <c r="T2532" s="181">
        <v>5448.1644245493517</v>
      </c>
      <c r="U2532" s="181">
        <v>5478.0280632029562</v>
      </c>
      <c r="V2532" s="181">
        <v>5505.1308376032312</v>
      </c>
      <c r="W2532" s="181">
        <v>5529.4741770349328</v>
      </c>
      <c r="X2532" s="181">
        <v>5551.049304690232</v>
      </c>
      <c r="Y2532" s="181">
        <v>5569.8073669127325</v>
      </c>
    </row>
    <row r="2533" spans="1:25" x14ac:dyDescent="0.25">
      <c r="A2533" s="178" t="s">
        <v>2206</v>
      </c>
      <c r="B2533" s="178" t="s">
        <v>790</v>
      </c>
      <c r="C2533" s="178" t="s">
        <v>1465</v>
      </c>
      <c r="D2533" s="178" t="s">
        <v>2432</v>
      </c>
      <c r="E2533" s="181">
        <v>3289.7543902886732</v>
      </c>
      <c r="F2533" s="181">
        <v>3333.4418699560861</v>
      </c>
      <c r="G2533" s="181">
        <v>3371.6954649628292</v>
      </c>
      <c r="H2533" s="181">
        <v>3407.2987517578667</v>
      </c>
      <c r="I2533" s="181">
        <v>3440.6591509469495</v>
      </c>
      <c r="J2533" s="182">
        <v>3471.9593135542482</v>
      </c>
      <c r="K2533" s="181">
        <v>3501.3469608874921</v>
      </c>
      <c r="L2533" s="181">
        <v>3528.9236656680878</v>
      </c>
      <c r="M2533" s="181">
        <v>3554.6700366289297</v>
      </c>
      <c r="N2533" s="181">
        <v>3578.5461433980172</v>
      </c>
      <c r="O2533" s="181">
        <v>3600.6071913542783</v>
      </c>
      <c r="P2533" s="181">
        <v>3620.8749487794803</v>
      </c>
      <c r="Q2533" s="181">
        <v>3639.3506745962127</v>
      </c>
      <c r="R2533" s="181">
        <v>3656.0243374043762</v>
      </c>
      <c r="S2533" s="181">
        <v>3670.8818576582635</v>
      </c>
      <c r="T2533" s="181">
        <v>3683.9284946659077</v>
      </c>
      <c r="U2533" s="181">
        <v>3695.104778314656</v>
      </c>
      <c r="V2533" s="181">
        <v>3704.3470621119195</v>
      </c>
      <c r="W2533" s="181">
        <v>3711.6701773069067</v>
      </c>
      <c r="X2533" s="181">
        <v>3717.0820445406039</v>
      </c>
      <c r="Y2533" s="181">
        <v>3720.5638040523077</v>
      </c>
    </row>
    <row r="2534" spans="1:25" x14ac:dyDescent="0.25">
      <c r="A2534" s="178" t="s">
        <v>2206</v>
      </c>
      <c r="B2534" s="178" t="s">
        <v>790</v>
      </c>
      <c r="C2534" s="178" t="s">
        <v>264</v>
      </c>
      <c r="D2534" s="178" t="s">
        <v>2433</v>
      </c>
      <c r="E2534" s="181">
        <v>4181.9259362834191</v>
      </c>
      <c r="F2534" s="181">
        <v>4229.5565889260688</v>
      </c>
      <c r="G2534" s="181">
        <v>4270.113193764003</v>
      </c>
      <c r="H2534" s="181">
        <v>4307.1535236027357</v>
      </c>
      <c r="I2534" s="181">
        <v>4341.2108639331573</v>
      </c>
      <c r="J2534" s="182">
        <v>4372.5315219924796</v>
      </c>
      <c r="K2534" s="181">
        <v>4401.316120518457</v>
      </c>
      <c r="L2534" s="181">
        <v>4427.7059392724605</v>
      </c>
      <c r="M2534" s="181">
        <v>4451.6897666955756</v>
      </c>
      <c r="N2534" s="181">
        <v>4473.2308499302208</v>
      </c>
      <c r="O2534" s="181">
        <v>4492.4114589860055</v>
      </c>
      <c r="P2534" s="181">
        <v>4509.271659291072</v>
      </c>
      <c r="Q2534" s="181">
        <v>4523.8257722166318</v>
      </c>
      <c r="R2534" s="181">
        <v>4536.0740521260441</v>
      </c>
      <c r="S2534" s="181">
        <v>4546.0117859275015</v>
      </c>
      <c r="T2534" s="181">
        <v>4553.6582479256313</v>
      </c>
      <c r="U2534" s="181">
        <v>4558.9527544978573</v>
      </c>
      <c r="V2534" s="181">
        <v>4561.8299792268244</v>
      </c>
      <c r="W2534" s="181">
        <v>4562.3215954993857</v>
      </c>
      <c r="X2534" s="181">
        <v>4560.4506120854912</v>
      </c>
      <c r="Y2534" s="181">
        <v>4556.2071204351078</v>
      </c>
    </row>
    <row r="2535" spans="1:25" x14ac:dyDescent="0.25">
      <c r="A2535" s="178" t="s">
        <v>2206</v>
      </c>
      <c r="B2535" s="178" t="s">
        <v>790</v>
      </c>
      <c r="C2535" s="178" t="s">
        <v>867</v>
      </c>
      <c r="D2535" s="178" t="s">
        <v>2434</v>
      </c>
      <c r="E2535" s="181">
        <v>7517.8271306752686</v>
      </c>
      <c r="F2535" s="181">
        <v>7717.7150702251492</v>
      </c>
      <c r="G2535" s="181">
        <v>7908.8108947129194</v>
      </c>
      <c r="H2535" s="181">
        <v>8097.2968053679506</v>
      </c>
      <c r="I2535" s="181">
        <v>8283.9694882051535</v>
      </c>
      <c r="J2535" s="182">
        <v>8469.1234096516946</v>
      </c>
      <c r="K2535" s="181">
        <v>8652.9855333200467</v>
      </c>
      <c r="L2535" s="181">
        <v>8835.6822233091261</v>
      </c>
      <c r="M2535" s="181">
        <v>9017.0424048015357</v>
      </c>
      <c r="N2535" s="181">
        <v>9196.835850489364</v>
      </c>
      <c r="O2535" s="181">
        <v>9375.0707286993529</v>
      </c>
      <c r="P2535" s="181">
        <v>9551.6704340482502</v>
      </c>
      <c r="Q2535" s="181">
        <v>9726.5024977078592</v>
      </c>
      <c r="R2535" s="181">
        <v>9899.3999547354288</v>
      </c>
      <c r="S2535" s="181">
        <v>10070.179114382745</v>
      </c>
      <c r="T2535" s="181">
        <v>10238.703686298131</v>
      </c>
      <c r="U2535" s="181">
        <v>10404.651425248503</v>
      </c>
      <c r="V2535" s="181">
        <v>10567.674828728403</v>
      </c>
      <c r="W2535" s="181">
        <v>10727.638852280259</v>
      </c>
      <c r="X2535" s="181">
        <v>10884.385347062947</v>
      </c>
      <c r="Y2535" s="181">
        <v>11037.672741518098</v>
      </c>
    </row>
    <row r="2536" spans="1:25" x14ac:dyDescent="0.25">
      <c r="A2536" s="178" t="s">
        <v>2206</v>
      </c>
      <c r="B2536" s="178" t="s">
        <v>790</v>
      </c>
      <c r="C2536" s="178" t="s">
        <v>541</v>
      </c>
      <c r="D2536" s="178" t="s">
        <v>2435</v>
      </c>
      <c r="E2536" s="181">
        <v>8212.0801612941705</v>
      </c>
      <c r="F2536" s="181">
        <v>8331.4577174881906</v>
      </c>
      <c r="G2536" s="181">
        <v>8437.520750692318</v>
      </c>
      <c r="H2536" s="181">
        <v>8537.1935954792134</v>
      </c>
      <c r="I2536" s="181">
        <v>8631.4740805853762</v>
      </c>
      <c r="J2536" s="182">
        <v>8720.8004738172494</v>
      </c>
      <c r="K2536" s="181">
        <v>8805.5254235511329</v>
      </c>
      <c r="L2536" s="181">
        <v>8885.8871715384121</v>
      </c>
      <c r="M2536" s="181">
        <v>8961.8202176920513</v>
      </c>
      <c r="N2536" s="181">
        <v>9033.2069316372563</v>
      </c>
      <c r="O2536" s="181">
        <v>9100.1695867689486</v>
      </c>
      <c r="P2536" s="181">
        <v>9162.7464920267194</v>
      </c>
      <c r="Q2536" s="181">
        <v>9220.9242238002607</v>
      </c>
      <c r="R2536" s="181">
        <v>9274.6606913847208</v>
      </c>
      <c r="S2536" s="181">
        <v>9323.9033541570734</v>
      </c>
      <c r="T2536" s="181">
        <v>9368.6486331200394</v>
      </c>
      <c r="U2536" s="181">
        <v>9408.728154924891</v>
      </c>
      <c r="V2536" s="181">
        <v>9443.9621052641942</v>
      </c>
      <c r="W2536" s="181">
        <v>9474.3701424537103</v>
      </c>
      <c r="X2536" s="181">
        <v>9499.9544055474889</v>
      </c>
      <c r="Y2536" s="181">
        <v>9520.6485599431435</v>
      </c>
    </row>
    <row r="2537" spans="1:25" x14ac:dyDescent="0.25">
      <c r="A2537" s="178" t="s">
        <v>2206</v>
      </c>
      <c r="B2537" s="178" t="s">
        <v>790</v>
      </c>
      <c r="C2537" s="178" t="s">
        <v>1449</v>
      </c>
      <c r="D2537" s="178" t="s">
        <v>2436</v>
      </c>
      <c r="E2537" s="181">
        <v>1801.7763290951368</v>
      </c>
      <c r="F2537" s="181">
        <v>1865.8465249237154</v>
      </c>
      <c r="G2537" s="181">
        <v>1928.7547282842033</v>
      </c>
      <c r="H2537" s="181">
        <v>1991.9778554287143</v>
      </c>
      <c r="I2537" s="181">
        <v>2055.7086974885742</v>
      </c>
      <c r="J2537" s="182">
        <v>2120.0210798370877</v>
      </c>
      <c r="K2537" s="181">
        <v>2184.9742880463491</v>
      </c>
      <c r="L2537" s="181">
        <v>2250.6039475557964</v>
      </c>
      <c r="M2537" s="181">
        <v>2316.8703701393806</v>
      </c>
      <c r="N2537" s="181">
        <v>2383.7169997074675</v>
      </c>
      <c r="O2537" s="181">
        <v>2451.1475034119289</v>
      </c>
      <c r="P2537" s="181">
        <v>2519.1432164142852</v>
      </c>
      <c r="Q2537" s="181">
        <v>2587.6698567686594</v>
      </c>
      <c r="R2537" s="181">
        <v>2656.6825936912487</v>
      </c>
      <c r="S2537" s="181">
        <v>2726.1304254135662</v>
      </c>
      <c r="T2537" s="181">
        <v>2795.9734569830034</v>
      </c>
      <c r="U2537" s="181">
        <v>2866.1191446200241</v>
      </c>
      <c r="V2537" s="181">
        <v>2936.4646802466777</v>
      </c>
      <c r="W2537" s="181">
        <v>3006.9632461649153</v>
      </c>
      <c r="X2537" s="181">
        <v>3077.55993479377</v>
      </c>
      <c r="Y2537" s="181">
        <v>3148.1742263353194</v>
      </c>
    </row>
    <row r="2538" spans="1:25" x14ac:dyDescent="0.25">
      <c r="A2538" s="178" t="s">
        <v>2206</v>
      </c>
      <c r="B2538" s="178" t="s">
        <v>790</v>
      </c>
      <c r="C2538" s="178" t="s">
        <v>1127</v>
      </c>
      <c r="D2538" s="178" t="s">
        <v>2437</v>
      </c>
      <c r="E2538" s="181">
        <v>1884.8405764808547</v>
      </c>
      <c r="F2538" s="181">
        <v>1929.9784151349174</v>
      </c>
      <c r="G2538" s="181">
        <v>1972.6785665136683</v>
      </c>
      <c r="H2538" s="181">
        <v>2014.4969612670545</v>
      </c>
      <c r="I2538" s="181">
        <v>2055.6372181429019</v>
      </c>
      <c r="J2538" s="182">
        <v>2096.1765894140158</v>
      </c>
      <c r="K2538" s="181">
        <v>2136.1748919607803</v>
      </c>
      <c r="L2538" s="181">
        <v>2175.6665768992643</v>
      </c>
      <c r="M2538" s="181">
        <v>2214.6127076098046</v>
      </c>
      <c r="N2538" s="181">
        <v>2252.9602747391077</v>
      </c>
      <c r="O2538" s="181">
        <v>2290.7150830863793</v>
      </c>
      <c r="P2538" s="181">
        <v>2327.8622383209895</v>
      </c>
      <c r="Q2538" s="181">
        <v>2364.3734405850537</v>
      </c>
      <c r="R2538" s="181">
        <v>2400.2123387178049</v>
      </c>
      <c r="S2538" s="181">
        <v>2435.338933287997</v>
      </c>
      <c r="T2538" s="181">
        <v>2469.7250941992329</v>
      </c>
      <c r="U2538" s="181">
        <v>2503.2982668703689</v>
      </c>
      <c r="V2538" s="181">
        <v>2535.9806090281709</v>
      </c>
      <c r="W2538" s="181">
        <v>2567.7459626926779</v>
      </c>
      <c r="X2538" s="181">
        <v>2598.5629560083817</v>
      </c>
      <c r="Y2538" s="181">
        <v>2628.3807086835191</v>
      </c>
    </row>
    <row r="2539" spans="1:25" x14ac:dyDescent="0.25">
      <c r="A2539" s="178" t="s">
        <v>2206</v>
      </c>
      <c r="B2539" s="178" t="s">
        <v>790</v>
      </c>
      <c r="C2539" s="178" t="s">
        <v>967</v>
      </c>
      <c r="D2539" s="178" t="s">
        <v>2438</v>
      </c>
      <c r="E2539" s="181">
        <v>1893.0444527658638</v>
      </c>
      <c r="F2539" s="181">
        <v>1968.9010786580054</v>
      </c>
      <c r="G2539" s="181">
        <v>2044.1512477440747</v>
      </c>
      <c r="H2539" s="181">
        <v>2120.3549692752199</v>
      </c>
      <c r="I2539" s="181">
        <v>2197.7266943524755</v>
      </c>
      <c r="J2539" s="182">
        <v>2276.3567883854835</v>
      </c>
      <c r="K2539" s="181">
        <v>2356.3214030395407</v>
      </c>
      <c r="L2539" s="181">
        <v>2437.6722718730439</v>
      </c>
      <c r="M2539" s="181">
        <v>2520.3799741738999</v>
      </c>
      <c r="N2539" s="181">
        <v>2604.3960148013307</v>
      </c>
      <c r="O2539" s="181">
        <v>2689.7370102448731</v>
      </c>
      <c r="P2539" s="181">
        <v>2776.3951315412469</v>
      </c>
      <c r="Q2539" s="181">
        <v>2864.3450023739065</v>
      </c>
      <c r="R2539" s="181">
        <v>2953.5489538664247</v>
      </c>
      <c r="S2539" s="181">
        <v>3043.9616508089848</v>
      </c>
      <c r="T2539" s="181">
        <v>3135.5493089395713</v>
      </c>
      <c r="U2539" s="181">
        <v>3228.2181456747244</v>
      </c>
      <c r="V2539" s="181">
        <v>3321.8610276356021</v>
      </c>
      <c r="W2539" s="181">
        <v>3416.4324752478301</v>
      </c>
      <c r="X2539" s="181">
        <v>3511.8769033785466</v>
      </c>
      <c r="Y2539" s="181">
        <v>3608.1083282028858</v>
      </c>
    </row>
    <row r="2540" spans="1:25" x14ac:dyDescent="0.25">
      <c r="A2540" s="178" t="s">
        <v>2206</v>
      </c>
      <c r="B2540" s="178" t="s">
        <v>790</v>
      </c>
      <c r="C2540" s="178" t="s">
        <v>240</v>
      </c>
      <c r="D2540" s="178" t="s">
        <v>241</v>
      </c>
      <c r="E2540" s="181">
        <v>19184.764692493922</v>
      </c>
      <c r="F2540" s="181">
        <v>19564.308380937076</v>
      </c>
      <c r="G2540" s="181">
        <v>19916.870316706762</v>
      </c>
      <c r="H2540" s="181">
        <v>20258.484766993977</v>
      </c>
      <c r="I2540" s="181">
        <v>20591.385261139592</v>
      </c>
      <c r="J2540" s="182">
        <v>20916.509523524976</v>
      </c>
      <c r="K2540" s="181">
        <v>21234.607690888035</v>
      </c>
      <c r="L2540" s="181">
        <v>21546.167571139191</v>
      </c>
      <c r="M2540" s="181">
        <v>21850.945887080423</v>
      </c>
      <c r="N2540" s="181">
        <v>22148.564798146417</v>
      </c>
      <c r="O2540" s="181">
        <v>22439.228093856942</v>
      </c>
      <c r="P2540" s="181">
        <v>22722.934553995743</v>
      </c>
      <c r="Q2540" s="181">
        <v>22999.55244056302</v>
      </c>
      <c r="R2540" s="181">
        <v>23268.873524241721</v>
      </c>
      <c r="S2540" s="181">
        <v>23530.656739109221</v>
      </c>
      <c r="T2540" s="181">
        <v>23784.77795449398</v>
      </c>
      <c r="U2540" s="181">
        <v>24030.687465349856</v>
      </c>
      <c r="V2540" s="181">
        <v>24267.791026321443</v>
      </c>
      <c r="W2540" s="181">
        <v>24495.993627621639</v>
      </c>
      <c r="X2540" s="181">
        <v>24715.15033840973</v>
      </c>
      <c r="Y2540" s="181">
        <v>24924.931297090825</v>
      </c>
    </row>
    <row r="2541" spans="1:25" x14ac:dyDescent="0.25">
      <c r="A2541" s="178" t="s">
        <v>2206</v>
      </c>
      <c r="B2541" s="178" t="s">
        <v>792</v>
      </c>
      <c r="C2541" s="178" t="s">
        <v>218</v>
      </c>
      <c r="D2541" s="178" t="s">
        <v>2439</v>
      </c>
      <c r="E2541" s="181">
        <v>15439.169700399569</v>
      </c>
      <c r="F2541" s="181">
        <v>16132.434277172142</v>
      </c>
      <c r="G2541" s="181">
        <v>16721.052907255314</v>
      </c>
      <c r="H2541" s="181">
        <v>17234.05676000836</v>
      </c>
      <c r="I2541" s="181">
        <v>17687.213824861206</v>
      </c>
      <c r="J2541" s="182">
        <v>18092.686631830493</v>
      </c>
      <c r="K2541" s="181">
        <v>18460.375469268347</v>
      </c>
      <c r="L2541" s="181">
        <v>18797.937532972926</v>
      </c>
      <c r="M2541" s="181">
        <v>19110.867414205906</v>
      </c>
      <c r="N2541" s="181">
        <v>19403.240555427536</v>
      </c>
      <c r="O2541" s="181">
        <v>19678.650165518251</v>
      </c>
      <c r="P2541" s="181">
        <v>19939.769754143472</v>
      </c>
      <c r="Q2541" s="181">
        <v>20188.594300537265</v>
      </c>
      <c r="R2541" s="181">
        <v>20426.652607225751</v>
      </c>
      <c r="S2541" s="181">
        <v>20655.13568026854</v>
      </c>
      <c r="T2541" s="181">
        <v>20875.158038287875</v>
      </c>
      <c r="U2541" s="181">
        <v>21086.248080094894</v>
      </c>
      <c r="V2541" s="181">
        <v>21287.612429214627</v>
      </c>
      <c r="W2541" s="181">
        <v>21479.736137551405</v>
      </c>
      <c r="X2541" s="181">
        <v>21663.007039979482</v>
      </c>
      <c r="Y2541" s="181">
        <v>21837.629618283481</v>
      </c>
    </row>
    <row r="2542" spans="1:25" x14ac:dyDescent="0.25">
      <c r="A2542" s="178" t="s">
        <v>2206</v>
      </c>
      <c r="B2542" s="178" t="s">
        <v>792</v>
      </c>
      <c r="C2542" s="178" t="s">
        <v>503</v>
      </c>
      <c r="D2542" s="178" t="s">
        <v>2440</v>
      </c>
      <c r="E2542" s="181">
        <v>1450.2125099158804</v>
      </c>
      <c r="F2542" s="181">
        <v>1531.9058178010885</v>
      </c>
      <c r="G2542" s="181">
        <v>1605.1670520562511</v>
      </c>
      <c r="H2542" s="181">
        <v>1672.5094848758847</v>
      </c>
      <c r="I2542" s="181">
        <v>1735.2615797630758</v>
      </c>
      <c r="J2542" s="182">
        <v>1794.4569381955766</v>
      </c>
      <c r="K2542" s="181">
        <v>1850.9511813717663</v>
      </c>
      <c r="L2542" s="181">
        <v>1905.4128564166876</v>
      </c>
      <c r="M2542" s="181">
        <v>1958.3203787731095</v>
      </c>
      <c r="N2542" s="181">
        <v>2010.027811257989</v>
      </c>
      <c r="O2542" s="181">
        <v>2060.8555794675717</v>
      </c>
      <c r="P2542" s="181">
        <v>2111.0418697594528</v>
      </c>
      <c r="Q2542" s="181">
        <v>2160.7635411504243</v>
      </c>
      <c r="R2542" s="181">
        <v>2210.1554480953137</v>
      </c>
      <c r="S2542" s="181">
        <v>2259.3219626091291</v>
      </c>
      <c r="T2542" s="181">
        <v>2308.3640319377428</v>
      </c>
      <c r="U2542" s="181">
        <v>2357.2100985914803</v>
      </c>
      <c r="V2542" s="181">
        <v>2405.7494250131058</v>
      </c>
      <c r="W2542" s="181">
        <v>2454.0128514253902</v>
      </c>
      <c r="X2542" s="181">
        <v>2502.0217818530868</v>
      </c>
      <c r="Y2542" s="181">
        <v>2549.7775667111396</v>
      </c>
    </row>
    <row r="2543" spans="1:25" x14ac:dyDescent="0.25">
      <c r="A2543" s="178" t="s">
        <v>2206</v>
      </c>
      <c r="B2543" s="178" t="s">
        <v>792</v>
      </c>
      <c r="C2543" s="178" t="s">
        <v>240</v>
      </c>
      <c r="D2543" s="178" t="s">
        <v>241</v>
      </c>
      <c r="E2543" s="181">
        <v>10683.129522798585</v>
      </c>
      <c r="F2543" s="181">
        <v>11210.028169754423</v>
      </c>
      <c r="G2543" s="181">
        <v>11670.72432641456</v>
      </c>
      <c r="H2543" s="181">
        <v>12084.862055646954</v>
      </c>
      <c r="I2543" s="181">
        <v>12463.03103272282</v>
      </c>
      <c r="J2543" s="182">
        <v>12813.417664683429</v>
      </c>
      <c r="K2543" s="181">
        <v>13142.720508027925</v>
      </c>
      <c r="L2543" s="181">
        <v>13456.140149325955</v>
      </c>
      <c r="M2543" s="181">
        <v>13757.408000752166</v>
      </c>
      <c r="N2543" s="181">
        <v>14049.291650690106</v>
      </c>
      <c r="O2543" s="181">
        <v>14334.255344243848</v>
      </c>
      <c r="P2543" s="181">
        <v>14614.135060502915</v>
      </c>
      <c r="Q2543" s="181">
        <v>14890.300716906951</v>
      </c>
      <c r="R2543" s="181">
        <v>15163.801771262582</v>
      </c>
      <c r="S2543" s="181">
        <v>15435.454793680663</v>
      </c>
      <c r="T2543" s="181">
        <v>15706.033892801199</v>
      </c>
      <c r="U2543" s="181">
        <v>15975.126884541214</v>
      </c>
      <c r="V2543" s="181">
        <v>16242.059088602085</v>
      </c>
      <c r="W2543" s="181">
        <v>16507.113653255466</v>
      </c>
      <c r="X2543" s="181">
        <v>16770.501743816843</v>
      </c>
      <c r="Y2543" s="181">
        <v>17032.293335929884</v>
      </c>
    </row>
    <row r="2544" spans="1:25" x14ac:dyDescent="0.25">
      <c r="A2544" s="178" t="s">
        <v>2206</v>
      </c>
      <c r="B2544" s="178" t="s">
        <v>794</v>
      </c>
      <c r="C2544" s="178" t="s">
        <v>218</v>
      </c>
      <c r="D2544" s="178" t="s">
        <v>2441</v>
      </c>
      <c r="E2544" s="181">
        <v>11386.179695182527</v>
      </c>
      <c r="F2544" s="181">
        <v>11764.305547576507</v>
      </c>
      <c r="G2544" s="181">
        <v>12169.206191530313</v>
      </c>
      <c r="H2544" s="181">
        <v>12602.281842531567</v>
      </c>
      <c r="I2544" s="181">
        <v>13059.057094387161</v>
      </c>
      <c r="J2544" s="182">
        <v>13535.496038304243</v>
      </c>
      <c r="K2544" s="181">
        <v>14028.313741688178</v>
      </c>
      <c r="L2544" s="181">
        <v>14534.864367077711</v>
      </c>
      <c r="M2544" s="181">
        <v>15052.593510188835</v>
      </c>
      <c r="N2544" s="181">
        <v>15579.251990339571</v>
      </c>
      <c r="O2544" s="181">
        <v>16113.277115939371</v>
      </c>
      <c r="P2544" s="181">
        <v>16653.229187773912</v>
      </c>
      <c r="Q2544" s="181">
        <v>17197.785318864422</v>
      </c>
      <c r="R2544" s="181">
        <v>17745.720380125593</v>
      </c>
      <c r="S2544" s="181">
        <v>18295.91588599034</v>
      </c>
      <c r="T2544" s="181">
        <v>18847.066659386117</v>
      </c>
      <c r="U2544" s="181">
        <v>19398.290018721593</v>
      </c>
      <c r="V2544" s="181">
        <v>19949.032740165225</v>
      </c>
      <c r="W2544" s="181">
        <v>20498.395073922937</v>
      </c>
      <c r="X2544" s="181">
        <v>21045.475077651798</v>
      </c>
      <c r="Y2544" s="181">
        <v>21588.958726445118</v>
      </c>
    </row>
    <row r="2545" spans="1:25" x14ac:dyDescent="0.25">
      <c r="A2545" s="178" t="s">
        <v>2206</v>
      </c>
      <c r="B2545" s="178" t="s">
        <v>794</v>
      </c>
      <c r="C2545" s="178" t="s">
        <v>583</v>
      </c>
      <c r="D2545" s="178" t="s">
        <v>2442</v>
      </c>
      <c r="E2545" s="181">
        <v>15637.649657992049</v>
      </c>
      <c r="F2545" s="181">
        <v>15395.036355702348</v>
      </c>
      <c r="G2545" s="181">
        <v>15173.915124476332</v>
      </c>
      <c r="H2545" s="181">
        <v>14972.887672783043</v>
      </c>
      <c r="I2545" s="181">
        <v>14783.905458002866</v>
      </c>
      <c r="J2545" s="182">
        <v>14600.660734102061</v>
      </c>
      <c r="K2545" s="181">
        <v>14418.656029458143</v>
      </c>
      <c r="L2545" s="181">
        <v>14234.796807988037</v>
      </c>
      <c r="M2545" s="181">
        <v>14046.64479150728</v>
      </c>
      <c r="N2545" s="181">
        <v>13852.521917206497</v>
      </c>
      <c r="O2545" s="181">
        <v>13651.71137228437</v>
      </c>
      <c r="P2545" s="181">
        <v>13443.81904547259</v>
      </c>
      <c r="Q2545" s="181">
        <v>13228.716219119453</v>
      </c>
      <c r="R2545" s="181">
        <v>13006.480328902942</v>
      </c>
      <c r="S2545" s="181">
        <v>12777.3645848258</v>
      </c>
      <c r="T2545" s="181">
        <v>12541.569125649206</v>
      </c>
      <c r="U2545" s="181">
        <v>12299.643825683401</v>
      </c>
      <c r="V2545" s="181">
        <v>12052.354795981582</v>
      </c>
      <c r="W2545" s="181">
        <v>11800.241665692331</v>
      </c>
      <c r="X2545" s="181">
        <v>11543.852099597872</v>
      </c>
      <c r="Y2545" s="181">
        <v>11283.522355158577</v>
      </c>
    </row>
    <row r="2546" spans="1:25" x14ac:dyDescent="0.25">
      <c r="A2546" s="178" t="s">
        <v>2206</v>
      </c>
      <c r="B2546" s="178" t="s">
        <v>799</v>
      </c>
      <c r="C2546" s="178" t="s">
        <v>218</v>
      </c>
      <c r="D2546" s="178" t="s">
        <v>2443</v>
      </c>
      <c r="E2546" s="181">
        <v>12133.233455389707</v>
      </c>
      <c r="F2546" s="181">
        <v>12352.701566440057</v>
      </c>
      <c r="G2546" s="181">
        <v>12527.103401199314</v>
      </c>
      <c r="H2546" s="181">
        <v>12672.102376156094</v>
      </c>
      <c r="I2546" s="181">
        <v>12793.567947315891</v>
      </c>
      <c r="J2546" s="182">
        <v>12895.571246765157</v>
      </c>
      <c r="K2546" s="181">
        <v>12981.200031049901</v>
      </c>
      <c r="L2546" s="181">
        <v>13052.800151134166</v>
      </c>
      <c r="M2546" s="181">
        <v>13111.79616941834</v>
      </c>
      <c r="N2546" s="181">
        <v>13159.184993525401</v>
      </c>
      <c r="O2546" s="181">
        <v>13196.03158463103</v>
      </c>
      <c r="P2546" s="181">
        <v>13223.051179318481</v>
      </c>
      <c r="Q2546" s="181">
        <v>13240.729138182054</v>
      </c>
      <c r="R2546" s="181">
        <v>13249.398475528733</v>
      </c>
      <c r="S2546" s="181">
        <v>13249.307354780352</v>
      </c>
      <c r="T2546" s="181">
        <v>13240.556897432707</v>
      </c>
      <c r="U2546" s="181">
        <v>13223.103649665725</v>
      </c>
      <c r="V2546" s="181">
        <v>13197.035062056386</v>
      </c>
      <c r="W2546" s="181">
        <v>13162.581253541972</v>
      </c>
      <c r="X2546" s="181">
        <v>13119.94126712761</v>
      </c>
      <c r="Y2546" s="181">
        <v>13069.102395264612</v>
      </c>
    </row>
    <row r="2547" spans="1:25" x14ac:dyDescent="0.25">
      <c r="A2547" s="178" t="s">
        <v>2206</v>
      </c>
      <c r="B2547" s="178" t="s">
        <v>799</v>
      </c>
      <c r="C2547" s="178" t="s">
        <v>560</v>
      </c>
      <c r="D2547" s="178" t="s">
        <v>2444</v>
      </c>
      <c r="E2547" s="181">
        <v>2520.4053601532391</v>
      </c>
      <c r="F2547" s="181">
        <v>2582.2409155162691</v>
      </c>
      <c r="G2547" s="181">
        <v>2635.2780185194656</v>
      </c>
      <c r="H2547" s="181">
        <v>2682.6586704897422</v>
      </c>
      <c r="I2547" s="181">
        <v>2725.5201302245823</v>
      </c>
      <c r="J2547" s="182">
        <v>2764.6443303423812</v>
      </c>
      <c r="K2547" s="181">
        <v>2800.6219789222646</v>
      </c>
      <c r="L2547" s="181">
        <v>2833.898606409608</v>
      </c>
      <c r="M2547" s="181">
        <v>2864.7305307468582</v>
      </c>
      <c r="N2547" s="181">
        <v>2893.2872151378911</v>
      </c>
      <c r="O2547" s="181">
        <v>2919.7580892633428</v>
      </c>
      <c r="P2547" s="181">
        <v>2944.2600840021664</v>
      </c>
      <c r="Q2547" s="181">
        <v>2966.8621090422921</v>
      </c>
      <c r="R2547" s="181">
        <v>2987.6009624770545</v>
      </c>
      <c r="S2547" s="181">
        <v>3006.4955973336687</v>
      </c>
      <c r="T2547" s="181">
        <v>3023.5323353593722</v>
      </c>
      <c r="U2547" s="181">
        <v>3038.6643883826614</v>
      </c>
      <c r="V2547" s="181">
        <v>3051.8745167793827</v>
      </c>
      <c r="W2547" s="181">
        <v>3063.1787164847124</v>
      </c>
      <c r="X2547" s="181">
        <v>3072.5865835396435</v>
      </c>
      <c r="Y2547" s="181">
        <v>3080.0585196520215</v>
      </c>
    </row>
    <row r="2548" spans="1:25" x14ac:dyDescent="0.25">
      <c r="A2548" s="178" t="s">
        <v>2206</v>
      </c>
      <c r="B2548" s="178" t="s">
        <v>799</v>
      </c>
      <c r="C2548" s="178" t="s">
        <v>475</v>
      </c>
      <c r="D2548" s="178" t="s">
        <v>2445</v>
      </c>
      <c r="E2548" s="181">
        <v>2539.895674293618</v>
      </c>
      <c r="F2548" s="181">
        <v>2648.8844731916502</v>
      </c>
      <c r="G2548" s="181">
        <v>2751.7785086062586</v>
      </c>
      <c r="H2548" s="181">
        <v>2851.4990357781608</v>
      </c>
      <c r="I2548" s="181">
        <v>2949.0217806246628</v>
      </c>
      <c r="J2548" s="182">
        <v>3045.0093410775817</v>
      </c>
      <c r="K2548" s="181">
        <v>3139.9637193036433</v>
      </c>
      <c r="L2548" s="181">
        <v>3234.2621660902423</v>
      </c>
      <c r="M2548" s="181">
        <v>3328.0930864709621</v>
      </c>
      <c r="N2548" s="181">
        <v>3421.5588326188258</v>
      </c>
      <c r="O2548" s="181">
        <v>3514.7958898870274</v>
      </c>
      <c r="P2548" s="181">
        <v>3607.8642328025308</v>
      </c>
      <c r="Q2548" s="181">
        <v>3700.7704931688231</v>
      </c>
      <c r="R2548" s="181">
        <v>3793.4831288450314</v>
      </c>
      <c r="S2548" s="181">
        <v>3885.9473669320914</v>
      </c>
      <c r="T2548" s="181">
        <v>3978.0637166088</v>
      </c>
      <c r="U2548" s="181">
        <v>4069.6834412902458</v>
      </c>
      <c r="V2548" s="181">
        <v>4160.6898304448623</v>
      </c>
      <c r="W2548" s="181">
        <v>4251.0066061889402</v>
      </c>
      <c r="X2548" s="181">
        <v>4340.5458640480074</v>
      </c>
      <c r="Y2548" s="181">
        <v>4429.1456615216566</v>
      </c>
    </row>
    <row r="2549" spans="1:25" x14ac:dyDescent="0.25">
      <c r="A2549" s="178" t="s">
        <v>2206</v>
      </c>
      <c r="B2549" s="178" t="s">
        <v>799</v>
      </c>
      <c r="C2549" s="178" t="s">
        <v>528</v>
      </c>
      <c r="D2549" s="178" t="s">
        <v>2001</v>
      </c>
      <c r="E2549" s="181">
        <v>2206.5087218923964</v>
      </c>
      <c r="F2549" s="181">
        <v>2318.2423741686493</v>
      </c>
      <c r="G2549" s="181">
        <v>2426.1371547947747</v>
      </c>
      <c r="H2549" s="181">
        <v>2532.6848677703542</v>
      </c>
      <c r="I2549" s="181">
        <v>2638.7117975726842</v>
      </c>
      <c r="J2549" s="182">
        <v>2744.7870753076036</v>
      </c>
      <c r="K2549" s="181">
        <v>2851.3512031846203</v>
      </c>
      <c r="L2549" s="181">
        <v>2958.7437638893089</v>
      </c>
      <c r="M2549" s="181">
        <v>3067.1403697768633</v>
      </c>
      <c r="N2549" s="181">
        <v>3176.6418370998922</v>
      </c>
      <c r="O2549" s="181">
        <v>3287.3837302408047</v>
      </c>
      <c r="P2549" s="181">
        <v>3399.4333442656985</v>
      </c>
      <c r="Q2549" s="181">
        <v>3512.8090956089309</v>
      </c>
      <c r="R2549" s="181">
        <v>3627.4931827995638</v>
      </c>
      <c r="S2549" s="181">
        <v>3743.4446334852578</v>
      </c>
      <c r="T2549" s="181">
        <v>3860.5776069858844</v>
      </c>
      <c r="U2549" s="181">
        <v>3978.7553315356536</v>
      </c>
      <c r="V2549" s="181">
        <v>4097.8683127490513</v>
      </c>
      <c r="W2549" s="181">
        <v>4217.8437634250031</v>
      </c>
      <c r="X2549" s="181">
        <v>4338.5949903020446</v>
      </c>
      <c r="Y2549" s="181">
        <v>4459.9580753272967</v>
      </c>
    </row>
    <row r="2550" spans="1:25" x14ac:dyDescent="0.25">
      <c r="A2550" s="178" t="s">
        <v>2206</v>
      </c>
      <c r="B2550" s="178" t="s">
        <v>799</v>
      </c>
      <c r="C2550" s="178" t="s">
        <v>276</v>
      </c>
      <c r="D2550" s="178" t="s">
        <v>2446</v>
      </c>
      <c r="E2550" s="181">
        <v>3505.1791272460796</v>
      </c>
      <c r="F2550" s="181">
        <v>3573.7997522021901</v>
      </c>
      <c r="G2550" s="181">
        <v>3629.5562341587447</v>
      </c>
      <c r="H2550" s="181">
        <v>3676.936606581432</v>
      </c>
      <c r="I2550" s="181">
        <v>3717.6093494500515</v>
      </c>
      <c r="J2550" s="182">
        <v>3752.7294813693602</v>
      </c>
      <c r="K2550" s="181">
        <v>3783.1722737171276</v>
      </c>
      <c r="L2550" s="181">
        <v>3809.601656005671</v>
      </c>
      <c r="M2550" s="181">
        <v>3832.4162203401097</v>
      </c>
      <c r="N2550" s="181">
        <v>3851.8917611169913</v>
      </c>
      <c r="O2550" s="181">
        <v>3868.3256820229158</v>
      </c>
      <c r="P2550" s="181">
        <v>3881.9145001509592</v>
      </c>
      <c r="Q2550" s="181">
        <v>3892.7883375231422</v>
      </c>
      <c r="R2550" s="181">
        <v>3901.0332584926714</v>
      </c>
      <c r="S2550" s="181">
        <v>3906.7108465425558</v>
      </c>
      <c r="T2550" s="181">
        <v>3909.839658809276</v>
      </c>
      <c r="U2550" s="181">
        <v>3910.3956395348027</v>
      </c>
      <c r="V2550" s="181">
        <v>3908.3933932526757</v>
      </c>
      <c r="W2550" s="181">
        <v>3903.8899569599212</v>
      </c>
      <c r="X2550" s="181">
        <v>3896.9335037952114</v>
      </c>
      <c r="Y2550" s="181">
        <v>3887.5095338132874</v>
      </c>
    </row>
    <row r="2551" spans="1:25" x14ac:dyDescent="0.25">
      <c r="A2551" s="178" t="s">
        <v>2206</v>
      </c>
      <c r="B2551" s="178" t="s">
        <v>799</v>
      </c>
      <c r="C2551" s="178" t="s">
        <v>506</v>
      </c>
      <c r="D2551" s="178" t="s">
        <v>2447</v>
      </c>
      <c r="E2551" s="181">
        <v>2655.8117531285047</v>
      </c>
      <c r="F2551" s="181">
        <v>2774.150779726629</v>
      </c>
      <c r="G2551" s="181">
        <v>2886.4640515626165</v>
      </c>
      <c r="H2551" s="181">
        <v>2995.7912084218951</v>
      </c>
      <c r="I2551" s="181">
        <v>3103.1439855912668</v>
      </c>
      <c r="J2551" s="182">
        <v>3209.2105455994015</v>
      </c>
      <c r="K2551" s="181">
        <v>3314.513908117377</v>
      </c>
      <c r="L2551" s="181">
        <v>3419.4485248403753</v>
      </c>
      <c r="M2551" s="181">
        <v>3524.2113793684853</v>
      </c>
      <c r="N2551" s="181">
        <v>3628.9094396172013</v>
      </c>
      <c r="O2551" s="181">
        <v>3733.6866126274617</v>
      </c>
      <c r="P2551" s="181">
        <v>3838.6063134221181</v>
      </c>
      <c r="Q2551" s="181">
        <v>3943.6755143017967</v>
      </c>
      <c r="R2551" s="181">
        <v>4048.8604873120444</v>
      </c>
      <c r="S2551" s="181">
        <v>4154.1024569051951</v>
      </c>
      <c r="T2551" s="181">
        <v>4259.2943967048313</v>
      </c>
      <c r="U2551" s="181">
        <v>4364.275794199456</v>
      </c>
      <c r="V2551" s="181">
        <v>4468.9195234249901</v>
      </c>
      <c r="W2551" s="181">
        <v>4573.1411563494848</v>
      </c>
      <c r="X2551" s="181">
        <v>4676.8432106533328</v>
      </c>
      <c r="Y2551" s="181">
        <v>4779.8476954881407</v>
      </c>
    </row>
    <row r="2552" spans="1:25" x14ac:dyDescent="0.25">
      <c r="A2552" s="178" t="s">
        <v>2206</v>
      </c>
      <c r="B2552" s="178" t="s">
        <v>799</v>
      </c>
      <c r="C2552" s="178" t="s">
        <v>703</v>
      </c>
      <c r="D2552" s="178" t="s">
        <v>2448</v>
      </c>
      <c r="E2552" s="181">
        <v>4032.443415043705</v>
      </c>
      <c r="F2552" s="181">
        <v>4083.4069539370198</v>
      </c>
      <c r="G2552" s="181">
        <v>4118.8916125828137</v>
      </c>
      <c r="H2552" s="181">
        <v>4144.263503725685</v>
      </c>
      <c r="I2552" s="181">
        <v>4161.5906129039413</v>
      </c>
      <c r="J2552" s="182">
        <v>4172.3165183089422</v>
      </c>
      <c r="K2552" s="181">
        <v>4177.5387879873724</v>
      </c>
      <c r="L2552" s="181">
        <v>4178.0951319024007</v>
      </c>
      <c r="M2552" s="181">
        <v>4174.5129408709035</v>
      </c>
      <c r="N2552" s="181">
        <v>4167.1736816179346</v>
      </c>
      <c r="O2552" s="181">
        <v>4156.4727961281096</v>
      </c>
      <c r="P2552" s="181">
        <v>4142.6883376840487</v>
      </c>
      <c r="Q2552" s="181">
        <v>4126.0213519366871</v>
      </c>
      <c r="R2552" s="181">
        <v>4106.6218936599635</v>
      </c>
      <c r="S2552" s="181">
        <v>4084.6111467297478</v>
      </c>
      <c r="T2552" s="181">
        <v>4060.0630881518491</v>
      </c>
      <c r="U2552" s="181">
        <v>4033.0064733742215</v>
      </c>
      <c r="V2552" s="181">
        <v>4003.5096002226005</v>
      </c>
      <c r="W2552" s="181">
        <v>3971.6827959408879</v>
      </c>
      <c r="X2552" s="181">
        <v>3937.6251315964478</v>
      </c>
      <c r="Y2552" s="181">
        <v>3901.3707608295358</v>
      </c>
    </row>
    <row r="2553" spans="1:25" x14ac:dyDescent="0.25">
      <c r="A2553" s="178" t="s">
        <v>2206</v>
      </c>
      <c r="B2553" s="178" t="s">
        <v>799</v>
      </c>
      <c r="C2553" s="178" t="s">
        <v>733</v>
      </c>
      <c r="D2553" s="178" t="s">
        <v>2449</v>
      </c>
      <c r="E2553" s="181">
        <v>2659.9149771580578</v>
      </c>
      <c r="F2553" s="181">
        <v>2766.8311351670545</v>
      </c>
      <c r="G2553" s="181">
        <v>2866.8229404446165</v>
      </c>
      <c r="H2553" s="181">
        <v>2962.9777191249432</v>
      </c>
      <c r="I2553" s="181">
        <v>3056.3345918856107</v>
      </c>
      <c r="J2553" s="182">
        <v>3147.598328586696</v>
      </c>
      <c r="K2553" s="181">
        <v>3237.3008918357295</v>
      </c>
      <c r="L2553" s="181">
        <v>3325.8404986801247</v>
      </c>
      <c r="M2553" s="181">
        <v>3413.4175884436722</v>
      </c>
      <c r="N2553" s="181">
        <v>3500.1425244979127</v>
      </c>
      <c r="O2553" s="181">
        <v>3586.1593797710125</v>
      </c>
      <c r="P2553" s="181">
        <v>3671.5328940080853</v>
      </c>
      <c r="Q2553" s="181">
        <v>3756.2730124942746</v>
      </c>
      <c r="R2553" s="181">
        <v>3840.3509512944211</v>
      </c>
      <c r="S2553" s="181">
        <v>3923.7147892839575</v>
      </c>
      <c r="T2553" s="181">
        <v>4006.2681318939053</v>
      </c>
      <c r="U2553" s="181">
        <v>4087.8661456302357</v>
      </c>
      <c r="V2553" s="181">
        <v>4168.3976176882243</v>
      </c>
      <c r="W2553" s="181">
        <v>4247.7929284455522</v>
      </c>
      <c r="X2553" s="181">
        <v>4325.9716332338648</v>
      </c>
      <c r="Y2553" s="181">
        <v>4402.7805682297876</v>
      </c>
    </row>
    <row r="2554" spans="1:25" x14ac:dyDescent="0.25">
      <c r="A2554" s="178" t="s">
        <v>2206</v>
      </c>
      <c r="B2554" s="178" t="s">
        <v>799</v>
      </c>
      <c r="C2554" s="178" t="s">
        <v>797</v>
      </c>
      <c r="D2554" s="178" t="s">
        <v>2450</v>
      </c>
      <c r="E2554" s="181">
        <v>2059.8184628358581</v>
      </c>
      <c r="F2554" s="181">
        <v>2126.4114675640208</v>
      </c>
      <c r="G2554" s="181">
        <v>2186.5981810030676</v>
      </c>
      <c r="H2554" s="181">
        <v>2242.848593789493</v>
      </c>
      <c r="I2554" s="181">
        <v>2296.0213811276899</v>
      </c>
      <c r="J2554" s="182">
        <v>2346.7012088111583</v>
      </c>
      <c r="K2554" s="181">
        <v>2395.3281468057635</v>
      </c>
      <c r="L2554" s="181">
        <v>2442.2314980942042</v>
      </c>
      <c r="M2554" s="181">
        <v>2487.5870803517091</v>
      </c>
      <c r="N2554" s="181">
        <v>2531.5007447892181</v>
      </c>
      <c r="O2554" s="181">
        <v>2574.0997792607468</v>
      </c>
      <c r="P2554" s="181">
        <v>2615.451516026651</v>
      </c>
      <c r="Q2554" s="181">
        <v>2655.5828794813124</v>
      </c>
      <c r="R2554" s="181">
        <v>2694.493152146169</v>
      </c>
      <c r="S2554" s="181">
        <v>2732.1658660857306</v>
      </c>
      <c r="T2554" s="181">
        <v>2768.5546588244042</v>
      </c>
      <c r="U2554" s="181">
        <v>2803.5816979631545</v>
      </c>
      <c r="V2554" s="181">
        <v>2837.1947555730644</v>
      </c>
      <c r="W2554" s="181">
        <v>2869.3716748826273</v>
      </c>
      <c r="X2554" s="181">
        <v>2900.0841277955856</v>
      </c>
      <c r="Y2554" s="181">
        <v>2929.2566869952561</v>
      </c>
    </row>
    <row r="2555" spans="1:25" x14ac:dyDescent="0.25">
      <c r="A2555" s="178" t="s">
        <v>2206</v>
      </c>
      <c r="B2555" s="178" t="s">
        <v>799</v>
      </c>
      <c r="C2555" s="178" t="s">
        <v>258</v>
      </c>
      <c r="D2555" s="178" t="s">
        <v>2451</v>
      </c>
      <c r="E2555" s="181">
        <v>1992.1152663482258</v>
      </c>
      <c r="F2555" s="181">
        <v>2092.9924177756934</v>
      </c>
      <c r="G2555" s="181">
        <v>2190.4036980992341</v>
      </c>
      <c r="H2555" s="181">
        <v>2286.5987974012214</v>
      </c>
      <c r="I2555" s="181">
        <v>2382.3237149633433</v>
      </c>
      <c r="J2555" s="182">
        <v>2478.0922827742274</v>
      </c>
      <c r="K2555" s="181">
        <v>2574.3022020383669</v>
      </c>
      <c r="L2555" s="181">
        <v>2671.2600601920171</v>
      </c>
      <c r="M2555" s="181">
        <v>2769.1244063722252</v>
      </c>
      <c r="N2555" s="181">
        <v>2867.9862611101698</v>
      </c>
      <c r="O2555" s="181">
        <v>2967.9680167957345</v>
      </c>
      <c r="P2555" s="181">
        <v>3069.1304298298301</v>
      </c>
      <c r="Q2555" s="181">
        <v>3171.4901272303659</v>
      </c>
      <c r="R2555" s="181">
        <v>3275.0310371904789</v>
      </c>
      <c r="S2555" s="181">
        <v>3379.716168399968</v>
      </c>
      <c r="T2555" s="181">
        <v>3485.4680208119667</v>
      </c>
      <c r="U2555" s="181">
        <v>3592.1631119675426</v>
      </c>
      <c r="V2555" s="181">
        <v>3699.7025864056686</v>
      </c>
      <c r="W2555" s="181">
        <v>3808.0207292288619</v>
      </c>
      <c r="X2555" s="181">
        <v>3917.0392706492262</v>
      </c>
      <c r="Y2555" s="181">
        <v>4026.6102195655576</v>
      </c>
    </row>
    <row r="2556" spans="1:25" x14ac:dyDescent="0.25">
      <c r="A2556" s="178" t="s">
        <v>2206</v>
      </c>
      <c r="B2556" s="178" t="s">
        <v>799</v>
      </c>
      <c r="C2556" s="178" t="s">
        <v>590</v>
      </c>
      <c r="D2556" s="178" t="s">
        <v>2452</v>
      </c>
      <c r="E2556" s="181">
        <v>3321.5598519235605</v>
      </c>
      <c r="F2556" s="181">
        <v>3489.7576976095243</v>
      </c>
      <c r="G2556" s="181">
        <v>3652.1767118667981</v>
      </c>
      <c r="H2556" s="181">
        <v>3812.5679227523988</v>
      </c>
      <c r="I2556" s="181">
        <v>3972.1751745887277</v>
      </c>
      <c r="J2556" s="182">
        <v>4131.8552068089348</v>
      </c>
      <c r="K2556" s="181">
        <v>4292.2711278065062</v>
      </c>
      <c r="L2556" s="181">
        <v>4453.9341271378762</v>
      </c>
      <c r="M2556" s="181">
        <v>4617.1085622210458</v>
      </c>
      <c r="N2556" s="181">
        <v>4781.9461964339534</v>
      </c>
      <c r="O2556" s="181">
        <v>4948.6511011249222</v>
      </c>
      <c r="P2556" s="181">
        <v>5117.324578676109</v>
      </c>
      <c r="Q2556" s="181">
        <v>5287.9943521997639</v>
      </c>
      <c r="R2556" s="181">
        <v>5460.633624316577</v>
      </c>
      <c r="S2556" s="181">
        <v>5635.1807174454816</v>
      </c>
      <c r="T2556" s="181">
        <v>5811.5064116319172</v>
      </c>
      <c r="U2556" s="181">
        <v>5989.4048179973979</v>
      </c>
      <c r="V2556" s="181">
        <v>6168.7111095682849</v>
      </c>
      <c r="W2556" s="181">
        <v>6349.3157163970754</v>
      </c>
      <c r="X2556" s="181">
        <v>6531.0881350990066</v>
      </c>
      <c r="Y2556" s="181">
        <v>6713.7816122313907</v>
      </c>
    </row>
    <row r="2557" spans="1:25" x14ac:dyDescent="0.25">
      <c r="A2557" s="178" t="s">
        <v>2206</v>
      </c>
      <c r="B2557" s="178" t="s">
        <v>799</v>
      </c>
      <c r="C2557" s="178" t="s">
        <v>682</v>
      </c>
      <c r="D2557" s="178" t="s">
        <v>2453</v>
      </c>
      <c r="E2557" s="181">
        <v>3608.7855339923053</v>
      </c>
      <c r="F2557" s="181">
        <v>3791.5279741168329</v>
      </c>
      <c r="G2557" s="181">
        <v>3967.9918691622588</v>
      </c>
      <c r="H2557" s="181">
        <v>4142.2526103282707</v>
      </c>
      <c r="I2557" s="181">
        <v>4315.6616010510043</v>
      </c>
      <c r="J2557" s="182">
        <v>4489.1496657053276</v>
      </c>
      <c r="K2557" s="181">
        <v>4663.4372537440759</v>
      </c>
      <c r="L2557" s="181">
        <v>4839.0797588854502</v>
      </c>
      <c r="M2557" s="181">
        <v>5016.3643983612392</v>
      </c>
      <c r="N2557" s="181">
        <v>5195.4560590039255</v>
      </c>
      <c r="O2557" s="181">
        <v>5376.5764588503853</v>
      </c>
      <c r="P2557" s="181">
        <v>5559.835660216997</v>
      </c>
      <c r="Q2557" s="181">
        <v>5745.2637835203413</v>
      </c>
      <c r="R2557" s="181">
        <v>5932.831714127803</v>
      </c>
      <c r="S2557" s="181">
        <v>6122.472441004732</v>
      </c>
      <c r="T2557" s="181">
        <v>6314.045570142438</v>
      </c>
      <c r="U2557" s="181">
        <v>6507.3274088063554</v>
      </c>
      <c r="V2557" s="181">
        <v>6702.1388769182713</v>
      </c>
      <c r="W2557" s="181">
        <v>6898.360929674197</v>
      </c>
      <c r="X2557" s="181">
        <v>7095.851778653011</v>
      </c>
      <c r="Y2557" s="181">
        <v>7294.3433328691108</v>
      </c>
    </row>
    <row r="2558" spans="1:25" x14ac:dyDescent="0.25">
      <c r="A2558" s="178" t="s">
        <v>2206</v>
      </c>
      <c r="B2558" s="178" t="s">
        <v>799</v>
      </c>
      <c r="C2558" s="178" t="s">
        <v>1465</v>
      </c>
      <c r="D2558" s="178" t="s">
        <v>2454</v>
      </c>
      <c r="E2558" s="181">
        <v>2251.6441862174847</v>
      </c>
      <c r="F2558" s="181">
        <v>2322.6695325427631</v>
      </c>
      <c r="G2558" s="181">
        <v>2386.5932129299731</v>
      </c>
      <c r="H2558" s="181">
        <v>2446.1251735315486</v>
      </c>
      <c r="I2558" s="181">
        <v>2502.2111176387107</v>
      </c>
      <c r="J2558" s="182">
        <v>2555.4954953295623</v>
      </c>
      <c r="K2558" s="181">
        <v>2606.4634652326331</v>
      </c>
      <c r="L2558" s="181">
        <v>2655.4782797053758</v>
      </c>
      <c r="M2558" s="181">
        <v>2702.7353330156989</v>
      </c>
      <c r="N2558" s="181">
        <v>2748.3534713034228</v>
      </c>
      <c r="O2558" s="181">
        <v>2792.4744401103439</v>
      </c>
      <c r="P2558" s="181">
        <v>2835.1745665809581</v>
      </c>
      <c r="Q2558" s="181">
        <v>2876.4861814170285</v>
      </c>
      <c r="R2558" s="181">
        <v>2916.4116032863849</v>
      </c>
      <c r="S2558" s="181">
        <v>2954.9361138595264</v>
      </c>
      <c r="T2558" s="181">
        <v>2992.0127369495062</v>
      </c>
      <c r="U2558" s="181">
        <v>3027.5606601309673</v>
      </c>
      <c r="V2558" s="181">
        <v>3061.5269509638351</v>
      </c>
      <c r="W2558" s="181">
        <v>3093.8912675524944</v>
      </c>
      <c r="X2558" s="181">
        <v>3124.6266862234556</v>
      </c>
      <c r="Y2558" s="181">
        <v>3153.6556634766694</v>
      </c>
    </row>
    <row r="2559" spans="1:25" x14ac:dyDescent="0.25">
      <c r="A2559" s="178" t="s">
        <v>2206</v>
      </c>
      <c r="B2559" s="178" t="s">
        <v>799</v>
      </c>
      <c r="C2559" s="178" t="s">
        <v>264</v>
      </c>
      <c r="D2559" s="178" t="s">
        <v>2455</v>
      </c>
      <c r="E2559" s="181">
        <v>2567.5924364931047</v>
      </c>
      <c r="F2559" s="181">
        <v>2664.4678995398967</v>
      </c>
      <c r="G2559" s="181">
        <v>2754.2173813295135</v>
      </c>
      <c r="H2559" s="181">
        <v>2839.8489106943807</v>
      </c>
      <c r="I2559" s="181">
        <v>2922.3837971968755</v>
      </c>
      <c r="J2559" s="182">
        <v>3002.514862891554</v>
      </c>
      <c r="K2559" s="181">
        <v>3080.764010317605</v>
      </c>
      <c r="L2559" s="181">
        <v>3157.5212941679065</v>
      </c>
      <c r="M2559" s="181">
        <v>3232.9858072198354</v>
      </c>
      <c r="N2559" s="181">
        <v>3307.2696884947227</v>
      </c>
      <c r="O2559" s="181">
        <v>3380.515829851367</v>
      </c>
      <c r="P2559" s="181">
        <v>3452.791197520995</v>
      </c>
      <c r="Q2559" s="181">
        <v>3524.1107460099624</v>
      </c>
      <c r="R2559" s="181">
        <v>3594.4530673820091</v>
      </c>
      <c r="S2559" s="181">
        <v>3663.7753805140469</v>
      </c>
      <c r="T2559" s="181">
        <v>3731.9939101374439</v>
      </c>
      <c r="U2559" s="181">
        <v>3798.9806898938009</v>
      </c>
      <c r="V2559" s="181">
        <v>3864.6401706327838</v>
      </c>
      <c r="W2559" s="181">
        <v>3928.9162176010809</v>
      </c>
      <c r="X2559" s="181">
        <v>3991.7432805535659</v>
      </c>
      <c r="Y2559" s="181">
        <v>4052.9895318842719</v>
      </c>
    </row>
    <row r="2560" spans="1:25" x14ac:dyDescent="0.25">
      <c r="A2560" s="178" t="s">
        <v>2206</v>
      </c>
      <c r="B2560" s="178" t="s">
        <v>799</v>
      </c>
      <c r="C2560" s="178" t="s">
        <v>479</v>
      </c>
      <c r="D2560" s="178" t="s">
        <v>2456</v>
      </c>
      <c r="E2560" s="181">
        <v>2727.6181736456911</v>
      </c>
      <c r="F2560" s="181">
        <v>2865.73987583191</v>
      </c>
      <c r="G2560" s="181">
        <v>2999.1160830308254</v>
      </c>
      <c r="H2560" s="181">
        <v>3130.8270866580056</v>
      </c>
      <c r="I2560" s="181">
        <v>3261.8943141542372</v>
      </c>
      <c r="J2560" s="182">
        <v>3393.0213078767611</v>
      </c>
      <c r="K2560" s="181">
        <v>3524.7526030999052</v>
      </c>
      <c r="L2560" s="181">
        <v>3657.5079814884507</v>
      </c>
      <c r="M2560" s="181">
        <v>3791.504529631176</v>
      </c>
      <c r="N2560" s="181">
        <v>3926.8668734767957</v>
      </c>
      <c r="O2560" s="181">
        <v>4063.762593542664</v>
      </c>
      <c r="P2560" s="181">
        <v>4202.2748779183912</v>
      </c>
      <c r="Q2560" s="181">
        <v>4342.4264924333374</v>
      </c>
      <c r="R2560" s="181">
        <v>4484.1954314569948</v>
      </c>
      <c r="S2560" s="181">
        <v>4627.5310462283815</v>
      </c>
      <c r="T2560" s="181">
        <v>4772.3272231405881</v>
      </c>
      <c r="U2560" s="181">
        <v>4918.4148891460864</v>
      </c>
      <c r="V2560" s="181">
        <v>5065.6586906553448</v>
      </c>
      <c r="W2560" s="181">
        <v>5213.9686503705216</v>
      </c>
      <c r="X2560" s="181">
        <v>5363.2376007498988</v>
      </c>
      <c r="Y2560" s="181">
        <v>5513.2629113413132</v>
      </c>
    </row>
    <row r="2561" spans="1:25" x14ac:dyDescent="0.25">
      <c r="A2561" s="178" t="s">
        <v>2206</v>
      </c>
      <c r="B2561" s="178" t="s">
        <v>799</v>
      </c>
      <c r="C2561" s="178" t="s">
        <v>2329</v>
      </c>
      <c r="D2561" s="178" t="s">
        <v>2457</v>
      </c>
      <c r="E2561" s="181">
        <v>1269.947837146809</v>
      </c>
      <c r="F2561" s="181">
        <v>1334.2557225573164</v>
      </c>
      <c r="G2561" s="181">
        <v>1396.3541597563608</v>
      </c>
      <c r="H2561" s="181">
        <v>1457.6772972104607</v>
      </c>
      <c r="I2561" s="181">
        <v>1518.7006998581994</v>
      </c>
      <c r="J2561" s="182">
        <v>1579.7519289776005</v>
      </c>
      <c r="K2561" s="181">
        <v>1641.0845139667904</v>
      </c>
      <c r="L2561" s="181">
        <v>1702.8939003695816</v>
      </c>
      <c r="M2561" s="181">
        <v>1765.2811612197875</v>
      </c>
      <c r="N2561" s="181">
        <v>1828.3043209342968</v>
      </c>
      <c r="O2561" s="181">
        <v>1892.0414030860634</v>
      </c>
      <c r="P2561" s="181">
        <v>1956.5311390985312</v>
      </c>
      <c r="Q2561" s="181">
        <v>2021.784128481572</v>
      </c>
      <c r="R2561" s="181">
        <v>2087.790125665209</v>
      </c>
      <c r="S2561" s="181">
        <v>2154.5255491653897</v>
      </c>
      <c r="T2561" s="181">
        <v>2221.94099369992</v>
      </c>
      <c r="U2561" s="181">
        <v>2289.9577407908605</v>
      </c>
      <c r="V2561" s="181">
        <v>2358.5127713544057</v>
      </c>
      <c r="W2561" s="181">
        <v>2427.5641929893791</v>
      </c>
      <c r="X2561" s="181">
        <v>2497.0621097135895</v>
      </c>
      <c r="Y2561" s="181">
        <v>2566.9121791051566</v>
      </c>
    </row>
    <row r="2562" spans="1:25" x14ac:dyDescent="0.25">
      <c r="A2562" s="178" t="s">
        <v>2206</v>
      </c>
      <c r="B2562" s="178" t="s">
        <v>799</v>
      </c>
      <c r="C2562" s="178" t="s">
        <v>1278</v>
      </c>
      <c r="D2562" s="178" t="s">
        <v>2458</v>
      </c>
      <c r="E2562" s="181">
        <v>1489.4703227279215</v>
      </c>
      <c r="F2562" s="181">
        <v>1564.8944338879028</v>
      </c>
      <c r="G2562" s="181">
        <v>1637.7271728321778</v>
      </c>
      <c r="H2562" s="181">
        <v>1709.6505941434482</v>
      </c>
      <c r="I2562" s="181">
        <v>1781.2224686543661</v>
      </c>
      <c r="J2562" s="182">
        <v>1852.8269797055534</v>
      </c>
      <c r="K2562" s="181">
        <v>1924.76148164764</v>
      </c>
      <c r="L2562" s="181">
        <v>1997.2552046337896</v>
      </c>
      <c r="M2562" s="181">
        <v>2070.4266931269226</v>
      </c>
      <c r="N2562" s="181">
        <v>2144.3440016127602</v>
      </c>
      <c r="O2562" s="181">
        <v>2219.0986407762211</v>
      </c>
      <c r="P2562" s="181">
        <v>2294.7360371333316</v>
      </c>
      <c r="Q2562" s="181">
        <v>2371.2686224194176</v>
      </c>
      <c r="R2562" s="181">
        <v>2448.6843800209035</v>
      </c>
      <c r="S2562" s="181">
        <v>2526.9556521713566</v>
      </c>
      <c r="T2562" s="181">
        <v>2606.0244934186403</v>
      </c>
      <c r="U2562" s="181">
        <v>2685.7985780519557</v>
      </c>
      <c r="V2562" s="181">
        <v>2766.2039935432858</v>
      </c>
      <c r="W2562" s="181">
        <v>2847.1916059939977</v>
      </c>
      <c r="X2562" s="181">
        <v>2928.702894429824</v>
      </c>
      <c r="Y2562" s="181">
        <v>3010.6272084496582</v>
      </c>
    </row>
    <row r="2563" spans="1:25" x14ac:dyDescent="0.25">
      <c r="A2563" s="178" t="s">
        <v>2206</v>
      </c>
      <c r="B2563" s="178" t="s">
        <v>799</v>
      </c>
      <c r="C2563" s="178" t="s">
        <v>240</v>
      </c>
      <c r="D2563" s="178" t="s">
        <v>241</v>
      </c>
      <c r="E2563" s="181">
        <v>32374.437593177136</v>
      </c>
      <c r="F2563" s="181">
        <v>32933.696801856226</v>
      </c>
      <c r="G2563" s="181">
        <v>33381.423672342091</v>
      </c>
      <c r="H2563" s="181">
        <v>33759.904325361218</v>
      </c>
      <c r="I2563" s="181">
        <v>34085.143108984936</v>
      </c>
      <c r="J2563" s="182">
        <v>34368.247488060479</v>
      </c>
      <c r="K2563" s="181">
        <v>34617.631262137947</v>
      </c>
      <c r="L2563" s="181">
        <v>34839.678258359476</v>
      </c>
      <c r="M2563" s="181">
        <v>35038.274709212281</v>
      </c>
      <c r="N2563" s="181">
        <v>35216.130078217808</v>
      </c>
      <c r="O2563" s="181">
        <v>35376.106716574468</v>
      </c>
      <c r="P2563" s="181">
        <v>35520.106866584203</v>
      </c>
      <c r="Q2563" s="181">
        <v>35649.392434370595</v>
      </c>
      <c r="R2563" s="181">
        <v>35764.791478693071</v>
      </c>
      <c r="S2563" s="181">
        <v>35866.878435928702</v>
      </c>
      <c r="T2563" s="181">
        <v>35955.803799252986</v>
      </c>
      <c r="U2563" s="181">
        <v>36031.295471180863</v>
      </c>
      <c r="V2563" s="181">
        <v>36093.405146697485</v>
      </c>
      <c r="W2563" s="181">
        <v>36142.546768950335</v>
      </c>
      <c r="X2563" s="181">
        <v>36179.025768651052</v>
      </c>
      <c r="Y2563" s="181">
        <v>36202.537741326982</v>
      </c>
    </row>
    <row r="2564" spans="1:25" x14ac:dyDescent="0.25">
      <c r="A2564" s="178" t="s">
        <v>2206</v>
      </c>
      <c r="B2564" s="178" t="s">
        <v>800</v>
      </c>
      <c r="C2564" s="178" t="s">
        <v>475</v>
      </c>
      <c r="D2564" s="178" t="s">
        <v>2459</v>
      </c>
      <c r="E2564" s="181">
        <v>3791.7464073136161</v>
      </c>
      <c r="F2564" s="181">
        <v>3897.596037795257</v>
      </c>
      <c r="G2564" s="181">
        <v>3977.2511346497577</v>
      </c>
      <c r="H2564" s="181">
        <v>4037.9398368050242</v>
      </c>
      <c r="I2564" s="181">
        <v>4083.6081416569778</v>
      </c>
      <c r="J2564" s="182">
        <v>4117.2357588677396</v>
      </c>
      <c r="K2564" s="181">
        <v>4141.2656700900652</v>
      </c>
      <c r="L2564" s="181">
        <v>4157.5707710596289</v>
      </c>
      <c r="M2564" s="181">
        <v>4167.5123720933689</v>
      </c>
      <c r="N2564" s="181">
        <v>4172.0915535498789</v>
      </c>
      <c r="O2564" s="181">
        <v>4172.1915580361847</v>
      </c>
      <c r="P2564" s="181">
        <v>4168.4917631796343</v>
      </c>
      <c r="Q2564" s="181">
        <v>4161.5073252419952</v>
      </c>
      <c r="R2564" s="181">
        <v>4151.634954802731</v>
      </c>
      <c r="S2564" s="181">
        <v>4139.1839520162457</v>
      </c>
      <c r="T2564" s="181">
        <v>4124.491819922564</v>
      </c>
      <c r="U2564" s="181">
        <v>4107.6890188191646</v>
      </c>
      <c r="V2564" s="181">
        <v>4088.8005322123763</v>
      </c>
      <c r="W2564" s="181">
        <v>4067.9866409806023</v>
      </c>
      <c r="X2564" s="181">
        <v>4045.3843253615933</v>
      </c>
      <c r="Y2564" s="181">
        <v>4021.1283049919025</v>
      </c>
    </row>
    <row r="2565" spans="1:25" x14ac:dyDescent="0.25">
      <c r="A2565" s="178" t="s">
        <v>2206</v>
      </c>
      <c r="B2565" s="178" t="s">
        <v>800</v>
      </c>
      <c r="C2565" s="178" t="s">
        <v>503</v>
      </c>
      <c r="D2565" s="178" t="s">
        <v>2460</v>
      </c>
      <c r="E2565" s="181">
        <v>1534.9745136566087</v>
      </c>
      <c r="F2565" s="181">
        <v>1612.8968469904562</v>
      </c>
      <c r="G2565" s="181">
        <v>1682.4441832868131</v>
      </c>
      <c r="H2565" s="181">
        <v>1746.0849830618527</v>
      </c>
      <c r="I2565" s="181">
        <v>1805.0842513553487</v>
      </c>
      <c r="J2565" s="182">
        <v>1860.4030164081782</v>
      </c>
      <c r="K2565" s="181">
        <v>1912.8559842988766</v>
      </c>
      <c r="L2565" s="181">
        <v>1963.0741992288426</v>
      </c>
      <c r="M2565" s="181">
        <v>2011.5083749964365</v>
      </c>
      <c r="N2565" s="181">
        <v>2058.4800401026778</v>
      </c>
      <c r="O2565" s="181">
        <v>2104.2869065566974</v>
      </c>
      <c r="P2565" s="181">
        <v>2149.154034208711</v>
      </c>
      <c r="Q2565" s="181">
        <v>2193.2449694477332</v>
      </c>
      <c r="R2565" s="181">
        <v>2236.6782836396665</v>
      </c>
      <c r="S2565" s="181">
        <v>2279.5387103072107</v>
      </c>
      <c r="T2565" s="181">
        <v>2321.9377559533077</v>
      </c>
      <c r="U2565" s="181">
        <v>2363.8807641370745</v>
      </c>
      <c r="V2565" s="181">
        <v>2405.3142094942145</v>
      </c>
      <c r="W2565" s="181">
        <v>2446.2638260760182</v>
      </c>
      <c r="X2565" s="181">
        <v>2486.7460992454612</v>
      </c>
      <c r="Y2565" s="181">
        <v>2526.7802371072626</v>
      </c>
    </row>
    <row r="2566" spans="1:25" x14ac:dyDescent="0.25">
      <c r="A2566" s="178" t="s">
        <v>2206</v>
      </c>
      <c r="B2566" s="178" t="s">
        <v>800</v>
      </c>
      <c r="C2566" s="178" t="s">
        <v>528</v>
      </c>
      <c r="D2566" s="178" t="s">
        <v>2461</v>
      </c>
      <c r="E2566" s="181">
        <v>3329.7139450089512</v>
      </c>
      <c r="F2566" s="181">
        <v>3459.7195540351931</v>
      </c>
      <c r="G2566" s="181">
        <v>3568.6463798204627</v>
      </c>
      <c r="H2566" s="181">
        <v>3662.3241010577972</v>
      </c>
      <c r="I2566" s="181">
        <v>3743.8412246581388</v>
      </c>
      <c r="J2566" s="182">
        <v>3815.5357510452891</v>
      </c>
      <c r="K2566" s="181">
        <v>3879.3531211232298</v>
      </c>
      <c r="L2566" s="181">
        <v>3936.790479990952</v>
      </c>
      <c r="M2566" s="181">
        <v>3988.9259943734282</v>
      </c>
      <c r="N2566" s="181">
        <v>4036.5407521091261</v>
      </c>
      <c r="O2566" s="181">
        <v>4080.3383885660592</v>
      </c>
      <c r="P2566" s="181">
        <v>4120.8548638907505</v>
      </c>
      <c r="Q2566" s="181">
        <v>4158.4881165072538</v>
      </c>
      <c r="R2566" s="181">
        <v>4193.5361503678077</v>
      </c>
      <c r="S2566" s="181">
        <v>4226.2228028979816</v>
      </c>
      <c r="T2566" s="181">
        <v>4256.812664695075</v>
      </c>
      <c r="U2566" s="181">
        <v>4285.367567185388</v>
      </c>
      <c r="V2566" s="181">
        <v>4311.8423716669095</v>
      </c>
      <c r="W2566" s="181">
        <v>4336.3357353774782</v>
      </c>
      <c r="X2566" s="181">
        <v>4358.9270304680967</v>
      </c>
      <c r="Y2566" s="181">
        <v>4379.6980729538582</v>
      </c>
    </row>
    <row r="2567" spans="1:25" x14ac:dyDescent="0.25">
      <c r="A2567" s="178" t="s">
        <v>2206</v>
      </c>
      <c r="B2567" s="178" t="s">
        <v>800</v>
      </c>
      <c r="C2567" s="178" t="s">
        <v>240</v>
      </c>
      <c r="D2567" s="178" t="s">
        <v>241</v>
      </c>
      <c r="E2567" s="181">
        <v>9794.0614620537726</v>
      </c>
      <c r="F2567" s="181">
        <v>10272.019809261279</v>
      </c>
      <c r="G2567" s="181">
        <v>10695.150302633954</v>
      </c>
      <c r="H2567" s="181">
        <v>11079.441227882837</v>
      </c>
      <c r="I2567" s="181">
        <v>11433.136868781445</v>
      </c>
      <c r="J2567" s="182">
        <v>11762.496464816426</v>
      </c>
      <c r="K2567" s="181">
        <v>12072.808219011618</v>
      </c>
      <c r="L2567" s="181">
        <v>12368.16362437192</v>
      </c>
      <c r="M2567" s="181">
        <v>12651.489662018512</v>
      </c>
      <c r="N2567" s="181">
        <v>12924.880566293607</v>
      </c>
      <c r="O2567" s="181">
        <v>13190.265824611652</v>
      </c>
      <c r="P2567" s="181">
        <v>13449.106306041904</v>
      </c>
      <c r="Q2567" s="181">
        <v>13702.468034730373</v>
      </c>
      <c r="R2567" s="181">
        <v>13951.128804175483</v>
      </c>
      <c r="S2567" s="181">
        <v>14195.650028312321</v>
      </c>
      <c r="T2567" s="181">
        <v>14436.755440647663</v>
      </c>
      <c r="U2567" s="181">
        <v>14674.504678280078</v>
      </c>
      <c r="V2567" s="181">
        <v>14908.591682103121</v>
      </c>
      <c r="W2567" s="181">
        <v>15139.202343301642</v>
      </c>
      <c r="X2567" s="181">
        <v>15366.463816741059</v>
      </c>
      <c r="Y2567" s="181">
        <v>15590.518857955598</v>
      </c>
    </row>
    <row r="2568" spans="1:25" x14ac:dyDescent="0.25">
      <c r="A2568" s="178" t="s">
        <v>2206</v>
      </c>
      <c r="B2568" s="178" t="s">
        <v>804</v>
      </c>
      <c r="C2568" s="178" t="s">
        <v>560</v>
      </c>
      <c r="D2568" s="178" t="s">
        <v>2462</v>
      </c>
      <c r="E2568" s="181">
        <v>1264.2907024124743</v>
      </c>
      <c r="F2568" s="181">
        <v>1325.0701770171286</v>
      </c>
      <c r="G2568" s="181">
        <v>1385.3567314242462</v>
      </c>
      <c r="H2568" s="181">
        <v>1446.2804536109909</v>
      </c>
      <c r="I2568" s="181">
        <v>1508.0892032934921</v>
      </c>
      <c r="J2568" s="182">
        <v>1570.9271571551867</v>
      </c>
      <c r="K2568" s="181">
        <v>1634.9262216237671</v>
      </c>
      <c r="L2568" s="181">
        <v>1700.1722334118015</v>
      </c>
      <c r="M2568" s="181">
        <v>1766.6831769009473</v>
      </c>
      <c r="N2568" s="181">
        <v>1834.4523638613323</v>
      </c>
      <c r="O2568" s="181">
        <v>1903.5081831843481</v>
      </c>
      <c r="P2568" s="181">
        <v>1973.8534461537377</v>
      </c>
      <c r="Q2568" s="181">
        <v>2045.4715862987821</v>
      </c>
      <c r="R2568" s="181">
        <v>2118.3330167438226</v>
      </c>
      <c r="S2568" s="181">
        <v>2192.4041640199571</v>
      </c>
      <c r="T2568" s="181">
        <v>2267.6594797466478</v>
      </c>
      <c r="U2568" s="181">
        <v>2343.8963217079395</v>
      </c>
      <c r="V2568" s="181">
        <v>2420.8876961408814</v>
      </c>
      <c r="W2568" s="181">
        <v>2498.5719917437659</v>
      </c>
      <c r="X2568" s="181">
        <v>2576.8847239855804</v>
      </c>
      <c r="Y2568" s="181">
        <v>2655.7399136330505</v>
      </c>
    </row>
    <row r="2569" spans="1:25" x14ac:dyDescent="0.25">
      <c r="A2569" s="178" t="s">
        <v>2206</v>
      </c>
      <c r="B2569" s="178" t="s">
        <v>804</v>
      </c>
      <c r="C2569" s="178" t="s">
        <v>276</v>
      </c>
      <c r="D2569" s="178" t="s">
        <v>2463</v>
      </c>
      <c r="E2569" s="181">
        <v>1456.1919697429394</v>
      </c>
      <c r="F2569" s="181">
        <v>1526.1969003143713</v>
      </c>
      <c r="G2569" s="181">
        <v>1595.6340924439978</v>
      </c>
      <c r="H2569" s="181">
        <v>1665.8051653198022</v>
      </c>
      <c r="I2569" s="181">
        <v>1736.9956002219687</v>
      </c>
      <c r="J2569" s="182">
        <v>1809.3714577948138</v>
      </c>
      <c r="K2569" s="181">
        <v>1883.0846659773756</v>
      </c>
      <c r="L2569" s="181">
        <v>1958.2340902689509</v>
      </c>
      <c r="M2569" s="181">
        <v>2034.8404448234135</v>
      </c>
      <c r="N2569" s="181">
        <v>2112.8960262331429</v>
      </c>
      <c r="O2569" s="181">
        <v>2192.4335324176882</v>
      </c>
      <c r="P2569" s="181">
        <v>2273.4562013735026</v>
      </c>
      <c r="Q2569" s="181">
        <v>2355.9449520762764</v>
      </c>
      <c r="R2569" s="181">
        <v>2439.865706785296</v>
      </c>
      <c r="S2569" s="181">
        <v>2525.179796058701</v>
      </c>
      <c r="T2569" s="181">
        <v>2611.8577936367647</v>
      </c>
      <c r="U2569" s="181">
        <v>2699.6662991100393</v>
      </c>
      <c r="V2569" s="181">
        <v>2788.343864305125</v>
      </c>
      <c r="W2569" s="181">
        <v>2877.8195262048762</v>
      </c>
      <c r="X2569" s="181">
        <v>2968.0190124476812</v>
      </c>
      <c r="Y2569" s="181">
        <v>3058.8432933809286</v>
      </c>
    </row>
    <row r="2570" spans="1:25" x14ac:dyDescent="0.25">
      <c r="A2570" s="178" t="s">
        <v>2206</v>
      </c>
      <c r="B2570" s="178" t="s">
        <v>804</v>
      </c>
      <c r="C2570" s="178" t="s">
        <v>508</v>
      </c>
      <c r="D2570" s="178" t="s">
        <v>2464</v>
      </c>
      <c r="E2570" s="181">
        <v>2800.5270510419177</v>
      </c>
      <c r="F2570" s="181">
        <v>2870.3104069717119</v>
      </c>
      <c r="G2570" s="181">
        <v>2934.5989892185708</v>
      </c>
      <c r="H2570" s="181">
        <v>2995.9655788181103</v>
      </c>
      <c r="I2570" s="181">
        <v>3054.9808455358484</v>
      </c>
      <c r="J2570" s="182">
        <v>3111.9647332755408</v>
      </c>
      <c r="K2570" s="181">
        <v>3167.1886807614646</v>
      </c>
      <c r="L2570" s="181">
        <v>3220.8155532513683</v>
      </c>
      <c r="M2570" s="181">
        <v>3272.8700911877527</v>
      </c>
      <c r="N2570" s="181">
        <v>3323.3317048653139</v>
      </c>
      <c r="O2570" s="181">
        <v>3372.2453036453899</v>
      </c>
      <c r="P2570" s="181">
        <v>3419.6091683325503</v>
      </c>
      <c r="Q2570" s="181">
        <v>3465.390479454501</v>
      </c>
      <c r="R2570" s="181">
        <v>3509.5393833991611</v>
      </c>
      <c r="S2570" s="181">
        <v>3552.0057617942971</v>
      </c>
      <c r="T2570" s="181">
        <v>3592.7586312722883</v>
      </c>
      <c r="U2570" s="181">
        <v>3631.4975652241947</v>
      </c>
      <c r="V2570" s="181">
        <v>3667.9141424658778</v>
      </c>
      <c r="W2570" s="181">
        <v>3701.9755294640818</v>
      </c>
      <c r="X2570" s="181">
        <v>3733.6519058848539</v>
      </c>
      <c r="Y2570" s="181">
        <v>3762.8900928267385</v>
      </c>
    </row>
    <row r="2571" spans="1:25" x14ac:dyDescent="0.25">
      <c r="A2571" s="178" t="s">
        <v>2206</v>
      </c>
      <c r="B2571" s="178" t="s">
        <v>804</v>
      </c>
      <c r="C2571" s="178" t="s">
        <v>280</v>
      </c>
      <c r="D2571" s="178" t="s">
        <v>2465</v>
      </c>
      <c r="E2571" s="181">
        <v>1212.9802031262539</v>
      </c>
      <c r="F2571" s="181">
        <v>1271.2929782745503</v>
      </c>
      <c r="G2571" s="181">
        <v>1329.1328381034568</v>
      </c>
      <c r="H2571" s="181">
        <v>1387.5840066300254</v>
      </c>
      <c r="I2571" s="181">
        <v>1446.8842843286589</v>
      </c>
      <c r="J2571" s="182">
        <v>1507.1719965563561</v>
      </c>
      <c r="K2571" s="181">
        <v>1568.5736963955299</v>
      </c>
      <c r="L2571" s="181">
        <v>1631.1717369259327</v>
      </c>
      <c r="M2571" s="181">
        <v>1694.9833726436029</v>
      </c>
      <c r="N2571" s="181">
        <v>1760.0021867565695</v>
      </c>
      <c r="O2571" s="181">
        <v>1826.2554160096574</v>
      </c>
      <c r="P2571" s="181">
        <v>1893.7457575923015</v>
      </c>
      <c r="Q2571" s="181">
        <v>1962.4573173743156</v>
      </c>
      <c r="R2571" s="181">
        <v>2032.3617092460986</v>
      </c>
      <c r="S2571" s="181">
        <v>2103.4267222983626</v>
      </c>
      <c r="T2571" s="181">
        <v>2175.6278450166633</v>
      </c>
      <c r="U2571" s="181">
        <v>2248.770659300953</v>
      </c>
      <c r="V2571" s="181">
        <v>2322.6373837974907</v>
      </c>
      <c r="W2571" s="181">
        <v>2397.1689076632415</v>
      </c>
      <c r="X2571" s="181">
        <v>2472.3033634341996</v>
      </c>
      <c r="Y2571" s="181">
        <v>2547.9582612940249</v>
      </c>
    </row>
    <row r="2572" spans="1:25" x14ac:dyDescent="0.25">
      <c r="A2572" s="178" t="s">
        <v>2206</v>
      </c>
      <c r="B2572" s="178" t="s">
        <v>804</v>
      </c>
      <c r="C2572" s="178" t="s">
        <v>733</v>
      </c>
      <c r="D2572" s="178" t="s">
        <v>2466</v>
      </c>
      <c r="E2572" s="181">
        <v>5290.1124764093383</v>
      </c>
      <c r="F2572" s="181">
        <v>5544.4291903598187</v>
      </c>
      <c r="G2572" s="181">
        <v>5796.6834013733669</v>
      </c>
      <c r="H2572" s="181">
        <v>6051.6036837375468</v>
      </c>
      <c r="I2572" s="181">
        <v>6310.2271452743107</v>
      </c>
      <c r="J2572" s="182">
        <v>6573.1570577394377</v>
      </c>
      <c r="K2572" s="181">
        <v>6840.945351031266</v>
      </c>
      <c r="L2572" s="181">
        <v>7113.9511876930483</v>
      </c>
      <c r="M2572" s="181">
        <v>7392.249818932125</v>
      </c>
      <c r="N2572" s="181">
        <v>7675.8132595009401</v>
      </c>
      <c r="O2572" s="181">
        <v>7964.7602957104691</v>
      </c>
      <c r="P2572" s="181">
        <v>8259.1026906838397</v>
      </c>
      <c r="Q2572" s="181">
        <v>8558.7711261121603</v>
      </c>
      <c r="R2572" s="181">
        <v>8863.641803014898</v>
      </c>
      <c r="S2572" s="181">
        <v>9173.5742414957913</v>
      </c>
      <c r="T2572" s="181">
        <v>9488.4615406606263</v>
      </c>
      <c r="U2572" s="181">
        <v>9807.4557941593666</v>
      </c>
      <c r="V2572" s="181">
        <v>10129.607202602388</v>
      </c>
      <c r="W2572" s="181">
        <v>10454.657968700483</v>
      </c>
      <c r="X2572" s="181">
        <v>10782.338272845398</v>
      </c>
      <c r="Y2572" s="181">
        <v>11112.288356151148</v>
      </c>
    </row>
    <row r="2573" spans="1:25" x14ac:dyDescent="0.25">
      <c r="A2573" s="178" t="s">
        <v>2206</v>
      </c>
      <c r="B2573" s="178" t="s">
        <v>804</v>
      </c>
      <c r="C2573" s="178" t="s">
        <v>583</v>
      </c>
      <c r="D2573" s="178" t="s">
        <v>2467</v>
      </c>
      <c r="E2573" s="181">
        <v>3299.2651041039817</v>
      </c>
      <c r="F2573" s="181">
        <v>3403.6353007365788</v>
      </c>
      <c r="G2573" s="181">
        <v>3502.6732795910752</v>
      </c>
      <c r="H2573" s="181">
        <v>3599.3526333097643</v>
      </c>
      <c r="I2573" s="181">
        <v>3694.3052867062024</v>
      </c>
      <c r="J2573" s="182">
        <v>3787.875259064248</v>
      </c>
      <c r="K2573" s="181">
        <v>3880.3567073054437</v>
      </c>
      <c r="L2573" s="181">
        <v>3971.9180624014593</v>
      </c>
      <c r="M2573" s="181">
        <v>4062.5610972094846</v>
      </c>
      <c r="N2573" s="181">
        <v>4152.2313289348303</v>
      </c>
      <c r="O2573" s="181">
        <v>4240.955551187556</v>
      </c>
      <c r="P2573" s="181">
        <v>4328.7025806453548</v>
      </c>
      <c r="Q2573" s="181">
        <v>4415.401127605076</v>
      </c>
      <c r="R2573" s="181">
        <v>4500.9565315281852</v>
      </c>
      <c r="S2573" s="181">
        <v>4585.2716699072853</v>
      </c>
      <c r="T2573" s="181">
        <v>4668.2721217389962</v>
      </c>
      <c r="U2573" s="181">
        <v>4749.529526046208</v>
      </c>
      <c r="V2573" s="181">
        <v>4828.5941943635689</v>
      </c>
      <c r="W2573" s="181">
        <v>4905.3703572712348</v>
      </c>
      <c r="X2573" s="181">
        <v>4979.7644016894637</v>
      </c>
      <c r="Y2573" s="181">
        <v>5051.6495719120921</v>
      </c>
    </row>
    <row r="2574" spans="1:25" x14ac:dyDescent="0.25">
      <c r="A2574" s="178" t="s">
        <v>2206</v>
      </c>
      <c r="B2574" s="178" t="s">
        <v>804</v>
      </c>
      <c r="C2574" s="178" t="s">
        <v>590</v>
      </c>
      <c r="D2574" s="178" t="s">
        <v>1751</v>
      </c>
      <c r="E2574" s="181">
        <v>1993.9260022625308</v>
      </c>
      <c r="F2574" s="181">
        <v>2077.29816731545</v>
      </c>
      <c r="G2574" s="181">
        <v>2158.8349647005689</v>
      </c>
      <c r="H2574" s="181">
        <v>2240.3104592916925</v>
      </c>
      <c r="I2574" s="181">
        <v>2322.0982228070543</v>
      </c>
      <c r="J2574" s="182">
        <v>2404.4041479745488</v>
      </c>
      <c r="K2574" s="181">
        <v>2487.4104004353408</v>
      </c>
      <c r="L2574" s="181">
        <v>2571.2249367592703</v>
      </c>
      <c r="M2574" s="181">
        <v>2655.8509085596402</v>
      </c>
      <c r="N2574" s="181">
        <v>2741.2542765225899</v>
      </c>
      <c r="O2574" s="181">
        <v>2827.4536695611828</v>
      </c>
      <c r="P2574" s="181">
        <v>2914.4292637814151</v>
      </c>
      <c r="Q2574" s="181">
        <v>3002.1330216581423</v>
      </c>
      <c r="R2574" s="181">
        <v>3090.4988144759195</v>
      </c>
      <c r="S2574" s="181">
        <v>3179.456078569448</v>
      </c>
      <c r="T2574" s="181">
        <v>3268.9472847143079</v>
      </c>
      <c r="U2574" s="181">
        <v>3358.6623077232075</v>
      </c>
      <c r="V2574" s="181">
        <v>3448.2635528506344</v>
      </c>
      <c r="W2574" s="181">
        <v>3537.6555240838061</v>
      </c>
      <c r="X2574" s="181">
        <v>3626.7409071548959</v>
      </c>
      <c r="Y2574" s="181">
        <v>3715.3946060322032</v>
      </c>
    </row>
    <row r="2575" spans="1:25" x14ac:dyDescent="0.25">
      <c r="A2575" s="178" t="s">
        <v>2206</v>
      </c>
      <c r="B2575" s="178" t="s">
        <v>804</v>
      </c>
      <c r="C2575" s="178" t="s">
        <v>1127</v>
      </c>
      <c r="D2575" s="178" t="s">
        <v>2468</v>
      </c>
      <c r="E2575" s="181">
        <v>2455.7204958385155</v>
      </c>
      <c r="F2575" s="181">
        <v>2517.1515562890195</v>
      </c>
      <c r="G2575" s="181">
        <v>2573.7751258037702</v>
      </c>
      <c r="H2575" s="181">
        <v>2627.8464892196994</v>
      </c>
      <c r="I2575" s="181">
        <v>2679.8655145064154</v>
      </c>
      <c r="J2575" s="182">
        <v>2730.1122994508646</v>
      </c>
      <c r="K2575" s="181">
        <v>2778.8244911757006</v>
      </c>
      <c r="L2575" s="181">
        <v>2826.1445582469814</v>
      </c>
      <c r="M2575" s="181">
        <v>2872.093812689076</v>
      </c>
      <c r="N2575" s="181">
        <v>2916.6537916436491</v>
      </c>
      <c r="O2575" s="181">
        <v>2959.8635146792385</v>
      </c>
      <c r="P2575" s="181">
        <v>3001.7210859107286</v>
      </c>
      <c r="Q2575" s="181">
        <v>3042.1973064908611</v>
      </c>
      <c r="R2575" s="181">
        <v>3081.2480111732916</v>
      </c>
      <c r="S2575" s="181">
        <v>3118.8287854995065</v>
      </c>
      <c r="T2575" s="181">
        <v>3154.9120012151052</v>
      </c>
      <c r="U2575" s="181">
        <v>3189.2333906968274</v>
      </c>
      <c r="V2575" s="181">
        <v>3221.5215641664081</v>
      </c>
      <c r="W2575" s="181">
        <v>3251.7470997275536</v>
      </c>
      <c r="X2575" s="181">
        <v>3279.8832113831977</v>
      </c>
      <c r="Y2575" s="181">
        <v>3305.8825814085171</v>
      </c>
    </row>
    <row r="2576" spans="1:25" x14ac:dyDescent="0.25">
      <c r="A2576" s="178" t="s">
        <v>2206</v>
      </c>
      <c r="B2576" s="178" t="s">
        <v>804</v>
      </c>
      <c r="C2576" s="178" t="s">
        <v>691</v>
      </c>
      <c r="D2576" s="178" t="s">
        <v>2469</v>
      </c>
      <c r="E2576" s="181">
        <v>4882.7071120767478</v>
      </c>
      <c r="F2576" s="181">
        <v>5117.4382323437485</v>
      </c>
      <c r="G2576" s="181">
        <v>5350.2656884063017</v>
      </c>
      <c r="H2576" s="181">
        <v>5585.5538947086816</v>
      </c>
      <c r="I2576" s="181">
        <v>5824.2600886935361</v>
      </c>
      <c r="J2576" s="182">
        <v>6066.9410825847244</v>
      </c>
      <c r="K2576" s="181">
        <v>6314.1063007190651</v>
      </c>
      <c r="L2576" s="181">
        <v>6566.0872455952567</v>
      </c>
      <c r="M2576" s="181">
        <v>6822.9533731288248</v>
      </c>
      <c r="N2576" s="181">
        <v>7084.6788532891424</v>
      </c>
      <c r="O2576" s="181">
        <v>7351.3733243434499</v>
      </c>
      <c r="P2576" s="181">
        <v>7623.0476435060727</v>
      </c>
      <c r="Q2576" s="181">
        <v>7899.6378308519461</v>
      </c>
      <c r="R2576" s="181">
        <v>8181.0296214830314</v>
      </c>
      <c r="S2576" s="181">
        <v>8467.093354226412</v>
      </c>
      <c r="T2576" s="181">
        <v>8757.7303609046539</v>
      </c>
      <c r="U2576" s="181">
        <v>9052.1580346480223</v>
      </c>
      <c r="V2576" s="181">
        <v>9349.4997225960269</v>
      </c>
      <c r="W2576" s="181">
        <v>9649.5174811013239</v>
      </c>
      <c r="X2576" s="181">
        <v>9951.9622700676846</v>
      </c>
      <c r="Y2576" s="181">
        <v>10256.502036579586</v>
      </c>
    </row>
    <row r="2577" spans="1:25" x14ac:dyDescent="0.25">
      <c r="A2577" s="178" t="s">
        <v>2206</v>
      </c>
      <c r="B2577" s="178" t="s">
        <v>804</v>
      </c>
      <c r="C2577" s="178" t="s">
        <v>1957</v>
      </c>
      <c r="D2577" s="178" t="s">
        <v>2470</v>
      </c>
      <c r="E2577" s="181">
        <v>3851.3660764237143</v>
      </c>
      <c r="F2577" s="181">
        <v>3989.1325586746611</v>
      </c>
      <c r="G2577" s="181">
        <v>4121.667367964098</v>
      </c>
      <c r="H2577" s="181">
        <v>4252.4142946608672</v>
      </c>
      <c r="I2577" s="181">
        <v>4382.095271535356</v>
      </c>
      <c r="J2577" s="182">
        <v>4511.1011397293832</v>
      </c>
      <c r="K2577" s="181">
        <v>4639.7695235340361</v>
      </c>
      <c r="L2577" s="181">
        <v>4768.292625481663</v>
      </c>
      <c r="M2577" s="181">
        <v>4896.6649199162375</v>
      </c>
      <c r="N2577" s="181">
        <v>5024.812760942049</v>
      </c>
      <c r="O2577" s="181">
        <v>5152.7601188055432</v>
      </c>
      <c r="P2577" s="181">
        <v>5280.4606773112482</v>
      </c>
      <c r="Q2577" s="181">
        <v>5407.818307746621</v>
      </c>
      <c r="R2577" s="181">
        <v>5534.7066566548374</v>
      </c>
      <c r="S2577" s="181">
        <v>5660.9943691941571</v>
      </c>
      <c r="T2577" s="181">
        <v>5786.5762002911242</v>
      </c>
      <c r="U2577" s="181">
        <v>5910.9048192797936</v>
      </c>
      <c r="V2577" s="181">
        <v>6033.3975674252251</v>
      </c>
      <c r="W2577" s="181">
        <v>6153.9065929652088</v>
      </c>
      <c r="X2577" s="181">
        <v>6272.2845965165925</v>
      </c>
      <c r="Y2577" s="181">
        <v>6388.3402253391123</v>
      </c>
    </row>
    <row r="2578" spans="1:25" x14ac:dyDescent="0.25">
      <c r="A2578" s="178" t="s">
        <v>2206</v>
      </c>
      <c r="B2578" s="178" t="s">
        <v>804</v>
      </c>
      <c r="C2578" s="178" t="s">
        <v>1518</v>
      </c>
      <c r="D2578" s="178" t="s">
        <v>2471</v>
      </c>
      <c r="E2578" s="181">
        <v>1805.1033648892392</v>
      </c>
      <c r="F2578" s="181">
        <v>1891.8818517639036</v>
      </c>
      <c r="G2578" s="181">
        <v>1977.9565670253646</v>
      </c>
      <c r="H2578" s="181">
        <v>2064.9410047903684</v>
      </c>
      <c r="I2578" s="181">
        <v>2153.1890491828358</v>
      </c>
      <c r="J2578" s="182">
        <v>2242.9065498668629</v>
      </c>
      <c r="K2578" s="181">
        <v>2334.2818375293905</v>
      </c>
      <c r="L2578" s="181">
        <v>2427.4374663728586</v>
      </c>
      <c r="M2578" s="181">
        <v>2522.3991137733515</v>
      </c>
      <c r="N2578" s="181">
        <v>2619.1572305455243</v>
      </c>
      <c r="O2578" s="181">
        <v>2717.7523492055766</v>
      </c>
      <c r="P2578" s="181">
        <v>2818.1884835912547</v>
      </c>
      <c r="Q2578" s="181">
        <v>2920.4419807626282</v>
      </c>
      <c r="R2578" s="181">
        <v>3024.4705977697918</v>
      </c>
      <c r="S2578" s="181">
        <v>3130.2263997655054</v>
      </c>
      <c r="T2578" s="181">
        <v>3237.6729098006085</v>
      </c>
      <c r="U2578" s="181">
        <v>3346.5208034774837</v>
      </c>
      <c r="V2578" s="181">
        <v>3456.4459882400988</v>
      </c>
      <c r="W2578" s="181">
        <v>3567.3604979523307</v>
      </c>
      <c r="X2578" s="181">
        <v>3679.1722641969309</v>
      </c>
      <c r="Y2578" s="181">
        <v>3791.7585292861318</v>
      </c>
    </row>
    <row r="2579" spans="1:25" x14ac:dyDescent="0.25">
      <c r="A2579" s="178" t="s">
        <v>2206</v>
      </c>
      <c r="B2579" s="178" t="s">
        <v>804</v>
      </c>
      <c r="C2579" s="178" t="s">
        <v>301</v>
      </c>
      <c r="D2579" s="178" t="s">
        <v>2472</v>
      </c>
      <c r="E2579" s="181">
        <v>1897.4622636044362</v>
      </c>
      <c r="F2579" s="181">
        <v>1988.6808095005449</v>
      </c>
      <c r="G2579" s="181">
        <v>2079.1595750027859</v>
      </c>
      <c r="H2579" s="181">
        <v>2170.594609356107</v>
      </c>
      <c r="I2579" s="181">
        <v>2263.3579033195365</v>
      </c>
      <c r="J2579" s="182">
        <v>2357.6658389447589</v>
      </c>
      <c r="K2579" s="181">
        <v>2453.7163829402184</v>
      </c>
      <c r="L2579" s="181">
        <v>2551.6383600474232</v>
      </c>
      <c r="M2579" s="181">
        <v>2651.4587614365719</v>
      </c>
      <c r="N2579" s="181">
        <v>2753.1675493340981</v>
      </c>
      <c r="O2579" s="181">
        <v>2856.8073301200207</v>
      </c>
      <c r="P2579" s="181">
        <v>2962.3823230018402</v>
      </c>
      <c r="Q2579" s="181">
        <v>3069.8676648266678</v>
      </c>
      <c r="R2579" s="181">
        <v>3179.2189512656942</v>
      </c>
      <c r="S2579" s="181">
        <v>3290.3857948643745</v>
      </c>
      <c r="T2579" s="181">
        <v>3403.3298523145795</v>
      </c>
      <c r="U2579" s="181">
        <v>3517.7469958100596</v>
      </c>
      <c r="V2579" s="181">
        <v>3633.296550458203</v>
      </c>
      <c r="W2579" s="181">
        <v>3749.8860492972744</v>
      </c>
      <c r="X2579" s="181">
        <v>3867.4187131894155</v>
      </c>
      <c r="Y2579" s="181">
        <v>3985.765503496375</v>
      </c>
    </row>
    <row r="2580" spans="1:25" x14ac:dyDescent="0.25">
      <c r="A2580" s="178" t="s">
        <v>2206</v>
      </c>
      <c r="B2580" s="178" t="s">
        <v>804</v>
      </c>
      <c r="C2580" s="178" t="s">
        <v>240</v>
      </c>
      <c r="D2580" s="178" t="s">
        <v>241</v>
      </c>
      <c r="E2580" s="181">
        <v>38630.648702609731</v>
      </c>
      <c r="F2580" s="181">
        <v>38887.515086482104</v>
      </c>
      <c r="G2580" s="181">
        <v>39054.723647700856</v>
      </c>
      <c r="H2580" s="181">
        <v>39170.626872489549</v>
      </c>
      <c r="I2580" s="181">
        <v>39245.292965229659</v>
      </c>
      <c r="J2580" s="182">
        <v>39284.995661792891</v>
      </c>
      <c r="K2580" s="181">
        <v>39295.031184507534</v>
      </c>
      <c r="L2580" s="181">
        <v>39279.057921949105</v>
      </c>
      <c r="M2580" s="181">
        <v>39238.871566955015</v>
      </c>
      <c r="N2580" s="181">
        <v>39175.648953941156</v>
      </c>
      <c r="O2580" s="181">
        <v>39091.280863518972</v>
      </c>
      <c r="P2580" s="181">
        <v>38987.032334267133</v>
      </c>
      <c r="Q2580" s="181">
        <v>38863.76459830255</v>
      </c>
      <c r="R2580" s="181">
        <v>38722.120478372439</v>
      </c>
      <c r="S2580" s="181">
        <v>38562.721964235592</v>
      </c>
      <c r="T2580" s="181">
        <v>38386.377384200168</v>
      </c>
      <c r="U2580" s="181">
        <v>38191.030163538475</v>
      </c>
      <c r="V2580" s="181">
        <v>37974.686311890589</v>
      </c>
      <c r="W2580" s="181">
        <v>37738.30061022169</v>
      </c>
      <c r="X2580" s="181">
        <v>37482.815790167617</v>
      </c>
      <c r="Y2580" s="181">
        <v>37208.900325074894</v>
      </c>
    </row>
    <row r="2581" spans="1:25" x14ac:dyDescent="0.25">
      <c r="A2581" s="178" t="s">
        <v>2206</v>
      </c>
      <c r="B2581" s="178" t="s">
        <v>808</v>
      </c>
      <c r="C2581" s="178" t="s">
        <v>218</v>
      </c>
      <c r="D2581" s="178" t="s">
        <v>2473</v>
      </c>
      <c r="E2581" s="181">
        <v>7772.9495973620524</v>
      </c>
      <c r="F2581" s="181">
        <v>7773.2198751819642</v>
      </c>
      <c r="G2581" s="181">
        <v>7760.9025989077782</v>
      </c>
      <c r="H2581" s="181">
        <v>7742.2085180659842</v>
      </c>
      <c r="I2581" s="181">
        <v>7718.0902602810138</v>
      </c>
      <c r="J2581" s="182">
        <v>7689.027456932653</v>
      </c>
      <c r="K2581" s="181">
        <v>7655.453663799778</v>
      </c>
      <c r="L2581" s="181">
        <v>7617.7132964974644</v>
      </c>
      <c r="M2581" s="181">
        <v>7575.9096553887539</v>
      </c>
      <c r="N2581" s="181">
        <v>7530.0983565391989</v>
      </c>
      <c r="O2581" s="181">
        <v>7480.5235164982214</v>
      </c>
      <c r="P2581" s="181">
        <v>7427.3565045955056</v>
      </c>
      <c r="Q2581" s="181">
        <v>7370.7247885628158</v>
      </c>
      <c r="R2581" s="181">
        <v>7310.7362746678627</v>
      </c>
      <c r="S2581" s="181">
        <v>7247.4886885424739</v>
      </c>
      <c r="T2581" s="181">
        <v>7181.0704513372948</v>
      </c>
      <c r="U2581" s="181">
        <v>7111.4257291466211</v>
      </c>
      <c r="V2581" s="181">
        <v>7038.5289933859622</v>
      </c>
      <c r="W2581" s="181">
        <v>6962.52047522675</v>
      </c>
      <c r="X2581" s="181">
        <v>6883.5318495786414</v>
      </c>
      <c r="Y2581" s="181">
        <v>6801.6213585292489</v>
      </c>
    </row>
    <row r="2582" spans="1:25" x14ac:dyDescent="0.25">
      <c r="A2582" s="178" t="s">
        <v>2206</v>
      </c>
      <c r="B2582" s="178" t="s">
        <v>808</v>
      </c>
      <c r="C2582" s="178" t="s">
        <v>506</v>
      </c>
      <c r="D2582" s="178" t="s">
        <v>1709</v>
      </c>
      <c r="E2582" s="181">
        <v>4116.8414237117568</v>
      </c>
      <c r="F2582" s="181">
        <v>4184.5001703868966</v>
      </c>
      <c r="G2582" s="181">
        <v>4246.3835685909671</v>
      </c>
      <c r="H2582" s="181">
        <v>4305.6249971339275</v>
      </c>
      <c r="I2582" s="181">
        <v>4362.6014705604857</v>
      </c>
      <c r="J2582" s="182">
        <v>4417.4480440806174</v>
      </c>
      <c r="K2582" s="181">
        <v>4470.2861197429993</v>
      </c>
      <c r="L2582" s="181">
        <v>4521.1962881422487</v>
      </c>
      <c r="M2582" s="181">
        <v>4570.1228680207169</v>
      </c>
      <c r="N2582" s="181">
        <v>4616.9810121371811</v>
      </c>
      <c r="O2582" s="181">
        <v>4661.8015550508753</v>
      </c>
      <c r="P2582" s="181">
        <v>4704.5751488332926</v>
      </c>
      <c r="Q2582" s="181">
        <v>4745.2673525569735</v>
      </c>
      <c r="R2582" s="181">
        <v>4783.8324256491578</v>
      </c>
      <c r="S2582" s="181">
        <v>4820.2186320525961</v>
      </c>
      <c r="T2582" s="181">
        <v>4854.3683621707605</v>
      </c>
      <c r="U2582" s="181">
        <v>4886.1249654800367</v>
      </c>
      <c r="V2582" s="181">
        <v>4915.3465840358922</v>
      </c>
      <c r="W2582" s="181">
        <v>4942.003826270583</v>
      </c>
      <c r="X2582" s="181">
        <v>4966.063499405388</v>
      </c>
      <c r="Y2582" s="181">
        <v>4987.4406870950179</v>
      </c>
    </row>
    <row r="2583" spans="1:25" x14ac:dyDescent="0.25">
      <c r="A2583" s="178" t="s">
        <v>2206</v>
      </c>
      <c r="B2583" s="178" t="s">
        <v>808</v>
      </c>
      <c r="C2583" s="178" t="s">
        <v>510</v>
      </c>
      <c r="D2583" s="178" t="s">
        <v>2474</v>
      </c>
      <c r="E2583" s="181">
        <v>5271.2398787655275</v>
      </c>
      <c r="F2583" s="181">
        <v>5374.8021693175688</v>
      </c>
      <c r="G2583" s="181">
        <v>5471.524737977823</v>
      </c>
      <c r="H2583" s="181">
        <v>5565.3899668872564</v>
      </c>
      <c r="I2583" s="181">
        <v>5656.8569031447414</v>
      </c>
      <c r="J2583" s="182">
        <v>5746.0758462736922</v>
      </c>
      <c r="K2583" s="181">
        <v>5833.1813349300428</v>
      </c>
      <c r="L2583" s="181">
        <v>5918.2563317933409</v>
      </c>
      <c r="M2583" s="181">
        <v>6001.2060416896584</v>
      </c>
      <c r="N2583" s="181">
        <v>6081.8961832626037</v>
      </c>
      <c r="O2583" s="181">
        <v>6160.3437831491783</v>
      </c>
      <c r="P2583" s="181">
        <v>6236.5129614785455</v>
      </c>
      <c r="Q2583" s="181">
        <v>6310.3341597174258</v>
      </c>
      <c r="R2583" s="181">
        <v>6381.7220119584481</v>
      </c>
      <c r="S2583" s="181">
        <v>6450.5821995556253</v>
      </c>
      <c r="T2583" s="181">
        <v>6516.8114811211908</v>
      </c>
      <c r="U2583" s="181">
        <v>6580.1720911102893</v>
      </c>
      <c r="V2583" s="181">
        <v>6640.44340841758</v>
      </c>
      <c r="W2583" s="181">
        <v>6697.5546206654799</v>
      </c>
      <c r="X2583" s="181">
        <v>6751.4290450325825</v>
      </c>
      <c r="Y2583" s="181">
        <v>6801.9186846037164</v>
      </c>
    </row>
    <row r="2584" spans="1:25" x14ac:dyDescent="0.25">
      <c r="A2584" s="178" t="s">
        <v>2206</v>
      </c>
      <c r="B2584" s="178" t="s">
        <v>808</v>
      </c>
      <c r="C2584" s="178" t="s">
        <v>512</v>
      </c>
      <c r="D2584" s="178" t="s">
        <v>2475</v>
      </c>
      <c r="E2584" s="181">
        <v>5956.6960280774556</v>
      </c>
      <c r="F2584" s="181">
        <v>6051.8826869811355</v>
      </c>
      <c r="G2584" s="181">
        <v>6138.6340336354942</v>
      </c>
      <c r="H2584" s="181">
        <v>6221.4889657530975</v>
      </c>
      <c r="I2584" s="181">
        <v>6300.9971916188088</v>
      </c>
      <c r="J2584" s="182">
        <v>6377.3581296193588</v>
      </c>
      <c r="K2584" s="181">
        <v>6450.7511432729889</v>
      </c>
      <c r="L2584" s="181">
        <v>6521.2964130472401</v>
      </c>
      <c r="M2584" s="181">
        <v>6588.9174395894215</v>
      </c>
      <c r="N2584" s="181">
        <v>6653.4958330000309</v>
      </c>
      <c r="O2584" s="181">
        <v>6715.0800523355829</v>
      </c>
      <c r="P2584" s="181">
        <v>6773.6606186832187</v>
      </c>
      <c r="Q2584" s="181">
        <v>6829.1919608680037</v>
      </c>
      <c r="R2584" s="181">
        <v>6881.6123381697016</v>
      </c>
      <c r="S2584" s="181">
        <v>6930.851503293612</v>
      </c>
      <c r="T2584" s="181">
        <v>6976.8308967932289</v>
      </c>
      <c r="U2584" s="181">
        <v>7019.3298230166456</v>
      </c>
      <c r="V2584" s="181">
        <v>7058.1492265282941</v>
      </c>
      <c r="W2584" s="181">
        <v>7093.251835212388</v>
      </c>
      <c r="X2584" s="181">
        <v>7124.5949946433984</v>
      </c>
      <c r="Y2584" s="181">
        <v>7152.0619588569334</v>
      </c>
    </row>
    <row r="2585" spans="1:25" x14ac:dyDescent="0.25">
      <c r="A2585" s="178" t="s">
        <v>2206</v>
      </c>
      <c r="B2585" s="178" t="s">
        <v>808</v>
      </c>
      <c r="C2585" s="178" t="s">
        <v>464</v>
      </c>
      <c r="D2585" s="178" t="s">
        <v>2476</v>
      </c>
      <c r="E2585" s="181">
        <v>6296.3457068532753</v>
      </c>
      <c r="F2585" s="181">
        <v>6383.3082589868845</v>
      </c>
      <c r="G2585" s="181">
        <v>6460.9926887766851</v>
      </c>
      <c r="H2585" s="181">
        <v>6534.2242018945035</v>
      </c>
      <c r="I2585" s="181">
        <v>6603.6062919107062</v>
      </c>
      <c r="J2585" s="182">
        <v>6669.3710899772414</v>
      </c>
      <c r="K2585" s="181">
        <v>6731.7279195039391</v>
      </c>
      <c r="L2585" s="181">
        <v>6790.822783963562</v>
      </c>
      <c r="M2585" s="181">
        <v>6846.5961593727625</v>
      </c>
      <c r="N2585" s="181">
        <v>6898.9456805334275</v>
      </c>
      <c r="O2585" s="181">
        <v>6947.9425792644706</v>
      </c>
      <c r="P2585" s="181">
        <v>6993.5977513931039</v>
      </c>
      <c r="Q2585" s="181">
        <v>7035.8849045384022</v>
      </c>
      <c r="R2585" s="181">
        <v>7074.7614366444968</v>
      </c>
      <c r="S2585" s="181">
        <v>7110.1764727665231</v>
      </c>
      <c r="T2585" s="181">
        <v>7142.0711546356279</v>
      </c>
      <c r="U2585" s="181">
        <v>7170.2420272818936</v>
      </c>
      <c r="V2585" s="181">
        <v>7194.50952546179</v>
      </c>
      <c r="W2585" s="181">
        <v>7214.8602741001887</v>
      </c>
      <c r="X2585" s="181">
        <v>7231.2756548133411</v>
      </c>
      <c r="Y2585" s="181">
        <v>7243.6622736171175</v>
      </c>
    </row>
    <row r="2586" spans="1:25" x14ac:dyDescent="0.25">
      <c r="A2586" s="178" t="s">
        <v>2206</v>
      </c>
      <c r="B2586" s="178" t="s">
        <v>808</v>
      </c>
      <c r="C2586" s="178" t="s">
        <v>972</v>
      </c>
      <c r="D2586" s="178" t="s">
        <v>2477</v>
      </c>
      <c r="E2586" s="181">
        <v>5107.058765157879</v>
      </c>
      <c r="F2586" s="181">
        <v>5336.9493786419625</v>
      </c>
      <c r="G2586" s="181">
        <v>5568.1572485279094</v>
      </c>
      <c r="H2586" s="181">
        <v>5804.5859983183846</v>
      </c>
      <c r="I2586" s="181">
        <v>6046.7688446553902</v>
      </c>
      <c r="J2586" s="182">
        <v>6294.9466357662859</v>
      </c>
      <c r="K2586" s="181">
        <v>6549.3575526181176</v>
      </c>
      <c r="L2586" s="181">
        <v>6810.1945598419306</v>
      </c>
      <c r="M2586" s="181">
        <v>7077.4500103432392</v>
      </c>
      <c r="N2586" s="181">
        <v>7351.0571640742555</v>
      </c>
      <c r="O2586" s="181">
        <v>7631.1197928580314</v>
      </c>
      <c r="P2586" s="181">
        <v>7917.6750911919671</v>
      </c>
      <c r="Q2586" s="181">
        <v>8210.7103015485827</v>
      </c>
      <c r="R2586" s="181">
        <v>8510.1806396379161</v>
      </c>
      <c r="S2586" s="181">
        <v>8816.0152910591296</v>
      </c>
      <c r="T2586" s="181">
        <v>9128.1150141817161</v>
      </c>
      <c r="U2586" s="181">
        <v>9446.1692401871915</v>
      </c>
      <c r="V2586" s="181">
        <v>9769.8540288522545</v>
      </c>
      <c r="W2586" s="181">
        <v>10099.032827863213</v>
      </c>
      <c r="X2586" s="181">
        <v>10433.541607050673</v>
      </c>
      <c r="Y2586" s="181">
        <v>10773.082978690387</v>
      </c>
    </row>
    <row r="2587" spans="1:25" x14ac:dyDescent="0.25">
      <c r="A2587" s="178" t="s">
        <v>2206</v>
      </c>
      <c r="B2587" s="178" t="s">
        <v>808</v>
      </c>
      <c r="C2587" s="178" t="s">
        <v>698</v>
      </c>
      <c r="D2587" s="178" t="s">
        <v>2478</v>
      </c>
      <c r="E2587" s="181">
        <v>1308.3182490609397</v>
      </c>
      <c r="F2587" s="181">
        <v>1368.6284486042573</v>
      </c>
      <c r="G2587" s="181">
        <v>1429.4004243270847</v>
      </c>
      <c r="H2587" s="181">
        <v>1491.6385563110525</v>
      </c>
      <c r="I2587" s="181">
        <v>1555.4843752780605</v>
      </c>
      <c r="J2587" s="182">
        <v>1621.0047021179973</v>
      </c>
      <c r="K2587" s="181">
        <v>1688.2659371302489</v>
      </c>
      <c r="L2587" s="181">
        <v>1757.3230776520704</v>
      </c>
      <c r="M2587" s="181">
        <v>1828.1795180067863</v>
      </c>
      <c r="N2587" s="181">
        <v>1900.823375160033</v>
      </c>
      <c r="O2587" s="181">
        <v>1975.2868418747685</v>
      </c>
      <c r="P2587" s="181">
        <v>2051.584982027457</v>
      </c>
      <c r="Q2587" s="181">
        <v>2129.7199538297773</v>
      </c>
      <c r="R2587" s="181">
        <v>2209.6855971302698</v>
      </c>
      <c r="S2587" s="181">
        <v>2291.4689489557459</v>
      </c>
      <c r="T2587" s="181">
        <v>2375.0495846323647</v>
      </c>
      <c r="U2587" s="181">
        <v>2460.3519410972285</v>
      </c>
      <c r="V2587" s="181">
        <v>2547.296644432739</v>
      </c>
      <c r="W2587" s="181">
        <v>2635.8528892341292</v>
      </c>
      <c r="X2587" s="181">
        <v>2725.9825529920072</v>
      </c>
      <c r="Y2587" s="181">
        <v>2817.6124665418938</v>
      </c>
    </row>
    <row r="2588" spans="1:25" x14ac:dyDescent="0.25">
      <c r="A2588" s="178" t="s">
        <v>2206</v>
      </c>
      <c r="B2588" s="178" t="s">
        <v>808</v>
      </c>
      <c r="C2588" s="178" t="s">
        <v>240</v>
      </c>
      <c r="D2588" s="178" t="s">
        <v>241</v>
      </c>
      <c r="E2588" s="181">
        <v>26973.930833776409</v>
      </c>
      <c r="F2588" s="181">
        <v>27480.869743890591</v>
      </c>
      <c r="G2588" s="181">
        <v>27960.350839015759</v>
      </c>
      <c r="H2588" s="181">
        <v>28433.009673919358</v>
      </c>
      <c r="I2588" s="181">
        <v>28901.419322464866</v>
      </c>
      <c r="J2588" s="182">
        <v>29366.550243624602</v>
      </c>
      <c r="K2588" s="181">
        <v>29829.271696370957</v>
      </c>
      <c r="L2588" s="181">
        <v>30290.171325921074</v>
      </c>
      <c r="M2588" s="181">
        <v>30748.910025860725</v>
      </c>
      <c r="N2588" s="181">
        <v>31204.927203584273</v>
      </c>
      <c r="O2588" s="181">
        <v>31658.419318478325</v>
      </c>
      <c r="P2588" s="181">
        <v>32109.294835270324</v>
      </c>
      <c r="Q2588" s="181">
        <v>32557.271607108127</v>
      </c>
      <c r="R2588" s="181">
        <v>33001.96760065198</v>
      </c>
      <c r="S2588" s="181">
        <v>33442.935276427197</v>
      </c>
      <c r="T2588" s="181">
        <v>33879.660775296128</v>
      </c>
      <c r="U2588" s="181">
        <v>34310.90785403848</v>
      </c>
      <c r="V2588" s="181">
        <v>34735.499501987382</v>
      </c>
      <c r="W2588" s="181">
        <v>35153.013670586683</v>
      </c>
      <c r="X2588" s="181">
        <v>35562.97546018946</v>
      </c>
      <c r="Y2588" s="181">
        <v>35964.510263457494</v>
      </c>
    </row>
    <row r="2589" spans="1:25" x14ac:dyDescent="0.25">
      <c r="A2589" s="178" t="s">
        <v>2206</v>
      </c>
      <c r="B2589" s="178" t="s">
        <v>810</v>
      </c>
      <c r="C2589" s="178" t="s">
        <v>218</v>
      </c>
      <c r="D2589" s="178" t="s">
        <v>2479</v>
      </c>
      <c r="E2589" s="181">
        <v>4143.4023821108258</v>
      </c>
      <c r="F2589" s="181">
        <v>4196.591911782295</v>
      </c>
      <c r="G2589" s="181">
        <v>4237.2014479627842</v>
      </c>
      <c r="H2589" s="181">
        <v>4269.8524187075127</v>
      </c>
      <c r="I2589" s="181">
        <v>4296.1084795910938</v>
      </c>
      <c r="J2589" s="182">
        <v>4317.0306695910222</v>
      </c>
      <c r="K2589" s="181">
        <v>4333.4958567564599</v>
      </c>
      <c r="L2589" s="181">
        <v>4346.1588570756376</v>
      </c>
      <c r="M2589" s="181">
        <v>4355.4422444884412</v>
      </c>
      <c r="N2589" s="181">
        <v>4361.6892684054446</v>
      </c>
      <c r="O2589" s="181">
        <v>4365.3021434480188</v>
      </c>
      <c r="P2589" s="181">
        <v>4366.6069955748171</v>
      </c>
      <c r="Q2589" s="181">
        <v>4365.8838389114835</v>
      </c>
      <c r="R2589" s="181">
        <v>4363.3921365713377</v>
      </c>
      <c r="S2589" s="181">
        <v>4359.3856970612387</v>
      </c>
      <c r="T2589" s="181">
        <v>4354.1528262440579</v>
      </c>
      <c r="U2589" s="181">
        <v>4347.4673709745612</v>
      </c>
      <c r="V2589" s="181">
        <v>4339.0196413282702</v>
      </c>
      <c r="W2589" s="181">
        <v>4328.9431495266917</v>
      </c>
      <c r="X2589" s="181">
        <v>4317.3601909839199</v>
      </c>
      <c r="Y2589" s="181">
        <v>4304.3614464550383</v>
      </c>
    </row>
    <row r="2590" spans="1:25" x14ac:dyDescent="0.25">
      <c r="A2590" s="178" t="s">
        <v>2206</v>
      </c>
      <c r="B2590" s="178" t="s">
        <v>810</v>
      </c>
      <c r="C2590" s="178" t="s">
        <v>528</v>
      </c>
      <c r="D2590" s="178" t="s">
        <v>2480</v>
      </c>
      <c r="E2590" s="181">
        <v>4842.0172147007988</v>
      </c>
      <c r="F2590" s="181">
        <v>5020.6763773213734</v>
      </c>
      <c r="G2590" s="181">
        <v>5189.6835022193254</v>
      </c>
      <c r="H2590" s="181">
        <v>5353.90790978109</v>
      </c>
      <c r="I2590" s="181">
        <v>5514.7971547196503</v>
      </c>
      <c r="J2590" s="182">
        <v>5673.2994773787404</v>
      </c>
      <c r="K2590" s="181">
        <v>5830.2238873396773</v>
      </c>
      <c r="L2590" s="181">
        <v>5986.1654299509555</v>
      </c>
      <c r="M2590" s="181">
        <v>6141.4603024527069</v>
      </c>
      <c r="N2590" s="181">
        <v>6296.3720744082675</v>
      </c>
      <c r="O2590" s="181">
        <v>6451.2851974188006</v>
      </c>
      <c r="P2590" s="181">
        <v>6606.5132534716477</v>
      </c>
      <c r="Q2590" s="181">
        <v>6762.3345455216095</v>
      </c>
      <c r="R2590" s="181">
        <v>6919.0264692409555</v>
      </c>
      <c r="S2590" s="181">
        <v>7076.8878602500272</v>
      </c>
      <c r="T2590" s="181">
        <v>7236.3065862885142</v>
      </c>
      <c r="U2590" s="181">
        <v>7396.8343533261514</v>
      </c>
      <c r="V2590" s="181">
        <v>7557.8357511005788</v>
      </c>
      <c r="W2590" s="181">
        <v>7719.4078527458096</v>
      </c>
      <c r="X2590" s="181">
        <v>7881.6411783083895</v>
      </c>
      <c r="Y2590" s="181">
        <v>8044.580108905946</v>
      </c>
    </row>
    <row r="2591" spans="1:25" x14ac:dyDescent="0.25">
      <c r="A2591" s="178" t="s">
        <v>2206</v>
      </c>
      <c r="B2591" s="178" t="s">
        <v>810</v>
      </c>
      <c r="C2591" s="178" t="s">
        <v>240</v>
      </c>
      <c r="D2591" s="178" t="s">
        <v>241</v>
      </c>
      <c r="E2591" s="181">
        <v>4206.0722420931615</v>
      </c>
      <c r="F2591" s="181">
        <v>4304.5404032786746</v>
      </c>
      <c r="G2591" s="181">
        <v>4391.8330671860394</v>
      </c>
      <c r="H2591" s="181">
        <v>4472.4181179048855</v>
      </c>
      <c r="I2591" s="181">
        <v>4547.7195865761087</v>
      </c>
      <c r="J2591" s="182">
        <v>4618.6865115850651</v>
      </c>
      <c r="K2591" s="181">
        <v>4686.1110764696432</v>
      </c>
      <c r="L2591" s="181">
        <v>4750.5782568482309</v>
      </c>
      <c r="M2591" s="181">
        <v>4812.4428987571591</v>
      </c>
      <c r="N2591" s="181">
        <v>4871.9876530419479</v>
      </c>
      <c r="O2591" s="181">
        <v>4929.5749957374937</v>
      </c>
      <c r="P2591" s="181">
        <v>4985.4972949191233</v>
      </c>
      <c r="Q2591" s="181">
        <v>5040.0073220283557</v>
      </c>
      <c r="R2591" s="181">
        <v>5093.3457130600209</v>
      </c>
      <c r="S2591" s="181">
        <v>5145.7577241928993</v>
      </c>
      <c r="T2591" s="181">
        <v>5197.5412764207767</v>
      </c>
      <c r="U2591" s="181">
        <v>5248.3870702882778</v>
      </c>
      <c r="V2591" s="181">
        <v>5297.8699451167859</v>
      </c>
      <c r="W2591" s="181">
        <v>5346.0929859945736</v>
      </c>
      <c r="X2591" s="181">
        <v>5393.1506005863512</v>
      </c>
      <c r="Y2591" s="181">
        <v>5439.1021804796028</v>
      </c>
    </row>
    <row r="2592" spans="1:25" x14ac:dyDescent="0.25">
      <c r="A2592" s="178" t="s">
        <v>2206</v>
      </c>
      <c r="B2592" s="178" t="s">
        <v>811</v>
      </c>
      <c r="C2592" s="178" t="s">
        <v>218</v>
      </c>
      <c r="D2592" s="178" t="s">
        <v>2481</v>
      </c>
      <c r="E2592" s="181">
        <v>16445.223056088944</v>
      </c>
      <c r="F2592" s="181">
        <v>16760.592554414452</v>
      </c>
      <c r="G2592" s="181">
        <v>17052.095031463996</v>
      </c>
      <c r="H2592" s="181">
        <v>17333.622327367222</v>
      </c>
      <c r="I2592" s="181">
        <v>17607.480174445922</v>
      </c>
      <c r="J2592" s="182">
        <v>17874.784882929194</v>
      </c>
      <c r="K2592" s="181">
        <v>18136.434996908276</v>
      </c>
      <c r="L2592" s="181">
        <v>18393.079179935659</v>
      </c>
      <c r="M2592" s="181">
        <v>18644.736300626733</v>
      </c>
      <c r="N2592" s="181">
        <v>18891.242055974919</v>
      </c>
      <c r="O2592" s="181">
        <v>19132.883780197481</v>
      </c>
      <c r="P2592" s="181">
        <v>19369.809421128502</v>
      </c>
      <c r="Q2592" s="181">
        <v>19602.099304503641</v>
      </c>
      <c r="R2592" s="181">
        <v>19829.785254110033</v>
      </c>
      <c r="S2592" s="181">
        <v>20052.849395432888</v>
      </c>
      <c r="T2592" s="181">
        <v>20271.183034091155</v>
      </c>
      <c r="U2592" s="181">
        <v>20483.965425521739</v>
      </c>
      <c r="V2592" s="181">
        <v>20690.456873150775</v>
      </c>
      <c r="W2592" s="181">
        <v>20890.628007874879</v>
      </c>
      <c r="X2592" s="181">
        <v>21084.416749374454</v>
      </c>
      <c r="Y2592" s="181">
        <v>21271.475478574674</v>
      </c>
    </row>
    <row r="2593" spans="1:25" x14ac:dyDescent="0.25">
      <c r="A2593" s="178" t="s">
        <v>2206</v>
      </c>
      <c r="B2593" s="178" t="s">
        <v>811</v>
      </c>
      <c r="C2593" s="178" t="s">
        <v>560</v>
      </c>
      <c r="D2593" s="178" t="s">
        <v>2482</v>
      </c>
      <c r="E2593" s="181">
        <v>6428.839148635233</v>
      </c>
      <c r="F2593" s="181">
        <v>6535.4362345334957</v>
      </c>
      <c r="G2593" s="181">
        <v>6632.1658659314617</v>
      </c>
      <c r="H2593" s="181">
        <v>6724.4905291457053</v>
      </c>
      <c r="I2593" s="181">
        <v>6813.3341113390306</v>
      </c>
      <c r="J2593" s="182">
        <v>6899.1521690703639</v>
      </c>
      <c r="K2593" s="181">
        <v>6982.3119093519153</v>
      </c>
      <c r="L2593" s="181">
        <v>7063.0809536293609</v>
      </c>
      <c r="M2593" s="181">
        <v>7141.4830642816059</v>
      </c>
      <c r="N2593" s="181">
        <v>7217.4718674378837</v>
      </c>
      <c r="O2593" s="181">
        <v>7291.1736584432074</v>
      </c>
      <c r="P2593" s="181">
        <v>7362.6605522065684</v>
      </c>
      <c r="Q2593" s="181">
        <v>7431.9783742405498</v>
      </c>
      <c r="R2593" s="181">
        <v>7499.1542219322728</v>
      </c>
      <c r="S2593" s="181">
        <v>7564.1962491468912</v>
      </c>
      <c r="T2593" s="181">
        <v>7627.0784339806423</v>
      </c>
      <c r="U2593" s="181">
        <v>7687.5078698402122</v>
      </c>
      <c r="V2593" s="181">
        <v>7745.2250531179188</v>
      </c>
      <c r="W2593" s="181">
        <v>7800.2384403989508</v>
      </c>
      <c r="X2593" s="181">
        <v>7852.5443206149721</v>
      </c>
      <c r="Y2593" s="181">
        <v>7902.0330482616728</v>
      </c>
    </row>
    <row r="2594" spans="1:25" x14ac:dyDescent="0.25">
      <c r="A2594" s="178" t="s">
        <v>2206</v>
      </c>
      <c r="B2594" s="178" t="s">
        <v>811</v>
      </c>
      <c r="C2594" s="178" t="s">
        <v>240</v>
      </c>
      <c r="D2594" s="178" t="s">
        <v>241</v>
      </c>
      <c r="E2594" s="181">
        <v>1245.1192539189744</v>
      </c>
      <c r="F2594" s="181">
        <v>1305.0357202878247</v>
      </c>
      <c r="G2594" s="181">
        <v>1365.4400105677601</v>
      </c>
      <c r="H2594" s="181">
        <v>1427.4012076509546</v>
      </c>
      <c r="I2594" s="181">
        <v>1491.130962138129</v>
      </c>
      <c r="J2594" s="182">
        <v>1556.7585292163192</v>
      </c>
      <c r="K2594" s="181">
        <v>1624.4045731095525</v>
      </c>
      <c r="L2594" s="181">
        <v>1694.1761754496019</v>
      </c>
      <c r="M2594" s="181">
        <v>1766.1281996703367</v>
      </c>
      <c r="N2594" s="181">
        <v>1840.2987969511832</v>
      </c>
      <c r="O2594" s="181">
        <v>1916.7704826501983</v>
      </c>
      <c r="P2594" s="181">
        <v>1995.6155392523422</v>
      </c>
      <c r="Q2594" s="181">
        <v>2076.9018069016038</v>
      </c>
      <c r="R2594" s="181">
        <v>2160.6938714457565</v>
      </c>
      <c r="S2594" s="181">
        <v>2247.0522500218535</v>
      </c>
      <c r="T2594" s="181">
        <v>2336.0278917333562</v>
      </c>
      <c r="U2594" s="181">
        <v>2427.5870543803208</v>
      </c>
      <c r="V2594" s="181">
        <v>2521.6958818663097</v>
      </c>
      <c r="W2594" s="181">
        <v>2618.3998916345686</v>
      </c>
      <c r="X2594" s="181">
        <v>2717.7400862103905</v>
      </c>
      <c r="Y2594" s="181">
        <v>2819.7187598615128</v>
      </c>
    </row>
    <row r="2595" spans="1:25" x14ac:dyDescent="0.25">
      <c r="A2595" s="178" t="s">
        <v>2206</v>
      </c>
      <c r="B2595" s="178" t="s">
        <v>812</v>
      </c>
      <c r="C2595" s="178" t="s">
        <v>218</v>
      </c>
      <c r="D2595" s="178" t="s">
        <v>2483</v>
      </c>
      <c r="E2595" s="181">
        <v>23302.148613013545</v>
      </c>
      <c r="F2595" s="181">
        <v>24722.312901883502</v>
      </c>
      <c r="G2595" s="181">
        <v>26044.616797774739</v>
      </c>
      <c r="H2595" s="181">
        <v>27302.188140810977</v>
      </c>
      <c r="I2595" s="181">
        <v>28510.702944265315</v>
      </c>
      <c r="J2595" s="182">
        <v>29682.159914701318</v>
      </c>
      <c r="K2595" s="181">
        <v>30826.529186858425</v>
      </c>
      <c r="L2595" s="181">
        <v>31951.76772538439</v>
      </c>
      <c r="M2595" s="181">
        <v>33063.386653000314</v>
      </c>
      <c r="N2595" s="181">
        <v>34165.503755046957</v>
      </c>
      <c r="O2595" s="181">
        <v>35262.093874664431</v>
      </c>
      <c r="P2595" s="181">
        <v>36356.036249552104</v>
      </c>
      <c r="Q2595" s="181">
        <v>37449.346160396446</v>
      </c>
      <c r="R2595" s="181">
        <v>38543.328335637852</v>
      </c>
      <c r="S2595" s="181">
        <v>39638.783521850659</v>
      </c>
      <c r="T2595" s="181">
        <v>40736.348177729458</v>
      </c>
      <c r="U2595" s="181">
        <v>41835.082076252045</v>
      </c>
      <c r="V2595" s="181">
        <v>42933.541690394646</v>
      </c>
      <c r="W2595" s="181">
        <v>44031.270732591031</v>
      </c>
      <c r="X2595" s="181">
        <v>45127.534515857435</v>
      </c>
      <c r="Y2595" s="181">
        <v>46221.114538740883</v>
      </c>
    </row>
    <row r="2596" spans="1:25" x14ac:dyDescent="0.25">
      <c r="A2596" s="178" t="s">
        <v>2206</v>
      </c>
      <c r="B2596" s="178" t="s">
        <v>812</v>
      </c>
      <c r="C2596" s="178" t="s">
        <v>276</v>
      </c>
      <c r="D2596" s="178" t="s">
        <v>2484</v>
      </c>
      <c r="E2596" s="181">
        <v>3942.6829181442813</v>
      </c>
      <c r="F2596" s="181">
        <v>4038.6495500520095</v>
      </c>
      <c r="G2596" s="181">
        <v>4107.8656309319795</v>
      </c>
      <c r="H2596" s="181">
        <v>4157.6401653290613</v>
      </c>
      <c r="I2596" s="181">
        <v>4191.877246103174</v>
      </c>
      <c r="J2596" s="182">
        <v>4213.5419167257414</v>
      </c>
      <c r="K2596" s="181">
        <v>4225.0089624714456</v>
      </c>
      <c r="L2596" s="181">
        <v>4228.1373068806806</v>
      </c>
      <c r="M2596" s="181">
        <v>4224.2801727324331</v>
      </c>
      <c r="N2596" s="181">
        <v>4214.4838541907011</v>
      </c>
      <c r="O2596" s="181">
        <v>4199.6766150380481</v>
      </c>
      <c r="P2596" s="181">
        <v>4180.5696889765049</v>
      </c>
      <c r="Q2596" s="181">
        <v>4157.7116478326016</v>
      </c>
      <c r="R2596" s="181">
        <v>4131.5263607506176</v>
      </c>
      <c r="S2596" s="181">
        <v>4102.351020123323</v>
      </c>
      <c r="T2596" s="181">
        <v>4070.4814623890516</v>
      </c>
      <c r="U2596" s="181">
        <v>4036.0403514646191</v>
      </c>
      <c r="V2596" s="181">
        <v>3999.1047237641728</v>
      </c>
      <c r="W2596" s="181">
        <v>3959.8475586978184</v>
      </c>
      <c r="X2596" s="181">
        <v>3918.4114966378879</v>
      </c>
      <c r="Y2596" s="181">
        <v>3874.8958624187544</v>
      </c>
    </row>
    <row r="2597" spans="1:25" x14ac:dyDescent="0.25">
      <c r="A2597" s="178" t="s">
        <v>2206</v>
      </c>
      <c r="B2597" s="178" t="s">
        <v>812</v>
      </c>
      <c r="C2597" s="178" t="s">
        <v>506</v>
      </c>
      <c r="D2597" s="178" t="s">
        <v>2485</v>
      </c>
      <c r="E2597" s="181">
        <v>2275.5323217392702</v>
      </c>
      <c r="F2597" s="181">
        <v>2414.2160884241453</v>
      </c>
      <c r="G2597" s="181">
        <v>2543.3434622227087</v>
      </c>
      <c r="H2597" s="181">
        <v>2666.1494869158091</v>
      </c>
      <c r="I2597" s="181">
        <v>2784.1649773425138</v>
      </c>
      <c r="J2597" s="182">
        <v>2898.5616471099188</v>
      </c>
      <c r="K2597" s="181">
        <v>3010.3131130388797</v>
      </c>
      <c r="L2597" s="181">
        <v>3120.1963991944126</v>
      </c>
      <c r="M2597" s="181">
        <v>3228.7496850418188</v>
      </c>
      <c r="N2597" s="181">
        <v>3336.3750860165665</v>
      </c>
      <c r="O2597" s="181">
        <v>3443.4607587727655</v>
      </c>
      <c r="P2597" s="181">
        <v>3550.2878704489367</v>
      </c>
      <c r="Q2597" s="181">
        <v>3657.0532199075192</v>
      </c>
      <c r="R2597" s="181">
        <v>3763.8842182206213</v>
      </c>
      <c r="S2597" s="181">
        <v>3870.85906095474</v>
      </c>
      <c r="T2597" s="181">
        <v>3978.0399004184492</v>
      </c>
      <c r="U2597" s="181">
        <v>4085.3349203155631</v>
      </c>
      <c r="V2597" s="181">
        <v>4192.6031554306237</v>
      </c>
      <c r="W2597" s="181">
        <v>4299.800047765043</v>
      </c>
      <c r="X2597" s="181">
        <v>4406.8538526910752</v>
      </c>
      <c r="Y2597" s="181">
        <v>4513.6455794887488</v>
      </c>
    </row>
    <row r="2598" spans="1:25" x14ac:dyDescent="0.25">
      <c r="A2598" s="178" t="s">
        <v>2206</v>
      </c>
      <c r="B2598" s="178" t="s">
        <v>812</v>
      </c>
      <c r="C2598" s="178" t="s">
        <v>244</v>
      </c>
      <c r="D2598" s="178" t="s">
        <v>2486</v>
      </c>
      <c r="E2598" s="181">
        <v>1902.0905881445478</v>
      </c>
      <c r="F2598" s="181">
        <v>2017.9568666081395</v>
      </c>
      <c r="G2598" s="181">
        <v>2125.8288831806099</v>
      </c>
      <c r="H2598" s="181">
        <v>2228.4112273706151</v>
      </c>
      <c r="I2598" s="181">
        <v>2326.9837971142238</v>
      </c>
      <c r="J2598" s="182">
        <v>2422.5262181661565</v>
      </c>
      <c r="K2598" s="181">
        <v>2515.8524456942082</v>
      </c>
      <c r="L2598" s="181">
        <v>2607.6120449639361</v>
      </c>
      <c r="M2598" s="181">
        <v>2698.2549051728706</v>
      </c>
      <c r="N2598" s="181">
        <v>2788.1171589660075</v>
      </c>
      <c r="O2598" s="181">
        <v>2877.5232358181215</v>
      </c>
      <c r="P2598" s="181">
        <v>2966.7081249318371</v>
      </c>
      <c r="Q2598" s="181">
        <v>3055.8362903773786</v>
      </c>
      <c r="R2598" s="181">
        <v>3145.0141985440409</v>
      </c>
      <c r="S2598" s="181">
        <v>3234.3071814602649</v>
      </c>
      <c r="T2598" s="181">
        <v>3323.7671590585196</v>
      </c>
      <c r="U2598" s="181">
        <v>3413.3174037918407</v>
      </c>
      <c r="V2598" s="181">
        <v>3502.8401339230891</v>
      </c>
      <c r="W2598" s="181">
        <v>3592.2981253048547</v>
      </c>
      <c r="X2598" s="181">
        <v>3681.6314454487183</v>
      </c>
      <c r="Y2598" s="181">
        <v>3770.7406989216252</v>
      </c>
    </row>
    <row r="2599" spans="1:25" x14ac:dyDescent="0.25">
      <c r="A2599" s="178" t="s">
        <v>2206</v>
      </c>
      <c r="B2599" s="178" t="s">
        <v>812</v>
      </c>
      <c r="C2599" s="178" t="s">
        <v>512</v>
      </c>
      <c r="D2599" s="178" t="s">
        <v>2487</v>
      </c>
      <c r="E2599" s="181">
        <v>2375.0483881092928</v>
      </c>
      <c r="F2599" s="181">
        <v>2518.6878117619331</v>
      </c>
      <c r="G2599" s="181">
        <v>2652.2347497883088</v>
      </c>
      <c r="H2599" s="181">
        <v>2779.0745133556247</v>
      </c>
      <c r="I2599" s="181">
        <v>2900.810833786782</v>
      </c>
      <c r="J2599" s="182">
        <v>3018.6706443343082</v>
      </c>
      <c r="K2599" s="181">
        <v>3133.6725087930067</v>
      </c>
      <c r="L2599" s="181">
        <v>3246.6286428037433</v>
      </c>
      <c r="M2599" s="181">
        <v>3358.1014215780456</v>
      </c>
      <c r="N2599" s="181">
        <v>3468.5107794731257</v>
      </c>
      <c r="O2599" s="181">
        <v>3578.2614077564231</v>
      </c>
      <c r="P2599" s="181">
        <v>3687.6461573171287</v>
      </c>
      <c r="Q2599" s="181">
        <v>3796.8697701825899</v>
      </c>
      <c r="R2599" s="181">
        <v>3906.0646192857594</v>
      </c>
      <c r="S2599" s="181">
        <v>4015.3117924555736</v>
      </c>
      <c r="T2599" s="181">
        <v>4124.6756000788409</v>
      </c>
      <c r="U2599" s="181">
        <v>4234.0606653871891</v>
      </c>
      <c r="V2599" s="181">
        <v>4343.3208636604086</v>
      </c>
      <c r="W2599" s="181">
        <v>4452.4101563963013</v>
      </c>
      <c r="X2599" s="181">
        <v>4561.2544471268684</v>
      </c>
      <c r="Y2599" s="181">
        <v>4669.7308901396464</v>
      </c>
    </row>
    <row r="2600" spans="1:25" x14ac:dyDescent="0.25">
      <c r="A2600" s="178" t="s">
        <v>2206</v>
      </c>
      <c r="B2600" s="178" t="s">
        <v>812</v>
      </c>
      <c r="C2600" s="178" t="s">
        <v>462</v>
      </c>
      <c r="D2600" s="178" t="s">
        <v>2488</v>
      </c>
      <c r="E2600" s="181">
        <v>1822.0673595171072</v>
      </c>
      <c r="F2600" s="181">
        <v>1933.114415257566</v>
      </c>
      <c r="G2600" s="181">
        <v>2036.5094629880653</v>
      </c>
      <c r="H2600" s="181">
        <v>2134.8428713987705</v>
      </c>
      <c r="I2600" s="181">
        <v>2229.3403966457608</v>
      </c>
      <c r="J2600" s="182">
        <v>2320.9402548544663</v>
      </c>
      <c r="K2600" s="181">
        <v>2410.4220418201248</v>
      </c>
      <c r="L2600" s="181">
        <v>2498.4079373170689</v>
      </c>
      <c r="M2600" s="181">
        <v>2585.3288731443863</v>
      </c>
      <c r="N2600" s="181">
        <v>2671.5068317247064</v>
      </c>
      <c r="O2600" s="181">
        <v>2757.2526183861169</v>
      </c>
      <c r="P2600" s="181">
        <v>2842.7913696651417</v>
      </c>
      <c r="Q2600" s="181">
        <v>2928.2806666166471</v>
      </c>
      <c r="R2600" s="181">
        <v>3013.8225300089216</v>
      </c>
      <c r="S2600" s="181">
        <v>3099.4795727031465</v>
      </c>
      <c r="T2600" s="181">
        <v>3185.3015613810289</v>
      </c>
      <c r="U2600" s="181">
        <v>3271.2149767720434</v>
      </c>
      <c r="V2600" s="181">
        <v>3357.1069450156606</v>
      </c>
      <c r="W2600" s="181">
        <v>3442.9417875701802</v>
      </c>
      <c r="X2600" s="181">
        <v>3528.6620569789402</v>
      </c>
      <c r="Y2600" s="181">
        <v>3614.172474829556</v>
      </c>
    </row>
    <row r="2601" spans="1:25" x14ac:dyDescent="0.25">
      <c r="A2601" s="178" t="s">
        <v>2206</v>
      </c>
      <c r="B2601" s="178" t="s">
        <v>812</v>
      </c>
      <c r="C2601" s="178" t="s">
        <v>464</v>
      </c>
      <c r="D2601" s="178" t="s">
        <v>2489</v>
      </c>
      <c r="E2601" s="181">
        <v>1554.2973252637485</v>
      </c>
      <c r="F2601" s="181">
        <v>1649.024965718025</v>
      </c>
      <c r="G2601" s="181">
        <v>1737.2251331232651</v>
      </c>
      <c r="H2601" s="181">
        <v>1821.1075169871272</v>
      </c>
      <c r="I2601" s="181">
        <v>1901.7177370035636</v>
      </c>
      <c r="J2601" s="182">
        <v>1979.8561295633549</v>
      </c>
      <c r="K2601" s="181">
        <v>2056.1877214850742</v>
      </c>
      <c r="L2601" s="181">
        <v>2131.2432573397314</v>
      </c>
      <c r="M2601" s="181">
        <v>2205.3903394221561</v>
      </c>
      <c r="N2601" s="181">
        <v>2278.9036317921928</v>
      </c>
      <c r="O2601" s="181">
        <v>2352.0482639949159</v>
      </c>
      <c r="P2601" s="181">
        <v>2425.0162866231385</v>
      </c>
      <c r="Q2601" s="181">
        <v>2497.9421227050821</v>
      </c>
      <c r="R2601" s="181">
        <v>2570.9128000920737</v>
      </c>
      <c r="S2601" s="181">
        <v>2643.9817300930599</v>
      </c>
      <c r="T2601" s="181">
        <v>2717.1913657051055</v>
      </c>
      <c r="U2601" s="181">
        <v>2790.4789920099415</v>
      </c>
      <c r="V2601" s="181">
        <v>2863.7483230285684</v>
      </c>
      <c r="W2601" s="181">
        <v>2936.9689235184887</v>
      </c>
      <c r="X2601" s="181">
        <v>3010.0917884702189</v>
      </c>
      <c r="Y2601" s="181">
        <v>3083.0356415353563</v>
      </c>
    </row>
    <row r="2602" spans="1:25" x14ac:dyDescent="0.25">
      <c r="A2602" s="178" t="s">
        <v>2206</v>
      </c>
      <c r="B2602" s="178" t="s">
        <v>812</v>
      </c>
      <c r="C2602" s="178" t="s">
        <v>972</v>
      </c>
      <c r="D2602" s="178" t="s">
        <v>2490</v>
      </c>
      <c r="E2602" s="181">
        <v>3706.7169875761874</v>
      </c>
      <c r="F2602" s="181">
        <v>3841.4181976548712</v>
      </c>
      <c r="G2602" s="181">
        <v>3953.0243756660038</v>
      </c>
      <c r="H2602" s="181">
        <v>4047.7903007103291</v>
      </c>
      <c r="I2602" s="181">
        <v>4128.9298601190312</v>
      </c>
      <c r="J2602" s="182">
        <v>4198.8862608832087</v>
      </c>
      <c r="K2602" s="181">
        <v>4259.6338492422092</v>
      </c>
      <c r="L2602" s="181">
        <v>4312.7229541367296</v>
      </c>
      <c r="M2602" s="181">
        <v>4359.26264200676</v>
      </c>
      <c r="N2602" s="181">
        <v>4400.1001170809668</v>
      </c>
      <c r="O2602" s="181">
        <v>4436.0032620917609</v>
      </c>
      <c r="P2602" s="181">
        <v>4467.5489248187723</v>
      </c>
      <c r="Q2602" s="181">
        <v>4495.1693611510691</v>
      </c>
      <c r="R2602" s="181">
        <v>4519.184413312033</v>
      </c>
      <c r="S2602" s="181">
        <v>4539.8363411906721</v>
      </c>
      <c r="T2602" s="181">
        <v>4557.3355157234282</v>
      </c>
      <c r="U2602" s="181">
        <v>4571.7088476905301</v>
      </c>
      <c r="V2602" s="181">
        <v>4582.9348636138966</v>
      </c>
      <c r="W2602" s="181">
        <v>4591.1049221878147</v>
      </c>
      <c r="X2602" s="181">
        <v>4596.2816732008132</v>
      </c>
      <c r="Y2602" s="181">
        <v>4598.4818000319319</v>
      </c>
    </row>
    <row r="2603" spans="1:25" x14ac:dyDescent="0.25">
      <c r="A2603" s="178" t="s">
        <v>2206</v>
      </c>
      <c r="B2603" s="178" t="s">
        <v>812</v>
      </c>
      <c r="C2603" s="178" t="s">
        <v>280</v>
      </c>
      <c r="D2603" s="178" t="s">
        <v>2491</v>
      </c>
      <c r="E2603" s="181">
        <v>1367.5764584663875</v>
      </c>
      <c r="F2603" s="181">
        <v>1450.9242767670812</v>
      </c>
      <c r="G2603" s="181">
        <v>1528.5287804972368</v>
      </c>
      <c r="H2603" s="181">
        <v>1602.3342047154076</v>
      </c>
      <c r="I2603" s="181">
        <v>1673.2605567166686</v>
      </c>
      <c r="J2603" s="182">
        <v>1742.0120268699375</v>
      </c>
      <c r="K2603" s="181">
        <v>1809.1737509832394</v>
      </c>
      <c r="L2603" s="181">
        <v>1875.2127142137731</v>
      </c>
      <c r="M2603" s="181">
        <v>1940.4523580526331</v>
      </c>
      <c r="N2603" s="181">
        <v>2005.1343506132009</v>
      </c>
      <c r="O2603" s="181">
        <v>2069.4919708945422</v>
      </c>
      <c r="P2603" s="181">
        <v>2133.6941980651177</v>
      </c>
      <c r="Q2603" s="181">
        <v>2197.8593066441485</v>
      </c>
      <c r="R2603" s="181">
        <v>2262.0638696519777</v>
      </c>
      <c r="S2603" s="181">
        <v>2326.3548819894804</v>
      </c>
      <c r="T2603" s="181">
        <v>2390.7696966897174</v>
      </c>
      <c r="U2603" s="181">
        <v>2455.2531329038088</v>
      </c>
      <c r="V2603" s="181">
        <v>2519.7204716812557</v>
      </c>
      <c r="W2603" s="181">
        <v>2584.1449340265135</v>
      </c>
      <c r="X2603" s="181">
        <v>2648.4834020005451</v>
      </c>
      <c r="Y2603" s="181">
        <v>2712.6643631463076</v>
      </c>
    </row>
    <row r="2604" spans="1:25" x14ac:dyDescent="0.25">
      <c r="A2604" s="178" t="s">
        <v>2206</v>
      </c>
      <c r="B2604" s="178" t="s">
        <v>812</v>
      </c>
      <c r="C2604" s="178" t="s">
        <v>583</v>
      </c>
      <c r="D2604" s="178" t="s">
        <v>2492</v>
      </c>
      <c r="E2604" s="181">
        <v>5409.775442980691</v>
      </c>
      <c r="F2604" s="181">
        <v>5473.233117658443</v>
      </c>
      <c r="G2604" s="181">
        <v>5498.502110507713</v>
      </c>
      <c r="H2604" s="181">
        <v>5496.616739390266</v>
      </c>
      <c r="I2604" s="181">
        <v>5473.6560382974067</v>
      </c>
      <c r="J2604" s="182">
        <v>5434.2129784109529</v>
      </c>
      <c r="K2604" s="181">
        <v>5381.921528000903</v>
      </c>
      <c r="L2604" s="181">
        <v>5319.6027145417447</v>
      </c>
      <c r="M2604" s="181">
        <v>5249.3220915412012</v>
      </c>
      <c r="N2604" s="181">
        <v>5172.6761720317563</v>
      </c>
      <c r="O2604" s="181">
        <v>5091.0473520202677</v>
      </c>
      <c r="P2604" s="181">
        <v>5005.4962899729371</v>
      </c>
      <c r="Q2604" s="181">
        <v>4916.8440360040095</v>
      </c>
      <c r="R2604" s="181">
        <v>4825.7296106598324</v>
      </c>
      <c r="S2604" s="181">
        <v>4732.6639146605839</v>
      </c>
      <c r="T2604" s="181">
        <v>4638.0883534055865</v>
      </c>
      <c r="U2604" s="181">
        <v>4542.2300463890924</v>
      </c>
      <c r="V2604" s="181">
        <v>4445.256167973319</v>
      </c>
      <c r="W2604" s="181">
        <v>4347.4327577353342</v>
      </c>
      <c r="X2604" s="181">
        <v>4248.9814795152251</v>
      </c>
      <c r="Y2604" s="181">
        <v>4150.0680821868664</v>
      </c>
    </row>
    <row r="2605" spans="1:25" x14ac:dyDescent="0.25">
      <c r="A2605" s="178" t="s">
        <v>2206</v>
      </c>
      <c r="B2605" s="178" t="s">
        <v>812</v>
      </c>
      <c r="C2605" s="178" t="s">
        <v>252</v>
      </c>
      <c r="D2605" s="178" t="s">
        <v>2493</v>
      </c>
      <c r="E2605" s="181">
        <v>5526.7324694361814</v>
      </c>
      <c r="F2605" s="181">
        <v>5735.5402816851829</v>
      </c>
      <c r="G2605" s="181">
        <v>5910.3876740915921</v>
      </c>
      <c r="H2605" s="181">
        <v>6060.4966006870145</v>
      </c>
      <c r="I2605" s="181">
        <v>6190.5814613164748</v>
      </c>
      <c r="J2605" s="182">
        <v>6304.226075080418</v>
      </c>
      <c r="K2605" s="181">
        <v>6404.329508258058</v>
      </c>
      <c r="L2605" s="181">
        <v>6493.1687571923094</v>
      </c>
      <c r="M2605" s="181">
        <v>6572.3683646815834</v>
      </c>
      <c r="N2605" s="181">
        <v>6643.1666916788517</v>
      </c>
      <c r="O2605" s="181">
        <v>6706.6891784659165</v>
      </c>
      <c r="P2605" s="181">
        <v>6763.7784030973216</v>
      </c>
      <c r="Q2605" s="181">
        <v>6815.0625036011788</v>
      </c>
      <c r="R2605" s="181">
        <v>6861.0025227454271</v>
      </c>
      <c r="S2605" s="181">
        <v>6901.9441877806203</v>
      </c>
      <c r="T2605" s="181">
        <v>6938.1866638765141</v>
      </c>
      <c r="U2605" s="181">
        <v>6969.7511471211565</v>
      </c>
      <c r="V2605" s="181">
        <v>6996.5851401939144</v>
      </c>
      <c r="W2605" s="181">
        <v>7018.8084043732915</v>
      </c>
      <c r="X2605" s="181">
        <v>7036.4974718062977</v>
      </c>
      <c r="Y2605" s="181">
        <v>7049.6588859285812</v>
      </c>
    </row>
    <row r="2606" spans="1:25" x14ac:dyDescent="0.25">
      <c r="A2606" s="178" t="s">
        <v>2206</v>
      </c>
      <c r="B2606" s="178" t="s">
        <v>812</v>
      </c>
      <c r="C2606" s="178" t="s">
        <v>638</v>
      </c>
      <c r="D2606" s="178" t="s">
        <v>2494</v>
      </c>
      <c r="E2606" s="181">
        <v>4691.618262990839</v>
      </c>
      <c r="F2606" s="181">
        <v>4829.8639544695543</v>
      </c>
      <c r="G2606" s="181">
        <v>4937.224433303757</v>
      </c>
      <c r="H2606" s="181">
        <v>5022.054845602247</v>
      </c>
      <c r="I2606" s="181">
        <v>5088.7488821638672</v>
      </c>
      <c r="J2606" s="182">
        <v>5140.6459508574371</v>
      </c>
      <c r="K2606" s="181">
        <v>5180.4313332066276</v>
      </c>
      <c r="L2606" s="181">
        <v>5210.2106345656857</v>
      </c>
      <c r="M2606" s="181">
        <v>5231.5071723303308</v>
      </c>
      <c r="N2606" s="181">
        <v>5245.4942624243895</v>
      </c>
      <c r="O2606" s="181">
        <v>5253.2223535542325</v>
      </c>
      <c r="P2606" s="181">
        <v>5255.4911935394439</v>
      </c>
      <c r="Q2606" s="181">
        <v>5252.9119737145247</v>
      </c>
      <c r="R2606" s="181">
        <v>5245.9506010103942</v>
      </c>
      <c r="S2606" s="181">
        <v>5234.9724273662805</v>
      </c>
      <c r="T2606" s="181">
        <v>5220.2977338274459</v>
      </c>
      <c r="U2606" s="181">
        <v>5202.0306081851722</v>
      </c>
      <c r="V2606" s="181">
        <v>5180.2186650649219</v>
      </c>
      <c r="W2606" s="181">
        <v>5155.035902517554</v>
      </c>
      <c r="X2606" s="181">
        <v>5126.6206279128564</v>
      </c>
      <c r="Y2606" s="181">
        <v>5095.0574543100956</v>
      </c>
    </row>
    <row r="2607" spans="1:25" x14ac:dyDescent="0.25">
      <c r="A2607" s="178" t="s">
        <v>2206</v>
      </c>
      <c r="B2607" s="178" t="s">
        <v>812</v>
      </c>
      <c r="C2607" s="178" t="s">
        <v>262</v>
      </c>
      <c r="D2607" s="178" t="s">
        <v>2495</v>
      </c>
      <c r="E2607" s="181">
        <v>2727.9713451328762</v>
      </c>
      <c r="F2607" s="181">
        <v>2894.2292962668175</v>
      </c>
      <c r="G2607" s="181">
        <v>3049.0307782011632</v>
      </c>
      <c r="H2607" s="181">
        <v>3196.2540512665159</v>
      </c>
      <c r="I2607" s="181">
        <v>3337.7342988069149</v>
      </c>
      <c r="J2607" s="182">
        <v>3474.8762036362778</v>
      </c>
      <c r="K2607" s="181">
        <v>3608.8469646394797</v>
      </c>
      <c r="L2607" s="181">
        <v>3740.5780998457717</v>
      </c>
      <c r="M2607" s="181">
        <v>3870.7147937448917</v>
      </c>
      <c r="N2607" s="181">
        <v>3999.739113488738</v>
      </c>
      <c r="O2607" s="181">
        <v>4128.1163920544413</v>
      </c>
      <c r="P2607" s="181">
        <v>4256.183700416449</v>
      </c>
      <c r="Q2607" s="181">
        <v>4384.176966516703</v>
      </c>
      <c r="R2607" s="181">
        <v>4512.2489342870058</v>
      </c>
      <c r="S2607" s="181">
        <v>4640.4933467441815</v>
      </c>
      <c r="T2607" s="181">
        <v>4768.9847138018895</v>
      </c>
      <c r="U2607" s="181">
        <v>4897.6129635342695</v>
      </c>
      <c r="V2607" s="181">
        <v>5026.2091029260355</v>
      </c>
      <c r="W2607" s="181">
        <v>5154.719714610982</v>
      </c>
      <c r="X2607" s="181">
        <v>5283.0587891368214</v>
      </c>
      <c r="Y2607" s="181">
        <v>5411.0836771237491</v>
      </c>
    </row>
    <row r="2608" spans="1:25" x14ac:dyDescent="0.25">
      <c r="A2608" s="178" t="s">
        <v>2206</v>
      </c>
      <c r="B2608" s="178" t="s">
        <v>812</v>
      </c>
      <c r="C2608" s="178" t="s">
        <v>797</v>
      </c>
      <c r="D2608" s="178" t="s">
        <v>2496</v>
      </c>
      <c r="E2608" s="181">
        <v>13987.649988545179</v>
      </c>
      <c r="F2608" s="181">
        <v>14363.977008842112</v>
      </c>
      <c r="G2608" s="181">
        <v>14646.720297927443</v>
      </c>
      <c r="H2608" s="181">
        <v>14861.296022511735</v>
      </c>
      <c r="I2608" s="181">
        <v>15021.17717979555</v>
      </c>
      <c r="J2608" s="182">
        <v>15136.6008185469</v>
      </c>
      <c r="K2608" s="181">
        <v>15215.782811506411</v>
      </c>
      <c r="L2608" s="181">
        <v>15265.160510843174</v>
      </c>
      <c r="M2608" s="181">
        <v>15289.406746145107</v>
      </c>
      <c r="N2608" s="181">
        <v>15292.128572343401</v>
      </c>
      <c r="O2608" s="181">
        <v>15276.540761885832</v>
      </c>
      <c r="P2608" s="181">
        <v>15245.099647808944</v>
      </c>
      <c r="Q2608" s="181">
        <v>15199.692185946717</v>
      </c>
      <c r="R2608" s="181">
        <v>15141.767790691129</v>
      </c>
      <c r="S2608" s="181">
        <v>15072.472450046958</v>
      </c>
      <c r="T2608" s="181">
        <v>14992.811765635302</v>
      </c>
      <c r="U2608" s="181">
        <v>14903.162386707048</v>
      </c>
      <c r="V2608" s="181">
        <v>14803.736215810026</v>
      </c>
      <c r="W2608" s="181">
        <v>14695.10369391383</v>
      </c>
      <c r="X2608" s="181">
        <v>14577.728463417023</v>
      </c>
      <c r="Y2608" s="181">
        <v>14451.917596871246</v>
      </c>
    </row>
    <row r="2609" spans="1:25" x14ac:dyDescent="0.25">
      <c r="A2609" s="178" t="s">
        <v>2206</v>
      </c>
      <c r="B2609" s="178" t="s">
        <v>812</v>
      </c>
      <c r="C2609" s="178" t="s">
        <v>246</v>
      </c>
      <c r="D2609" s="178" t="s">
        <v>2218</v>
      </c>
      <c r="E2609" s="181">
        <v>2061.1111065708719</v>
      </c>
      <c r="F2609" s="181">
        <v>2182.3038728550005</v>
      </c>
      <c r="G2609" s="181">
        <v>2294.377025063558</v>
      </c>
      <c r="H2609" s="181">
        <v>2400.2968602114738</v>
      </c>
      <c r="I2609" s="181">
        <v>2501.474706101721</v>
      </c>
      <c r="J2609" s="182">
        <v>2598.988632103215</v>
      </c>
      <c r="K2609" s="181">
        <v>2693.7308344913245</v>
      </c>
      <c r="L2609" s="181">
        <v>2786.4108156346911</v>
      </c>
      <c r="M2609" s="181">
        <v>2877.519539810256</v>
      </c>
      <c r="N2609" s="181">
        <v>2967.4230291291847</v>
      </c>
      <c r="O2609" s="181">
        <v>3056.4719897914911</v>
      </c>
      <c r="P2609" s="181">
        <v>3144.9195435490874</v>
      </c>
      <c r="Q2609" s="181">
        <v>3232.9421981800897</v>
      </c>
      <c r="R2609" s="181">
        <v>3320.6538284113603</v>
      </c>
      <c r="S2609" s="181">
        <v>3408.1240629851072</v>
      </c>
      <c r="T2609" s="181">
        <v>3495.4078751518032</v>
      </c>
      <c r="U2609" s="181">
        <v>3582.424781499873</v>
      </c>
      <c r="V2609" s="181">
        <v>3669.0519399499158</v>
      </c>
      <c r="W2609" s="181">
        <v>3755.2517036108052</v>
      </c>
      <c r="X2609" s="181">
        <v>3840.9630412514853</v>
      </c>
      <c r="Y2609" s="181">
        <v>3926.0843271227363</v>
      </c>
    </row>
    <row r="2610" spans="1:25" x14ac:dyDescent="0.25">
      <c r="A2610" s="178" t="s">
        <v>2206</v>
      </c>
      <c r="B2610" s="178" t="s">
        <v>812</v>
      </c>
      <c r="C2610" s="178" t="s">
        <v>258</v>
      </c>
      <c r="D2610" s="178" t="s">
        <v>2497</v>
      </c>
      <c r="E2610" s="181">
        <v>14126.151730400366</v>
      </c>
      <c r="F2610" s="181">
        <v>14497.965017071328</v>
      </c>
      <c r="G2610" s="181">
        <v>14774.948309554688</v>
      </c>
      <c r="H2610" s="181">
        <v>14982.886959947105</v>
      </c>
      <c r="I2610" s="181">
        <v>15135.473870310836</v>
      </c>
      <c r="J2610" s="182">
        <v>15243.112245270637</v>
      </c>
      <c r="K2610" s="181">
        <v>15314.147516740708</v>
      </c>
      <c r="L2610" s="181">
        <v>15355.117240293408</v>
      </c>
      <c r="M2610" s="181">
        <v>15370.770275471246</v>
      </c>
      <c r="N2610" s="181">
        <v>15364.773912290333</v>
      </c>
      <c r="O2610" s="181">
        <v>15340.393235031468</v>
      </c>
      <c r="P2610" s="181">
        <v>15300.124774264361</v>
      </c>
      <c r="Q2610" s="181">
        <v>15245.888315996897</v>
      </c>
      <c r="R2610" s="181">
        <v>15179.160693037589</v>
      </c>
      <c r="S2610" s="181">
        <v>15101.111406777167</v>
      </c>
      <c r="T2610" s="181">
        <v>15012.766752327332</v>
      </c>
      <c r="U2610" s="181">
        <v>14914.521283138392</v>
      </c>
      <c r="V2610" s="181">
        <v>14806.603897552157</v>
      </c>
      <c r="W2610" s="181">
        <v>14689.601397227247</v>
      </c>
      <c r="X2610" s="181">
        <v>14563.99257138439</v>
      </c>
      <c r="Y2610" s="181">
        <v>14430.098805570802</v>
      </c>
    </row>
    <row r="2611" spans="1:25" x14ac:dyDescent="0.25">
      <c r="A2611" s="178" t="s">
        <v>2206</v>
      </c>
      <c r="B2611" s="178" t="s">
        <v>812</v>
      </c>
      <c r="C2611" s="178" t="s">
        <v>590</v>
      </c>
      <c r="D2611" s="178" t="s">
        <v>2498</v>
      </c>
      <c r="E2611" s="181">
        <v>2696.1672414476116</v>
      </c>
      <c r="F2611" s="181">
        <v>2780.223469310145</v>
      </c>
      <c r="G2611" s="181">
        <v>2846.7434134459681</v>
      </c>
      <c r="H2611" s="181">
        <v>2900.4644975176607</v>
      </c>
      <c r="I2611" s="181">
        <v>2943.8641874599898</v>
      </c>
      <c r="J2611" s="182">
        <v>2978.8256994890462</v>
      </c>
      <c r="K2611" s="181">
        <v>3006.8652586632329</v>
      </c>
      <c r="L2611" s="181">
        <v>3029.1722838033852</v>
      </c>
      <c r="M2611" s="181">
        <v>3046.6051106080995</v>
      </c>
      <c r="N2611" s="181">
        <v>3059.8237076596547</v>
      </c>
      <c r="O2611" s="181">
        <v>3069.4207182566784</v>
      </c>
      <c r="P2611" s="181">
        <v>3075.8460665884481</v>
      </c>
      <c r="Q2611" s="181">
        <v>3079.4421873454871</v>
      </c>
      <c r="R2611" s="181">
        <v>3080.4685303374131</v>
      </c>
      <c r="S2611" s="181">
        <v>3079.1271709511057</v>
      </c>
      <c r="T2611" s="181">
        <v>3075.5950155058572</v>
      </c>
      <c r="U2611" s="181">
        <v>3069.9226005407086</v>
      </c>
      <c r="V2611" s="181">
        <v>3062.1274521298724</v>
      </c>
      <c r="W2611" s="181">
        <v>3052.3020798577318</v>
      </c>
      <c r="X2611" s="181">
        <v>3040.5184752580149</v>
      </c>
      <c r="Y2611" s="181">
        <v>3026.81724338701</v>
      </c>
    </row>
    <row r="2612" spans="1:25" x14ac:dyDescent="0.25">
      <c r="A2612" s="178" t="s">
        <v>2206</v>
      </c>
      <c r="B2612" s="178" t="s">
        <v>812</v>
      </c>
      <c r="C2612" s="178" t="s">
        <v>682</v>
      </c>
      <c r="D2612" s="178" t="s">
        <v>2499</v>
      </c>
      <c r="E2612" s="181">
        <v>3535.38520320718</v>
      </c>
      <c r="F2612" s="181">
        <v>3644.3679747426231</v>
      </c>
      <c r="G2612" s="181">
        <v>3730.2972936391543</v>
      </c>
      <c r="H2612" s="181">
        <v>3799.4022787363574</v>
      </c>
      <c r="I2612" s="181">
        <v>3854.9442303936112</v>
      </c>
      <c r="J2612" s="182">
        <v>3899.4021372233897</v>
      </c>
      <c r="K2612" s="181">
        <v>3934.7713892753522</v>
      </c>
      <c r="L2612" s="181">
        <v>3962.6171636690724</v>
      </c>
      <c r="M2612" s="181">
        <v>3984.0695593136384</v>
      </c>
      <c r="N2612" s="181">
        <v>3999.9978281687095</v>
      </c>
      <c r="O2612" s="181">
        <v>4011.1820646765555</v>
      </c>
      <c r="P2612" s="181">
        <v>4018.2148632670533</v>
      </c>
      <c r="Q2612" s="181">
        <v>4021.5476431262655</v>
      </c>
      <c r="R2612" s="181">
        <v>4021.5228775931323</v>
      </c>
      <c r="S2612" s="181">
        <v>4018.4077013547276</v>
      </c>
      <c r="T2612" s="181">
        <v>4012.4360531393445</v>
      </c>
      <c r="U2612" s="181">
        <v>4003.6767495973454</v>
      </c>
      <c r="V2612" s="181">
        <v>3992.1554795568263</v>
      </c>
      <c r="W2612" s="181">
        <v>3977.9956232014624</v>
      </c>
      <c r="X2612" s="181">
        <v>3961.2936635232049</v>
      </c>
      <c r="Y2612" s="181">
        <v>3942.1050768557911</v>
      </c>
    </row>
    <row r="2613" spans="1:25" x14ac:dyDescent="0.25">
      <c r="A2613" s="178" t="s">
        <v>2206</v>
      </c>
      <c r="B2613" s="178" t="s">
        <v>812</v>
      </c>
      <c r="C2613" s="178" t="s">
        <v>282</v>
      </c>
      <c r="D2613" s="178" t="s">
        <v>2500</v>
      </c>
      <c r="E2613" s="181">
        <v>2365.81493865228</v>
      </c>
      <c r="F2613" s="181">
        <v>2445.3037117513231</v>
      </c>
      <c r="G2613" s="181">
        <v>2509.6929247819121</v>
      </c>
      <c r="H2613" s="181">
        <v>2563.0611965559156</v>
      </c>
      <c r="I2613" s="181">
        <v>2607.5242253176539</v>
      </c>
      <c r="J2613" s="182">
        <v>2644.6903679270599</v>
      </c>
      <c r="K2613" s="181">
        <v>2675.8568027253764</v>
      </c>
      <c r="L2613" s="181">
        <v>2702.0416293008529</v>
      </c>
      <c r="M2613" s="181">
        <v>2723.9766935406255</v>
      </c>
      <c r="N2613" s="181">
        <v>2742.2231084225364</v>
      </c>
      <c r="O2613" s="181">
        <v>2757.2869233187171</v>
      </c>
      <c r="P2613" s="181">
        <v>2769.5505595783334</v>
      </c>
      <c r="Q2613" s="181">
        <v>2779.3031257606631</v>
      </c>
      <c r="R2613" s="181">
        <v>2786.7614681646023</v>
      </c>
      <c r="S2613" s="181">
        <v>2792.0925286835245</v>
      </c>
      <c r="T2613" s="181">
        <v>2795.4420180668781</v>
      </c>
      <c r="U2613" s="181">
        <v>2796.8419584520689</v>
      </c>
      <c r="V2613" s="181">
        <v>2796.2945940127229</v>
      </c>
      <c r="W2613" s="181">
        <v>2793.8708895039254</v>
      </c>
      <c r="X2613" s="181">
        <v>2789.6237161165759</v>
      </c>
      <c r="Y2613" s="181">
        <v>2783.5776397336622</v>
      </c>
    </row>
    <row r="2614" spans="1:25" x14ac:dyDescent="0.25">
      <c r="A2614" s="178" t="s">
        <v>2206</v>
      </c>
      <c r="B2614" s="178" t="s">
        <v>812</v>
      </c>
      <c r="C2614" s="178" t="s">
        <v>1465</v>
      </c>
      <c r="D2614" s="178" t="s">
        <v>2501</v>
      </c>
      <c r="E2614" s="181">
        <v>1425.0290328655756</v>
      </c>
      <c r="F2614" s="181">
        <v>1511.8783349058333</v>
      </c>
      <c r="G2614" s="181">
        <v>1592.7430428437071</v>
      </c>
      <c r="H2614" s="181">
        <v>1669.6490700297827</v>
      </c>
      <c r="I2614" s="181">
        <v>1743.5550737280205</v>
      </c>
      <c r="J2614" s="182">
        <v>1815.1948276986807</v>
      </c>
      <c r="K2614" s="181">
        <v>1885.1780495991879</v>
      </c>
      <c r="L2614" s="181">
        <v>1953.9913428679138</v>
      </c>
      <c r="M2614" s="181">
        <v>2021.9717369355631</v>
      </c>
      <c r="N2614" s="181">
        <v>2089.3710525144293</v>
      </c>
      <c r="O2614" s="181">
        <v>2156.4323687715805</v>
      </c>
      <c r="P2614" s="181">
        <v>2223.3317637752784</v>
      </c>
      <c r="Q2614" s="181">
        <v>2290.1924808167441</v>
      </c>
      <c r="R2614" s="181">
        <v>2357.0943097873928</v>
      </c>
      <c r="S2614" s="181">
        <v>2424.0862198675063</v>
      </c>
      <c r="T2614" s="181">
        <v>2491.2071333098384</v>
      </c>
      <c r="U2614" s="181">
        <v>2558.3995510903119</v>
      </c>
      <c r="V2614" s="181">
        <v>2625.5751951727366</v>
      </c>
      <c r="W2614" s="181">
        <v>2692.7061615625053</v>
      </c>
      <c r="X2614" s="181">
        <v>2759.7475209142895</v>
      </c>
      <c r="Y2614" s="181">
        <v>2826.6247564967812</v>
      </c>
    </row>
    <row r="2615" spans="1:25" x14ac:dyDescent="0.25">
      <c r="A2615" s="178" t="s">
        <v>2206</v>
      </c>
      <c r="B2615" s="178" t="s">
        <v>812</v>
      </c>
      <c r="C2615" s="178" t="s">
        <v>488</v>
      </c>
      <c r="D2615" s="178" t="s">
        <v>2502</v>
      </c>
      <c r="E2615" s="181">
        <v>1633.2946150626321</v>
      </c>
      <c r="F2615" s="181">
        <v>1732.8367956588093</v>
      </c>
      <c r="G2615" s="181">
        <v>1825.5197438496625</v>
      </c>
      <c r="H2615" s="181">
        <v>1913.6654567943942</v>
      </c>
      <c r="I2615" s="181">
        <v>1998.3726978941745</v>
      </c>
      <c r="J2615" s="182">
        <v>2080.4824807028795</v>
      </c>
      <c r="K2615" s="181">
        <v>2160.6936320820064</v>
      </c>
      <c r="L2615" s="181">
        <v>2239.5638717391771</v>
      </c>
      <c r="M2615" s="181">
        <v>2317.4794853861868</v>
      </c>
      <c r="N2615" s="181">
        <v>2394.7290969063833</v>
      </c>
      <c r="O2615" s="181">
        <v>2471.5913110758447</v>
      </c>
      <c r="P2615" s="181">
        <v>2548.2679394746092</v>
      </c>
      <c r="Q2615" s="181">
        <v>2624.9002371923989</v>
      </c>
      <c r="R2615" s="181">
        <v>2701.5796552782654</v>
      </c>
      <c r="S2615" s="181">
        <v>2778.3623196753392</v>
      </c>
      <c r="T2615" s="181">
        <v>2855.2928410577633</v>
      </c>
      <c r="U2615" s="181">
        <v>2932.305317016373</v>
      </c>
      <c r="V2615" s="181">
        <v>3009.2985678293421</v>
      </c>
      <c r="W2615" s="181">
        <v>3086.2406113804623</v>
      </c>
      <c r="X2615" s="181">
        <v>3163.0799519766001</v>
      </c>
      <c r="Y2615" s="181">
        <v>3239.7311823922387</v>
      </c>
    </row>
    <row r="2616" spans="1:25" x14ac:dyDescent="0.25">
      <c r="A2616" s="178" t="s">
        <v>2206</v>
      </c>
      <c r="B2616" s="178" t="s">
        <v>812</v>
      </c>
      <c r="C2616" s="178" t="s">
        <v>1236</v>
      </c>
      <c r="D2616" s="178" t="s">
        <v>2503</v>
      </c>
      <c r="E2616" s="181">
        <v>1516.3375886071422</v>
      </c>
      <c r="F2616" s="181">
        <v>1608.7517487334926</v>
      </c>
      <c r="G2616" s="181">
        <v>1694.7978526443476</v>
      </c>
      <c r="H2616" s="181">
        <v>1776.6316238329866</v>
      </c>
      <c r="I2616" s="181">
        <v>1855.2731454067775</v>
      </c>
      <c r="J2616" s="182">
        <v>1931.5032075872211</v>
      </c>
      <c r="K2616" s="181">
        <v>2005.970595613823</v>
      </c>
      <c r="L2616" s="181">
        <v>2079.1930919789611</v>
      </c>
      <c r="M2616" s="181">
        <v>2151.529321231651</v>
      </c>
      <c r="N2616" s="181">
        <v>2223.2472394645993</v>
      </c>
      <c r="O2616" s="181">
        <v>2294.6055011118783</v>
      </c>
      <c r="P2616" s="181">
        <v>2365.7914664217897</v>
      </c>
      <c r="Q2616" s="181">
        <v>2436.9362754839117</v>
      </c>
      <c r="R2616" s="181">
        <v>2508.1248307168989</v>
      </c>
      <c r="S2616" s="181">
        <v>2579.4092389950906</v>
      </c>
      <c r="T2616" s="181">
        <v>2650.8309165096821</v>
      </c>
      <c r="U2616" s="181">
        <v>2722.3286799938733</v>
      </c>
      <c r="V2616" s="181">
        <v>2793.8085950074264</v>
      </c>
      <c r="W2616" s="181">
        <v>2865.2409696107957</v>
      </c>
      <c r="X2616" s="181">
        <v>2936.5779956165115</v>
      </c>
      <c r="Y2616" s="181">
        <v>3007.740381643096</v>
      </c>
    </row>
    <row r="2617" spans="1:25" x14ac:dyDescent="0.25">
      <c r="A2617" s="178" t="s">
        <v>2206</v>
      </c>
      <c r="B2617" s="178" t="s">
        <v>812</v>
      </c>
      <c r="C2617" s="178" t="s">
        <v>518</v>
      </c>
      <c r="D2617" s="178" t="s">
        <v>2504</v>
      </c>
      <c r="E2617" s="181">
        <v>3174.2547355551405</v>
      </c>
      <c r="F2617" s="181">
        <v>3235.6618471587312</v>
      </c>
      <c r="G2617" s="181">
        <v>3275.0672471860694</v>
      </c>
      <c r="H2617" s="181">
        <v>3298.5868682555924</v>
      </c>
      <c r="I2617" s="181">
        <v>3309.5322428456193</v>
      </c>
      <c r="J2617" s="182">
        <v>3310.4147823267808</v>
      </c>
      <c r="K2617" s="181">
        <v>3303.2372115800854</v>
      </c>
      <c r="L2617" s="181">
        <v>3289.5632707815621</v>
      </c>
      <c r="M2617" s="181">
        <v>3270.5358209473884</v>
      </c>
      <c r="N2617" s="181">
        <v>3247.0398868291686</v>
      </c>
      <c r="O2617" s="181">
        <v>3219.8535057779936</v>
      </c>
      <c r="P2617" s="181">
        <v>3189.5746000554154</v>
      </c>
      <c r="Q2617" s="181">
        <v>3156.6664666637512</v>
      </c>
      <c r="R2617" s="181">
        <v>3121.4896012093923</v>
      </c>
      <c r="S2617" s="181">
        <v>3084.3326874944983</v>
      </c>
      <c r="T2617" s="181">
        <v>3045.4481738910099</v>
      </c>
      <c r="U2617" s="181">
        <v>3004.954949449856</v>
      </c>
      <c r="V2617" s="181">
        <v>2962.9360407728177</v>
      </c>
      <c r="W2617" s="181">
        <v>2919.5438383143783</v>
      </c>
      <c r="X2617" s="181">
        <v>2874.9057353106459</v>
      </c>
      <c r="Y2617" s="181">
        <v>2829.1152285745866</v>
      </c>
    </row>
    <row r="2618" spans="1:25" x14ac:dyDescent="0.25">
      <c r="A2618" s="178" t="s">
        <v>2206</v>
      </c>
      <c r="B2618" s="178" t="s">
        <v>812</v>
      </c>
      <c r="C2618" s="178" t="s">
        <v>451</v>
      </c>
      <c r="D2618" s="178" t="s">
        <v>2505</v>
      </c>
      <c r="E2618" s="181">
        <v>3296.3414561534159</v>
      </c>
      <c r="F2618" s="181">
        <v>3360.1103797417604</v>
      </c>
      <c r="G2618" s="181">
        <v>3401.0313720778431</v>
      </c>
      <c r="H2618" s="181">
        <v>3425.4555939577326</v>
      </c>
      <c r="I2618" s="181">
        <v>3436.8219444935294</v>
      </c>
      <c r="J2618" s="182">
        <v>3437.738427800889</v>
      </c>
      <c r="K2618" s="181">
        <v>3430.284796640859</v>
      </c>
      <c r="L2618" s="181">
        <v>3416.0849350423928</v>
      </c>
      <c r="M2618" s="181">
        <v>3396.3256602145975</v>
      </c>
      <c r="N2618" s="181">
        <v>3371.9260363226008</v>
      </c>
      <c r="O2618" s="181">
        <v>3343.6940252309969</v>
      </c>
      <c r="P2618" s="181">
        <v>3312.2505462113972</v>
      </c>
      <c r="Q2618" s="181">
        <v>3278.0767153815937</v>
      </c>
      <c r="R2618" s="181">
        <v>3241.5468935636072</v>
      </c>
      <c r="S2618" s="181">
        <v>3202.9608677827578</v>
      </c>
      <c r="T2618" s="181">
        <v>3162.5807959637527</v>
      </c>
      <c r="U2618" s="181">
        <v>3120.5301398133256</v>
      </c>
      <c r="V2618" s="181">
        <v>3076.8951192640948</v>
      </c>
      <c r="W2618" s="181">
        <v>3031.8339859418707</v>
      </c>
      <c r="X2618" s="181">
        <v>2985.4790328226113</v>
      </c>
      <c r="Y2618" s="181">
        <v>2937.9273527505511</v>
      </c>
    </row>
    <row r="2619" spans="1:25" x14ac:dyDescent="0.25">
      <c r="A2619" s="178" t="s">
        <v>2206</v>
      </c>
      <c r="B2619" s="178" t="s">
        <v>812</v>
      </c>
      <c r="C2619" s="178" t="s">
        <v>240</v>
      </c>
      <c r="D2619" s="178" t="s">
        <v>241</v>
      </c>
      <c r="E2619" s="181">
        <v>27873.732033063225</v>
      </c>
      <c r="F2619" s="181">
        <v>28998.678278060463</v>
      </c>
      <c r="G2619" s="181">
        <v>29972.876028372448</v>
      </c>
      <c r="H2619" s="181">
        <v>30842.980502751867</v>
      </c>
      <c r="I2619" s="181">
        <v>31632.826101815372</v>
      </c>
      <c r="J2619" s="182">
        <v>32360.490451706864</v>
      </c>
      <c r="K2619" s="181">
        <v>33040.578725443353</v>
      </c>
      <c r="L2619" s="181">
        <v>33684.549745768898</v>
      </c>
      <c r="M2619" s="181">
        <v>34300.539530180329</v>
      </c>
      <c r="N2619" s="181">
        <v>34894.71135739766</v>
      </c>
      <c r="O2619" s="181">
        <v>35472.674675039394</v>
      </c>
      <c r="P2619" s="181">
        <v>36038.590906084959</v>
      </c>
      <c r="Q2619" s="181">
        <v>36595.511979305171</v>
      </c>
      <c r="R2619" s="181">
        <v>37145.61158894925</v>
      </c>
      <c r="S2619" s="181">
        <v>37690.445405116705</v>
      </c>
      <c r="T2619" s="181">
        <v>38231.313489031359</v>
      </c>
      <c r="U2619" s="181">
        <v>38767.96995050332</v>
      </c>
      <c r="V2619" s="181">
        <v>39299.701995858697</v>
      </c>
      <c r="W2619" s="181">
        <v>39826.704625642029</v>
      </c>
      <c r="X2619" s="181">
        <v>40348.894738684183</v>
      </c>
      <c r="Y2619" s="181">
        <v>40865.745045332522</v>
      </c>
    </row>
    <row r="2620" spans="1:25" x14ac:dyDescent="0.25">
      <c r="A2620" s="178" t="s">
        <v>2206</v>
      </c>
      <c r="B2620" s="178" t="s">
        <v>814</v>
      </c>
      <c r="C2620" s="178" t="s">
        <v>218</v>
      </c>
      <c r="D2620" s="178" t="s">
        <v>2506</v>
      </c>
      <c r="E2620" s="181">
        <v>8266.4538645100074</v>
      </c>
      <c r="F2620" s="181">
        <v>8577.307129170531</v>
      </c>
      <c r="G2620" s="181">
        <v>8884.8957015417091</v>
      </c>
      <c r="H2620" s="181">
        <v>9195.7413151578385</v>
      </c>
      <c r="I2620" s="181">
        <v>9510.936229487781</v>
      </c>
      <c r="J2620" s="182">
        <v>9831.004362996795</v>
      </c>
      <c r="K2620" s="181">
        <v>10156.534953069253</v>
      </c>
      <c r="L2620" s="181">
        <v>10487.792878874416</v>
      </c>
      <c r="M2620" s="181">
        <v>10824.64323587117</v>
      </c>
      <c r="N2620" s="181">
        <v>11166.950229770482</v>
      </c>
      <c r="O2620" s="181">
        <v>11514.843984340168</v>
      </c>
      <c r="P2620" s="181">
        <v>11868.295922223322</v>
      </c>
      <c r="Q2620" s="181">
        <v>12227.145600111131</v>
      </c>
      <c r="R2620" s="181">
        <v>12591.209725549339</v>
      </c>
      <c r="S2620" s="181">
        <v>12960.451951329296</v>
      </c>
      <c r="T2620" s="181">
        <v>13335.2929481867</v>
      </c>
      <c r="U2620" s="181">
        <v>13714.717028992301</v>
      </c>
      <c r="V2620" s="181">
        <v>14097.147434868057</v>
      </c>
      <c r="W2620" s="181">
        <v>14482.316403874805</v>
      </c>
      <c r="X2620" s="181">
        <v>14870.03155877425</v>
      </c>
      <c r="Y2620" s="181">
        <v>15260.270991364952</v>
      </c>
    </row>
    <row r="2621" spans="1:25" x14ac:dyDescent="0.25">
      <c r="A2621" s="178" t="s">
        <v>2206</v>
      </c>
      <c r="B2621" s="178" t="s">
        <v>814</v>
      </c>
      <c r="C2621" s="178" t="s">
        <v>797</v>
      </c>
      <c r="D2621" s="178" t="s">
        <v>2507</v>
      </c>
      <c r="E2621" s="181">
        <v>2715.7535815910442</v>
      </c>
      <c r="F2621" s="181">
        <v>2755.4476712725213</v>
      </c>
      <c r="G2621" s="181">
        <v>2791.0243947441422</v>
      </c>
      <c r="H2621" s="181">
        <v>2824.6727214094508</v>
      </c>
      <c r="I2621" s="181">
        <v>2856.7665484025069</v>
      </c>
      <c r="J2621" s="182">
        <v>2887.483177629922</v>
      </c>
      <c r="K2621" s="181">
        <v>2917.0054005202865</v>
      </c>
      <c r="L2621" s="181">
        <v>2945.4106956461051</v>
      </c>
      <c r="M2621" s="181">
        <v>2972.6613801523367</v>
      </c>
      <c r="N2621" s="181">
        <v>2998.7241812588563</v>
      </c>
      <c r="O2621" s="181">
        <v>3023.640063253235</v>
      </c>
      <c r="P2621" s="181">
        <v>3047.4072140994517</v>
      </c>
      <c r="Q2621" s="181">
        <v>3069.992401286881</v>
      </c>
      <c r="R2621" s="181">
        <v>3091.3613042853317</v>
      </c>
      <c r="S2621" s="181">
        <v>3111.5196409861942</v>
      </c>
      <c r="T2621" s="181">
        <v>3130.5817770965627</v>
      </c>
      <c r="U2621" s="181">
        <v>3148.3241117764064</v>
      </c>
      <c r="V2621" s="181">
        <v>3164.4185212241641</v>
      </c>
      <c r="W2621" s="181">
        <v>3178.8555914764902</v>
      </c>
      <c r="X2621" s="181">
        <v>3191.6462503132216</v>
      </c>
      <c r="Y2621" s="181">
        <v>3202.8396576320943</v>
      </c>
    </row>
    <row r="2622" spans="1:25" x14ac:dyDescent="0.25">
      <c r="A2622" s="178" t="s">
        <v>2206</v>
      </c>
      <c r="B2622" s="178" t="s">
        <v>814</v>
      </c>
      <c r="C2622" s="178" t="s">
        <v>240</v>
      </c>
      <c r="D2622" s="178" t="s">
        <v>241</v>
      </c>
      <c r="E2622" s="181">
        <v>15347.141693016963</v>
      </c>
      <c r="F2622" s="181">
        <v>15461.078241675068</v>
      </c>
      <c r="G2622" s="181">
        <v>15550.753855657065</v>
      </c>
      <c r="H2622" s="181">
        <v>15628.833395806692</v>
      </c>
      <c r="I2622" s="181">
        <v>15697.65854076138</v>
      </c>
      <c r="J2622" s="182">
        <v>15758.434651443444</v>
      </c>
      <c r="K2622" s="181">
        <v>15812.364859726062</v>
      </c>
      <c r="L2622" s="181">
        <v>15860.05365433583</v>
      </c>
      <c r="M2622" s="181">
        <v>15901.47409415997</v>
      </c>
      <c r="N2622" s="181">
        <v>15936.623830964199</v>
      </c>
      <c r="O2622" s="181">
        <v>15965.892851487672</v>
      </c>
      <c r="P2622" s="181">
        <v>15989.436911790703</v>
      </c>
      <c r="Q2622" s="181">
        <v>16007.244058713708</v>
      </c>
      <c r="R2622" s="181">
        <v>16019.296873683221</v>
      </c>
      <c r="S2622" s="181">
        <v>16025.784268612639</v>
      </c>
      <c r="T2622" s="181">
        <v>16027.446363916091</v>
      </c>
      <c r="U2622" s="181">
        <v>16023.285124256039</v>
      </c>
      <c r="V2622" s="181">
        <v>16011.79621537984</v>
      </c>
      <c r="W2622" s="181">
        <v>15993.11195065322</v>
      </c>
      <c r="X2622" s="181">
        <v>15967.461498984052</v>
      </c>
      <c r="Y2622" s="181">
        <v>15935.257036508003</v>
      </c>
    </row>
    <row r="2623" spans="1:25" x14ac:dyDescent="0.25">
      <c r="A2623" s="178" t="s">
        <v>2206</v>
      </c>
      <c r="B2623" s="178" t="s">
        <v>821</v>
      </c>
      <c r="C2623" s="178" t="s">
        <v>218</v>
      </c>
      <c r="D2623" s="178" t="s">
        <v>2508</v>
      </c>
      <c r="E2623" s="181">
        <v>39589.325026903163</v>
      </c>
      <c r="F2623" s="181">
        <v>41571.476727099922</v>
      </c>
      <c r="G2623" s="181">
        <v>43282.160107327662</v>
      </c>
      <c r="H2623" s="181">
        <v>44794.068126792983</v>
      </c>
      <c r="I2623" s="181">
        <v>46148.249222749379</v>
      </c>
      <c r="J2623" s="182">
        <v>47377.062303292034</v>
      </c>
      <c r="K2623" s="181">
        <v>48506.87291582449</v>
      </c>
      <c r="L2623" s="181">
        <v>49558.796562675649</v>
      </c>
      <c r="M2623" s="181">
        <v>50548.314298647652</v>
      </c>
      <c r="N2623" s="181">
        <v>51487.271497007307</v>
      </c>
      <c r="O2623" s="181">
        <v>52386.120241642173</v>
      </c>
      <c r="P2623" s="181">
        <v>53252.672226447423</v>
      </c>
      <c r="Q2623" s="181">
        <v>54092.708446927543</v>
      </c>
      <c r="R2623" s="181">
        <v>54910.405244956928</v>
      </c>
      <c r="S2623" s="181">
        <v>55708.818836733823</v>
      </c>
      <c r="T2623" s="181">
        <v>56489.33366706685</v>
      </c>
      <c r="U2623" s="181">
        <v>57252.450168438882</v>
      </c>
      <c r="V2623" s="181">
        <v>57999.048696976279</v>
      </c>
      <c r="W2623" s="181">
        <v>58729.782253746031</v>
      </c>
      <c r="X2623" s="181">
        <v>59444.847067947223</v>
      </c>
      <c r="Y2623" s="181">
        <v>60142.924966615508</v>
      </c>
    </row>
    <row r="2624" spans="1:25" x14ac:dyDescent="0.25">
      <c r="A2624" s="178" t="s">
        <v>2206</v>
      </c>
      <c r="B2624" s="178" t="s">
        <v>821</v>
      </c>
      <c r="C2624" s="178" t="s">
        <v>528</v>
      </c>
      <c r="D2624" s="178" t="s">
        <v>2509</v>
      </c>
      <c r="E2624" s="181">
        <v>3530.3105454182923</v>
      </c>
      <c r="F2624" s="181">
        <v>3653.9091461378289</v>
      </c>
      <c r="G2624" s="181">
        <v>3749.7187936655159</v>
      </c>
      <c r="H2624" s="181">
        <v>3825.0556522117458</v>
      </c>
      <c r="I2624" s="181">
        <v>3884.1854874467672</v>
      </c>
      <c r="J2624" s="182">
        <v>3930.4324775194864</v>
      </c>
      <c r="K2624" s="181">
        <v>3966.4589999256509</v>
      </c>
      <c r="L2624" s="181">
        <v>3994.3666148546972</v>
      </c>
      <c r="M2624" s="181">
        <v>4015.7006263816293</v>
      </c>
      <c r="N2624" s="181">
        <v>4031.6424426766398</v>
      </c>
      <c r="O2624" s="181">
        <v>4043.2057876889139</v>
      </c>
      <c r="P2624" s="181">
        <v>4051.1516077080264</v>
      </c>
      <c r="Q2624" s="181">
        <v>4056.0499789164419</v>
      </c>
      <c r="R2624" s="181">
        <v>4058.3238388664645</v>
      </c>
      <c r="S2624" s="181">
        <v>4058.293762404006</v>
      </c>
      <c r="T2624" s="181">
        <v>4056.1449065543634</v>
      </c>
      <c r="U2624" s="181">
        <v>4051.9918871464743</v>
      </c>
      <c r="V2624" s="181">
        <v>4045.97169187894</v>
      </c>
      <c r="W2624" s="181">
        <v>4038.2001448283768</v>
      </c>
      <c r="X2624" s="181">
        <v>4028.7576509433302</v>
      </c>
      <c r="Y2624" s="181">
        <v>4017.6208997797594</v>
      </c>
    </row>
    <row r="2625" spans="1:25" x14ac:dyDescent="0.25">
      <c r="A2625" s="178" t="s">
        <v>2206</v>
      </c>
      <c r="B2625" s="178" t="s">
        <v>821</v>
      </c>
      <c r="C2625" s="178" t="s">
        <v>972</v>
      </c>
      <c r="D2625" s="178" t="s">
        <v>2510</v>
      </c>
      <c r="E2625" s="181">
        <v>3372.3594053850511</v>
      </c>
      <c r="F2625" s="181">
        <v>3542.6741256450232</v>
      </c>
      <c r="G2625" s="181">
        <v>3689.9856603188505</v>
      </c>
      <c r="H2625" s="181">
        <v>3820.4652629086108</v>
      </c>
      <c r="I2625" s="181">
        <v>3937.5943783482548</v>
      </c>
      <c r="J2625" s="182">
        <v>4044.1185013545464</v>
      </c>
      <c r="K2625" s="181">
        <v>4142.2758860606291</v>
      </c>
      <c r="L2625" s="181">
        <v>4233.8599921479708</v>
      </c>
      <c r="M2625" s="181">
        <v>4320.1857055344062</v>
      </c>
      <c r="N2625" s="181">
        <v>4402.2592416095858</v>
      </c>
      <c r="O2625" s="181">
        <v>4480.9693114369329</v>
      </c>
      <c r="P2625" s="181">
        <v>4556.9801585770565</v>
      </c>
      <c r="Q2625" s="181">
        <v>4630.7832869409531</v>
      </c>
      <c r="R2625" s="181">
        <v>4702.7335896785789</v>
      </c>
      <c r="S2625" s="181">
        <v>4773.0905791731784</v>
      </c>
      <c r="T2625" s="181">
        <v>4841.9709045391801</v>
      </c>
      <c r="U2625" s="181">
        <v>4909.4156056451466</v>
      </c>
      <c r="V2625" s="181">
        <v>4975.4983840310588</v>
      </c>
      <c r="W2625" s="181">
        <v>5040.2735530124655</v>
      </c>
      <c r="X2625" s="181">
        <v>5103.7563003270279</v>
      </c>
      <c r="Y2625" s="181">
        <v>5165.8317643350729</v>
      </c>
    </row>
    <row r="2626" spans="1:25" x14ac:dyDescent="0.25">
      <c r="A2626" s="178" t="s">
        <v>2206</v>
      </c>
      <c r="B2626" s="178" t="s">
        <v>821</v>
      </c>
      <c r="C2626" s="178" t="s">
        <v>258</v>
      </c>
      <c r="D2626" s="178" t="s">
        <v>2511</v>
      </c>
      <c r="E2626" s="181">
        <v>3749.8010906592899</v>
      </c>
      <c r="F2626" s="181">
        <v>3939.1777990748792</v>
      </c>
      <c r="G2626" s="181">
        <v>4102.9767561209601</v>
      </c>
      <c r="H2626" s="181">
        <v>4248.0599152049526</v>
      </c>
      <c r="I2626" s="181">
        <v>4378.2983720320035</v>
      </c>
      <c r="J2626" s="182">
        <v>4496.7449029660083</v>
      </c>
      <c r="K2626" s="181">
        <v>4605.8882723350607</v>
      </c>
      <c r="L2626" s="181">
        <v>4707.7226676681885</v>
      </c>
      <c r="M2626" s="181">
        <v>4803.7101397304787</v>
      </c>
      <c r="N2626" s="181">
        <v>4894.9695216924174</v>
      </c>
      <c r="O2626" s="181">
        <v>4982.4889910624843</v>
      </c>
      <c r="P2626" s="181">
        <v>5067.0071349628151</v>
      </c>
      <c r="Q2626" s="181">
        <v>5149.0704674744939</v>
      </c>
      <c r="R2626" s="181">
        <v>5229.0736021486891</v>
      </c>
      <c r="S2626" s="181">
        <v>5307.3050965502243</v>
      </c>
      <c r="T2626" s="181">
        <v>5383.8946554121758</v>
      </c>
      <c r="U2626" s="181">
        <v>5458.8879118730674</v>
      </c>
      <c r="V2626" s="181">
        <v>5532.366816307037</v>
      </c>
      <c r="W2626" s="181">
        <v>5604.3917608922002</v>
      </c>
      <c r="X2626" s="181">
        <v>5674.9796332103388</v>
      </c>
      <c r="Y2626" s="181">
        <v>5744.0027160611326</v>
      </c>
    </row>
    <row r="2627" spans="1:25" x14ac:dyDescent="0.25">
      <c r="A2627" s="178" t="s">
        <v>2206</v>
      </c>
      <c r="B2627" s="178" t="s">
        <v>821</v>
      </c>
      <c r="C2627" s="178" t="s">
        <v>240</v>
      </c>
      <c r="D2627" s="178" t="s">
        <v>241</v>
      </c>
      <c r="E2627" s="181">
        <v>1287.1992255955715</v>
      </c>
      <c r="F2627" s="181">
        <v>1299.186033235645</v>
      </c>
      <c r="G2627" s="181">
        <v>1300.1487322447181</v>
      </c>
      <c r="H2627" s="181">
        <v>1293.3403719279972</v>
      </c>
      <c r="I2627" s="181">
        <v>1280.7246728062842</v>
      </c>
      <c r="J2627" s="182">
        <v>1263.7957583999446</v>
      </c>
      <c r="K2627" s="181">
        <v>1243.7132522354918</v>
      </c>
      <c r="L2627" s="181">
        <v>1221.3663609519344</v>
      </c>
      <c r="M2627" s="181">
        <v>1197.4023284723053</v>
      </c>
      <c r="N2627" s="181">
        <v>1172.3074294080056</v>
      </c>
      <c r="O2627" s="181">
        <v>1146.4789725316316</v>
      </c>
      <c r="P2627" s="181">
        <v>1120.210096200565</v>
      </c>
      <c r="Q2627" s="181">
        <v>1093.7171518280745</v>
      </c>
      <c r="R2627" s="181">
        <v>1067.1590775913648</v>
      </c>
      <c r="S2627" s="181">
        <v>1040.6547794254459</v>
      </c>
      <c r="T2627" s="181">
        <v>1014.2789286557112</v>
      </c>
      <c r="U2627" s="181">
        <v>988.08259046409103</v>
      </c>
      <c r="V2627" s="181">
        <v>962.11782046267467</v>
      </c>
      <c r="W2627" s="181">
        <v>936.42715202042973</v>
      </c>
      <c r="X2627" s="181">
        <v>911.04124665315919</v>
      </c>
      <c r="Y2627" s="181">
        <v>885.96504973175558</v>
      </c>
    </row>
    <row r="2628" spans="1:25" x14ac:dyDescent="0.25">
      <c r="A2628" s="178" t="s">
        <v>2206</v>
      </c>
      <c r="B2628" s="178" t="s">
        <v>822</v>
      </c>
      <c r="C2628" s="178" t="s">
        <v>218</v>
      </c>
      <c r="D2628" s="178" t="s">
        <v>2512</v>
      </c>
      <c r="E2628" s="181">
        <v>28948.17035254624</v>
      </c>
      <c r="F2628" s="181">
        <v>28810.724188117649</v>
      </c>
      <c r="G2628" s="181">
        <v>28657.256945621517</v>
      </c>
      <c r="H2628" s="181">
        <v>28500.583458322242</v>
      </c>
      <c r="I2628" s="181">
        <v>28336.814214008329</v>
      </c>
      <c r="J2628" s="182">
        <v>28162.122982202811</v>
      </c>
      <c r="K2628" s="181">
        <v>27973.578955787627</v>
      </c>
      <c r="L2628" s="181">
        <v>27769.396922169646</v>
      </c>
      <c r="M2628" s="181">
        <v>27547.790281753994</v>
      </c>
      <c r="N2628" s="181">
        <v>27307.448792257532</v>
      </c>
      <c r="O2628" s="181">
        <v>27048.151394163335</v>
      </c>
      <c r="P2628" s="181">
        <v>26769.912319045441</v>
      </c>
      <c r="Q2628" s="181">
        <v>26472.934671573501</v>
      </c>
      <c r="R2628" s="181">
        <v>26157.597535972174</v>
      </c>
      <c r="S2628" s="181">
        <v>25824.423590887411</v>
      </c>
      <c r="T2628" s="181">
        <v>25474.127969898644</v>
      </c>
      <c r="U2628" s="181">
        <v>25108.492068602922</v>
      </c>
      <c r="V2628" s="181">
        <v>24729.227341654449</v>
      </c>
      <c r="W2628" s="181">
        <v>24337.11362692864</v>
      </c>
      <c r="X2628" s="181">
        <v>23932.938223125551</v>
      </c>
      <c r="Y2628" s="181">
        <v>23517.340531974794</v>
      </c>
    </row>
    <row r="2629" spans="1:25" x14ac:dyDescent="0.25">
      <c r="A2629" s="178" t="s">
        <v>2206</v>
      </c>
      <c r="B2629" s="178" t="s">
        <v>822</v>
      </c>
      <c r="C2629" s="178" t="s">
        <v>475</v>
      </c>
      <c r="D2629" s="178" t="s">
        <v>2513</v>
      </c>
      <c r="E2629" s="181">
        <v>1972.6425604536032</v>
      </c>
      <c r="F2629" s="181">
        <v>2084.6786711747436</v>
      </c>
      <c r="G2629" s="181">
        <v>2201.7967926840611</v>
      </c>
      <c r="H2629" s="181">
        <v>2325.1663913323755</v>
      </c>
      <c r="I2629" s="181">
        <v>2454.7596598951272</v>
      </c>
      <c r="J2629" s="182">
        <v>2590.4845982917927</v>
      </c>
      <c r="K2629" s="181">
        <v>2732.2556113802602</v>
      </c>
      <c r="L2629" s="181">
        <v>2880.0326404016723</v>
      </c>
      <c r="M2629" s="181">
        <v>3033.7193293089331</v>
      </c>
      <c r="N2629" s="181">
        <v>3193.209608590018</v>
      </c>
      <c r="O2629" s="181">
        <v>3358.4706477177965</v>
      </c>
      <c r="P2629" s="181">
        <v>3529.4626146251262</v>
      </c>
      <c r="Q2629" s="181">
        <v>3706.1363589263938</v>
      </c>
      <c r="R2629" s="181">
        <v>3888.4348653127054</v>
      </c>
      <c r="S2629" s="181">
        <v>4076.2919455645938</v>
      </c>
      <c r="T2629" s="181">
        <v>4269.6437423740799</v>
      </c>
      <c r="U2629" s="181">
        <v>4468.5910683346192</v>
      </c>
      <c r="V2629" s="181">
        <v>4673.241212076493</v>
      </c>
      <c r="W2629" s="181">
        <v>4883.5359543936484</v>
      </c>
      <c r="X2629" s="181">
        <v>5099.3991640676404</v>
      </c>
      <c r="Y2629" s="181">
        <v>5320.7011371831995</v>
      </c>
    </row>
    <row r="2630" spans="1:25" x14ac:dyDescent="0.25">
      <c r="A2630" s="178" t="s">
        <v>2206</v>
      </c>
      <c r="B2630" s="178" t="s">
        <v>822</v>
      </c>
      <c r="C2630" s="178" t="s">
        <v>1465</v>
      </c>
      <c r="D2630" s="178" t="s">
        <v>2514</v>
      </c>
      <c r="E2630" s="181">
        <v>11434.552947977934</v>
      </c>
      <c r="F2630" s="181">
        <v>12083.977666783465</v>
      </c>
      <c r="G2630" s="181">
        <v>12762.860596926706</v>
      </c>
      <c r="H2630" s="181">
        <v>13477.980627385017</v>
      </c>
      <c r="I2630" s="181">
        <v>14229.176571743821</v>
      </c>
      <c r="J2630" s="182">
        <v>15015.915145457277</v>
      </c>
      <c r="K2630" s="181">
        <v>15837.700190628264</v>
      </c>
      <c r="L2630" s="181">
        <v>16694.2995040141</v>
      </c>
      <c r="M2630" s="181">
        <v>17585.154551420874</v>
      </c>
      <c r="N2630" s="181">
        <v>18509.650493913381</v>
      </c>
      <c r="O2630" s="181">
        <v>19467.597027171771</v>
      </c>
      <c r="P2630" s="181">
        <v>20458.763261986867</v>
      </c>
      <c r="Q2630" s="181">
        <v>21482.864294900755</v>
      </c>
      <c r="R2630" s="181">
        <v>22539.569632908031</v>
      </c>
      <c r="S2630" s="181">
        <v>23628.495611621031</v>
      </c>
      <c r="T2630" s="181">
        <v>24749.272077934551</v>
      </c>
      <c r="U2630" s="181">
        <v>25902.483398707951</v>
      </c>
      <c r="V2630" s="181">
        <v>27088.751479575971</v>
      </c>
      <c r="W2630" s="181">
        <v>28307.738849063771</v>
      </c>
      <c r="X2630" s="181">
        <v>29559.004207533115</v>
      </c>
      <c r="Y2630" s="181">
        <v>30841.795717668694</v>
      </c>
    </row>
    <row r="2631" spans="1:25" x14ac:dyDescent="0.25">
      <c r="A2631" s="178" t="s">
        <v>2206</v>
      </c>
      <c r="B2631" s="178" t="s">
        <v>822</v>
      </c>
      <c r="C2631" s="178" t="s">
        <v>867</v>
      </c>
      <c r="D2631" s="178" t="s">
        <v>2515</v>
      </c>
      <c r="E2631" s="181">
        <v>25556.087281630967</v>
      </c>
      <c r="F2631" s="181">
        <v>25720.576825621196</v>
      </c>
      <c r="G2631" s="181">
        <v>25871.072506490254</v>
      </c>
      <c r="H2631" s="181">
        <v>26018.775422241044</v>
      </c>
      <c r="I2631" s="181">
        <v>26159.980184764263</v>
      </c>
      <c r="J2631" s="182">
        <v>26290.876481838408</v>
      </c>
      <c r="K2631" s="181">
        <v>26408.333393599791</v>
      </c>
      <c r="L2631" s="181">
        <v>26510.181106483058</v>
      </c>
      <c r="M2631" s="181">
        <v>26594.161441619013</v>
      </c>
      <c r="N2631" s="181">
        <v>26658.391822462658</v>
      </c>
      <c r="O2631" s="181">
        <v>26701.993987719761</v>
      </c>
      <c r="P2631" s="181">
        <v>26724.300106450828</v>
      </c>
      <c r="Q2631" s="181">
        <v>26724.818569168849</v>
      </c>
      <c r="R2631" s="181">
        <v>26703.23127731356</v>
      </c>
      <c r="S2631" s="181">
        <v>26659.3702803509</v>
      </c>
      <c r="T2631" s="181">
        <v>26593.277315032687</v>
      </c>
      <c r="U2631" s="181">
        <v>26506.13793753674</v>
      </c>
      <c r="V2631" s="181">
        <v>26399.132503103916</v>
      </c>
      <c r="W2631" s="181">
        <v>26272.50386941672</v>
      </c>
      <c r="X2631" s="181">
        <v>26126.528089767638</v>
      </c>
      <c r="Y2631" s="181">
        <v>25961.344198245286</v>
      </c>
    </row>
    <row r="2632" spans="1:25" x14ac:dyDescent="0.25">
      <c r="A2632" s="178" t="s">
        <v>2206</v>
      </c>
      <c r="B2632" s="178" t="s">
        <v>822</v>
      </c>
      <c r="C2632" s="178" t="s">
        <v>541</v>
      </c>
      <c r="D2632" s="178" t="s">
        <v>2516</v>
      </c>
      <c r="E2632" s="181">
        <v>8678.8061868864042</v>
      </c>
      <c r="F2632" s="181">
        <v>8982.4206145564804</v>
      </c>
      <c r="G2632" s="181">
        <v>9291.2505815592667</v>
      </c>
      <c r="H2632" s="181">
        <v>9609.3419649423031</v>
      </c>
      <c r="I2632" s="181">
        <v>9935.5351291263178</v>
      </c>
      <c r="J2632" s="182">
        <v>10268.475557489288</v>
      </c>
      <c r="K2632" s="181">
        <v>10606.911843403153</v>
      </c>
      <c r="L2632" s="181">
        <v>10949.838561052458</v>
      </c>
      <c r="M2632" s="181">
        <v>11296.096107577545</v>
      </c>
      <c r="N2632" s="181">
        <v>11644.559949557877</v>
      </c>
      <c r="O2632" s="181">
        <v>11994.437459601855</v>
      </c>
      <c r="P2632" s="181">
        <v>12344.957155120228</v>
      </c>
      <c r="Q2632" s="181">
        <v>12695.361407432491</v>
      </c>
      <c r="R2632" s="181">
        <v>13044.912691550049</v>
      </c>
      <c r="S2632" s="181">
        <v>13392.890023915421</v>
      </c>
      <c r="T2632" s="181">
        <v>13738.627060672628</v>
      </c>
      <c r="U2632" s="181">
        <v>14082.020825430121</v>
      </c>
      <c r="V2632" s="181">
        <v>14422.987951407789</v>
      </c>
      <c r="W2632" s="181">
        <v>14760.943091540203</v>
      </c>
      <c r="X2632" s="181">
        <v>15095.287832880997</v>
      </c>
      <c r="Y2632" s="181">
        <v>15425.311004420528</v>
      </c>
    </row>
    <row r="2633" spans="1:25" x14ac:dyDescent="0.25">
      <c r="A2633" s="178" t="s">
        <v>2206</v>
      </c>
      <c r="B2633" s="178" t="s">
        <v>822</v>
      </c>
      <c r="C2633" s="178" t="s">
        <v>447</v>
      </c>
      <c r="D2633" s="178" t="s">
        <v>2517</v>
      </c>
      <c r="E2633" s="181">
        <v>26973.475094319016</v>
      </c>
      <c r="F2633" s="181">
        <v>27147.087532295209</v>
      </c>
      <c r="G2633" s="181">
        <v>27305.929981649417</v>
      </c>
      <c r="H2633" s="181">
        <v>27461.82477397257</v>
      </c>
      <c r="I2633" s="181">
        <v>27610.86101348553</v>
      </c>
      <c r="J2633" s="182">
        <v>27749.017061011862</v>
      </c>
      <c r="K2633" s="181">
        <v>27872.98835008821</v>
      </c>
      <c r="L2633" s="181">
        <v>27980.484725280388</v>
      </c>
      <c r="M2633" s="181">
        <v>28069.122764947384</v>
      </c>
      <c r="N2633" s="181">
        <v>28136.915481371158</v>
      </c>
      <c r="O2633" s="181">
        <v>28182.935903263613</v>
      </c>
      <c r="P2633" s="181">
        <v>28206.479160547606</v>
      </c>
      <c r="Q2633" s="181">
        <v>28207.026378165774</v>
      </c>
      <c r="R2633" s="181">
        <v>28184.241815224057</v>
      </c>
      <c r="S2633" s="181">
        <v>28137.948206341502</v>
      </c>
      <c r="T2633" s="181">
        <v>28068.189603067294</v>
      </c>
      <c r="U2633" s="181">
        <v>27976.217314715057</v>
      </c>
      <c r="V2633" s="181">
        <v>27863.27716120788</v>
      </c>
      <c r="W2633" s="181">
        <v>27729.625469563991</v>
      </c>
      <c r="X2633" s="181">
        <v>27575.553603501456</v>
      </c>
      <c r="Y2633" s="181">
        <v>27401.208308196288</v>
      </c>
    </row>
    <row r="2634" spans="1:25" x14ac:dyDescent="0.25">
      <c r="A2634" s="178" t="s">
        <v>2206</v>
      </c>
      <c r="B2634" s="178" t="s">
        <v>822</v>
      </c>
      <c r="C2634" s="178" t="s">
        <v>698</v>
      </c>
      <c r="D2634" s="178" t="s">
        <v>2518</v>
      </c>
      <c r="E2634" s="181">
        <v>23715.843727576175</v>
      </c>
      <c r="F2634" s="181">
        <v>23868.488703197952</v>
      </c>
      <c r="G2634" s="181">
        <v>24008.147486243794</v>
      </c>
      <c r="H2634" s="181">
        <v>24145.21460569173</v>
      </c>
      <c r="I2634" s="181">
        <v>24276.251491138479</v>
      </c>
      <c r="J2634" s="182">
        <v>24397.722203447407</v>
      </c>
      <c r="K2634" s="181">
        <v>24506.721274132964</v>
      </c>
      <c r="L2634" s="181">
        <v>24601.235133634724</v>
      </c>
      <c r="M2634" s="181">
        <v>24679.168210100055</v>
      </c>
      <c r="N2634" s="181">
        <v>24738.773487616294</v>
      </c>
      <c r="O2634" s="181">
        <v>24779.235946756704</v>
      </c>
      <c r="P2634" s="181">
        <v>24799.935845773532</v>
      </c>
      <c r="Q2634" s="181">
        <v>24800.416975011507</v>
      </c>
      <c r="R2634" s="181">
        <v>24780.384141561713</v>
      </c>
      <c r="S2634" s="181">
        <v>24739.681488677539</v>
      </c>
      <c r="T2634" s="181">
        <v>24678.34774772944</v>
      </c>
      <c r="U2634" s="181">
        <v>24597.483105327894</v>
      </c>
      <c r="V2634" s="181">
        <v>24498.182921655654</v>
      </c>
      <c r="W2634" s="181">
        <v>24380.672566691414</v>
      </c>
      <c r="X2634" s="181">
        <v>24245.208215673305</v>
      </c>
      <c r="Y2634" s="181">
        <v>24091.918891118818</v>
      </c>
    </row>
    <row r="2635" spans="1:25" x14ac:dyDescent="0.25">
      <c r="A2635" s="178" t="s">
        <v>2206</v>
      </c>
      <c r="B2635" s="178" t="s">
        <v>822</v>
      </c>
      <c r="C2635" s="178" t="s">
        <v>266</v>
      </c>
      <c r="D2635" s="178" t="s">
        <v>2519</v>
      </c>
      <c r="E2635" s="181">
        <v>3820.0705567160826</v>
      </c>
      <c r="F2635" s="181">
        <v>3998.9034496590266</v>
      </c>
      <c r="G2635" s="181">
        <v>4183.6740405413584</v>
      </c>
      <c r="H2635" s="181">
        <v>4376.3641576347709</v>
      </c>
      <c r="I2635" s="181">
        <v>4576.6447564190439</v>
      </c>
      <c r="J2635" s="182">
        <v>4784.0757795163745</v>
      </c>
      <c r="K2635" s="181">
        <v>4998.2407659260425</v>
      </c>
      <c r="L2635" s="181">
        <v>5218.8169662099181</v>
      </c>
      <c r="M2635" s="181">
        <v>5445.3884333218775</v>
      </c>
      <c r="N2635" s="181">
        <v>5677.5334723356209</v>
      </c>
      <c r="O2635" s="181">
        <v>5914.9713166688234</v>
      </c>
      <c r="P2635" s="181">
        <v>6157.4158038833448</v>
      </c>
      <c r="Q2635" s="181">
        <v>6404.5718209486131</v>
      </c>
      <c r="R2635" s="181">
        <v>6656.1384158219635</v>
      </c>
      <c r="S2635" s="181">
        <v>6911.8070665302976</v>
      </c>
      <c r="T2635" s="181">
        <v>7171.2815790927743</v>
      </c>
      <c r="U2635" s="181">
        <v>7434.5478220387968</v>
      </c>
      <c r="V2635" s="181">
        <v>7701.5999190343528</v>
      </c>
      <c r="W2635" s="181">
        <v>7972.1590727667772</v>
      </c>
      <c r="X2635" s="181">
        <v>8245.9250835625662</v>
      </c>
      <c r="Y2635" s="181">
        <v>8522.5204457522414</v>
      </c>
    </row>
    <row r="2636" spans="1:25" x14ac:dyDescent="0.25">
      <c r="A2636" s="178" t="s">
        <v>2206</v>
      </c>
      <c r="B2636" s="178" t="s">
        <v>822</v>
      </c>
      <c r="C2636" s="178" t="s">
        <v>600</v>
      </c>
      <c r="D2636" s="178" t="s">
        <v>2520</v>
      </c>
      <c r="E2636" s="181">
        <v>4497.4608220123255</v>
      </c>
      <c r="F2636" s="181">
        <v>4752.8938278292026</v>
      </c>
      <c r="G2636" s="181">
        <v>5019.9133951829126</v>
      </c>
      <c r="H2636" s="181">
        <v>5301.1858099992041</v>
      </c>
      <c r="I2636" s="181">
        <v>5596.6476741209399</v>
      </c>
      <c r="J2636" s="182">
        <v>5906.0892350232234</v>
      </c>
      <c r="K2636" s="181">
        <v>6229.3153429075464</v>
      </c>
      <c r="L2636" s="181">
        <v>6566.2346671384694</v>
      </c>
      <c r="M2636" s="181">
        <v>6916.6275239499291</v>
      </c>
      <c r="N2636" s="181">
        <v>7280.2520836844369</v>
      </c>
      <c r="O2636" s="181">
        <v>7657.0334954731661</v>
      </c>
      <c r="P2636" s="181">
        <v>8046.8809455189175</v>
      </c>
      <c r="Q2636" s="181">
        <v>8449.6823750340955</v>
      </c>
      <c r="R2636" s="181">
        <v>8865.307793860753</v>
      </c>
      <c r="S2636" s="181">
        <v>9293.6062983684515</v>
      </c>
      <c r="T2636" s="181">
        <v>9734.4322992109028</v>
      </c>
      <c r="U2636" s="181">
        <v>10188.01564070888</v>
      </c>
      <c r="V2636" s="181">
        <v>10654.600932008007</v>
      </c>
      <c r="W2636" s="181">
        <v>11134.055438165035</v>
      </c>
      <c r="X2636" s="181">
        <v>11626.205586339578</v>
      </c>
      <c r="Y2636" s="181">
        <v>12130.755662402233</v>
      </c>
    </row>
    <row r="2637" spans="1:25" x14ac:dyDescent="0.25">
      <c r="A2637" s="178" t="s">
        <v>2206</v>
      </c>
      <c r="B2637" s="178" t="s">
        <v>822</v>
      </c>
      <c r="C2637" s="178" t="s">
        <v>1233</v>
      </c>
      <c r="D2637" s="178" t="s">
        <v>2521</v>
      </c>
      <c r="E2637" s="181">
        <v>8423.2453140700945</v>
      </c>
      <c r="F2637" s="181">
        <v>8547.7129881117653</v>
      </c>
      <c r="G2637" s="181">
        <v>8668.9760053122573</v>
      </c>
      <c r="H2637" s="181">
        <v>8790.7182554112078</v>
      </c>
      <c r="I2637" s="181">
        <v>8911.6692553668327</v>
      </c>
      <c r="J2637" s="182">
        <v>9030.4804070558876</v>
      </c>
      <c r="K2637" s="181">
        <v>9145.9942654937895</v>
      </c>
      <c r="L2637" s="181">
        <v>9257.3517527681124</v>
      </c>
      <c r="M2637" s="181">
        <v>9363.6357886507321</v>
      </c>
      <c r="N2637" s="181">
        <v>9464.0341698470729</v>
      </c>
      <c r="O2637" s="181">
        <v>9558.0695692344179</v>
      </c>
      <c r="P2637" s="181">
        <v>9645.327409247675</v>
      </c>
      <c r="Q2637" s="181">
        <v>9725.4463050606992</v>
      </c>
      <c r="R2637" s="181">
        <v>9798.119520538914</v>
      </c>
      <c r="S2637" s="181">
        <v>9863.0887968440384</v>
      </c>
      <c r="T2637" s="181">
        <v>9920.168739516188</v>
      </c>
      <c r="U2637" s="181">
        <v>9969.6013208094446</v>
      </c>
      <c r="V2637" s="181">
        <v>10011.637913810277</v>
      </c>
      <c r="W2637" s="181">
        <v>10046.182974505935</v>
      </c>
      <c r="X2637" s="181">
        <v>10073.153703657761</v>
      </c>
      <c r="Y2637" s="181">
        <v>10092.414426994514</v>
      </c>
    </row>
    <row r="2638" spans="1:25" x14ac:dyDescent="0.25">
      <c r="A2638" s="178" t="s">
        <v>2206</v>
      </c>
      <c r="B2638" s="178" t="s">
        <v>822</v>
      </c>
      <c r="C2638" s="178" t="s">
        <v>1013</v>
      </c>
      <c r="D2638" s="178" t="s">
        <v>2522</v>
      </c>
      <c r="E2638" s="181">
        <v>62983.952137021988</v>
      </c>
      <c r="F2638" s="181">
        <v>63389.342893891393</v>
      </c>
      <c r="G2638" s="181">
        <v>63760.245241196266</v>
      </c>
      <c r="H2638" s="181">
        <v>64124.264712315882</v>
      </c>
      <c r="I2638" s="181">
        <v>64472.26923688464</v>
      </c>
      <c r="J2638" s="182">
        <v>64794.868155059288</v>
      </c>
      <c r="K2638" s="181">
        <v>65084.345195382986</v>
      </c>
      <c r="L2638" s="181">
        <v>65335.352769539881</v>
      </c>
      <c r="M2638" s="181">
        <v>65542.325509551432</v>
      </c>
      <c r="N2638" s="181">
        <v>65700.623733697284</v>
      </c>
      <c r="O2638" s="181">
        <v>65808.082933509839</v>
      </c>
      <c r="P2638" s="181">
        <v>65863.057214159213</v>
      </c>
      <c r="Q2638" s="181">
        <v>65864.33498530848</v>
      </c>
      <c r="R2638" s="181">
        <v>65811.132280919584</v>
      </c>
      <c r="S2638" s="181">
        <v>65703.035180493578</v>
      </c>
      <c r="T2638" s="181">
        <v>65540.146545847689</v>
      </c>
      <c r="U2638" s="181">
        <v>65325.388225414215</v>
      </c>
      <c r="V2638" s="181">
        <v>65061.669249717888</v>
      </c>
      <c r="W2638" s="181">
        <v>64749.588150782889</v>
      </c>
      <c r="X2638" s="181">
        <v>64389.825272480703</v>
      </c>
      <c r="Y2638" s="181">
        <v>63982.723269627226</v>
      </c>
    </row>
    <row r="2639" spans="1:25" x14ac:dyDescent="0.25">
      <c r="A2639" s="178" t="s">
        <v>2206</v>
      </c>
      <c r="B2639" s="178" t="s">
        <v>822</v>
      </c>
      <c r="C2639" s="178" t="s">
        <v>254</v>
      </c>
      <c r="D2639" s="178" t="s">
        <v>2523</v>
      </c>
      <c r="E2639" s="181">
        <v>6719.5061619613625</v>
      </c>
      <c r="F2639" s="181">
        <v>6939.1557975736905</v>
      </c>
      <c r="G2639" s="181">
        <v>7161.818453232303</v>
      </c>
      <c r="H2639" s="181">
        <v>7390.5824711915402</v>
      </c>
      <c r="I2639" s="181">
        <v>7624.513999327266</v>
      </c>
      <c r="J2639" s="182">
        <v>7862.5380591033199</v>
      </c>
      <c r="K2639" s="181">
        <v>8103.6678203275624</v>
      </c>
      <c r="L2639" s="181">
        <v>8347.1125871628374</v>
      </c>
      <c r="M2639" s="181">
        <v>8591.9713057857007</v>
      </c>
      <c r="N2639" s="181">
        <v>8837.3774508632468</v>
      </c>
      <c r="O2639" s="181">
        <v>9082.7234646608067</v>
      </c>
      <c r="P2639" s="181">
        <v>9327.4231277220442</v>
      </c>
      <c r="Q2639" s="181">
        <v>9570.9058555351021</v>
      </c>
      <c r="R2639" s="181">
        <v>9812.6212551838562</v>
      </c>
      <c r="S2639" s="181">
        <v>10052.036255916037</v>
      </c>
      <c r="T2639" s="181">
        <v>10288.663475506866</v>
      </c>
      <c r="U2639" s="181">
        <v>10522.440874269776</v>
      </c>
      <c r="V2639" s="181">
        <v>10753.321654683088</v>
      </c>
      <c r="W2639" s="181">
        <v>10980.886077201798</v>
      </c>
      <c r="X2639" s="181">
        <v>11204.708502030715</v>
      </c>
      <c r="Y2639" s="181">
        <v>11424.283641512038</v>
      </c>
    </row>
    <row r="2640" spans="1:25" x14ac:dyDescent="0.25">
      <c r="A2640" s="178" t="s">
        <v>2206</v>
      </c>
      <c r="B2640" s="178" t="s">
        <v>822</v>
      </c>
      <c r="C2640" s="178" t="s">
        <v>240</v>
      </c>
      <c r="D2640" s="178" t="s">
        <v>241</v>
      </c>
      <c r="E2640" s="181">
        <v>6081.1171543639948</v>
      </c>
      <c r="F2640" s="181">
        <v>6299.0909569375999</v>
      </c>
      <c r="G2640" s="181">
        <v>6526.2523035425002</v>
      </c>
      <c r="H2640" s="181">
        <v>6765.8954847197738</v>
      </c>
      <c r="I2640" s="181">
        <v>7017.6858127229516</v>
      </c>
      <c r="J2640" s="182">
        <v>7281.162601970831</v>
      </c>
      <c r="K2640" s="181">
        <v>7555.9422236783212</v>
      </c>
      <c r="L2640" s="181">
        <v>7841.815562046555</v>
      </c>
      <c r="M2640" s="181">
        <v>8138.4589328891871</v>
      </c>
      <c r="N2640" s="181">
        <v>8445.5629669770733</v>
      </c>
      <c r="O2640" s="181">
        <v>8763.0451016039769</v>
      </c>
      <c r="P2640" s="181">
        <v>9090.8253640120183</v>
      </c>
      <c r="Q2640" s="181">
        <v>9428.818341238848</v>
      </c>
      <c r="R2640" s="181">
        <v>9776.9352132593922</v>
      </c>
      <c r="S2640" s="181">
        <v>10135.07877752674</v>
      </c>
      <c r="T2640" s="181">
        <v>10503.170333797927</v>
      </c>
      <c r="U2640" s="181">
        <v>10881.542255599952</v>
      </c>
      <c r="V2640" s="181">
        <v>11270.535082550003</v>
      </c>
      <c r="W2640" s="181">
        <v>11670.086205493018</v>
      </c>
      <c r="X2640" s="181">
        <v>12080.097128342932</v>
      </c>
      <c r="Y2640" s="181">
        <v>12500.349849292355</v>
      </c>
    </row>
    <row r="2641" spans="1:25" x14ac:dyDescent="0.25">
      <c r="A2641" s="178" t="s">
        <v>2206</v>
      </c>
      <c r="B2641" s="178" t="s">
        <v>824</v>
      </c>
      <c r="C2641" s="178" t="s">
        <v>218</v>
      </c>
      <c r="D2641" s="178" t="s">
        <v>2524</v>
      </c>
      <c r="E2641" s="181">
        <v>9939.822039682489</v>
      </c>
      <c r="F2641" s="181">
        <v>10161.009514853216</v>
      </c>
      <c r="G2641" s="181">
        <v>10352.403428014251</v>
      </c>
      <c r="H2641" s="181">
        <v>10525.584596016992</v>
      </c>
      <c r="I2641" s="181">
        <v>10684.424062903789</v>
      </c>
      <c r="J2641" s="182">
        <v>10831.506595121311</v>
      </c>
      <c r="K2641" s="181">
        <v>10968.867108632967</v>
      </c>
      <c r="L2641" s="181">
        <v>11098.05442328396</v>
      </c>
      <c r="M2641" s="181">
        <v>11219.958603811736</v>
      </c>
      <c r="N2641" s="181">
        <v>11335.182066082618</v>
      </c>
      <c r="O2641" s="181">
        <v>11444.445375697022</v>
      </c>
      <c r="P2641" s="181">
        <v>11548.250247557586</v>
      </c>
      <c r="Q2641" s="181">
        <v>11646.927870896807</v>
      </c>
      <c r="R2641" s="181">
        <v>11740.668660091298</v>
      </c>
      <c r="S2641" s="181">
        <v>11829.573972916622</v>
      </c>
      <c r="T2641" s="181">
        <v>11913.759806801665</v>
      </c>
      <c r="U2641" s="181">
        <v>11993.084746554157</v>
      </c>
      <c r="V2641" s="181">
        <v>12067.32954634355</v>
      </c>
      <c r="W2641" s="181">
        <v>12136.472186481207</v>
      </c>
      <c r="X2641" s="181">
        <v>12200.448683790972</v>
      </c>
      <c r="Y2641" s="181">
        <v>12259.09023365167</v>
      </c>
    </row>
    <row r="2642" spans="1:25" x14ac:dyDescent="0.25">
      <c r="A2642" s="178" t="s">
        <v>2206</v>
      </c>
      <c r="B2642" s="178" t="s">
        <v>824</v>
      </c>
      <c r="C2642" s="178" t="s">
        <v>240</v>
      </c>
      <c r="D2642" s="178" t="s">
        <v>241</v>
      </c>
      <c r="E2642" s="181">
        <v>2070.4117092870056</v>
      </c>
      <c r="F2642" s="181">
        <v>2167.9770156540994</v>
      </c>
      <c r="G2642" s="181">
        <v>2262.5527475327963</v>
      </c>
      <c r="H2642" s="181">
        <v>2356.3698670307849</v>
      </c>
      <c r="I2642" s="181">
        <v>2450.1239773855204</v>
      </c>
      <c r="J2642" s="182">
        <v>2544.2836172845414</v>
      </c>
      <c r="K2642" s="181">
        <v>2639.2354578518693</v>
      </c>
      <c r="L2642" s="181">
        <v>2735.2871293289263</v>
      </c>
      <c r="M2642" s="181">
        <v>2832.6116415389251</v>
      </c>
      <c r="N2642" s="181">
        <v>2931.3251262833082</v>
      </c>
      <c r="O2642" s="181">
        <v>3031.5864022712731</v>
      </c>
      <c r="P2642" s="181">
        <v>3133.5100760794066</v>
      </c>
      <c r="Q2642" s="181">
        <v>3237.1737081630858</v>
      </c>
      <c r="R2642" s="181">
        <v>3342.6211721921873</v>
      </c>
      <c r="S2642" s="181">
        <v>3449.8732694318051</v>
      </c>
      <c r="T2642" s="181">
        <v>3558.9557370133784</v>
      </c>
      <c r="U2642" s="181">
        <v>3669.8165807755836</v>
      </c>
      <c r="V2642" s="181">
        <v>3782.3728578436076</v>
      </c>
      <c r="W2642" s="181">
        <v>3896.5956348378895</v>
      </c>
      <c r="X2642" s="181">
        <v>4012.4384795912806</v>
      </c>
      <c r="Y2642" s="181">
        <v>4129.8144085658823</v>
      </c>
    </row>
    <row r="2643" spans="1:25" x14ac:dyDescent="0.25">
      <c r="A2643" s="178" t="s">
        <v>2206</v>
      </c>
      <c r="B2643" s="178" t="s">
        <v>826</v>
      </c>
      <c r="C2643" s="178" t="s">
        <v>530</v>
      </c>
      <c r="D2643" s="178" t="s">
        <v>2525</v>
      </c>
      <c r="E2643" s="181">
        <v>3341.5855210203222</v>
      </c>
      <c r="F2643" s="181">
        <v>3294.6545383769817</v>
      </c>
      <c r="G2643" s="181">
        <v>3246.8973981478957</v>
      </c>
      <c r="H2643" s="181">
        <v>3200.1253024598755</v>
      </c>
      <c r="I2643" s="181">
        <v>3154.1524302404659</v>
      </c>
      <c r="J2643" s="182">
        <v>3108.7392404098823</v>
      </c>
      <c r="K2643" s="181">
        <v>3063.695893724595</v>
      </c>
      <c r="L2643" s="181">
        <v>3018.8429060581743</v>
      </c>
      <c r="M2643" s="181">
        <v>2973.9647973457409</v>
      </c>
      <c r="N2643" s="181">
        <v>2928.8947156293693</v>
      </c>
      <c r="O2643" s="181">
        <v>2883.5772396398852</v>
      </c>
      <c r="P2643" s="181">
        <v>2837.9411097491143</v>
      </c>
      <c r="Q2643" s="181">
        <v>2791.9176118620594</v>
      </c>
      <c r="R2643" s="181">
        <v>2745.4495439834072</v>
      </c>
      <c r="S2643" s="181">
        <v>2698.5065307041637</v>
      </c>
      <c r="T2643" s="181">
        <v>2651.0694190048562</v>
      </c>
      <c r="U2643" s="181">
        <v>2602.9860614427307</v>
      </c>
      <c r="V2643" s="181">
        <v>2554.1509117899386</v>
      </c>
      <c r="W2643" s="181">
        <v>2504.6256242779746</v>
      </c>
      <c r="X2643" s="181">
        <v>2454.4742127460231</v>
      </c>
      <c r="Y2643" s="181">
        <v>2403.7334199384673</v>
      </c>
    </row>
    <row r="2644" spans="1:25" x14ac:dyDescent="0.25">
      <c r="A2644" s="178" t="s">
        <v>2206</v>
      </c>
      <c r="B2644" s="178" t="s">
        <v>826</v>
      </c>
      <c r="C2644" s="178" t="s">
        <v>276</v>
      </c>
      <c r="D2644" s="178" t="s">
        <v>2526</v>
      </c>
      <c r="E2644" s="181">
        <v>2505.9324905716153</v>
      </c>
      <c r="F2644" s="181">
        <v>2538.4063517874565</v>
      </c>
      <c r="G2644" s="181">
        <v>2570.1253409204164</v>
      </c>
      <c r="H2644" s="181">
        <v>2602.4787869863685</v>
      </c>
      <c r="I2644" s="181">
        <v>2635.3443340321742</v>
      </c>
      <c r="J2644" s="182">
        <v>2668.5384314121588</v>
      </c>
      <c r="K2644" s="181">
        <v>2701.9001604402461</v>
      </c>
      <c r="L2644" s="181">
        <v>2735.2601136299277</v>
      </c>
      <c r="M2644" s="181">
        <v>2768.3973072720783</v>
      </c>
      <c r="N2644" s="181">
        <v>2801.1143030946987</v>
      </c>
      <c r="O2644" s="181">
        <v>2833.30374472944</v>
      </c>
      <c r="P2644" s="181">
        <v>2864.8336014662787</v>
      </c>
      <c r="Q2644" s="181">
        <v>2895.5635236038561</v>
      </c>
      <c r="R2644" s="181">
        <v>2925.354089981638</v>
      </c>
      <c r="S2644" s="181">
        <v>2954.0845699385382</v>
      </c>
      <c r="T2644" s="181">
        <v>2981.6387692809735</v>
      </c>
      <c r="U2644" s="181">
        <v>3007.7396798909786</v>
      </c>
      <c r="V2644" s="181">
        <v>3032.1412781233003</v>
      </c>
      <c r="W2644" s="181">
        <v>3054.7816578473144</v>
      </c>
      <c r="X2644" s="181">
        <v>3075.603202881834</v>
      </c>
      <c r="Y2644" s="181">
        <v>3094.5151163002197</v>
      </c>
    </row>
    <row r="2645" spans="1:25" x14ac:dyDescent="0.25">
      <c r="A2645" s="178" t="s">
        <v>2206</v>
      </c>
      <c r="B2645" s="178" t="s">
        <v>826</v>
      </c>
      <c r="C2645" s="178" t="s">
        <v>506</v>
      </c>
      <c r="D2645" s="178" t="s">
        <v>2527</v>
      </c>
      <c r="E2645" s="181">
        <v>2985.3550522663895</v>
      </c>
      <c r="F2645" s="181">
        <v>3060.2851566820414</v>
      </c>
      <c r="G2645" s="181">
        <v>3135.6615522602451</v>
      </c>
      <c r="H2645" s="181">
        <v>3213.1884908925435</v>
      </c>
      <c r="I2645" s="181">
        <v>3292.7632036167452</v>
      </c>
      <c r="J2645" s="182">
        <v>3374.1992202898759</v>
      </c>
      <c r="K2645" s="181">
        <v>3457.3287952499363</v>
      </c>
      <c r="L2645" s="181">
        <v>3541.9640261410946</v>
      </c>
      <c r="M2645" s="181">
        <v>3627.8394477891857</v>
      </c>
      <c r="N2645" s="181">
        <v>3714.707298526047</v>
      </c>
      <c r="O2645" s="181">
        <v>3802.4282756847551</v>
      </c>
      <c r="P2645" s="181">
        <v>3890.8225502943974</v>
      </c>
      <c r="Q2645" s="181">
        <v>3979.6900266663069</v>
      </c>
      <c r="R2645" s="181">
        <v>4068.8222550589485</v>
      </c>
      <c r="S2645" s="181">
        <v>4158.0272228178856</v>
      </c>
      <c r="T2645" s="181">
        <v>4247.1104774614832</v>
      </c>
      <c r="U2645" s="181">
        <v>4335.6369011389015</v>
      </c>
      <c r="V2645" s="181">
        <v>4423.1963506943093</v>
      </c>
      <c r="W2645" s="181">
        <v>4509.6318321902718</v>
      </c>
      <c r="X2645" s="181">
        <v>4594.7865896632293</v>
      </c>
      <c r="Y2645" s="181">
        <v>4678.4476700347805</v>
      </c>
    </row>
    <row r="2646" spans="1:25" x14ac:dyDescent="0.25">
      <c r="A2646" s="178" t="s">
        <v>2206</v>
      </c>
      <c r="B2646" s="178" t="s">
        <v>826</v>
      </c>
      <c r="C2646" s="178" t="s">
        <v>755</v>
      </c>
      <c r="D2646" s="178" t="s">
        <v>2528</v>
      </c>
      <c r="E2646" s="181">
        <v>3981.1578035381904</v>
      </c>
      <c r="F2646" s="181">
        <v>4142.1501105195084</v>
      </c>
      <c r="G2646" s="181">
        <v>4307.6821823462406</v>
      </c>
      <c r="H2646" s="181">
        <v>4480.2392952340415</v>
      </c>
      <c r="I2646" s="181">
        <v>4659.8940581584329</v>
      </c>
      <c r="J2646" s="182">
        <v>4846.5957731251374</v>
      </c>
      <c r="K2646" s="181">
        <v>5040.3105664492632</v>
      </c>
      <c r="L2646" s="181">
        <v>5240.9654272272901</v>
      </c>
      <c r="M2646" s="181">
        <v>5448.3593357982254</v>
      </c>
      <c r="N2646" s="181">
        <v>5662.2992551491006</v>
      </c>
      <c r="O2646" s="181">
        <v>5882.7417738320119</v>
      </c>
      <c r="P2646" s="181">
        <v>6109.5709678453504</v>
      </c>
      <c r="Q2646" s="181">
        <v>6342.6255324955155</v>
      </c>
      <c r="R2646" s="181">
        <v>6581.7150848620013</v>
      </c>
      <c r="S2646" s="181">
        <v>6826.6592145150098</v>
      </c>
      <c r="T2646" s="181">
        <v>7077.2573561535073</v>
      </c>
      <c r="U2646" s="181">
        <v>7332.8849218935811</v>
      </c>
      <c r="V2646" s="181">
        <v>7592.918167785564</v>
      </c>
      <c r="W2646" s="181">
        <v>7857.1333370358807</v>
      </c>
      <c r="X2646" s="181">
        <v>8125.2908529266897</v>
      </c>
      <c r="Y2646" s="181">
        <v>8397.0334334811141</v>
      </c>
    </row>
    <row r="2647" spans="1:25" x14ac:dyDescent="0.25">
      <c r="A2647" s="178" t="s">
        <v>2206</v>
      </c>
      <c r="B2647" s="178" t="s">
        <v>826</v>
      </c>
      <c r="C2647" s="178" t="s">
        <v>280</v>
      </c>
      <c r="D2647" s="178" t="s">
        <v>2529</v>
      </c>
      <c r="E2647" s="181">
        <v>3696.7893889997486</v>
      </c>
      <c r="F2647" s="181">
        <v>3805.7951951582554</v>
      </c>
      <c r="G2647" s="181">
        <v>3916.2237517995427</v>
      </c>
      <c r="H2647" s="181">
        <v>4030.2252286393723</v>
      </c>
      <c r="I2647" s="181">
        <v>4147.710279111966</v>
      </c>
      <c r="J2647" s="182">
        <v>4268.4817827455527</v>
      </c>
      <c r="K2647" s="181">
        <v>4392.3626844697228</v>
      </c>
      <c r="L2647" s="181">
        <v>4519.1468546692104</v>
      </c>
      <c r="M2647" s="181">
        <v>4648.5249445874397</v>
      </c>
      <c r="N2647" s="181">
        <v>4780.2048092251962</v>
      </c>
      <c r="O2647" s="181">
        <v>4914.0292211735923</v>
      </c>
      <c r="P2647" s="181">
        <v>5049.7854494736457</v>
      </c>
      <c r="Q2647" s="181">
        <v>5187.2305091119597</v>
      </c>
      <c r="R2647" s="181">
        <v>5326.1061477552048</v>
      </c>
      <c r="S2647" s="181">
        <v>5466.17115544225</v>
      </c>
      <c r="T2647" s="181">
        <v>5607.17685576651</v>
      </c>
      <c r="U2647" s="181">
        <v>5748.5511317696755</v>
      </c>
      <c r="V2647" s="181">
        <v>5889.7452659508999</v>
      </c>
      <c r="W2647" s="181">
        <v>6030.5396744494474</v>
      </c>
      <c r="X2647" s="181">
        <v>6170.7113960076967</v>
      </c>
      <c r="Y2647" s="181">
        <v>6309.9579439091385</v>
      </c>
    </row>
    <row r="2648" spans="1:25" x14ac:dyDescent="0.25">
      <c r="A2648" s="178" t="s">
        <v>2206</v>
      </c>
      <c r="B2648" s="178" t="s">
        <v>826</v>
      </c>
      <c r="C2648" s="178" t="s">
        <v>240</v>
      </c>
      <c r="D2648" s="178" t="s">
        <v>241</v>
      </c>
      <c r="E2648" s="181">
        <v>12671.333359740043</v>
      </c>
      <c r="F2648" s="181">
        <v>12699.862947096024</v>
      </c>
      <c r="G2648" s="181">
        <v>12723.668824890103</v>
      </c>
      <c r="H2648" s="181">
        <v>12749.747925671771</v>
      </c>
      <c r="I2648" s="181">
        <v>12777.481927613488</v>
      </c>
      <c r="J2648" s="182">
        <v>12805.986293809596</v>
      </c>
      <c r="K2648" s="181">
        <v>12834.522201166616</v>
      </c>
      <c r="L2648" s="181">
        <v>12862.343081096244</v>
      </c>
      <c r="M2648" s="181">
        <v>12888.494534505413</v>
      </c>
      <c r="N2648" s="181">
        <v>12912.170928169218</v>
      </c>
      <c r="O2648" s="181">
        <v>12933.011831708727</v>
      </c>
      <c r="P2648" s="181">
        <v>12950.561652077389</v>
      </c>
      <c r="Q2648" s="181">
        <v>12964.347286223086</v>
      </c>
      <c r="R2648" s="181">
        <v>12973.919778779826</v>
      </c>
      <c r="S2648" s="181">
        <v>12978.930992066556</v>
      </c>
      <c r="T2648" s="181">
        <v>12979.067049346764</v>
      </c>
      <c r="U2648" s="181">
        <v>12973.333247973724</v>
      </c>
      <c r="V2648" s="181">
        <v>12960.904180345078</v>
      </c>
      <c r="W2648" s="181">
        <v>12941.764300090183</v>
      </c>
      <c r="X2648" s="181">
        <v>12915.916577419242</v>
      </c>
      <c r="Y2648" s="181">
        <v>12883.225293337575</v>
      </c>
    </row>
    <row r="2649" spans="1:25" x14ac:dyDescent="0.25">
      <c r="A2649" s="178" t="s">
        <v>2206</v>
      </c>
      <c r="B2649" s="178" t="s">
        <v>827</v>
      </c>
      <c r="C2649" s="178" t="s">
        <v>218</v>
      </c>
      <c r="D2649" s="178" t="s">
        <v>2395</v>
      </c>
      <c r="E2649" s="181">
        <v>812859.74916620518</v>
      </c>
      <c r="F2649" s="181">
        <v>817525.494764011</v>
      </c>
      <c r="G2649" s="181">
        <v>822753.0644945961</v>
      </c>
      <c r="H2649" s="181">
        <v>828718.44368962524</v>
      </c>
      <c r="I2649" s="181">
        <v>835175.18716064992</v>
      </c>
      <c r="J2649" s="182">
        <v>841905.74421370949</v>
      </c>
      <c r="K2649" s="181">
        <v>848743.40380075003</v>
      </c>
      <c r="L2649" s="181">
        <v>855568.89690001786</v>
      </c>
      <c r="M2649" s="181">
        <v>862272.86431004864</v>
      </c>
      <c r="N2649" s="181">
        <v>868763.87550722901</v>
      </c>
      <c r="O2649" s="181">
        <v>874986.47324279242</v>
      </c>
      <c r="P2649" s="181">
        <v>880897.27638522373</v>
      </c>
      <c r="Q2649" s="181">
        <v>886462.18526753038</v>
      </c>
      <c r="R2649" s="181">
        <v>891653.77279892133</v>
      </c>
      <c r="S2649" s="181">
        <v>896447.8152592954</v>
      </c>
      <c r="T2649" s="181">
        <v>900819.50288790383</v>
      </c>
      <c r="U2649" s="181">
        <v>904777.35931764031</v>
      </c>
      <c r="V2649" s="181">
        <v>908336.46556880325</v>
      </c>
      <c r="W2649" s="181">
        <v>911485.6714618234</v>
      </c>
      <c r="X2649" s="181">
        <v>914213.8106092345</v>
      </c>
      <c r="Y2649" s="181">
        <v>916499.46730652591</v>
      </c>
    </row>
    <row r="2650" spans="1:25" x14ac:dyDescent="0.25">
      <c r="A2650" s="178" t="s">
        <v>2206</v>
      </c>
      <c r="B2650" s="178" t="s">
        <v>827</v>
      </c>
      <c r="C2650" s="178" t="s">
        <v>449</v>
      </c>
      <c r="D2650" s="178" t="s">
        <v>2530</v>
      </c>
      <c r="E2650" s="181">
        <v>9186.3573395030307</v>
      </c>
      <c r="F2650" s="181">
        <v>9663.3283740412462</v>
      </c>
      <c r="G2650" s="181">
        <v>10171.679269795566</v>
      </c>
      <c r="H2650" s="181">
        <v>10715.880702571643</v>
      </c>
      <c r="I2650" s="181">
        <v>11295.258256832785</v>
      </c>
      <c r="J2650" s="182">
        <v>11909.122738663516</v>
      </c>
      <c r="K2650" s="181">
        <v>12557.131062939621</v>
      </c>
      <c r="L2650" s="181">
        <v>13239.351708772721</v>
      </c>
      <c r="M2650" s="181">
        <v>13955.78168888969</v>
      </c>
      <c r="N2650" s="181">
        <v>14706.486159209768</v>
      </c>
      <c r="O2650" s="181">
        <v>15491.954763500469</v>
      </c>
      <c r="P2650" s="181">
        <v>16312.775701244469</v>
      </c>
      <c r="Q2650" s="181">
        <v>17169.613863596547</v>
      </c>
      <c r="R2650" s="181">
        <v>18063.18300770233</v>
      </c>
      <c r="S2650" s="181">
        <v>18994.189219971395</v>
      </c>
      <c r="T2650" s="181">
        <v>19963.249915513508</v>
      </c>
      <c r="U2650" s="181">
        <v>20971.664650452916</v>
      </c>
      <c r="V2650" s="181">
        <v>22020.929470740124</v>
      </c>
      <c r="W2650" s="181">
        <v>23111.943060897229</v>
      </c>
      <c r="X2650" s="181">
        <v>24245.55372865442</v>
      </c>
      <c r="Y2650" s="181">
        <v>25422.266249654065</v>
      </c>
    </row>
    <row r="2651" spans="1:25" x14ac:dyDescent="0.25">
      <c r="A2651" s="178" t="s">
        <v>2206</v>
      </c>
      <c r="B2651" s="178" t="s">
        <v>827</v>
      </c>
      <c r="C2651" s="178" t="s">
        <v>1581</v>
      </c>
      <c r="D2651" s="178" t="s">
        <v>2531</v>
      </c>
      <c r="E2651" s="181">
        <v>3964.7140355009169</v>
      </c>
      <c r="F2651" s="181">
        <v>4182.4965503922122</v>
      </c>
      <c r="G2651" s="181">
        <v>4415.1130859925579</v>
      </c>
      <c r="H2651" s="181">
        <v>4664.6317567526567</v>
      </c>
      <c r="I2651" s="181">
        <v>4930.8975606260192</v>
      </c>
      <c r="J2651" s="182">
        <v>5213.746444393244</v>
      </c>
      <c r="K2651" s="181">
        <v>5513.1636370107135</v>
      </c>
      <c r="L2651" s="181">
        <v>5829.314621790073</v>
      </c>
      <c r="M2651" s="181">
        <v>6162.3344313833113</v>
      </c>
      <c r="N2651" s="181">
        <v>6512.3890250900276</v>
      </c>
      <c r="O2651" s="181">
        <v>6879.8339732519371</v>
      </c>
      <c r="P2651" s="181">
        <v>7265.0720015626466</v>
      </c>
      <c r="Q2651" s="181">
        <v>7668.5438749468613</v>
      </c>
      <c r="R2651" s="181">
        <v>8090.7164490801297</v>
      </c>
      <c r="S2651" s="181">
        <v>8532.0576155730614</v>
      </c>
      <c r="T2651" s="181">
        <v>8992.9997937845765</v>
      </c>
      <c r="U2651" s="181">
        <v>9474.2876164233658</v>
      </c>
      <c r="V2651" s="181">
        <v>9976.76233496649</v>
      </c>
      <c r="W2651" s="181">
        <v>10501.002455402864</v>
      </c>
      <c r="X2651" s="181">
        <v>11047.56915214726</v>
      </c>
      <c r="Y2651" s="181">
        <v>11616.872018430035</v>
      </c>
    </row>
    <row r="2652" spans="1:25" x14ac:dyDescent="0.25">
      <c r="A2652" s="178" t="s">
        <v>2206</v>
      </c>
      <c r="B2652" s="178" t="s">
        <v>827</v>
      </c>
      <c r="C2652" s="178" t="s">
        <v>222</v>
      </c>
      <c r="D2652" s="178" t="s">
        <v>2532</v>
      </c>
      <c r="E2652" s="181">
        <v>2645.1948197519055</v>
      </c>
      <c r="F2652" s="181">
        <v>2790.4958868817603</v>
      </c>
      <c r="G2652" s="181">
        <v>2945.6939792155317</v>
      </c>
      <c r="H2652" s="181">
        <v>3112.1689101729685</v>
      </c>
      <c r="I2652" s="181">
        <v>3289.8172648276091</v>
      </c>
      <c r="J2652" s="182">
        <v>3478.5295894528444</v>
      </c>
      <c r="K2652" s="181">
        <v>3678.296029040795</v>
      </c>
      <c r="L2652" s="181">
        <v>3889.2269914531116</v>
      </c>
      <c r="M2652" s="181">
        <v>4111.4125683504653</v>
      </c>
      <c r="N2652" s="181">
        <v>4344.9634851661804</v>
      </c>
      <c r="O2652" s="181">
        <v>4590.1169728373534</v>
      </c>
      <c r="P2652" s="181">
        <v>4847.141723609875</v>
      </c>
      <c r="Q2652" s="181">
        <v>5116.3318089060758</v>
      </c>
      <c r="R2652" s="181">
        <v>5397.998707486714</v>
      </c>
      <c r="S2652" s="181">
        <v>5692.454589272118</v>
      </c>
      <c r="T2652" s="181">
        <v>5999.9879576544445</v>
      </c>
      <c r="U2652" s="181">
        <v>6321.0956198601434</v>
      </c>
      <c r="V2652" s="181">
        <v>6656.3388456376279</v>
      </c>
      <c r="W2652" s="181">
        <v>7006.1036050799175</v>
      </c>
      <c r="X2652" s="181">
        <v>7370.7643049264743</v>
      </c>
      <c r="Y2652" s="181">
        <v>7750.594219335645</v>
      </c>
    </row>
    <row r="2653" spans="1:25" x14ac:dyDescent="0.25">
      <c r="A2653" s="178" t="s">
        <v>2206</v>
      </c>
      <c r="B2653" s="178" t="s">
        <v>827</v>
      </c>
      <c r="C2653" s="178" t="s">
        <v>1291</v>
      </c>
      <c r="D2653" s="178" t="s">
        <v>2533</v>
      </c>
      <c r="E2653" s="181">
        <v>1066.0812326308107</v>
      </c>
      <c r="F2653" s="181">
        <v>1124.6412825718189</v>
      </c>
      <c r="G2653" s="181">
        <v>1187.1900870461354</v>
      </c>
      <c r="H2653" s="181">
        <v>1254.2837461868558</v>
      </c>
      <c r="I2653" s="181">
        <v>1325.8805811310651</v>
      </c>
      <c r="J2653" s="182">
        <v>1401.9364792247886</v>
      </c>
      <c r="K2653" s="181">
        <v>1482.447468647551</v>
      </c>
      <c r="L2653" s="181">
        <v>1567.4580465941756</v>
      </c>
      <c r="M2653" s="181">
        <v>1657.0045223103709</v>
      </c>
      <c r="N2653" s="181">
        <v>1751.131520980475</v>
      </c>
      <c r="O2653" s="181">
        <v>1849.9346527455446</v>
      </c>
      <c r="P2653" s="181">
        <v>1953.5222074595281</v>
      </c>
      <c r="Q2653" s="181">
        <v>2062.0127034342186</v>
      </c>
      <c r="R2653" s="181">
        <v>2175.5316745844443</v>
      </c>
      <c r="S2653" s="181">
        <v>2294.2049333800355</v>
      </c>
      <c r="T2653" s="181">
        <v>2418.1487540740759</v>
      </c>
      <c r="U2653" s="181">
        <v>2547.5633626977069</v>
      </c>
      <c r="V2653" s="181">
        <v>2682.6749653287411</v>
      </c>
      <c r="W2653" s="181">
        <v>2823.6391177959786</v>
      </c>
      <c r="X2653" s="181">
        <v>2970.6067156006998</v>
      </c>
      <c r="Y2653" s="181">
        <v>3123.6878952248758</v>
      </c>
    </row>
    <row r="2654" spans="1:25" x14ac:dyDescent="0.25">
      <c r="A2654" s="178" t="s">
        <v>2206</v>
      </c>
      <c r="B2654" s="178" t="s">
        <v>827</v>
      </c>
      <c r="C2654" s="178" t="s">
        <v>2534</v>
      </c>
      <c r="D2654" s="178" t="s">
        <v>2535</v>
      </c>
      <c r="E2654" s="181">
        <v>1235.3819096126047</v>
      </c>
      <c r="F2654" s="181">
        <v>1303.2416787453997</v>
      </c>
      <c r="G2654" s="181">
        <v>1375.7236427368121</v>
      </c>
      <c r="H2654" s="181">
        <v>1453.4722140606111</v>
      </c>
      <c r="I2654" s="181">
        <v>1536.4390949776737</v>
      </c>
      <c r="J2654" s="182">
        <v>1624.5731674558674</v>
      </c>
      <c r="K2654" s="181">
        <v>1717.8698289236302</v>
      </c>
      <c r="L2654" s="181">
        <v>1816.3806430215473</v>
      </c>
      <c r="M2654" s="181">
        <v>1920.1476851411805</v>
      </c>
      <c r="N2654" s="181">
        <v>2029.2226672382021</v>
      </c>
      <c r="O2654" s="181">
        <v>2143.7163829698134</v>
      </c>
      <c r="P2654" s="181">
        <v>2263.7543193275005</v>
      </c>
      <c r="Q2654" s="181">
        <v>2389.4738161066421</v>
      </c>
      <c r="R2654" s="181">
        <v>2521.0203428293298</v>
      </c>
      <c r="S2654" s="181">
        <v>2658.5396918090146</v>
      </c>
      <c r="T2654" s="181">
        <v>2802.1666024111564</v>
      </c>
      <c r="U2654" s="181">
        <v>2952.1330978710726</v>
      </c>
      <c r="V2654" s="181">
        <v>3108.7013072721952</v>
      </c>
      <c r="W2654" s="181">
        <v>3272.0514897270127</v>
      </c>
      <c r="X2654" s="181">
        <v>3442.3585039299828</v>
      </c>
      <c r="Y2654" s="181">
        <v>3619.7499767572308</v>
      </c>
    </row>
    <row r="2655" spans="1:25" x14ac:dyDescent="0.25">
      <c r="A2655" s="178" t="s">
        <v>2206</v>
      </c>
      <c r="B2655" s="178" t="s">
        <v>827</v>
      </c>
      <c r="C2655" s="178" t="s">
        <v>1366</v>
      </c>
      <c r="D2655" s="178" t="s">
        <v>2536</v>
      </c>
      <c r="E2655" s="181">
        <v>4462.3554193564923</v>
      </c>
      <c r="F2655" s="181">
        <v>4707.4734724781911</v>
      </c>
      <c r="G2655" s="181">
        <v>4969.2874769621221</v>
      </c>
      <c r="H2655" s="181">
        <v>5250.1251320179399</v>
      </c>
      <c r="I2655" s="181">
        <v>5549.8119801145422</v>
      </c>
      <c r="J2655" s="182">
        <v>5868.1633764664257</v>
      </c>
      <c r="K2655" s="181">
        <v>6205.162696004053</v>
      </c>
      <c r="L2655" s="181">
        <v>6560.9961931069147</v>
      </c>
      <c r="M2655" s="181">
        <v>6935.815849401175</v>
      </c>
      <c r="N2655" s="181">
        <v>7329.8084549991418</v>
      </c>
      <c r="O2655" s="181">
        <v>7743.3742105778638</v>
      </c>
      <c r="P2655" s="181">
        <v>8176.9663909928013</v>
      </c>
      <c r="Q2655" s="181">
        <v>8631.0810849234422</v>
      </c>
      <c r="R2655" s="181">
        <v>9106.2437466485026</v>
      </c>
      <c r="S2655" s="181">
        <v>9602.980996409844</v>
      </c>
      <c r="T2655" s="181">
        <v>10121.779529805792</v>
      </c>
      <c r="U2655" s="181">
        <v>10663.477444054281</v>
      </c>
      <c r="V2655" s="181">
        <v>11229.021582497377</v>
      </c>
      <c r="W2655" s="181">
        <v>11819.063063806352</v>
      </c>
      <c r="X2655" s="181">
        <v>12434.233499660771</v>
      </c>
      <c r="Y2655" s="181">
        <v>13074.993894449564</v>
      </c>
    </row>
    <row r="2656" spans="1:25" x14ac:dyDescent="0.25">
      <c r="A2656" s="178" t="s">
        <v>2206</v>
      </c>
      <c r="B2656" s="178" t="s">
        <v>827</v>
      </c>
      <c r="C2656" s="178" t="s">
        <v>319</v>
      </c>
      <c r="D2656" s="178" t="s">
        <v>2537</v>
      </c>
      <c r="E2656" s="181">
        <v>1523.7060928361443</v>
      </c>
      <c r="F2656" s="181">
        <v>1607.4035655622245</v>
      </c>
      <c r="G2656" s="181">
        <v>1696.8020012160844</v>
      </c>
      <c r="H2656" s="181">
        <v>1792.6962108637936</v>
      </c>
      <c r="I2656" s="181">
        <v>1895.0266246194728</v>
      </c>
      <c r="J2656" s="182">
        <v>2003.7301940797031</v>
      </c>
      <c r="K2656" s="181">
        <v>2118.8012424847088</v>
      </c>
      <c r="L2656" s="181">
        <v>2240.3033678463421</v>
      </c>
      <c r="M2656" s="181">
        <v>2368.2884654772843</v>
      </c>
      <c r="N2656" s="181">
        <v>2502.8203163195403</v>
      </c>
      <c r="O2656" s="181">
        <v>2644.0355720184116</v>
      </c>
      <c r="P2656" s="181">
        <v>2792.089006811736</v>
      </c>
      <c r="Q2656" s="181">
        <v>2947.1500140517878</v>
      </c>
      <c r="R2656" s="181">
        <v>3109.3980142039372</v>
      </c>
      <c r="S2656" s="181">
        <v>3279.0128258607715</v>
      </c>
      <c r="T2656" s="181">
        <v>3456.160635033676</v>
      </c>
      <c r="U2656" s="181">
        <v>3641.1276165602303</v>
      </c>
      <c r="V2656" s="181">
        <v>3834.2370774910132</v>
      </c>
      <c r="W2656" s="181">
        <v>4035.7113473792188</v>
      </c>
      <c r="X2656" s="181">
        <v>4245.7660949634428</v>
      </c>
      <c r="Y2656" s="181">
        <v>4464.5587337910656</v>
      </c>
    </row>
    <row r="2657" spans="1:25" x14ac:dyDescent="0.25">
      <c r="A2657" s="178" t="s">
        <v>2206</v>
      </c>
      <c r="B2657" s="178" t="s">
        <v>827</v>
      </c>
      <c r="C2657" s="178" t="s">
        <v>2538</v>
      </c>
      <c r="D2657" s="178" t="s">
        <v>2539</v>
      </c>
      <c r="E2657" s="181">
        <v>1583.2178459570173</v>
      </c>
      <c r="F2657" s="181">
        <v>1670.1843108838468</v>
      </c>
      <c r="G2657" s="181">
        <v>1763.074402610383</v>
      </c>
      <c r="H2657" s="181">
        <v>1862.7139753285082</v>
      </c>
      <c r="I2657" s="181">
        <v>1969.0411325170696</v>
      </c>
      <c r="J2657" s="182">
        <v>2081.9903632760834</v>
      </c>
      <c r="K2657" s="181">
        <v>2201.5557691272111</v>
      </c>
      <c r="L2657" s="181">
        <v>2327.8034320450565</v>
      </c>
      <c r="M2657" s="181">
        <v>2460.7872742299351</v>
      </c>
      <c r="N2657" s="181">
        <v>2600.5735677313501</v>
      </c>
      <c r="O2657" s="181">
        <v>2747.3043014305817</v>
      </c>
      <c r="P2657" s="181">
        <v>2901.1402946198755</v>
      </c>
      <c r="Q2657" s="181">
        <v>3062.2575566881596</v>
      </c>
      <c r="R2657" s="181">
        <v>3230.8425157688125</v>
      </c>
      <c r="S2657" s="181">
        <v>3407.0820136721782</v>
      </c>
      <c r="T2657" s="181">
        <v>3591.1487271764172</v>
      </c>
      <c r="U2657" s="181">
        <v>3783.3400083181527</v>
      </c>
      <c r="V2657" s="181">
        <v>3983.9917916287272</v>
      </c>
      <c r="W2657" s="181">
        <v>4193.3350902398424</v>
      </c>
      <c r="X2657" s="181">
        <v>4411.5939963155743</v>
      </c>
      <c r="Y2657" s="181">
        <v>4638.9320715418553</v>
      </c>
    </row>
    <row r="2658" spans="1:25" x14ac:dyDescent="0.25">
      <c r="A2658" s="178" t="s">
        <v>2206</v>
      </c>
      <c r="B2658" s="178" t="s">
        <v>827</v>
      </c>
      <c r="C2658" s="178" t="s">
        <v>2540</v>
      </c>
      <c r="D2658" s="178" t="s">
        <v>2541</v>
      </c>
      <c r="E2658" s="181">
        <v>1169.7137682378482</v>
      </c>
      <c r="F2658" s="181">
        <v>1233.9663735629197</v>
      </c>
      <c r="G2658" s="181">
        <v>1302.595475681034</v>
      </c>
      <c r="H2658" s="181">
        <v>1376.2112325823055</v>
      </c>
      <c r="I2658" s="181">
        <v>1454.7679138492911</v>
      </c>
      <c r="J2658" s="182">
        <v>1538.2171186874471</v>
      </c>
      <c r="K2658" s="181">
        <v>1626.5544891801787</v>
      </c>
      <c r="L2658" s="181">
        <v>1719.8288480436543</v>
      </c>
      <c r="M2658" s="181">
        <v>1818.0800341037711</v>
      </c>
      <c r="N2658" s="181">
        <v>1921.3570105079266</v>
      </c>
      <c r="O2658" s="181">
        <v>2029.7646815494836</v>
      </c>
      <c r="P2658" s="181">
        <v>2143.4218638150655</v>
      </c>
      <c r="Q2658" s="181">
        <v>2262.4585966458121</v>
      </c>
      <c r="R2658" s="181">
        <v>2387.0126169646342</v>
      </c>
      <c r="S2658" s="181">
        <v>2517.2219673274567</v>
      </c>
      <c r="T2658" s="181">
        <v>2653.214224874333</v>
      </c>
      <c r="U2658" s="181">
        <v>2795.2090793795669</v>
      </c>
      <c r="V2658" s="181">
        <v>2943.4547261547136</v>
      </c>
      <c r="W2658" s="181">
        <v>3098.1218424325275</v>
      </c>
      <c r="X2658" s="181">
        <v>3259.3759920931429</v>
      </c>
      <c r="Y2658" s="181">
        <v>3427.3380178598013</v>
      </c>
    </row>
    <row r="2659" spans="1:25" x14ac:dyDescent="0.25">
      <c r="A2659" s="178" t="s">
        <v>2206</v>
      </c>
      <c r="B2659" s="178" t="s">
        <v>827</v>
      </c>
      <c r="C2659" s="178" t="s">
        <v>1368</v>
      </c>
      <c r="D2659" s="178" t="s">
        <v>2542</v>
      </c>
      <c r="E2659" s="181">
        <v>1691.9807051089576</v>
      </c>
      <c r="F2659" s="181">
        <v>1784.9215350923289</v>
      </c>
      <c r="G2659" s="181">
        <v>1884.1929292965142</v>
      </c>
      <c r="H2659" s="181">
        <v>1990.6774759019502</v>
      </c>
      <c r="I2659" s="181">
        <v>2104.3090262609503</v>
      </c>
      <c r="J2659" s="182">
        <v>2225.0175690487754</v>
      </c>
      <c r="K2659" s="181">
        <v>2352.7968005772977</v>
      </c>
      <c r="L2659" s="181">
        <v>2487.7173424771859</v>
      </c>
      <c r="M2659" s="181">
        <v>2629.836821260637</v>
      </c>
      <c r="N2659" s="181">
        <v>2779.2260616908593</v>
      </c>
      <c r="O2659" s="181">
        <v>2936.03680690799</v>
      </c>
      <c r="P2659" s="181">
        <v>3100.440924062329</v>
      </c>
      <c r="Q2659" s="181">
        <v>3272.6265139201382</v>
      </c>
      <c r="R2659" s="181">
        <v>3452.792811732189</v>
      </c>
      <c r="S2659" s="181">
        <v>3641.1394948447282</v>
      </c>
      <c r="T2659" s="181">
        <v>3837.8511024717454</v>
      </c>
      <c r="U2659" s="181">
        <v>4043.2454139446677</v>
      </c>
      <c r="V2659" s="181">
        <v>4257.6814416045081</v>
      </c>
      <c r="W2659" s="181">
        <v>4481.4060685712775</v>
      </c>
      <c r="X2659" s="181">
        <v>4714.658781545274</v>
      </c>
      <c r="Y2659" s="181">
        <v>4957.6143784656433</v>
      </c>
    </row>
    <row r="2660" spans="1:25" x14ac:dyDescent="0.25">
      <c r="A2660" s="178" t="s">
        <v>2206</v>
      </c>
      <c r="B2660" s="178" t="s">
        <v>827</v>
      </c>
      <c r="C2660" s="178" t="s">
        <v>240</v>
      </c>
      <c r="D2660" s="178" t="s">
        <v>241</v>
      </c>
      <c r="E2660" s="181">
        <v>14122.754654408547</v>
      </c>
      <c r="F2660" s="181">
        <v>14757.796638010208</v>
      </c>
      <c r="G2660" s="181">
        <v>15436.185691866916</v>
      </c>
      <c r="H2660" s="181">
        <v>16164.291260840815</v>
      </c>
      <c r="I2660" s="181">
        <v>16940.66720179639</v>
      </c>
      <c r="J2660" s="182">
        <v>17763.930179756626</v>
      </c>
      <c r="K2660" s="181">
        <v>18633.287141918045</v>
      </c>
      <c r="L2660" s="181">
        <v>19548.611361841162</v>
      </c>
      <c r="M2660" s="181">
        <v>20509.712439749805</v>
      </c>
      <c r="N2660" s="181">
        <v>21516.539091394799</v>
      </c>
      <c r="O2660" s="181">
        <v>22569.692427342841</v>
      </c>
      <c r="P2660" s="181">
        <v>23669.937378017723</v>
      </c>
      <c r="Q2660" s="181">
        <v>24818.166791943484</v>
      </c>
      <c r="R2660" s="181">
        <v>26015.35820130408</v>
      </c>
      <c r="S2660" s="181">
        <v>27262.490615234303</v>
      </c>
      <c r="T2660" s="181">
        <v>28560.428147895342</v>
      </c>
      <c r="U2660" s="181">
        <v>29911.020690689991</v>
      </c>
      <c r="V2660" s="181">
        <v>31316.398300442142</v>
      </c>
      <c r="W2660" s="181">
        <v>32777.842367101497</v>
      </c>
      <c r="X2660" s="181">
        <v>34296.571512696908</v>
      </c>
      <c r="Y2660" s="181">
        <v>35873.328551878549</v>
      </c>
    </row>
    <row r="2661" spans="1:25" x14ac:dyDescent="0.25">
      <c r="A2661" s="178" t="s">
        <v>2206</v>
      </c>
      <c r="B2661" s="178" t="s">
        <v>829</v>
      </c>
      <c r="C2661" s="178" t="s">
        <v>218</v>
      </c>
      <c r="D2661" s="178" t="s">
        <v>2543</v>
      </c>
      <c r="E2661" s="181">
        <v>1133381.1512161316</v>
      </c>
      <c r="F2661" s="181">
        <v>1136445.0873843702</v>
      </c>
      <c r="G2661" s="181">
        <v>1141715.5491013683</v>
      </c>
      <c r="H2661" s="181">
        <v>1149112.3352552394</v>
      </c>
      <c r="I2661" s="181">
        <v>1158063.3471602609</v>
      </c>
      <c r="J2661" s="182">
        <v>1168099.9734225136</v>
      </c>
      <c r="K2661" s="181">
        <v>1178865.1308092969</v>
      </c>
      <c r="L2661" s="181">
        <v>1190102.300165571</v>
      </c>
      <c r="M2661" s="181">
        <v>1201591.1513132225</v>
      </c>
      <c r="N2661" s="181">
        <v>1213154.9133885223</v>
      </c>
      <c r="O2661" s="181">
        <v>1224680.5714643984</v>
      </c>
      <c r="P2661" s="181">
        <v>1236079.5468540073</v>
      </c>
      <c r="Q2661" s="181">
        <v>1247281.2347801053</v>
      </c>
      <c r="R2661" s="181">
        <v>1258229.3688231499</v>
      </c>
      <c r="S2661" s="181">
        <v>1268878.5450888982</v>
      </c>
      <c r="T2661" s="181">
        <v>1279193.7428365401</v>
      </c>
      <c r="U2661" s="181">
        <v>1289206.0016535011</v>
      </c>
      <c r="V2661" s="181">
        <v>1298951.6828598864</v>
      </c>
      <c r="W2661" s="181">
        <v>1308415.0029537799</v>
      </c>
      <c r="X2661" s="181">
        <v>1317582.7044553077</v>
      </c>
      <c r="Y2661" s="181">
        <v>1326433.2506177954</v>
      </c>
    </row>
    <row r="2662" spans="1:25" x14ac:dyDescent="0.25">
      <c r="A2662" s="178" t="s">
        <v>2206</v>
      </c>
      <c r="B2662" s="178" t="s">
        <v>829</v>
      </c>
      <c r="C2662" s="178" t="s">
        <v>560</v>
      </c>
      <c r="D2662" s="178" t="s">
        <v>2544</v>
      </c>
      <c r="E2662" s="181">
        <v>3376.7952386211009</v>
      </c>
      <c r="F2662" s="181">
        <v>3352.2334225164923</v>
      </c>
      <c r="G2662" s="181">
        <v>3334.2700171799506</v>
      </c>
      <c r="H2662" s="181">
        <v>3322.4801364045029</v>
      </c>
      <c r="I2662" s="181">
        <v>3315.0438547552358</v>
      </c>
      <c r="J2662" s="182">
        <v>3310.5033442316267</v>
      </c>
      <c r="K2662" s="181">
        <v>3307.7691630050995</v>
      </c>
      <c r="L2662" s="181">
        <v>3306.0728706638251</v>
      </c>
      <c r="M2662" s="181">
        <v>3304.7750553253068</v>
      </c>
      <c r="N2662" s="181">
        <v>3303.3797264442378</v>
      </c>
      <c r="O2662" s="181">
        <v>3301.5822496348696</v>
      </c>
      <c r="P2662" s="181">
        <v>3299.1553672891164</v>
      </c>
      <c r="Q2662" s="181">
        <v>3295.9285746790147</v>
      </c>
      <c r="R2662" s="181">
        <v>3291.7760138394115</v>
      </c>
      <c r="S2662" s="181">
        <v>3286.6054241491684</v>
      </c>
      <c r="T2662" s="181">
        <v>3280.3553738212859</v>
      </c>
      <c r="U2662" s="181">
        <v>3273.135183928845</v>
      </c>
      <c r="V2662" s="181">
        <v>3265.0638306235874</v>
      </c>
      <c r="W2662" s="181">
        <v>3256.1263556419553</v>
      </c>
      <c r="X2662" s="181">
        <v>3246.3151217048339</v>
      </c>
      <c r="Y2662" s="181">
        <v>3235.6031138989802</v>
      </c>
    </row>
    <row r="2663" spans="1:25" x14ac:dyDescent="0.25">
      <c r="A2663" s="178" t="s">
        <v>2206</v>
      </c>
      <c r="B2663" s="178" t="s">
        <v>829</v>
      </c>
      <c r="C2663" s="178" t="s">
        <v>528</v>
      </c>
      <c r="D2663" s="178" t="s">
        <v>2545</v>
      </c>
      <c r="E2663" s="181">
        <v>2546.7048867388553</v>
      </c>
      <c r="F2663" s="181">
        <v>2605.1754750631235</v>
      </c>
      <c r="G2663" s="181">
        <v>2670.1295366286786</v>
      </c>
      <c r="H2663" s="181">
        <v>2741.7180512358591</v>
      </c>
      <c r="I2663" s="181">
        <v>2818.8924781363407</v>
      </c>
      <c r="J2663" s="182">
        <v>2900.7620037554216</v>
      </c>
      <c r="K2663" s="181">
        <v>2986.6346252564049</v>
      </c>
      <c r="L2663" s="181">
        <v>3076.0129385346731</v>
      </c>
      <c r="M2663" s="181">
        <v>3168.4472008674052</v>
      </c>
      <c r="N2663" s="181">
        <v>3263.5622735116108</v>
      </c>
      <c r="O2663" s="181">
        <v>3361.1226492557421</v>
      </c>
      <c r="P2663" s="181">
        <v>3460.9381821549555</v>
      </c>
      <c r="Q2663" s="181">
        <v>3562.8513251913196</v>
      </c>
      <c r="R2663" s="181">
        <v>3666.7307372857072</v>
      </c>
      <c r="S2663" s="181">
        <v>3772.4643549784278</v>
      </c>
      <c r="T2663" s="181">
        <v>3879.9605227153356</v>
      </c>
      <c r="U2663" s="181">
        <v>3989.3228880033084</v>
      </c>
      <c r="V2663" s="181">
        <v>4100.6788341899282</v>
      </c>
      <c r="W2663" s="181">
        <v>4213.9964427191844</v>
      </c>
      <c r="X2663" s="181">
        <v>4329.2475944926555</v>
      </c>
      <c r="Y2663" s="181">
        <v>4446.3723495392442</v>
      </c>
    </row>
    <row r="2664" spans="1:25" x14ac:dyDescent="0.25">
      <c r="A2664" s="178" t="s">
        <v>2206</v>
      </c>
      <c r="B2664" s="178" t="s">
        <v>829</v>
      </c>
      <c r="C2664" s="178" t="s">
        <v>240</v>
      </c>
      <c r="D2664" s="178" t="s">
        <v>241</v>
      </c>
      <c r="E2664" s="181">
        <v>212.396418837608</v>
      </c>
      <c r="F2664" s="181">
        <v>201.97527453572252</v>
      </c>
      <c r="G2664" s="181">
        <v>192.43595286445381</v>
      </c>
      <c r="H2664" s="181">
        <v>183.68315606256772</v>
      </c>
      <c r="I2664" s="181">
        <v>175.55682178729219</v>
      </c>
      <c r="J2664" s="182">
        <v>167.93605812202372</v>
      </c>
      <c r="K2664" s="181">
        <v>160.73357724777364</v>
      </c>
      <c r="L2664" s="181">
        <v>153.88820369163778</v>
      </c>
      <c r="M2664" s="181">
        <v>147.35209147690614</v>
      </c>
      <c r="N2664" s="181">
        <v>141.08940172015272</v>
      </c>
      <c r="O2664" s="181">
        <v>135.07640884608495</v>
      </c>
      <c r="P2664" s="181">
        <v>129.29497467062617</v>
      </c>
      <c r="Q2664" s="181">
        <v>123.73089686954224</v>
      </c>
      <c r="R2664" s="181">
        <v>118.37285921704338</v>
      </c>
      <c r="S2664" s="181">
        <v>113.2115981985071</v>
      </c>
      <c r="T2664" s="181">
        <v>108.23949090864626</v>
      </c>
      <c r="U2664" s="181">
        <v>103.45471306753882</v>
      </c>
      <c r="V2664" s="181">
        <v>98.855197060401309</v>
      </c>
      <c r="W2664" s="181">
        <v>94.434475371810308</v>
      </c>
      <c r="X2664" s="181">
        <v>90.186490940443889</v>
      </c>
      <c r="Y2664" s="181">
        <v>86.104837497930461</v>
      </c>
    </row>
    <row r="2665" spans="1:25" x14ac:dyDescent="0.25">
      <c r="A2665" s="178" t="s">
        <v>2206</v>
      </c>
      <c r="B2665" s="178" t="s">
        <v>831</v>
      </c>
      <c r="C2665" s="178" t="s">
        <v>218</v>
      </c>
      <c r="D2665" s="178" t="s">
        <v>2546</v>
      </c>
      <c r="E2665" s="181">
        <v>15251.382167417016</v>
      </c>
      <c r="F2665" s="181">
        <v>16214.114538790884</v>
      </c>
      <c r="G2665" s="181">
        <v>17016.687653067376</v>
      </c>
      <c r="H2665" s="181">
        <v>17693.615427272238</v>
      </c>
      <c r="I2665" s="181">
        <v>18267.64575673304</v>
      </c>
      <c r="J2665" s="182">
        <v>18757.811785383707</v>
      </c>
      <c r="K2665" s="181">
        <v>19180.452165301151</v>
      </c>
      <c r="L2665" s="181">
        <v>19548.700682296596</v>
      </c>
      <c r="M2665" s="181">
        <v>19872.565299265221</v>
      </c>
      <c r="N2665" s="181">
        <v>20160.022505337205</v>
      </c>
      <c r="O2665" s="181">
        <v>20417.826225129549</v>
      </c>
      <c r="P2665" s="181">
        <v>20651.13326035982</v>
      </c>
      <c r="Q2665" s="181">
        <v>20863.835053394181</v>
      </c>
      <c r="R2665" s="181">
        <v>21058.807436224688</v>
      </c>
      <c r="S2665" s="181">
        <v>21238.261949479587</v>
      </c>
      <c r="T2665" s="181">
        <v>21404.067107386771</v>
      </c>
      <c r="U2665" s="181">
        <v>21556.546351638055</v>
      </c>
      <c r="V2665" s="181">
        <v>21695.567734158947</v>
      </c>
      <c r="W2665" s="181">
        <v>21821.825483063312</v>
      </c>
      <c r="X2665" s="181">
        <v>21935.734923566346</v>
      </c>
      <c r="Y2665" s="181">
        <v>22037.439112628512</v>
      </c>
    </row>
    <row r="2666" spans="1:25" x14ac:dyDescent="0.25">
      <c r="A2666" s="178" t="s">
        <v>2206</v>
      </c>
      <c r="B2666" s="178" t="s">
        <v>831</v>
      </c>
      <c r="C2666" s="178" t="s">
        <v>560</v>
      </c>
      <c r="D2666" s="178" t="s">
        <v>2547</v>
      </c>
      <c r="E2666" s="181">
        <v>1569.1355467788335</v>
      </c>
      <c r="F2666" s="181">
        <v>1709.7500535640577</v>
      </c>
      <c r="G2666" s="181">
        <v>1839.0881621057922</v>
      </c>
      <c r="H2666" s="181">
        <v>1959.8924387908298</v>
      </c>
      <c r="I2666" s="181">
        <v>2073.8931028689444</v>
      </c>
      <c r="J2666" s="182">
        <v>2182.5997046564448</v>
      </c>
      <c r="K2666" s="181">
        <v>2287.383013180975</v>
      </c>
      <c r="L2666" s="181">
        <v>2389.3847067512888</v>
      </c>
      <c r="M2666" s="181">
        <v>2489.489205879343</v>
      </c>
      <c r="N2666" s="181">
        <v>2588.4242484889096</v>
      </c>
      <c r="O2666" s="181">
        <v>2686.8417158106672</v>
      </c>
      <c r="P2666" s="181">
        <v>2785.252679210294</v>
      </c>
      <c r="Q2666" s="181">
        <v>2884.0513210444942</v>
      </c>
      <c r="R2666" s="181">
        <v>2983.5323368424515</v>
      </c>
      <c r="S2666" s="181">
        <v>3083.9269422549014</v>
      </c>
      <c r="T2666" s="181">
        <v>3185.4408434952215</v>
      </c>
      <c r="U2666" s="181">
        <v>3288.0662152920872</v>
      </c>
      <c r="V2666" s="181">
        <v>3391.7241527206288</v>
      </c>
      <c r="W2666" s="181">
        <v>3496.461215502457</v>
      </c>
      <c r="X2666" s="181">
        <v>3602.2840779660401</v>
      </c>
      <c r="Y2666" s="181">
        <v>3709.1553803880702</v>
      </c>
    </row>
    <row r="2667" spans="1:25" x14ac:dyDescent="0.25">
      <c r="A2667" s="178" t="s">
        <v>2206</v>
      </c>
      <c r="B2667" s="178" t="s">
        <v>831</v>
      </c>
      <c r="C2667" s="178" t="s">
        <v>703</v>
      </c>
      <c r="D2667" s="178" t="s">
        <v>2548</v>
      </c>
      <c r="E2667" s="181">
        <v>2294.2197504210785</v>
      </c>
      <c r="F2667" s="181">
        <v>2499.8110260279718</v>
      </c>
      <c r="G2667" s="181">
        <v>2688.9151755755929</v>
      </c>
      <c r="H2667" s="181">
        <v>2865.5420820752197</v>
      </c>
      <c r="I2667" s="181">
        <v>3032.2214843907377</v>
      </c>
      <c r="J2667" s="182">
        <v>3191.1604832133776</v>
      </c>
      <c r="K2667" s="181">
        <v>3344.3632682914003</v>
      </c>
      <c r="L2667" s="181">
        <v>3493.4990777794992</v>
      </c>
      <c r="M2667" s="181">
        <v>3639.8610153935233</v>
      </c>
      <c r="N2667" s="181">
        <v>3784.5131005684257</v>
      </c>
      <c r="O2667" s="181">
        <v>3928.4084433127218</v>
      </c>
      <c r="P2667" s="181">
        <v>4072.2942767277323</v>
      </c>
      <c r="Q2667" s="181">
        <v>4216.7469314879327</v>
      </c>
      <c r="R2667" s="181">
        <v>4362.197279422594</v>
      </c>
      <c r="S2667" s="181">
        <v>4508.9833789700788</v>
      </c>
      <c r="T2667" s="181">
        <v>4657.4059914371373</v>
      </c>
      <c r="U2667" s="181">
        <v>4807.4536755610534</v>
      </c>
      <c r="V2667" s="181">
        <v>4959.011065121611</v>
      </c>
      <c r="W2667" s="181">
        <v>5112.1462346921699</v>
      </c>
      <c r="X2667" s="181">
        <v>5266.8689427516747</v>
      </c>
      <c r="Y2667" s="181">
        <v>5423.1245659661099</v>
      </c>
    </row>
    <row r="2668" spans="1:25" x14ac:dyDescent="0.25">
      <c r="A2668" s="178" t="s">
        <v>2206</v>
      </c>
      <c r="B2668" s="178" t="s">
        <v>831</v>
      </c>
      <c r="C2668" s="178" t="s">
        <v>972</v>
      </c>
      <c r="D2668" s="178" t="s">
        <v>2549</v>
      </c>
      <c r="E2668" s="181">
        <v>3775.1555213678994</v>
      </c>
      <c r="F2668" s="181">
        <v>4045.1742006108043</v>
      </c>
      <c r="G2668" s="181">
        <v>4278.9515368905568</v>
      </c>
      <c r="H2668" s="181">
        <v>4484.3269813499801</v>
      </c>
      <c r="I2668" s="181">
        <v>4666.3962911704257</v>
      </c>
      <c r="J2668" s="182">
        <v>4829.4709621610091</v>
      </c>
      <c r="K2668" s="181">
        <v>4977.308672046116</v>
      </c>
      <c r="L2668" s="181">
        <v>5112.9550995138898</v>
      </c>
      <c r="M2668" s="181">
        <v>5238.7341863684032</v>
      </c>
      <c r="N2668" s="181">
        <v>5356.5084093730848</v>
      </c>
      <c r="O2668" s="181">
        <v>5467.8756586913796</v>
      </c>
      <c r="P2668" s="181">
        <v>5574.0564707423373</v>
      </c>
      <c r="Q2668" s="181">
        <v>5675.9683348768058</v>
      </c>
      <c r="R2668" s="181">
        <v>5774.2814046053318</v>
      </c>
      <c r="S2668" s="181">
        <v>5869.5052168956317</v>
      </c>
      <c r="T2668" s="181">
        <v>5962.0713925880646</v>
      </c>
      <c r="U2668" s="181">
        <v>6051.9927461221641</v>
      </c>
      <c r="V2668" s="181">
        <v>6139.1547973163897</v>
      </c>
      <c r="W2668" s="181">
        <v>6223.6762270925001</v>
      </c>
      <c r="X2668" s="181">
        <v>6305.6004828702307</v>
      </c>
      <c r="Y2668" s="181">
        <v>6384.8946390144456</v>
      </c>
    </row>
    <row r="2669" spans="1:25" x14ac:dyDescent="0.25">
      <c r="A2669" s="178" t="s">
        <v>2206</v>
      </c>
      <c r="B2669" s="178" t="s">
        <v>831</v>
      </c>
      <c r="C2669" s="178" t="s">
        <v>264</v>
      </c>
      <c r="D2669" s="178" t="s">
        <v>2550</v>
      </c>
      <c r="E2669" s="181">
        <v>2666.5048507352726</v>
      </c>
      <c r="F2669" s="181">
        <v>2871.797622814745</v>
      </c>
      <c r="G2669" s="181">
        <v>3053.2547618305707</v>
      </c>
      <c r="H2669" s="181">
        <v>3216.1183360547543</v>
      </c>
      <c r="I2669" s="181">
        <v>3363.7633815650665</v>
      </c>
      <c r="J2669" s="182">
        <v>3499.0685580670129</v>
      </c>
      <c r="K2669" s="181">
        <v>3624.5704026643662</v>
      </c>
      <c r="L2669" s="181">
        <v>3742.3380594206733</v>
      </c>
      <c r="M2669" s="181">
        <v>3853.9535216415511</v>
      </c>
      <c r="N2669" s="181">
        <v>3960.6911084433218</v>
      </c>
      <c r="O2669" s="181">
        <v>4063.6555152530964</v>
      </c>
      <c r="P2669" s="181">
        <v>4163.6929143817388</v>
      </c>
      <c r="Q2669" s="181">
        <v>4261.4398576143667</v>
      </c>
      <c r="R2669" s="181">
        <v>4357.3597465046141</v>
      </c>
      <c r="S2669" s="181">
        <v>4451.8040210929275</v>
      </c>
      <c r="T2669" s="181">
        <v>4545.0722263729831</v>
      </c>
      <c r="U2669" s="181">
        <v>4637.1493984889266</v>
      </c>
      <c r="V2669" s="181">
        <v>4727.9224661141234</v>
      </c>
      <c r="W2669" s="181">
        <v>4817.4567628879486</v>
      </c>
      <c r="X2669" s="181">
        <v>4905.7606726793847</v>
      </c>
      <c r="Y2669" s="181">
        <v>4992.783267390897</v>
      </c>
    </row>
    <row r="2670" spans="1:25" x14ac:dyDescent="0.25">
      <c r="A2670" s="178" t="s">
        <v>2206</v>
      </c>
      <c r="B2670" s="178" t="s">
        <v>831</v>
      </c>
      <c r="C2670" s="178" t="s">
        <v>1449</v>
      </c>
      <c r="D2670" s="178" t="s">
        <v>2551</v>
      </c>
      <c r="E2670" s="181">
        <v>5141.2264679753544</v>
      </c>
      <c r="F2670" s="181">
        <v>5382.2903285019838</v>
      </c>
      <c r="G2670" s="181">
        <v>5562.439035891226</v>
      </c>
      <c r="H2670" s="181">
        <v>5695.3861315069216</v>
      </c>
      <c r="I2670" s="181">
        <v>5790.3594441789792</v>
      </c>
      <c r="J2670" s="182">
        <v>5854.9267966038906</v>
      </c>
      <c r="K2670" s="181">
        <v>5895.416460905144</v>
      </c>
      <c r="L2670" s="181">
        <v>5916.8409952305174</v>
      </c>
      <c r="M2670" s="181">
        <v>5923.0075625742929</v>
      </c>
      <c r="N2670" s="181">
        <v>5916.920307290552</v>
      </c>
      <c r="O2670" s="181">
        <v>5901.0672440376729</v>
      </c>
      <c r="P2670" s="181">
        <v>5877.3465953133646</v>
      </c>
      <c r="Q2670" s="181">
        <v>5847.199433108497</v>
      </c>
      <c r="R2670" s="181">
        <v>5811.7094284765217</v>
      </c>
      <c r="S2670" s="181">
        <v>5771.7225356859108</v>
      </c>
      <c r="T2670" s="181">
        <v>5727.9488209214069</v>
      </c>
      <c r="U2670" s="181">
        <v>5680.654291923589</v>
      </c>
      <c r="V2670" s="181">
        <v>5629.9760863298688</v>
      </c>
      <c r="W2670" s="181">
        <v>5576.2593186997728</v>
      </c>
      <c r="X2670" s="181">
        <v>5519.7629374476965</v>
      </c>
      <c r="Y2670" s="181">
        <v>5460.6672721442137</v>
      </c>
    </row>
    <row r="2671" spans="1:25" x14ac:dyDescent="0.25">
      <c r="A2671" s="178" t="s">
        <v>2206</v>
      </c>
      <c r="B2671" s="178" t="s">
        <v>831</v>
      </c>
      <c r="C2671" s="178" t="s">
        <v>240</v>
      </c>
      <c r="D2671" s="178" t="s">
        <v>241</v>
      </c>
      <c r="E2671" s="181">
        <v>4555.6209796023386</v>
      </c>
      <c r="F2671" s="181">
        <v>4903.9206956146554</v>
      </c>
      <c r="G2671" s="181">
        <v>5212.9412667433135</v>
      </c>
      <c r="H2671" s="181">
        <v>5491.9352160908784</v>
      </c>
      <c r="I2671" s="181">
        <v>5746.8970009109507</v>
      </c>
      <c r="J2671" s="182">
        <v>5982.9247215189316</v>
      </c>
      <c r="K2671" s="181">
        <v>6204.4993842020176</v>
      </c>
      <c r="L2671" s="181">
        <v>6415.2826717300713</v>
      </c>
      <c r="M2671" s="181">
        <v>6618.0904564187113</v>
      </c>
      <c r="N2671" s="181">
        <v>6815.2046755643187</v>
      </c>
      <c r="O2671" s="181">
        <v>7008.6140120807104</v>
      </c>
      <c r="P2671" s="181">
        <v>7199.8632920267974</v>
      </c>
      <c r="Q2671" s="181">
        <v>7390.1377418475049</v>
      </c>
      <c r="R2671" s="181">
        <v>7580.3251726806711</v>
      </c>
      <c r="S2671" s="181">
        <v>7771.1209843969218</v>
      </c>
      <c r="T2671" s="181">
        <v>7963.132242007443</v>
      </c>
      <c r="U2671" s="181">
        <v>8156.415814347064</v>
      </c>
      <c r="V2671" s="181">
        <v>8350.850593116551</v>
      </c>
      <c r="W2671" s="181">
        <v>8546.6243022752278</v>
      </c>
      <c r="X2671" s="181">
        <v>8743.821016110649</v>
      </c>
      <c r="Y2671" s="181">
        <v>8942.4148835464439</v>
      </c>
    </row>
    <row r="2672" spans="1:25" x14ac:dyDescent="0.25">
      <c r="A2672" s="178" t="s">
        <v>2206</v>
      </c>
      <c r="B2672" s="178" t="s">
        <v>853</v>
      </c>
      <c r="C2672" s="178" t="s">
        <v>218</v>
      </c>
      <c r="D2672" s="178" t="s">
        <v>2552</v>
      </c>
      <c r="E2672" s="181">
        <v>289014.6926707612</v>
      </c>
      <c r="F2672" s="181">
        <v>297443.65588986012</v>
      </c>
      <c r="G2672" s="181">
        <v>304696.90346830938</v>
      </c>
      <c r="H2672" s="181">
        <v>311168.13362182374</v>
      </c>
      <c r="I2672" s="181">
        <v>317021.16235138394</v>
      </c>
      <c r="J2672" s="182">
        <v>322373.08627715654</v>
      </c>
      <c r="K2672" s="181">
        <v>327315.3667987599</v>
      </c>
      <c r="L2672" s="181">
        <v>331920.45966156211</v>
      </c>
      <c r="M2672" s="181">
        <v>336236.3170106333</v>
      </c>
      <c r="N2672" s="181">
        <v>340297.05012396269</v>
      </c>
      <c r="O2672" s="181">
        <v>344136.04259410332</v>
      </c>
      <c r="P2672" s="181">
        <v>347777.55682025099</v>
      </c>
      <c r="Q2672" s="181">
        <v>351238.89509609924</v>
      </c>
      <c r="R2672" s="181">
        <v>354531.72436829051</v>
      </c>
      <c r="S2672" s="181">
        <v>357663.34121683473</v>
      </c>
      <c r="T2672" s="181">
        <v>360637.36487913766</v>
      </c>
      <c r="U2672" s="181">
        <v>363458.42416064761</v>
      </c>
      <c r="V2672" s="181">
        <v>366131.62272050575</v>
      </c>
      <c r="W2672" s="181">
        <v>368658.83531294658</v>
      </c>
      <c r="X2672" s="181">
        <v>371040.21139962436</v>
      </c>
      <c r="Y2672" s="181">
        <v>373270.82607109664</v>
      </c>
    </row>
    <row r="2673" spans="1:25" x14ac:dyDescent="0.25">
      <c r="A2673" s="178" t="s">
        <v>2206</v>
      </c>
      <c r="B2673" s="178" t="s">
        <v>853</v>
      </c>
      <c r="C2673" s="178" t="s">
        <v>475</v>
      </c>
      <c r="D2673" s="178" t="s">
        <v>2553</v>
      </c>
      <c r="E2673" s="181">
        <v>5943.3856898962076</v>
      </c>
      <c r="F2673" s="181">
        <v>6229.3386505092585</v>
      </c>
      <c r="G2673" s="181">
        <v>6498.7302415425029</v>
      </c>
      <c r="H2673" s="181">
        <v>6758.9436035091858</v>
      </c>
      <c r="I2673" s="181">
        <v>7012.8605010100773</v>
      </c>
      <c r="J2673" s="182">
        <v>7262.547091749957</v>
      </c>
      <c r="K2673" s="181">
        <v>7509.6520988430484</v>
      </c>
      <c r="L2673" s="181">
        <v>7755.5157542521656</v>
      </c>
      <c r="M2673" s="181">
        <v>8001.0045877513758</v>
      </c>
      <c r="N2673" s="181">
        <v>8246.7213860748816</v>
      </c>
      <c r="O2673" s="181">
        <v>8493.3014063713708</v>
      </c>
      <c r="P2673" s="181">
        <v>8741.2022069324048</v>
      </c>
      <c r="Q2673" s="181">
        <v>8990.7403428540529</v>
      </c>
      <c r="R2673" s="181">
        <v>9242.1112988028344</v>
      </c>
      <c r="S2673" s="181">
        <v>9495.4108120920191</v>
      </c>
      <c r="T2673" s="181">
        <v>9750.6437427992278</v>
      </c>
      <c r="U2673" s="181">
        <v>10007.84442717925</v>
      </c>
      <c r="V2673" s="181">
        <v>10267.064375173626</v>
      </c>
      <c r="W2673" s="181">
        <v>10528.267956630385</v>
      </c>
      <c r="X2673" s="181">
        <v>10791.367932312814</v>
      </c>
      <c r="Y2673" s="181">
        <v>11056.121624322581</v>
      </c>
    </row>
    <row r="2674" spans="1:25" x14ac:dyDescent="0.25">
      <c r="A2674" s="178" t="s">
        <v>2206</v>
      </c>
      <c r="B2674" s="178" t="s">
        <v>853</v>
      </c>
      <c r="C2674" s="178" t="s">
        <v>503</v>
      </c>
      <c r="D2674" s="178" t="s">
        <v>130</v>
      </c>
      <c r="E2674" s="181">
        <v>5414.1730900711091</v>
      </c>
      <c r="F2674" s="181">
        <v>5674.6641477201683</v>
      </c>
      <c r="G2674" s="181">
        <v>5920.0684978607205</v>
      </c>
      <c r="H2674" s="181">
        <v>6157.1118693572025</v>
      </c>
      <c r="I2674" s="181">
        <v>6388.4194279261756</v>
      </c>
      <c r="J2674" s="182">
        <v>6615.8733558840386</v>
      </c>
      <c r="K2674" s="181">
        <v>6840.9755702834218</v>
      </c>
      <c r="L2674" s="181">
        <v>7064.9469657803547</v>
      </c>
      <c r="M2674" s="181">
        <v>7288.5769143640182</v>
      </c>
      <c r="N2674" s="181">
        <v>7512.4145292647581</v>
      </c>
      <c r="O2674" s="181">
        <v>7737.0385028877372</v>
      </c>
      <c r="P2674" s="181">
        <v>7962.8656514919976</v>
      </c>
      <c r="Q2674" s="181">
        <v>8190.1843433868007</v>
      </c>
      <c r="R2674" s="181">
        <v>8419.1726568386784</v>
      </c>
      <c r="S2674" s="181">
        <v>8649.9178044924502</v>
      </c>
      <c r="T2674" s="181">
        <v>8882.4242136733592</v>
      </c>
      <c r="U2674" s="181">
        <v>9116.723163257855</v>
      </c>
      <c r="V2674" s="181">
        <v>9352.8615766249532</v>
      </c>
      <c r="W2674" s="181">
        <v>9590.8069962125737</v>
      </c>
      <c r="X2674" s="181">
        <v>9830.4799507643529</v>
      </c>
      <c r="Y2674" s="181">
        <v>10071.659370974807</v>
      </c>
    </row>
    <row r="2675" spans="1:25" x14ac:dyDescent="0.25">
      <c r="A2675" s="178" t="s">
        <v>2206</v>
      </c>
      <c r="B2675" s="178" t="s">
        <v>853</v>
      </c>
      <c r="C2675" s="178" t="s">
        <v>528</v>
      </c>
      <c r="D2675" s="178" t="s">
        <v>2554</v>
      </c>
      <c r="E2675" s="181">
        <v>1456.3602553326341</v>
      </c>
      <c r="F2675" s="181">
        <v>1526.4298332567982</v>
      </c>
      <c r="G2675" s="181">
        <v>1592.4412326126578</v>
      </c>
      <c r="H2675" s="181">
        <v>1656.2036094880139</v>
      </c>
      <c r="I2675" s="181">
        <v>1718.4231080991033</v>
      </c>
      <c r="J2675" s="182">
        <v>1779.6060173054236</v>
      </c>
      <c r="K2675" s="181">
        <v>1840.1563382842307</v>
      </c>
      <c r="L2675" s="181">
        <v>1900.4024799030303</v>
      </c>
      <c r="M2675" s="181">
        <v>1960.5567756008518</v>
      </c>
      <c r="N2675" s="181">
        <v>2020.7669315317191</v>
      </c>
      <c r="O2675" s="181">
        <v>2081.1886103619195</v>
      </c>
      <c r="P2675" s="181">
        <v>2141.9339316383066</v>
      </c>
      <c r="Q2675" s="181">
        <v>2203.080463650168</v>
      </c>
      <c r="R2675" s="181">
        <v>2264.6761077308001</v>
      </c>
      <c r="S2675" s="181">
        <v>2326.7443232391065</v>
      </c>
      <c r="T2675" s="181">
        <v>2389.2863010828046</v>
      </c>
      <c r="U2675" s="181">
        <v>2452.3104549774771</v>
      </c>
      <c r="V2675" s="181">
        <v>2515.8294068587556</v>
      </c>
      <c r="W2675" s="181">
        <v>2579.8344259560108</v>
      </c>
      <c r="X2675" s="181">
        <v>2644.3041352690466</v>
      </c>
      <c r="Y2675" s="181">
        <v>2709.1790692904206</v>
      </c>
    </row>
    <row r="2676" spans="1:25" x14ac:dyDescent="0.25">
      <c r="A2676" s="178" t="s">
        <v>2206</v>
      </c>
      <c r="B2676" s="178" t="s">
        <v>853</v>
      </c>
      <c r="C2676" s="178" t="s">
        <v>464</v>
      </c>
      <c r="D2676" s="178" t="s">
        <v>2555</v>
      </c>
      <c r="E2676" s="181">
        <v>2622.4740654123557</v>
      </c>
      <c r="F2676" s="181">
        <v>2717.2359209329493</v>
      </c>
      <c r="G2676" s="181">
        <v>2802.3477946121193</v>
      </c>
      <c r="H2676" s="181">
        <v>2881.2468276776485</v>
      </c>
      <c r="I2676" s="181">
        <v>2955.3230422866895</v>
      </c>
      <c r="J2676" s="182">
        <v>3025.5674509760725</v>
      </c>
      <c r="K2676" s="181">
        <v>3092.7571087043671</v>
      </c>
      <c r="L2676" s="181">
        <v>3157.5104634509385</v>
      </c>
      <c r="M2676" s="181">
        <v>3220.228960948557</v>
      </c>
      <c r="N2676" s="181">
        <v>3281.1922141434898</v>
      </c>
      <c r="O2676" s="181">
        <v>3340.6809807142477</v>
      </c>
      <c r="P2676" s="181">
        <v>3398.8950353057044</v>
      </c>
      <c r="Q2676" s="181">
        <v>3455.9715561430539</v>
      </c>
      <c r="R2676" s="181">
        <v>3511.9960316202078</v>
      </c>
      <c r="S2676" s="181">
        <v>3567.0130582661795</v>
      </c>
      <c r="T2676" s="181">
        <v>3621.0318711376103</v>
      </c>
      <c r="U2676" s="181">
        <v>3674.0725004307815</v>
      </c>
      <c r="V2676" s="181">
        <v>3726.160687282973</v>
      </c>
      <c r="W2676" s="181">
        <v>3777.2901155151831</v>
      </c>
      <c r="X2676" s="181">
        <v>3827.4368211215824</v>
      </c>
      <c r="Y2676" s="181">
        <v>3876.5238129655736</v>
      </c>
    </row>
    <row r="2677" spans="1:25" x14ac:dyDescent="0.25">
      <c r="A2677" s="178" t="s">
        <v>2206</v>
      </c>
      <c r="B2677" s="178" t="s">
        <v>853</v>
      </c>
      <c r="C2677" s="178" t="s">
        <v>703</v>
      </c>
      <c r="D2677" s="178" t="s">
        <v>2556</v>
      </c>
      <c r="E2677" s="181">
        <v>11578.06402989444</v>
      </c>
      <c r="F2677" s="181">
        <v>12135.117174391547</v>
      </c>
      <c r="G2677" s="181">
        <v>12659.907799270632</v>
      </c>
      <c r="H2677" s="181">
        <v>13166.818695429714</v>
      </c>
      <c r="I2677" s="181">
        <v>13661.463709387879</v>
      </c>
      <c r="J2677" s="182">
        <v>14147.867837578131</v>
      </c>
      <c r="K2677" s="181">
        <v>14629.242889359655</v>
      </c>
      <c r="L2677" s="181">
        <v>15108.199715229124</v>
      </c>
      <c r="M2677" s="181">
        <v>15586.426366026821</v>
      </c>
      <c r="N2677" s="181">
        <v>16065.097105677234</v>
      </c>
      <c r="O2677" s="181">
        <v>16545.449452377346</v>
      </c>
      <c r="P2677" s="181">
        <v>17028.374756524645</v>
      </c>
      <c r="Q2677" s="181">
        <v>17514.489686018966</v>
      </c>
      <c r="R2677" s="181">
        <v>18004.175056460019</v>
      </c>
      <c r="S2677" s="181">
        <v>18497.617369751082</v>
      </c>
      <c r="T2677" s="181">
        <v>18994.82609360851</v>
      </c>
      <c r="U2677" s="181">
        <v>19495.868117071186</v>
      </c>
      <c r="V2677" s="181">
        <v>20000.843784527384</v>
      </c>
      <c r="W2677" s="181">
        <v>20509.683686350603</v>
      </c>
      <c r="X2677" s="181">
        <v>21022.217875389277</v>
      </c>
      <c r="Y2677" s="181">
        <v>21537.973600859237</v>
      </c>
    </row>
    <row r="2678" spans="1:25" x14ac:dyDescent="0.25">
      <c r="A2678" s="178" t="s">
        <v>2206</v>
      </c>
      <c r="B2678" s="178" t="s">
        <v>853</v>
      </c>
      <c r="C2678" s="178" t="s">
        <v>972</v>
      </c>
      <c r="D2678" s="178" t="s">
        <v>2557</v>
      </c>
      <c r="E2678" s="181">
        <v>3520.9047581386849</v>
      </c>
      <c r="F2678" s="181">
        <v>3690.3053644863298</v>
      </c>
      <c r="G2678" s="181">
        <v>3849.8948954642638</v>
      </c>
      <c r="H2678" s="181">
        <v>4004.0471770227841</v>
      </c>
      <c r="I2678" s="181">
        <v>4154.469387397342</v>
      </c>
      <c r="J2678" s="182">
        <v>4302.3855333869897</v>
      </c>
      <c r="K2678" s="181">
        <v>4448.7723305139234</v>
      </c>
      <c r="L2678" s="181">
        <v>4594.4237419064175</v>
      </c>
      <c r="M2678" s="181">
        <v>4739.8531060829137</v>
      </c>
      <c r="N2678" s="181">
        <v>4885.4175182735271</v>
      </c>
      <c r="O2678" s="181">
        <v>5031.4933094172466</v>
      </c>
      <c r="P2678" s="181">
        <v>5178.351540362205</v>
      </c>
      <c r="Q2678" s="181">
        <v>5326.1797406415881</v>
      </c>
      <c r="R2678" s="181">
        <v>5475.0937167886414</v>
      </c>
      <c r="S2678" s="181">
        <v>5625.1501842816142</v>
      </c>
      <c r="T2678" s="181">
        <v>5776.3520222657135</v>
      </c>
      <c r="U2678" s="181">
        <v>5928.7195717871336</v>
      </c>
      <c r="V2678" s="181">
        <v>6082.2833477085678</v>
      </c>
      <c r="W2678" s="181">
        <v>6237.0222424697549</v>
      </c>
      <c r="X2678" s="181">
        <v>6392.8845749145867</v>
      </c>
      <c r="Y2678" s="181">
        <v>6549.7265808972525</v>
      </c>
    </row>
    <row r="2679" spans="1:25" x14ac:dyDescent="0.25">
      <c r="A2679" s="178" t="s">
        <v>2206</v>
      </c>
      <c r="B2679" s="178" t="s">
        <v>853</v>
      </c>
      <c r="C2679" s="178" t="s">
        <v>280</v>
      </c>
      <c r="D2679" s="178" t="s">
        <v>2558</v>
      </c>
      <c r="E2679" s="181">
        <v>5089.0560471553035</v>
      </c>
      <c r="F2679" s="181">
        <v>5245.1683398222967</v>
      </c>
      <c r="G2679" s="181">
        <v>5380.9650318956819</v>
      </c>
      <c r="H2679" s="181">
        <v>5503.3185579708206</v>
      </c>
      <c r="I2679" s="181">
        <v>5615.0703258901385</v>
      </c>
      <c r="J2679" s="182">
        <v>5718.2499048223508</v>
      </c>
      <c r="K2679" s="181">
        <v>5814.4435414205509</v>
      </c>
      <c r="L2679" s="181">
        <v>5904.9088008776325</v>
      </c>
      <c r="M2679" s="181">
        <v>5990.4741658091098</v>
      </c>
      <c r="N2679" s="181">
        <v>6071.7261068587222</v>
      </c>
      <c r="O2679" s="181">
        <v>6149.2416020155742</v>
      </c>
      <c r="P2679" s="181">
        <v>6223.4378532706542</v>
      </c>
      <c r="Q2679" s="181">
        <v>6294.6098298743027</v>
      </c>
      <c r="R2679" s="181">
        <v>6362.9531376438044</v>
      </c>
      <c r="S2679" s="181">
        <v>6428.5860193496128</v>
      </c>
      <c r="T2679" s="181">
        <v>6491.5612568604793</v>
      </c>
      <c r="U2679" s="181">
        <v>6551.9501772254844</v>
      </c>
      <c r="V2679" s="181">
        <v>6609.8331343562431</v>
      </c>
      <c r="W2679" s="181">
        <v>6665.2326109355681</v>
      </c>
      <c r="X2679" s="181">
        <v>6718.1400163576391</v>
      </c>
      <c r="Y2679" s="181">
        <v>6768.4547297093732</v>
      </c>
    </row>
    <row r="2680" spans="1:25" x14ac:dyDescent="0.25">
      <c r="A2680" s="178" t="s">
        <v>2206</v>
      </c>
      <c r="B2680" s="178" t="s">
        <v>853</v>
      </c>
      <c r="C2680" s="178" t="s">
        <v>583</v>
      </c>
      <c r="D2680" s="178" t="s">
        <v>2559</v>
      </c>
      <c r="E2680" s="181">
        <v>5337.2526540500194</v>
      </c>
      <c r="F2680" s="181">
        <v>5467.0076443423441</v>
      </c>
      <c r="G2680" s="181">
        <v>5573.9124371244152</v>
      </c>
      <c r="H2680" s="181">
        <v>5665.4491609730458</v>
      </c>
      <c r="I2680" s="181">
        <v>5744.7960649133065</v>
      </c>
      <c r="J2680" s="182">
        <v>5814.2308319523981</v>
      </c>
      <c r="K2680" s="181">
        <v>5875.5295971304731</v>
      </c>
      <c r="L2680" s="181">
        <v>5930.0967233738002</v>
      </c>
      <c r="M2680" s="181">
        <v>5978.8754194353251</v>
      </c>
      <c r="N2680" s="181">
        <v>6022.5470174867178</v>
      </c>
      <c r="O2680" s="181">
        <v>6061.7679264979342</v>
      </c>
      <c r="P2680" s="181">
        <v>6097.0229244650391</v>
      </c>
      <c r="Q2680" s="181">
        <v>6128.6667727055528</v>
      </c>
      <c r="R2680" s="181">
        <v>6156.9501845540508</v>
      </c>
      <c r="S2680" s="181">
        <v>6182.044068436554</v>
      </c>
      <c r="T2680" s="181">
        <v>6204.0532796118441</v>
      </c>
      <c r="U2680" s="181">
        <v>6223.0983918581032</v>
      </c>
      <c r="V2680" s="181">
        <v>6239.30619464148</v>
      </c>
      <c r="W2680" s="181">
        <v>6252.7467042147209</v>
      </c>
      <c r="X2680" s="181">
        <v>6263.4598592992661</v>
      </c>
      <c r="Y2680" s="181">
        <v>6271.3999490624792</v>
      </c>
    </row>
    <row r="2681" spans="1:25" x14ac:dyDescent="0.25">
      <c r="A2681" s="178" t="s">
        <v>2206</v>
      </c>
      <c r="B2681" s="178" t="s">
        <v>853</v>
      </c>
      <c r="C2681" s="178" t="s">
        <v>638</v>
      </c>
      <c r="D2681" s="178" t="s">
        <v>2560</v>
      </c>
      <c r="E2681" s="181">
        <v>4484.9742229363437</v>
      </c>
      <c r="F2681" s="181">
        <v>4537.7593849298828</v>
      </c>
      <c r="G2681" s="181">
        <v>4569.8455004292346</v>
      </c>
      <c r="H2681" s="181">
        <v>4588.0201368849002</v>
      </c>
      <c r="I2681" s="181">
        <v>4595.3138477211041</v>
      </c>
      <c r="J2681" s="182">
        <v>4593.9093852907381</v>
      </c>
      <c r="K2681" s="181">
        <v>4585.5007209719633</v>
      </c>
      <c r="L2681" s="181">
        <v>4571.4199350523841</v>
      </c>
      <c r="M2681" s="181">
        <v>4552.5889304415359</v>
      </c>
      <c r="N2681" s="181">
        <v>4529.6925556697142</v>
      </c>
      <c r="O2681" s="181">
        <v>4503.3678750761437</v>
      </c>
      <c r="P2681" s="181">
        <v>4474.0984983507569</v>
      </c>
      <c r="Q2681" s="181">
        <v>4442.2532589387984</v>
      </c>
      <c r="R2681" s="181">
        <v>4408.1111724424582</v>
      </c>
      <c r="S2681" s="181">
        <v>4371.8835826395962</v>
      </c>
      <c r="T2681" s="181">
        <v>4333.7275414766</v>
      </c>
      <c r="U2681" s="181">
        <v>4293.8052812497053</v>
      </c>
      <c r="V2681" s="181">
        <v>4252.2772264343721</v>
      </c>
      <c r="W2681" s="181">
        <v>4209.2594961746818</v>
      </c>
      <c r="X2681" s="181">
        <v>4164.8441628040673</v>
      </c>
      <c r="Y2681" s="181">
        <v>4119.0640829177164</v>
      </c>
    </row>
    <row r="2682" spans="1:25" x14ac:dyDescent="0.25">
      <c r="A2682" s="178" t="s">
        <v>2206</v>
      </c>
      <c r="B2682" s="178" t="s">
        <v>853</v>
      </c>
      <c r="C2682" s="178" t="s">
        <v>246</v>
      </c>
      <c r="D2682" s="178" t="s">
        <v>2561</v>
      </c>
      <c r="E2682" s="181">
        <v>4104.474466085353</v>
      </c>
      <c r="F2682" s="181">
        <v>4191.6527315302856</v>
      </c>
      <c r="G2682" s="181">
        <v>4260.8041648198814</v>
      </c>
      <c r="H2682" s="181">
        <v>4317.7907944093886</v>
      </c>
      <c r="I2682" s="181">
        <v>4365.135035911263</v>
      </c>
      <c r="J2682" s="182">
        <v>4404.6474639656954</v>
      </c>
      <c r="K2682" s="181">
        <v>4437.7386359451766</v>
      </c>
      <c r="L2682" s="181">
        <v>4465.5226536892906</v>
      </c>
      <c r="M2682" s="181">
        <v>4488.7543780829919</v>
      </c>
      <c r="N2682" s="181">
        <v>4507.9838793308427</v>
      </c>
      <c r="O2682" s="181">
        <v>4523.7362728233347</v>
      </c>
      <c r="P2682" s="181">
        <v>4536.4028892047727</v>
      </c>
      <c r="Q2682" s="181">
        <v>4546.2741036695916</v>
      </c>
      <c r="R2682" s="181">
        <v>4553.5600212141026</v>
      </c>
      <c r="S2682" s="181">
        <v>4558.4095307410407</v>
      </c>
      <c r="T2682" s="181">
        <v>4560.9213143129291</v>
      </c>
      <c r="U2682" s="181">
        <v>4561.2045215348999</v>
      </c>
      <c r="V2682" s="181">
        <v>4559.3716602091072</v>
      </c>
      <c r="W2682" s="181">
        <v>4555.4926456923749</v>
      </c>
      <c r="X2682" s="181">
        <v>4549.6148209949506</v>
      </c>
      <c r="Y2682" s="181">
        <v>4541.723044438957</v>
      </c>
    </row>
    <row r="2683" spans="1:25" x14ac:dyDescent="0.25">
      <c r="A2683" s="178" t="s">
        <v>2206</v>
      </c>
      <c r="B2683" s="178" t="s">
        <v>853</v>
      </c>
      <c r="C2683" s="178" t="s">
        <v>1178</v>
      </c>
      <c r="D2683" s="178" t="s">
        <v>2562</v>
      </c>
      <c r="E2683" s="181">
        <v>4046.0149347093247</v>
      </c>
      <c r="F2683" s="181">
        <v>4240.6800649282177</v>
      </c>
      <c r="G2683" s="181">
        <v>4424.0708891950244</v>
      </c>
      <c r="H2683" s="181">
        <v>4601.2135488945169</v>
      </c>
      <c r="I2683" s="181">
        <v>4774.069832007719</v>
      </c>
      <c r="J2683" s="182">
        <v>4944.0462945562631</v>
      </c>
      <c r="K2683" s="181">
        <v>5112.2653200924551</v>
      </c>
      <c r="L2683" s="181">
        <v>5279.6392839559503</v>
      </c>
      <c r="M2683" s="181">
        <v>5446.7580843277137</v>
      </c>
      <c r="N2683" s="181">
        <v>5614.0320738680457</v>
      </c>
      <c r="O2683" s="181">
        <v>5781.8937097730741</v>
      </c>
      <c r="P2683" s="181">
        <v>5950.6544790937414</v>
      </c>
      <c r="Q2683" s="181">
        <v>6120.529879647821</v>
      </c>
      <c r="R2683" s="181">
        <v>6291.6529894352107</v>
      </c>
      <c r="S2683" s="181">
        <v>6464.0889825199074</v>
      </c>
      <c r="T2683" s="181">
        <v>6637.8411674448307</v>
      </c>
      <c r="U2683" s="181">
        <v>6812.932918933906</v>
      </c>
      <c r="V2683" s="181">
        <v>6989.3993028576015</v>
      </c>
      <c r="W2683" s="181">
        <v>7167.2160636594854</v>
      </c>
      <c r="X2683" s="181">
        <v>7346.3238124199988</v>
      </c>
      <c r="Y2683" s="181">
        <v>7526.5573439089585</v>
      </c>
    </row>
    <row r="2684" spans="1:25" x14ac:dyDescent="0.25">
      <c r="A2684" s="178" t="s">
        <v>2206</v>
      </c>
      <c r="B2684" s="178" t="s">
        <v>853</v>
      </c>
      <c r="C2684" s="178" t="s">
        <v>1169</v>
      </c>
      <c r="D2684" s="178" t="s">
        <v>2563</v>
      </c>
      <c r="E2684" s="181">
        <v>1907.6268133230278</v>
      </c>
      <c r="F2684" s="181">
        <v>1999.408091449046</v>
      </c>
      <c r="G2684" s="181">
        <v>2085.8737272250314</v>
      </c>
      <c r="H2684" s="181">
        <v>2169.3934603152866</v>
      </c>
      <c r="I2684" s="181">
        <v>2250.89224018615</v>
      </c>
      <c r="J2684" s="182">
        <v>2331.0332339352735</v>
      </c>
      <c r="K2684" s="181">
        <v>2410.3456262032882</v>
      </c>
      <c r="L2684" s="181">
        <v>2489.2595863518568</v>
      </c>
      <c r="M2684" s="181">
        <v>2568.0532412799894</v>
      </c>
      <c r="N2684" s="181">
        <v>2646.9200652457739</v>
      </c>
      <c r="O2684" s="181">
        <v>2726.063954417727</v>
      </c>
      <c r="P2684" s="181">
        <v>2805.6317696107417</v>
      </c>
      <c r="Q2684" s="181">
        <v>2885.7251143586736</v>
      </c>
      <c r="R2684" s="181">
        <v>2966.406732661475</v>
      </c>
      <c r="S2684" s="181">
        <v>3047.7073529751738</v>
      </c>
      <c r="T2684" s="181">
        <v>3129.6285352211466</v>
      </c>
      <c r="U2684" s="181">
        <v>3212.1813001817764</v>
      </c>
      <c r="V2684" s="181">
        <v>3295.3821808150024</v>
      </c>
      <c r="W2684" s="181">
        <v>3379.2197410409863</v>
      </c>
      <c r="X2684" s="181">
        <v>3463.6659800003172</v>
      </c>
      <c r="Y2684" s="181">
        <v>3548.6430062536688</v>
      </c>
    </row>
    <row r="2685" spans="1:25" x14ac:dyDescent="0.25">
      <c r="A2685" s="178" t="s">
        <v>2206</v>
      </c>
      <c r="B2685" s="178" t="s">
        <v>853</v>
      </c>
      <c r="C2685" s="178" t="s">
        <v>1089</v>
      </c>
      <c r="D2685" s="178" t="s">
        <v>2564</v>
      </c>
      <c r="E2685" s="181">
        <v>13354.413299074808</v>
      </c>
      <c r="F2685" s="181">
        <v>13938.83528295736</v>
      </c>
      <c r="G2685" s="181">
        <v>14481.271656545488</v>
      </c>
      <c r="H2685" s="181">
        <v>14998.59779919466</v>
      </c>
      <c r="I2685" s="181">
        <v>15497.465657066066</v>
      </c>
      <c r="J2685" s="182">
        <v>15982.624274103244</v>
      </c>
      <c r="K2685" s="181">
        <v>16457.830771855472</v>
      </c>
      <c r="L2685" s="181">
        <v>16926.107894094035</v>
      </c>
      <c r="M2685" s="181">
        <v>17389.399539293194</v>
      </c>
      <c r="N2685" s="181">
        <v>17849.047067370164</v>
      </c>
      <c r="O2685" s="181">
        <v>18306.43993135924</v>
      </c>
      <c r="P2685" s="181">
        <v>18762.563333016406</v>
      </c>
      <c r="Q2685" s="181">
        <v>19218.08481338021</v>
      </c>
      <c r="R2685" s="181">
        <v>19673.403106713824</v>
      </c>
      <c r="S2685" s="181">
        <v>20128.698805709173</v>
      </c>
      <c r="T2685" s="181">
        <v>20583.957544802084</v>
      </c>
      <c r="U2685" s="181">
        <v>21039.227030320919</v>
      </c>
      <c r="V2685" s="181">
        <v>21494.589998234282</v>
      </c>
      <c r="W2685" s="181">
        <v>21949.945998838306</v>
      </c>
      <c r="X2685" s="181">
        <v>22405.088953137118</v>
      </c>
      <c r="Y2685" s="181">
        <v>22859.494684833375</v>
      </c>
    </row>
    <row r="2686" spans="1:25" x14ac:dyDescent="0.25">
      <c r="A2686" s="178" t="s">
        <v>2206</v>
      </c>
      <c r="B2686" s="178" t="s">
        <v>853</v>
      </c>
      <c r="C2686" s="178" t="s">
        <v>449</v>
      </c>
      <c r="D2686" s="178" t="s">
        <v>2565</v>
      </c>
      <c r="E2686" s="181">
        <v>2606.0643723945232</v>
      </c>
      <c r="F2686" s="181">
        <v>2731.4494410602288</v>
      </c>
      <c r="G2686" s="181">
        <v>2849.5726563864541</v>
      </c>
      <c r="H2686" s="181">
        <v>2963.6713885274967</v>
      </c>
      <c r="I2686" s="181">
        <v>3075.0092378026934</v>
      </c>
      <c r="J2686" s="182">
        <v>3184.4921760373845</v>
      </c>
      <c r="K2686" s="181">
        <v>3292.8431377325605</v>
      </c>
      <c r="L2686" s="181">
        <v>3400.6497897419772</v>
      </c>
      <c r="M2686" s="181">
        <v>3508.2920892970242</v>
      </c>
      <c r="N2686" s="181">
        <v>3616.0343471986694</v>
      </c>
      <c r="O2686" s="181">
        <v>3724.1551119222904</v>
      </c>
      <c r="P2686" s="181">
        <v>3832.8550142908134</v>
      </c>
      <c r="Q2686" s="181">
        <v>3942.2728578416181</v>
      </c>
      <c r="R2686" s="181">
        <v>4052.4943589746395</v>
      </c>
      <c r="S2686" s="181">
        <v>4163.5614967257743</v>
      </c>
      <c r="T2686" s="181">
        <v>4275.4764021489027</v>
      </c>
      <c r="U2686" s="181">
        <v>4388.2541310547958</v>
      </c>
      <c r="V2686" s="181">
        <v>4501.9172695972857</v>
      </c>
      <c r="W2686" s="181">
        <v>4616.4501946156897</v>
      </c>
      <c r="X2686" s="181">
        <v>4731.8146533230374</v>
      </c>
      <c r="Y2686" s="181">
        <v>4847.9042359627001</v>
      </c>
    </row>
    <row r="2687" spans="1:25" x14ac:dyDescent="0.25">
      <c r="A2687" s="178" t="s">
        <v>2206</v>
      </c>
      <c r="B2687" s="178" t="s">
        <v>853</v>
      </c>
      <c r="C2687" s="178" t="s">
        <v>240</v>
      </c>
      <c r="D2687" s="178" t="s">
        <v>241</v>
      </c>
      <c r="E2687" s="181">
        <v>15509.211113478937</v>
      </c>
      <c r="F2687" s="181">
        <v>16201.03812473632</v>
      </c>
      <c r="G2687" s="181">
        <v>16846.97960132399</v>
      </c>
      <c r="H2687" s="181">
        <v>17466.704124240867</v>
      </c>
      <c r="I2687" s="181">
        <v>18068.012545408383</v>
      </c>
      <c r="J2687" s="182">
        <v>18656.498996406001</v>
      </c>
      <c r="K2687" s="181">
        <v>19236.609693087306</v>
      </c>
      <c r="L2687" s="181">
        <v>19811.9422898784</v>
      </c>
      <c r="M2687" s="181">
        <v>20384.840301902415</v>
      </c>
      <c r="N2687" s="181">
        <v>20956.945951589612</v>
      </c>
      <c r="O2687" s="181">
        <v>21529.961814462538</v>
      </c>
      <c r="P2687" s="181">
        <v>22105.120031249688</v>
      </c>
      <c r="Q2687" s="181">
        <v>22683.281749164613</v>
      </c>
      <c r="R2687" s="181">
        <v>23264.992458052358</v>
      </c>
      <c r="S2687" s="181">
        <v>23850.539668621677</v>
      </c>
      <c r="T2687" s="181">
        <v>24439.978303934146</v>
      </c>
      <c r="U2687" s="181">
        <v>25033.434376889094</v>
      </c>
      <c r="V2687" s="181">
        <v>25631.073675539748</v>
      </c>
      <c r="W2687" s="181">
        <v>26232.841608528295</v>
      </c>
      <c r="X2687" s="181">
        <v>26838.553772941461</v>
      </c>
      <c r="Y2687" s="181">
        <v>27447.639385818977</v>
      </c>
    </row>
    <row r="2688" spans="1:25" x14ac:dyDescent="0.25">
      <c r="A2688" s="178" t="s">
        <v>2206</v>
      </c>
      <c r="B2688" s="178" t="s">
        <v>855</v>
      </c>
      <c r="C2688" s="178" t="s">
        <v>218</v>
      </c>
      <c r="D2688" s="178" t="s">
        <v>2566</v>
      </c>
      <c r="E2688" s="181">
        <v>3554.6849773451972</v>
      </c>
      <c r="F2688" s="181">
        <v>3604.035209167705</v>
      </c>
      <c r="G2688" s="181">
        <v>3650.6053503132057</v>
      </c>
      <c r="H2688" s="181">
        <v>3696.7540222283292</v>
      </c>
      <c r="I2688" s="181">
        <v>3742.6713767579222</v>
      </c>
      <c r="J2688" s="182">
        <v>3788.3850696939066</v>
      </c>
      <c r="K2688" s="181">
        <v>3833.9917685708742</v>
      </c>
      <c r="L2688" s="181">
        <v>3879.5641814835021</v>
      </c>
      <c r="M2688" s="181">
        <v>3925.0796784617341</v>
      </c>
      <c r="N2688" s="181">
        <v>3970.499932027124</v>
      </c>
      <c r="O2688" s="181">
        <v>4015.8851361497195</v>
      </c>
      <c r="P2688" s="181">
        <v>4061.2644792119254</v>
      </c>
      <c r="Q2688" s="181">
        <v>4106.6412562646537</v>
      </c>
      <c r="R2688" s="181">
        <v>4151.9811783802588</v>
      </c>
      <c r="S2688" s="181">
        <v>4197.2078573212229</v>
      </c>
      <c r="T2688" s="181">
        <v>4242.1782738604534</v>
      </c>
      <c r="U2688" s="181">
        <v>4286.6558699757961</v>
      </c>
      <c r="V2688" s="181">
        <v>4330.4549239513472</v>
      </c>
      <c r="W2688" s="181">
        <v>4373.4893589348885</v>
      </c>
      <c r="X2688" s="181">
        <v>4415.6428245894131</v>
      </c>
      <c r="Y2688" s="181">
        <v>4456.7133618580901</v>
      </c>
    </row>
    <row r="2689" spans="1:25" x14ac:dyDescent="0.25">
      <c r="A2689" s="178" t="s">
        <v>2206</v>
      </c>
      <c r="B2689" s="178" t="s">
        <v>855</v>
      </c>
      <c r="C2689" s="178" t="s">
        <v>503</v>
      </c>
      <c r="D2689" s="178" t="s">
        <v>2567</v>
      </c>
      <c r="E2689" s="181">
        <v>4074.5076723304915</v>
      </c>
      <c r="F2689" s="181">
        <v>4147.011645137206</v>
      </c>
      <c r="G2689" s="181">
        <v>4216.8031188200521</v>
      </c>
      <c r="H2689" s="181">
        <v>4286.5826439340353</v>
      </c>
      <c r="I2689" s="181">
        <v>4356.5685459944143</v>
      </c>
      <c r="J2689" s="182">
        <v>4426.7926563267092</v>
      </c>
      <c r="K2689" s="181">
        <v>4497.3682466183855</v>
      </c>
      <c r="L2689" s="181">
        <v>4568.3821168920567</v>
      </c>
      <c r="M2689" s="181">
        <v>4639.8096919136678</v>
      </c>
      <c r="N2689" s="181">
        <v>4711.6073658100686</v>
      </c>
      <c r="O2689" s="181">
        <v>4783.8482000195327</v>
      </c>
      <c r="P2689" s="181">
        <v>4856.5692884413338</v>
      </c>
      <c r="Q2689" s="181">
        <v>4929.777189874786</v>
      </c>
      <c r="R2689" s="181">
        <v>5003.433245619206</v>
      </c>
      <c r="S2689" s="181">
        <v>5077.4472442038814</v>
      </c>
      <c r="T2689" s="181">
        <v>5151.6466419810095</v>
      </c>
      <c r="U2689" s="181">
        <v>5225.7421860638824</v>
      </c>
      <c r="V2689" s="181">
        <v>5299.502371551428</v>
      </c>
      <c r="W2689" s="181">
        <v>5372.8145596358372</v>
      </c>
      <c r="X2689" s="181">
        <v>5445.5270848349028</v>
      </c>
      <c r="Y2689" s="181">
        <v>5517.3800140607436</v>
      </c>
    </row>
    <row r="2690" spans="1:25" x14ac:dyDescent="0.25">
      <c r="A2690" s="178" t="s">
        <v>2206</v>
      </c>
      <c r="B2690" s="178" t="s">
        <v>855</v>
      </c>
      <c r="C2690" s="178" t="s">
        <v>240</v>
      </c>
      <c r="D2690" s="178" t="s">
        <v>241</v>
      </c>
      <c r="E2690" s="181">
        <v>1490.7735670781412</v>
      </c>
      <c r="F2690" s="181">
        <v>1502.1708139779507</v>
      </c>
      <c r="G2690" s="181">
        <v>1512.2198504132184</v>
      </c>
      <c r="H2690" s="181">
        <v>1521.9149424295979</v>
      </c>
      <c r="I2690" s="181">
        <v>1531.3389369350393</v>
      </c>
      <c r="J2690" s="182">
        <v>1540.5066335471242</v>
      </c>
      <c r="K2690" s="181">
        <v>1549.460408258414</v>
      </c>
      <c r="L2690" s="181">
        <v>1558.2320181141504</v>
      </c>
      <c r="M2690" s="181">
        <v>1566.8144194182303</v>
      </c>
      <c r="N2690" s="181">
        <v>1575.1945450379892</v>
      </c>
      <c r="O2690" s="181">
        <v>1583.3985273803532</v>
      </c>
      <c r="P2690" s="181">
        <v>1591.4397416873267</v>
      </c>
      <c r="Q2690" s="181">
        <v>1599.3211799163173</v>
      </c>
      <c r="R2690" s="181">
        <v>1607.0312405199209</v>
      </c>
      <c r="S2690" s="181">
        <v>1614.5424395888758</v>
      </c>
      <c r="T2690" s="181">
        <v>1621.8025254949546</v>
      </c>
      <c r="U2690" s="181">
        <v>1628.725027739597</v>
      </c>
      <c r="V2690" s="181">
        <v>1635.2448478127967</v>
      </c>
      <c r="W2690" s="181">
        <v>1641.3359524882173</v>
      </c>
      <c r="X2690" s="181">
        <v>1646.9617401835935</v>
      </c>
      <c r="Y2690" s="181">
        <v>1652.0548645576735</v>
      </c>
    </row>
    <row r="2691" spans="1:25" x14ac:dyDescent="0.25">
      <c r="A2691" s="178" t="s">
        <v>2206</v>
      </c>
      <c r="B2691" s="178" t="s">
        <v>860</v>
      </c>
      <c r="C2691" s="178" t="s">
        <v>218</v>
      </c>
      <c r="D2691" s="178" t="s">
        <v>2568</v>
      </c>
      <c r="E2691" s="181">
        <v>26686.803914680582</v>
      </c>
      <c r="F2691" s="181">
        <v>27268.18256153621</v>
      </c>
      <c r="G2691" s="181">
        <v>27774.026007424563</v>
      </c>
      <c r="H2691" s="181">
        <v>28232.161975067109</v>
      </c>
      <c r="I2691" s="181">
        <v>28651.168996119428</v>
      </c>
      <c r="J2691" s="182">
        <v>29036.757990223883</v>
      </c>
      <c r="K2691" s="181">
        <v>29393.247970305882</v>
      </c>
      <c r="L2691" s="181">
        <v>29724.122283636116</v>
      </c>
      <c r="M2691" s="181">
        <v>30031.341007332005</v>
      </c>
      <c r="N2691" s="181">
        <v>30316.20331633036</v>
      </c>
      <c r="O2691" s="181">
        <v>30580.352630460751</v>
      </c>
      <c r="P2691" s="181">
        <v>30824.881476237853</v>
      </c>
      <c r="Q2691" s="181">
        <v>31050.489618226162</v>
      </c>
      <c r="R2691" s="181">
        <v>31257.517721178727</v>
      </c>
      <c r="S2691" s="181">
        <v>31446.012709130064</v>
      </c>
      <c r="T2691" s="181">
        <v>31615.473224855425</v>
      </c>
      <c r="U2691" s="181">
        <v>31765.969598798511</v>
      </c>
      <c r="V2691" s="181">
        <v>31897.993268921877</v>
      </c>
      <c r="W2691" s="181">
        <v>32011.424342825718</v>
      </c>
      <c r="X2691" s="181">
        <v>32105.995916626118</v>
      </c>
      <c r="Y2691" s="181">
        <v>32180.829568088786</v>
      </c>
    </row>
    <row r="2692" spans="1:25" x14ac:dyDescent="0.25">
      <c r="A2692" s="178" t="s">
        <v>2206</v>
      </c>
      <c r="B2692" s="178" t="s">
        <v>860</v>
      </c>
      <c r="C2692" s="178" t="s">
        <v>462</v>
      </c>
      <c r="D2692" s="178" t="s">
        <v>2569</v>
      </c>
      <c r="E2692" s="181">
        <v>4651.0847183994529</v>
      </c>
      <c r="F2692" s="181">
        <v>4889.5181291660565</v>
      </c>
      <c r="G2692" s="181">
        <v>5123.9028613961282</v>
      </c>
      <c r="H2692" s="181">
        <v>5358.6867347399866</v>
      </c>
      <c r="I2692" s="181">
        <v>5595.1116946545744</v>
      </c>
      <c r="J2692" s="182">
        <v>5834.0039865795943</v>
      </c>
      <c r="K2692" s="181">
        <v>6076.0082846696023</v>
      </c>
      <c r="L2692" s="181">
        <v>6321.6726062710413</v>
      </c>
      <c r="M2692" s="181">
        <v>6571.2784262905016</v>
      </c>
      <c r="N2692" s="181">
        <v>6824.9918405194603</v>
      </c>
      <c r="O2692" s="181">
        <v>7083.0775504279072</v>
      </c>
      <c r="P2692" s="181">
        <v>7345.6986064587691</v>
      </c>
      <c r="Q2692" s="181">
        <v>7612.9385601505155</v>
      </c>
      <c r="R2692" s="181">
        <v>7884.7974329660965</v>
      </c>
      <c r="S2692" s="181">
        <v>8161.1962657009863</v>
      </c>
      <c r="T2692" s="181">
        <v>8441.898099355918</v>
      </c>
      <c r="U2692" s="181">
        <v>8726.7938504264039</v>
      </c>
      <c r="V2692" s="181">
        <v>9015.8804690082943</v>
      </c>
      <c r="W2692" s="181">
        <v>9308.9771409866098</v>
      </c>
      <c r="X2692" s="181">
        <v>9605.8387887878325</v>
      </c>
      <c r="Y2692" s="181">
        <v>9906.0055085163531</v>
      </c>
    </row>
    <row r="2693" spans="1:25" x14ac:dyDescent="0.25">
      <c r="A2693" s="178" t="s">
        <v>2206</v>
      </c>
      <c r="B2693" s="178" t="s">
        <v>860</v>
      </c>
      <c r="C2693" s="178" t="s">
        <v>583</v>
      </c>
      <c r="D2693" s="178" t="s">
        <v>2570</v>
      </c>
      <c r="E2693" s="181">
        <v>4951.6510665448068</v>
      </c>
      <c r="F2693" s="181">
        <v>4980.808637949347</v>
      </c>
      <c r="G2693" s="181">
        <v>4994.277807270154</v>
      </c>
      <c r="H2693" s="181">
        <v>4997.6770723215122</v>
      </c>
      <c r="I2693" s="181">
        <v>4992.9428465766787</v>
      </c>
      <c r="J2693" s="182">
        <v>4981.4132129616564</v>
      </c>
      <c r="K2693" s="181">
        <v>4964.119377795816</v>
      </c>
      <c r="L2693" s="181">
        <v>4941.8990844708824</v>
      </c>
      <c r="M2693" s="181">
        <v>4915.2968777533251</v>
      </c>
      <c r="N2693" s="181">
        <v>4884.7240494338939</v>
      </c>
      <c r="O2693" s="181">
        <v>4850.6273074737746</v>
      </c>
      <c r="P2693" s="181">
        <v>4813.3454154832925</v>
      </c>
      <c r="Q2693" s="181">
        <v>4773.1409694636759</v>
      </c>
      <c r="R2693" s="181">
        <v>4730.2107341450901</v>
      </c>
      <c r="S2693" s="181">
        <v>4684.6999907636255</v>
      </c>
      <c r="T2693" s="181">
        <v>4636.6688517577859</v>
      </c>
      <c r="U2693" s="181">
        <v>4586.2603416006586</v>
      </c>
      <c r="V2693" s="181">
        <v>4533.6725050224768</v>
      </c>
      <c r="W2693" s="181">
        <v>4479.0094269969277</v>
      </c>
      <c r="X2693" s="181">
        <v>4422.3521180967409</v>
      </c>
      <c r="Y2693" s="181">
        <v>4363.6971633141729</v>
      </c>
    </row>
    <row r="2694" spans="1:25" x14ac:dyDescent="0.25">
      <c r="A2694" s="178" t="s">
        <v>2206</v>
      </c>
      <c r="B2694" s="178" t="s">
        <v>860</v>
      </c>
      <c r="C2694" s="178" t="s">
        <v>638</v>
      </c>
      <c r="D2694" s="178" t="s">
        <v>2571</v>
      </c>
      <c r="E2694" s="181">
        <v>4398.7320848030113</v>
      </c>
      <c r="F2694" s="181">
        <v>4547.4327209758894</v>
      </c>
      <c r="G2694" s="181">
        <v>4686.2782375530796</v>
      </c>
      <c r="H2694" s="181">
        <v>4819.6168327601117</v>
      </c>
      <c r="I2694" s="181">
        <v>4948.6856197248508</v>
      </c>
      <c r="J2694" s="182">
        <v>5074.2841877015217</v>
      </c>
      <c r="K2694" s="181">
        <v>5197.0079722333321</v>
      </c>
      <c r="L2694" s="181">
        <v>5317.3345649748171</v>
      </c>
      <c r="M2694" s="181">
        <v>5435.4914381854614</v>
      </c>
      <c r="N2694" s="181">
        <v>5551.5984338334902</v>
      </c>
      <c r="O2694" s="181">
        <v>5665.8472994612648</v>
      </c>
      <c r="P2694" s="181">
        <v>5778.3379062173335</v>
      </c>
      <c r="Q2694" s="181">
        <v>5889.1025274644317</v>
      </c>
      <c r="R2694" s="181">
        <v>5998.1081439271402</v>
      </c>
      <c r="S2694" s="181">
        <v>6105.2652097774089</v>
      </c>
      <c r="T2694" s="181">
        <v>6210.3743353147038</v>
      </c>
      <c r="U2694" s="181">
        <v>6313.3425007797223</v>
      </c>
      <c r="V2694" s="181">
        <v>6414.1592704816221</v>
      </c>
      <c r="W2694" s="181">
        <v>6512.6916883590402</v>
      </c>
      <c r="X2694" s="181">
        <v>6608.772618817884</v>
      </c>
      <c r="Y2694" s="181">
        <v>6702.1021368634983</v>
      </c>
    </row>
    <row r="2695" spans="1:25" x14ac:dyDescent="0.25">
      <c r="A2695" s="178" t="s">
        <v>2206</v>
      </c>
      <c r="B2695" s="178" t="s">
        <v>860</v>
      </c>
      <c r="C2695" s="178" t="s">
        <v>262</v>
      </c>
      <c r="D2695" s="178" t="s">
        <v>2572</v>
      </c>
      <c r="E2695" s="181">
        <v>9171.8898251454575</v>
      </c>
      <c r="F2695" s="181">
        <v>9282.0751641572624</v>
      </c>
      <c r="G2695" s="181">
        <v>9363.84786584828</v>
      </c>
      <c r="H2695" s="181">
        <v>9427.277076826249</v>
      </c>
      <c r="I2695" s="181">
        <v>9475.6956728850055</v>
      </c>
      <c r="J2695" s="182">
        <v>9511.3794113616623</v>
      </c>
      <c r="K2695" s="181">
        <v>9536.0733522308219</v>
      </c>
      <c r="L2695" s="181">
        <v>9551.1940171199858</v>
      </c>
      <c r="M2695" s="181">
        <v>9557.6247782247774</v>
      </c>
      <c r="N2695" s="181">
        <v>9556.0119787635358</v>
      </c>
      <c r="O2695" s="181">
        <v>9547.0893448839342</v>
      </c>
      <c r="P2695" s="181">
        <v>9531.3965039793493</v>
      </c>
      <c r="Q2695" s="181">
        <v>9509.3360926450987</v>
      </c>
      <c r="R2695" s="181">
        <v>9481.1900875210631</v>
      </c>
      <c r="S2695" s="181">
        <v>9447.1449009955268</v>
      </c>
      <c r="T2695" s="181">
        <v>9407.2200097262921</v>
      </c>
      <c r="U2695" s="181">
        <v>9361.6058810113464</v>
      </c>
      <c r="V2695" s="181">
        <v>9310.6118782211379</v>
      </c>
      <c r="W2695" s="181">
        <v>9254.3619801081313</v>
      </c>
      <c r="X2695" s="181">
        <v>9192.9363620028198</v>
      </c>
      <c r="Y2695" s="181">
        <v>9126.2416945504028</v>
      </c>
    </row>
    <row r="2696" spans="1:25" x14ac:dyDescent="0.25">
      <c r="A2696" s="178" t="s">
        <v>2206</v>
      </c>
      <c r="B2696" s="178" t="s">
        <v>860</v>
      </c>
      <c r="C2696" s="178" t="s">
        <v>240</v>
      </c>
      <c r="D2696" s="178" t="s">
        <v>241</v>
      </c>
      <c r="E2696" s="181">
        <v>13540.873022248075</v>
      </c>
      <c r="F2696" s="181">
        <v>13967.101303477139</v>
      </c>
      <c r="G2696" s="181">
        <v>14369.678033170814</v>
      </c>
      <c r="H2696" s="181">
        <v>14762.589426273536</v>
      </c>
      <c r="I2696" s="181">
        <v>15150.151313932969</v>
      </c>
      <c r="J2696" s="182">
        <v>15535.272149877219</v>
      </c>
      <c r="K2696" s="181">
        <v>15920.188094187184</v>
      </c>
      <c r="L2696" s="181">
        <v>16306.739992412731</v>
      </c>
      <c r="M2696" s="181">
        <v>16695.975859063321</v>
      </c>
      <c r="N2696" s="181">
        <v>17088.590665677097</v>
      </c>
      <c r="O2696" s="181">
        <v>17485.481184756274</v>
      </c>
      <c r="P2696" s="181">
        <v>17887.245611207334</v>
      </c>
      <c r="Q2696" s="181">
        <v>18294.258059366908</v>
      </c>
      <c r="R2696" s="181">
        <v>18706.674172228464</v>
      </c>
      <c r="S2696" s="181">
        <v>19124.455614321494</v>
      </c>
      <c r="T2696" s="181">
        <v>19547.198518817662</v>
      </c>
      <c r="U2696" s="181">
        <v>19974.80826355928</v>
      </c>
      <c r="V2696" s="181">
        <v>20407.431433553003</v>
      </c>
      <c r="W2696" s="181">
        <v>20844.806819340421</v>
      </c>
      <c r="X2696" s="181">
        <v>21286.538154748305</v>
      </c>
      <c r="Y2696" s="181">
        <v>21731.769701767869</v>
      </c>
    </row>
    <row r="2697" spans="1:25" x14ac:dyDescent="0.25">
      <c r="A2697" s="178" t="s">
        <v>2206</v>
      </c>
      <c r="B2697" s="178" t="s">
        <v>862</v>
      </c>
      <c r="C2697" s="178" t="s">
        <v>246</v>
      </c>
      <c r="D2697" s="178" t="s">
        <v>2573</v>
      </c>
      <c r="E2697" s="181">
        <v>2950.9002794508988</v>
      </c>
      <c r="F2697" s="181">
        <v>2886.7775980212059</v>
      </c>
      <c r="G2697" s="181">
        <v>2812.0006311469933</v>
      </c>
      <c r="H2697" s="181">
        <v>2731.4253615062726</v>
      </c>
      <c r="I2697" s="181">
        <v>2647.2536010097601</v>
      </c>
      <c r="J2697" s="182">
        <v>2561.019808974052</v>
      </c>
      <c r="K2697" s="181">
        <v>2473.9227092639035</v>
      </c>
      <c r="L2697" s="181">
        <v>2386.7989266817735</v>
      </c>
      <c r="M2697" s="181">
        <v>2300.2078775104069</v>
      </c>
      <c r="N2697" s="181">
        <v>2214.561312899617</v>
      </c>
      <c r="O2697" s="181">
        <v>2130.224227863614</v>
      </c>
      <c r="P2697" s="181">
        <v>2047.4541837142353</v>
      </c>
      <c r="Q2697" s="181">
        <v>1966.4344064563518</v>
      </c>
      <c r="R2697" s="181">
        <v>1887.3026836124995</v>
      </c>
      <c r="S2697" s="181">
        <v>1810.1694297038368</v>
      </c>
      <c r="T2697" s="181">
        <v>1735.1101656037467</v>
      </c>
      <c r="U2697" s="181">
        <v>1662.015114676735</v>
      </c>
      <c r="V2697" s="181">
        <v>1590.792579411705</v>
      </c>
      <c r="W2697" s="181">
        <v>1521.5099526812601</v>
      </c>
      <c r="X2697" s="181">
        <v>1454.2191088790121</v>
      </c>
      <c r="Y2697" s="181">
        <v>1388.9387614285683</v>
      </c>
    </row>
    <row r="2698" spans="1:25" x14ac:dyDescent="0.25">
      <c r="A2698" s="178" t="s">
        <v>2206</v>
      </c>
      <c r="B2698" s="178" t="s">
        <v>862</v>
      </c>
      <c r="C2698" s="178" t="s">
        <v>240</v>
      </c>
      <c r="D2698" s="178" t="s">
        <v>241</v>
      </c>
      <c r="E2698" s="181">
        <v>29725.799437602349</v>
      </c>
      <c r="F2698" s="181">
        <v>30724.862427449574</v>
      </c>
      <c r="G2698" s="181">
        <v>31631.719518270849</v>
      </c>
      <c r="H2698" s="181">
        <v>32483.227401543321</v>
      </c>
      <c r="I2698" s="181">
        <v>33293.387814037938</v>
      </c>
      <c r="J2698" s="182">
        <v>34071.917872911421</v>
      </c>
      <c r="K2698" s="181">
        <v>34827.151687618731</v>
      </c>
      <c r="L2698" s="181">
        <v>35564.867412394451</v>
      </c>
      <c r="M2698" s="181">
        <v>36288.551937067539</v>
      </c>
      <c r="N2698" s="181">
        <v>37000.654151392315</v>
      </c>
      <c r="O2698" s="181">
        <v>37703.907602637635</v>
      </c>
      <c r="P2698" s="181">
        <v>38400.159079171521</v>
      </c>
      <c r="Q2698" s="181">
        <v>39090.635550794846</v>
      </c>
      <c r="R2698" s="181">
        <v>39776.273606763607</v>
      </c>
      <c r="S2698" s="181">
        <v>40457.965141715482</v>
      </c>
      <c r="T2698" s="181">
        <v>41136.306281749428</v>
      </c>
      <c r="U2698" s="181">
        <v>41807.667012363941</v>
      </c>
      <c r="V2698" s="181">
        <v>42468.280133094799</v>
      </c>
      <c r="W2698" s="181">
        <v>43118.298686719347</v>
      </c>
      <c r="X2698" s="181">
        <v>43757.85601088254</v>
      </c>
      <c r="Y2698" s="181">
        <v>44386.452401283052</v>
      </c>
    </row>
    <row r="2699" spans="1:25" x14ac:dyDescent="0.25">
      <c r="A2699" s="178" t="s">
        <v>2206</v>
      </c>
      <c r="B2699" s="178" t="s">
        <v>864</v>
      </c>
      <c r="C2699" s="178" t="s">
        <v>218</v>
      </c>
      <c r="D2699" s="178" t="s">
        <v>2574</v>
      </c>
      <c r="E2699" s="181">
        <v>5926.4277113202306</v>
      </c>
      <c r="F2699" s="181">
        <v>5853.0917175788372</v>
      </c>
      <c r="G2699" s="181">
        <v>5777.17880481674</v>
      </c>
      <c r="H2699" s="181">
        <v>5702.1892096907677</v>
      </c>
      <c r="I2699" s="181">
        <v>5627.6925642953247</v>
      </c>
      <c r="J2699" s="182">
        <v>5553.1498186131594</v>
      </c>
      <c r="K2699" s="181">
        <v>5478.2688782313562</v>
      </c>
      <c r="L2699" s="181">
        <v>5402.7709391218405</v>
      </c>
      <c r="M2699" s="181">
        <v>5326.3035946707105</v>
      </c>
      <c r="N2699" s="181">
        <v>5248.6163461972837</v>
      </c>
      <c r="O2699" s="181">
        <v>5169.6694189270574</v>
      </c>
      <c r="P2699" s="181">
        <v>5089.4142124170312</v>
      </c>
      <c r="Q2699" s="181">
        <v>5007.8058588495796</v>
      </c>
      <c r="R2699" s="181">
        <v>4924.8276868669218</v>
      </c>
      <c r="S2699" s="181">
        <v>4840.5186543783147</v>
      </c>
      <c r="T2699" s="181">
        <v>4755.0079286593136</v>
      </c>
      <c r="U2699" s="181">
        <v>4668.1394479886831</v>
      </c>
      <c r="V2699" s="181">
        <v>4579.7495658050138</v>
      </c>
      <c r="W2699" s="181">
        <v>4490.0036035481553</v>
      </c>
      <c r="X2699" s="181">
        <v>4399.0752886119481</v>
      </c>
      <c r="Y2699" s="181">
        <v>4307.1314405123185</v>
      </c>
    </row>
    <row r="2700" spans="1:25" x14ac:dyDescent="0.25">
      <c r="A2700" s="178" t="s">
        <v>2206</v>
      </c>
      <c r="B2700" s="178" t="s">
        <v>864</v>
      </c>
      <c r="C2700" s="178" t="s">
        <v>560</v>
      </c>
      <c r="D2700" s="178" t="s">
        <v>2575</v>
      </c>
      <c r="E2700" s="181">
        <v>1350.2733497398585</v>
      </c>
      <c r="F2700" s="181">
        <v>1416.0275505445675</v>
      </c>
      <c r="G2700" s="181">
        <v>1484.0886776470979</v>
      </c>
      <c r="H2700" s="181">
        <v>1555.4044438047554</v>
      </c>
      <c r="I2700" s="181">
        <v>1630.0080329068148</v>
      </c>
      <c r="J2700" s="182">
        <v>1707.8764094972955</v>
      </c>
      <c r="K2700" s="181">
        <v>1789.0318081779703</v>
      </c>
      <c r="L2700" s="181">
        <v>1873.4794869658308</v>
      </c>
      <c r="M2700" s="181">
        <v>1961.1733056292251</v>
      </c>
      <c r="N2700" s="181">
        <v>2052.0718064123957</v>
      </c>
      <c r="O2700" s="181">
        <v>2146.1899967937347</v>
      </c>
      <c r="P2700" s="181">
        <v>2243.5247298982126</v>
      </c>
      <c r="Q2700" s="181">
        <v>2344.0572562747434</v>
      </c>
      <c r="R2700" s="181">
        <v>2447.7634201550036</v>
      </c>
      <c r="S2700" s="181">
        <v>2554.6297629721407</v>
      </c>
      <c r="T2700" s="181">
        <v>2664.6795187148173</v>
      </c>
      <c r="U2700" s="181">
        <v>2777.7632526363022</v>
      </c>
      <c r="V2700" s="181">
        <v>2893.6820241108298</v>
      </c>
      <c r="W2700" s="181">
        <v>3012.4055199067807</v>
      </c>
      <c r="X2700" s="181">
        <v>3133.9048674222918</v>
      </c>
      <c r="Y2700" s="181">
        <v>3258.1435005314543</v>
      </c>
    </row>
    <row r="2701" spans="1:25" x14ac:dyDescent="0.25">
      <c r="A2701" s="178" t="s">
        <v>2206</v>
      </c>
      <c r="B2701" s="178" t="s">
        <v>864</v>
      </c>
      <c r="C2701" s="178" t="s">
        <v>530</v>
      </c>
      <c r="D2701" s="178" t="s">
        <v>2001</v>
      </c>
      <c r="E2701" s="181">
        <v>1324.6222602691166</v>
      </c>
      <c r="F2701" s="181">
        <v>1373.666759215349</v>
      </c>
      <c r="G2701" s="181">
        <v>1423.6684824054407</v>
      </c>
      <c r="H2701" s="181">
        <v>1475.4744284932033</v>
      </c>
      <c r="I2701" s="181">
        <v>1529.0350093957666</v>
      </c>
      <c r="J2701" s="182">
        <v>1584.2490570621701</v>
      </c>
      <c r="K2701" s="181">
        <v>1641.0598214503204</v>
      </c>
      <c r="L2701" s="181">
        <v>1699.3961329441292</v>
      </c>
      <c r="M2701" s="181">
        <v>1759.1423722167567</v>
      </c>
      <c r="N2701" s="181">
        <v>1820.190749124705</v>
      </c>
      <c r="O2701" s="181">
        <v>1882.486404763747</v>
      </c>
      <c r="P2701" s="181">
        <v>1945.9598526652076</v>
      </c>
      <c r="Q2701" s="181">
        <v>2010.5300266206621</v>
      </c>
      <c r="R2701" s="181">
        <v>2076.1136371071602</v>
      </c>
      <c r="S2701" s="181">
        <v>2142.6388805687156</v>
      </c>
      <c r="T2701" s="181">
        <v>2210.0664434630858</v>
      </c>
      <c r="U2701" s="181">
        <v>2278.216053737282</v>
      </c>
      <c r="V2701" s="181">
        <v>2346.8742445520747</v>
      </c>
      <c r="W2701" s="181">
        <v>2415.9713514147893</v>
      </c>
      <c r="X2701" s="181">
        <v>2485.4411660354299</v>
      </c>
      <c r="Y2701" s="181">
        <v>2555.2136541693644</v>
      </c>
    </row>
    <row r="2702" spans="1:25" x14ac:dyDescent="0.25">
      <c r="A2702" s="178" t="s">
        <v>2206</v>
      </c>
      <c r="B2702" s="178" t="s">
        <v>864</v>
      </c>
      <c r="C2702" s="178" t="s">
        <v>755</v>
      </c>
      <c r="D2702" s="178" t="s">
        <v>2576</v>
      </c>
      <c r="E2702" s="181">
        <v>2038.7485911345736</v>
      </c>
      <c r="F2702" s="181">
        <v>2072.4034497773391</v>
      </c>
      <c r="G2702" s="181">
        <v>2105.3440667801378</v>
      </c>
      <c r="H2702" s="181">
        <v>2138.7852970420286</v>
      </c>
      <c r="I2702" s="181">
        <v>2172.5722334190859</v>
      </c>
      <c r="J2702" s="182">
        <v>2206.4878755340878</v>
      </c>
      <c r="K2702" s="181">
        <v>2240.3908658518817</v>
      </c>
      <c r="L2702" s="181">
        <v>2274.1300609484165</v>
      </c>
      <c r="M2702" s="181">
        <v>2307.5066193859675</v>
      </c>
      <c r="N2702" s="181">
        <v>2340.3464989561539</v>
      </c>
      <c r="O2702" s="181">
        <v>2372.5556052995021</v>
      </c>
      <c r="P2702" s="181">
        <v>2404.0290979421147</v>
      </c>
      <c r="Q2702" s="181">
        <v>2434.6565215641863</v>
      </c>
      <c r="R2702" s="181">
        <v>2464.3338945650721</v>
      </c>
      <c r="S2702" s="181">
        <v>2492.9794770961867</v>
      </c>
      <c r="T2702" s="181">
        <v>2520.5559669193399</v>
      </c>
      <c r="U2702" s="181">
        <v>2546.8725639074132</v>
      </c>
      <c r="V2702" s="181">
        <v>2571.7184388398423</v>
      </c>
      <c r="W2702" s="181">
        <v>2595.0556321374506</v>
      </c>
      <c r="X2702" s="181">
        <v>2616.8550800842031</v>
      </c>
      <c r="Y2702" s="181">
        <v>2637.0884539991353</v>
      </c>
    </row>
    <row r="2703" spans="1:25" x14ac:dyDescent="0.25">
      <c r="A2703" s="178" t="s">
        <v>2206</v>
      </c>
      <c r="B2703" s="178" t="s">
        <v>864</v>
      </c>
      <c r="C2703" s="178" t="s">
        <v>508</v>
      </c>
      <c r="D2703" s="178" t="s">
        <v>1885</v>
      </c>
      <c r="E2703" s="181">
        <v>1082.4759756653123</v>
      </c>
      <c r="F2703" s="181">
        <v>1135.1892597450751</v>
      </c>
      <c r="G2703" s="181">
        <v>1189.7519414268147</v>
      </c>
      <c r="H2703" s="181">
        <v>1246.9237752386139</v>
      </c>
      <c r="I2703" s="181">
        <v>1306.7313637664799</v>
      </c>
      <c r="J2703" s="182">
        <v>1369.1562401365074</v>
      </c>
      <c r="K2703" s="181">
        <v>1434.2162292004218</v>
      </c>
      <c r="L2703" s="181">
        <v>1501.9155461618141</v>
      </c>
      <c r="M2703" s="181">
        <v>1572.2172017012369</v>
      </c>
      <c r="N2703" s="181">
        <v>1645.0879603078056</v>
      </c>
      <c r="O2703" s="181">
        <v>1720.5398530527232</v>
      </c>
      <c r="P2703" s="181">
        <v>1798.5703571752329</v>
      </c>
      <c r="Q2703" s="181">
        <v>1879.1644417703988</v>
      </c>
      <c r="R2703" s="181">
        <v>1962.3027418415788</v>
      </c>
      <c r="S2703" s="181">
        <v>2047.9744680361675</v>
      </c>
      <c r="T2703" s="181">
        <v>2136.1982463861091</v>
      </c>
      <c r="U2703" s="181">
        <v>2226.8542792790927</v>
      </c>
      <c r="V2703" s="181">
        <v>2319.7830816389915</v>
      </c>
      <c r="W2703" s="181">
        <v>2414.9603522048947</v>
      </c>
      <c r="X2703" s="181">
        <v>2512.3629446280447</v>
      </c>
      <c r="Y2703" s="181">
        <v>2611.9615448789318</v>
      </c>
    </row>
    <row r="2704" spans="1:25" x14ac:dyDescent="0.25">
      <c r="A2704" s="178" t="s">
        <v>2206</v>
      </c>
      <c r="B2704" s="178" t="s">
        <v>864</v>
      </c>
      <c r="C2704" s="178" t="s">
        <v>555</v>
      </c>
      <c r="D2704" s="178" t="s">
        <v>2577</v>
      </c>
      <c r="E2704" s="181">
        <v>1472.3725356205905</v>
      </c>
      <c r="F2704" s="181">
        <v>1530.4187011819774</v>
      </c>
      <c r="G2704" s="181">
        <v>1589.7943954830948</v>
      </c>
      <c r="H2704" s="181">
        <v>1651.4559507714</v>
      </c>
      <c r="I2704" s="181">
        <v>1715.362661674872</v>
      </c>
      <c r="J2704" s="182">
        <v>1781.4153765028454</v>
      </c>
      <c r="K2704" s="181">
        <v>1849.5640188263837</v>
      </c>
      <c r="L2704" s="181">
        <v>1919.7416939942034</v>
      </c>
      <c r="M2704" s="181">
        <v>1991.8304952616327</v>
      </c>
      <c r="N2704" s="181">
        <v>2065.7202486581632</v>
      </c>
      <c r="O2704" s="181">
        <v>2141.359913297707</v>
      </c>
      <c r="P2704" s="181">
        <v>2218.6812442707915</v>
      </c>
      <c r="Q2704" s="181">
        <v>2297.6020796577855</v>
      </c>
      <c r="R2704" s="181">
        <v>2378.0369005616794</v>
      </c>
      <c r="S2704" s="181">
        <v>2459.9125361807342</v>
      </c>
      <c r="T2704" s="181">
        <v>2543.192481366691</v>
      </c>
      <c r="U2704" s="181">
        <v>2627.677270466123</v>
      </c>
      <c r="V2704" s="181">
        <v>2713.1271763973696</v>
      </c>
      <c r="W2704" s="181">
        <v>2799.4668484262925</v>
      </c>
      <c r="X2704" s="181">
        <v>2886.6242259918067</v>
      </c>
      <c r="Y2704" s="181">
        <v>2974.5221037353508</v>
      </c>
    </row>
    <row r="2705" spans="1:25" x14ac:dyDescent="0.25">
      <c r="A2705" s="178" t="s">
        <v>2206</v>
      </c>
      <c r="B2705" s="178" t="s">
        <v>864</v>
      </c>
      <c r="C2705" s="178" t="s">
        <v>240</v>
      </c>
      <c r="D2705" s="178" t="s">
        <v>241</v>
      </c>
      <c r="E2705" s="181">
        <v>22148.176692617471</v>
      </c>
      <c r="F2705" s="181">
        <v>22443.440052897924</v>
      </c>
      <c r="G2705" s="181">
        <v>22732.877265328199</v>
      </c>
      <c r="H2705" s="181">
        <v>23029.702593534363</v>
      </c>
      <c r="I2705" s="181">
        <v>23332.271208188693</v>
      </c>
      <c r="J2705" s="182">
        <v>23638.291552108316</v>
      </c>
      <c r="K2705" s="181">
        <v>23946.30236553225</v>
      </c>
      <c r="L2705" s="181">
        <v>24254.749178952748</v>
      </c>
      <c r="M2705" s="181">
        <v>24561.579588455304</v>
      </c>
      <c r="N2705" s="181">
        <v>24865.015960043482</v>
      </c>
      <c r="O2705" s="181">
        <v>25164.135260359275</v>
      </c>
      <c r="P2705" s="181">
        <v>25457.899678325637</v>
      </c>
      <c r="Q2705" s="181">
        <v>25745.210707296254</v>
      </c>
      <c r="R2705" s="181">
        <v>26025.036111126679</v>
      </c>
      <c r="S2705" s="181">
        <v>26296.574752914981</v>
      </c>
      <c r="T2705" s="181">
        <v>26559.488301554222</v>
      </c>
      <c r="U2705" s="181">
        <v>26811.814721612431</v>
      </c>
      <c r="V2705" s="181">
        <v>27051.378768199927</v>
      </c>
      <c r="W2705" s="181">
        <v>27277.818503472463</v>
      </c>
      <c r="X2705" s="181">
        <v>27490.85539043817</v>
      </c>
      <c r="Y2705" s="181">
        <v>27690.208488431334</v>
      </c>
    </row>
    <row r="2706" spans="1:25" x14ac:dyDescent="0.25">
      <c r="A2706" s="178" t="s">
        <v>2206</v>
      </c>
      <c r="B2706" s="178" t="s">
        <v>870</v>
      </c>
      <c r="C2706" s="178" t="s">
        <v>218</v>
      </c>
      <c r="D2706" s="178" t="s">
        <v>2578</v>
      </c>
      <c r="E2706" s="181">
        <v>10366.685324142698</v>
      </c>
      <c r="F2706" s="181">
        <v>10513.674687769508</v>
      </c>
      <c r="G2706" s="181">
        <v>10627.130816669036</v>
      </c>
      <c r="H2706" s="181">
        <v>10719.128549305209</v>
      </c>
      <c r="I2706" s="181">
        <v>10793.639332678522</v>
      </c>
      <c r="J2706" s="182">
        <v>10853.296582597413</v>
      </c>
      <c r="K2706" s="181">
        <v>10900.189792071369</v>
      </c>
      <c r="L2706" s="181">
        <v>10935.872335953038</v>
      </c>
      <c r="M2706" s="181">
        <v>10961.244332299055</v>
      </c>
      <c r="N2706" s="181">
        <v>10976.966303435556</v>
      </c>
      <c r="O2706" s="181">
        <v>10983.803061300156</v>
      </c>
      <c r="P2706" s="181">
        <v>10982.289564482184</v>
      </c>
      <c r="Q2706" s="181">
        <v>10972.822860409511</v>
      </c>
      <c r="R2706" s="181">
        <v>10955.730436545178</v>
      </c>
      <c r="S2706" s="181">
        <v>10931.311200924707</v>
      </c>
      <c r="T2706" s="181">
        <v>10899.459182815925</v>
      </c>
      <c r="U2706" s="181">
        <v>10860.136396320573</v>
      </c>
      <c r="V2706" s="181">
        <v>10813.6769635288</v>
      </c>
      <c r="W2706" s="181">
        <v>10760.341833018374</v>
      </c>
      <c r="X2706" s="181">
        <v>10700.373118599002</v>
      </c>
      <c r="Y2706" s="181">
        <v>10633.644311116166</v>
      </c>
    </row>
    <row r="2707" spans="1:25" x14ac:dyDescent="0.25">
      <c r="A2707" s="178" t="s">
        <v>2206</v>
      </c>
      <c r="B2707" s="178" t="s">
        <v>870</v>
      </c>
      <c r="C2707" s="178" t="s">
        <v>475</v>
      </c>
      <c r="D2707" s="178" t="s">
        <v>2579</v>
      </c>
      <c r="E2707" s="181">
        <v>2472.3163573869087</v>
      </c>
      <c r="F2707" s="181">
        <v>2527.6707791167487</v>
      </c>
      <c r="G2707" s="181">
        <v>2575.632200314174</v>
      </c>
      <c r="H2707" s="181">
        <v>2618.9616864748837</v>
      </c>
      <c r="I2707" s="181">
        <v>2658.5168325869199</v>
      </c>
      <c r="J2707" s="182">
        <v>2694.8526875629395</v>
      </c>
      <c r="K2707" s="181">
        <v>2728.4076916154436</v>
      </c>
      <c r="L2707" s="181">
        <v>2759.5005407122326</v>
      </c>
      <c r="M2707" s="181">
        <v>2788.2952367334501</v>
      </c>
      <c r="N2707" s="181">
        <v>2814.900679223676</v>
      </c>
      <c r="O2707" s="181">
        <v>2839.4572125666195</v>
      </c>
      <c r="P2707" s="181">
        <v>2862.0507350457638</v>
      </c>
      <c r="Q2707" s="181">
        <v>2882.7345454388505</v>
      </c>
      <c r="R2707" s="181">
        <v>2901.5460580800936</v>
      </c>
      <c r="S2707" s="181">
        <v>2918.5170553535809</v>
      </c>
      <c r="T2707" s="181">
        <v>2933.5721443017678</v>
      </c>
      <c r="U2707" s="181">
        <v>2946.6526879692019</v>
      </c>
      <c r="V2707" s="181">
        <v>2957.8007080183534</v>
      </c>
      <c r="W2707" s="181">
        <v>2967.0402061002719</v>
      </c>
      <c r="X2707" s="181">
        <v>2974.3915007573592</v>
      </c>
      <c r="Y2707" s="181">
        <v>2979.7730340846024</v>
      </c>
    </row>
    <row r="2708" spans="1:25" x14ac:dyDescent="0.25">
      <c r="A2708" s="178" t="s">
        <v>2206</v>
      </c>
      <c r="B2708" s="178" t="s">
        <v>870</v>
      </c>
      <c r="C2708" s="178" t="s">
        <v>276</v>
      </c>
      <c r="D2708" s="178" t="s">
        <v>2580</v>
      </c>
      <c r="E2708" s="181">
        <v>3519.5599971438219</v>
      </c>
      <c r="F2708" s="181">
        <v>3684.6496684206963</v>
      </c>
      <c r="G2708" s="181">
        <v>3844.5977162342388</v>
      </c>
      <c r="H2708" s="181">
        <v>4003.018214382726</v>
      </c>
      <c r="I2708" s="181">
        <v>4160.9184017750449</v>
      </c>
      <c r="J2708" s="182">
        <v>4318.9301264623573</v>
      </c>
      <c r="K2708" s="181">
        <v>4477.5637390480115</v>
      </c>
      <c r="L2708" s="181">
        <v>4637.1843197188364</v>
      </c>
      <c r="M2708" s="181">
        <v>4797.930972329068</v>
      </c>
      <c r="N2708" s="181">
        <v>4959.8629692754948</v>
      </c>
      <c r="O2708" s="181">
        <v>5123.1054411856767</v>
      </c>
      <c r="P2708" s="181">
        <v>5287.6981739855473</v>
      </c>
      <c r="Q2708" s="181">
        <v>5453.6259210090993</v>
      </c>
      <c r="R2708" s="181">
        <v>5620.8439071465282</v>
      </c>
      <c r="S2708" s="181">
        <v>5789.2946690057424</v>
      </c>
      <c r="T2708" s="181">
        <v>5958.700487729403</v>
      </c>
      <c r="U2708" s="181">
        <v>6128.7950235876015</v>
      </c>
      <c r="V2708" s="181">
        <v>6299.5049093031912</v>
      </c>
      <c r="W2708" s="181">
        <v>6470.7154943653004</v>
      </c>
      <c r="X2708" s="181">
        <v>6642.2981945277625</v>
      </c>
      <c r="Y2708" s="181">
        <v>6813.8847913745021</v>
      </c>
    </row>
    <row r="2709" spans="1:25" x14ac:dyDescent="0.25">
      <c r="A2709" s="178" t="s">
        <v>2206</v>
      </c>
      <c r="B2709" s="178" t="s">
        <v>870</v>
      </c>
      <c r="C2709" s="178" t="s">
        <v>244</v>
      </c>
      <c r="D2709" s="178" t="s">
        <v>2581</v>
      </c>
      <c r="E2709" s="181">
        <v>3163.2918177363235</v>
      </c>
      <c r="F2709" s="181">
        <v>3279.3357983109208</v>
      </c>
      <c r="G2709" s="181">
        <v>3388.280796916084</v>
      </c>
      <c r="H2709" s="181">
        <v>3493.4526391457348</v>
      </c>
      <c r="I2709" s="181">
        <v>3595.7980753214692</v>
      </c>
      <c r="J2709" s="182">
        <v>3695.907363816576</v>
      </c>
      <c r="K2709" s="181">
        <v>3794.2459488651771</v>
      </c>
      <c r="L2709" s="181">
        <v>3891.1400640819352</v>
      </c>
      <c r="M2709" s="181">
        <v>3986.7160402333261</v>
      </c>
      <c r="N2709" s="181">
        <v>4081.0300145121487</v>
      </c>
      <c r="O2709" s="181">
        <v>4174.1899501785911</v>
      </c>
      <c r="P2709" s="181">
        <v>4266.2310666309422</v>
      </c>
      <c r="Q2709" s="181">
        <v>4357.143512508238</v>
      </c>
      <c r="R2709" s="181">
        <v>4446.8947159683821</v>
      </c>
      <c r="S2709" s="181">
        <v>4535.4437019915385</v>
      </c>
      <c r="T2709" s="181">
        <v>4622.5805152446319</v>
      </c>
      <c r="U2709" s="181">
        <v>4708.1124555249653</v>
      </c>
      <c r="V2709" s="181">
        <v>4792.0015793875973</v>
      </c>
      <c r="W2709" s="181">
        <v>4874.1808802741525</v>
      </c>
      <c r="X2709" s="181">
        <v>4954.5761544365159</v>
      </c>
      <c r="Y2709" s="181">
        <v>5032.9397180571905</v>
      </c>
    </row>
    <row r="2710" spans="1:25" x14ac:dyDescent="0.25">
      <c r="A2710" s="178" t="s">
        <v>2206</v>
      </c>
      <c r="B2710" s="178" t="s">
        <v>870</v>
      </c>
      <c r="C2710" s="178" t="s">
        <v>462</v>
      </c>
      <c r="D2710" s="178" t="s">
        <v>2582</v>
      </c>
      <c r="E2710" s="181">
        <v>2150.9562993046407</v>
      </c>
      <c r="F2710" s="181">
        <v>2252.1568222695842</v>
      </c>
      <c r="G2710" s="181">
        <v>2350.2417757714466</v>
      </c>
      <c r="H2710" s="181">
        <v>2447.4195011439083</v>
      </c>
      <c r="I2710" s="181">
        <v>2544.3055251558708</v>
      </c>
      <c r="J2710" s="182">
        <v>2641.2861362467929</v>
      </c>
      <c r="K2710" s="181">
        <v>2738.67352042628</v>
      </c>
      <c r="L2710" s="181">
        <v>2836.691168114517</v>
      </c>
      <c r="M2710" s="181">
        <v>2935.4244368910458</v>
      </c>
      <c r="N2710" s="181">
        <v>3034.9098824384537</v>
      </c>
      <c r="O2710" s="181">
        <v>3135.2243840421097</v>
      </c>
      <c r="P2710" s="181">
        <v>3236.392626690445</v>
      </c>
      <c r="Q2710" s="181">
        <v>3338.4056208601774</v>
      </c>
      <c r="R2710" s="181">
        <v>3441.2362938999236</v>
      </c>
      <c r="S2710" s="181">
        <v>3544.8497891227171</v>
      </c>
      <c r="T2710" s="181">
        <v>3649.0763474702694</v>
      </c>
      <c r="U2710" s="181">
        <v>3753.7530866784982</v>
      </c>
      <c r="V2710" s="181">
        <v>3858.8352431078561</v>
      </c>
      <c r="W2710" s="181">
        <v>3964.252736680909</v>
      </c>
      <c r="X2710" s="181">
        <v>4069.9269114545355</v>
      </c>
      <c r="Y2710" s="181">
        <v>4175.6322177903239</v>
      </c>
    </row>
    <row r="2711" spans="1:25" x14ac:dyDescent="0.25">
      <c r="A2711" s="178" t="s">
        <v>2206</v>
      </c>
      <c r="B2711" s="178" t="s">
        <v>870</v>
      </c>
      <c r="C2711" s="178" t="s">
        <v>703</v>
      </c>
      <c r="D2711" s="178" t="s">
        <v>2583</v>
      </c>
      <c r="E2711" s="181">
        <v>2193.0513867850655</v>
      </c>
      <c r="F2711" s="181">
        <v>2241.6449599249008</v>
      </c>
      <c r="G2711" s="181">
        <v>2283.6614543190863</v>
      </c>
      <c r="H2711" s="181">
        <v>2321.5528539668994</v>
      </c>
      <c r="I2711" s="181">
        <v>2356.0819916042074</v>
      </c>
      <c r="J2711" s="182">
        <v>2387.7429422063765</v>
      </c>
      <c r="K2711" s="181">
        <v>2416.9260374824948</v>
      </c>
      <c r="L2711" s="181">
        <v>2443.9152062367061</v>
      </c>
      <c r="M2711" s="181">
        <v>2468.8571488992029</v>
      </c>
      <c r="N2711" s="181">
        <v>2491.849655038332</v>
      </c>
      <c r="O2711" s="181">
        <v>2513.0182559699874</v>
      </c>
      <c r="P2711" s="181">
        <v>2532.4401940336679</v>
      </c>
      <c r="Q2711" s="181">
        <v>2550.1638034835673</v>
      </c>
      <c r="R2711" s="181">
        <v>2566.2233265635709</v>
      </c>
      <c r="S2711" s="181">
        <v>2580.6479950417215</v>
      </c>
      <c r="T2711" s="181">
        <v>2593.372268242128</v>
      </c>
      <c r="U2711" s="181">
        <v>2604.3454749000934</v>
      </c>
      <c r="V2711" s="181">
        <v>2613.6059353409837</v>
      </c>
      <c r="W2711" s="181">
        <v>2621.1760162466176</v>
      </c>
      <c r="X2711" s="181">
        <v>2627.0748115125803</v>
      </c>
      <c r="Y2711" s="181">
        <v>2631.2314382009963</v>
      </c>
    </row>
    <row r="2712" spans="1:25" x14ac:dyDescent="0.25">
      <c r="A2712" s="178" t="s">
        <v>2206</v>
      </c>
      <c r="B2712" s="178" t="s">
        <v>870</v>
      </c>
      <c r="C2712" s="178" t="s">
        <v>733</v>
      </c>
      <c r="D2712" s="178" t="s">
        <v>2584</v>
      </c>
      <c r="E2712" s="181">
        <v>4519.5750021665999</v>
      </c>
      <c r="F2712" s="181">
        <v>4456.6340084415651</v>
      </c>
      <c r="G2712" s="181">
        <v>4379.8901138043138</v>
      </c>
      <c r="H2712" s="181">
        <v>4295.3783156999743</v>
      </c>
      <c r="I2712" s="181">
        <v>4205.3737189022804</v>
      </c>
      <c r="J2712" s="182">
        <v>4111.4320606970568</v>
      </c>
      <c r="K2712" s="181">
        <v>4014.7662088457159</v>
      </c>
      <c r="L2712" s="181">
        <v>3916.2858641397866</v>
      </c>
      <c r="M2712" s="181">
        <v>3816.5904999327954</v>
      </c>
      <c r="N2712" s="181">
        <v>3716.1461906042255</v>
      </c>
      <c r="O2712" s="181">
        <v>3615.4132886161328</v>
      </c>
      <c r="P2712" s="181">
        <v>3514.7371833364673</v>
      </c>
      <c r="Q2712" s="181">
        <v>3414.3896939820183</v>
      </c>
      <c r="R2712" s="181">
        <v>3314.5975856643349</v>
      </c>
      <c r="S2712" s="181">
        <v>3215.5590037471306</v>
      </c>
      <c r="T2712" s="181">
        <v>3117.3382409905048</v>
      </c>
      <c r="U2712" s="181">
        <v>3020.0143781045185</v>
      </c>
      <c r="V2712" s="181">
        <v>2923.7610467220588</v>
      </c>
      <c r="W2712" s="181">
        <v>2828.7157276157427</v>
      </c>
      <c r="X2712" s="181">
        <v>2734.9973614808691</v>
      </c>
      <c r="Y2712" s="181">
        <v>2642.620942639327</v>
      </c>
    </row>
    <row r="2713" spans="1:25" x14ac:dyDescent="0.25">
      <c r="A2713" s="178" t="s">
        <v>2206</v>
      </c>
      <c r="B2713" s="178" t="s">
        <v>870</v>
      </c>
      <c r="C2713" s="178" t="s">
        <v>240</v>
      </c>
      <c r="D2713" s="178" t="s">
        <v>241</v>
      </c>
      <c r="E2713" s="181">
        <v>6760.8817331365426</v>
      </c>
      <c r="F2713" s="181">
        <v>7034.4373573790381</v>
      </c>
      <c r="G2713" s="181">
        <v>7295.4870511401841</v>
      </c>
      <c r="H2713" s="181">
        <v>7551.1400861308712</v>
      </c>
      <c r="I2713" s="181">
        <v>7803.4456133998901</v>
      </c>
      <c r="J2713" s="182">
        <v>8053.7033561013814</v>
      </c>
      <c r="K2713" s="181">
        <v>8302.9568960294364</v>
      </c>
      <c r="L2713" s="181">
        <v>8551.9578136754481</v>
      </c>
      <c r="M2713" s="181">
        <v>8801.0262442910043</v>
      </c>
      <c r="N2713" s="181">
        <v>9050.3294151933424</v>
      </c>
      <c r="O2713" s="181">
        <v>9300.1502537583165</v>
      </c>
      <c r="P2713" s="181">
        <v>9550.6114556274442</v>
      </c>
      <c r="Q2713" s="181">
        <v>9801.7340906417157</v>
      </c>
      <c r="R2713" s="181">
        <v>10053.485724556662</v>
      </c>
      <c r="S2713" s="181">
        <v>10305.811635532807</v>
      </c>
      <c r="T2713" s="181">
        <v>10558.267474500062</v>
      </c>
      <c r="U2713" s="181">
        <v>10810.436589929846</v>
      </c>
      <c r="V2713" s="181">
        <v>11062.247928074903</v>
      </c>
      <c r="W2713" s="181">
        <v>11313.558606064787</v>
      </c>
      <c r="X2713" s="181">
        <v>11564.202972708121</v>
      </c>
      <c r="Y2713" s="181">
        <v>11813.601642594527</v>
      </c>
    </row>
    <row r="2714" spans="1:25" x14ac:dyDescent="0.25">
      <c r="A2714" s="178" t="s">
        <v>2206</v>
      </c>
      <c r="B2714" s="178" t="s">
        <v>874</v>
      </c>
      <c r="C2714" s="178" t="s">
        <v>218</v>
      </c>
      <c r="D2714" s="178" t="s">
        <v>2585</v>
      </c>
      <c r="E2714" s="181">
        <v>1793.6778408401362</v>
      </c>
      <c r="F2714" s="181">
        <v>1825.2112999663711</v>
      </c>
      <c r="G2714" s="181">
        <v>1859.8960460306603</v>
      </c>
      <c r="H2714" s="181">
        <v>1898.3208466379201</v>
      </c>
      <c r="I2714" s="181">
        <v>1940.0138115290144</v>
      </c>
      <c r="J2714" s="182">
        <v>1984.5508620042367</v>
      </c>
      <c r="K2714" s="181">
        <v>2031.6686099378742</v>
      </c>
      <c r="L2714" s="181">
        <v>2081.0807977292443</v>
      </c>
      <c r="M2714" s="181">
        <v>2132.4701740076766</v>
      </c>
      <c r="N2714" s="181">
        <v>2185.6120898453933</v>
      </c>
      <c r="O2714" s="181">
        <v>2240.3522748861719</v>
      </c>
      <c r="P2714" s="181">
        <v>2296.5213309468882</v>
      </c>
      <c r="Q2714" s="181">
        <v>2353.9384925761606</v>
      </c>
      <c r="R2714" s="181">
        <v>2412.4499917442081</v>
      </c>
      <c r="S2714" s="181">
        <v>2471.9927706423869</v>
      </c>
      <c r="T2714" s="181">
        <v>2532.6355921417476</v>
      </c>
      <c r="U2714" s="181">
        <v>2594.0792184705774</v>
      </c>
      <c r="V2714" s="181">
        <v>2655.8934157744543</v>
      </c>
      <c r="W2714" s="181">
        <v>2718.0037886132841</v>
      </c>
      <c r="X2714" s="181">
        <v>2780.3847215173828</v>
      </c>
      <c r="Y2714" s="181">
        <v>2843.0738635175398</v>
      </c>
    </row>
    <row r="2715" spans="1:25" x14ac:dyDescent="0.25">
      <c r="A2715" s="178" t="s">
        <v>2206</v>
      </c>
      <c r="B2715" s="178" t="s">
        <v>874</v>
      </c>
      <c r="C2715" s="178" t="s">
        <v>240</v>
      </c>
      <c r="D2715" s="178" t="s">
        <v>241</v>
      </c>
      <c r="E2715" s="181">
        <v>3214.616658497649</v>
      </c>
      <c r="F2715" s="181">
        <v>3203.1742659788815</v>
      </c>
      <c r="G2715" s="181">
        <v>3196.2354120030404</v>
      </c>
      <c r="H2715" s="181">
        <v>3194.4961904876413</v>
      </c>
      <c r="I2715" s="181">
        <v>3196.8352047152443</v>
      </c>
      <c r="J2715" s="182">
        <v>3202.2875811151885</v>
      </c>
      <c r="K2715" s="181">
        <v>3210.2114369403721</v>
      </c>
      <c r="L2715" s="181">
        <v>3219.9741028664739</v>
      </c>
      <c r="M2715" s="181">
        <v>3230.9413332904628</v>
      </c>
      <c r="N2715" s="181">
        <v>3242.6633339101304</v>
      </c>
      <c r="O2715" s="181">
        <v>3254.8258676200016</v>
      </c>
      <c r="P2715" s="181">
        <v>3267.1163409324022</v>
      </c>
      <c r="Q2715" s="181">
        <v>3279.2301378683587</v>
      </c>
      <c r="R2715" s="181">
        <v>3290.9234123656211</v>
      </c>
      <c r="S2715" s="181">
        <v>3302.0931629449788</v>
      </c>
      <c r="T2715" s="181">
        <v>3312.8174215518297</v>
      </c>
      <c r="U2715" s="181">
        <v>3322.6966976964572</v>
      </c>
      <c r="V2715" s="181">
        <v>3331.2005338230965</v>
      </c>
      <c r="W2715" s="181">
        <v>3338.2807854348853</v>
      </c>
      <c r="X2715" s="181">
        <v>3343.954566524756</v>
      </c>
      <c r="Y2715" s="181">
        <v>3348.3148386332036</v>
      </c>
    </row>
    <row r="2716" spans="1:25" x14ac:dyDescent="0.25">
      <c r="A2716" s="178" t="s">
        <v>2206</v>
      </c>
      <c r="B2716" s="178" t="s">
        <v>876</v>
      </c>
      <c r="C2716" s="178" t="s">
        <v>218</v>
      </c>
      <c r="D2716" s="178" t="s">
        <v>2586</v>
      </c>
      <c r="E2716" s="181">
        <v>11528.224215458471</v>
      </c>
      <c r="F2716" s="181">
        <v>11763.163471851867</v>
      </c>
      <c r="G2716" s="181">
        <v>11972.32798551994</v>
      </c>
      <c r="H2716" s="181">
        <v>12167.242473966391</v>
      </c>
      <c r="I2716" s="181">
        <v>12350.779570396653</v>
      </c>
      <c r="J2716" s="182">
        <v>12524.708738435038</v>
      </c>
      <c r="K2716" s="181">
        <v>12690.429403134036</v>
      </c>
      <c r="L2716" s="181">
        <v>12848.961187414287</v>
      </c>
      <c r="M2716" s="181">
        <v>13000.741612140464</v>
      </c>
      <c r="N2716" s="181">
        <v>13145.974583986119</v>
      </c>
      <c r="O2716" s="181">
        <v>13285.100578308849</v>
      </c>
      <c r="P2716" s="181">
        <v>13418.371967780371</v>
      </c>
      <c r="Q2716" s="181">
        <v>13545.931736138895</v>
      </c>
      <c r="R2716" s="181">
        <v>13667.833544531219</v>
      </c>
      <c r="S2716" s="181">
        <v>13784.050101207276</v>
      </c>
      <c r="T2716" s="181">
        <v>13894.383061535302</v>
      </c>
      <c r="U2716" s="181">
        <v>13998.068324516133</v>
      </c>
      <c r="V2716" s="181">
        <v>14094.523708473469</v>
      </c>
      <c r="W2716" s="181">
        <v>14183.763141793506</v>
      </c>
      <c r="X2716" s="181">
        <v>14265.764938961685</v>
      </c>
      <c r="Y2716" s="181">
        <v>14340.253476348018</v>
      </c>
    </row>
    <row r="2717" spans="1:25" x14ac:dyDescent="0.25">
      <c r="A2717" s="178" t="s">
        <v>2206</v>
      </c>
      <c r="B2717" s="178" t="s">
        <v>876</v>
      </c>
      <c r="C2717" s="178" t="s">
        <v>560</v>
      </c>
      <c r="D2717" s="178" t="s">
        <v>2587</v>
      </c>
      <c r="E2717" s="181">
        <v>2353.6406524755084</v>
      </c>
      <c r="F2717" s="181">
        <v>2448.0126433310443</v>
      </c>
      <c r="G2717" s="181">
        <v>2539.6853398737303</v>
      </c>
      <c r="H2717" s="181">
        <v>2630.9055132249391</v>
      </c>
      <c r="I2717" s="181">
        <v>2722.1950557928508</v>
      </c>
      <c r="J2717" s="182">
        <v>2813.8716716386652</v>
      </c>
      <c r="K2717" s="181">
        <v>2906.1950023605959</v>
      </c>
      <c r="L2717" s="181">
        <v>2999.3575003266815</v>
      </c>
      <c r="M2717" s="181">
        <v>3093.428803417798</v>
      </c>
      <c r="N2717" s="181">
        <v>3188.4276632127849</v>
      </c>
      <c r="O2717" s="181">
        <v>3284.433014204596</v>
      </c>
      <c r="P2717" s="181">
        <v>3381.4827079255215</v>
      </c>
      <c r="Q2717" s="181">
        <v>3479.589477912722</v>
      </c>
      <c r="R2717" s="181">
        <v>3578.7436404568039</v>
      </c>
      <c r="S2717" s="181">
        <v>3678.9131320830179</v>
      </c>
      <c r="T2717" s="181">
        <v>3780.016888937148</v>
      </c>
      <c r="U2717" s="181">
        <v>3881.8107932391208</v>
      </c>
      <c r="V2717" s="181">
        <v>3984.0835807594303</v>
      </c>
      <c r="W2717" s="181">
        <v>4086.7802747904234</v>
      </c>
      <c r="X2717" s="181">
        <v>4189.8325274983381</v>
      </c>
      <c r="Y2717" s="181">
        <v>4293.0921466368145</v>
      </c>
    </row>
    <row r="2718" spans="1:25" x14ac:dyDescent="0.25">
      <c r="A2718" s="178" t="s">
        <v>2206</v>
      </c>
      <c r="B2718" s="178" t="s">
        <v>876</v>
      </c>
      <c r="C2718" s="178" t="s">
        <v>528</v>
      </c>
      <c r="D2718" s="178" t="s">
        <v>2588</v>
      </c>
      <c r="E2718" s="181">
        <v>4284.7540941362404</v>
      </c>
      <c r="F2718" s="181">
        <v>4385.0050631733102</v>
      </c>
      <c r="G2718" s="181">
        <v>4476.1749412324489</v>
      </c>
      <c r="H2718" s="181">
        <v>4562.5022066087922</v>
      </c>
      <c r="I2718" s="181">
        <v>4645.0219888691572</v>
      </c>
      <c r="J2718" s="182">
        <v>4724.3658063041139</v>
      </c>
      <c r="K2718" s="181">
        <v>4801.0328634691823</v>
      </c>
      <c r="L2718" s="181">
        <v>4875.3843337581047</v>
      </c>
      <c r="M2718" s="181">
        <v>4947.564286544869</v>
      </c>
      <c r="N2718" s="181">
        <v>5017.6294573833347</v>
      </c>
      <c r="O2718" s="181">
        <v>5085.7279361623923</v>
      </c>
      <c r="P2718" s="181">
        <v>5151.9374613005511</v>
      </c>
      <c r="Q2718" s="181">
        <v>5216.2946771900479</v>
      </c>
      <c r="R2718" s="181">
        <v>5278.8022692495369</v>
      </c>
      <c r="S2718" s="181">
        <v>5339.4317001678892</v>
      </c>
      <c r="T2718" s="181">
        <v>5398.0877428566919</v>
      </c>
      <c r="U2718" s="181">
        <v>5454.4536970961499</v>
      </c>
      <c r="V2718" s="181">
        <v>5508.2803215633439</v>
      </c>
      <c r="W2718" s="181">
        <v>5559.5492070866303</v>
      </c>
      <c r="X2718" s="181">
        <v>5608.2278646845925</v>
      </c>
      <c r="Y2718" s="181">
        <v>5654.183435782038</v>
      </c>
    </row>
    <row r="2719" spans="1:25" x14ac:dyDescent="0.25">
      <c r="A2719" s="178" t="s">
        <v>2206</v>
      </c>
      <c r="B2719" s="178" t="s">
        <v>876</v>
      </c>
      <c r="C2719" s="178" t="s">
        <v>506</v>
      </c>
      <c r="D2719" s="178" t="s">
        <v>2589</v>
      </c>
      <c r="E2719" s="181">
        <v>3450.980738814852</v>
      </c>
      <c r="F2719" s="181">
        <v>3597.448120544605</v>
      </c>
      <c r="G2719" s="181">
        <v>3740.5830329601222</v>
      </c>
      <c r="H2719" s="181">
        <v>3883.6773573065589</v>
      </c>
      <c r="I2719" s="181">
        <v>4027.5008178155963</v>
      </c>
      <c r="J2719" s="182">
        <v>4172.5273122148501</v>
      </c>
      <c r="K2719" s="181">
        <v>4319.1487065296533</v>
      </c>
      <c r="L2719" s="181">
        <v>4467.6602911947302</v>
      </c>
      <c r="M2719" s="181">
        <v>4618.176629154289</v>
      </c>
      <c r="N2719" s="181">
        <v>4770.7371264563226</v>
      </c>
      <c r="O2719" s="181">
        <v>4925.4717429867615</v>
      </c>
      <c r="P2719" s="181">
        <v>5082.4498069109422</v>
      </c>
      <c r="Q2719" s="181">
        <v>5241.7033743157017</v>
      </c>
      <c r="R2719" s="181">
        <v>5403.2308831752352</v>
      </c>
      <c r="S2719" s="181">
        <v>5566.9968295249655</v>
      </c>
      <c r="T2719" s="181">
        <v>5732.891011329757</v>
      </c>
      <c r="U2719" s="181">
        <v>5900.5543207518876</v>
      </c>
      <c r="V2719" s="181">
        <v>6069.674404054932</v>
      </c>
      <c r="W2719" s="181">
        <v>6240.1746808391099</v>
      </c>
      <c r="X2719" s="181">
        <v>6411.9573801801425</v>
      </c>
      <c r="Y2719" s="181">
        <v>6584.8013480780728</v>
      </c>
    </row>
    <row r="2720" spans="1:25" x14ac:dyDescent="0.25">
      <c r="A2720" s="178" t="s">
        <v>2206</v>
      </c>
      <c r="B2720" s="178" t="s">
        <v>876</v>
      </c>
      <c r="C2720" s="178" t="s">
        <v>755</v>
      </c>
      <c r="D2720" s="178" t="s">
        <v>2590</v>
      </c>
      <c r="E2720" s="181">
        <v>4078.6182461416538</v>
      </c>
      <c r="F2720" s="181">
        <v>3999.5819333698241</v>
      </c>
      <c r="G2720" s="181">
        <v>3912.0905080588909</v>
      </c>
      <c r="H2720" s="181">
        <v>3820.8701014245107</v>
      </c>
      <c r="I2720" s="181">
        <v>3727.3854306365242</v>
      </c>
      <c r="J2720" s="182">
        <v>3632.5984232584688</v>
      </c>
      <c r="K2720" s="181">
        <v>3537.2511362358073</v>
      </c>
      <c r="L2720" s="181">
        <v>3441.8934109419656</v>
      </c>
      <c r="M2720" s="181">
        <v>3346.8584799121595</v>
      </c>
      <c r="N2720" s="181">
        <v>3252.3841254608033</v>
      </c>
      <c r="O2720" s="181">
        <v>3158.7387881185023</v>
      </c>
      <c r="P2720" s="181">
        <v>3066.1155362746026</v>
      </c>
      <c r="Q2720" s="181">
        <v>2974.6604145558908</v>
      </c>
      <c r="R2720" s="181">
        <v>2884.4832064303187</v>
      </c>
      <c r="S2720" s="181">
        <v>2795.6641613782385</v>
      </c>
      <c r="T2720" s="181">
        <v>2708.2406127540435</v>
      </c>
      <c r="U2720" s="181">
        <v>2622.1402064916174</v>
      </c>
      <c r="V2720" s="181">
        <v>2537.3362708086529</v>
      </c>
      <c r="W2720" s="181">
        <v>2453.9116124825596</v>
      </c>
      <c r="X2720" s="181">
        <v>2371.9325319554068</v>
      </c>
      <c r="Y2720" s="181">
        <v>2291.4158782154418</v>
      </c>
    </row>
    <row r="2721" spans="1:25" x14ac:dyDescent="0.25">
      <c r="A2721" s="178" t="s">
        <v>2206</v>
      </c>
      <c r="B2721" s="178" t="s">
        <v>876</v>
      </c>
      <c r="C2721" s="178" t="s">
        <v>244</v>
      </c>
      <c r="D2721" s="178" t="s">
        <v>2591</v>
      </c>
      <c r="E2721" s="181">
        <v>1558.838253491404</v>
      </c>
      <c r="F2721" s="181">
        <v>1621.6524808138968</v>
      </c>
      <c r="G2721" s="181">
        <v>1682.7022776080294</v>
      </c>
      <c r="H2721" s="181">
        <v>1743.475535764378</v>
      </c>
      <c r="I2721" s="181">
        <v>1804.3180088702788</v>
      </c>
      <c r="J2721" s="182">
        <v>1865.4403501548957</v>
      </c>
      <c r="K2721" s="181">
        <v>1927.0148747829051</v>
      </c>
      <c r="L2721" s="181">
        <v>1989.1694701759693</v>
      </c>
      <c r="M2721" s="181">
        <v>2051.9506557111381</v>
      </c>
      <c r="N2721" s="181">
        <v>2115.3712256470676</v>
      </c>
      <c r="O2721" s="181">
        <v>2179.483920091081</v>
      </c>
      <c r="P2721" s="181">
        <v>2244.3142523928004</v>
      </c>
      <c r="Q2721" s="181">
        <v>2309.8710811239166</v>
      </c>
      <c r="R2721" s="181">
        <v>2376.1483873005595</v>
      </c>
      <c r="S2721" s="181">
        <v>2443.1252850125243</v>
      </c>
      <c r="T2721" s="181">
        <v>2510.7483253350633</v>
      </c>
      <c r="U2721" s="181">
        <v>2578.8556943987169</v>
      </c>
      <c r="V2721" s="181">
        <v>2647.3072843552659</v>
      </c>
      <c r="W2721" s="181">
        <v>2716.0667482330728</v>
      </c>
      <c r="X2721" s="181">
        <v>2785.0888229895927</v>
      </c>
      <c r="Y2721" s="181">
        <v>2854.2751260168234</v>
      </c>
    </row>
    <row r="2722" spans="1:25" x14ac:dyDescent="0.25">
      <c r="A2722" s="178" t="s">
        <v>2206</v>
      </c>
      <c r="B2722" s="178" t="s">
        <v>876</v>
      </c>
      <c r="C2722" s="178" t="s">
        <v>510</v>
      </c>
      <c r="D2722" s="178" t="s">
        <v>2592</v>
      </c>
      <c r="E2722" s="181">
        <v>2857.1864304125343</v>
      </c>
      <c r="F2722" s="181">
        <v>2967.0837624987321</v>
      </c>
      <c r="G2722" s="181">
        <v>3073.3625192456752</v>
      </c>
      <c r="H2722" s="181">
        <v>3178.7535467552793</v>
      </c>
      <c r="I2722" s="181">
        <v>3283.8898075666912</v>
      </c>
      <c r="J2722" s="182">
        <v>3389.15436761108</v>
      </c>
      <c r="K2722" s="181">
        <v>3494.858066377516</v>
      </c>
      <c r="L2722" s="181">
        <v>3601.2291161628577</v>
      </c>
      <c r="M2722" s="181">
        <v>3708.3470603644741</v>
      </c>
      <c r="N2722" s="181">
        <v>3816.2300255720938</v>
      </c>
      <c r="O2722" s="181">
        <v>3924.9679317222858</v>
      </c>
      <c r="P2722" s="181">
        <v>4034.6011032000151</v>
      </c>
      <c r="Q2722" s="181">
        <v>4145.1396744808108</v>
      </c>
      <c r="R2722" s="181">
        <v>4256.5670383320539</v>
      </c>
      <c r="S2722" s="181">
        <v>4368.8400999252653</v>
      </c>
      <c r="T2722" s="181">
        <v>4481.8579218013629</v>
      </c>
      <c r="U2722" s="181">
        <v>4595.3271611386863</v>
      </c>
      <c r="V2722" s="181">
        <v>4708.995135563945</v>
      </c>
      <c r="W2722" s="181">
        <v>4822.7951752132985</v>
      </c>
      <c r="X2722" s="181">
        <v>4936.6452696735105</v>
      </c>
      <c r="Y2722" s="181">
        <v>5050.3699912095253</v>
      </c>
    </row>
    <row r="2723" spans="1:25" x14ac:dyDescent="0.25">
      <c r="A2723" s="178" t="s">
        <v>2206</v>
      </c>
      <c r="B2723" s="178" t="s">
        <v>876</v>
      </c>
      <c r="C2723" s="178" t="s">
        <v>512</v>
      </c>
      <c r="D2723" s="178" t="s">
        <v>2593</v>
      </c>
      <c r="E2723" s="181">
        <v>4492.9410450959485</v>
      </c>
      <c r="F2723" s="181">
        <v>4544.9821325044604</v>
      </c>
      <c r="G2723" s="181">
        <v>4585.9191753460773</v>
      </c>
      <c r="H2723" s="181">
        <v>4620.4012817789371</v>
      </c>
      <c r="I2723" s="181">
        <v>4649.6648077020163</v>
      </c>
      <c r="J2723" s="182">
        <v>4674.4944962620821</v>
      </c>
      <c r="K2723" s="181">
        <v>4695.5133272435814</v>
      </c>
      <c r="L2723" s="181">
        <v>4713.1853574524312</v>
      </c>
      <c r="M2723" s="181">
        <v>4727.7485686025666</v>
      </c>
      <c r="N2723" s="181">
        <v>4739.3499267009447</v>
      </c>
      <c r="O2723" s="181">
        <v>4748.2171967084341</v>
      </c>
      <c r="P2723" s="181">
        <v>4754.5048967500625</v>
      </c>
      <c r="Q2723" s="181">
        <v>4758.3249545154731</v>
      </c>
      <c r="R2723" s="181">
        <v>4759.7554332441496</v>
      </c>
      <c r="S2723" s="181">
        <v>4758.844813891018</v>
      </c>
      <c r="T2723" s="181">
        <v>4755.5823894454234</v>
      </c>
      <c r="U2723" s="181">
        <v>4749.7668659966585</v>
      </c>
      <c r="V2723" s="181">
        <v>4741.266111731893</v>
      </c>
      <c r="W2723" s="181">
        <v>4730.1524689363769</v>
      </c>
      <c r="X2723" s="181">
        <v>4716.4851967928535</v>
      </c>
      <c r="Y2723" s="181">
        <v>4700.239439566697</v>
      </c>
    </row>
    <row r="2724" spans="1:25" x14ac:dyDescent="0.25">
      <c r="A2724" s="178" t="s">
        <v>2206</v>
      </c>
      <c r="B2724" s="178" t="s">
        <v>876</v>
      </c>
      <c r="C2724" s="178" t="s">
        <v>462</v>
      </c>
      <c r="D2724" s="178" t="s">
        <v>2594</v>
      </c>
      <c r="E2724" s="181">
        <v>6794.2785719608901</v>
      </c>
      <c r="F2724" s="181">
        <v>6903.9106214049216</v>
      </c>
      <c r="G2724" s="181">
        <v>6997.4487604527058</v>
      </c>
      <c r="H2724" s="181">
        <v>7081.7954272608476</v>
      </c>
      <c r="I2724" s="181">
        <v>7158.724975921752</v>
      </c>
      <c r="J2724" s="182">
        <v>7229.3464117687645</v>
      </c>
      <c r="K2724" s="181">
        <v>7294.5383344903075</v>
      </c>
      <c r="L2724" s="181">
        <v>7354.9479537523812</v>
      </c>
      <c r="M2724" s="181">
        <v>7410.8804350899945</v>
      </c>
      <c r="N2724" s="181">
        <v>7462.5037284192995</v>
      </c>
      <c r="O2724" s="181">
        <v>7510.1171679897216</v>
      </c>
      <c r="P2724" s="181">
        <v>7553.9096445326177</v>
      </c>
      <c r="Q2724" s="181">
        <v>7594.0059808948681</v>
      </c>
      <c r="R2724" s="181">
        <v>7630.4794370316613</v>
      </c>
      <c r="S2724" s="181">
        <v>7663.3574164838374</v>
      </c>
      <c r="T2724" s="181">
        <v>7692.5725263123813</v>
      </c>
      <c r="U2724" s="181">
        <v>7717.7469288056081</v>
      </c>
      <c r="V2724" s="181">
        <v>7738.6093229602739</v>
      </c>
      <c r="W2724" s="181">
        <v>7755.2192630790987</v>
      </c>
      <c r="X2724" s="181">
        <v>7767.6163591584791</v>
      </c>
      <c r="Y2724" s="181">
        <v>7775.7023026279412</v>
      </c>
    </row>
    <row r="2725" spans="1:25" x14ac:dyDescent="0.25">
      <c r="A2725" s="178" t="s">
        <v>2206</v>
      </c>
      <c r="B2725" s="178" t="s">
        <v>876</v>
      </c>
      <c r="C2725" s="178" t="s">
        <v>464</v>
      </c>
      <c r="D2725" s="178" t="s">
        <v>2595</v>
      </c>
      <c r="E2725" s="181">
        <v>4463.2000521017044</v>
      </c>
      <c r="F2725" s="181">
        <v>4528.3043021022877</v>
      </c>
      <c r="G2725" s="181">
        <v>4582.6597129580296</v>
      </c>
      <c r="H2725" s="181">
        <v>4630.8285185440436</v>
      </c>
      <c r="I2725" s="181">
        <v>4673.9971092155893</v>
      </c>
      <c r="J2725" s="182">
        <v>4712.9109764123114</v>
      </c>
      <c r="K2725" s="181">
        <v>4748.1611591107949</v>
      </c>
      <c r="L2725" s="181">
        <v>4780.1847641684399</v>
      </c>
      <c r="M2725" s="181">
        <v>4809.1943184962038</v>
      </c>
      <c r="N2725" s="181">
        <v>4835.3121889866634</v>
      </c>
      <c r="O2725" s="181">
        <v>4858.745038317682</v>
      </c>
      <c r="P2725" s="181">
        <v>4879.6269652636265</v>
      </c>
      <c r="Q2725" s="181">
        <v>4898.0499648619434</v>
      </c>
      <c r="R2725" s="181">
        <v>4914.072299600828</v>
      </c>
      <c r="S2725" s="181">
        <v>4927.7224238887848</v>
      </c>
      <c r="T2725" s="181">
        <v>4938.9677883290597</v>
      </c>
      <c r="U2725" s="181">
        <v>4947.577059563494</v>
      </c>
      <c r="V2725" s="181">
        <v>4953.3885409944869</v>
      </c>
      <c r="W2725" s="181">
        <v>4956.4530121485313</v>
      </c>
      <c r="X2725" s="181">
        <v>4956.8082545609368</v>
      </c>
      <c r="Y2725" s="181">
        <v>4954.4039807190047</v>
      </c>
    </row>
    <row r="2726" spans="1:25" x14ac:dyDescent="0.25">
      <c r="A2726" s="178" t="s">
        <v>2206</v>
      </c>
      <c r="B2726" s="178" t="s">
        <v>876</v>
      </c>
      <c r="C2726" s="178" t="s">
        <v>972</v>
      </c>
      <c r="D2726" s="178" t="s">
        <v>2596</v>
      </c>
      <c r="E2726" s="181">
        <v>2130.0704292773989</v>
      </c>
      <c r="F2726" s="181">
        <v>2214.05106856664</v>
      </c>
      <c r="G2726" s="181">
        <v>2295.4828916488932</v>
      </c>
      <c r="H2726" s="181">
        <v>2376.4001443618445</v>
      </c>
      <c r="I2726" s="181">
        <v>2457.274821662204</v>
      </c>
      <c r="J2726" s="182">
        <v>2538.3935053105361</v>
      </c>
      <c r="K2726" s="181">
        <v>2619.9896943036451</v>
      </c>
      <c r="L2726" s="181">
        <v>2702.2357519915413</v>
      </c>
      <c r="M2726" s="181">
        <v>2785.1930193635176</v>
      </c>
      <c r="N2726" s="181">
        <v>2868.8768912865849</v>
      </c>
      <c r="O2726" s="181">
        <v>2953.3568374828951</v>
      </c>
      <c r="P2726" s="181">
        <v>3038.6652288519304</v>
      </c>
      <c r="Q2726" s="181">
        <v>3124.8117938447131</v>
      </c>
      <c r="R2726" s="181">
        <v>3211.7861150689005</v>
      </c>
      <c r="S2726" s="181">
        <v>3299.5577277444208</v>
      </c>
      <c r="T2726" s="181">
        <v>3388.0523240895841</v>
      </c>
      <c r="U2726" s="181">
        <v>3477.0497336000885</v>
      </c>
      <c r="V2726" s="181">
        <v>3566.359760061383</v>
      </c>
      <c r="W2726" s="181">
        <v>3655.9325069008382</v>
      </c>
      <c r="X2726" s="181">
        <v>3745.7062514561248</v>
      </c>
      <c r="Y2726" s="181">
        <v>3835.5480944927249</v>
      </c>
    </row>
    <row r="2727" spans="1:25" x14ac:dyDescent="0.25">
      <c r="A2727" s="178" t="s">
        <v>2206</v>
      </c>
      <c r="B2727" s="178" t="s">
        <v>876</v>
      </c>
      <c r="C2727" s="178" t="s">
        <v>638</v>
      </c>
      <c r="D2727" s="178" t="s">
        <v>2597</v>
      </c>
      <c r="E2727" s="181">
        <v>2483.8856907606455</v>
      </c>
      <c r="F2727" s="181">
        <v>2593.0812914010985</v>
      </c>
      <c r="G2727" s="181">
        <v>2700.1843374055702</v>
      </c>
      <c r="H2727" s="181">
        <v>2807.5647379406214</v>
      </c>
      <c r="I2727" s="181">
        <v>2915.7802866489874</v>
      </c>
      <c r="J2727" s="182">
        <v>3025.1775459146188</v>
      </c>
      <c r="K2727" s="181">
        <v>3136.0455277076881</v>
      </c>
      <c r="L2727" s="181">
        <v>3248.6046914373037</v>
      </c>
      <c r="M2727" s="181">
        <v>3362.9451590585822</v>
      </c>
      <c r="N2727" s="181">
        <v>3479.1027489012081</v>
      </c>
      <c r="O2727" s="181">
        <v>3597.1796002368064</v>
      </c>
      <c r="P2727" s="181">
        <v>3717.2340808395466</v>
      </c>
      <c r="Q2727" s="181">
        <v>3839.2975757090821</v>
      </c>
      <c r="R2727" s="181">
        <v>3963.3769695073306</v>
      </c>
      <c r="S2727" s="181">
        <v>4089.454229525446</v>
      </c>
      <c r="T2727" s="181">
        <v>4217.4562413730127</v>
      </c>
      <c r="U2727" s="181">
        <v>4347.1260636362385</v>
      </c>
      <c r="V2727" s="181">
        <v>4478.2397293847489</v>
      </c>
      <c r="W2727" s="181">
        <v>4610.7461546985032</v>
      </c>
      <c r="X2727" s="181">
        <v>4744.5782609276739</v>
      </c>
      <c r="Y2727" s="181">
        <v>4879.5771308635676</v>
      </c>
    </row>
    <row r="2728" spans="1:25" x14ac:dyDescent="0.25">
      <c r="A2728" s="178" t="s">
        <v>2206</v>
      </c>
      <c r="B2728" s="178" t="s">
        <v>876</v>
      </c>
      <c r="C2728" s="178" t="s">
        <v>246</v>
      </c>
      <c r="D2728" s="178" t="s">
        <v>2598</v>
      </c>
      <c r="E2728" s="181">
        <v>1586.5281435205279</v>
      </c>
      <c r="F2728" s="181">
        <v>1641.1544805048682</v>
      </c>
      <c r="G2728" s="181">
        <v>1693.3389603495839</v>
      </c>
      <c r="H2728" s="181">
        <v>1744.6062427012291</v>
      </c>
      <c r="I2728" s="181">
        <v>1795.310597271927</v>
      </c>
      <c r="J2728" s="182">
        <v>1845.6647733352715</v>
      </c>
      <c r="K2728" s="181">
        <v>1895.8390741384271</v>
      </c>
      <c r="L2728" s="181">
        <v>1945.9565289990599</v>
      </c>
      <c r="M2728" s="181">
        <v>1996.0582378753309</v>
      </c>
      <c r="N2728" s="181">
        <v>2046.1517254650787</v>
      </c>
      <c r="O2728" s="181">
        <v>2096.2827329049137</v>
      </c>
      <c r="P2728" s="181">
        <v>2146.469893896498</v>
      </c>
      <c r="Q2728" s="181">
        <v>2196.7155380301697</v>
      </c>
      <c r="R2728" s="181">
        <v>2247.0078246982744</v>
      </c>
      <c r="S2728" s="181">
        <v>2297.3211513730848</v>
      </c>
      <c r="T2728" s="181">
        <v>2347.5999986833667</v>
      </c>
      <c r="U2728" s="181">
        <v>2397.689304617641</v>
      </c>
      <c r="V2728" s="181">
        <v>2447.4575391690796</v>
      </c>
      <c r="W2728" s="181">
        <v>2496.8715229183599</v>
      </c>
      <c r="X2728" s="181">
        <v>2545.8906972223808</v>
      </c>
      <c r="Y2728" s="181">
        <v>2594.4271637608381</v>
      </c>
    </row>
    <row r="2729" spans="1:25" x14ac:dyDescent="0.25">
      <c r="A2729" s="178" t="s">
        <v>2206</v>
      </c>
      <c r="B2729" s="178" t="s">
        <v>876</v>
      </c>
      <c r="C2729" s="178" t="s">
        <v>682</v>
      </c>
      <c r="D2729" s="178" t="s">
        <v>2599</v>
      </c>
      <c r="E2729" s="181">
        <v>1923.9345812828121</v>
      </c>
      <c r="F2729" s="181">
        <v>2006.2284102687577</v>
      </c>
      <c r="G2729" s="181">
        <v>2086.715333125826</v>
      </c>
      <c r="H2729" s="181">
        <v>2167.2305885583114</v>
      </c>
      <c r="I2729" s="181">
        <v>2248.2038494193648</v>
      </c>
      <c r="J2729" s="182">
        <v>2329.9001483016982</v>
      </c>
      <c r="K2729" s="181">
        <v>2412.5390343224935</v>
      </c>
      <c r="L2729" s="181">
        <v>2496.2863742071054</v>
      </c>
      <c r="M2729" s="181">
        <v>2581.2072322495596</v>
      </c>
      <c r="N2729" s="181">
        <v>2667.3247345272753</v>
      </c>
      <c r="O2729" s="181">
        <v>2754.7126806858992</v>
      </c>
      <c r="P2729" s="181">
        <v>2843.4110426929865</v>
      </c>
      <c r="Q2729" s="181">
        <v>2933.4389838484708</v>
      </c>
      <c r="R2729" s="181">
        <v>3024.7968711981162</v>
      </c>
      <c r="S2729" s="181">
        <v>3117.4660642916442</v>
      </c>
      <c r="T2729" s="181">
        <v>3211.386054654628</v>
      </c>
      <c r="U2729" s="181">
        <v>3306.3567824970114</v>
      </c>
      <c r="V2729" s="181">
        <v>3402.2041396708528</v>
      </c>
      <c r="W2729" s="181">
        <v>3498.885994824966</v>
      </c>
      <c r="X2729" s="181">
        <v>3596.3482771291879</v>
      </c>
      <c r="Y2729" s="181">
        <v>3694.4676211983328</v>
      </c>
    </row>
    <row r="2730" spans="1:25" x14ac:dyDescent="0.25">
      <c r="A2730" s="178" t="s">
        <v>2206</v>
      </c>
      <c r="B2730" s="178" t="s">
        <v>876</v>
      </c>
      <c r="C2730" s="178" t="s">
        <v>545</v>
      </c>
      <c r="D2730" s="178" t="s">
        <v>2600</v>
      </c>
      <c r="E2730" s="181">
        <v>3350.4766935239586</v>
      </c>
      <c r="F2730" s="181">
        <v>3464.7026856322723</v>
      </c>
      <c r="G2730" s="181">
        <v>3573.7000634824249</v>
      </c>
      <c r="H2730" s="181">
        <v>3680.6905866133757</v>
      </c>
      <c r="I2730" s="181">
        <v>3786.4233695000512</v>
      </c>
      <c r="J2730" s="182">
        <v>3891.3481684193516</v>
      </c>
      <c r="K2730" s="181">
        <v>3995.8246883312031</v>
      </c>
      <c r="L2730" s="181">
        <v>4100.1125575658989</v>
      </c>
      <c r="M2730" s="181">
        <v>4204.2984966282429</v>
      </c>
      <c r="N2730" s="181">
        <v>4308.3984160628015</v>
      </c>
      <c r="O2730" s="181">
        <v>4412.5086481821818</v>
      </c>
      <c r="P2730" s="181">
        <v>4516.6683587913367</v>
      </c>
      <c r="Q2730" s="181">
        <v>4620.8823659711588</v>
      </c>
      <c r="R2730" s="181">
        <v>4725.1256836076655</v>
      </c>
      <c r="S2730" s="181">
        <v>4829.3444284773022</v>
      </c>
      <c r="T2730" s="181">
        <v>4933.4219184491194</v>
      </c>
      <c r="U2730" s="181">
        <v>5037.0325065061961</v>
      </c>
      <c r="V2730" s="181">
        <v>5139.9003919867337</v>
      </c>
      <c r="W2730" s="181">
        <v>5241.9566141462219</v>
      </c>
      <c r="X2730" s="181">
        <v>5343.116816138755</v>
      </c>
      <c r="Y2730" s="181">
        <v>5443.1974319065275</v>
      </c>
    </row>
    <row r="2731" spans="1:25" x14ac:dyDescent="0.25">
      <c r="A2731" s="178" t="s">
        <v>2206</v>
      </c>
      <c r="B2731" s="178" t="s">
        <v>876</v>
      </c>
      <c r="C2731" s="178" t="s">
        <v>1482</v>
      </c>
      <c r="D2731" s="178" t="s">
        <v>2601</v>
      </c>
      <c r="E2731" s="181">
        <v>5794.3658764647598</v>
      </c>
      <c r="F2731" s="181">
        <v>5893.6298482591892</v>
      </c>
      <c r="G2731" s="181">
        <v>5979.330425822186</v>
      </c>
      <c r="H2731" s="181">
        <v>6057.3313980867697</v>
      </c>
      <c r="I2731" s="181">
        <v>6129.1290610088499</v>
      </c>
      <c r="J2731" s="182">
        <v>6195.6554033381535</v>
      </c>
      <c r="K2731" s="181">
        <v>6257.6484465037411</v>
      </c>
      <c r="L2731" s="181">
        <v>6315.6504404990401</v>
      </c>
      <c r="M2731" s="181">
        <v>6369.9117869915008</v>
      </c>
      <c r="N2731" s="181">
        <v>6420.5658346483779</v>
      </c>
      <c r="O2731" s="181">
        <v>6467.8596270271264</v>
      </c>
      <c r="P2731" s="181">
        <v>6511.9459871706613</v>
      </c>
      <c r="Q2731" s="181">
        <v>6552.9230716876118</v>
      </c>
      <c r="R2731" s="181">
        <v>6590.8449027763436</v>
      </c>
      <c r="S2731" s="181">
        <v>6625.7260849423483</v>
      </c>
      <c r="T2731" s="181">
        <v>6657.4992564860904</v>
      </c>
      <c r="U2731" s="181">
        <v>6685.827873410909</v>
      </c>
      <c r="V2731" s="181">
        <v>6710.4664736777349</v>
      </c>
      <c r="W2731" s="181">
        <v>6731.4558328107532</v>
      </c>
      <c r="X2731" s="181">
        <v>6748.8195789888587</v>
      </c>
      <c r="Y2731" s="181">
        <v>6762.4615074498743</v>
      </c>
    </row>
    <row r="2732" spans="1:25" x14ac:dyDescent="0.25">
      <c r="A2732" s="178" t="s">
        <v>2206</v>
      </c>
      <c r="B2732" s="178" t="s">
        <v>876</v>
      </c>
      <c r="C2732" s="178" t="s">
        <v>240</v>
      </c>
      <c r="D2732" s="178" t="s">
        <v>241</v>
      </c>
      <c r="E2732" s="181">
        <v>17010.822441224947</v>
      </c>
      <c r="F2732" s="181">
        <v>17481.511227745985</v>
      </c>
      <c r="G2732" s="181">
        <v>17921.510707297286</v>
      </c>
      <c r="H2732" s="181">
        <v>18347.525429537101</v>
      </c>
      <c r="I2732" s="181">
        <v>18763.598819922994</v>
      </c>
      <c r="J2732" s="182">
        <v>19172.198400678557</v>
      </c>
      <c r="K2732" s="181">
        <v>19575.288795599354</v>
      </c>
      <c r="L2732" s="181">
        <v>19974.298675401154</v>
      </c>
      <c r="M2732" s="181">
        <v>20369.78395052447</v>
      </c>
      <c r="N2732" s="181">
        <v>20761.94423686872</v>
      </c>
      <c r="O2732" s="181">
        <v>21151.357598913037</v>
      </c>
      <c r="P2732" s="181">
        <v>21538.314792446075</v>
      </c>
      <c r="Q2732" s="181">
        <v>21922.935256376626</v>
      </c>
      <c r="R2732" s="181">
        <v>22305.193071872854</v>
      </c>
      <c r="S2732" s="181">
        <v>22684.924912249629</v>
      </c>
      <c r="T2732" s="181">
        <v>23061.674912868453</v>
      </c>
      <c r="U2732" s="181">
        <v>23434.021555192965</v>
      </c>
      <c r="V2732" s="181">
        <v>23800.798465564123</v>
      </c>
      <c r="W2732" s="181">
        <v>24161.81141178084</v>
      </c>
      <c r="X2732" s="181">
        <v>24516.796009671551</v>
      </c>
      <c r="Y2732" s="181">
        <v>24865.036374455147</v>
      </c>
    </row>
    <row r="2733" spans="1:25" x14ac:dyDescent="0.25">
      <c r="A2733" s="178" t="s">
        <v>2206</v>
      </c>
      <c r="B2733" s="178" t="s">
        <v>878</v>
      </c>
      <c r="C2733" s="178" t="s">
        <v>218</v>
      </c>
      <c r="D2733" s="178" t="s">
        <v>2602</v>
      </c>
      <c r="E2733" s="181">
        <v>17160.149594881157</v>
      </c>
      <c r="F2733" s="181">
        <v>17420.119315217318</v>
      </c>
      <c r="G2733" s="181">
        <v>17640.072775854071</v>
      </c>
      <c r="H2733" s="181">
        <v>17836.83324174102</v>
      </c>
      <c r="I2733" s="181">
        <v>18014.674229464381</v>
      </c>
      <c r="J2733" s="182">
        <v>18176.168930127777</v>
      </c>
      <c r="K2733" s="181">
        <v>18323.395915879712</v>
      </c>
      <c r="L2733" s="181">
        <v>18457.826710845995</v>
      </c>
      <c r="M2733" s="181">
        <v>18580.110173549147</v>
      </c>
      <c r="N2733" s="181">
        <v>18690.62162285735</v>
      </c>
      <c r="O2733" s="181">
        <v>18790.109068740039</v>
      </c>
      <c r="P2733" s="181">
        <v>18879.075053783617</v>
      </c>
      <c r="Q2733" s="181">
        <v>18957.868360819371</v>
      </c>
      <c r="R2733" s="181">
        <v>19026.802106676401</v>
      </c>
      <c r="S2733" s="181">
        <v>19086.237626289472</v>
      </c>
      <c r="T2733" s="181">
        <v>19136.42521787051</v>
      </c>
      <c r="U2733" s="181">
        <v>19176.783979036001</v>
      </c>
      <c r="V2733" s="181">
        <v>19206.785766539349</v>
      </c>
      <c r="W2733" s="181">
        <v>19226.636038300105</v>
      </c>
      <c r="X2733" s="181">
        <v>19236.552173731361</v>
      </c>
      <c r="Y2733" s="181">
        <v>19236.462366129686</v>
      </c>
    </row>
    <row r="2734" spans="1:25" x14ac:dyDescent="0.25">
      <c r="A2734" s="178" t="s">
        <v>2206</v>
      </c>
      <c r="B2734" s="178" t="s">
        <v>878</v>
      </c>
      <c r="C2734" s="178" t="s">
        <v>475</v>
      </c>
      <c r="D2734" s="178" t="s">
        <v>2603</v>
      </c>
      <c r="E2734" s="181">
        <v>2688.0809185753956</v>
      </c>
      <c r="F2734" s="181">
        <v>2732.5920810526036</v>
      </c>
      <c r="G2734" s="181">
        <v>2770.9358039133854</v>
      </c>
      <c r="H2734" s="181">
        <v>2805.732452855244</v>
      </c>
      <c r="I2734" s="181">
        <v>2837.6401997396865</v>
      </c>
      <c r="J2734" s="182">
        <v>2867.0527080928673</v>
      </c>
      <c r="K2734" s="181">
        <v>2894.2877329626613</v>
      </c>
      <c r="L2734" s="181">
        <v>2919.5688029455187</v>
      </c>
      <c r="M2734" s="181">
        <v>2942.9904073585708</v>
      </c>
      <c r="N2734" s="181">
        <v>2964.6041956537701</v>
      </c>
      <c r="O2734" s="181">
        <v>2984.5213220893602</v>
      </c>
      <c r="P2734" s="181">
        <v>3002.8145363634467</v>
      </c>
      <c r="Q2734" s="181">
        <v>3019.532521702859</v>
      </c>
      <c r="R2734" s="181">
        <v>3034.7185619900752</v>
      </c>
      <c r="S2734" s="181">
        <v>3048.4239011461755</v>
      </c>
      <c r="T2734" s="181">
        <v>3060.6823262618586</v>
      </c>
      <c r="U2734" s="181">
        <v>3071.394702427825</v>
      </c>
      <c r="V2734" s="181">
        <v>3080.4698229188843</v>
      </c>
      <c r="W2734" s="181">
        <v>3087.9338141375138</v>
      </c>
      <c r="X2734" s="181">
        <v>3093.8148839113819</v>
      </c>
      <c r="Y2734" s="181">
        <v>3098.0948410316582</v>
      </c>
    </row>
    <row r="2735" spans="1:25" x14ac:dyDescent="0.25">
      <c r="A2735" s="178" t="s">
        <v>2206</v>
      </c>
      <c r="B2735" s="178" t="s">
        <v>878</v>
      </c>
      <c r="C2735" s="178" t="s">
        <v>276</v>
      </c>
      <c r="D2735" s="178" t="s">
        <v>2604</v>
      </c>
      <c r="E2735" s="181">
        <v>2976.8235554712996</v>
      </c>
      <c r="F2735" s="181">
        <v>3045.8610033462919</v>
      </c>
      <c r="G2735" s="181">
        <v>3108.7532985765083</v>
      </c>
      <c r="H2735" s="181">
        <v>3168.3311696379146</v>
      </c>
      <c r="I2735" s="181">
        <v>3225.2706312749069</v>
      </c>
      <c r="J2735" s="182">
        <v>3279.9636502986759</v>
      </c>
      <c r="K2735" s="181">
        <v>3332.7257508286084</v>
      </c>
      <c r="L2735" s="181">
        <v>3383.7721152017202</v>
      </c>
      <c r="M2735" s="181">
        <v>3433.1735580886707</v>
      </c>
      <c r="N2735" s="181">
        <v>3480.9529320146198</v>
      </c>
      <c r="O2735" s="181">
        <v>3527.2044815311779</v>
      </c>
      <c r="P2735" s="181">
        <v>3571.9796901318705</v>
      </c>
      <c r="Q2735" s="181">
        <v>3615.3030072313995</v>
      </c>
      <c r="R2735" s="181">
        <v>3657.1934357255986</v>
      </c>
      <c r="S2735" s="181">
        <v>3697.6805440922817</v>
      </c>
      <c r="T2735" s="181">
        <v>3736.7737672549688</v>
      </c>
      <c r="U2735" s="181">
        <v>3774.3198420727667</v>
      </c>
      <c r="V2735" s="181">
        <v>3810.1717059365315</v>
      </c>
      <c r="W2735" s="181">
        <v>3844.3249638595639</v>
      </c>
      <c r="X2735" s="181">
        <v>3876.7781820522127</v>
      </c>
      <c r="Y2735" s="181">
        <v>3907.4718354201123</v>
      </c>
    </row>
    <row r="2736" spans="1:25" x14ac:dyDescent="0.25">
      <c r="A2736" s="178" t="s">
        <v>2206</v>
      </c>
      <c r="B2736" s="178" t="s">
        <v>878</v>
      </c>
      <c r="C2736" s="178" t="s">
        <v>506</v>
      </c>
      <c r="D2736" s="178" t="s">
        <v>2605</v>
      </c>
      <c r="E2736" s="181">
        <v>2073.6037055371366</v>
      </c>
      <c r="F2736" s="181">
        <v>2159.868897534338</v>
      </c>
      <c r="G2736" s="181">
        <v>2244.1310379498441</v>
      </c>
      <c r="H2736" s="181">
        <v>2328.2905019324803</v>
      </c>
      <c r="I2736" s="181">
        <v>2412.7782090386941</v>
      </c>
      <c r="J2736" s="182">
        <v>2497.8417132655982</v>
      </c>
      <c r="K2736" s="181">
        <v>2583.6882112851295</v>
      </c>
      <c r="L2736" s="181">
        <v>2670.4612285177168</v>
      </c>
      <c r="M2736" s="181">
        <v>2758.1988437148057</v>
      </c>
      <c r="N2736" s="181">
        <v>2846.902588972891</v>
      </c>
      <c r="O2736" s="181">
        <v>2936.6334226194294</v>
      </c>
      <c r="P2736" s="181">
        <v>3027.4203359242615</v>
      </c>
      <c r="Q2736" s="181">
        <v>3119.2708644130144</v>
      </c>
      <c r="R2736" s="181">
        <v>3212.1880431250465</v>
      </c>
      <c r="S2736" s="181">
        <v>3306.1843140034475</v>
      </c>
      <c r="T2736" s="181">
        <v>3401.2544395558089</v>
      </c>
      <c r="U2736" s="181">
        <v>3497.2417931315663</v>
      </c>
      <c r="V2736" s="181">
        <v>3593.9840918197447</v>
      </c>
      <c r="W2736" s="181">
        <v>3691.4444540899299</v>
      </c>
      <c r="X2736" s="181">
        <v>3789.5866521922317</v>
      </c>
      <c r="Y2736" s="181">
        <v>3888.314537283266</v>
      </c>
    </row>
    <row r="2737" spans="1:25" x14ac:dyDescent="0.25">
      <c r="A2737" s="178" t="s">
        <v>2206</v>
      </c>
      <c r="B2737" s="178" t="s">
        <v>878</v>
      </c>
      <c r="C2737" s="178" t="s">
        <v>755</v>
      </c>
      <c r="D2737" s="178" t="s">
        <v>2606</v>
      </c>
      <c r="E2737" s="181">
        <v>1502.2837549530691</v>
      </c>
      <c r="F2737" s="181">
        <v>1580.4884943508619</v>
      </c>
      <c r="G2737" s="181">
        <v>1658.6314566180051</v>
      </c>
      <c r="H2737" s="181">
        <v>1738.1073219992945</v>
      </c>
      <c r="I2737" s="181">
        <v>1819.2591244030284</v>
      </c>
      <c r="J2737" s="182">
        <v>1902.3035182393342</v>
      </c>
      <c r="K2737" s="181">
        <v>1987.4341047414093</v>
      </c>
      <c r="L2737" s="181">
        <v>2074.8019560569578</v>
      </c>
      <c r="M2737" s="181">
        <v>2164.4805178080255</v>
      </c>
      <c r="N2737" s="181">
        <v>2256.5161894726616</v>
      </c>
      <c r="O2737" s="181">
        <v>2351.0037451959915</v>
      </c>
      <c r="P2737" s="181">
        <v>2448.0148322105119</v>
      </c>
      <c r="Q2737" s="181">
        <v>2547.6053190090033</v>
      </c>
      <c r="R2737" s="181">
        <v>2649.8284384509852</v>
      </c>
      <c r="S2737" s="181">
        <v>2754.7462079208094</v>
      </c>
      <c r="T2737" s="181">
        <v>2862.4070428342475</v>
      </c>
      <c r="U2737" s="181">
        <v>2972.7313771190111</v>
      </c>
      <c r="V2737" s="181">
        <v>3085.6303329284401</v>
      </c>
      <c r="W2737" s="181">
        <v>3201.1190057208955</v>
      </c>
      <c r="X2737" s="181">
        <v>3319.2125304420179</v>
      </c>
      <c r="Y2737" s="181">
        <v>3439.8725002969654</v>
      </c>
    </row>
    <row r="2738" spans="1:25" x14ac:dyDescent="0.25">
      <c r="A2738" s="178" t="s">
        <v>2206</v>
      </c>
      <c r="B2738" s="178" t="s">
        <v>878</v>
      </c>
      <c r="C2738" s="178" t="s">
        <v>240</v>
      </c>
      <c r="D2738" s="178" t="s">
        <v>241</v>
      </c>
      <c r="E2738" s="181">
        <v>1555.7165560868307</v>
      </c>
      <c r="F2738" s="181">
        <v>1636.702859403013</v>
      </c>
      <c r="G2738" s="181">
        <v>1717.6251883171408</v>
      </c>
      <c r="H2738" s="181">
        <v>1799.927828664112</v>
      </c>
      <c r="I2738" s="181">
        <v>1883.9660152846679</v>
      </c>
      <c r="J2738" s="182">
        <v>1969.9641084913483</v>
      </c>
      <c r="K2738" s="181">
        <v>2058.1225954709253</v>
      </c>
      <c r="L2738" s="181">
        <v>2148.5979216622663</v>
      </c>
      <c r="M2738" s="181">
        <v>2241.4661449804039</v>
      </c>
      <c r="N2738" s="181">
        <v>2336.7753152268192</v>
      </c>
      <c r="O2738" s="181">
        <v>2434.6235774464644</v>
      </c>
      <c r="P2738" s="181">
        <v>2535.0851272002155</v>
      </c>
      <c r="Q2738" s="181">
        <v>2638.2178200955068</v>
      </c>
      <c r="R2738" s="181">
        <v>2744.0767823630586</v>
      </c>
      <c r="S2738" s="181">
        <v>2852.7262372039022</v>
      </c>
      <c r="T2738" s="181">
        <v>2964.2163220595412</v>
      </c>
      <c r="U2738" s="181">
        <v>3078.4646408742683</v>
      </c>
      <c r="V2738" s="181">
        <v>3195.3791546194625</v>
      </c>
      <c r="W2738" s="181">
        <v>3314.9754956644533</v>
      </c>
      <c r="X2738" s="181">
        <v>3437.2693372703206</v>
      </c>
      <c r="Y2738" s="181">
        <v>3562.220906600272</v>
      </c>
    </row>
    <row r="2739" spans="1:25" x14ac:dyDescent="0.25">
      <c r="A2739" s="178" t="s">
        <v>2206</v>
      </c>
      <c r="B2739" s="178" t="s">
        <v>881</v>
      </c>
      <c r="C2739" s="178" t="s">
        <v>218</v>
      </c>
      <c r="D2739" s="178" t="s">
        <v>2607</v>
      </c>
      <c r="E2739" s="181">
        <v>4180.9725637956617</v>
      </c>
      <c r="F2739" s="181">
        <v>4258.2224685602687</v>
      </c>
      <c r="G2739" s="181">
        <v>4330.2086114429849</v>
      </c>
      <c r="H2739" s="181">
        <v>4400.0138407975528</v>
      </c>
      <c r="I2739" s="181">
        <v>4468.1147809530657</v>
      </c>
      <c r="J2739" s="182">
        <v>4534.722622844416</v>
      </c>
      <c r="K2739" s="181">
        <v>4600.0285960946585</v>
      </c>
      <c r="L2739" s="181">
        <v>4664.178318212369</v>
      </c>
      <c r="M2739" s="181">
        <v>4727.1707592736557</v>
      </c>
      <c r="N2739" s="181">
        <v>4788.9490401694302</v>
      </c>
      <c r="O2739" s="181">
        <v>4849.5585652463133</v>
      </c>
      <c r="P2739" s="181">
        <v>4908.995638400288</v>
      </c>
      <c r="Q2739" s="181">
        <v>4967.2228693816451</v>
      </c>
      <c r="R2739" s="181">
        <v>5024.1826484159046</v>
      </c>
      <c r="S2739" s="181">
        <v>5079.8003435564706</v>
      </c>
      <c r="T2739" s="181">
        <v>5133.9919361007887</v>
      </c>
      <c r="U2739" s="181">
        <v>5186.743708297231</v>
      </c>
      <c r="V2739" s="181">
        <v>5238.0644278741138</v>
      </c>
      <c r="W2739" s="181">
        <v>5287.9200615951868</v>
      </c>
      <c r="X2739" s="181">
        <v>5336.2685580830102</v>
      </c>
      <c r="Y2739" s="181">
        <v>5383.011640002931</v>
      </c>
    </row>
    <row r="2740" spans="1:25" x14ac:dyDescent="0.25">
      <c r="A2740" s="178" t="s">
        <v>2206</v>
      </c>
      <c r="B2740" s="178" t="s">
        <v>881</v>
      </c>
      <c r="C2740" s="178" t="s">
        <v>240</v>
      </c>
      <c r="D2740" s="178" t="s">
        <v>241</v>
      </c>
      <c r="E2740" s="181">
        <v>72.828521106352298</v>
      </c>
      <c r="F2740" s="181">
        <v>73.364094002285611</v>
      </c>
      <c r="G2740" s="181">
        <v>73.789585187975248</v>
      </c>
      <c r="H2740" s="181">
        <v>74.160274780598627</v>
      </c>
      <c r="I2740" s="181">
        <v>74.485655989240072</v>
      </c>
      <c r="J2740" s="182">
        <v>74.770466701313055</v>
      </c>
      <c r="K2740" s="181">
        <v>75.018941741944687</v>
      </c>
      <c r="L2740" s="181">
        <v>75.234421490827003</v>
      </c>
      <c r="M2740" s="181">
        <v>75.417784237718195</v>
      </c>
      <c r="N2740" s="181">
        <v>75.569009865638577</v>
      </c>
      <c r="O2740" s="181">
        <v>75.689696322836014</v>
      </c>
      <c r="P2740" s="181">
        <v>75.780634756888858</v>
      </c>
      <c r="Q2740" s="181">
        <v>75.842087288891676</v>
      </c>
      <c r="R2740" s="181">
        <v>75.874018822874291</v>
      </c>
      <c r="S2740" s="181">
        <v>75.876161088009567</v>
      </c>
      <c r="T2740" s="181">
        <v>75.848138582125245</v>
      </c>
      <c r="U2740" s="181">
        <v>75.790639541905392</v>
      </c>
      <c r="V2740" s="181">
        <v>75.704667612746874</v>
      </c>
      <c r="W2740" s="181">
        <v>75.590590919265608</v>
      </c>
      <c r="X2740" s="181">
        <v>75.448667733534705</v>
      </c>
      <c r="Y2740" s="181">
        <v>75.278378238540881</v>
      </c>
    </row>
    <row r="2741" spans="1:25" x14ac:dyDescent="0.25">
      <c r="A2741" s="178" t="s">
        <v>2206</v>
      </c>
      <c r="B2741" s="178" t="s">
        <v>883</v>
      </c>
      <c r="C2741" s="178" t="s">
        <v>218</v>
      </c>
      <c r="D2741" s="178" t="s">
        <v>2608</v>
      </c>
      <c r="E2741" s="181">
        <v>87596.774789132061</v>
      </c>
      <c r="F2741" s="181">
        <v>87941.606999202471</v>
      </c>
      <c r="G2741" s="181">
        <v>88196.845622825655</v>
      </c>
      <c r="H2741" s="181">
        <v>88421.849429711277</v>
      </c>
      <c r="I2741" s="181">
        <v>88617.86530633588</v>
      </c>
      <c r="J2741" s="182">
        <v>88782.411067772293</v>
      </c>
      <c r="K2741" s="181">
        <v>88913.98053005847</v>
      </c>
      <c r="L2741" s="181">
        <v>89011.624922968913</v>
      </c>
      <c r="M2741" s="181">
        <v>89072.599249547289</v>
      </c>
      <c r="N2741" s="181">
        <v>89094.073111775782</v>
      </c>
      <c r="O2741" s="181">
        <v>89075.955968213719</v>
      </c>
      <c r="P2741" s="181">
        <v>89018.003652818094</v>
      </c>
      <c r="Q2741" s="181">
        <v>88919.914854852919</v>
      </c>
      <c r="R2741" s="181">
        <v>88781.509401082832</v>
      </c>
      <c r="S2741" s="181">
        <v>88602.820653059141</v>
      </c>
      <c r="T2741" s="181">
        <v>88384.64897705584</v>
      </c>
      <c r="U2741" s="181">
        <v>88126.559358048326</v>
      </c>
      <c r="V2741" s="181">
        <v>87827.888426337318</v>
      </c>
      <c r="W2741" s="181">
        <v>87489.58024574937</v>
      </c>
      <c r="X2741" s="181">
        <v>87112.705158373821</v>
      </c>
      <c r="Y2741" s="181">
        <v>86697.930088333014</v>
      </c>
    </row>
    <row r="2742" spans="1:25" x14ac:dyDescent="0.25">
      <c r="A2742" s="178" t="s">
        <v>2206</v>
      </c>
      <c r="B2742" s="178" t="s">
        <v>883</v>
      </c>
      <c r="C2742" s="178" t="s">
        <v>528</v>
      </c>
      <c r="D2742" s="178" t="s">
        <v>2609</v>
      </c>
      <c r="E2742" s="181">
        <v>27121.863668763352</v>
      </c>
      <c r="F2742" s="181">
        <v>27778.686046670213</v>
      </c>
      <c r="G2742" s="181">
        <v>28422.105319675338</v>
      </c>
      <c r="H2742" s="181">
        <v>29070.243907010252</v>
      </c>
      <c r="I2742" s="181">
        <v>29723.247317222616</v>
      </c>
      <c r="J2742" s="182">
        <v>30380.001820434103</v>
      </c>
      <c r="K2742" s="181">
        <v>31039.649138797024</v>
      </c>
      <c r="L2742" s="181">
        <v>31701.467671164421</v>
      </c>
      <c r="M2742" s="181">
        <v>32364.034482021467</v>
      </c>
      <c r="N2742" s="181">
        <v>33025.791374976412</v>
      </c>
      <c r="O2742" s="181">
        <v>33686.105204976207</v>
      </c>
      <c r="P2742" s="181">
        <v>34344.250947654458</v>
      </c>
      <c r="Q2742" s="181">
        <v>34999.44246599992</v>
      </c>
      <c r="R2742" s="181">
        <v>35650.900325812014</v>
      </c>
      <c r="S2742" s="181">
        <v>36297.892915805249</v>
      </c>
      <c r="T2742" s="181">
        <v>36939.97510093695</v>
      </c>
      <c r="U2742" s="181">
        <v>37576.165611556971</v>
      </c>
      <c r="V2742" s="181">
        <v>38205.331972830267</v>
      </c>
      <c r="W2742" s="181">
        <v>38826.993117160426</v>
      </c>
      <c r="X2742" s="181">
        <v>39440.718303446192</v>
      </c>
      <c r="Y2742" s="181">
        <v>40045.888511660793</v>
      </c>
    </row>
    <row r="2743" spans="1:25" x14ac:dyDescent="0.25">
      <c r="A2743" s="178" t="s">
        <v>2206</v>
      </c>
      <c r="B2743" s="178" t="s">
        <v>883</v>
      </c>
      <c r="C2743" s="178" t="s">
        <v>506</v>
      </c>
      <c r="D2743" s="178" t="s">
        <v>2610</v>
      </c>
      <c r="E2743" s="181">
        <v>13290.523908364075</v>
      </c>
      <c r="F2743" s="181">
        <v>13612.386506883573</v>
      </c>
      <c r="G2743" s="181">
        <v>13927.681183363551</v>
      </c>
      <c r="H2743" s="181">
        <v>14245.288464932073</v>
      </c>
      <c r="I2743" s="181">
        <v>14565.279655126948</v>
      </c>
      <c r="J2743" s="182">
        <v>14887.108993016842</v>
      </c>
      <c r="K2743" s="181">
        <v>15210.355896801257</v>
      </c>
      <c r="L2743" s="181">
        <v>15534.666760348508</v>
      </c>
      <c r="M2743" s="181">
        <v>15859.344302722786</v>
      </c>
      <c r="N2743" s="181">
        <v>16183.624961115451</v>
      </c>
      <c r="O2743" s="181">
        <v>16507.198475524907</v>
      </c>
      <c r="P2743" s="181">
        <v>16829.709562339627</v>
      </c>
      <c r="Q2743" s="181">
        <v>17150.772990925358</v>
      </c>
      <c r="R2743" s="181">
        <v>17470.006815225432</v>
      </c>
      <c r="S2743" s="181">
        <v>17787.05252384107</v>
      </c>
      <c r="T2743" s="181">
        <v>18101.691987295642</v>
      </c>
      <c r="U2743" s="181">
        <v>18413.444354129049</v>
      </c>
      <c r="V2743" s="181">
        <v>18721.754677820853</v>
      </c>
      <c r="W2743" s="181">
        <v>19026.387220869023</v>
      </c>
      <c r="X2743" s="181">
        <v>19327.130907258488</v>
      </c>
      <c r="Y2743" s="181">
        <v>19623.68239867275</v>
      </c>
    </row>
    <row r="2744" spans="1:25" x14ac:dyDescent="0.25">
      <c r="A2744" s="178" t="s">
        <v>2206</v>
      </c>
      <c r="B2744" s="178" t="s">
        <v>883</v>
      </c>
      <c r="C2744" s="178" t="s">
        <v>755</v>
      </c>
      <c r="D2744" s="178" t="s">
        <v>2611</v>
      </c>
      <c r="E2744" s="181">
        <v>6957.7447377583539</v>
      </c>
      <c r="F2744" s="181">
        <v>7126.2435732121539</v>
      </c>
      <c r="G2744" s="181">
        <v>7291.3040246471191</v>
      </c>
      <c r="H2744" s="181">
        <v>7457.575151898649</v>
      </c>
      <c r="I2744" s="181">
        <v>7625.0942832028913</v>
      </c>
      <c r="J2744" s="182">
        <v>7793.5757063280134</v>
      </c>
      <c r="K2744" s="181">
        <v>7962.7992417815149</v>
      </c>
      <c r="L2744" s="181">
        <v>8132.5797726169976</v>
      </c>
      <c r="M2744" s="181">
        <v>8302.5522641078169</v>
      </c>
      <c r="N2744" s="181">
        <v>8472.3169821915362</v>
      </c>
      <c r="O2744" s="181">
        <v>8641.7115021279205</v>
      </c>
      <c r="P2744" s="181">
        <v>8810.5498287902483</v>
      </c>
      <c r="Q2744" s="181">
        <v>8978.6302894350811</v>
      </c>
      <c r="R2744" s="181">
        <v>9145.7529308337726</v>
      </c>
      <c r="S2744" s="181">
        <v>9311.730068075216</v>
      </c>
      <c r="T2744" s="181">
        <v>9476.4475078267351</v>
      </c>
      <c r="U2744" s="181">
        <v>9639.653518723997</v>
      </c>
      <c r="V2744" s="181">
        <v>9801.0575797718193</v>
      </c>
      <c r="W2744" s="181">
        <v>9960.5362796302488</v>
      </c>
      <c r="X2744" s="181">
        <v>10117.979117536241</v>
      </c>
      <c r="Y2744" s="181">
        <v>10273.227292332675</v>
      </c>
    </row>
    <row r="2745" spans="1:25" x14ac:dyDescent="0.25">
      <c r="A2745" s="178" t="s">
        <v>2206</v>
      </c>
      <c r="B2745" s="178" t="s">
        <v>883</v>
      </c>
      <c r="C2745" s="178" t="s">
        <v>512</v>
      </c>
      <c r="D2745" s="178" t="s">
        <v>277</v>
      </c>
      <c r="E2745" s="181">
        <v>25972.501706183801</v>
      </c>
      <c r="F2745" s="181">
        <v>26601.489468204483</v>
      </c>
      <c r="G2745" s="181">
        <v>27217.642117963704</v>
      </c>
      <c r="H2745" s="181">
        <v>27838.314088407504</v>
      </c>
      <c r="I2745" s="181">
        <v>28463.644721767243</v>
      </c>
      <c r="J2745" s="182">
        <v>29092.567485465432</v>
      </c>
      <c r="K2745" s="181">
        <v>29724.26047348795</v>
      </c>
      <c r="L2745" s="181">
        <v>30358.032664478396</v>
      </c>
      <c r="M2745" s="181">
        <v>30992.521423643753</v>
      </c>
      <c r="N2745" s="181">
        <v>31626.23458735774</v>
      </c>
      <c r="O2745" s="181">
        <v>32258.565841792828</v>
      </c>
      <c r="P2745" s="181">
        <v>32888.820887441325</v>
      </c>
      <c r="Q2745" s="181">
        <v>33516.246901963459</v>
      </c>
      <c r="R2745" s="181">
        <v>34140.097481780496</v>
      </c>
      <c r="S2745" s="181">
        <v>34759.672019604062</v>
      </c>
      <c r="T2745" s="181">
        <v>35374.544244186844</v>
      </c>
      <c r="U2745" s="181">
        <v>35983.774469820884</v>
      </c>
      <c r="V2745" s="181">
        <v>36586.27821333996</v>
      </c>
      <c r="W2745" s="181">
        <v>37181.594793681703</v>
      </c>
      <c r="X2745" s="181">
        <v>37769.311723558218</v>
      </c>
      <c r="Y2745" s="181">
        <v>38348.836215582262</v>
      </c>
    </row>
    <row r="2746" spans="1:25" x14ac:dyDescent="0.25">
      <c r="A2746" s="178" t="s">
        <v>2206</v>
      </c>
      <c r="B2746" s="178" t="s">
        <v>883</v>
      </c>
      <c r="C2746" s="178" t="s">
        <v>972</v>
      </c>
      <c r="D2746" s="178" t="s">
        <v>2612</v>
      </c>
      <c r="E2746" s="181">
        <v>10689.066251989825</v>
      </c>
      <c r="F2746" s="181">
        <v>10947.92817973124</v>
      </c>
      <c r="G2746" s="181">
        <v>11201.507775918053</v>
      </c>
      <c r="H2746" s="181">
        <v>11456.947313005359</v>
      </c>
      <c r="I2746" s="181">
        <v>11714.304137734711</v>
      </c>
      <c r="J2746" s="182">
        <v>11973.139315208353</v>
      </c>
      <c r="K2746" s="181">
        <v>12233.11458737409</v>
      </c>
      <c r="L2746" s="181">
        <v>12493.945562179753</v>
      </c>
      <c r="M2746" s="181">
        <v>12755.071442912549</v>
      </c>
      <c r="N2746" s="181">
        <v>13015.878124853554</v>
      </c>
      <c r="O2746" s="181">
        <v>13276.116077605378</v>
      </c>
      <c r="P2746" s="181">
        <v>13535.49955998219</v>
      </c>
      <c r="Q2746" s="181">
        <v>13793.718745539205</v>
      </c>
      <c r="R2746" s="181">
        <v>14050.466449493299</v>
      </c>
      <c r="S2746" s="181">
        <v>14305.454334671304</v>
      </c>
      <c r="T2746" s="181">
        <v>14558.506967776289</v>
      </c>
      <c r="U2746" s="181">
        <v>14809.237618145882</v>
      </c>
      <c r="V2746" s="181">
        <v>15057.199963260051</v>
      </c>
      <c r="W2746" s="181">
        <v>15302.204408352285</v>
      </c>
      <c r="X2746" s="181">
        <v>15544.081192958294</v>
      </c>
      <c r="Y2746" s="181">
        <v>15782.586353530503</v>
      </c>
    </row>
    <row r="2747" spans="1:25" x14ac:dyDescent="0.25">
      <c r="A2747" s="178" t="s">
        <v>2206</v>
      </c>
      <c r="B2747" s="178" t="s">
        <v>883</v>
      </c>
      <c r="C2747" s="178" t="s">
        <v>733</v>
      </c>
      <c r="D2747" s="178" t="s">
        <v>2613</v>
      </c>
      <c r="E2747" s="181">
        <v>8550.4320287614464</v>
      </c>
      <c r="F2747" s="181">
        <v>8757.5016890860879</v>
      </c>
      <c r="G2747" s="181">
        <v>8960.3458898760764</v>
      </c>
      <c r="H2747" s="181">
        <v>9164.677900533854</v>
      </c>
      <c r="I2747" s="181">
        <v>9370.5435940481493</v>
      </c>
      <c r="J2747" s="182">
        <v>9577.591856213121</v>
      </c>
      <c r="K2747" s="181">
        <v>9785.5521065668927</v>
      </c>
      <c r="L2747" s="181">
        <v>9994.1968533104373</v>
      </c>
      <c r="M2747" s="181">
        <v>10203.077502145465</v>
      </c>
      <c r="N2747" s="181">
        <v>10411.702816463096</v>
      </c>
      <c r="O2747" s="181">
        <v>10619.873191110579</v>
      </c>
      <c r="P2747" s="181">
        <v>10827.360055085577</v>
      </c>
      <c r="Q2747" s="181">
        <v>11033.915571028456</v>
      </c>
      <c r="R2747" s="181">
        <v>11239.29401470602</v>
      </c>
      <c r="S2747" s="181">
        <v>11443.264738525446</v>
      </c>
      <c r="T2747" s="181">
        <v>11645.687409323329</v>
      </c>
      <c r="U2747" s="181">
        <v>11846.252672272587</v>
      </c>
      <c r="V2747" s="181">
        <v>12044.603503636958</v>
      </c>
      <c r="W2747" s="181">
        <v>12240.588242165042</v>
      </c>
      <c r="X2747" s="181">
        <v>12434.071092523849</v>
      </c>
      <c r="Y2747" s="181">
        <v>12624.856902612919</v>
      </c>
    </row>
    <row r="2748" spans="1:25" x14ac:dyDescent="0.25">
      <c r="A2748" s="178" t="s">
        <v>2206</v>
      </c>
      <c r="B2748" s="178" t="s">
        <v>883</v>
      </c>
      <c r="C2748" s="178" t="s">
        <v>543</v>
      </c>
      <c r="D2748" s="178" t="s">
        <v>2614</v>
      </c>
      <c r="E2748" s="181">
        <v>6875.6474547169564</v>
      </c>
      <c r="F2748" s="181">
        <v>7042.1581033217453</v>
      </c>
      <c r="G2748" s="181">
        <v>7205.2709388105741</v>
      </c>
      <c r="H2748" s="181">
        <v>7369.5801648555944</v>
      </c>
      <c r="I2748" s="181">
        <v>7535.1226692417904</v>
      </c>
      <c r="J2748" s="182">
        <v>7701.6161109731038</v>
      </c>
      <c r="K2748" s="181">
        <v>7868.8429085451471</v>
      </c>
      <c r="L2748" s="181">
        <v>8036.6201292822752</v>
      </c>
      <c r="M2748" s="181">
        <v>8204.5870456522571</v>
      </c>
      <c r="N2748" s="181">
        <v>8372.3486402187627</v>
      </c>
      <c r="O2748" s="181">
        <v>8539.7444047576646</v>
      </c>
      <c r="P2748" s="181">
        <v>8706.5905387750063</v>
      </c>
      <c r="Q2748" s="181">
        <v>8872.6877491467421</v>
      </c>
      <c r="R2748" s="181">
        <v>9037.8384419743579</v>
      </c>
      <c r="S2748" s="181">
        <v>9201.8571469179678</v>
      </c>
      <c r="T2748" s="181">
        <v>9364.6310180588516</v>
      </c>
      <c r="U2748" s="181">
        <v>9525.9112943142572</v>
      </c>
      <c r="V2748" s="181">
        <v>9685.4108826653483</v>
      </c>
      <c r="W2748" s="181">
        <v>9843.0078279531754</v>
      </c>
      <c r="X2748" s="181">
        <v>9998.5929332585056</v>
      </c>
      <c r="Y2748" s="181">
        <v>10152.009271184186</v>
      </c>
    </row>
    <row r="2749" spans="1:25" x14ac:dyDescent="0.25">
      <c r="A2749" s="178" t="s">
        <v>2206</v>
      </c>
      <c r="B2749" s="178" t="s">
        <v>883</v>
      </c>
      <c r="C2749" s="178" t="s">
        <v>447</v>
      </c>
      <c r="D2749" s="178" t="s">
        <v>2615</v>
      </c>
      <c r="E2749" s="181">
        <v>2876.4835545629303</v>
      </c>
      <c r="F2749" s="181">
        <v>2946.1446512852026</v>
      </c>
      <c r="G2749" s="181">
        <v>3014.3842449979179</v>
      </c>
      <c r="H2749" s="181">
        <v>3083.1243585209327</v>
      </c>
      <c r="I2749" s="181">
        <v>3152.3804241619055</v>
      </c>
      <c r="J2749" s="182">
        <v>3222.0343222474103</v>
      </c>
      <c r="K2749" s="181">
        <v>3291.9950257689693</v>
      </c>
      <c r="L2749" s="181">
        <v>3362.1860033400403</v>
      </c>
      <c r="M2749" s="181">
        <v>3432.456341636318</v>
      </c>
      <c r="N2749" s="181">
        <v>3502.6407818706339</v>
      </c>
      <c r="O2749" s="181">
        <v>3572.6721741098195</v>
      </c>
      <c r="P2749" s="181">
        <v>3642.4736239084182</v>
      </c>
      <c r="Q2749" s="181">
        <v>3711.9617553519965</v>
      </c>
      <c r="R2749" s="181">
        <v>3781.053903411072</v>
      </c>
      <c r="S2749" s="181">
        <v>3849.6724750464364</v>
      </c>
      <c r="T2749" s="181">
        <v>3917.7702602416443</v>
      </c>
      <c r="U2749" s="181">
        <v>3985.2431877556601</v>
      </c>
      <c r="V2749" s="181">
        <v>4051.9711498673191</v>
      </c>
      <c r="W2749" s="181">
        <v>4117.9031256347489</v>
      </c>
      <c r="X2749" s="181">
        <v>4182.9934316303961</v>
      </c>
      <c r="Y2749" s="181">
        <v>4247.1764159894528</v>
      </c>
    </row>
    <row r="2750" spans="1:25" x14ac:dyDescent="0.25">
      <c r="A2750" s="178" t="s">
        <v>2206</v>
      </c>
      <c r="B2750" s="178" t="s">
        <v>883</v>
      </c>
      <c r="C2750" s="178" t="s">
        <v>698</v>
      </c>
      <c r="D2750" s="178" t="s">
        <v>2616</v>
      </c>
      <c r="E2750" s="181">
        <v>12696.34482235197</v>
      </c>
      <c r="F2750" s="181">
        <v>13003.817918551738</v>
      </c>
      <c r="G2750" s="181">
        <v>13305.016724621559</v>
      </c>
      <c r="H2750" s="181">
        <v>13608.424746207977</v>
      </c>
      <c r="I2750" s="181">
        <v>13914.110099083504</v>
      </c>
      <c r="J2750" s="182">
        <v>14221.551421635719</v>
      </c>
      <c r="K2750" s="181">
        <v>14530.346935003083</v>
      </c>
      <c r="L2750" s="181">
        <v>14840.158841713494</v>
      </c>
      <c r="M2750" s="181">
        <v>15150.321034150717</v>
      </c>
      <c r="N2750" s="181">
        <v>15460.104086087551</v>
      </c>
      <c r="O2750" s="181">
        <v>15769.211608307744</v>
      </c>
      <c r="P2750" s="181">
        <v>16077.304200854389</v>
      </c>
      <c r="Q2750" s="181">
        <v>16384.013855588579</v>
      </c>
      <c r="R2750" s="181">
        <v>16688.975702105476</v>
      </c>
      <c r="S2750" s="181">
        <v>16991.847256965521</v>
      </c>
      <c r="T2750" s="181">
        <v>17292.420142600586</v>
      </c>
      <c r="U2750" s="181">
        <v>17590.235004963542</v>
      </c>
      <c r="V2750" s="181">
        <v>17884.761707512742</v>
      </c>
      <c r="W2750" s="181">
        <v>18175.775051856159</v>
      </c>
      <c r="X2750" s="181">
        <v>18463.073398548313</v>
      </c>
      <c r="Y2750" s="181">
        <v>18746.366970610459</v>
      </c>
    </row>
    <row r="2751" spans="1:25" x14ac:dyDescent="0.25">
      <c r="A2751" s="178" t="s">
        <v>2206</v>
      </c>
      <c r="B2751" s="178" t="s">
        <v>883</v>
      </c>
      <c r="C2751" s="178" t="s">
        <v>1319</v>
      </c>
      <c r="D2751" s="178" t="s">
        <v>2617</v>
      </c>
      <c r="E2751" s="181">
        <v>5853.5362808515711</v>
      </c>
      <c r="F2751" s="181">
        <v>5995.2940031861554</v>
      </c>
      <c r="G2751" s="181">
        <v>6134.1590201456011</v>
      </c>
      <c r="H2751" s="181">
        <v>6274.0425761696015</v>
      </c>
      <c r="I2751" s="181">
        <v>6414.9760754261497</v>
      </c>
      <c r="J2751" s="182">
        <v>6556.7191488045719</v>
      </c>
      <c r="K2751" s="181">
        <v>6699.0865597524744</v>
      </c>
      <c r="L2751" s="181">
        <v>6841.9225697650982</v>
      </c>
      <c r="M2751" s="181">
        <v>6984.9200758806755</v>
      </c>
      <c r="N2751" s="181">
        <v>7127.7427826578905</v>
      </c>
      <c r="O2751" s="181">
        <v>7270.2540424981735</v>
      </c>
      <c r="P2751" s="181">
        <v>7412.2973780854745</v>
      </c>
      <c r="Q2751" s="181">
        <v>7553.7031225571709</v>
      </c>
      <c r="R2751" s="181">
        <v>7694.3030556748863</v>
      </c>
      <c r="S2751" s="181">
        <v>7833.9392785104574</v>
      </c>
      <c r="T2751" s="181">
        <v>7972.5157204488996</v>
      </c>
      <c r="U2751" s="181">
        <v>8109.820600413198</v>
      </c>
      <c r="V2751" s="181">
        <v>8245.6095036900024</v>
      </c>
      <c r="W2751" s="181">
        <v>8379.778604573843</v>
      </c>
      <c r="X2751" s="181">
        <v>8512.2349390009422</v>
      </c>
      <c r="Y2751" s="181">
        <v>8642.8449078857229</v>
      </c>
    </row>
    <row r="2752" spans="1:25" x14ac:dyDescent="0.25">
      <c r="A2752" s="178" t="s">
        <v>2206</v>
      </c>
      <c r="B2752" s="178" t="s">
        <v>883</v>
      </c>
      <c r="C2752" s="178" t="s">
        <v>284</v>
      </c>
      <c r="D2752" s="178" t="s">
        <v>2184</v>
      </c>
      <c r="E2752" s="181">
        <v>34621.450474594916</v>
      </c>
      <c r="F2752" s="181">
        <v>35459.89372115906</v>
      </c>
      <c r="G2752" s="181">
        <v>36281.227710843632</v>
      </c>
      <c r="H2752" s="181">
        <v>37108.585973393019</v>
      </c>
      <c r="I2752" s="181">
        <v>37942.154252568711</v>
      </c>
      <c r="J2752" s="182">
        <v>38780.51085610444</v>
      </c>
      <c r="K2752" s="181">
        <v>39622.560179938475</v>
      </c>
      <c r="L2752" s="181">
        <v>40467.381089790484</v>
      </c>
      <c r="M2752" s="181">
        <v>41313.15718793586</v>
      </c>
      <c r="N2752" s="181">
        <v>42157.899414188127</v>
      </c>
      <c r="O2752" s="181">
        <v>43000.799549747673</v>
      </c>
      <c r="P2752" s="181">
        <v>43840.932090545146</v>
      </c>
      <c r="Q2752" s="181">
        <v>44677.293521337873</v>
      </c>
      <c r="R2752" s="181">
        <v>45508.888883117768</v>
      </c>
      <c r="S2752" s="181">
        <v>46334.784263518166</v>
      </c>
      <c r="T2752" s="181">
        <v>47154.411441231598</v>
      </c>
      <c r="U2752" s="181">
        <v>47966.517811385122</v>
      </c>
      <c r="V2752" s="181">
        <v>48769.657753504653</v>
      </c>
      <c r="W2752" s="181">
        <v>49563.217177859216</v>
      </c>
      <c r="X2752" s="181">
        <v>50346.64623721534</v>
      </c>
      <c r="Y2752" s="181">
        <v>51119.154743573366</v>
      </c>
    </row>
    <row r="2753" spans="1:25" x14ac:dyDescent="0.25">
      <c r="A2753" s="178" t="s">
        <v>2206</v>
      </c>
      <c r="B2753" s="178" t="s">
        <v>883</v>
      </c>
      <c r="C2753" s="178" t="s">
        <v>266</v>
      </c>
      <c r="D2753" s="178" t="s">
        <v>2618</v>
      </c>
      <c r="E2753" s="181">
        <v>8418.0501598571918</v>
      </c>
      <c r="F2753" s="181">
        <v>8621.9138688878011</v>
      </c>
      <c r="G2753" s="181">
        <v>8821.6175389646469</v>
      </c>
      <c r="H2753" s="181">
        <v>9022.7859839269313</v>
      </c>
      <c r="I2753" s="181">
        <v>9225.4643665358817</v>
      </c>
      <c r="J2753" s="182">
        <v>9429.3070087033393</v>
      </c>
      <c r="K2753" s="181">
        <v>9634.0475192232607</v>
      </c>
      <c r="L2753" s="181">
        <v>9839.4619284332093</v>
      </c>
      <c r="M2753" s="181">
        <v>10045.108587385888</v>
      </c>
      <c r="N2753" s="181">
        <v>10250.503865032013</v>
      </c>
      <c r="O2753" s="181">
        <v>10455.451246601058</v>
      </c>
      <c r="P2753" s="181">
        <v>10659.72569993602</v>
      </c>
      <c r="Q2753" s="181">
        <v>10863.083224813532</v>
      </c>
      <c r="R2753" s="181">
        <v>11065.281901420236</v>
      </c>
      <c r="S2753" s="181">
        <v>11266.094653159405</v>
      </c>
      <c r="T2753" s="181">
        <v>11465.383319572638</v>
      </c>
      <c r="U2753" s="181">
        <v>11662.843335411906</v>
      </c>
      <c r="V2753" s="181">
        <v>11858.123204552803</v>
      </c>
      <c r="W2753" s="181">
        <v>12051.073613835795</v>
      </c>
      <c r="X2753" s="181">
        <v>12241.560870376035</v>
      </c>
      <c r="Y2753" s="181">
        <v>12429.39284351101</v>
      </c>
    </row>
    <row r="2754" spans="1:25" x14ac:dyDescent="0.25">
      <c r="A2754" s="178" t="s">
        <v>2206</v>
      </c>
      <c r="B2754" s="178" t="s">
        <v>883</v>
      </c>
      <c r="C2754" s="178" t="s">
        <v>752</v>
      </c>
      <c r="D2754" s="178" t="s">
        <v>2619</v>
      </c>
      <c r="E2754" s="181">
        <v>2046.2747798068078</v>
      </c>
      <c r="F2754" s="181">
        <v>2095.8303370184422</v>
      </c>
      <c r="G2754" s="181">
        <v>2144.3746644758644</v>
      </c>
      <c r="H2754" s="181">
        <v>2193.2750520480699</v>
      </c>
      <c r="I2754" s="181">
        <v>2242.5424779803207</v>
      </c>
      <c r="J2754" s="182">
        <v>2292.0929142209548</v>
      </c>
      <c r="K2754" s="181">
        <v>2341.8616059162773</v>
      </c>
      <c r="L2754" s="181">
        <v>2391.7941101177457</v>
      </c>
      <c r="M2754" s="181">
        <v>2441.7830700045738</v>
      </c>
      <c r="N2754" s="181">
        <v>2491.7109236710839</v>
      </c>
      <c r="O2754" s="181">
        <v>2541.5299019532599</v>
      </c>
      <c r="P2754" s="181">
        <v>2591.1853036294669</v>
      </c>
      <c r="Q2754" s="181">
        <v>2640.6178166863692</v>
      </c>
      <c r="R2754" s="181">
        <v>2689.7686348204393</v>
      </c>
      <c r="S2754" s="181">
        <v>2738.5825598439565</v>
      </c>
      <c r="T2754" s="181">
        <v>2787.0260074640946</v>
      </c>
      <c r="U2754" s="181">
        <v>2835.0249434123466</v>
      </c>
      <c r="V2754" s="181">
        <v>2882.4939253783305</v>
      </c>
      <c r="W2754" s="181">
        <v>2929.3966580505607</v>
      </c>
      <c r="X2754" s="181">
        <v>2975.7006431220293</v>
      </c>
      <c r="Y2754" s="181">
        <v>3021.3591771255838</v>
      </c>
    </row>
    <row r="2755" spans="1:25" x14ac:dyDescent="0.25">
      <c r="A2755" s="178" t="s">
        <v>2206</v>
      </c>
      <c r="B2755" s="178" t="s">
        <v>883</v>
      </c>
      <c r="C2755" s="178" t="s">
        <v>600</v>
      </c>
      <c r="D2755" s="178" t="s">
        <v>2620</v>
      </c>
      <c r="E2755" s="181">
        <v>4931.9942787118953</v>
      </c>
      <c r="F2755" s="181">
        <v>5051.4346036663155</v>
      </c>
      <c r="G2755" s="181">
        <v>5168.4376316303924</v>
      </c>
      <c r="H2755" s="181">
        <v>5286.2988466113438</v>
      </c>
      <c r="I2755" s="181">
        <v>5405.0447087128459</v>
      </c>
      <c r="J2755" s="182">
        <v>5524.4726909457859</v>
      </c>
      <c r="K2755" s="181">
        <v>5644.4267191743293</v>
      </c>
      <c r="L2755" s="181">
        <v>5764.7755733329304</v>
      </c>
      <c r="M2755" s="181">
        <v>5885.260498717128</v>
      </c>
      <c r="N2755" s="181">
        <v>6005.5981440136384</v>
      </c>
      <c r="O2755" s="181">
        <v>6125.6733745172141</v>
      </c>
      <c r="P2755" s="181">
        <v>6245.3543476645773</v>
      </c>
      <c r="Q2755" s="181">
        <v>6364.4981078207775</v>
      </c>
      <c r="R2755" s="181">
        <v>6482.9629182281642</v>
      </c>
      <c r="S2755" s="181">
        <v>6600.615738520547</v>
      </c>
      <c r="T2755" s="181">
        <v>6717.3756228045831</v>
      </c>
      <c r="U2755" s="181">
        <v>6833.0641314140521</v>
      </c>
      <c r="V2755" s="181">
        <v>6947.4753286700679</v>
      </c>
      <c r="W2755" s="181">
        <v>7060.5217344989114</v>
      </c>
      <c r="X2755" s="181">
        <v>7172.1250204835933</v>
      </c>
      <c r="Y2755" s="181">
        <v>7282.172620494156</v>
      </c>
    </row>
    <row r="2756" spans="1:25" x14ac:dyDescent="0.25">
      <c r="A2756" s="178" t="s">
        <v>2206</v>
      </c>
      <c r="B2756" s="178" t="s">
        <v>883</v>
      </c>
      <c r="C2756" s="178" t="s">
        <v>240</v>
      </c>
      <c r="D2756" s="178" t="s">
        <v>241</v>
      </c>
      <c r="E2756" s="181">
        <v>2001.1212741340396</v>
      </c>
      <c r="F2756" s="181">
        <v>2049.5833285787166</v>
      </c>
      <c r="G2756" s="181">
        <v>2097.0564672657642</v>
      </c>
      <c r="H2756" s="181">
        <v>2144.8778091743898</v>
      </c>
      <c r="I2756" s="181">
        <v>2193.0580903017162</v>
      </c>
      <c r="J2756" s="182">
        <v>2241.5151367757562</v>
      </c>
      <c r="K2756" s="181">
        <v>2290.1856226362765</v>
      </c>
      <c r="L2756" s="181">
        <v>2339.01630628365</v>
      </c>
      <c r="M2756" s="181">
        <v>2387.9021998540179</v>
      </c>
      <c r="N2756" s="181">
        <v>2436.7283355860609</v>
      </c>
      <c r="O2756" s="181">
        <v>2485.4479983996221</v>
      </c>
      <c r="P2756" s="181">
        <v>2534.0076941210873</v>
      </c>
      <c r="Q2756" s="181">
        <v>2582.3494195277863</v>
      </c>
      <c r="R2756" s="181">
        <v>2630.415665947764</v>
      </c>
      <c r="S2756" s="181">
        <v>2678.1524532074709</v>
      </c>
      <c r="T2756" s="181">
        <v>2725.5269380917571</v>
      </c>
      <c r="U2756" s="181">
        <v>2772.4667199869868</v>
      </c>
      <c r="V2756" s="181">
        <v>2818.8882419697675</v>
      </c>
      <c r="W2756" s="181">
        <v>2864.7560096281645</v>
      </c>
      <c r="X2756" s="181">
        <v>2910.0382417692676</v>
      </c>
      <c r="Y2756" s="181">
        <v>2954.6892654939052</v>
      </c>
    </row>
    <row r="2757" spans="1:25" x14ac:dyDescent="0.25">
      <c r="A2757" s="178" t="s">
        <v>2206</v>
      </c>
      <c r="B2757" s="178" t="s">
        <v>884</v>
      </c>
      <c r="C2757" s="178" t="s">
        <v>218</v>
      </c>
      <c r="D2757" s="178" t="s">
        <v>2621</v>
      </c>
      <c r="E2757" s="181">
        <v>2961.034392604085</v>
      </c>
      <c r="F2757" s="181">
        <v>2928.9060364998186</v>
      </c>
      <c r="G2757" s="181">
        <v>2896.8483524897824</v>
      </c>
      <c r="H2757" s="181">
        <v>2866.0517446944309</v>
      </c>
      <c r="I2757" s="181">
        <v>2836.0622544309122</v>
      </c>
      <c r="J2757" s="182">
        <v>2806.4407736925114</v>
      </c>
      <c r="K2757" s="181">
        <v>2776.9373972640492</v>
      </c>
      <c r="L2757" s="181">
        <v>2747.3388860292171</v>
      </c>
      <c r="M2757" s="181">
        <v>2717.4240470519776</v>
      </c>
      <c r="N2757" s="181">
        <v>2687.000895838316</v>
      </c>
      <c r="O2757" s="181">
        <v>2656.0203157764095</v>
      </c>
      <c r="P2757" s="181">
        <v>2624.4453662194655</v>
      </c>
      <c r="Q2757" s="181">
        <v>2592.2421413056295</v>
      </c>
      <c r="R2757" s="181">
        <v>2559.4027736803273</v>
      </c>
      <c r="S2757" s="181">
        <v>2525.9759599223853</v>
      </c>
      <c r="T2757" s="181">
        <v>2492.192075247443</v>
      </c>
      <c r="U2757" s="181">
        <v>2457.9984940479417</v>
      </c>
      <c r="V2757" s="181">
        <v>2423.187428695132</v>
      </c>
      <c r="W2757" s="181">
        <v>2387.8140521538435</v>
      </c>
      <c r="X2757" s="181">
        <v>2351.9609914852067</v>
      </c>
      <c r="Y2757" s="181">
        <v>2315.7928726893383</v>
      </c>
    </row>
    <row r="2758" spans="1:25" x14ac:dyDescent="0.25">
      <c r="A2758" s="178" t="s">
        <v>2206</v>
      </c>
      <c r="B2758" s="178" t="s">
        <v>884</v>
      </c>
      <c r="C2758" s="178" t="s">
        <v>240</v>
      </c>
      <c r="D2758" s="178" t="s">
        <v>241</v>
      </c>
      <c r="E2758" s="181">
        <v>10402.162126881618</v>
      </c>
      <c r="F2758" s="181">
        <v>10582.582594629883</v>
      </c>
      <c r="G2758" s="181">
        <v>10765.430002942441</v>
      </c>
      <c r="H2758" s="181">
        <v>10955.247360934682</v>
      </c>
      <c r="I2758" s="181">
        <v>11150.630520764118</v>
      </c>
      <c r="J2758" s="182">
        <v>11350.051581860727</v>
      </c>
      <c r="K2758" s="181">
        <v>11552.578680320868</v>
      </c>
      <c r="L2758" s="181">
        <v>11757.321593005565</v>
      </c>
      <c r="M2758" s="181">
        <v>11963.249148031111</v>
      </c>
      <c r="N2758" s="181">
        <v>12169.344628665025</v>
      </c>
      <c r="O2758" s="181">
        <v>12375.145732103691</v>
      </c>
      <c r="P2758" s="181">
        <v>12580.205931576094</v>
      </c>
      <c r="Q2758" s="181">
        <v>12784.055013468358</v>
      </c>
      <c r="R2758" s="181">
        <v>12986.315507380012</v>
      </c>
      <c r="S2758" s="181">
        <v>13186.878669223372</v>
      </c>
      <c r="T2758" s="181">
        <v>13386.617757822909</v>
      </c>
      <c r="U2758" s="181">
        <v>13584.962032182431</v>
      </c>
      <c r="V2758" s="181">
        <v>13780.406813406136</v>
      </c>
      <c r="W2758" s="181">
        <v>13972.828951654503</v>
      </c>
      <c r="X2758" s="181">
        <v>14162.280700188934</v>
      </c>
      <c r="Y2758" s="181">
        <v>14349.35314133594</v>
      </c>
    </row>
    <row r="2759" spans="1:25" x14ac:dyDescent="0.25">
      <c r="A2759" s="178" t="s">
        <v>2206</v>
      </c>
      <c r="B2759" s="178" t="s">
        <v>886</v>
      </c>
      <c r="C2759" s="178" t="s">
        <v>218</v>
      </c>
      <c r="D2759" s="178" t="s">
        <v>2622</v>
      </c>
      <c r="E2759" s="181">
        <v>8807.2853502211437</v>
      </c>
      <c r="F2759" s="181">
        <v>9039.4040670634222</v>
      </c>
      <c r="G2759" s="181">
        <v>9247.8389207821492</v>
      </c>
      <c r="H2759" s="181">
        <v>9442.131994274363</v>
      </c>
      <c r="I2759" s="181">
        <v>9625.6105086132629</v>
      </c>
      <c r="J2759" s="182">
        <v>9800.4602873616914</v>
      </c>
      <c r="K2759" s="181">
        <v>9968.5151001939139</v>
      </c>
      <c r="L2759" s="181">
        <v>10131.110558780312</v>
      </c>
      <c r="M2759" s="181">
        <v>10289.011800500366</v>
      </c>
      <c r="N2759" s="181">
        <v>10442.723021133877</v>
      </c>
      <c r="O2759" s="181">
        <v>10592.84657121055</v>
      </c>
      <c r="P2759" s="181">
        <v>10739.781808318128</v>
      </c>
      <c r="Q2759" s="181">
        <v>10883.758552344731</v>
      </c>
      <c r="R2759" s="181">
        <v>11024.891389685887</v>
      </c>
      <c r="S2759" s="181">
        <v>11163.244146267078</v>
      </c>
      <c r="T2759" s="181">
        <v>11299.115948550034</v>
      </c>
      <c r="U2759" s="181">
        <v>11432.154666944642</v>
      </c>
      <c r="V2759" s="181">
        <v>11561.702281399193</v>
      </c>
      <c r="W2759" s="181">
        <v>11687.69007538945</v>
      </c>
      <c r="X2759" s="181">
        <v>11810.03325471596</v>
      </c>
      <c r="Y2759" s="181">
        <v>11928.712463070839</v>
      </c>
    </row>
    <row r="2760" spans="1:25" x14ac:dyDescent="0.25">
      <c r="A2760" s="178" t="s">
        <v>2206</v>
      </c>
      <c r="B2760" s="178" t="s">
        <v>886</v>
      </c>
      <c r="C2760" s="178" t="s">
        <v>703</v>
      </c>
      <c r="D2760" s="178" t="s">
        <v>2505</v>
      </c>
      <c r="E2760" s="181">
        <v>1382.09786403936</v>
      </c>
      <c r="F2760" s="181">
        <v>1444.3704752949698</v>
      </c>
      <c r="G2760" s="181">
        <v>1504.6002607749399</v>
      </c>
      <c r="H2760" s="181">
        <v>1564.2026500792231</v>
      </c>
      <c r="I2760" s="181">
        <v>1623.6533328744545</v>
      </c>
      <c r="J2760" s="182">
        <v>1683.2691774378777</v>
      </c>
      <c r="K2760" s="181">
        <v>1743.3301569004395</v>
      </c>
      <c r="L2760" s="181">
        <v>1804.0488800855301</v>
      </c>
      <c r="M2760" s="181">
        <v>1865.550393086847</v>
      </c>
      <c r="N2760" s="181">
        <v>1927.920638782143</v>
      </c>
      <c r="O2760" s="181">
        <v>1991.2699930676999</v>
      </c>
      <c r="P2760" s="181">
        <v>2055.677580885671</v>
      </c>
      <c r="Q2760" s="181">
        <v>2121.1946051961058</v>
      </c>
      <c r="R2760" s="181">
        <v>2187.8523455258578</v>
      </c>
      <c r="S2760" s="181">
        <v>2255.6732333982063</v>
      </c>
      <c r="T2760" s="181">
        <v>2324.7288334248315</v>
      </c>
      <c r="U2760" s="181">
        <v>2394.9585545747414</v>
      </c>
      <c r="V2760" s="181">
        <v>2466.2310804493591</v>
      </c>
      <c r="W2760" s="181">
        <v>2538.5326022582963</v>
      </c>
      <c r="X2760" s="181">
        <v>2611.8441149767355</v>
      </c>
      <c r="Y2760" s="181">
        <v>2686.1593748643718</v>
      </c>
    </row>
    <row r="2761" spans="1:25" x14ac:dyDescent="0.25">
      <c r="A2761" s="178" t="s">
        <v>2206</v>
      </c>
      <c r="B2761" s="178" t="s">
        <v>886</v>
      </c>
      <c r="C2761" s="178" t="s">
        <v>240</v>
      </c>
      <c r="D2761" s="178" t="s">
        <v>241</v>
      </c>
      <c r="E2761" s="181">
        <v>2881.0793753342741</v>
      </c>
      <c r="F2761" s="181">
        <v>2918.3751393247921</v>
      </c>
      <c r="G2761" s="181">
        <v>2946.7302553385352</v>
      </c>
      <c r="H2761" s="181">
        <v>2969.4753668651324</v>
      </c>
      <c r="I2761" s="181">
        <v>2987.8464958106447</v>
      </c>
      <c r="J2761" s="182">
        <v>3002.670576826235</v>
      </c>
      <c r="K2761" s="181">
        <v>3014.6289339633222</v>
      </c>
      <c r="L2761" s="181">
        <v>3024.2219431821663</v>
      </c>
      <c r="M2761" s="181">
        <v>3031.7584625027994</v>
      </c>
      <c r="N2761" s="181">
        <v>3037.4575135466498</v>
      </c>
      <c r="O2761" s="181">
        <v>3041.5567510724118</v>
      </c>
      <c r="P2761" s="181">
        <v>3044.2256243763686</v>
      </c>
      <c r="Q2761" s="181">
        <v>3045.5787911006182</v>
      </c>
      <c r="R2761" s="181">
        <v>3045.6943992035881</v>
      </c>
      <c r="S2761" s="181">
        <v>3044.6338539624835</v>
      </c>
      <c r="T2761" s="181">
        <v>3042.5198165746137</v>
      </c>
      <c r="U2761" s="181">
        <v>3039.2965525738018</v>
      </c>
      <c r="V2761" s="181">
        <v>3034.8317238418058</v>
      </c>
      <c r="W2761" s="181">
        <v>3029.1533214802871</v>
      </c>
      <c r="X2761" s="181">
        <v>3022.2848248640203</v>
      </c>
      <c r="Y2761" s="181">
        <v>3014.2660573819044</v>
      </c>
    </row>
    <row r="2762" spans="1:25" x14ac:dyDescent="0.25">
      <c r="A2762" s="178" t="s">
        <v>2206</v>
      </c>
      <c r="B2762" s="178" t="s">
        <v>891</v>
      </c>
      <c r="C2762" s="178" t="s">
        <v>218</v>
      </c>
      <c r="D2762" s="178" t="s">
        <v>2623</v>
      </c>
      <c r="E2762" s="181">
        <v>12853.653241736394</v>
      </c>
      <c r="F2762" s="181">
        <v>13995.226730400178</v>
      </c>
      <c r="G2762" s="181">
        <v>15002.626094295796</v>
      </c>
      <c r="H2762" s="181">
        <v>15897.853386247503</v>
      </c>
      <c r="I2762" s="181">
        <v>16697.98189774952</v>
      </c>
      <c r="J2762" s="182">
        <v>17419.126703506488</v>
      </c>
      <c r="K2762" s="181">
        <v>18076.424256964721</v>
      </c>
      <c r="L2762" s="181">
        <v>18682.690673451289</v>
      </c>
      <c r="M2762" s="181">
        <v>19248.276233672575</v>
      </c>
      <c r="N2762" s="181">
        <v>19782.127391316193</v>
      </c>
      <c r="O2762" s="181">
        <v>20291.947933413325</v>
      </c>
      <c r="P2762" s="181">
        <v>20783.867048183096</v>
      </c>
      <c r="Q2762" s="181">
        <v>21262.718132252059</v>
      </c>
      <c r="R2762" s="181">
        <v>21732.28704569197</v>
      </c>
      <c r="S2762" s="181">
        <v>22195.801269457334</v>
      </c>
      <c r="T2762" s="181">
        <v>22655.848526905811</v>
      </c>
      <c r="U2762" s="181">
        <v>23112.382412444098</v>
      </c>
      <c r="V2762" s="181">
        <v>23564.733731233311</v>
      </c>
      <c r="W2762" s="181">
        <v>24013.605649945446</v>
      </c>
      <c r="X2762" s="181">
        <v>24459.323823674487</v>
      </c>
      <c r="Y2762" s="181">
        <v>24901.632568366749</v>
      </c>
    </row>
    <row r="2763" spans="1:25" x14ac:dyDescent="0.25">
      <c r="A2763" s="178" t="s">
        <v>2206</v>
      </c>
      <c r="B2763" s="178" t="s">
        <v>891</v>
      </c>
      <c r="C2763" s="178" t="s">
        <v>560</v>
      </c>
      <c r="D2763" s="178" t="s">
        <v>2624</v>
      </c>
      <c r="E2763" s="181">
        <v>8590.6531965329632</v>
      </c>
      <c r="F2763" s="181">
        <v>9111.7048137607726</v>
      </c>
      <c r="G2763" s="181">
        <v>9514.9625733644989</v>
      </c>
      <c r="H2763" s="181">
        <v>9821.9649929542265</v>
      </c>
      <c r="I2763" s="181">
        <v>10049.48892636671</v>
      </c>
      <c r="J2763" s="182">
        <v>10212.368183250523</v>
      </c>
      <c r="K2763" s="181">
        <v>10323.636565011902</v>
      </c>
      <c r="L2763" s="181">
        <v>10393.927911788278</v>
      </c>
      <c r="M2763" s="181">
        <v>10431.630978804633</v>
      </c>
      <c r="N2763" s="181">
        <v>10443.677748304308</v>
      </c>
      <c r="O2763" s="181">
        <v>10435.765303242286</v>
      </c>
      <c r="P2763" s="181">
        <v>10412.308219680115</v>
      </c>
      <c r="Q2763" s="181">
        <v>10376.706604479677</v>
      </c>
      <c r="R2763" s="181">
        <v>10331.56907822709</v>
      </c>
      <c r="S2763" s="181">
        <v>10279.021500868235</v>
      </c>
      <c r="T2763" s="181">
        <v>10220.717271268819</v>
      </c>
      <c r="U2763" s="181">
        <v>10157.00936236294</v>
      </c>
      <c r="V2763" s="181">
        <v>10087.969734922513</v>
      </c>
      <c r="W2763" s="181">
        <v>10014.256335624252</v>
      </c>
      <c r="X2763" s="181">
        <v>9936.3269192229891</v>
      </c>
      <c r="Y2763" s="181">
        <v>9854.3808207630482</v>
      </c>
    </row>
    <row r="2764" spans="1:25" x14ac:dyDescent="0.25">
      <c r="A2764" s="178" t="s">
        <v>2206</v>
      </c>
      <c r="B2764" s="178" t="s">
        <v>891</v>
      </c>
      <c r="C2764" s="178" t="s">
        <v>240</v>
      </c>
      <c r="D2764" s="178" t="s">
        <v>241</v>
      </c>
      <c r="E2764" s="181">
        <v>1288.9571634028671</v>
      </c>
      <c r="F2764" s="181">
        <v>1422.9305984980424</v>
      </c>
      <c r="G2764" s="181">
        <v>1546.5463501197089</v>
      </c>
      <c r="H2764" s="181">
        <v>1661.5982158623463</v>
      </c>
      <c r="I2764" s="181">
        <v>1769.4707604553787</v>
      </c>
      <c r="J2764" s="182">
        <v>1871.5337260733406</v>
      </c>
      <c r="K2764" s="181">
        <v>1969.1358558884228</v>
      </c>
      <c r="L2764" s="181">
        <v>2063.4523897432659</v>
      </c>
      <c r="M2764" s="181">
        <v>2155.4539412451377</v>
      </c>
      <c r="N2764" s="181">
        <v>2246.0104556348606</v>
      </c>
      <c r="O2764" s="181">
        <v>2335.9007904927657</v>
      </c>
      <c r="P2764" s="181">
        <v>2425.7658899035109</v>
      </c>
      <c r="Q2764" s="181">
        <v>2516.1306394388344</v>
      </c>
      <c r="R2764" s="181">
        <v>2607.4243193246107</v>
      </c>
      <c r="S2764" s="181">
        <v>2700.0324383027532</v>
      </c>
      <c r="T2764" s="181">
        <v>2794.2828256336934</v>
      </c>
      <c r="U2764" s="181">
        <v>2890.1914947537412</v>
      </c>
      <c r="V2764" s="181">
        <v>2987.6953819032692</v>
      </c>
      <c r="W2764" s="181">
        <v>3086.9033233227301</v>
      </c>
      <c r="X2764" s="181">
        <v>3187.880077947008</v>
      </c>
      <c r="Y2764" s="181">
        <v>3290.6161472941235</v>
      </c>
    </row>
    <row r="2765" spans="1:25" x14ac:dyDescent="0.25">
      <c r="A2765" s="178" t="s">
        <v>2206</v>
      </c>
      <c r="B2765" s="178" t="s">
        <v>893</v>
      </c>
      <c r="C2765" s="178" t="s">
        <v>218</v>
      </c>
      <c r="D2765" s="178" t="s">
        <v>2625</v>
      </c>
      <c r="E2765" s="181">
        <v>4460.4098356227896</v>
      </c>
      <c r="F2765" s="181">
        <v>4519.4957353309246</v>
      </c>
      <c r="G2765" s="181">
        <v>4562.3035664655099</v>
      </c>
      <c r="H2765" s="181">
        <v>4594.9191040923715</v>
      </c>
      <c r="I2765" s="181">
        <v>4619.6408270302572</v>
      </c>
      <c r="J2765" s="182">
        <v>4638.0662257254235</v>
      </c>
      <c r="K2765" s="181">
        <v>4651.4648843858868</v>
      </c>
      <c r="L2765" s="181">
        <v>4660.7077925800613</v>
      </c>
      <c r="M2765" s="181">
        <v>4666.2983352796364</v>
      </c>
      <c r="N2765" s="181">
        <v>4668.5696197179832</v>
      </c>
      <c r="O2765" s="181">
        <v>4667.8654142814257</v>
      </c>
      <c r="P2765" s="181">
        <v>4664.382496977908</v>
      </c>
      <c r="Q2765" s="181">
        <v>4658.2149794212864</v>
      </c>
      <c r="R2765" s="181">
        <v>4649.3866672551312</v>
      </c>
      <c r="S2765" s="181">
        <v>4637.8898180304323</v>
      </c>
      <c r="T2765" s="181">
        <v>4623.7272726832143</v>
      </c>
      <c r="U2765" s="181">
        <v>4606.5429551809939</v>
      </c>
      <c r="V2765" s="181">
        <v>4586.0185581932401</v>
      </c>
      <c r="W2765" s="181">
        <v>4562.2424854083711</v>
      </c>
      <c r="X2765" s="181">
        <v>4535.2955905527997</v>
      </c>
      <c r="Y2765" s="181">
        <v>4505.2311291316628</v>
      </c>
    </row>
    <row r="2766" spans="1:25" x14ac:dyDescent="0.25">
      <c r="A2766" s="178" t="s">
        <v>2206</v>
      </c>
      <c r="B2766" s="178" t="s">
        <v>893</v>
      </c>
      <c r="C2766" s="178" t="s">
        <v>528</v>
      </c>
      <c r="D2766" s="178" t="s">
        <v>2626</v>
      </c>
      <c r="E2766" s="181">
        <v>1720.5902768218489</v>
      </c>
      <c r="F2766" s="181">
        <v>1800.1721374852063</v>
      </c>
      <c r="G2766" s="181">
        <v>1876.4179926800714</v>
      </c>
      <c r="H2766" s="181">
        <v>1951.3925139462181</v>
      </c>
      <c r="I2766" s="181">
        <v>2025.7988987787915</v>
      </c>
      <c r="J2766" s="182">
        <v>2100.1311686073927</v>
      </c>
      <c r="K2766" s="181">
        <v>2174.8062713234031</v>
      </c>
      <c r="L2766" s="181">
        <v>2250.1116093327123</v>
      </c>
      <c r="M2766" s="181">
        <v>2326.1945919311702</v>
      </c>
      <c r="N2766" s="181">
        <v>2403.1381327371714</v>
      </c>
      <c r="O2766" s="181">
        <v>2481.0446273703856</v>
      </c>
      <c r="P2766" s="181">
        <v>2559.9516475067221</v>
      </c>
      <c r="Q2766" s="181">
        <v>2639.845366751802</v>
      </c>
      <c r="R2766" s="181">
        <v>2720.6707119324456</v>
      </c>
      <c r="S2766" s="181">
        <v>2802.3482058834916</v>
      </c>
      <c r="T2766" s="181">
        <v>2884.796851241354</v>
      </c>
      <c r="U2766" s="181">
        <v>2967.6966472079116</v>
      </c>
      <c r="V2766" s="181">
        <v>3050.7143418900014</v>
      </c>
      <c r="W2766" s="181">
        <v>3133.7579988146895</v>
      </c>
      <c r="X2766" s="181">
        <v>3216.7258103740883</v>
      </c>
      <c r="Y2766" s="181">
        <v>3299.4904627685837</v>
      </c>
    </row>
    <row r="2767" spans="1:25" x14ac:dyDescent="0.25">
      <c r="A2767" s="178" t="s">
        <v>2206</v>
      </c>
      <c r="B2767" s="178" t="s">
        <v>893</v>
      </c>
      <c r="C2767" s="178" t="s">
        <v>276</v>
      </c>
      <c r="D2767" s="178" t="s">
        <v>2627</v>
      </c>
      <c r="E2767" s="181">
        <v>1976.9356696737334</v>
      </c>
      <c r="F2767" s="181">
        <v>2039.9318021564982</v>
      </c>
      <c r="G2767" s="181">
        <v>2097.0932467117013</v>
      </c>
      <c r="H2767" s="181">
        <v>2150.8955822659491</v>
      </c>
      <c r="I2767" s="181">
        <v>2202.2040837827399</v>
      </c>
      <c r="J2767" s="182">
        <v>2251.6153118758275</v>
      </c>
      <c r="K2767" s="181">
        <v>2299.6137119344821</v>
      </c>
      <c r="L2767" s="181">
        <v>2346.5235285518497</v>
      </c>
      <c r="M2767" s="181">
        <v>2392.5081977917494</v>
      </c>
      <c r="N2767" s="181">
        <v>2437.6573992397216</v>
      </c>
      <c r="O2767" s="181">
        <v>2482.0758493154608</v>
      </c>
      <c r="P2767" s="181">
        <v>2525.7989311645206</v>
      </c>
      <c r="Q2767" s="181">
        <v>2568.8103406339355</v>
      </c>
      <c r="R2767" s="181">
        <v>2611.0553251973661</v>
      </c>
      <c r="S2767" s="181">
        <v>2652.4593091785327</v>
      </c>
      <c r="T2767" s="181">
        <v>2692.950731665374</v>
      </c>
      <c r="U2767" s="181">
        <v>2732.2423497062568</v>
      </c>
      <c r="V2767" s="181">
        <v>2770.0511992999304</v>
      </c>
      <c r="W2767" s="181">
        <v>2806.3268274863303</v>
      </c>
      <c r="X2767" s="181">
        <v>2841.0140155680124</v>
      </c>
      <c r="Y2767" s="181">
        <v>2874.03961338607</v>
      </c>
    </row>
    <row r="2768" spans="1:25" x14ac:dyDescent="0.25">
      <c r="A2768" s="178" t="s">
        <v>2206</v>
      </c>
      <c r="B2768" s="178" t="s">
        <v>893</v>
      </c>
      <c r="C2768" s="178" t="s">
        <v>506</v>
      </c>
      <c r="D2768" s="178" t="s">
        <v>2628</v>
      </c>
      <c r="E2768" s="181">
        <v>4205.0898243423144</v>
      </c>
      <c r="F2768" s="181">
        <v>4227.0401581927463</v>
      </c>
      <c r="G2768" s="181">
        <v>4233.2747128646261</v>
      </c>
      <c r="H2768" s="181">
        <v>4229.7629010630108</v>
      </c>
      <c r="I2768" s="181">
        <v>4218.8321341039582</v>
      </c>
      <c r="J2768" s="182">
        <v>4202.1046164303398</v>
      </c>
      <c r="K2768" s="181">
        <v>4180.8592020248961</v>
      </c>
      <c r="L2768" s="181">
        <v>4155.9809798024107</v>
      </c>
      <c r="M2768" s="181">
        <v>4128.0035118064879</v>
      </c>
      <c r="N2768" s="181">
        <v>4097.2954049138207</v>
      </c>
      <c r="O2768" s="181">
        <v>4064.2240682439988</v>
      </c>
      <c r="P2768" s="181">
        <v>4029.0193681627879</v>
      </c>
      <c r="Q2768" s="181">
        <v>3991.8168427327291</v>
      </c>
      <c r="R2768" s="181">
        <v>3952.6888172638137</v>
      </c>
      <c r="S2768" s="181">
        <v>3911.6795232871236</v>
      </c>
      <c r="T2768" s="181">
        <v>3868.8414293853934</v>
      </c>
      <c r="U2768" s="181">
        <v>3823.9281721501739</v>
      </c>
      <c r="V2768" s="181">
        <v>3776.7330531234361</v>
      </c>
      <c r="W2768" s="181">
        <v>3727.3890609413211</v>
      </c>
      <c r="X2768" s="181">
        <v>3676.0197839335547</v>
      </c>
      <c r="Y2768" s="181">
        <v>3622.72359000815</v>
      </c>
    </row>
    <row r="2769" spans="1:25" x14ac:dyDescent="0.25">
      <c r="A2769" s="178" t="s">
        <v>2206</v>
      </c>
      <c r="B2769" s="178" t="s">
        <v>893</v>
      </c>
      <c r="C2769" s="178" t="s">
        <v>797</v>
      </c>
      <c r="D2769" s="178" t="s">
        <v>2629</v>
      </c>
      <c r="E2769" s="181">
        <v>1490.9048048265602</v>
      </c>
      <c r="F2769" s="181">
        <v>1559.8631036373599</v>
      </c>
      <c r="G2769" s="181">
        <v>1625.9307278646149</v>
      </c>
      <c r="H2769" s="181">
        <v>1690.8967313932071</v>
      </c>
      <c r="I2769" s="181">
        <v>1755.3704403005745</v>
      </c>
      <c r="J2769" s="182">
        <v>1819.7799279828071</v>
      </c>
      <c r="K2769" s="181">
        <v>1884.4864830180152</v>
      </c>
      <c r="L2769" s="181">
        <v>1949.7391418175</v>
      </c>
      <c r="M2769" s="181">
        <v>2015.6656356781421</v>
      </c>
      <c r="N2769" s="181">
        <v>2082.3378098926387</v>
      </c>
      <c r="O2769" s="181">
        <v>2149.8443910587248</v>
      </c>
      <c r="P2769" s="181">
        <v>2218.2179353246561</v>
      </c>
      <c r="Q2769" s="181">
        <v>2287.446462012585</v>
      </c>
      <c r="R2769" s="181">
        <v>2357.4822497912828</v>
      </c>
      <c r="S2769" s="181">
        <v>2428.2564310814023</v>
      </c>
      <c r="T2769" s="181">
        <v>2499.6988210398836</v>
      </c>
      <c r="U2769" s="181">
        <v>2571.5321364960064</v>
      </c>
      <c r="V2769" s="181">
        <v>2643.4676121025373</v>
      </c>
      <c r="W2769" s="181">
        <v>2715.4255841934173</v>
      </c>
      <c r="X2769" s="181">
        <v>2787.3178356876765</v>
      </c>
      <c r="Y2769" s="181">
        <v>2859.0340481916082</v>
      </c>
    </row>
    <row r="2770" spans="1:25" x14ac:dyDescent="0.25">
      <c r="A2770" s="178" t="s">
        <v>2206</v>
      </c>
      <c r="B2770" s="178" t="s">
        <v>893</v>
      </c>
      <c r="C2770" s="178" t="s">
        <v>590</v>
      </c>
      <c r="D2770" s="178" t="s">
        <v>2630</v>
      </c>
      <c r="E2770" s="181">
        <v>3459.6374219290328</v>
      </c>
      <c r="F2770" s="181">
        <v>3526.2317414061026</v>
      </c>
      <c r="G2770" s="181">
        <v>3580.7178124312486</v>
      </c>
      <c r="H2770" s="181">
        <v>3627.6788726143427</v>
      </c>
      <c r="I2770" s="181">
        <v>3668.801584577915</v>
      </c>
      <c r="J2770" s="182">
        <v>3705.2541965321302</v>
      </c>
      <c r="K2770" s="181">
        <v>3737.9703928330509</v>
      </c>
      <c r="L2770" s="181">
        <v>3767.5847816789542</v>
      </c>
      <c r="M2770" s="181">
        <v>3794.4488992029446</v>
      </c>
      <c r="N2770" s="181">
        <v>3818.7840035185386</v>
      </c>
      <c r="O2770" s="181">
        <v>3840.8259667312323</v>
      </c>
      <c r="P2770" s="181">
        <v>3860.6951365813225</v>
      </c>
      <c r="Q2770" s="181">
        <v>3878.4297307604379</v>
      </c>
      <c r="R2770" s="181">
        <v>3894.0104601088296</v>
      </c>
      <c r="S2770" s="181">
        <v>3907.3914605637437</v>
      </c>
      <c r="T2770" s="181">
        <v>3918.535214041734</v>
      </c>
      <c r="U2770" s="181">
        <v>3927.0978065199233</v>
      </c>
      <c r="V2770" s="181">
        <v>3932.7600410571249</v>
      </c>
      <c r="W2770" s="181">
        <v>3935.5465481281485</v>
      </c>
      <c r="X2770" s="181">
        <v>3935.4766033311107</v>
      </c>
      <c r="Y2770" s="181">
        <v>3932.5464542726927</v>
      </c>
    </row>
    <row r="2771" spans="1:25" x14ac:dyDescent="0.25">
      <c r="A2771" s="178" t="s">
        <v>2206</v>
      </c>
      <c r="B2771" s="178" t="s">
        <v>893</v>
      </c>
      <c r="C2771" s="178" t="s">
        <v>741</v>
      </c>
      <c r="D2771" s="178" t="s">
        <v>2631</v>
      </c>
      <c r="E2771" s="181">
        <v>3831.8509323499698</v>
      </c>
      <c r="F2771" s="181">
        <v>4001.776257499484</v>
      </c>
      <c r="G2771" s="181">
        <v>4163.666945263456</v>
      </c>
      <c r="H2771" s="181">
        <v>4322.1382561609944</v>
      </c>
      <c r="I2771" s="181">
        <v>4478.7619238189382</v>
      </c>
      <c r="J2771" s="182">
        <v>4634.6366695297365</v>
      </c>
      <c r="K2771" s="181">
        <v>4790.6834580383893</v>
      </c>
      <c r="L2771" s="181">
        <v>4947.5317062520871</v>
      </c>
      <c r="M2771" s="181">
        <v>5105.498979608541</v>
      </c>
      <c r="N2771" s="181">
        <v>5264.7592120766776</v>
      </c>
      <c r="O2771" s="181">
        <v>5425.5276463222162</v>
      </c>
      <c r="P2771" s="181">
        <v>5587.8764278781482</v>
      </c>
      <c r="Q2771" s="181">
        <v>5751.7651547741152</v>
      </c>
      <c r="R2771" s="181">
        <v>5917.0639784077139</v>
      </c>
      <c r="S2771" s="181">
        <v>6083.5909838639318</v>
      </c>
      <c r="T2771" s="181">
        <v>6251.1622563247483</v>
      </c>
      <c r="U2771" s="181">
        <v>6419.0782329773483</v>
      </c>
      <c r="V2771" s="181">
        <v>6586.6158172156984</v>
      </c>
      <c r="W2771" s="181">
        <v>6753.5772338506722</v>
      </c>
      <c r="X2771" s="181">
        <v>6919.744918599984</v>
      </c>
      <c r="Y2771" s="181">
        <v>7084.848132578165</v>
      </c>
    </row>
    <row r="2772" spans="1:25" x14ac:dyDescent="0.25">
      <c r="A2772" s="178" t="s">
        <v>2206</v>
      </c>
      <c r="B2772" s="178" t="s">
        <v>893</v>
      </c>
      <c r="C2772" s="178" t="s">
        <v>541</v>
      </c>
      <c r="D2772" s="178" t="s">
        <v>2632</v>
      </c>
      <c r="E2772" s="181">
        <v>2495.7787448059476</v>
      </c>
      <c r="F2772" s="181">
        <v>2539.7606843981343</v>
      </c>
      <c r="G2772" s="181">
        <v>2574.8888831548466</v>
      </c>
      <c r="H2772" s="181">
        <v>2604.4959186143128</v>
      </c>
      <c r="I2772" s="181">
        <v>2629.8169511661504</v>
      </c>
      <c r="J2772" s="182">
        <v>2651.7083319465532</v>
      </c>
      <c r="K2772" s="181">
        <v>2670.8534107203795</v>
      </c>
      <c r="L2772" s="181">
        <v>2687.7178727699584</v>
      </c>
      <c r="M2772" s="181">
        <v>2702.5628570264748</v>
      </c>
      <c r="N2772" s="181">
        <v>2715.5552288427125</v>
      </c>
      <c r="O2772" s="181">
        <v>2726.8711945707314</v>
      </c>
      <c r="P2772" s="181">
        <v>2736.6039759714545</v>
      </c>
      <c r="Q2772" s="181">
        <v>2744.7881012477083</v>
      </c>
      <c r="R2772" s="181">
        <v>2751.4172691987965</v>
      </c>
      <c r="S2772" s="181">
        <v>2756.4664950800352</v>
      </c>
      <c r="T2772" s="181">
        <v>2759.916855492675</v>
      </c>
      <c r="U2772" s="181">
        <v>2761.5341142909547</v>
      </c>
      <c r="V2772" s="181">
        <v>2761.1029080330218</v>
      </c>
      <c r="W2772" s="181">
        <v>2758.6502841702168</v>
      </c>
      <c r="X2772" s="181">
        <v>2754.199401217174</v>
      </c>
      <c r="Y2772" s="181">
        <v>2747.7572105775798</v>
      </c>
    </row>
    <row r="2773" spans="1:25" x14ac:dyDescent="0.25">
      <c r="A2773" s="178" t="s">
        <v>2206</v>
      </c>
      <c r="B2773" s="178" t="s">
        <v>893</v>
      </c>
      <c r="C2773" s="178" t="s">
        <v>545</v>
      </c>
      <c r="D2773" s="178" t="s">
        <v>2633</v>
      </c>
      <c r="E2773" s="181">
        <v>3639.0791969253528</v>
      </c>
      <c r="F2773" s="181">
        <v>3659.0859701998816</v>
      </c>
      <c r="G2773" s="181">
        <v>3665.4955909279042</v>
      </c>
      <c r="H2773" s="181">
        <v>3663.4669872553022</v>
      </c>
      <c r="I2773" s="181">
        <v>3655.0095277708265</v>
      </c>
      <c r="J2773" s="182">
        <v>3641.5236773608976</v>
      </c>
      <c r="K2773" s="181">
        <v>3624.1138239531265</v>
      </c>
      <c r="L2773" s="181">
        <v>3603.5441551018425</v>
      </c>
      <c r="M2773" s="181">
        <v>3580.274820812243</v>
      </c>
      <c r="N2773" s="181">
        <v>3554.6233737746038</v>
      </c>
      <c r="O2773" s="181">
        <v>3526.9066795575113</v>
      </c>
      <c r="P2773" s="181">
        <v>3497.3225634318273</v>
      </c>
      <c r="Q2773" s="181">
        <v>3465.9871675769537</v>
      </c>
      <c r="R2773" s="181">
        <v>3432.9618623175465</v>
      </c>
      <c r="S2773" s="181">
        <v>3398.2836800647769</v>
      </c>
      <c r="T2773" s="181">
        <v>3361.9968528820264</v>
      </c>
      <c r="U2773" s="181">
        <v>3323.8859077513048</v>
      </c>
      <c r="V2773" s="181">
        <v>3283.7696218141064</v>
      </c>
      <c r="W2773" s="181">
        <v>3241.7620032870773</v>
      </c>
      <c r="X2773" s="181">
        <v>3197.9690095001233</v>
      </c>
      <c r="Y2773" s="181">
        <v>3152.4747691037232</v>
      </c>
    </row>
    <row r="2774" spans="1:25" x14ac:dyDescent="0.25">
      <c r="A2774" s="178" t="s">
        <v>2206</v>
      </c>
      <c r="B2774" s="178" t="s">
        <v>893</v>
      </c>
      <c r="C2774" s="178" t="s">
        <v>610</v>
      </c>
      <c r="D2774" s="178" t="s">
        <v>2634</v>
      </c>
      <c r="E2774" s="181">
        <v>2743.921085086572</v>
      </c>
      <c r="F2774" s="181">
        <v>2732.5203908755566</v>
      </c>
      <c r="G2774" s="181">
        <v>2711.0291539191412</v>
      </c>
      <c r="H2774" s="181">
        <v>2683.5176567876547</v>
      </c>
      <c r="I2774" s="181">
        <v>2651.6205529748645</v>
      </c>
      <c r="J2774" s="182">
        <v>2616.4756037057214</v>
      </c>
      <c r="K2774" s="181">
        <v>2578.9686877044369</v>
      </c>
      <c r="L2774" s="181">
        <v>2539.7137852086912</v>
      </c>
      <c r="M2774" s="181">
        <v>2499.0904846305548</v>
      </c>
      <c r="N2774" s="181">
        <v>2457.3662956952148</v>
      </c>
      <c r="O2774" s="181">
        <v>2414.798859096084</v>
      </c>
      <c r="P2774" s="181">
        <v>2371.555931218254</v>
      </c>
      <c r="Q2774" s="181">
        <v>2327.7445613153459</v>
      </c>
      <c r="R2774" s="181">
        <v>2283.431759827708</v>
      </c>
      <c r="S2774" s="181">
        <v>2238.6663779287396</v>
      </c>
      <c r="T2774" s="181">
        <v>2193.5005004337945</v>
      </c>
      <c r="U2774" s="181">
        <v>2147.8167841184172</v>
      </c>
      <c r="V2774" s="181">
        <v>2101.524671337344</v>
      </c>
      <c r="W2774" s="181">
        <v>2054.7246351556482</v>
      </c>
      <c r="X2774" s="181">
        <v>2007.5087160676346</v>
      </c>
      <c r="Y2774" s="181">
        <v>1959.952275394598</v>
      </c>
    </row>
    <row r="2775" spans="1:25" x14ac:dyDescent="0.25">
      <c r="A2775" s="178" t="s">
        <v>2206</v>
      </c>
      <c r="B2775" s="178" t="s">
        <v>893</v>
      </c>
      <c r="C2775" s="178" t="s">
        <v>1169</v>
      </c>
      <c r="D2775" s="178" t="s">
        <v>2635</v>
      </c>
      <c r="E2775" s="181">
        <v>5044.8773313250867</v>
      </c>
      <c r="F2775" s="181">
        <v>5197.7265052671501</v>
      </c>
      <c r="G2775" s="181">
        <v>5335.2554647629495</v>
      </c>
      <c r="H2775" s="181">
        <v>5463.821558642192</v>
      </c>
      <c r="I2775" s="181">
        <v>5585.6593455957418</v>
      </c>
      <c r="J2775" s="182">
        <v>5702.3093969226193</v>
      </c>
      <c r="K2775" s="181">
        <v>5815.0195081966222</v>
      </c>
      <c r="L2775" s="181">
        <v>5924.6254789499599</v>
      </c>
      <c r="M2775" s="181">
        <v>6031.5526815436997</v>
      </c>
      <c r="N2775" s="181">
        <v>6136.0382859391111</v>
      </c>
      <c r="O2775" s="181">
        <v>6238.3558493688161</v>
      </c>
      <c r="P2775" s="181">
        <v>6338.6033040585662</v>
      </c>
      <c r="Q2775" s="181">
        <v>6436.7485011493809</v>
      </c>
      <c r="R2775" s="181">
        <v>6532.6633194214528</v>
      </c>
      <c r="S2775" s="181">
        <v>6626.1709232378971</v>
      </c>
      <c r="T2775" s="181">
        <v>6717.1031008711079</v>
      </c>
      <c r="U2775" s="181">
        <v>6804.7555302799592</v>
      </c>
      <c r="V2775" s="181">
        <v>6888.4388445716149</v>
      </c>
      <c r="W2775" s="181">
        <v>6968.0452297970614</v>
      </c>
      <c r="X2775" s="181">
        <v>7043.4557656486031</v>
      </c>
      <c r="Y2775" s="181">
        <v>7114.5079215125197</v>
      </c>
    </row>
    <row r="2776" spans="1:25" x14ac:dyDescent="0.25">
      <c r="A2776" s="178" t="s">
        <v>2206</v>
      </c>
      <c r="B2776" s="178" t="s">
        <v>893</v>
      </c>
      <c r="C2776" s="178" t="s">
        <v>717</v>
      </c>
      <c r="D2776" s="178" t="s">
        <v>2636</v>
      </c>
      <c r="E2776" s="181">
        <v>2629.0783490889276</v>
      </c>
      <c r="F2776" s="181">
        <v>2733.2317530783412</v>
      </c>
      <c r="G2776" s="181">
        <v>2830.9250290202135</v>
      </c>
      <c r="H2776" s="181">
        <v>2925.3630505358278</v>
      </c>
      <c r="I2776" s="181">
        <v>3017.6427618850344</v>
      </c>
      <c r="J2776" s="182">
        <v>3108.524342534794</v>
      </c>
      <c r="K2776" s="181">
        <v>3198.6357464808798</v>
      </c>
      <c r="L2776" s="181">
        <v>3288.3999102973694</v>
      </c>
      <c r="M2776" s="181">
        <v>3378.0258339988741</v>
      </c>
      <c r="N2776" s="181">
        <v>3467.6241369194463</v>
      </c>
      <c r="O2776" s="181">
        <v>3557.3305015309434</v>
      </c>
      <c r="P2776" s="181">
        <v>3647.1847222169231</v>
      </c>
      <c r="Q2776" s="181">
        <v>3737.1526978518814</v>
      </c>
      <c r="R2776" s="181">
        <v>3827.1430381969767</v>
      </c>
      <c r="S2776" s="181">
        <v>3917.0324358046914</v>
      </c>
      <c r="T2776" s="181">
        <v>4006.6984973766002</v>
      </c>
      <c r="U2776" s="181">
        <v>4095.6920150395322</v>
      </c>
      <c r="V2776" s="181">
        <v>4183.5569630273822</v>
      </c>
      <c r="W2776" s="181">
        <v>4270.1777764861254</v>
      </c>
      <c r="X2776" s="181">
        <v>4355.4286324789218</v>
      </c>
      <c r="Y2776" s="181">
        <v>4439.1527884649004</v>
      </c>
    </row>
    <row r="2777" spans="1:25" x14ac:dyDescent="0.25">
      <c r="A2777" s="178" t="s">
        <v>2206</v>
      </c>
      <c r="B2777" s="178" t="s">
        <v>893</v>
      </c>
      <c r="C2777" s="178" t="s">
        <v>477</v>
      </c>
      <c r="D2777" s="178" t="s">
        <v>2637</v>
      </c>
      <c r="E2777" s="181">
        <v>2734.692650943904</v>
      </c>
      <c r="F2777" s="181">
        <v>2829.6000762239782</v>
      </c>
      <c r="G2777" s="181">
        <v>2916.8935182722867</v>
      </c>
      <c r="H2777" s="181">
        <v>2999.960835863822</v>
      </c>
      <c r="I2777" s="181">
        <v>3079.9753802643222</v>
      </c>
      <c r="J2777" s="182">
        <v>3157.7467621569199</v>
      </c>
      <c r="K2777" s="181">
        <v>3233.935981910065</v>
      </c>
      <c r="L2777" s="181">
        <v>3308.9855143363934</v>
      </c>
      <c r="M2777" s="181">
        <v>3383.1153921626642</v>
      </c>
      <c r="N2777" s="181">
        <v>3456.4435459467913</v>
      </c>
      <c r="O2777" s="181">
        <v>3529.1106321023371</v>
      </c>
      <c r="P2777" s="181">
        <v>3601.1600456781716</v>
      </c>
      <c r="Q2777" s="181">
        <v>3672.5617993262676</v>
      </c>
      <c r="R2777" s="181">
        <v>3743.2304896440487</v>
      </c>
      <c r="S2777" s="181">
        <v>3813.0513115926369</v>
      </c>
      <c r="T2777" s="181">
        <v>3881.9125813381279</v>
      </c>
      <c r="U2777" s="181">
        <v>3949.3896668207258</v>
      </c>
      <c r="V2777" s="181">
        <v>4015.059513411923</v>
      </c>
      <c r="W2777" s="181">
        <v>4078.8324195887712</v>
      </c>
      <c r="X2777" s="181">
        <v>4140.6108382142174</v>
      </c>
      <c r="Y2777" s="181">
        <v>4200.2700339190233</v>
      </c>
    </row>
    <row r="2778" spans="1:25" x14ac:dyDescent="0.25">
      <c r="A2778" s="178" t="s">
        <v>2206</v>
      </c>
      <c r="B2778" s="178" t="s">
        <v>893</v>
      </c>
      <c r="C2778" s="178" t="s">
        <v>604</v>
      </c>
      <c r="D2778" s="178" t="s">
        <v>2638</v>
      </c>
      <c r="E2778" s="181">
        <v>3120.236121793138</v>
      </c>
      <c r="F2778" s="181">
        <v>3218.229488844001</v>
      </c>
      <c r="G2778" s="181">
        <v>3306.9341095404593</v>
      </c>
      <c r="H2778" s="181">
        <v>3390.2643759150578</v>
      </c>
      <c r="I2778" s="181">
        <v>3469.590666987147</v>
      </c>
      <c r="J2778" s="182">
        <v>3545.857752602064</v>
      </c>
      <c r="K2778" s="181">
        <v>3619.8322423400773</v>
      </c>
      <c r="L2778" s="181">
        <v>3692.0273225921974</v>
      </c>
      <c r="M2778" s="181">
        <v>3762.7023638745886</v>
      </c>
      <c r="N2778" s="181">
        <v>3832.0003312313743</v>
      </c>
      <c r="O2778" s="181">
        <v>3900.0875640636682</v>
      </c>
      <c r="P2778" s="181">
        <v>3967.0212120306705</v>
      </c>
      <c r="Q2778" s="181">
        <v>4032.7771804207941</v>
      </c>
      <c r="R2778" s="181">
        <v>4097.2710855854584</v>
      </c>
      <c r="S2778" s="181">
        <v>4160.3876030086622</v>
      </c>
      <c r="T2778" s="181">
        <v>4222.0163417618405</v>
      </c>
      <c r="U2778" s="181">
        <v>4281.7091130102235</v>
      </c>
      <c r="V2778" s="181">
        <v>4339.0252310810329</v>
      </c>
      <c r="W2778" s="181">
        <v>4393.8888424872366</v>
      </c>
      <c r="X2778" s="181">
        <v>4446.2167733217057</v>
      </c>
      <c r="Y2778" s="181">
        <v>4495.8979504042591</v>
      </c>
    </row>
    <row r="2779" spans="1:25" x14ac:dyDescent="0.25">
      <c r="A2779" s="178" t="s">
        <v>2206</v>
      </c>
      <c r="B2779" s="178" t="s">
        <v>893</v>
      </c>
      <c r="C2779" s="178" t="s">
        <v>468</v>
      </c>
      <c r="D2779" s="178" t="s">
        <v>2639</v>
      </c>
      <c r="E2779" s="181">
        <v>5551.4158276004118</v>
      </c>
      <c r="F2779" s="181">
        <v>5657.2759099448949</v>
      </c>
      <c r="G2779" s="181">
        <v>5743.676126018072</v>
      </c>
      <c r="H2779" s="181">
        <v>5817.9772479495705</v>
      </c>
      <c r="I2779" s="181">
        <v>5882.8902227028939</v>
      </c>
      <c r="J2779" s="182">
        <v>5940.2929593764247</v>
      </c>
      <c r="K2779" s="181">
        <v>5991.6860546966527</v>
      </c>
      <c r="L2779" s="181">
        <v>6038.0897352983493</v>
      </c>
      <c r="M2779" s="181">
        <v>6080.0699255088739</v>
      </c>
      <c r="N2779" s="181">
        <v>6117.9834356946003</v>
      </c>
      <c r="O2779" s="181">
        <v>6152.2102337254501</v>
      </c>
      <c r="P2779" s="181">
        <v>6182.945006440299</v>
      </c>
      <c r="Q2779" s="181">
        <v>6210.2507949663277</v>
      </c>
      <c r="R2779" s="181">
        <v>6234.0985312384882</v>
      </c>
      <c r="S2779" s="181">
        <v>6254.4166308932008</v>
      </c>
      <c r="T2779" s="181">
        <v>6271.1469174953281</v>
      </c>
      <c r="U2779" s="181">
        <v>6283.7409928412162</v>
      </c>
      <c r="V2779" s="181">
        <v>6291.6903893551862</v>
      </c>
      <c r="W2779" s="181">
        <v>6295.0369625617468</v>
      </c>
      <c r="X2779" s="181">
        <v>6293.8139755112716</v>
      </c>
      <c r="Y2779" s="181">
        <v>6288.0178475969315</v>
      </c>
    </row>
    <row r="2780" spans="1:25" x14ac:dyDescent="0.25">
      <c r="A2780" s="178" t="s">
        <v>2206</v>
      </c>
      <c r="B2780" s="178" t="s">
        <v>893</v>
      </c>
      <c r="C2780" s="178" t="s">
        <v>1581</v>
      </c>
      <c r="D2780" s="178" t="s">
        <v>2640</v>
      </c>
      <c r="E2780" s="181">
        <v>6054.8781791615129</v>
      </c>
      <c r="F2780" s="181">
        <v>6129.7323839508672</v>
      </c>
      <c r="G2780" s="181">
        <v>6182.3928844613265</v>
      </c>
      <c r="H2780" s="181">
        <v>6221.1572598399734</v>
      </c>
      <c r="I2780" s="181">
        <v>6249.1710044580223</v>
      </c>
      <c r="J2780" s="182">
        <v>6268.6212702285075</v>
      </c>
      <c r="K2780" s="181">
        <v>6281.2448264142085</v>
      </c>
      <c r="L2780" s="181">
        <v>6288.2346350599473</v>
      </c>
      <c r="M2780" s="181">
        <v>6290.2839856716491</v>
      </c>
      <c r="N2780" s="181">
        <v>6287.8544354580899</v>
      </c>
      <c r="O2780" s="181">
        <v>6281.4202996615986</v>
      </c>
      <c r="P2780" s="181">
        <v>6271.2566301229172</v>
      </c>
      <c r="Q2780" s="181">
        <v>6257.4996225867926</v>
      </c>
      <c r="R2780" s="181">
        <v>6240.1906530896313</v>
      </c>
      <c r="S2780" s="181">
        <v>6219.3286642571638</v>
      </c>
      <c r="T2780" s="181">
        <v>6194.926798414057</v>
      </c>
      <c r="U2780" s="181">
        <v>6166.5177065053722</v>
      </c>
      <c r="V2780" s="181">
        <v>6133.6862015547422</v>
      </c>
      <c r="W2780" s="181">
        <v>6096.5620553189137</v>
      </c>
      <c r="X2780" s="181">
        <v>6055.2645266232557</v>
      </c>
      <c r="Y2780" s="181">
        <v>6009.8756623477975</v>
      </c>
    </row>
    <row r="2781" spans="1:25" x14ac:dyDescent="0.25">
      <c r="A2781" s="178" t="s">
        <v>2206</v>
      </c>
      <c r="B2781" s="178" t="s">
        <v>893</v>
      </c>
      <c r="C2781" s="178" t="s">
        <v>802</v>
      </c>
      <c r="D2781" s="178" t="s">
        <v>2641</v>
      </c>
      <c r="E2781" s="181">
        <v>1917.4635385320962</v>
      </c>
      <c r="F2781" s="181">
        <v>1981.6776898576677</v>
      </c>
      <c r="G2781" s="181">
        <v>2040.4121812909627</v>
      </c>
      <c r="H2781" s="181">
        <v>2096.0531356826182</v>
      </c>
      <c r="I2781" s="181">
        <v>2149.4300615023817</v>
      </c>
      <c r="J2781" s="182">
        <v>2201.1150472644968</v>
      </c>
      <c r="K2781" s="181">
        <v>2251.574043428705</v>
      </c>
      <c r="L2781" s="181">
        <v>2301.1188580165731</v>
      </c>
      <c r="M2781" s="181">
        <v>2349.9053354362459</v>
      </c>
      <c r="N2781" s="181">
        <v>2398.0177581911748</v>
      </c>
      <c r="O2781" s="181">
        <v>2445.5557668468255</v>
      </c>
      <c r="P2781" s="181">
        <v>2492.5512192133438</v>
      </c>
      <c r="Q2781" s="181">
        <v>2538.9850956908308</v>
      </c>
      <c r="R2781" s="181">
        <v>2584.8002039997596</v>
      </c>
      <c r="S2781" s="181">
        <v>2629.9193462700341</v>
      </c>
      <c r="T2781" s="181">
        <v>2674.2678425182394</v>
      </c>
      <c r="U2781" s="181">
        <v>2717.5560310747246</v>
      </c>
      <c r="V2781" s="181">
        <v>2759.4967020026866</v>
      </c>
      <c r="W2781" s="181">
        <v>2800.0328437416433</v>
      </c>
      <c r="X2781" s="181">
        <v>2839.1023440601807</v>
      </c>
      <c r="Y2781" s="181">
        <v>2876.6247737193935</v>
      </c>
    </row>
    <row r="2782" spans="1:25" x14ac:dyDescent="0.25">
      <c r="A2782" s="178" t="s">
        <v>2206</v>
      </c>
      <c r="B2782" s="178" t="s">
        <v>893</v>
      </c>
      <c r="C2782" s="178" t="s">
        <v>522</v>
      </c>
      <c r="D2782" s="178" t="s">
        <v>2642</v>
      </c>
      <c r="E2782" s="181">
        <v>5050.0042391821253</v>
      </c>
      <c r="F2782" s="181">
        <v>5283.5803200921591</v>
      </c>
      <c r="G2782" s="181">
        <v>5507.3650857862658</v>
      </c>
      <c r="H2782" s="181">
        <v>5727.4184333642006</v>
      </c>
      <c r="I2782" s="181">
        <v>5945.8042768090318</v>
      </c>
      <c r="J2782" s="182">
        <v>6163.9725896253976</v>
      </c>
      <c r="K2782" s="181">
        <v>6383.1471312680387</v>
      </c>
      <c r="L2782" s="181">
        <v>6604.171439787614</v>
      </c>
      <c r="M2782" s="181">
        <v>6827.4781676168168</v>
      </c>
      <c r="N2782" s="181">
        <v>7053.3106696844898</v>
      </c>
      <c r="O2782" s="181">
        <v>7281.9694814059294</v>
      </c>
      <c r="P2782" s="181">
        <v>7513.5648772172863</v>
      </c>
      <c r="Q2782" s="181">
        <v>7748.0562760742696</v>
      </c>
      <c r="R2782" s="181">
        <v>7985.2820359161469</v>
      </c>
      <c r="S2782" s="181">
        <v>8225.0088879476752</v>
      </c>
      <c r="T2782" s="181">
        <v>8466.9991015278174</v>
      </c>
      <c r="U2782" s="181">
        <v>8710.3134609648241</v>
      </c>
      <c r="V2782" s="181">
        <v>8953.9738580502217</v>
      </c>
      <c r="W2782" s="181">
        <v>9197.7104554006928</v>
      </c>
      <c r="X2782" s="181">
        <v>9441.2244434400509</v>
      </c>
      <c r="Y2782" s="181">
        <v>9684.1421508553631</v>
      </c>
    </row>
    <row r="2783" spans="1:25" x14ac:dyDescent="0.25">
      <c r="A2783" s="178" t="s">
        <v>2206</v>
      </c>
      <c r="B2783" s="178" t="s">
        <v>893</v>
      </c>
      <c r="C2783" s="178" t="s">
        <v>479</v>
      </c>
      <c r="D2783" s="178" t="s">
        <v>2643</v>
      </c>
      <c r="E2783" s="181">
        <v>2301.9816278099229</v>
      </c>
      <c r="F2783" s="181">
        <v>2408.4543794125675</v>
      </c>
      <c r="G2783" s="181">
        <v>2510.4638817441955</v>
      </c>
      <c r="H2783" s="181">
        <v>2610.7724635335276</v>
      </c>
      <c r="I2783" s="181">
        <v>2710.3209343017802</v>
      </c>
      <c r="J2783" s="182">
        <v>2809.7702464383765</v>
      </c>
      <c r="K2783" s="181">
        <v>2909.6782354714173</v>
      </c>
      <c r="L2783" s="181">
        <v>3010.4294177305937</v>
      </c>
      <c r="M2783" s="181">
        <v>3112.2210124466469</v>
      </c>
      <c r="N2783" s="181">
        <v>3215.1639499373928</v>
      </c>
      <c r="O2783" s="181">
        <v>3319.3952255342724</v>
      </c>
      <c r="P2783" s="181">
        <v>3424.9651064675709</v>
      </c>
      <c r="Q2783" s="181">
        <v>3531.855094372936</v>
      </c>
      <c r="R2783" s="181">
        <v>3639.9915067272523</v>
      </c>
      <c r="S2783" s="181">
        <v>3749.2680108512682</v>
      </c>
      <c r="T2783" s="181">
        <v>3859.5762401888146</v>
      </c>
      <c r="U2783" s="181">
        <v>3970.4880649474098</v>
      </c>
      <c r="V2783" s="181">
        <v>4081.5576266645094</v>
      </c>
      <c r="W2783" s="181">
        <v>4192.6619233247757</v>
      </c>
      <c r="X2783" s="181">
        <v>4303.6647462990622</v>
      </c>
      <c r="Y2783" s="181">
        <v>4414.3957621665495</v>
      </c>
    </row>
    <row r="2784" spans="1:25" x14ac:dyDescent="0.25">
      <c r="A2784" s="178" t="s">
        <v>2206</v>
      </c>
      <c r="B2784" s="178" t="s">
        <v>893</v>
      </c>
      <c r="C2784" s="178" t="s">
        <v>769</v>
      </c>
      <c r="D2784" s="178" t="s">
        <v>2644</v>
      </c>
      <c r="E2784" s="181">
        <v>2096.9053135284153</v>
      </c>
      <c r="F2784" s="181">
        <v>2193.8927420484188</v>
      </c>
      <c r="G2784" s="181">
        <v>2286.8145381589661</v>
      </c>
      <c r="H2784" s="181">
        <v>2378.1869433969105</v>
      </c>
      <c r="I2784" s="181">
        <v>2468.8669535176577</v>
      </c>
      <c r="J2784" s="182">
        <v>2559.4566387378541</v>
      </c>
      <c r="K2784" s="181">
        <v>2650.464138770179</v>
      </c>
      <c r="L2784" s="181">
        <v>2742.2397145920127</v>
      </c>
      <c r="M2784" s="181">
        <v>2834.9630157921583</v>
      </c>
      <c r="N2784" s="181">
        <v>2928.7350902547751</v>
      </c>
      <c r="O2784" s="181">
        <v>3023.6807288274331</v>
      </c>
      <c r="P2784" s="181">
        <v>3119.8457205907266</v>
      </c>
      <c r="Q2784" s="181">
        <v>3217.2132151414939</v>
      </c>
      <c r="R2784" s="181">
        <v>3315.7160941012171</v>
      </c>
      <c r="S2784" s="181">
        <v>3415.2574976351198</v>
      </c>
      <c r="T2784" s="181">
        <v>3515.7387132232175</v>
      </c>
      <c r="U2784" s="181">
        <v>3616.7697518117802</v>
      </c>
      <c r="V2784" s="181">
        <v>3717.944475068557</v>
      </c>
      <c r="W2784" s="181">
        <v>3819.1508388414923</v>
      </c>
      <c r="X2784" s="181">
        <v>3920.2647689004725</v>
      </c>
      <c r="Y2784" s="181">
        <v>4021.1311062942391</v>
      </c>
    </row>
    <row r="2785" spans="1:25" x14ac:dyDescent="0.25">
      <c r="A2785" s="178" t="s">
        <v>2206</v>
      </c>
      <c r="B2785" s="178" t="s">
        <v>893</v>
      </c>
      <c r="C2785" s="178" t="s">
        <v>736</v>
      </c>
      <c r="D2785" s="178" t="s">
        <v>2645</v>
      </c>
      <c r="E2785" s="181">
        <v>1990.2656301020315</v>
      </c>
      <c r="F2785" s="181">
        <v>2082.3206906190621</v>
      </c>
      <c r="G2785" s="181">
        <v>2170.5168794946476</v>
      </c>
      <c r="H2785" s="181">
        <v>2257.2424729258696</v>
      </c>
      <c r="I2785" s="181">
        <v>2343.3108835099138</v>
      </c>
      <c r="J2785" s="182">
        <v>2429.2935627335823</v>
      </c>
      <c r="K2785" s="181">
        <v>2515.6728084855354</v>
      </c>
      <c r="L2785" s="181">
        <v>2602.781068959951</v>
      </c>
      <c r="M2785" s="181">
        <v>2690.7888575318261</v>
      </c>
      <c r="N2785" s="181">
        <v>2779.792083219816</v>
      </c>
      <c r="O2785" s="181">
        <v>2869.9091905398795</v>
      </c>
      <c r="P2785" s="181">
        <v>2961.1836399347703</v>
      </c>
      <c r="Q2785" s="181">
        <v>3053.5994379411454</v>
      </c>
      <c r="R2785" s="181">
        <v>3147.092879535679</v>
      </c>
      <c r="S2785" s="181">
        <v>3241.572030762723</v>
      </c>
      <c r="T2785" s="181">
        <v>3336.9431992011082</v>
      </c>
      <c r="U2785" s="181">
        <v>3432.8362289812553</v>
      </c>
      <c r="V2785" s="181">
        <v>3528.8656362386669</v>
      </c>
      <c r="W2785" s="181">
        <v>3624.9250749101925</v>
      </c>
      <c r="X2785" s="181">
        <v>3720.8967806532169</v>
      </c>
      <c r="Y2785" s="181">
        <v>3816.6334852406521</v>
      </c>
    </row>
    <row r="2786" spans="1:25" x14ac:dyDescent="0.25">
      <c r="A2786" s="178" t="s">
        <v>2206</v>
      </c>
      <c r="B2786" s="178" t="s">
        <v>893</v>
      </c>
      <c r="C2786" s="178" t="s">
        <v>839</v>
      </c>
      <c r="D2786" s="178" t="s">
        <v>2646</v>
      </c>
      <c r="E2786" s="181">
        <v>2200.4688522405772</v>
      </c>
      <c r="F2786" s="181">
        <v>2294.2579331772772</v>
      </c>
      <c r="G2786" s="181">
        <v>2383.1327813061866</v>
      </c>
      <c r="H2786" s="181">
        <v>2469.7541962544124</v>
      </c>
      <c r="I2786" s="181">
        <v>2555.0292337492342</v>
      </c>
      <c r="J2786" s="182">
        <v>2639.5896008556851</v>
      </c>
      <c r="K2786" s="181">
        <v>2723.9617841728445</v>
      </c>
      <c r="L2786" s="181">
        <v>2808.5033062899679</v>
      </c>
      <c r="M2786" s="181">
        <v>2893.3925989500217</v>
      </c>
      <c r="N2786" s="181">
        <v>2978.7256473036737</v>
      </c>
      <c r="O2786" s="181">
        <v>3064.6211290841302</v>
      </c>
      <c r="P2786" s="181">
        <v>3151.1162345934486</v>
      </c>
      <c r="Q2786" s="181">
        <v>3238.1845348493343</v>
      </c>
      <c r="R2786" s="181">
        <v>3325.7494894989163</v>
      </c>
      <c r="S2786" s="181">
        <v>3413.7058362729226</v>
      </c>
      <c r="T2786" s="181">
        <v>3501.9478775747202</v>
      </c>
      <c r="U2786" s="181">
        <v>3590.0822121957926</v>
      </c>
      <c r="V2786" s="181">
        <v>3677.7048887789051</v>
      </c>
      <c r="W2786" s="181">
        <v>3764.7074568605294</v>
      </c>
      <c r="X2786" s="181">
        <v>3850.9711754906907</v>
      </c>
      <c r="Y2786" s="181">
        <v>3936.3485520800987</v>
      </c>
    </row>
    <row r="2787" spans="1:25" x14ac:dyDescent="0.25">
      <c r="A2787" s="178" t="s">
        <v>2206</v>
      </c>
      <c r="B2787" s="178" t="s">
        <v>893</v>
      </c>
      <c r="C2787" s="178" t="s">
        <v>240</v>
      </c>
      <c r="D2787" s="178" t="s">
        <v>241</v>
      </c>
      <c r="E2787" s="181">
        <v>53760.755788897222</v>
      </c>
      <c r="F2787" s="181">
        <v>55395.62783527383</v>
      </c>
      <c r="G2787" s="181">
        <v>56895.525061397813</v>
      </c>
      <c r="H2787" s="181">
        <v>58329.436414416406</v>
      </c>
      <c r="I2787" s="181">
        <v>59722.194861526914</v>
      </c>
      <c r="J2787" s="182">
        <v>61091.102831667617</v>
      </c>
      <c r="K2787" s="181">
        <v>62450.269835995918</v>
      </c>
      <c r="L2787" s="181">
        <v>63809.364721540464</v>
      </c>
      <c r="M2787" s="181">
        <v>65173.624057185538</v>
      </c>
      <c r="N2787" s="181">
        <v>66546.223517557461</v>
      </c>
      <c r="O2787" s="181">
        <v>67930.70500224251</v>
      </c>
      <c r="P2787" s="181">
        <v>69328.680399096222</v>
      </c>
      <c r="Q2787" s="181">
        <v>70740.300701192304</v>
      </c>
      <c r="R2787" s="181">
        <v>72164.602743390657</v>
      </c>
      <c r="S2787" s="181">
        <v>73600.006121971266</v>
      </c>
      <c r="T2787" s="181">
        <v>75044.935146001546</v>
      </c>
      <c r="U2787" s="181">
        <v>76491.693624952633</v>
      </c>
      <c r="V2787" s="181">
        <v>77932.500195622109</v>
      </c>
      <c r="W2787" s="181">
        <v>79365.922309665184</v>
      </c>
      <c r="X2787" s="181">
        <v>80790.287405529962</v>
      </c>
      <c r="Y2787" s="181">
        <v>82203.300652540027</v>
      </c>
    </row>
    <row r="2788" spans="1:25" x14ac:dyDescent="0.25">
      <c r="A2788" s="178" t="s">
        <v>2206</v>
      </c>
      <c r="B2788" s="178" t="s">
        <v>896</v>
      </c>
      <c r="C2788" s="178" t="s">
        <v>218</v>
      </c>
      <c r="D2788" s="178" t="s">
        <v>2647</v>
      </c>
      <c r="E2788" s="181">
        <v>13128.820521180976</v>
      </c>
      <c r="F2788" s="181">
        <v>13377.575212582848</v>
      </c>
      <c r="G2788" s="181">
        <v>13581.706656737968</v>
      </c>
      <c r="H2788" s="181">
        <v>13757.360243156585</v>
      </c>
      <c r="I2788" s="181">
        <v>13910.447473093265</v>
      </c>
      <c r="J2788" s="182">
        <v>14044.948637314677</v>
      </c>
      <c r="K2788" s="181">
        <v>14163.941735044495</v>
      </c>
      <c r="L2788" s="181">
        <v>14269.794625897173</v>
      </c>
      <c r="M2788" s="181">
        <v>14363.921120680508</v>
      </c>
      <c r="N2788" s="181">
        <v>14447.216017810486</v>
      </c>
      <c r="O2788" s="181">
        <v>14520.600751934287</v>
      </c>
      <c r="P2788" s="181">
        <v>14584.662811328459</v>
      </c>
      <c r="Q2788" s="181">
        <v>14639.715275782464</v>
      </c>
      <c r="R2788" s="181">
        <v>14685.858112670396</v>
      </c>
      <c r="S2788" s="181">
        <v>14723.026963493534</v>
      </c>
      <c r="T2788" s="181">
        <v>14751.219719033072</v>
      </c>
      <c r="U2788" s="181">
        <v>14770.866717153287</v>
      </c>
      <c r="V2788" s="181">
        <v>14782.344728132288</v>
      </c>
      <c r="W2788" s="181">
        <v>14785.675094791557</v>
      </c>
      <c r="X2788" s="181">
        <v>14780.831154345071</v>
      </c>
      <c r="Y2788" s="181">
        <v>14767.742186400483</v>
      </c>
    </row>
    <row r="2789" spans="1:25" x14ac:dyDescent="0.25">
      <c r="A2789" s="178" t="s">
        <v>2206</v>
      </c>
      <c r="B2789" s="178" t="s">
        <v>896</v>
      </c>
      <c r="C2789" s="178" t="s">
        <v>506</v>
      </c>
      <c r="D2789" s="178" t="s">
        <v>2648</v>
      </c>
      <c r="E2789" s="181">
        <v>1975.6763943831504</v>
      </c>
      <c r="F2789" s="181">
        <v>2038.4274079755551</v>
      </c>
      <c r="G2789" s="181">
        <v>2095.559246788986</v>
      </c>
      <c r="H2789" s="181">
        <v>2149.3565070667878</v>
      </c>
      <c r="I2789" s="181">
        <v>2200.6055131901298</v>
      </c>
      <c r="J2789" s="182">
        <v>2249.8263577494836</v>
      </c>
      <c r="K2789" s="181">
        <v>2297.4217368736558</v>
      </c>
      <c r="L2789" s="181">
        <v>2343.7002482533908</v>
      </c>
      <c r="M2789" s="181">
        <v>2388.8292271560858</v>
      </c>
      <c r="N2789" s="181">
        <v>2432.898597518265</v>
      </c>
      <c r="O2789" s="181">
        <v>2476.0087504583821</v>
      </c>
      <c r="P2789" s="181">
        <v>2518.2087736020721</v>
      </c>
      <c r="Q2789" s="181">
        <v>2559.5034494607894</v>
      </c>
      <c r="R2789" s="181">
        <v>2599.8612193285194</v>
      </c>
      <c r="S2789" s="181">
        <v>2639.2206131799908</v>
      </c>
      <c r="T2789" s="181">
        <v>2677.5295224150518</v>
      </c>
      <c r="U2789" s="181">
        <v>2714.8139032988129</v>
      </c>
      <c r="V2789" s="181">
        <v>2751.0922935542612</v>
      </c>
      <c r="W2789" s="181">
        <v>2786.3183951870456</v>
      </c>
      <c r="X2789" s="181">
        <v>2820.4356052165849</v>
      </c>
      <c r="Y2789" s="181">
        <v>2853.3771798996422</v>
      </c>
    </row>
    <row r="2790" spans="1:25" x14ac:dyDescent="0.25">
      <c r="A2790" s="178" t="s">
        <v>2206</v>
      </c>
      <c r="B2790" s="178" t="s">
        <v>896</v>
      </c>
      <c r="C2790" s="178" t="s">
        <v>508</v>
      </c>
      <c r="D2790" s="178" t="s">
        <v>2649</v>
      </c>
      <c r="E2790" s="181">
        <v>1648.7880283000463</v>
      </c>
      <c r="F2790" s="181">
        <v>1709.199368553823</v>
      </c>
      <c r="G2790" s="181">
        <v>1765.4111967840702</v>
      </c>
      <c r="H2790" s="181">
        <v>1819.2938372811495</v>
      </c>
      <c r="I2790" s="181">
        <v>1871.479385155902</v>
      </c>
      <c r="J2790" s="182">
        <v>1922.384740532452</v>
      </c>
      <c r="K2790" s="181">
        <v>1972.3341525380636</v>
      </c>
      <c r="L2790" s="181">
        <v>2021.577029862689</v>
      </c>
      <c r="M2790" s="181">
        <v>2070.2452236088843</v>
      </c>
      <c r="N2790" s="181">
        <v>2118.4057886817186</v>
      </c>
      <c r="O2790" s="181">
        <v>2166.1363022204268</v>
      </c>
      <c r="P2790" s="181">
        <v>2213.4708010522631</v>
      </c>
      <c r="Q2790" s="181">
        <v>2260.4049149906737</v>
      </c>
      <c r="R2790" s="181">
        <v>2306.9020172398027</v>
      </c>
      <c r="S2790" s="181">
        <v>2352.8981946443473</v>
      </c>
      <c r="T2790" s="181">
        <v>2398.3367879821421</v>
      </c>
      <c r="U2790" s="181">
        <v>2443.2304076680321</v>
      </c>
      <c r="V2790" s="181">
        <v>2487.5852876986364</v>
      </c>
      <c r="W2790" s="181">
        <v>2531.3489683348189</v>
      </c>
      <c r="X2790" s="181">
        <v>2574.4586815116982</v>
      </c>
      <c r="Y2790" s="181">
        <v>2616.8412688157823</v>
      </c>
    </row>
    <row r="2791" spans="1:25" x14ac:dyDescent="0.25">
      <c r="A2791" s="178" t="s">
        <v>2206</v>
      </c>
      <c r="B2791" s="178" t="s">
        <v>896</v>
      </c>
      <c r="C2791" s="178" t="s">
        <v>240</v>
      </c>
      <c r="D2791" s="178" t="s">
        <v>241</v>
      </c>
      <c r="E2791" s="181">
        <v>8712.2410295879381</v>
      </c>
      <c r="F2791" s="181">
        <v>9024.1781952992369</v>
      </c>
      <c r="G2791" s="181">
        <v>9314.8944597019381</v>
      </c>
      <c r="H2791" s="181">
        <v>9594.4319952832102</v>
      </c>
      <c r="I2791" s="181">
        <v>9866.2709738247795</v>
      </c>
      <c r="J2791" s="182">
        <v>10132.74336921748</v>
      </c>
      <c r="K2791" s="181">
        <v>10395.684261273398</v>
      </c>
      <c r="L2791" s="181">
        <v>10656.528875464355</v>
      </c>
      <c r="M2791" s="181">
        <v>10916.089483764881</v>
      </c>
      <c r="N2791" s="181">
        <v>11174.834465515036</v>
      </c>
      <c r="O2791" s="181">
        <v>11433.285967097443</v>
      </c>
      <c r="P2791" s="181">
        <v>11691.735127050919</v>
      </c>
      <c r="Q2791" s="181">
        <v>11950.268858379488</v>
      </c>
      <c r="R2791" s="181">
        <v>12208.801652507438</v>
      </c>
      <c r="S2791" s="181">
        <v>12467.100895182017</v>
      </c>
      <c r="T2791" s="181">
        <v>12724.968892826095</v>
      </c>
      <c r="U2791" s="181">
        <v>12982.572207710564</v>
      </c>
      <c r="V2791" s="181">
        <v>13240.041640341262</v>
      </c>
      <c r="W2791" s="181">
        <v>13497.193100483868</v>
      </c>
      <c r="X2791" s="181">
        <v>13753.783134365507</v>
      </c>
      <c r="Y2791" s="181">
        <v>14009.507509200283</v>
      </c>
    </row>
    <row r="2792" spans="1:25" x14ac:dyDescent="0.25">
      <c r="A2792" s="178" t="s">
        <v>2206</v>
      </c>
      <c r="B2792" s="178" t="s">
        <v>898</v>
      </c>
      <c r="C2792" s="178" t="s">
        <v>218</v>
      </c>
      <c r="D2792" s="178" t="s">
        <v>2650</v>
      </c>
      <c r="E2792" s="181">
        <v>69618.991473590941</v>
      </c>
      <c r="F2792" s="181">
        <v>70602.16582361242</v>
      </c>
      <c r="G2792" s="181">
        <v>71546.324676138087</v>
      </c>
      <c r="H2792" s="181">
        <v>72494.330436050339</v>
      </c>
      <c r="I2792" s="181">
        <v>73443.679443268265</v>
      </c>
      <c r="J2792" s="182">
        <v>74389.828987374742</v>
      </c>
      <c r="K2792" s="181">
        <v>75329.581363524674</v>
      </c>
      <c r="L2792" s="181">
        <v>76260.609889395811</v>
      </c>
      <c r="M2792" s="181">
        <v>77179.239870895966</v>
      </c>
      <c r="N2792" s="181">
        <v>78081.6674985625</v>
      </c>
      <c r="O2792" s="181">
        <v>78966.438647663366</v>
      </c>
      <c r="P2792" s="181">
        <v>79831.965924137199</v>
      </c>
      <c r="Q2792" s="181">
        <v>80676.548995434918</v>
      </c>
      <c r="R2792" s="181">
        <v>81498.264042868119</v>
      </c>
      <c r="S2792" s="181">
        <v>82294.839041073676</v>
      </c>
      <c r="T2792" s="181">
        <v>83064.193914401854</v>
      </c>
      <c r="U2792" s="181">
        <v>83803.46092401963</v>
      </c>
      <c r="V2792" s="181">
        <v>84509.997489508663</v>
      </c>
      <c r="W2792" s="181">
        <v>85182.459644444883</v>
      </c>
      <c r="X2792" s="181">
        <v>85819.337002155386</v>
      </c>
      <c r="Y2792" s="181">
        <v>86418.482660230031</v>
      </c>
    </row>
    <row r="2793" spans="1:25" x14ac:dyDescent="0.25">
      <c r="A2793" s="178" t="s">
        <v>2206</v>
      </c>
      <c r="B2793" s="178" t="s">
        <v>898</v>
      </c>
      <c r="C2793" s="178" t="s">
        <v>510</v>
      </c>
      <c r="D2793" s="178" t="s">
        <v>2651</v>
      </c>
      <c r="E2793" s="181">
        <v>4306.9636793206946</v>
      </c>
      <c r="F2793" s="181">
        <v>4520.1540970330889</v>
      </c>
      <c r="G2793" s="181">
        <v>4740.3922655007418</v>
      </c>
      <c r="H2793" s="181">
        <v>4970.7592562571226</v>
      </c>
      <c r="I2793" s="181">
        <v>5211.5252744005265</v>
      </c>
      <c r="J2793" s="182">
        <v>5462.8052397007286</v>
      </c>
      <c r="K2793" s="181">
        <v>5724.788492614136</v>
      </c>
      <c r="L2793" s="181">
        <v>5997.7160523255761</v>
      </c>
      <c r="M2793" s="181">
        <v>6281.7096539955664</v>
      </c>
      <c r="N2793" s="181">
        <v>6576.8536306554552</v>
      </c>
      <c r="O2793" s="181">
        <v>6883.4059703471048</v>
      </c>
      <c r="P2793" s="181">
        <v>7201.6065652225079</v>
      </c>
      <c r="Q2793" s="181">
        <v>7531.6757542666219</v>
      </c>
      <c r="R2793" s="181">
        <v>7873.8002953113346</v>
      </c>
      <c r="S2793" s="181">
        <v>8228.1153712050127</v>
      </c>
      <c r="T2793" s="181">
        <v>8594.7522498714679</v>
      </c>
      <c r="U2793" s="181">
        <v>8973.7341044521454</v>
      </c>
      <c r="V2793" s="181">
        <v>9365.0708297504625</v>
      </c>
      <c r="W2793" s="181">
        <v>9768.8825640849082</v>
      </c>
      <c r="X2793" s="181">
        <v>10185.247874697619</v>
      </c>
      <c r="Y2793" s="181">
        <v>10614.140189220718</v>
      </c>
    </row>
    <row r="2794" spans="1:25" x14ac:dyDescent="0.25">
      <c r="A2794" s="178" t="s">
        <v>2206</v>
      </c>
      <c r="B2794" s="178" t="s">
        <v>898</v>
      </c>
      <c r="C2794" s="178" t="s">
        <v>240</v>
      </c>
      <c r="D2794" s="178" t="s">
        <v>241</v>
      </c>
      <c r="E2794" s="181">
        <v>501.45362837805237</v>
      </c>
      <c r="F2794" s="181">
        <v>505.6395429447079</v>
      </c>
      <c r="G2794" s="181">
        <v>509.48369638333378</v>
      </c>
      <c r="H2794" s="181">
        <v>513.29491369370953</v>
      </c>
      <c r="I2794" s="181">
        <v>517.05566404299748</v>
      </c>
      <c r="J2794" s="182">
        <v>520.73454542458489</v>
      </c>
      <c r="K2794" s="181">
        <v>524.31023907254723</v>
      </c>
      <c r="L2794" s="181">
        <v>527.76795239225464</v>
      </c>
      <c r="M2794" s="181">
        <v>531.08397062666972</v>
      </c>
      <c r="N2794" s="181">
        <v>534.23425552660433</v>
      </c>
      <c r="O2794" s="181">
        <v>537.21132580627443</v>
      </c>
      <c r="P2794" s="181">
        <v>540.00699834664533</v>
      </c>
      <c r="Q2794" s="181">
        <v>542.61254762935187</v>
      </c>
      <c r="R2794" s="181">
        <v>545.01798484767528</v>
      </c>
      <c r="S2794" s="181">
        <v>547.21126770245985</v>
      </c>
      <c r="T2794" s="181">
        <v>549.18193370298854</v>
      </c>
      <c r="U2794" s="181">
        <v>550.91461957903834</v>
      </c>
      <c r="V2794" s="181">
        <v>552.39582484328173</v>
      </c>
      <c r="W2794" s="181">
        <v>553.62084077360032</v>
      </c>
      <c r="X2794" s="181">
        <v>554.58403752037157</v>
      </c>
      <c r="Y2794" s="181">
        <v>555.27587174531914</v>
      </c>
    </row>
    <row r="2795" spans="1:25" x14ac:dyDescent="0.25">
      <c r="A2795" s="178" t="s">
        <v>2206</v>
      </c>
      <c r="B2795" s="178" t="s">
        <v>901</v>
      </c>
      <c r="C2795" s="178" t="s">
        <v>565</v>
      </c>
      <c r="D2795" s="178" t="s">
        <v>566</v>
      </c>
      <c r="E2795" s="181">
        <v>6432.1182212407848</v>
      </c>
      <c r="F2795" s="181">
        <v>6576.1183391145769</v>
      </c>
      <c r="G2795" s="181">
        <v>6705.8728204505951</v>
      </c>
      <c r="H2795" s="181">
        <v>6827.9783315845907</v>
      </c>
      <c r="I2795" s="181">
        <v>6944.5810285309199</v>
      </c>
      <c r="J2795" s="182">
        <v>7057.1106247326506</v>
      </c>
      <c r="K2795" s="181">
        <v>7166.9173075443214</v>
      </c>
      <c r="L2795" s="181">
        <v>7274.8791003238075</v>
      </c>
      <c r="M2795" s="181">
        <v>7381.4360526539976</v>
      </c>
      <c r="N2795" s="181">
        <v>7486.9319154984896</v>
      </c>
      <c r="O2795" s="181">
        <v>7591.7872916929582</v>
      </c>
      <c r="P2795" s="181">
        <v>7696.2477994872943</v>
      </c>
      <c r="Q2795" s="181">
        <v>7800.3994939952918</v>
      </c>
      <c r="R2795" s="181">
        <v>7904.2352781054642</v>
      </c>
      <c r="S2795" s="181">
        <v>8007.8030446191824</v>
      </c>
      <c r="T2795" s="181">
        <v>8111.699620862526</v>
      </c>
      <c r="U2795" s="181">
        <v>8215.3236627010028</v>
      </c>
      <c r="V2795" s="181">
        <v>8317.4750250482884</v>
      </c>
      <c r="W2795" s="181">
        <v>8418.1017609660303</v>
      </c>
      <c r="X2795" s="181">
        <v>8517.1874685817493</v>
      </c>
      <c r="Y2795" s="181">
        <v>8615.0427917225697</v>
      </c>
    </row>
    <row r="2796" spans="1:25" x14ac:dyDescent="0.25">
      <c r="A2796" s="178" t="s">
        <v>2206</v>
      </c>
      <c r="B2796" s="178" t="s">
        <v>904</v>
      </c>
      <c r="C2796" s="178" t="s">
        <v>600</v>
      </c>
      <c r="D2796" s="178" t="s">
        <v>2652</v>
      </c>
      <c r="E2796" s="181">
        <v>2147.2485329507304</v>
      </c>
      <c r="F2796" s="181">
        <v>2187.7292122316499</v>
      </c>
      <c r="G2796" s="181">
        <v>2232.573272572381</v>
      </c>
      <c r="H2796" s="181">
        <v>2282.2907224142946</v>
      </c>
      <c r="I2796" s="181">
        <v>2336.1595341086263</v>
      </c>
      <c r="J2796" s="182">
        <v>2393.5400035290668</v>
      </c>
      <c r="K2796" s="181">
        <v>2453.9808835340555</v>
      </c>
      <c r="L2796" s="181">
        <v>2517.0924855208696</v>
      </c>
      <c r="M2796" s="181">
        <v>2582.4835660407962</v>
      </c>
      <c r="N2796" s="181">
        <v>2649.8390719239874</v>
      </c>
      <c r="O2796" s="181">
        <v>2718.9631683244652</v>
      </c>
      <c r="P2796" s="181">
        <v>2789.6687310846269</v>
      </c>
      <c r="Q2796" s="181">
        <v>2861.7786101110705</v>
      </c>
      <c r="R2796" s="181">
        <v>2935.1445148206326</v>
      </c>
      <c r="S2796" s="181">
        <v>3009.6758178551377</v>
      </c>
      <c r="T2796" s="181">
        <v>3085.4448199921117</v>
      </c>
      <c r="U2796" s="181">
        <v>3162.1992254571346</v>
      </c>
      <c r="V2796" s="181">
        <v>3239.5491763746791</v>
      </c>
      <c r="W2796" s="181">
        <v>3317.4403707559181</v>
      </c>
      <c r="X2796" s="181">
        <v>3395.8472850513053</v>
      </c>
      <c r="Y2796" s="181">
        <v>3474.8189183682857</v>
      </c>
    </row>
    <row r="2797" spans="1:25" x14ac:dyDescent="0.25">
      <c r="A2797" s="178" t="s">
        <v>2206</v>
      </c>
      <c r="B2797" s="178" t="s">
        <v>904</v>
      </c>
      <c r="C2797" s="178" t="s">
        <v>240</v>
      </c>
      <c r="D2797" s="178" t="s">
        <v>241</v>
      </c>
      <c r="E2797" s="181">
        <v>7208.8401249708877</v>
      </c>
      <c r="F2797" s="181">
        <v>7222.0015987997813</v>
      </c>
      <c r="G2797" s="181">
        <v>7246.8733369666224</v>
      </c>
      <c r="H2797" s="181">
        <v>7284.4513857976581</v>
      </c>
      <c r="I2797" s="181">
        <v>7331.7781704114686</v>
      </c>
      <c r="J2797" s="182">
        <v>7386.3255452412759</v>
      </c>
      <c r="K2797" s="181">
        <v>7446.2886078483943</v>
      </c>
      <c r="L2797" s="181">
        <v>7510.1532256781111</v>
      </c>
      <c r="M2797" s="181">
        <v>7576.4912536166266</v>
      </c>
      <c r="N2797" s="181">
        <v>7644.1815710552955</v>
      </c>
      <c r="O2797" s="181">
        <v>7712.5102527289819</v>
      </c>
      <c r="P2797" s="181">
        <v>7780.8313019181751</v>
      </c>
      <c r="Q2797" s="181">
        <v>7848.5663344101586</v>
      </c>
      <c r="R2797" s="181">
        <v>7915.2515956834004</v>
      </c>
      <c r="S2797" s="181">
        <v>7980.6063391049338</v>
      </c>
      <c r="T2797" s="181">
        <v>8044.793281063744</v>
      </c>
      <c r="U2797" s="181">
        <v>8107.1324444509582</v>
      </c>
      <c r="V2797" s="181">
        <v>8166.6426424841211</v>
      </c>
      <c r="W2797" s="181">
        <v>8223.2413254411022</v>
      </c>
      <c r="X2797" s="181">
        <v>8276.924554479956</v>
      </c>
      <c r="Y2797" s="181">
        <v>8327.8703930286938</v>
      </c>
    </row>
    <row r="2798" spans="1:25" x14ac:dyDescent="0.25">
      <c r="A2798" s="178" t="s">
        <v>2206</v>
      </c>
      <c r="B2798" s="178" t="s">
        <v>907</v>
      </c>
      <c r="C2798" s="178" t="s">
        <v>218</v>
      </c>
      <c r="D2798" s="178" t="s">
        <v>2653</v>
      </c>
      <c r="E2798" s="181">
        <v>4394.8795681837919</v>
      </c>
      <c r="F2798" s="181">
        <v>4502.3265613421881</v>
      </c>
      <c r="G2798" s="181">
        <v>4605.8195509107327</v>
      </c>
      <c r="H2798" s="181">
        <v>4708.4595735679704</v>
      </c>
      <c r="I2798" s="181">
        <v>4810.5900002635271</v>
      </c>
      <c r="J2798" s="182">
        <v>4912.330440446698</v>
      </c>
      <c r="K2798" s="181">
        <v>5013.7827298789698</v>
      </c>
      <c r="L2798" s="181">
        <v>5115.0456586089194</v>
      </c>
      <c r="M2798" s="181">
        <v>5216.0876451987706</v>
      </c>
      <c r="N2798" s="181">
        <v>5316.8650130683936</v>
      </c>
      <c r="O2798" s="181">
        <v>5417.4654283037871</v>
      </c>
      <c r="P2798" s="181">
        <v>5517.9368624507606</v>
      </c>
      <c r="Q2798" s="181">
        <v>5618.3034866986191</v>
      </c>
      <c r="R2798" s="181">
        <v>5718.5579561910772</v>
      </c>
      <c r="S2798" s="181">
        <v>5818.6500354185382</v>
      </c>
      <c r="T2798" s="181">
        <v>5918.4322213413152</v>
      </c>
      <c r="U2798" s="181">
        <v>6017.747377172871</v>
      </c>
      <c r="V2798" s="181">
        <v>6116.5273994820463</v>
      </c>
      <c r="W2798" s="181">
        <v>6214.7229694739208</v>
      </c>
      <c r="X2798" s="181">
        <v>6312.2394808042654</v>
      </c>
      <c r="Y2798" s="181">
        <v>6408.8421025828102</v>
      </c>
    </row>
    <row r="2799" spans="1:25" x14ac:dyDescent="0.25">
      <c r="A2799" s="178" t="s">
        <v>2206</v>
      </c>
      <c r="B2799" s="178" t="s">
        <v>907</v>
      </c>
      <c r="C2799" s="178" t="s">
        <v>240</v>
      </c>
      <c r="D2799" s="178" t="s">
        <v>241</v>
      </c>
      <c r="E2799" s="181">
        <v>7700.0094323835929</v>
      </c>
      <c r="F2799" s="181">
        <v>7805.2776056120365</v>
      </c>
      <c r="G2799" s="181">
        <v>7901.2404243035598</v>
      </c>
      <c r="H2799" s="181">
        <v>7993.4516530684723</v>
      </c>
      <c r="I2799" s="181">
        <v>8082.6056493217893</v>
      </c>
      <c r="J2799" s="182">
        <v>8168.9979134919813</v>
      </c>
      <c r="K2799" s="181">
        <v>8252.884160502037</v>
      </c>
      <c r="L2799" s="181">
        <v>8334.5061959381073</v>
      </c>
      <c r="M2799" s="181">
        <v>8413.8871183444662</v>
      </c>
      <c r="N2799" s="181">
        <v>8491.0309983731713</v>
      </c>
      <c r="O2799" s="181">
        <v>8566.1505898338855</v>
      </c>
      <c r="P2799" s="181">
        <v>8639.3892671163612</v>
      </c>
      <c r="Q2799" s="181">
        <v>8710.8489688843692</v>
      </c>
      <c r="R2799" s="181">
        <v>8780.5802959005978</v>
      </c>
      <c r="S2799" s="181">
        <v>8848.567629368903</v>
      </c>
      <c r="T2799" s="181">
        <v>8914.6503415578936</v>
      </c>
      <c r="U2799" s="181">
        <v>8978.660368914796</v>
      </c>
      <c r="V2799" s="181">
        <v>9040.5683874279202</v>
      </c>
      <c r="W2799" s="181">
        <v>9100.3744869862967</v>
      </c>
      <c r="X2799" s="181">
        <v>9158.0138244995251</v>
      </c>
      <c r="Y2799" s="181">
        <v>9213.2230724743222</v>
      </c>
    </row>
    <row r="2800" spans="1:25" x14ac:dyDescent="0.25">
      <c r="A2800" s="178" t="s">
        <v>2206</v>
      </c>
      <c r="B2800" s="178" t="s">
        <v>911</v>
      </c>
      <c r="C2800" s="178" t="s">
        <v>218</v>
      </c>
      <c r="D2800" s="178" t="s">
        <v>2654</v>
      </c>
      <c r="E2800" s="181">
        <v>3694.6821187818859</v>
      </c>
      <c r="F2800" s="181">
        <v>3822.4523700427071</v>
      </c>
      <c r="G2800" s="181">
        <v>3960.02089223966</v>
      </c>
      <c r="H2800" s="181">
        <v>4108.6907398949797</v>
      </c>
      <c r="I2800" s="181">
        <v>4267.9531267106468</v>
      </c>
      <c r="J2800" s="182">
        <v>4437.3761340757101</v>
      </c>
      <c r="K2800" s="181">
        <v>4616.7492621465008</v>
      </c>
      <c r="L2800" s="181">
        <v>4805.8241351458946</v>
      </c>
      <c r="M2800" s="181">
        <v>5004.2677429241039</v>
      </c>
      <c r="N2800" s="181">
        <v>5211.8617549057562</v>
      </c>
      <c r="O2800" s="181">
        <v>5428.5193298149225</v>
      </c>
      <c r="P2800" s="181">
        <v>5654.0964892918519</v>
      </c>
      <c r="Q2800" s="181">
        <v>5888.4006114131707</v>
      </c>
      <c r="R2800" s="181">
        <v>6131.228654770809</v>
      </c>
      <c r="S2800" s="181">
        <v>6382.453691572041</v>
      </c>
      <c r="T2800" s="181">
        <v>6642.1038623361837</v>
      </c>
      <c r="U2800" s="181">
        <v>6909.5182730947708</v>
      </c>
      <c r="V2800" s="181">
        <v>7183.8308989963562</v>
      </c>
      <c r="W2800" s="181">
        <v>7464.8449672675406</v>
      </c>
      <c r="X2800" s="181">
        <v>7752.3907496307784</v>
      </c>
      <c r="Y2800" s="181">
        <v>8046.3335481348049</v>
      </c>
    </row>
    <row r="2801" spans="1:25" x14ac:dyDescent="0.25">
      <c r="A2801" s="178" t="s">
        <v>2206</v>
      </c>
      <c r="B2801" s="178" t="s">
        <v>911</v>
      </c>
      <c r="C2801" s="178" t="s">
        <v>264</v>
      </c>
      <c r="D2801" s="178" t="s">
        <v>2655</v>
      </c>
      <c r="E2801" s="181">
        <v>2515.8781159327004</v>
      </c>
      <c r="F2801" s="181">
        <v>2551.2149898140697</v>
      </c>
      <c r="G2801" s="181">
        <v>2590.5674788826641</v>
      </c>
      <c r="H2801" s="181">
        <v>2634.4705129132071</v>
      </c>
      <c r="I2801" s="181">
        <v>2682.2668761959126</v>
      </c>
      <c r="J2801" s="182">
        <v>2733.3865007059912</v>
      </c>
      <c r="K2801" s="181">
        <v>2787.4272866499032</v>
      </c>
      <c r="L2801" s="181">
        <v>2843.9868858903897</v>
      </c>
      <c r="M2801" s="181">
        <v>2902.636884430307</v>
      </c>
      <c r="N2801" s="181">
        <v>2963.0400120903328</v>
      </c>
      <c r="O2801" s="181">
        <v>3024.9519040281975</v>
      </c>
      <c r="P2801" s="181">
        <v>3088.1099702637653</v>
      </c>
      <c r="Q2801" s="181">
        <v>3152.2405228367829</v>
      </c>
      <c r="R2801" s="181">
        <v>3217.0807944615221</v>
      </c>
      <c r="S2801" s="181">
        <v>3282.4232813763865</v>
      </c>
      <c r="T2801" s="181">
        <v>3348.1509588257891</v>
      </c>
      <c r="U2801" s="181">
        <v>3413.8119546654752</v>
      </c>
      <c r="V2801" s="181">
        <v>3478.8874833049485</v>
      </c>
      <c r="W2801" s="181">
        <v>3543.2152056597579</v>
      </c>
      <c r="X2801" s="181">
        <v>3606.6570644773292</v>
      </c>
      <c r="Y2801" s="181">
        <v>3669.1011400197131</v>
      </c>
    </row>
    <row r="2802" spans="1:25" x14ac:dyDescent="0.25">
      <c r="A2802" s="178" t="s">
        <v>2206</v>
      </c>
      <c r="B2802" s="178" t="s">
        <v>911</v>
      </c>
      <c r="C2802" s="178" t="s">
        <v>240</v>
      </c>
      <c r="D2802" s="178" t="s">
        <v>241</v>
      </c>
      <c r="E2802" s="181">
        <v>20314.071421374898</v>
      </c>
      <c r="F2802" s="181">
        <v>20280.099367402781</v>
      </c>
      <c r="G2802" s="181">
        <v>20274.02547709495</v>
      </c>
      <c r="H2802" s="181">
        <v>20298.641300521031</v>
      </c>
      <c r="I2802" s="181">
        <v>20347.484626178633</v>
      </c>
      <c r="J2802" s="182">
        <v>20415.101671219181</v>
      </c>
      <c r="K2802" s="181">
        <v>20497.577173955877</v>
      </c>
      <c r="L2802" s="181">
        <v>20591.209366034691</v>
      </c>
      <c r="M2802" s="181">
        <v>20692.31764822064</v>
      </c>
      <c r="N2802" s="181">
        <v>20798.071445652477</v>
      </c>
      <c r="O2802" s="181">
        <v>20906.444887744321</v>
      </c>
      <c r="P2802" s="181">
        <v>21015.404796839342</v>
      </c>
      <c r="Q2802" s="181">
        <v>21122.963312088406</v>
      </c>
      <c r="R2802" s="181">
        <v>21227.324067607067</v>
      </c>
      <c r="S2802" s="181">
        <v>21327.159961818485</v>
      </c>
      <c r="T2802" s="181">
        <v>21421.806544031759</v>
      </c>
      <c r="U2802" s="181">
        <v>21508.534644862979</v>
      </c>
      <c r="V2802" s="181">
        <v>21584.371679343349</v>
      </c>
      <c r="W2802" s="181">
        <v>21648.712859124415</v>
      </c>
      <c r="X2802" s="181">
        <v>21701.149046286955</v>
      </c>
      <c r="Y2802" s="181">
        <v>21741.464448756291</v>
      </c>
    </row>
    <row r="2803" spans="1:25" x14ac:dyDescent="0.25">
      <c r="A2803" s="178" t="s">
        <v>2206</v>
      </c>
      <c r="B2803" s="178" t="s">
        <v>913</v>
      </c>
      <c r="C2803" s="178" t="s">
        <v>218</v>
      </c>
      <c r="D2803" s="178" t="s">
        <v>2656</v>
      </c>
      <c r="E2803" s="181">
        <v>16307.92000624168</v>
      </c>
      <c r="F2803" s="181">
        <v>16817.103805061735</v>
      </c>
      <c r="G2803" s="181">
        <v>17187.022320456392</v>
      </c>
      <c r="H2803" s="181">
        <v>17452.283837436098</v>
      </c>
      <c r="I2803" s="181">
        <v>17634.06708886884</v>
      </c>
      <c r="J2803" s="182">
        <v>17749.018438269766</v>
      </c>
      <c r="K2803" s="181">
        <v>17810.605850456515</v>
      </c>
      <c r="L2803" s="181">
        <v>17829.540398347835</v>
      </c>
      <c r="M2803" s="181">
        <v>17813.834342149916</v>
      </c>
      <c r="N2803" s="181">
        <v>17769.69816468385</v>
      </c>
      <c r="O2803" s="181">
        <v>17702.428979534336</v>
      </c>
      <c r="P2803" s="181">
        <v>17616.068497562923</v>
      </c>
      <c r="Q2803" s="181">
        <v>17513.669132903331</v>
      </c>
      <c r="R2803" s="181">
        <v>17397.482242824204</v>
      </c>
      <c r="S2803" s="181">
        <v>17269.220543818439</v>
      </c>
      <c r="T2803" s="181">
        <v>17130.325177982737</v>
      </c>
      <c r="U2803" s="181">
        <v>16981.667072827608</v>
      </c>
      <c r="V2803" s="181">
        <v>16823.84077819499</v>
      </c>
      <c r="W2803" s="181">
        <v>16657.517679865945</v>
      </c>
      <c r="X2803" s="181">
        <v>16483.189761497029</v>
      </c>
      <c r="Y2803" s="181">
        <v>16301.163464059306</v>
      </c>
    </row>
    <row r="2804" spans="1:25" x14ac:dyDescent="0.25">
      <c r="A2804" s="178" t="s">
        <v>2206</v>
      </c>
      <c r="B2804" s="178" t="s">
        <v>913</v>
      </c>
      <c r="C2804" s="178" t="s">
        <v>503</v>
      </c>
      <c r="D2804" s="178" t="s">
        <v>2657</v>
      </c>
      <c r="E2804" s="181">
        <v>22456.572643878775</v>
      </c>
      <c r="F2804" s="181">
        <v>23001.768802386185</v>
      </c>
      <c r="G2804" s="181">
        <v>23349.403871153147</v>
      </c>
      <c r="H2804" s="181">
        <v>23550.088901926993</v>
      </c>
      <c r="I2804" s="181">
        <v>23635.124769200149</v>
      </c>
      <c r="J2804" s="182">
        <v>23628.974754167677</v>
      </c>
      <c r="K2804" s="181">
        <v>23551.271426690655</v>
      </c>
      <c r="L2804" s="181">
        <v>23417.522185919519</v>
      </c>
      <c r="M2804" s="181">
        <v>23239.315315735355</v>
      </c>
      <c r="N2804" s="181">
        <v>23025.607505137919</v>
      </c>
      <c r="O2804" s="181">
        <v>22783.950810257666</v>
      </c>
      <c r="P2804" s="181">
        <v>22520.098779420154</v>
      </c>
      <c r="Q2804" s="181">
        <v>22238.401596798889</v>
      </c>
      <c r="R2804" s="181">
        <v>21942.0882304816</v>
      </c>
      <c r="S2804" s="181">
        <v>21633.631022107926</v>
      </c>
      <c r="T2804" s="181">
        <v>21315.10206673116</v>
      </c>
      <c r="U2804" s="181">
        <v>20987.816524446822</v>
      </c>
      <c r="V2804" s="181">
        <v>20652.717920352112</v>
      </c>
      <c r="W2804" s="181">
        <v>20310.820776367575</v>
      </c>
      <c r="X2804" s="181">
        <v>19962.897490584615</v>
      </c>
      <c r="Y2804" s="181">
        <v>19609.478670763929</v>
      </c>
    </row>
    <row r="2805" spans="1:25" x14ac:dyDescent="0.25">
      <c r="A2805" s="178" t="s">
        <v>2206</v>
      </c>
      <c r="B2805" s="178" t="s">
        <v>913</v>
      </c>
      <c r="C2805" s="178" t="s">
        <v>276</v>
      </c>
      <c r="D2805" s="178" t="s">
        <v>2658</v>
      </c>
      <c r="E2805" s="181">
        <v>2240.5325330679598</v>
      </c>
      <c r="F2805" s="181">
        <v>2358.8226743685968</v>
      </c>
      <c r="G2805" s="181">
        <v>2461.1389686704638</v>
      </c>
      <c r="H2805" s="181">
        <v>2551.4036385648783</v>
      </c>
      <c r="I2805" s="181">
        <v>2631.9085730415122</v>
      </c>
      <c r="J2805" s="182">
        <v>2704.4817652428305</v>
      </c>
      <c r="K2805" s="181">
        <v>2770.6381943569013</v>
      </c>
      <c r="L2805" s="181">
        <v>2831.6050575999234</v>
      </c>
      <c r="M2805" s="181">
        <v>2888.2936632929786</v>
      </c>
      <c r="N2805" s="181">
        <v>2941.408859009789</v>
      </c>
      <c r="O2805" s="181">
        <v>2991.5730549688401</v>
      </c>
      <c r="P2805" s="181">
        <v>3039.25506775651</v>
      </c>
      <c r="Q2805" s="181">
        <v>3084.7978321448627</v>
      </c>
      <c r="R2805" s="181">
        <v>3128.4367227690927</v>
      </c>
      <c r="S2805" s="181">
        <v>3170.334714622591</v>
      </c>
      <c r="T2805" s="181">
        <v>3210.6236052490403</v>
      </c>
      <c r="U2805" s="181">
        <v>3249.342691707915</v>
      </c>
      <c r="V2805" s="181">
        <v>3286.4857299283635</v>
      </c>
      <c r="W2805" s="181">
        <v>3322.0662670161228</v>
      </c>
      <c r="X2805" s="181">
        <v>3356.0673976096678</v>
      </c>
      <c r="Y2805" s="181">
        <v>3388.4370744768416</v>
      </c>
    </row>
    <row r="2806" spans="1:25" x14ac:dyDescent="0.25">
      <c r="A2806" s="178" t="s">
        <v>2206</v>
      </c>
      <c r="B2806" s="178" t="s">
        <v>913</v>
      </c>
      <c r="C2806" s="178" t="s">
        <v>755</v>
      </c>
      <c r="D2806" s="178" t="s">
        <v>2659</v>
      </c>
      <c r="E2806" s="181">
        <v>5477.3128347278944</v>
      </c>
      <c r="F2806" s="181">
        <v>5804.5604194204643</v>
      </c>
      <c r="G2806" s="181">
        <v>6096.3224467024083</v>
      </c>
      <c r="H2806" s="181">
        <v>6361.6345012170168</v>
      </c>
      <c r="I2806" s="181">
        <v>6605.6885338965494</v>
      </c>
      <c r="J2806" s="182">
        <v>6832.6488502349912</v>
      </c>
      <c r="K2806" s="181">
        <v>7045.9995536133401</v>
      </c>
      <c r="L2806" s="181">
        <v>7248.5848044837958</v>
      </c>
      <c r="M2806" s="181">
        <v>7442.5137006434043</v>
      </c>
      <c r="N2806" s="181">
        <v>7629.4185667181937</v>
      </c>
      <c r="O2806" s="181">
        <v>7810.7620792480275</v>
      </c>
      <c r="P2806" s="181">
        <v>7987.643918511445</v>
      </c>
      <c r="Q2806" s="181">
        <v>8160.861438580243</v>
      </c>
      <c r="R2806" s="181">
        <v>8330.9479808480046</v>
      </c>
      <c r="S2806" s="181">
        <v>8498.2580467530279</v>
      </c>
      <c r="T2806" s="181">
        <v>8663.0723776398445</v>
      </c>
      <c r="U2806" s="181">
        <v>8825.4287975055468</v>
      </c>
      <c r="V2806" s="181">
        <v>8985.2424492796854</v>
      </c>
      <c r="W2806" s="181">
        <v>9142.4815175851199</v>
      </c>
      <c r="X2806" s="181">
        <v>9297.0298223548962</v>
      </c>
      <c r="Y2806" s="181">
        <v>9448.6709626872107</v>
      </c>
    </row>
    <row r="2807" spans="1:25" x14ac:dyDescent="0.25">
      <c r="A2807" s="178" t="s">
        <v>2206</v>
      </c>
      <c r="B2807" s="178" t="s">
        <v>913</v>
      </c>
      <c r="C2807" s="178" t="s">
        <v>510</v>
      </c>
      <c r="D2807" s="178" t="s">
        <v>2382</v>
      </c>
      <c r="E2807" s="181">
        <v>18227.644358682799</v>
      </c>
      <c r="F2807" s="181">
        <v>18773.790539361598</v>
      </c>
      <c r="G2807" s="181">
        <v>19163.29536267151</v>
      </c>
      <c r="H2807" s="181">
        <v>19435.271382475981</v>
      </c>
      <c r="I2807" s="181">
        <v>19613.704125077064</v>
      </c>
      <c r="J2807" s="182">
        <v>19717.427866841317</v>
      </c>
      <c r="K2807" s="181">
        <v>19761.659053272655</v>
      </c>
      <c r="L2807" s="181">
        <v>19758.485240483024</v>
      </c>
      <c r="M2807" s="181">
        <v>19716.948277097712</v>
      </c>
      <c r="N2807" s="181">
        <v>19644.054395279367</v>
      </c>
      <c r="O2807" s="181">
        <v>19545.767435586837</v>
      </c>
      <c r="P2807" s="181">
        <v>19426.637926640939</v>
      </c>
      <c r="Q2807" s="181">
        <v>19290.104732308824</v>
      </c>
      <c r="R2807" s="181">
        <v>19138.708858567628</v>
      </c>
      <c r="S2807" s="181">
        <v>18974.387217365402</v>
      </c>
      <c r="T2807" s="181">
        <v>18798.769359097303</v>
      </c>
      <c r="U2807" s="181">
        <v>18612.851996280093</v>
      </c>
      <c r="V2807" s="181">
        <v>18417.324515297008</v>
      </c>
      <c r="W2807" s="181">
        <v>18212.957035958931</v>
      </c>
      <c r="X2807" s="181">
        <v>18000.32008545853</v>
      </c>
      <c r="Y2807" s="181">
        <v>17779.77910941275</v>
      </c>
    </row>
    <row r="2808" spans="1:25" x14ac:dyDescent="0.25">
      <c r="A2808" s="178" t="s">
        <v>2206</v>
      </c>
      <c r="B2808" s="178" t="s">
        <v>913</v>
      </c>
      <c r="C2808" s="178" t="s">
        <v>733</v>
      </c>
      <c r="D2808" s="178" t="s">
        <v>2660</v>
      </c>
      <c r="E2808" s="181">
        <v>248315.78126781373</v>
      </c>
      <c r="F2808" s="181">
        <v>263374.2678020678</v>
      </c>
      <c r="G2808" s="181">
        <v>276846.58129445178</v>
      </c>
      <c r="H2808" s="181">
        <v>289139.33581472823</v>
      </c>
      <c r="I2808" s="181">
        <v>300485.68538327073</v>
      </c>
      <c r="J2808" s="182">
        <v>311072.79201806628</v>
      </c>
      <c r="K2808" s="181">
        <v>321057.46110279404</v>
      </c>
      <c r="L2808" s="181">
        <v>330567.84764148656</v>
      </c>
      <c r="M2808" s="181">
        <v>339698.9923958212</v>
      </c>
      <c r="N2808" s="181">
        <v>348524.47999323212</v>
      </c>
      <c r="O2808" s="181">
        <v>357110.38934246282</v>
      </c>
      <c r="P2808" s="181">
        <v>365506.41394318384</v>
      </c>
      <c r="Q2808" s="181">
        <v>373748.57065431902</v>
      </c>
      <c r="R2808" s="181">
        <v>381860.89764442976</v>
      </c>
      <c r="S2808" s="181">
        <v>389859.31078269909</v>
      </c>
      <c r="T2808" s="181">
        <v>397756.39374906191</v>
      </c>
      <c r="U2808" s="181">
        <v>405553.6105674085</v>
      </c>
      <c r="V2808" s="181">
        <v>413246.78835599532</v>
      </c>
      <c r="W2808" s="181">
        <v>420834.18210337328</v>
      </c>
      <c r="X2808" s="181">
        <v>428310.15471392521</v>
      </c>
      <c r="Y2808" s="181">
        <v>435664.42945372121</v>
      </c>
    </row>
    <row r="2809" spans="1:25" x14ac:dyDescent="0.25">
      <c r="A2809" s="178" t="s">
        <v>2206</v>
      </c>
      <c r="B2809" s="178" t="s">
        <v>913</v>
      </c>
      <c r="C2809" s="178" t="s">
        <v>246</v>
      </c>
      <c r="D2809" s="178" t="s">
        <v>2661</v>
      </c>
      <c r="E2809" s="181">
        <v>36272.84828237653</v>
      </c>
      <c r="F2809" s="181">
        <v>36657.705175991447</v>
      </c>
      <c r="G2809" s="181">
        <v>36715.182586637689</v>
      </c>
      <c r="H2809" s="181">
        <v>36536.614347587878</v>
      </c>
      <c r="I2809" s="181">
        <v>36179.245407650487</v>
      </c>
      <c r="J2809" s="182">
        <v>35687.188808643921</v>
      </c>
      <c r="K2809" s="181">
        <v>35095.196065583841</v>
      </c>
      <c r="L2809" s="181">
        <v>34430.244812729499</v>
      </c>
      <c r="M2809" s="181">
        <v>33712.297748512516</v>
      </c>
      <c r="N2809" s="181">
        <v>32956.567895056338</v>
      </c>
      <c r="O2809" s="181">
        <v>32175.534476671361</v>
      </c>
      <c r="P2809" s="181">
        <v>31378.550769215515</v>
      </c>
      <c r="Q2809" s="181">
        <v>30572.574666536701</v>
      </c>
      <c r="R2809" s="181">
        <v>29762.695261797679</v>
      </c>
      <c r="S2809" s="181">
        <v>28952.733569527041</v>
      </c>
      <c r="T2809" s="181">
        <v>28145.788981563775</v>
      </c>
      <c r="U2809" s="181">
        <v>27343.816107899038</v>
      </c>
      <c r="V2809" s="181">
        <v>26548.191040752714</v>
      </c>
      <c r="W2809" s="181">
        <v>25760.307908455507</v>
      </c>
      <c r="X2809" s="181">
        <v>24981.183386296987</v>
      </c>
      <c r="Y2809" s="181">
        <v>24211.479773618354</v>
      </c>
    </row>
    <row r="2810" spans="1:25" x14ac:dyDescent="0.25">
      <c r="A2810" s="178" t="s">
        <v>2206</v>
      </c>
      <c r="B2810" s="178" t="s">
        <v>913</v>
      </c>
      <c r="C2810" s="178" t="s">
        <v>1482</v>
      </c>
      <c r="D2810" s="178" t="s">
        <v>2662</v>
      </c>
      <c r="E2810" s="181">
        <v>3341.3248205862533</v>
      </c>
      <c r="F2810" s="181">
        <v>3404.9907585638048</v>
      </c>
      <c r="G2810" s="181">
        <v>3438.8242599531841</v>
      </c>
      <c r="H2810" s="181">
        <v>3450.6921573144164</v>
      </c>
      <c r="I2810" s="181">
        <v>3445.4904163118531</v>
      </c>
      <c r="J2810" s="182">
        <v>3427.0268448005959</v>
      </c>
      <c r="K2810" s="181">
        <v>3398.3371794346858</v>
      </c>
      <c r="L2810" s="181">
        <v>3361.8050922399684</v>
      </c>
      <c r="M2810" s="181">
        <v>3319.2074762556017</v>
      </c>
      <c r="N2810" s="181">
        <v>3271.9122668605141</v>
      </c>
      <c r="O2810" s="181">
        <v>3221.0618790191656</v>
      </c>
      <c r="P2810" s="181">
        <v>3167.5232105386322</v>
      </c>
      <c r="Q2810" s="181">
        <v>3111.949671595944</v>
      </c>
      <c r="R2810" s="181">
        <v>3054.8256892171412</v>
      </c>
      <c r="S2810" s="181">
        <v>2996.5213501373137</v>
      </c>
      <c r="T2810" s="181">
        <v>2937.344304492955</v>
      </c>
      <c r="U2810" s="181">
        <v>2877.4923608560794</v>
      </c>
      <c r="V2810" s="181">
        <v>2817.1087652332385</v>
      </c>
      <c r="W2810" s="181">
        <v>2756.3436110151642</v>
      </c>
      <c r="X2810" s="181">
        <v>2695.3113518905047</v>
      </c>
      <c r="Y2810" s="181">
        <v>2634.0917172956861</v>
      </c>
    </row>
    <row r="2811" spans="1:25" x14ac:dyDescent="0.25">
      <c r="A2811" s="178" t="s">
        <v>2206</v>
      </c>
      <c r="B2811" s="178" t="s">
        <v>913</v>
      </c>
      <c r="C2811" s="178" t="s">
        <v>1581</v>
      </c>
      <c r="D2811" s="178" t="s">
        <v>2663</v>
      </c>
      <c r="E2811" s="181">
        <v>15436.715681855692</v>
      </c>
      <c r="F2811" s="181">
        <v>15981.176322969979</v>
      </c>
      <c r="G2811" s="181">
        <v>16396.810772622921</v>
      </c>
      <c r="H2811" s="181">
        <v>16715.224610749188</v>
      </c>
      <c r="I2811" s="181">
        <v>16955.618774050807</v>
      </c>
      <c r="J2811" s="182">
        <v>17133.129628444112</v>
      </c>
      <c r="K2811" s="181">
        <v>17260.058305566607</v>
      </c>
      <c r="L2811" s="181">
        <v>17346.222764908503</v>
      </c>
      <c r="M2811" s="181">
        <v>17398.963856744402</v>
      </c>
      <c r="N2811" s="181">
        <v>17423.974750311922</v>
      </c>
      <c r="O2811" s="181">
        <v>17426.141986189246</v>
      </c>
      <c r="P2811" s="181">
        <v>17409.190732756873</v>
      </c>
      <c r="Q2811" s="181">
        <v>17375.925238655505</v>
      </c>
      <c r="R2811" s="181">
        <v>17328.39766511929</v>
      </c>
      <c r="S2811" s="181">
        <v>17268.155283192122</v>
      </c>
      <c r="T2811" s="181">
        <v>17196.498337715093</v>
      </c>
      <c r="U2811" s="181">
        <v>17114.173982242239</v>
      </c>
      <c r="V2811" s="181">
        <v>17021.662509095804</v>
      </c>
      <c r="W2811" s="181">
        <v>16919.530759955305</v>
      </c>
      <c r="X2811" s="181">
        <v>16808.172453934723</v>
      </c>
      <c r="Y2811" s="181">
        <v>16687.798410611125</v>
      </c>
    </row>
    <row r="2812" spans="1:25" x14ac:dyDescent="0.25">
      <c r="A2812" s="178" t="s">
        <v>2206</v>
      </c>
      <c r="B2812" s="178" t="s">
        <v>913</v>
      </c>
      <c r="C2812" s="178" t="s">
        <v>240</v>
      </c>
      <c r="D2812" s="178" t="s">
        <v>241</v>
      </c>
      <c r="E2812" s="181">
        <v>5597.2315476139665</v>
      </c>
      <c r="F2812" s="181">
        <v>5852.1345052551223</v>
      </c>
      <c r="G2812" s="181">
        <v>6066.120194375133</v>
      </c>
      <c r="H2812" s="181">
        <v>6249.8111254604737</v>
      </c>
      <c r="I2812" s="181">
        <v>6409.5325317420047</v>
      </c>
      <c r="J2812" s="182">
        <v>6550.2874890175917</v>
      </c>
      <c r="K2812" s="181">
        <v>6676.1736431886466</v>
      </c>
      <c r="L2812" s="181">
        <v>6790.4807027149827</v>
      </c>
      <c r="M2812" s="181">
        <v>6895.6539028989282</v>
      </c>
      <c r="N2812" s="181">
        <v>6993.5816981439966</v>
      </c>
      <c r="O2812" s="181">
        <v>7085.9076124610738</v>
      </c>
      <c r="P2812" s="181">
        <v>7173.8723525870691</v>
      </c>
      <c r="Q2812" s="181">
        <v>7258.3904258854818</v>
      </c>
      <c r="R2812" s="181">
        <v>7340.101587006624</v>
      </c>
      <c r="S2812" s="181">
        <v>7419.4594376115419</v>
      </c>
      <c r="T2812" s="181">
        <v>7496.8317641620115</v>
      </c>
      <c r="U2812" s="181">
        <v>7572.3599072766301</v>
      </c>
      <c r="V2812" s="181">
        <v>7646.0710960411998</v>
      </c>
      <c r="W2812" s="181">
        <v>7718.031578619908</v>
      </c>
      <c r="X2812" s="181">
        <v>7788.2300503329316</v>
      </c>
      <c r="Y2812" s="181">
        <v>7856.5674787963626</v>
      </c>
    </row>
    <row r="2813" spans="1:25" x14ac:dyDescent="0.25">
      <c r="A2813" s="178" t="s">
        <v>2206</v>
      </c>
      <c r="B2813" s="178" t="s">
        <v>917</v>
      </c>
      <c r="C2813" s="178" t="s">
        <v>218</v>
      </c>
      <c r="D2813" s="178" t="s">
        <v>2664</v>
      </c>
      <c r="E2813" s="181">
        <v>26320.793759383327</v>
      </c>
      <c r="F2813" s="181">
        <v>26972.747196269716</v>
      </c>
      <c r="G2813" s="181">
        <v>27591.540019347132</v>
      </c>
      <c r="H2813" s="181">
        <v>28200.955762824899</v>
      </c>
      <c r="I2813" s="181">
        <v>28806.574677878914</v>
      </c>
      <c r="J2813" s="182">
        <v>29411.688315224819</v>
      </c>
      <c r="K2813" s="181">
        <v>30019.146936395591</v>
      </c>
      <c r="L2813" s="181">
        <v>30630.44794915503</v>
      </c>
      <c r="M2813" s="181">
        <v>31245.659495069329</v>
      </c>
      <c r="N2813" s="181">
        <v>31864.456742441507</v>
      </c>
      <c r="O2813" s="181">
        <v>32487.096927307481</v>
      </c>
      <c r="P2813" s="181">
        <v>33113.315012626466</v>
      </c>
      <c r="Q2813" s="181">
        <v>33742.501450139964</v>
      </c>
      <c r="R2813" s="181">
        <v>34373.860292377009</v>
      </c>
      <c r="S2813" s="181">
        <v>35006.612393610703</v>
      </c>
      <c r="T2813" s="181">
        <v>35639.997152692311</v>
      </c>
      <c r="U2813" s="181">
        <v>36270.380837917495</v>
      </c>
      <c r="V2813" s="181">
        <v>36894.152230203566</v>
      </c>
      <c r="W2813" s="181">
        <v>37510.709036913147</v>
      </c>
      <c r="X2813" s="181">
        <v>38119.459341871872</v>
      </c>
      <c r="Y2813" s="181">
        <v>38719.460649866181</v>
      </c>
    </row>
    <row r="2814" spans="1:25" x14ac:dyDescent="0.25">
      <c r="A2814" s="178" t="s">
        <v>2206</v>
      </c>
      <c r="B2814" s="178" t="s">
        <v>917</v>
      </c>
      <c r="C2814" s="178" t="s">
        <v>638</v>
      </c>
      <c r="D2814" s="178" t="s">
        <v>2665</v>
      </c>
      <c r="E2814" s="181">
        <v>2596.0347479115544</v>
      </c>
      <c r="F2814" s="181">
        <v>2597.2670229721025</v>
      </c>
      <c r="G2814" s="181">
        <v>2593.8643553936731</v>
      </c>
      <c r="H2814" s="181">
        <v>2588.3025945214763</v>
      </c>
      <c r="I2814" s="181">
        <v>2581.2064474582339</v>
      </c>
      <c r="J2814" s="182">
        <v>2572.947805490247</v>
      </c>
      <c r="K2814" s="181">
        <v>2563.8302557681113</v>
      </c>
      <c r="L2814" s="181">
        <v>2554.0192737249636</v>
      </c>
      <c r="M2814" s="181">
        <v>2543.5508146372081</v>
      </c>
      <c r="N2814" s="181">
        <v>2532.4282041991773</v>
      </c>
      <c r="O2814" s="181">
        <v>2520.7015460774164</v>
      </c>
      <c r="P2814" s="181">
        <v>2508.3785868342325</v>
      </c>
      <c r="Q2814" s="181">
        <v>2495.442686284493</v>
      </c>
      <c r="R2814" s="181">
        <v>2481.867159751298</v>
      </c>
      <c r="S2814" s="181">
        <v>2467.6309649816717</v>
      </c>
      <c r="T2814" s="181">
        <v>2452.7183854862678</v>
      </c>
      <c r="U2814" s="181">
        <v>2436.9243193082857</v>
      </c>
      <c r="V2814" s="181">
        <v>2420.0668468532494</v>
      </c>
      <c r="W2814" s="181">
        <v>2402.1769789387527</v>
      </c>
      <c r="X2814" s="181">
        <v>2383.2870874962878</v>
      </c>
      <c r="Y2814" s="181">
        <v>2363.4086857359162</v>
      </c>
    </row>
    <row r="2815" spans="1:25" x14ac:dyDescent="0.25">
      <c r="A2815" s="178" t="s">
        <v>2206</v>
      </c>
      <c r="B2815" s="178" t="s">
        <v>917</v>
      </c>
      <c r="C2815" s="178" t="s">
        <v>577</v>
      </c>
      <c r="D2815" s="178" t="s">
        <v>2666</v>
      </c>
      <c r="E2815" s="181">
        <v>3212.1822355487902</v>
      </c>
      <c r="F2815" s="181">
        <v>3352.3914756647764</v>
      </c>
      <c r="G2815" s="181">
        <v>3492.4792857578814</v>
      </c>
      <c r="H2815" s="181">
        <v>3635.382204324565</v>
      </c>
      <c r="I2815" s="181">
        <v>3781.8667425412805</v>
      </c>
      <c r="J2815" s="182">
        <v>3932.4472758185452</v>
      </c>
      <c r="K2815" s="181">
        <v>4087.6118747502192</v>
      </c>
      <c r="L2815" s="181">
        <v>4247.6918735178679</v>
      </c>
      <c r="M2815" s="181">
        <v>4412.8351629410936</v>
      </c>
      <c r="N2815" s="181">
        <v>4583.1374279637348</v>
      </c>
      <c r="O2815" s="181">
        <v>4758.7798890883532</v>
      </c>
      <c r="P2815" s="181">
        <v>4939.8723434533613</v>
      </c>
      <c r="Q2815" s="181">
        <v>5126.4732141623026</v>
      </c>
      <c r="R2815" s="181">
        <v>5318.6091548046479</v>
      </c>
      <c r="S2815" s="181">
        <v>5516.3041941920437</v>
      </c>
      <c r="T2815" s="181">
        <v>5719.5799340393969</v>
      </c>
      <c r="U2815" s="181">
        <v>5927.9828814051461</v>
      </c>
      <c r="V2815" s="181">
        <v>6141.02283811916</v>
      </c>
      <c r="W2815" s="181">
        <v>6358.6775511440665</v>
      </c>
      <c r="X2815" s="181">
        <v>6580.920029419819</v>
      </c>
      <c r="Y2815" s="181">
        <v>6807.6549018109081</v>
      </c>
    </row>
    <row r="2816" spans="1:25" x14ac:dyDescent="0.25">
      <c r="A2816" s="178" t="s">
        <v>2206</v>
      </c>
      <c r="B2816" s="178" t="s">
        <v>917</v>
      </c>
      <c r="C2816" s="178" t="s">
        <v>2667</v>
      </c>
      <c r="D2816" s="178" t="s">
        <v>661</v>
      </c>
      <c r="E2816" s="181">
        <v>1276.452211888474</v>
      </c>
      <c r="F2816" s="181">
        <v>1332.1683517427487</v>
      </c>
      <c r="G2816" s="181">
        <v>1387.836237914657</v>
      </c>
      <c r="H2816" s="181">
        <v>1444.6227877159315</v>
      </c>
      <c r="I2816" s="181">
        <v>1502.8325962208471</v>
      </c>
      <c r="J2816" s="182">
        <v>1562.6700651670226</v>
      </c>
      <c r="K2816" s="181">
        <v>1624.3291433230543</v>
      </c>
      <c r="L2816" s="181">
        <v>1687.94149577452</v>
      </c>
      <c r="M2816" s="181">
        <v>1753.5658911559349</v>
      </c>
      <c r="N2816" s="181">
        <v>1821.2403526083451</v>
      </c>
      <c r="O2816" s="181">
        <v>1891.0368932662402</v>
      </c>
      <c r="P2816" s="181">
        <v>1962.9991441536124</v>
      </c>
      <c r="Q2816" s="181">
        <v>2037.1503213566848</v>
      </c>
      <c r="R2816" s="181">
        <v>2113.5010164393034</v>
      </c>
      <c r="S2816" s="181">
        <v>2192.0607779349962</v>
      </c>
      <c r="T2816" s="181">
        <v>2272.8381899011906</v>
      </c>
      <c r="U2816" s="181">
        <v>2355.6530439854691</v>
      </c>
      <c r="V2816" s="181">
        <v>2440.3105459661324</v>
      </c>
      <c r="W2816" s="181">
        <v>2526.8018529642</v>
      </c>
      <c r="X2816" s="181">
        <v>2615.1162393122681</v>
      </c>
      <c r="Y2816" s="181">
        <v>2705.2158065699791</v>
      </c>
    </row>
    <row r="2817" spans="1:25" x14ac:dyDescent="0.25">
      <c r="A2817" s="178" t="s">
        <v>2206</v>
      </c>
      <c r="B2817" s="178" t="s">
        <v>917</v>
      </c>
      <c r="C2817" s="178" t="s">
        <v>240</v>
      </c>
      <c r="D2817" s="178" t="s">
        <v>241</v>
      </c>
      <c r="E2817" s="181">
        <v>39584.395343254226</v>
      </c>
      <c r="F2817" s="181">
        <v>40130.798152951778</v>
      </c>
      <c r="G2817" s="181">
        <v>40613.424181067938</v>
      </c>
      <c r="H2817" s="181">
        <v>41068.825858860786</v>
      </c>
      <c r="I2817" s="181">
        <v>41505.810594473231</v>
      </c>
      <c r="J2817" s="182">
        <v>41929.566510413395</v>
      </c>
      <c r="K2817" s="181">
        <v>42344.4523014062</v>
      </c>
      <c r="L2817" s="181">
        <v>42752.764599529335</v>
      </c>
      <c r="M2817" s="181">
        <v>43154.737251356572</v>
      </c>
      <c r="N2817" s="181">
        <v>43550.063746319465</v>
      </c>
      <c r="O2817" s="181">
        <v>43939.244066438849</v>
      </c>
      <c r="P2817" s="181">
        <v>44322.065119151157</v>
      </c>
      <c r="Q2817" s="181">
        <v>44697.872843827987</v>
      </c>
      <c r="R2817" s="181">
        <v>45065.802493496551</v>
      </c>
      <c r="S2817" s="181">
        <v>45425.05369819815</v>
      </c>
      <c r="T2817" s="181">
        <v>45774.890126019767</v>
      </c>
      <c r="U2817" s="181">
        <v>46110.960649029119</v>
      </c>
      <c r="V2817" s="181">
        <v>46429.126892030188</v>
      </c>
      <c r="W2817" s="181">
        <v>46729.175529338369</v>
      </c>
      <c r="X2817" s="181">
        <v>47010.925764361105</v>
      </c>
      <c r="Y2817" s="181">
        <v>47273.78711151013</v>
      </c>
    </row>
    <row r="2818" spans="1:25" x14ac:dyDescent="0.25">
      <c r="A2818" s="178" t="s">
        <v>2206</v>
      </c>
      <c r="B2818" s="178" t="s">
        <v>918</v>
      </c>
      <c r="C2818" s="178" t="s">
        <v>218</v>
      </c>
      <c r="D2818" s="178" t="s">
        <v>2668</v>
      </c>
      <c r="E2818" s="181">
        <v>5778.9665125841457</v>
      </c>
      <c r="F2818" s="181">
        <v>5878.5748825971395</v>
      </c>
      <c r="G2818" s="181">
        <v>5973.3657630783309</v>
      </c>
      <c r="H2818" s="181">
        <v>6067.3741408092728</v>
      </c>
      <c r="I2818" s="181">
        <v>6160.9607524968978</v>
      </c>
      <c r="J2818" s="182">
        <v>6254.1469625794907</v>
      </c>
      <c r="K2818" s="181">
        <v>6346.9840571776895</v>
      </c>
      <c r="L2818" s="181">
        <v>6439.4844624080097</v>
      </c>
      <c r="M2818" s="181">
        <v>6531.4898263471441</v>
      </c>
      <c r="N2818" s="181">
        <v>6622.8267026694566</v>
      </c>
      <c r="O2818" s="181">
        <v>6713.4919842158306</v>
      </c>
      <c r="P2818" s="181">
        <v>6803.4285300398578</v>
      </c>
      <c r="Q2818" s="181">
        <v>6892.5421640190589</v>
      </c>
      <c r="R2818" s="181">
        <v>6980.7128707916927</v>
      </c>
      <c r="S2818" s="181">
        <v>7067.8353904004225</v>
      </c>
      <c r="T2818" s="181">
        <v>7153.78173787387</v>
      </c>
      <c r="U2818" s="181">
        <v>7238.2202108239117</v>
      </c>
      <c r="V2818" s="181">
        <v>7320.8611165938237</v>
      </c>
      <c r="W2818" s="181">
        <v>7401.6135106463134</v>
      </c>
      <c r="X2818" s="181">
        <v>7480.3871630697613</v>
      </c>
      <c r="Y2818" s="181">
        <v>7556.9922443111664</v>
      </c>
    </row>
    <row r="2819" spans="1:25" x14ac:dyDescent="0.25">
      <c r="A2819" s="178" t="s">
        <v>2206</v>
      </c>
      <c r="B2819" s="178" t="s">
        <v>918</v>
      </c>
      <c r="C2819" s="178" t="s">
        <v>475</v>
      </c>
      <c r="D2819" s="178" t="s">
        <v>2669</v>
      </c>
      <c r="E2819" s="181">
        <v>2351.392019677412</v>
      </c>
      <c r="F2819" s="181">
        <v>2399.0233925904467</v>
      </c>
      <c r="G2819" s="181">
        <v>2444.9450477653127</v>
      </c>
      <c r="H2819" s="181">
        <v>2490.7970130447802</v>
      </c>
      <c r="I2819" s="181">
        <v>2536.7260464080127</v>
      </c>
      <c r="J2819" s="182">
        <v>2582.7405084253578</v>
      </c>
      <c r="K2819" s="181">
        <v>2628.861252775971</v>
      </c>
      <c r="L2819" s="181">
        <v>2675.0932376659816</v>
      </c>
      <c r="M2819" s="181">
        <v>2721.3703238603216</v>
      </c>
      <c r="N2819" s="181">
        <v>2767.6192775502855</v>
      </c>
      <c r="O2819" s="181">
        <v>2813.8373919617043</v>
      </c>
      <c r="P2819" s="181">
        <v>2859.9992197822426</v>
      </c>
      <c r="Q2819" s="181">
        <v>2906.0634028051891</v>
      </c>
      <c r="R2819" s="181">
        <v>2951.9771724348457</v>
      </c>
      <c r="S2819" s="181">
        <v>2997.6934013832015</v>
      </c>
      <c r="T2819" s="181">
        <v>3043.1547481932062</v>
      </c>
      <c r="U2819" s="181">
        <v>3088.2162885511707</v>
      </c>
      <c r="V2819" s="181">
        <v>3132.7493718276291</v>
      </c>
      <c r="W2819" s="181">
        <v>3176.709146137192</v>
      </c>
      <c r="X2819" s="181">
        <v>3220.050566966007</v>
      </c>
      <c r="Y2819" s="181">
        <v>3262.6850880409324</v>
      </c>
    </row>
    <row r="2820" spans="1:25" x14ac:dyDescent="0.25">
      <c r="A2820" s="178" t="s">
        <v>2206</v>
      </c>
      <c r="B2820" s="178" t="s">
        <v>918</v>
      </c>
      <c r="C2820" s="178" t="s">
        <v>240</v>
      </c>
      <c r="D2820" s="178" t="s">
        <v>241</v>
      </c>
      <c r="E2820" s="181">
        <v>3366.0197279937124</v>
      </c>
      <c r="F2820" s="181">
        <v>3428.4841454694574</v>
      </c>
      <c r="G2820" s="181">
        <v>3488.3848703469148</v>
      </c>
      <c r="H2820" s="181">
        <v>3548.0750553834055</v>
      </c>
      <c r="I2820" s="181">
        <v>3607.7688027290642</v>
      </c>
      <c r="J2820" s="182">
        <v>3667.4823187812858</v>
      </c>
      <c r="K2820" s="181">
        <v>3727.2494169922825</v>
      </c>
      <c r="L2820" s="181">
        <v>3787.0811989239428</v>
      </c>
      <c r="M2820" s="181">
        <v>3846.8881969369368</v>
      </c>
      <c r="N2820" s="181">
        <v>3906.5714495725879</v>
      </c>
      <c r="O2820" s="181">
        <v>3966.1319557261359</v>
      </c>
      <c r="P2820" s="181">
        <v>4025.5386716745693</v>
      </c>
      <c r="Q2820" s="181">
        <v>4084.738330952071</v>
      </c>
      <c r="R2820" s="181">
        <v>4143.6619037919691</v>
      </c>
      <c r="S2820" s="181">
        <v>4202.2485918850316</v>
      </c>
      <c r="T2820" s="181">
        <v>4260.4235600406</v>
      </c>
      <c r="U2820" s="181">
        <v>4317.9898326933162</v>
      </c>
      <c r="V2820" s="181">
        <v>4374.7740720045122</v>
      </c>
      <c r="W2820" s="181">
        <v>4430.7205667441485</v>
      </c>
      <c r="X2820" s="181">
        <v>4485.77347800396</v>
      </c>
      <c r="Y2820" s="181">
        <v>4539.8165645650251</v>
      </c>
    </row>
    <row r="2821" spans="1:25" x14ac:dyDescent="0.25">
      <c r="A2821" s="178" t="s">
        <v>2206</v>
      </c>
      <c r="B2821" s="178" t="s">
        <v>920</v>
      </c>
      <c r="C2821" s="178" t="s">
        <v>218</v>
      </c>
      <c r="D2821" s="178" t="s">
        <v>2670</v>
      </c>
      <c r="E2821" s="181">
        <v>6480.6403050110821</v>
      </c>
      <c r="F2821" s="181">
        <v>6634.3116613803686</v>
      </c>
      <c r="G2821" s="181">
        <v>6784.8854120623719</v>
      </c>
      <c r="H2821" s="181">
        <v>6936.7366193421349</v>
      </c>
      <c r="I2821" s="181">
        <v>7089.9983324124742</v>
      </c>
      <c r="J2821" s="182">
        <v>7244.5305530341238</v>
      </c>
      <c r="K2821" s="181">
        <v>7400.2527065255026</v>
      </c>
      <c r="L2821" s="181">
        <v>7557.0724181540181</v>
      </c>
      <c r="M2821" s="181">
        <v>7714.7059883991933</v>
      </c>
      <c r="N2821" s="181">
        <v>7872.8443417712497</v>
      </c>
      <c r="O2821" s="181">
        <v>8031.4071127015313</v>
      </c>
      <c r="P2821" s="181">
        <v>8190.2613751122626</v>
      </c>
      <c r="Q2821" s="181">
        <v>8349.2440858603077</v>
      </c>
      <c r="R2821" s="181">
        <v>8508.1903962566848</v>
      </c>
      <c r="S2821" s="181">
        <v>8666.9619083921443</v>
      </c>
      <c r="T2821" s="181">
        <v>8825.472390127019</v>
      </c>
      <c r="U2821" s="181">
        <v>8983.345567891427</v>
      </c>
      <c r="V2821" s="181">
        <v>9140.1738378979117</v>
      </c>
      <c r="W2821" s="181">
        <v>9295.8501225099062</v>
      </c>
      <c r="X2821" s="181">
        <v>9450.288468549943</v>
      </c>
      <c r="Y2821" s="181">
        <v>9603.3436768360643</v>
      </c>
    </row>
    <row r="2822" spans="1:25" x14ac:dyDescent="0.25">
      <c r="A2822" s="178" t="s">
        <v>2206</v>
      </c>
      <c r="B2822" s="178" t="s">
        <v>920</v>
      </c>
      <c r="C2822" s="178" t="s">
        <v>503</v>
      </c>
      <c r="D2822" s="178" t="s">
        <v>2671</v>
      </c>
      <c r="E2822" s="181">
        <v>3559.5281244501793</v>
      </c>
      <c r="F2822" s="181">
        <v>3614.8474430419515</v>
      </c>
      <c r="G2822" s="181">
        <v>3667.3825483639685</v>
      </c>
      <c r="H2822" s="181">
        <v>3719.5336703522948</v>
      </c>
      <c r="I2822" s="181">
        <v>3771.3688969188161</v>
      </c>
      <c r="J2822" s="182">
        <v>3822.8100850568894</v>
      </c>
      <c r="K2822" s="181">
        <v>3873.8126929372393</v>
      </c>
      <c r="L2822" s="181">
        <v>3924.3275032625966</v>
      </c>
      <c r="M2822" s="181">
        <v>3974.2083574265657</v>
      </c>
      <c r="N2822" s="181">
        <v>4023.3008625111697</v>
      </c>
      <c r="O2822" s="181">
        <v>4071.5716247722789</v>
      </c>
      <c r="P2822" s="181">
        <v>4118.9620674226944</v>
      </c>
      <c r="Q2822" s="181">
        <v>4165.4006567548258</v>
      </c>
      <c r="R2822" s="181">
        <v>4210.8174713694316</v>
      </c>
      <c r="S2822" s="181">
        <v>4255.1580595823825</v>
      </c>
      <c r="T2822" s="181">
        <v>4298.3953946671463</v>
      </c>
      <c r="U2822" s="181">
        <v>4340.3634794523141</v>
      </c>
      <c r="V2822" s="181">
        <v>4380.8869145327162</v>
      </c>
      <c r="W2822" s="181">
        <v>4419.939173062995</v>
      </c>
      <c r="X2822" s="181">
        <v>4457.5049885290928</v>
      </c>
      <c r="Y2822" s="181">
        <v>4493.5423221163055</v>
      </c>
    </row>
    <row r="2823" spans="1:25" x14ac:dyDescent="0.25">
      <c r="A2823" s="178" t="s">
        <v>2206</v>
      </c>
      <c r="B2823" s="178" t="s">
        <v>920</v>
      </c>
      <c r="C2823" s="178" t="s">
        <v>244</v>
      </c>
      <c r="D2823" s="178" t="s">
        <v>2672</v>
      </c>
      <c r="E2823" s="181">
        <v>3991.6392375971018</v>
      </c>
      <c r="F2823" s="181">
        <v>4011.2133644697028</v>
      </c>
      <c r="G2823" s="181">
        <v>4026.8823350761722</v>
      </c>
      <c r="H2823" s="181">
        <v>4041.3657437246502</v>
      </c>
      <c r="I2823" s="181">
        <v>4054.7642822785438</v>
      </c>
      <c r="J2823" s="182">
        <v>4067.0195114414469</v>
      </c>
      <c r="K2823" s="181">
        <v>4078.1114128069416</v>
      </c>
      <c r="L2823" s="181">
        <v>4088.0165786265875</v>
      </c>
      <c r="M2823" s="181">
        <v>4096.6133154938261</v>
      </c>
      <c r="N2823" s="181">
        <v>4103.7773110414755</v>
      </c>
      <c r="O2823" s="181">
        <v>4109.5123548232996</v>
      </c>
      <c r="P2823" s="181">
        <v>4113.797780599717</v>
      </c>
      <c r="Q2823" s="181">
        <v>4116.6018413294632</v>
      </c>
      <c r="R2823" s="181">
        <v>4117.896575381671</v>
      </c>
      <c r="S2823" s="181">
        <v>4117.6710685760854</v>
      </c>
      <c r="T2823" s="181">
        <v>4115.9420560623248</v>
      </c>
      <c r="U2823" s="181">
        <v>4112.5948393769013</v>
      </c>
      <c r="V2823" s="181">
        <v>4107.5116514655301</v>
      </c>
      <c r="W2823" s="181">
        <v>4100.7188037581145</v>
      </c>
      <c r="X2823" s="181">
        <v>4092.2529515653919</v>
      </c>
      <c r="Y2823" s="181">
        <v>4082.1259926332791</v>
      </c>
    </row>
    <row r="2824" spans="1:25" x14ac:dyDescent="0.25">
      <c r="A2824" s="178" t="s">
        <v>2206</v>
      </c>
      <c r="B2824" s="178" t="s">
        <v>920</v>
      </c>
      <c r="C2824" s="178" t="s">
        <v>512</v>
      </c>
      <c r="D2824" s="178" t="s">
        <v>2673</v>
      </c>
      <c r="E2824" s="181">
        <v>3048.3848124616588</v>
      </c>
      <c r="F2824" s="181">
        <v>3099.4583730165623</v>
      </c>
      <c r="G2824" s="181">
        <v>3148.259498832479</v>
      </c>
      <c r="H2824" s="181">
        <v>3196.842768314179</v>
      </c>
      <c r="I2824" s="181">
        <v>3245.2657868201363</v>
      </c>
      <c r="J2824" s="182">
        <v>3293.4604550213257</v>
      </c>
      <c r="K2824" s="181">
        <v>3341.3873328526397</v>
      </c>
      <c r="L2824" s="181">
        <v>3389.0027563974231</v>
      </c>
      <c r="M2824" s="181">
        <v>3436.1790383494745</v>
      </c>
      <c r="N2824" s="181">
        <v>3482.7807562241464</v>
      </c>
      <c r="O2824" s="181">
        <v>3528.7767129092354</v>
      </c>
      <c r="P2824" s="181">
        <v>3574.1137155825431</v>
      </c>
      <c r="Q2824" s="181">
        <v>3618.7270663201725</v>
      </c>
      <c r="R2824" s="181">
        <v>3662.5531663883021</v>
      </c>
      <c r="S2824" s="181">
        <v>3705.5415912379867</v>
      </c>
      <c r="T2824" s="181">
        <v>3747.6655935684585</v>
      </c>
      <c r="U2824" s="181">
        <v>3788.7769960774626</v>
      </c>
      <c r="V2824" s="181">
        <v>3828.7187039588666</v>
      </c>
      <c r="W2824" s="181">
        <v>3867.4631447706893</v>
      </c>
      <c r="X2824" s="181">
        <v>3904.992489213404</v>
      </c>
      <c r="Y2824" s="181">
        <v>3941.2653514490999</v>
      </c>
    </row>
    <row r="2825" spans="1:25" x14ac:dyDescent="0.25">
      <c r="A2825" s="178" t="s">
        <v>2206</v>
      </c>
      <c r="B2825" s="178" t="s">
        <v>920</v>
      </c>
      <c r="C2825" s="178" t="s">
        <v>462</v>
      </c>
      <c r="D2825" s="178" t="s">
        <v>2674</v>
      </c>
      <c r="E2825" s="181">
        <v>5844.2771455073016</v>
      </c>
      <c r="F2825" s="181">
        <v>5936.4195798005458</v>
      </c>
      <c r="G2825" s="181">
        <v>6024.0292311809317</v>
      </c>
      <c r="H2825" s="181">
        <v>6111.0465551095422</v>
      </c>
      <c r="I2825" s="181">
        <v>6197.5830354475993</v>
      </c>
      <c r="J2825" s="182">
        <v>6283.5098969521878</v>
      </c>
      <c r="K2825" s="181">
        <v>6368.7534924823658</v>
      </c>
      <c r="L2825" s="181">
        <v>6453.2324213705415</v>
      </c>
      <c r="M2825" s="181">
        <v>6536.7057636859481</v>
      </c>
      <c r="N2825" s="181">
        <v>6618.9188395003148</v>
      </c>
      <c r="O2825" s="181">
        <v>6699.8158488784538</v>
      </c>
      <c r="P2825" s="181">
        <v>6779.2994946346917</v>
      </c>
      <c r="Q2825" s="181">
        <v>6857.2510635130602</v>
      </c>
      <c r="R2825" s="181">
        <v>6933.5543922722536</v>
      </c>
      <c r="S2825" s="181">
        <v>7008.1186933061163</v>
      </c>
      <c r="T2825" s="181">
        <v>7080.8982771127594</v>
      </c>
      <c r="U2825" s="181">
        <v>7151.6184325508493</v>
      </c>
      <c r="V2825" s="181">
        <v>7219.9887099758625</v>
      </c>
      <c r="W2825" s="181">
        <v>7285.9638089768587</v>
      </c>
      <c r="X2825" s="181">
        <v>7349.5169556697128</v>
      </c>
      <c r="Y2825" s="181">
        <v>7410.577201295042</v>
      </c>
    </row>
    <row r="2826" spans="1:25" x14ac:dyDescent="0.25">
      <c r="A2826" s="178" t="s">
        <v>2206</v>
      </c>
      <c r="B2826" s="178" t="s">
        <v>920</v>
      </c>
      <c r="C2826" s="178" t="s">
        <v>972</v>
      </c>
      <c r="D2826" s="178" t="s">
        <v>2675</v>
      </c>
      <c r="E2826" s="181">
        <v>5933.5732662763803</v>
      </c>
      <c r="F2826" s="181">
        <v>6047.0536174934814</v>
      </c>
      <c r="G2826" s="181">
        <v>6156.5870593187328</v>
      </c>
      <c r="H2826" s="181">
        <v>6266.1714110132389</v>
      </c>
      <c r="I2826" s="181">
        <v>6375.9184950050958</v>
      </c>
      <c r="J2826" s="182">
        <v>6485.6936346736402</v>
      </c>
      <c r="K2826" s="181">
        <v>6595.4174665911896</v>
      </c>
      <c r="L2826" s="181">
        <v>6705.0015348541692</v>
      </c>
      <c r="M2826" s="181">
        <v>6814.1899411607392</v>
      </c>
      <c r="N2826" s="181">
        <v>6922.709035185685</v>
      </c>
      <c r="O2826" s="181">
        <v>7030.4902839392225</v>
      </c>
      <c r="P2826" s="181">
        <v>7137.4206174824994</v>
      </c>
      <c r="Q2826" s="181">
        <v>7243.3629116520679</v>
      </c>
      <c r="R2826" s="181">
        <v>7348.1810016477903</v>
      </c>
      <c r="S2826" s="181">
        <v>7451.7639831034521</v>
      </c>
      <c r="T2826" s="181">
        <v>7554.0476845390413</v>
      </c>
      <c r="U2826" s="181">
        <v>7654.7220481056138</v>
      </c>
      <c r="V2826" s="181">
        <v>7753.4561128089836</v>
      </c>
      <c r="W2826" s="181">
        <v>7850.1787928021849</v>
      </c>
      <c r="X2826" s="181">
        <v>7944.8382301478323</v>
      </c>
      <c r="Y2826" s="181">
        <v>8037.3341153040928</v>
      </c>
    </row>
    <row r="2827" spans="1:25" x14ac:dyDescent="0.25">
      <c r="A2827" s="178" t="s">
        <v>2206</v>
      </c>
      <c r="B2827" s="178" t="s">
        <v>920</v>
      </c>
      <c r="C2827" s="178" t="s">
        <v>240</v>
      </c>
      <c r="D2827" s="178" t="s">
        <v>241</v>
      </c>
      <c r="E2827" s="181">
        <v>8078.7329491197706</v>
      </c>
      <c r="F2827" s="181">
        <v>8171.6596965271874</v>
      </c>
      <c r="G2827" s="181">
        <v>8260.2050012484906</v>
      </c>
      <c r="H2827" s="181">
        <v>8349.8791100587496</v>
      </c>
      <c r="I2827" s="181">
        <v>8440.8938069066608</v>
      </c>
      <c r="J2827" s="182">
        <v>8533.1297240177646</v>
      </c>
      <c r="K2827" s="181">
        <v>8626.5413072598694</v>
      </c>
      <c r="L2827" s="181">
        <v>8721.0705769604774</v>
      </c>
      <c r="M2827" s="181">
        <v>8816.4423752250823</v>
      </c>
      <c r="N2827" s="181">
        <v>8912.3622491996884</v>
      </c>
      <c r="O2827" s="181">
        <v>9008.801692418876</v>
      </c>
      <c r="P2827" s="181">
        <v>9105.6729854433997</v>
      </c>
      <c r="Q2827" s="181">
        <v>9202.856337389434</v>
      </c>
      <c r="R2827" s="181">
        <v>9300.2319206699576</v>
      </c>
      <c r="S2827" s="181">
        <v>9397.7102147975311</v>
      </c>
      <c r="T2827" s="181">
        <v>9495.2582114427205</v>
      </c>
      <c r="U2827" s="181">
        <v>9592.5316676573111</v>
      </c>
      <c r="V2827" s="181">
        <v>9689.1605626452274</v>
      </c>
      <c r="W2827" s="181">
        <v>9785.0986384957578</v>
      </c>
      <c r="X2827" s="181">
        <v>9880.3196092233375</v>
      </c>
      <c r="Y2827" s="181">
        <v>9974.7329554773096</v>
      </c>
    </row>
    <row r="2828" spans="1:25" x14ac:dyDescent="0.25">
      <c r="A2828" s="178" t="s">
        <v>2206</v>
      </c>
      <c r="B2828" s="178" t="s">
        <v>921</v>
      </c>
      <c r="C2828" s="178" t="s">
        <v>218</v>
      </c>
      <c r="D2828" s="178" t="s">
        <v>2676</v>
      </c>
      <c r="E2828" s="181">
        <v>13026.378953908417</v>
      </c>
      <c r="F2828" s="181">
        <v>13250.673438782967</v>
      </c>
      <c r="G2828" s="181">
        <v>13469.496496948635</v>
      </c>
      <c r="H2828" s="181">
        <v>13690.654187145741</v>
      </c>
      <c r="I2828" s="181">
        <v>13913.64117065939</v>
      </c>
      <c r="J2828" s="182">
        <v>14137.587272411158</v>
      </c>
      <c r="K2828" s="181">
        <v>14361.703003950128</v>
      </c>
      <c r="L2828" s="181">
        <v>14585.177614033757</v>
      </c>
      <c r="M2828" s="181">
        <v>14806.844829852305</v>
      </c>
      <c r="N2828" s="181">
        <v>15025.595509068455</v>
      </c>
      <c r="O2828" s="181">
        <v>15240.805812961287</v>
      </c>
      <c r="P2828" s="181">
        <v>15451.720754556367</v>
      </c>
      <c r="Q2828" s="181">
        <v>15657.510708307555</v>
      </c>
      <c r="R2828" s="181">
        <v>15857.31728655207</v>
      </c>
      <c r="S2828" s="181">
        <v>16050.339471218365</v>
      </c>
      <c r="T2828" s="181">
        <v>16235.847589412178</v>
      </c>
      <c r="U2828" s="181">
        <v>16412.67610331011</v>
      </c>
      <c r="V2828" s="181">
        <v>16579.779835574882</v>
      </c>
      <c r="W2828" s="181">
        <v>16736.715077869838</v>
      </c>
      <c r="X2828" s="181">
        <v>16883.072094992749</v>
      </c>
      <c r="Y2828" s="181">
        <v>17018.310735749659</v>
      </c>
    </row>
    <row r="2829" spans="1:25" x14ac:dyDescent="0.25">
      <c r="A2829" s="178" t="s">
        <v>2206</v>
      </c>
      <c r="B2829" s="178" t="s">
        <v>921</v>
      </c>
      <c r="C2829" s="178" t="s">
        <v>462</v>
      </c>
      <c r="D2829" s="178" t="s">
        <v>2677</v>
      </c>
      <c r="E2829" s="181">
        <v>4621.5023773316607</v>
      </c>
      <c r="F2829" s="181">
        <v>4779.7637738842213</v>
      </c>
      <c r="G2829" s="181">
        <v>4940.0216688174951</v>
      </c>
      <c r="H2829" s="181">
        <v>5105.1758107279838</v>
      </c>
      <c r="I2829" s="181">
        <v>5275.1681871877036</v>
      </c>
      <c r="J2829" s="182">
        <v>5449.7906642458511</v>
      </c>
      <c r="K2829" s="181">
        <v>5628.8473741947982</v>
      </c>
      <c r="L2829" s="181">
        <v>5812.11586747815</v>
      </c>
      <c r="M2829" s="181">
        <v>5999.21016407753</v>
      </c>
      <c r="N2829" s="181">
        <v>6189.7378277397493</v>
      </c>
      <c r="O2829" s="181">
        <v>6383.4799780253798</v>
      </c>
      <c r="P2829" s="181">
        <v>6580.1445122192681</v>
      </c>
      <c r="Q2829" s="181">
        <v>6779.3851533655825</v>
      </c>
      <c r="R2829" s="181">
        <v>6980.8180146972236</v>
      </c>
      <c r="S2829" s="181">
        <v>7184.0580435030288</v>
      </c>
      <c r="T2829" s="181">
        <v>7388.7264111537233</v>
      </c>
      <c r="U2829" s="181">
        <v>7594.2174576491461</v>
      </c>
      <c r="V2829" s="181">
        <v>7799.9424598798805</v>
      </c>
      <c r="W2829" s="181">
        <v>8005.5628677276627</v>
      </c>
      <c r="X2829" s="181">
        <v>8210.7368679446245</v>
      </c>
      <c r="Y2829" s="181">
        <v>8415.0387141313295</v>
      </c>
    </row>
    <row r="2830" spans="1:25" x14ac:dyDescent="0.25">
      <c r="A2830" s="178" t="s">
        <v>2206</v>
      </c>
      <c r="B2830" s="178" t="s">
        <v>921</v>
      </c>
      <c r="C2830" s="178" t="s">
        <v>638</v>
      </c>
      <c r="D2830" s="178" t="s">
        <v>2678</v>
      </c>
      <c r="E2830" s="181">
        <v>1484.4204084348305</v>
      </c>
      <c r="F2830" s="181">
        <v>1555.3609696801486</v>
      </c>
      <c r="G2830" s="181">
        <v>1628.5633029000289</v>
      </c>
      <c r="H2830" s="181">
        <v>1705.0515767981503</v>
      </c>
      <c r="I2830" s="181">
        <v>1784.9010949083026</v>
      </c>
      <c r="J2830" s="182">
        <v>1868.1368757172861</v>
      </c>
      <c r="K2830" s="181">
        <v>1954.7866882708445</v>
      </c>
      <c r="L2830" s="181">
        <v>2044.8675864031738</v>
      </c>
      <c r="M2830" s="181">
        <v>2138.3364109427089</v>
      </c>
      <c r="N2830" s="181">
        <v>2235.1426027733996</v>
      </c>
      <c r="O2830" s="181">
        <v>2335.2937118535237</v>
      </c>
      <c r="P2830" s="181">
        <v>2438.7678906260307</v>
      </c>
      <c r="Q2830" s="181">
        <v>2545.5191701290892</v>
      </c>
      <c r="R2830" s="181">
        <v>2655.4822806686502</v>
      </c>
      <c r="S2830" s="181">
        <v>2768.5855722468996</v>
      </c>
      <c r="T2830" s="181">
        <v>2884.7536532660306</v>
      </c>
      <c r="U2830" s="181">
        <v>3003.8151430983467</v>
      </c>
      <c r="V2830" s="181">
        <v>3125.5942537750689</v>
      </c>
      <c r="W2830" s="181">
        <v>3250.0055350651928</v>
      </c>
      <c r="X2830" s="181">
        <v>3376.955906182769</v>
      </c>
      <c r="Y2830" s="181">
        <v>3506.3107343858223</v>
      </c>
    </row>
    <row r="2831" spans="1:25" x14ac:dyDescent="0.25">
      <c r="A2831" s="178" t="s">
        <v>2206</v>
      </c>
      <c r="B2831" s="178" t="s">
        <v>921</v>
      </c>
      <c r="C2831" s="178" t="s">
        <v>797</v>
      </c>
      <c r="D2831" s="178" t="s">
        <v>2679</v>
      </c>
      <c r="E2831" s="181">
        <v>7133.8351902251634</v>
      </c>
      <c r="F2831" s="181">
        <v>7474.7617022500026</v>
      </c>
      <c r="G2831" s="181">
        <v>7826.5578495969594</v>
      </c>
      <c r="H2831" s="181">
        <v>8194.1455874598032</v>
      </c>
      <c r="I2831" s="181">
        <v>8577.886809946327</v>
      </c>
      <c r="J2831" s="182">
        <v>8977.9017510283411</v>
      </c>
      <c r="K2831" s="181">
        <v>9394.3238633278925</v>
      </c>
      <c r="L2831" s="181">
        <v>9827.2351042485716</v>
      </c>
      <c r="M2831" s="181">
        <v>10276.428059222955</v>
      </c>
      <c r="N2831" s="181">
        <v>10741.659750992567</v>
      </c>
      <c r="O2831" s="181">
        <v>11222.966463185507</v>
      </c>
      <c r="P2831" s="181">
        <v>11720.243200700374</v>
      </c>
      <c r="Q2831" s="181">
        <v>12233.269045665311</v>
      </c>
      <c r="R2831" s="181">
        <v>12761.730324650871</v>
      </c>
      <c r="S2831" s="181">
        <v>13305.282701731137</v>
      </c>
      <c r="T2831" s="181">
        <v>13863.563859579817</v>
      </c>
      <c r="U2831" s="181">
        <v>14435.750176299882</v>
      </c>
      <c r="V2831" s="181">
        <v>15020.996849171985</v>
      </c>
      <c r="W2831" s="181">
        <v>15618.893221038968</v>
      </c>
      <c r="X2831" s="181">
        <v>16228.991963783707</v>
      </c>
      <c r="Y2831" s="181">
        <v>16850.646058686296</v>
      </c>
    </row>
    <row r="2832" spans="1:25" x14ac:dyDescent="0.25">
      <c r="A2832" s="178" t="s">
        <v>2206</v>
      </c>
      <c r="B2832" s="178" t="s">
        <v>921</v>
      </c>
      <c r="C2832" s="178" t="s">
        <v>953</v>
      </c>
      <c r="D2832" s="178" t="s">
        <v>2642</v>
      </c>
      <c r="E2832" s="181">
        <v>2149.1781310787633</v>
      </c>
      <c r="F2832" s="181">
        <v>2196.9271140317351</v>
      </c>
      <c r="G2832" s="181">
        <v>2244.1818873548705</v>
      </c>
      <c r="H2832" s="181">
        <v>2292.2389364388882</v>
      </c>
      <c r="I2832" s="181">
        <v>2341.0219010250275</v>
      </c>
      <c r="J2832" s="182">
        <v>2390.391138016279</v>
      </c>
      <c r="K2832" s="181">
        <v>2440.2178852692041</v>
      </c>
      <c r="L2832" s="181">
        <v>2490.3671559017739</v>
      </c>
      <c r="M2832" s="181">
        <v>2540.6402630322732</v>
      </c>
      <c r="N2832" s="181">
        <v>2590.8444406731405</v>
      </c>
      <c r="O2832" s="181">
        <v>2640.8672296082964</v>
      </c>
      <c r="P2832" s="181">
        <v>2690.5711558914459</v>
      </c>
      <c r="Q2832" s="181">
        <v>2739.8030313944637</v>
      </c>
      <c r="R2832" s="181">
        <v>2788.4016676007882</v>
      </c>
      <c r="S2832" s="181">
        <v>2836.21293561013</v>
      </c>
      <c r="T2832" s="181">
        <v>2883.0924595548031</v>
      </c>
      <c r="U2832" s="181">
        <v>2928.8153817574621</v>
      </c>
      <c r="V2832" s="181">
        <v>2973.1741642961401</v>
      </c>
      <c r="W2832" s="181">
        <v>3016.0657665430294</v>
      </c>
      <c r="X2832" s="181">
        <v>3057.3914923628731</v>
      </c>
      <c r="Y2832" s="181">
        <v>3097.027204130502</v>
      </c>
    </row>
    <row r="2833" spans="1:25" x14ac:dyDescent="0.25">
      <c r="A2833" s="178" t="s">
        <v>2206</v>
      </c>
      <c r="B2833" s="178" t="s">
        <v>921</v>
      </c>
      <c r="C2833" s="178" t="s">
        <v>698</v>
      </c>
      <c r="D2833" s="178" t="s">
        <v>2680</v>
      </c>
      <c r="E2833" s="181">
        <v>3842.8741188644617</v>
      </c>
      <c r="F2833" s="181">
        <v>3754.3073591044849</v>
      </c>
      <c r="G2833" s="181">
        <v>3665.242036965858</v>
      </c>
      <c r="H2833" s="181">
        <v>3577.9553893643042</v>
      </c>
      <c r="I2833" s="181">
        <v>3492.2951670578864</v>
      </c>
      <c r="J2833" s="182">
        <v>3408.0414363051091</v>
      </c>
      <c r="K2833" s="181">
        <v>3325.0251334046907</v>
      </c>
      <c r="L2833" s="181">
        <v>3243.0984801217701</v>
      </c>
      <c r="M2833" s="181">
        <v>3162.0618690557149</v>
      </c>
      <c r="N2833" s="181">
        <v>3081.7609997902287</v>
      </c>
      <c r="O2833" s="181">
        <v>3002.1653938401482</v>
      </c>
      <c r="P2833" s="181">
        <v>2923.2298128199559</v>
      </c>
      <c r="Q2833" s="181">
        <v>2844.9081481365629</v>
      </c>
      <c r="R2833" s="181">
        <v>2767.1625486881303</v>
      </c>
      <c r="S2833" s="181">
        <v>2689.9772125894224</v>
      </c>
      <c r="T2833" s="181">
        <v>2613.3571622769236</v>
      </c>
      <c r="U2833" s="181">
        <v>2537.2462806890053</v>
      </c>
      <c r="V2833" s="181">
        <v>2461.6222472164286</v>
      </c>
      <c r="W2833" s="181">
        <v>2386.5596592982142</v>
      </c>
      <c r="X2833" s="181">
        <v>2312.1338450533372</v>
      </c>
      <c r="Y2833" s="181">
        <v>2238.3983062756356</v>
      </c>
    </row>
    <row r="2834" spans="1:25" x14ac:dyDescent="0.25">
      <c r="A2834" s="178" t="s">
        <v>2206</v>
      </c>
      <c r="B2834" s="178" t="s">
        <v>921</v>
      </c>
      <c r="C2834" s="178" t="s">
        <v>240</v>
      </c>
      <c r="D2834" s="178" t="s">
        <v>241</v>
      </c>
      <c r="E2834" s="181">
        <v>32058.146346640264</v>
      </c>
      <c r="F2834" s="181">
        <v>32185.600081272449</v>
      </c>
      <c r="G2834" s="181">
        <v>32293.381784350422</v>
      </c>
      <c r="H2834" s="181">
        <v>32400.672018795682</v>
      </c>
      <c r="I2834" s="181">
        <v>32506.261373754114</v>
      </c>
      <c r="J2834" s="182">
        <v>32608.160620084258</v>
      </c>
      <c r="K2834" s="181">
        <v>32704.665946768313</v>
      </c>
      <c r="L2834" s="181">
        <v>32794.113665472469</v>
      </c>
      <c r="M2834" s="181">
        <v>32874.137242723969</v>
      </c>
      <c r="N2834" s="181">
        <v>32942.617591000773</v>
      </c>
      <c r="O2834" s="181">
        <v>32998.597024834031</v>
      </c>
      <c r="P2834" s="181">
        <v>33040.891214096497</v>
      </c>
      <c r="Q2834" s="181">
        <v>33068.223460107751</v>
      </c>
      <c r="R2834" s="181">
        <v>33079.327231221941</v>
      </c>
      <c r="S2834" s="181">
        <v>33073.124274087779</v>
      </c>
      <c r="T2834" s="181">
        <v>33048.742856250909</v>
      </c>
      <c r="U2834" s="181">
        <v>33004.486378611145</v>
      </c>
      <c r="V2834" s="181">
        <v>32938.988968280879</v>
      </c>
      <c r="W2834" s="181">
        <v>32852.14161968424</v>
      </c>
      <c r="X2834" s="181">
        <v>32743.917870644091</v>
      </c>
      <c r="Y2834" s="181">
        <v>32614.05405429615</v>
      </c>
    </row>
    <row r="2835" spans="1:25" x14ac:dyDescent="0.25">
      <c r="A2835" s="178" t="s">
        <v>2206</v>
      </c>
      <c r="B2835" s="178" t="s">
        <v>924</v>
      </c>
      <c r="C2835" s="178" t="s">
        <v>218</v>
      </c>
      <c r="D2835" s="178" t="s">
        <v>2681</v>
      </c>
      <c r="E2835" s="181">
        <v>2604.1269126555517</v>
      </c>
      <c r="F2835" s="181">
        <v>2649.119339135882</v>
      </c>
      <c r="G2835" s="181">
        <v>2694.7712700683896</v>
      </c>
      <c r="H2835" s="181">
        <v>2742.4699916799805</v>
      </c>
      <c r="I2835" s="181">
        <v>2792.0136026937776</v>
      </c>
      <c r="J2835" s="182">
        <v>2843.1490250617921</v>
      </c>
      <c r="K2835" s="181">
        <v>2895.736481211622</v>
      </c>
      <c r="L2835" s="181">
        <v>2949.5915043617415</v>
      </c>
      <c r="M2835" s="181">
        <v>3004.4771826020497</v>
      </c>
      <c r="N2835" s="181">
        <v>3060.2284284035491</v>
      </c>
      <c r="O2835" s="181">
        <v>3116.7611602668217</v>
      </c>
      <c r="P2835" s="181">
        <v>3173.9700168710197</v>
      </c>
      <c r="Q2835" s="181">
        <v>3231.740215281196</v>
      </c>
      <c r="R2835" s="181">
        <v>3289.9702697247676</v>
      </c>
      <c r="S2835" s="181">
        <v>3348.6015462932801</v>
      </c>
      <c r="T2835" s="181">
        <v>3407.5971123560139</v>
      </c>
      <c r="U2835" s="181">
        <v>3466.4866592901758</v>
      </c>
      <c r="V2835" s="181">
        <v>3524.771105901797</v>
      </c>
      <c r="W2835" s="181">
        <v>3582.3692928773171</v>
      </c>
      <c r="X2835" s="181">
        <v>3639.2111637293465</v>
      </c>
      <c r="Y2835" s="181">
        <v>3695.1932737700281</v>
      </c>
    </row>
    <row r="2836" spans="1:25" x14ac:dyDescent="0.25">
      <c r="A2836" s="178" t="s">
        <v>2206</v>
      </c>
      <c r="B2836" s="178" t="s">
        <v>924</v>
      </c>
      <c r="C2836" s="178" t="s">
        <v>583</v>
      </c>
      <c r="D2836" s="178" t="s">
        <v>2682</v>
      </c>
      <c r="E2836" s="181">
        <v>1372.4869437012085</v>
      </c>
      <c r="F2836" s="181">
        <v>1432.5848834180808</v>
      </c>
      <c r="G2836" s="181">
        <v>1495.2489799165373</v>
      </c>
      <c r="H2836" s="181">
        <v>1561.3715280046677</v>
      </c>
      <c r="I2836" s="181">
        <v>1631.0026492282841</v>
      </c>
      <c r="J2836" s="182">
        <v>1704.1566980102625</v>
      </c>
      <c r="K2836" s="181">
        <v>1780.9089008574856</v>
      </c>
      <c r="L2836" s="181">
        <v>1861.3039794752501</v>
      </c>
      <c r="M2836" s="181">
        <v>1945.3471249642439</v>
      </c>
      <c r="N2836" s="181">
        <v>2033.0815901841488</v>
      </c>
      <c r="O2836" s="181">
        <v>2124.6003610022117</v>
      </c>
      <c r="P2836" s="181">
        <v>2219.9812822513859</v>
      </c>
      <c r="Q2836" s="181">
        <v>2319.293445386742</v>
      </c>
      <c r="R2836" s="181">
        <v>2422.6127393326565</v>
      </c>
      <c r="S2836" s="181">
        <v>2530.0450940250184</v>
      </c>
      <c r="T2836" s="181">
        <v>2641.7139838785142</v>
      </c>
      <c r="U2836" s="181">
        <v>2757.4005122086542</v>
      </c>
      <c r="V2836" s="181">
        <v>2876.828706288677</v>
      </c>
      <c r="W2836" s="181">
        <v>3000.0341797241795</v>
      </c>
      <c r="X2836" s="181">
        <v>3127.0575237403796</v>
      </c>
      <c r="Y2836" s="181">
        <v>3257.9059150973721</v>
      </c>
    </row>
    <row r="2837" spans="1:25" x14ac:dyDescent="0.25">
      <c r="A2837" s="178" t="s">
        <v>2206</v>
      </c>
      <c r="B2837" s="178" t="s">
        <v>924</v>
      </c>
      <c r="C2837" s="178" t="s">
        <v>1465</v>
      </c>
      <c r="D2837" s="178" t="s">
        <v>2683</v>
      </c>
      <c r="E2837" s="181">
        <v>1299.4932560586722</v>
      </c>
      <c r="F2837" s="181">
        <v>1355.1837104848337</v>
      </c>
      <c r="G2837" s="181">
        <v>1413.1990071404434</v>
      </c>
      <c r="H2837" s="181">
        <v>1474.375361708396</v>
      </c>
      <c r="I2837" s="181">
        <v>1538.7514525431559</v>
      </c>
      <c r="J2837" s="182">
        <v>1606.3320905847784</v>
      </c>
      <c r="K2837" s="181">
        <v>1677.1793806765656</v>
      </c>
      <c r="L2837" s="181">
        <v>1751.3264879183389</v>
      </c>
      <c r="M2837" s="181">
        <v>1828.7692814463542</v>
      </c>
      <c r="N2837" s="181">
        <v>1909.5393780593945</v>
      </c>
      <c r="O2837" s="181">
        <v>1993.7149348585565</v>
      </c>
      <c r="P2837" s="181">
        <v>2081.3596180377972</v>
      </c>
      <c r="Q2837" s="181">
        <v>2172.5286503846396</v>
      </c>
      <c r="R2837" s="181">
        <v>2267.2834022299248</v>
      </c>
      <c r="S2837" s="181">
        <v>2365.7130973565659</v>
      </c>
      <c r="T2837" s="181">
        <v>2467.9230136978381</v>
      </c>
      <c r="U2837" s="181">
        <v>2573.6984734400944</v>
      </c>
      <c r="V2837" s="181">
        <v>2682.7723212528354</v>
      </c>
      <c r="W2837" s="181">
        <v>2795.1686475433603</v>
      </c>
      <c r="X2837" s="181">
        <v>2910.9160741507144</v>
      </c>
      <c r="Y2837" s="181">
        <v>3030.0120273781158</v>
      </c>
    </row>
    <row r="2838" spans="1:25" x14ac:dyDescent="0.25">
      <c r="A2838" s="178" t="s">
        <v>2206</v>
      </c>
      <c r="B2838" s="178" t="s">
        <v>924</v>
      </c>
      <c r="C2838" s="178" t="s">
        <v>240</v>
      </c>
      <c r="D2838" s="178" t="s">
        <v>241</v>
      </c>
      <c r="E2838" s="181">
        <v>28516.886025755895</v>
      </c>
      <c r="F2838" s="181">
        <v>28745.260647758394</v>
      </c>
      <c r="G2838" s="181">
        <v>28975.08766146806</v>
      </c>
      <c r="H2838" s="181">
        <v>29221.079618643689</v>
      </c>
      <c r="I2838" s="181">
        <v>29480.63823632487</v>
      </c>
      <c r="J2838" s="182">
        <v>29750.71880588913</v>
      </c>
      <c r="K2838" s="181">
        <v>30029.557204805518</v>
      </c>
      <c r="L2838" s="181">
        <v>30314.990509152511</v>
      </c>
      <c r="M2838" s="181">
        <v>30604.396624539113</v>
      </c>
      <c r="N2838" s="181">
        <v>30895.970329524884</v>
      </c>
      <c r="O2838" s="181">
        <v>31188.780344282412</v>
      </c>
      <c r="P2838" s="181">
        <v>31481.717192237469</v>
      </c>
      <c r="Q2838" s="181">
        <v>31773.618051528098</v>
      </c>
      <c r="R2838" s="181">
        <v>32063.491020875525</v>
      </c>
      <c r="S2838" s="181">
        <v>32350.793741783797</v>
      </c>
      <c r="T2838" s="181">
        <v>32635.211788418794</v>
      </c>
      <c r="U2838" s="181">
        <v>32912.328365070673</v>
      </c>
      <c r="V2838" s="181">
        <v>33177.60944201157</v>
      </c>
      <c r="W2838" s="181">
        <v>33430.579156550113</v>
      </c>
      <c r="X2838" s="181">
        <v>33670.884302881866</v>
      </c>
      <c r="Y2838" s="181">
        <v>33897.881141224934</v>
      </c>
    </row>
    <row r="2839" spans="1:25" x14ac:dyDescent="0.25">
      <c r="A2839" s="178" t="s">
        <v>2206</v>
      </c>
      <c r="B2839" s="178" t="s">
        <v>927</v>
      </c>
      <c r="C2839" s="178" t="s">
        <v>218</v>
      </c>
      <c r="D2839" s="178" t="s">
        <v>2684</v>
      </c>
      <c r="E2839" s="181">
        <v>3387.4428835154108</v>
      </c>
      <c r="F2839" s="181">
        <v>3453.5235643947863</v>
      </c>
      <c r="G2839" s="181">
        <v>3513.5214363450405</v>
      </c>
      <c r="H2839" s="181">
        <v>3570.537169915674</v>
      </c>
      <c r="I2839" s="181">
        <v>3625.1784119177642</v>
      </c>
      <c r="J2839" s="182">
        <v>3677.7703712118791</v>
      </c>
      <c r="K2839" s="181">
        <v>3728.6169116625874</v>
      </c>
      <c r="L2839" s="181">
        <v>3777.8911838367881</v>
      </c>
      <c r="M2839" s="181">
        <v>3825.6140299938338</v>
      </c>
      <c r="N2839" s="181">
        <v>3871.7760004516099</v>
      </c>
      <c r="O2839" s="181">
        <v>3916.4617895627503</v>
      </c>
      <c r="P2839" s="181">
        <v>3959.7038316228386</v>
      </c>
      <c r="Q2839" s="181">
        <v>4001.502456348423</v>
      </c>
      <c r="R2839" s="181">
        <v>4041.8431560186868</v>
      </c>
      <c r="S2839" s="181">
        <v>4080.7197818760069</v>
      </c>
      <c r="T2839" s="181">
        <v>4118.1571191943331</v>
      </c>
      <c r="U2839" s="181">
        <v>4153.7912959884352</v>
      </c>
      <c r="V2839" s="181">
        <v>4187.2345294049728</v>
      </c>
      <c r="W2839" s="181">
        <v>4218.4791225844201</v>
      </c>
      <c r="X2839" s="181">
        <v>4247.5179300693553</v>
      </c>
      <c r="Y2839" s="181">
        <v>4274.3157657665915</v>
      </c>
    </row>
    <row r="2840" spans="1:25" x14ac:dyDescent="0.25">
      <c r="A2840" s="178" t="s">
        <v>2206</v>
      </c>
      <c r="B2840" s="178" t="s">
        <v>927</v>
      </c>
      <c r="C2840" s="178" t="s">
        <v>560</v>
      </c>
      <c r="D2840" s="178" t="s">
        <v>2685</v>
      </c>
      <c r="E2840" s="181">
        <v>1749.6486265961148</v>
      </c>
      <c r="F2840" s="181">
        <v>1802.0934366013237</v>
      </c>
      <c r="G2840" s="181">
        <v>1852.2240163968049</v>
      </c>
      <c r="H2840" s="181">
        <v>1901.6057603674726</v>
      </c>
      <c r="I2840" s="181">
        <v>1950.5286471712566</v>
      </c>
      <c r="J2840" s="182">
        <v>1999.1417084454133</v>
      </c>
      <c r="K2840" s="181">
        <v>2047.5888577138919</v>
      </c>
      <c r="L2840" s="181">
        <v>2095.9477863002685</v>
      </c>
      <c r="M2840" s="181">
        <v>2144.2143026140729</v>
      </c>
      <c r="N2840" s="181">
        <v>2192.3671336130133</v>
      </c>
      <c r="O2840" s="181">
        <v>2240.4382333903945</v>
      </c>
      <c r="P2840" s="181">
        <v>2288.4309231798566</v>
      </c>
      <c r="Q2840" s="181">
        <v>2336.3301522248767</v>
      </c>
      <c r="R2840" s="181">
        <v>2384.1117330221214</v>
      </c>
      <c r="S2840" s="181">
        <v>2431.7557079438247</v>
      </c>
      <c r="T2840" s="181">
        <v>2479.2601793457366</v>
      </c>
      <c r="U2840" s="181">
        <v>2526.3870534155617</v>
      </c>
      <c r="V2840" s="181">
        <v>2572.8740344037196</v>
      </c>
      <c r="W2840" s="181">
        <v>2618.6844164680551</v>
      </c>
      <c r="X2840" s="181">
        <v>2663.780913319692</v>
      </c>
      <c r="Y2840" s="181">
        <v>2708.1075426031584</v>
      </c>
    </row>
    <row r="2841" spans="1:25" x14ac:dyDescent="0.25">
      <c r="A2841" s="178" t="s">
        <v>2206</v>
      </c>
      <c r="B2841" s="178" t="s">
        <v>927</v>
      </c>
      <c r="C2841" s="178" t="s">
        <v>506</v>
      </c>
      <c r="D2841" s="178" t="s">
        <v>2686</v>
      </c>
      <c r="E2841" s="181">
        <v>2482.3460573231687</v>
      </c>
      <c r="F2841" s="181">
        <v>2562.6733877743623</v>
      </c>
      <c r="G2841" s="181">
        <v>2640.0608329703632</v>
      </c>
      <c r="H2841" s="181">
        <v>2716.7231050434089</v>
      </c>
      <c r="I2841" s="181">
        <v>2793.069189858456</v>
      </c>
      <c r="J2841" s="182">
        <v>2869.3095913575439</v>
      </c>
      <c r="K2841" s="181">
        <v>2945.6494142293468</v>
      </c>
      <c r="L2841" s="181">
        <v>3022.2001825307498</v>
      </c>
      <c r="M2841" s="181">
        <v>3098.9561113431232</v>
      </c>
      <c r="N2841" s="181">
        <v>3175.8866147142817</v>
      </c>
      <c r="O2841" s="181">
        <v>3253.0381044582018</v>
      </c>
      <c r="P2841" s="181">
        <v>3330.4157501942705</v>
      </c>
      <c r="Q2841" s="181">
        <v>3407.9979668777405</v>
      </c>
      <c r="R2841" s="181">
        <v>3485.7496073963075</v>
      </c>
      <c r="S2841" s="181">
        <v>3563.6413949804264</v>
      </c>
      <c r="T2841" s="181">
        <v>3641.6703074719608</v>
      </c>
      <c r="U2841" s="181">
        <v>3719.4855530253321</v>
      </c>
      <c r="V2841" s="181">
        <v>3796.6973761188315</v>
      </c>
      <c r="W2841" s="181">
        <v>3873.2460876022278</v>
      </c>
      <c r="X2841" s="181">
        <v>3949.0706081285966</v>
      </c>
      <c r="Y2841" s="181">
        <v>4024.0815364746231</v>
      </c>
    </row>
    <row r="2842" spans="1:25" x14ac:dyDescent="0.25">
      <c r="A2842" s="178" t="s">
        <v>2206</v>
      </c>
      <c r="B2842" s="178" t="s">
        <v>927</v>
      </c>
      <c r="C2842" s="178" t="s">
        <v>508</v>
      </c>
      <c r="D2842" s="178" t="s">
        <v>2687</v>
      </c>
      <c r="E2842" s="181">
        <v>4868.2305481360527</v>
      </c>
      <c r="F2842" s="181">
        <v>4945.9751439841466</v>
      </c>
      <c r="G2842" s="181">
        <v>5014.4402771245814</v>
      </c>
      <c r="H2842" s="181">
        <v>5078.1294071016937</v>
      </c>
      <c r="I2842" s="181">
        <v>5137.9507885001767</v>
      </c>
      <c r="J2842" s="182">
        <v>5194.4014928856077</v>
      </c>
      <c r="K2842" s="181">
        <v>5247.9419178221433</v>
      </c>
      <c r="L2842" s="181">
        <v>5298.842965699173</v>
      </c>
      <c r="M2842" s="181">
        <v>5347.1590935566064</v>
      </c>
      <c r="N2842" s="181">
        <v>5392.9019906413369</v>
      </c>
      <c r="O2842" s="181">
        <v>5436.2140373258635</v>
      </c>
      <c r="P2842" s="181">
        <v>5477.1635273277807</v>
      </c>
      <c r="Q2842" s="181">
        <v>5515.7737198581144</v>
      </c>
      <c r="R2842" s="181">
        <v>5552.0473326194515</v>
      </c>
      <c r="S2842" s="181">
        <v>5585.9986493518718</v>
      </c>
      <c r="T2842" s="181">
        <v>5617.6841150081054</v>
      </c>
      <c r="U2842" s="181">
        <v>5646.6312143685618</v>
      </c>
      <c r="V2842" s="181">
        <v>5672.3417566143507</v>
      </c>
      <c r="W2842" s="181">
        <v>5694.8377639435093</v>
      </c>
      <c r="X2842" s="181">
        <v>5714.1419228581781</v>
      </c>
      <c r="Y2842" s="181">
        <v>5730.2392402173082</v>
      </c>
    </row>
    <row r="2843" spans="1:25" x14ac:dyDescent="0.25">
      <c r="A2843" s="178" t="s">
        <v>2206</v>
      </c>
      <c r="B2843" s="178" t="s">
        <v>927</v>
      </c>
      <c r="C2843" s="178" t="s">
        <v>244</v>
      </c>
      <c r="D2843" s="178" t="s">
        <v>2688</v>
      </c>
      <c r="E2843" s="181">
        <v>3821.5199328116901</v>
      </c>
      <c r="F2843" s="181">
        <v>3845.1215799880606</v>
      </c>
      <c r="G2843" s="181">
        <v>3860.7685349789708</v>
      </c>
      <c r="H2843" s="181">
        <v>3872.114765356303</v>
      </c>
      <c r="I2843" s="181">
        <v>3879.9627150457554</v>
      </c>
      <c r="J2843" s="182">
        <v>3884.7786801071547</v>
      </c>
      <c r="K2843" s="181">
        <v>3886.9856897241893</v>
      </c>
      <c r="L2843" s="181">
        <v>3886.8530901408049</v>
      </c>
      <c r="M2843" s="181">
        <v>3884.4840073014807</v>
      </c>
      <c r="N2843" s="181">
        <v>3879.9480842089351</v>
      </c>
      <c r="O2843" s="181">
        <v>3873.4066122869622</v>
      </c>
      <c r="P2843" s="181">
        <v>3864.9635674351966</v>
      </c>
      <c r="Q2843" s="181">
        <v>3854.688544943635</v>
      </c>
      <c r="R2843" s="181">
        <v>3842.6352897131237</v>
      </c>
      <c r="S2843" s="181">
        <v>3828.8644203356212</v>
      </c>
      <c r="T2843" s="181">
        <v>3813.4638332812865</v>
      </c>
      <c r="U2843" s="181">
        <v>3796.1633896918543</v>
      </c>
      <c r="V2843" s="181">
        <v>3776.6871969295412</v>
      </c>
      <c r="W2843" s="181">
        <v>3755.1141048285449</v>
      </c>
      <c r="X2843" s="181">
        <v>3731.5215988043024</v>
      </c>
      <c r="Y2843" s="181">
        <v>3705.9610137933914</v>
      </c>
    </row>
    <row r="2844" spans="1:25" x14ac:dyDescent="0.25">
      <c r="A2844" s="178" t="s">
        <v>2206</v>
      </c>
      <c r="B2844" s="178" t="s">
        <v>927</v>
      </c>
      <c r="C2844" s="178" t="s">
        <v>703</v>
      </c>
      <c r="D2844" s="178" t="s">
        <v>2689</v>
      </c>
      <c r="E2844" s="181">
        <v>1311.4668297887595</v>
      </c>
      <c r="F2844" s="181">
        <v>1376.4197692035796</v>
      </c>
      <c r="G2844" s="181">
        <v>1441.5650152776702</v>
      </c>
      <c r="H2844" s="181">
        <v>1508.0937271467421</v>
      </c>
      <c r="I2844" s="181">
        <v>1576.2580175364735</v>
      </c>
      <c r="J2844" s="182">
        <v>1646.2116914530545</v>
      </c>
      <c r="K2844" s="181">
        <v>1718.1140351416198</v>
      </c>
      <c r="L2844" s="181">
        <v>1792.0776091009154</v>
      </c>
      <c r="M2844" s="181">
        <v>1868.1496764359169</v>
      </c>
      <c r="N2844" s="181">
        <v>1946.3632212867255</v>
      </c>
      <c r="O2844" s="181">
        <v>2026.7991258122906</v>
      </c>
      <c r="P2844" s="181">
        <v>2109.5152381626144</v>
      </c>
      <c r="Q2844" s="181">
        <v>2194.5536344059524</v>
      </c>
      <c r="R2844" s="181">
        <v>2281.9478583661535</v>
      </c>
      <c r="S2844" s="181">
        <v>2371.7351054026553</v>
      </c>
      <c r="T2844" s="181">
        <v>2463.9703030934052</v>
      </c>
      <c r="U2844" s="181">
        <v>2558.4702864171227</v>
      </c>
      <c r="V2844" s="181">
        <v>2655.0098749837261</v>
      </c>
      <c r="W2844" s="181">
        <v>2753.5813193471049</v>
      </c>
      <c r="X2844" s="181">
        <v>2854.1735155343672</v>
      </c>
      <c r="Y2844" s="181">
        <v>2956.7520199108594</v>
      </c>
    </row>
    <row r="2845" spans="1:25" x14ac:dyDescent="0.25">
      <c r="A2845" s="178" t="s">
        <v>2206</v>
      </c>
      <c r="B2845" s="178" t="s">
        <v>927</v>
      </c>
      <c r="C2845" s="178" t="s">
        <v>972</v>
      </c>
      <c r="D2845" s="178" t="s">
        <v>2690</v>
      </c>
      <c r="E2845" s="181">
        <v>4443.3891807396931</v>
      </c>
      <c r="F2845" s="181">
        <v>4508.8914736576053</v>
      </c>
      <c r="G2845" s="181">
        <v>4565.7796978240822</v>
      </c>
      <c r="H2845" s="181">
        <v>4618.1803613619095</v>
      </c>
      <c r="I2845" s="181">
        <v>4666.9344740227134</v>
      </c>
      <c r="J2845" s="182">
        <v>4712.505980795424</v>
      </c>
      <c r="K2845" s="181">
        <v>4755.3233832463065</v>
      </c>
      <c r="L2845" s="181">
        <v>4795.6416384449985</v>
      </c>
      <c r="M2845" s="181">
        <v>4833.5188404204864</v>
      </c>
      <c r="N2845" s="181">
        <v>4868.9742110278494</v>
      </c>
      <c r="O2845" s="181">
        <v>4902.1447519339099</v>
      </c>
      <c r="P2845" s="181">
        <v>4933.1000958459908</v>
      </c>
      <c r="Q2845" s="181">
        <v>4961.8690464598903</v>
      </c>
      <c r="R2845" s="181">
        <v>4988.4618310121268</v>
      </c>
      <c r="S2845" s="181">
        <v>5012.8990256376446</v>
      </c>
      <c r="T2845" s="181">
        <v>5035.2389157486787</v>
      </c>
      <c r="U2845" s="181">
        <v>5055.0659795605088</v>
      </c>
      <c r="V2845" s="181">
        <v>5071.9437649731353</v>
      </c>
      <c r="W2845" s="181">
        <v>5085.9025402683355</v>
      </c>
      <c r="X2845" s="181">
        <v>5096.973045622397</v>
      </c>
      <c r="Y2845" s="181">
        <v>5105.1523286904749</v>
      </c>
    </row>
    <row r="2846" spans="1:25" x14ac:dyDescent="0.25">
      <c r="A2846" s="178" t="s">
        <v>2206</v>
      </c>
      <c r="B2846" s="178" t="s">
        <v>927</v>
      </c>
      <c r="C2846" s="178" t="s">
        <v>583</v>
      </c>
      <c r="D2846" s="178" t="s">
        <v>2691</v>
      </c>
      <c r="E2846" s="181">
        <v>1699.3654695854348</v>
      </c>
      <c r="F2846" s="181">
        <v>1752.4916200422495</v>
      </c>
      <c r="G2846" s="181">
        <v>1803.4946237590525</v>
      </c>
      <c r="H2846" s="181">
        <v>1853.8923875499456</v>
      </c>
      <c r="I2846" s="181">
        <v>1903.9654615319207</v>
      </c>
      <c r="J2846" s="182">
        <v>1953.8580507240799</v>
      </c>
      <c r="K2846" s="181">
        <v>2003.7100763932353</v>
      </c>
      <c r="L2846" s="181">
        <v>2053.5972775866012</v>
      </c>
      <c r="M2846" s="181">
        <v>2103.515444216624</v>
      </c>
      <c r="N2846" s="181">
        <v>2153.4435670083744</v>
      </c>
      <c r="O2846" s="181">
        <v>2203.4128792099509</v>
      </c>
      <c r="P2846" s="181">
        <v>2253.4265756905829</v>
      </c>
      <c r="Q2846" s="181">
        <v>2303.4697537088673</v>
      </c>
      <c r="R2846" s="181">
        <v>2353.5184164533262</v>
      </c>
      <c r="S2846" s="181">
        <v>2403.5526280188615</v>
      </c>
      <c r="T2846" s="181">
        <v>2453.570225971534</v>
      </c>
      <c r="U2846" s="181">
        <v>2503.3349965906655</v>
      </c>
      <c r="V2846" s="181">
        <v>2552.5855341729834</v>
      </c>
      <c r="W2846" s="181">
        <v>2601.2832192006204</v>
      </c>
      <c r="X2846" s="181">
        <v>2649.3886668951536</v>
      </c>
      <c r="Y2846" s="181">
        <v>2696.8436827550172</v>
      </c>
    </row>
    <row r="2847" spans="1:25" x14ac:dyDescent="0.25">
      <c r="A2847" s="178" t="s">
        <v>2206</v>
      </c>
      <c r="B2847" s="178" t="s">
        <v>927</v>
      </c>
      <c r="C2847" s="178" t="s">
        <v>252</v>
      </c>
      <c r="D2847" s="178" t="s">
        <v>2692</v>
      </c>
      <c r="E2847" s="181">
        <v>3864.6197816779877</v>
      </c>
      <c r="F2847" s="181">
        <v>3819.8182085304534</v>
      </c>
      <c r="G2847" s="181">
        <v>3767.6309694561251</v>
      </c>
      <c r="H2847" s="181">
        <v>3711.9728293371309</v>
      </c>
      <c r="I2847" s="181">
        <v>3653.8111335321905</v>
      </c>
      <c r="J2847" s="182">
        <v>3593.7412037064901</v>
      </c>
      <c r="K2847" s="181">
        <v>3532.2825344972525</v>
      </c>
      <c r="L2847" s="181">
        <v>3469.7852226200871</v>
      </c>
      <c r="M2847" s="181">
        <v>3406.4324368862208</v>
      </c>
      <c r="N2847" s="181">
        <v>3342.3685114146861</v>
      </c>
      <c r="O2847" s="181">
        <v>3277.8077747453308</v>
      </c>
      <c r="P2847" s="181">
        <v>3212.9041585771179</v>
      </c>
      <c r="Q2847" s="181">
        <v>3147.7746551751979</v>
      </c>
      <c r="R2847" s="181">
        <v>3082.5170163948637</v>
      </c>
      <c r="S2847" s="181">
        <v>3017.2290393329499</v>
      </c>
      <c r="T2847" s="181">
        <v>2952.0240908508922</v>
      </c>
      <c r="U2847" s="181">
        <v>2886.736455262685</v>
      </c>
      <c r="V2847" s="181">
        <v>2821.2088078169422</v>
      </c>
      <c r="W2847" s="181">
        <v>2755.5565497968919</v>
      </c>
      <c r="X2847" s="181">
        <v>2689.8875474022616</v>
      </c>
      <c r="Y2847" s="181">
        <v>2624.2849254495814</v>
      </c>
    </row>
    <row r="2848" spans="1:25" x14ac:dyDescent="0.25">
      <c r="A2848" s="178" t="s">
        <v>2206</v>
      </c>
      <c r="B2848" s="178" t="s">
        <v>927</v>
      </c>
      <c r="C2848" s="178" t="s">
        <v>262</v>
      </c>
      <c r="D2848" s="178" t="s">
        <v>2693</v>
      </c>
      <c r="E2848" s="181">
        <v>2338.679894435511</v>
      </c>
      <c r="F2848" s="181">
        <v>2385.0460014390151</v>
      </c>
      <c r="G2848" s="181">
        <v>2427.2386509950115</v>
      </c>
      <c r="H2848" s="181">
        <v>2467.396619964486</v>
      </c>
      <c r="I2848" s="181">
        <v>2505.9380322967913</v>
      </c>
      <c r="J2848" s="182">
        <v>2543.086236393136</v>
      </c>
      <c r="K2848" s="181">
        <v>2579.0500963220456</v>
      </c>
      <c r="L2848" s="181">
        <v>2613.9482963334212</v>
      </c>
      <c r="M2848" s="181">
        <v>2647.7942535190882</v>
      </c>
      <c r="N2848" s="181">
        <v>2680.5804300657846</v>
      </c>
      <c r="O2848" s="181">
        <v>2712.3644792732252</v>
      </c>
      <c r="P2848" s="181">
        <v>2743.1679227949226</v>
      </c>
      <c r="Q2848" s="181">
        <v>2772.9900616814348</v>
      </c>
      <c r="R2848" s="181">
        <v>2801.8199113238829</v>
      </c>
      <c r="S2848" s="181">
        <v>2829.6522702475654</v>
      </c>
      <c r="T2848" s="181">
        <v>2856.5033880353881</v>
      </c>
      <c r="U2848" s="181">
        <v>2882.1198642038867</v>
      </c>
      <c r="V2848" s="181">
        <v>2906.2313866684995</v>
      </c>
      <c r="W2848" s="181">
        <v>2928.8311949813401</v>
      </c>
      <c r="X2848" s="181">
        <v>2949.9129040870494</v>
      </c>
      <c r="Y2848" s="181">
        <v>2969.4506414676607</v>
      </c>
    </row>
    <row r="2849" spans="1:25" x14ac:dyDescent="0.25">
      <c r="A2849" s="178" t="s">
        <v>2206</v>
      </c>
      <c r="B2849" s="178" t="s">
        <v>927</v>
      </c>
      <c r="C2849" s="178" t="s">
        <v>258</v>
      </c>
      <c r="D2849" s="178" t="s">
        <v>2694</v>
      </c>
      <c r="E2849" s="181">
        <v>1493.1019071538697</v>
      </c>
      <c r="F2849" s="181">
        <v>1545.0985672082704</v>
      </c>
      <c r="G2849" s="181">
        <v>1595.5582755523076</v>
      </c>
      <c r="H2849" s="181">
        <v>1645.8108418107054</v>
      </c>
      <c r="I2849" s="181">
        <v>1696.1022982553895</v>
      </c>
      <c r="J2849" s="182">
        <v>1746.5602201826803</v>
      </c>
      <c r="K2849" s="181">
        <v>1797.3101083851877</v>
      </c>
      <c r="L2849" s="181">
        <v>1848.4214240976517</v>
      </c>
      <c r="M2849" s="181">
        <v>1899.8923655243602</v>
      </c>
      <c r="N2849" s="181">
        <v>1951.705862801984</v>
      </c>
      <c r="O2849" s="181">
        <v>2003.8921045583043</v>
      </c>
      <c r="P2849" s="181">
        <v>2056.4560926732324</v>
      </c>
      <c r="Q2849" s="181">
        <v>2109.386306963861</v>
      </c>
      <c r="R2849" s="181">
        <v>2162.6626927575653</v>
      </c>
      <c r="S2849" s="181">
        <v>2216.2686449298244</v>
      </c>
      <c r="T2849" s="181">
        <v>2270.2037577521419</v>
      </c>
      <c r="U2849" s="181">
        <v>2324.2502971579465</v>
      </c>
      <c r="V2849" s="181">
        <v>2378.1640350276562</v>
      </c>
      <c r="W2849" s="181">
        <v>2431.9056492258869</v>
      </c>
      <c r="X2849" s="181">
        <v>2485.4345744936199</v>
      </c>
      <c r="Y2849" s="181">
        <v>2538.6919993010233</v>
      </c>
    </row>
    <row r="2850" spans="1:25" x14ac:dyDescent="0.25">
      <c r="A2850" s="178" t="s">
        <v>2206</v>
      </c>
      <c r="B2850" s="178" t="s">
        <v>927</v>
      </c>
      <c r="C2850" s="178" t="s">
        <v>590</v>
      </c>
      <c r="D2850" s="178" t="s">
        <v>2695</v>
      </c>
      <c r="E2850" s="181">
        <v>5903.6531078049566</v>
      </c>
      <c r="F2850" s="181">
        <v>5982.2115743575196</v>
      </c>
      <c r="G2850" s="181">
        <v>6049.1234557462158</v>
      </c>
      <c r="H2850" s="181">
        <v>6109.8970760358043</v>
      </c>
      <c r="I2850" s="181">
        <v>6165.6691447816775</v>
      </c>
      <c r="J2850" s="182">
        <v>6217.0725649190463</v>
      </c>
      <c r="K2850" s="181">
        <v>6264.6900258086798</v>
      </c>
      <c r="L2850" s="181">
        <v>6308.8726678158691</v>
      </c>
      <c r="M2850" s="181">
        <v>6349.7110745671635</v>
      </c>
      <c r="N2850" s="181">
        <v>6387.244364507661</v>
      </c>
      <c r="O2850" s="181">
        <v>6421.6657625277803</v>
      </c>
      <c r="P2850" s="181">
        <v>6453.0793132797762</v>
      </c>
      <c r="Q2850" s="181">
        <v>6481.5351761833699</v>
      </c>
      <c r="R2850" s="181">
        <v>6507.059031096539</v>
      </c>
      <c r="S2850" s="181">
        <v>6529.6899279801664</v>
      </c>
      <c r="T2850" s="181">
        <v>6549.5157805721901</v>
      </c>
      <c r="U2850" s="181">
        <v>6566.0086131725247</v>
      </c>
      <c r="V2850" s="181">
        <v>6578.6163216235263</v>
      </c>
      <c r="W2850" s="181">
        <v>6587.3944725055489</v>
      </c>
      <c r="X2850" s="181">
        <v>6592.3989748679614</v>
      </c>
      <c r="Y2850" s="181">
        <v>6593.6419512037583</v>
      </c>
    </row>
    <row r="2851" spans="1:25" x14ac:dyDescent="0.25">
      <c r="A2851" s="178" t="s">
        <v>2206</v>
      </c>
      <c r="B2851" s="178" t="s">
        <v>927</v>
      </c>
      <c r="C2851" s="178" t="s">
        <v>741</v>
      </c>
      <c r="D2851" s="178" t="s">
        <v>2696</v>
      </c>
      <c r="E2851" s="181">
        <v>5254.0768141771896</v>
      </c>
      <c r="F2851" s="181">
        <v>5323.2052622052388</v>
      </c>
      <c r="G2851" s="181">
        <v>5381.9511220205914</v>
      </c>
      <c r="H2851" s="181">
        <v>5435.2190631205312</v>
      </c>
      <c r="I2851" s="181">
        <v>5484.0225490772054</v>
      </c>
      <c r="J2851" s="182">
        <v>5528.9264034755497</v>
      </c>
      <c r="K2851" s="181">
        <v>5570.4504678100411</v>
      </c>
      <c r="L2851" s="181">
        <v>5608.9084181724656</v>
      </c>
      <c r="M2851" s="181">
        <v>5644.3821318255623</v>
      </c>
      <c r="N2851" s="181">
        <v>5676.9076964168817</v>
      </c>
      <c r="O2851" s="181">
        <v>5706.658126434656</v>
      </c>
      <c r="P2851" s="181">
        <v>5733.7270956094699</v>
      </c>
      <c r="Q2851" s="181">
        <v>5758.1603513529271</v>
      </c>
      <c r="R2851" s="181">
        <v>5779.9818701057611</v>
      </c>
      <c r="S2851" s="181">
        <v>5799.2274889076762</v>
      </c>
      <c r="T2851" s="181">
        <v>5815.9764150514629</v>
      </c>
      <c r="U2851" s="181">
        <v>5829.7609797229543</v>
      </c>
      <c r="V2851" s="181">
        <v>5840.0923709365625</v>
      </c>
      <c r="W2851" s="181">
        <v>5847.0214390214351</v>
      </c>
      <c r="X2851" s="181">
        <v>5850.5993086526187</v>
      </c>
      <c r="Y2851" s="181">
        <v>5850.8382209473593</v>
      </c>
    </row>
    <row r="2852" spans="1:25" x14ac:dyDescent="0.25">
      <c r="A2852" s="178" t="s">
        <v>2206</v>
      </c>
      <c r="B2852" s="178" t="s">
        <v>927</v>
      </c>
      <c r="C2852" s="178" t="s">
        <v>282</v>
      </c>
      <c r="D2852" s="178" t="s">
        <v>2697</v>
      </c>
      <c r="E2852" s="181">
        <v>7224.3556194936364</v>
      </c>
      <c r="F2852" s="181">
        <v>7536.1990860064616</v>
      </c>
      <c r="G2852" s="181">
        <v>7845.0434096617773</v>
      </c>
      <c r="H2852" s="181">
        <v>8157.3501834173803</v>
      </c>
      <c r="I2852" s="181">
        <v>8474.3761548928705</v>
      </c>
      <c r="J2852" s="182">
        <v>8796.8212292093776</v>
      </c>
      <c r="K2852" s="181">
        <v>9125.3961259359476</v>
      </c>
      <c r="L2852" s="181">
        <v>9460.5461759545433</v>
      </c>
      <c r="M2852" s="181">
        <v>9802.3616416924961</v>
      </c>
      <c r="N2852" s="181">
        <v>10150.854374332803</v>
      </c>
      <c r="O2852" s="181">
        <v>10506.28244576456</v>
      </c>
      <c r="P2852" s="181">
        <v>10868.777204659506</v>
      </c>
      <c r="Q2852" s="181">
        <v>11238.384193443982</v>
      </c>
      <c r="R2852" s="181">
        <v>11615.102533335672</v>
      </c>
      <c r="S2852" s="181">
        <v>11998.947935719838</v>
      </c>
      <c r="T2852" s="181">
        <v>12390.022985742156</v>
      </c>
      <c r="U2852" s="181">
        <v>12787.235872756497</v>
      </c>
      <c r="V2852" s="181">
        <v>13189.310585523604</v>
      </c>
      <c r="W2852" s="181">
        <v>13596.073918140262</v>
      </c>
      <c r="X2852" s="181">
        <v>14007.338958923961</v>
      </c>
      <c r="Y2852" s="181">
        <v>14422.808069857156</v>
      </c>
    </row>
    <row r="2853" spans="1:25" x14ac:dyDescent="0.25">
      <c r="A2853" s="178" t="s">
        <v>2206</v>
      </c>
      <c r="B2853" s="178" t="s">
        <v>927</v>
      </c>
      <c r="C2853" s="178" t="s">
        <v>1465</v>
      </c>
      <c r="D2853" s="178" t="s">
        <v>2698</v>
      </c>
      <c r="E2853" s="181">
        <v>3114.4771740288616</v>
      </c>
      <c r="F2853" s="181">
        <v>3175.9972079797631</v>
      </c>
      <c r="G2853" s="181">
        <v>3231.9513371690919</v>
      </c>
      <c r="H2853" s="181">
        <v>3285.1884043937735</v>
      </c>
      <c r="I2853" s="181">
        <v>3336.2656577760176</v>
      </c>
      <c r="J2853" s="182">
        <v>3385.4808915831513</v>
      </c>
      <c r="K2853" s="181">
        <v>3433.112534199789</v>
      </c>
      <c r="L2853" s="181">
        <v>3479.318899884965</v>
      </c>
      <c r="M2853" s="181">
        <v>3524.1181509485291</v>
      </c>
      <c r="N2853" s="181">
        <v>3567.5005563283053</v>
      </c>
      <c r="O2853" s="181">
        <v>3609.5431423995642</v>
      </c>
      <c r="P2853" s="181">
        <v>3650.2748339680084</v>
      </c>
      <c r="Q2853" s="181">
        <v>3689.6949812481857</v>
      </c>
      <c r="R2853" s="181">
        <v>3727.7892497284461</v>
      </c>
      <c r="S2853" s="181">
        <v>3764.551002876417</v>
      </c>
      <c r="T2853" s="181">
        <v>3800.0021424056863</v>
      </c>
      <c r="U2853" s="181">
        <v>3833.8058743569604</v>
      </c>
      <c r="V2853" s="181">
        <v>3865.6030067614702</v>
      </c>
      <c r="W2853" s="181">
        <v>3895.3849775440212</v>
      </c>
      <c r="X2853" s="181">
        <v>3923.1437263782368</v>
      </c>
      <c r="Y2853" s="181">
        <v>3948.8452804160584</v>
      </c>
    </row>
    <row r="2854" spans="1:25" x14ac:dyDescent="0.25">
      <c r="A2854" s="178" t="s">
        <v>2206</v>
      </c>
      <c r="B2854" s="178" t="s">
        <v>927</v>
      </c>
      <c r="C2854" s="178" t="s">
        <v>284</v>
      </c>
      <c r="D2854" s="178" t="s">
        <v>2699</v>
      </c>
      <c r="E2854" s="181">
        <v>2620.8812858219808</v>
      </c>
      <c r="F2854" s="181">
        <v>2750.6855168591092</v>
      </c>
      <c r="G2854" s="181">
        <v>2880.8740602653902</v>
      </c>
      <c r="H2854" s="181">
        <v>3013.8273702134411</v>
      </c>
      <c r="I2854" s="181">
        <v>3150.0492776120118</v>
      </c>
      <c r="J2854" s="182">
        <v>3289.8471517770718</v>
      </c>
      <c r="K2854" s="181">
        <v>3433.5393159246405</v>
      </c>
      <c r="L2854" s="181">
        <v>3581.3507149011971</v>
      </c>
      <c r="M2854" s="181">
        <v>3733.3758009525204</v>
      </c>
      <c r="N2854" s="181">
        <v>3889.6804907404398</v>
      </c>
      <c r="O2854" s="181">
        <v>4050.4264220067066</v>
      </c>
      <c r="P2854" s="181">
        <v>4215.7292005221389</v>
      </c>
      <c r="Q2854" s="181">
        <v>4385.672912576506</v>
      </c>
      <c r="R2854" s="181">
        <v>4560.3245933232593</v>
      </c>
      <c r="S2854" s="181">
        <v>4739.7585752725727</v>
      </c>
      <c r="T2854" s="181">
        <v>4924.0846276216907</v>
      </c>
      <c r="U2854" s="181">
        <v>5112.9367069712762</v>
      </c>
      <c r="V2854" s="181">
        <v>5305.8648049361436</v>
      </c>
      <c r="W2854" s="181">
        <v>5502.8534347515297</v>
      </c>
      <c r="X2854" s="181">
        <v>5703.8804058487622</v>
      </c>
      <c r="Y2854" s="181">
        <v>5908.8768848609352</v>
      </c>
    </row>
    <row r="2855" spans="1:25" x14ac:dyDescent="0.25">
      <c r="A2855" s="178" t="s">
        <v>2206</v>
      </c>
      <c r="B2855" s="178" t="s">
        <v>927</v>
      </c>
      <c r="C2855" s="178" t="s">
        <v>2700</v>
      </c>
      <c r="D2855" s="178" t="s">
        <v>1504</v>
      </c>
      <c r="E2855" s="181">
        <v>1401.7712750324301</v>
      </c>
      <c r="F2855" s="181">
        <v>1471.1967173177543</v>
      </c>
      <c r="G2855" s="181">
        <v>1540.8277080354444</v>
      </c>
      <c r="H2855" s="181">
        <v>1611.9374266685838</v>
      </c>
      <c r="I2855" s="181">
        <v>1684.7953458175455</v>
      </c>
      <c r="J2855" s="182">
        <v>1759.565861130573</v>
      </c>
      <c r="K2855" s="181">
        <v>1836.4192269197588</v>
      </c>
      <c r="L2855" s="181">
        <v>1915.4757543285205</v>
      </c>
      <c r="M2855" s="181">
        <v>1996.7859608853369</v>
      </c>
      <c r="N2855" s="181">
        <v>2080.3851019387039</v>
      </c>
      <c r="O2855" s="181">
        <v>2166.3596289981097</v>
      </c>
      <c r="P2855" s="181">
        <v>2254.7713734977506</v>
      </c>
      <c r="Q2855" s="181">
        <v>2345.6653087625382</v>
      </c>
      <c r="R2855" s="181">
        <v>2439.0772883631907</v>
      </c>
      <c r="S2855" s="181">
        <v>2535.047068841955</v>
      </c>
      <c r="T2855" s="181">
        <v>2633.6333599574195</v>
      </c>
      <c r="U2855" s="181">
        <v>2734.6403843863686</v>
      </c>
      <c r="V2855" s="181">
        <v>2837.8274563597483</v>
      </c>
      <c r="W2855" s="181">
        <v>2943.1862928232654</v>
      </c>
      <c r="X2855" s="181">
        <v>3050.7050252112153</v>
      </c>
      <c r="Y2855" s="181">
        <v>3160.3468381832722</v>
      </c>
    </row>
    <row r="2856" spans="1:25" x14ac:dyDescent="0.25">
      <c r="A2856" s="178" t="s">
        <v>2206</v>
      </c>
      <c r="B2856" s="178" t="s">
        <v>927</v>
      </c>
      <c r="C2856" s="178" t="s">
        <v>248</v>
      </c>
      <c r="D2856" s="178" t="s">
        <v>2701</v>
      </c>
      <c r="E2856" s="181">
        <v>1816.3507736510987</v>
      </c>
      <c r="F2856" s="181">
        <v>1861.5634309155118</v>
      </c>
      <c r="G2856" s="181">
        <v>1903.9068486769036</v>
      </c>
      <c r="H2856" s="181">
        <v>1945.021114825526</v>
      </c>
      <c r="I2856" s="181">
        <v>1985.2162439844794</v>
      </c>
      <c r="J2856" s="182">
        <v>2024.653544077853</v>
      </c>
      <c r="K2856" s="181">
        <v>2063.4860946526614</v>
      </c>
      <c r="L2856" s="181">
        <v>2101.7976369637845</v>
      </c>
      <c r="M2856" s="181">
        <v>2139.5886213195677</v>
      </c>
      <c r="N2856" s="181">
        <v>2176.8425848994216</v>
      </c>
      <c r="O2856" s="181">
        <v>2213.5960356775117</v>
      </c>
      <c r="P2856" s="181">
        <v>2249.8566698577147</v>
      </c>
      <c r="Q2856" s="181">
        <v>2285.614112506476</v>
      </c>
      <c r="R2856" s="181">
        <v>2320.84935221363</v>
      </c>
      <c r="S2856" s="181">
        <v>2355.547904911974</v>
      </c>
      <c r="T2856" s="181">
        <v>2389.7130378806082</v>
      </c>
      <c r="U2856" s="181">
        <v>2423.1214723322141</v>
      </c>
      <c r="V2856" s="181">
        <v>2455.5312983281219</v>
      </c>
      <c r="W2856" s="181">
        <v>2486.9197123923191</v>
      </c>
      <c r="X2856" s="181">
        <v>2517.2639410486881</v>
      </c>
      <c r="Y2856" s="181">
        <v>2546.524212003219</v>
      </c>
    </row>
    <row r="2857" spans="1:25" x14ac:dyDescent="0.25">
      <c r="A2857" s="178" t="s">
        <v>2206</v>
      </c>
      <c r="B2857" s="178" t="s">
        <v>927</v>
      </c>
      <c r="C2857" s="178" t="s">
        <v>1169</v>
      </c>
      <c r="D2857" s="178" t="s">
        <v>2702</v>
      </c>
      <c r="E2857" s="181">
        <v>1743.491505329501</v>
      </c>
      <c r="F2857" s="181">
        <v>1822.1618077535409</v>
      </c>
      <c r="G2857" s="181">
        <v>1900.3945880925821</v>
      </c>
      <c r="H2857" s="181">
        <v>1979.7547670378115</v>
      </c>
      <c r="I2857" s="181">
        <v>2060.5534544548013</v>
      </c>
      <c r="J2857" s="182">
        <v>2142.9684218812854</v>
      </c>
      <c r="K2857" s="181">
        <v>2227.1813857846391</v>
      </c>
      <c r="L2857" s="181">
        <v>2313.310500686664</v>
      </c>
      <c r="M2857" s="181">
        <v>2401.3877869485732</v>
      </c>
      <c r="N2857" s="181">
        <v>2491.4262216643647</v>
      </c>
      <c r="O2857" s="181">
        <v>2583.4993861918392</v>
      </c>
      <c r="P2857" s="181">
        <v>2677.650155116572</v>
      </c>
      <c r="Q2857" s="181">
        <v>2773.9005050804872</v>
      </c>
      <c r="R2857" s="181">
        <v>2872.2610568054783</v>
      </c>
      <c r="S2857" s="181">
        <v>2972.7465790547567</v>
      </c>
      <c r="T2857" s="181">
        <v>3075.3934727592609</v>
      </c>
      <c r="U2857" s="181">
        <v>3179.9413462446905</v>
      </c>
      <c r="V2857" s="181">
        <v>3286.0819180350013</v>
      </c>
      <c r="W2857" s="181">
        <v>3393.7798325995891</v>
      </c>
      <c r="X2857" s="181">
        <v>3502.9960106562944</v>
      </c>
      <c r="Y2857" s="181">
        <v>3613.6633068966439</v>
      </c>
    </row>
    <row r="2858" spans="1:25" x14ac:dyDescent="0.25">
      <c r="A2858" s="178" t="s">
        <v>2206</v>
      </c>
      <c r="B2858" s="178" t="s">
        <v>927</v>
      </c>
      <c r="C2858" s="178" t="s">
        <v>1667</v>
      </c>
      <c r="D2858" s="178" t="s">
        <v>2703</v>
      </c>
      <c r="E2858" s="181">
        <v>2672.1906297104301</v>
      </c>
      <c r="F2858" s="181">
        <v>2694.5686239042925</v>
      </c>
      <c r="G2858" s="181">
        <v>2711.4450132025918</v>
      </c>
      <c r="H2858" s="181">
        <v>2725.3552574538248</v>
      </c>
      <c r="I2858" s="181">
        <v>2736.8457280850876</v>
      </c>
      <c r="J2858" s="182">
        <v>2746.2300273953274</v>
      </c>
      <c r="K2858" s="181">
        <v>2753.7939152245699</v>
      </c>
      <c r="L2858" s="181">
        <v>2759.7165927099882</v>
      </c>
      <c r="M2858" s="181">
        <v>2764.0606031718457</v>
      </c>
      <c r="N2858" s="181">
        <v>2766.865206475863</v>
      </c>
      <c r="O2858" s="181">
        <v>2768.2355500500234</v>
      </c>
      <c r="P2858" s="181">
        <v>2768.2366928904298</v>
      </c>
      <c r="Q2858" s="181">
        <v>2766.9096251963342</v>
      </c>
      <c r="R2858" s="181">
        <v>2764.2843322945437</v>
      </c>
      <c r="S2858" s="181">
        <v>2760.3960551005384</v>
      </c>
      <c r="T2858" s="181">
        <v>2755.3000883767827</v>
      </c>
      <c r="U2858" s="181">
        <v>2748.7929936078508</v>
      </c>
      <c r="V2858" s="181">
        <v>2740.6654132548824</v>
      </c>
      <c r="W2858" s="181">
        <v>2730.9641920941745</v>
      </c>
      <c r="X2858" s="181">
        <v>2719.7356359300261</v>
      </c>
      <c r="Y2858" s="181">
        <v>2707.007398403699</v>
      </c>
    </row>
    <row r="2859" spans="1:25" x14ac:dyDescent="0.25">
      <c r="A2859" s="178" t="s">
        <v>2206</v>
      </c>
      <c r="B2859" s="178" t="s">
        <v>927</v>
      </c>
      <c r="C2859" s="178" t="s">
        <v>240</v>
      </c>
      <c r="D2859" s="178" t="s">
        <v>241</v>
      </c>
      <c r="E2859" s="181">
        <v>29156.021571172329</v>
      </c>
      <c r="F2859" s="181">
        <v>29819.899806271431</v>
      </c>
      <c r="G2859" s="181">
        <v>30438.803376133899</v>
      </c>
      <c r="H2859" s="181">
        <v>31039.349715444951</v>
      </c>
      <c r="I2859" s="181">
        <v>31626.749648314257</v>
      </c>
      <c r="J2859" s="182">
        <v>32203.79921715369</v>
      </c>
      <c r="K2859" s="181">
        <v>32773.134774366314</v>
      </c>
      <c r="L2859" s="181">
        <v>33336.268147977462</v>
      </c>
      <c r="M2859" s="181">
        <v>33893.37570983755</v>
      </c>
      <c r="N2859" s="181">
        <v>34444.358050739058</v>
      </c>
      <c r="O2859" s="181">
        <v>34989.946354358632</v>
      </c>
      <c r="P2859" s="181">
        <v>35530.407063186962</v>
      </c>
      <c r="Q2859" s="181">
        <v>36065.714146986815</v>
      </c>
      <c r="R2859" s="181">
        <v>36595.699306351184</v>
      </c>
      <c r="S2859" s="181">
        <v>37120.259942371507</v>
      </c>
      <c r="T2859" s="181">
        <v>37639.567229200555</v>
      </c>
      <c r="U2859" s="181">
        <v>38150.21930072824</v>
      </c>
      <c r="V2859" s="181">
        <v>38648.519525277639</v>
      </c>
      <c r="W2859" s="181">
        <v>39134.214706075611</v>
      </c>
      <c r="X2859" s="181">
        <v>39607.042719780147</v>
      </c>
      <c r="Y2859" s="181">
        <v>40066.46456988305</v>
      </c>
    </row>
    <row r="2860" spans="1:25" x14ac:dyDescent="0.25">
      <c r="A2860" s="178" t="s">
        <v>2206</v>
      </c>
      <c r="B2860" s="178" t="s">
        <v>930</v>
      </c>
      <c r="C2860" s="178" t="s">
        <v>218</v>
      </c>
      <c r="D2860" s="178" t="s">
        <v>2704</v>
      </c>
      <c r="E2860" s="181">
        <v>14550.069942404052</v>
      </c>
      <c r="F2860" s="181">
        <v>14277.503285447607</v>
      </c>
      <c r="G2860" s="181">
        <v>13975.520147057603</v>
      </c>
      <c r="H2860" s="181">
        <v>13659.065169210418</v>
      </c>
      <c r="I2860" s="181">
        <v>13332.397618942265</v>
      </c>
      <c r="J2860" s="182">
        <v>12998.35156515277</v>
      </c>
      <c r="K2860" s="181">
        <v>12659.352924819326</v>
      </c>
      <c r="L2860" s="181">
        <v>12317.26536172281</v>
      </c>
      <c r="M2860" s="181">
        <v>11973.323916629633</v>
      </c>
      <c r="N2860" s="181">
        <v>11628.535462692622</v>
      </c>
      <c r="O2860" s="181">
        <v>11284.100195594621</v>
      </c>
      <c r="P2860" s="181">
        <v>10940.985246355987</v>
      </c>
      <c r="Q2860" s="181">
        <v>10599.994865971683</v>
      </c>
      <c r="R2860" s="181">
        <v>10261.840816666403</v>
      </c>
      <c r="S2860" s="181">
        <v>9927.1882345653885</v>
      </c>
      <c r="T2860" s="181">
        <v>9596.6616406887442</v>
      </c>
      <c r="U2860" s="181">
        <v>9270.3137888189776</v>
      </c>
      <c r="V2860" s="181">
        <v>8948.1821829393539</v>
      </c>
      <c r="W2860" s="181">
        <v>8630.7654116728045</v>
      </c>
      <c r="X2860" s="181">
        <v>8318.5169231394102</v>
      </c>
      <c r="Y2860" s="181">
        <v>8011.7672177248614</v>
      </c>
    </row>
    <row r="2861" spans="1:25" x14ac:dyDescent="0.25">
      <c r="A2861" s="178" t="s">
        <v>2206</v>
      </c>
      <c r="B2861" s="178" t="s">
        <v>930</v>
      </c>
      <c r="C2861" s="178" t="s">
        <v>972</v>
      </c>
      <c r="D2861" s="178" t="s">
        <v>2069</v>
      </c>
      <c r="E2861" s="181">
        <v>4664.5631309640194</v>
      </c>
      <c r="F2861" s="181">
        <v>4716.5777455095858</v>
      </c>
      <c r="G2861" s="181">
        <v>4757.420545733874</v>
      </c>
      <c r="H2861" s="181">
        <v>4791.300114259262</v>
      </c>
      <c r="I2861" s="181">
        <v>4819.1394049710689</v>
      </c>
      <c r="J2861" s="182">
        <v>4841.4822690175697</v>
      </c>
      <c r="K2861" s="181">
        <v>4858.8155035467635</v>
      </c>
      <c r="L2861" s="181">
        <v>4871.4924453901795</v>
      </c>
      <c r="M2861" s="181">
        <v>4879.6795382790033</v>
      </c>
      <c r="N2861" s="181">
        <v>4883.4913864168138</v>
      </c>
      <c r="O2861" s="181">
        <v>4883.1624527439826</v>
      </c>
      <c r="P2861" s="181">
        <v>4878.8729145255638</v>
      </c>
      <c r="Q2861" s="181">
        <v>4870.7693294272876</v>
      </c>
      <c r="R2861" s="181">
        <v>4858.9901172193067</v>
      </c>
      <c r="S2861" s="181">
        <v>4843.6843493101287</v>
      </c>
      <c r="T2861" s="181">
        <v>4825.0141781601487</v>
      </c>
      <c r="U2861" s="181">
        <v>4802.8793851179898</v>
      </c>
      <c r="V2861" s="181">
        <v>4777.1722150482783</v>
      </c>
      <c r="W2861" s="181">
        <v>4748.038446670379</v>
      </c>
      <c r="X2861" s="181">
        <v>4715.6292561848622</v>
      </c>
      <c r="Y2861" s="181">
        <v>4680.0544487454918</v>
      </c>
    </row>
    <row r="2862" spans="1:25" x14ac:dyDescent="0.25">
      <c r="A2862" s="178" t="s">
        <v>2206</v>
      </c>
      <c r="B2862" s="178" t="s">
        <v>930</v>
      </c>
      <c r="C2862" s="178" t="s">
        <v>733</v>
      </c>
      <c r="D2862" s="178" t="s">
        <v>2705</v>
      </c>
      <c r="E2862" s="181">
        <v>2465.7307747745544</v>
      </c>
      <c r="F2862" s="181">
        <v>2533.3525963375841</v>
      </c>
      <c r="G2862" s="181">
        <v>2596.4152310757286</v>
      </c>
      <c r="H2862" s="181">
        <v>2656.9901294606179</v>
      </c>
      <c r="I2862" s="181">
        <v>2715.4387907967466</v>
      </c>
      <c r="J2862" s="182">
        <v>2771.933683591225</v>
      </c>
      <c r="K2862" s="181">
        <v>2826.6293283290656</v>
      </c>
      <c r="L2862" s="181">
        <v>2879.6151353284899</v>
      </c>
      <c r="M2862" s="181">
        <v>2930.8775735542722</v>
      </c>
      <c r="N2862" s="181">
        <v>2980.3739868377647</v>
      </c>
      <c r="O2862" s="181">
        <v>3028.1366717411902</v>
      </c>
      <c r="P2862" s="181">
        <v>3074.1692049067747</v>
      </c>
      <c r="Q2862" s="181">
        <v>3118.4571918065467</v>
      </c>
      <c r="R2862" s="181">
        <v>3160.9833025586395</v>
      </c>
      <c r="S2862" s="181">
        <v>3201.7394082020764</v>
      </c>
      <c r="T2862" s="181">
        <v>3240.7289128126786</v>
      </c>
      <c r="U2862" s="181">
        <v>3277.7796321864867</v>
      </c>
      <c r="V2862" s="181">
        <v>3312.7062843972044</v>
      </c>
      <c r="W2862" s="181">
        <v>3345.4937494851856</v>
      </c>
      <c r="X2862" s="181">
        <v>3376.133499899142</v>
      </c>
      <c r="Y2862" s="181">
        <v>3404.5900500706548</v>
      </c>
    </row>
    <row r="2863" spans="1:25" x14ac:dyDescent="0.25">
      <c r="A2863" s="178" t="s">
        <v>2206</v>
      </c>
      <c r="B2863" s="178" t="s">
        <v>930</v>
      </c>
      <c r="C2863" s="178" t="s">
        <v>252</v>
      </c>
      <c r="D2863" s="178" t="s">
        <v>2706</v>
      </c>
      <c r="E2863" s="181">
        <v>2941.0152663318481</v>
      </c>
      <c r="F2863" s="181">
        <v>3001.9100390903136</v>
      </c>
      <c r="G2863" s="181">
        <v>3056.5154234685274</v>
      </c>
      <c r="H2863" s="181">
        <v>3107.3687559684699</v>
      </c>
      <c r="I2863" s="181">
        <v>3154.955816030375</v>
      </c>
      <c r="J2863" s="182">
        <v>3199.5323807936647</v>
      </c>
      <c r="K2863" s="181">
        <v>3241.327730843524</v>
      </c>
      <c r="L2863" s="181">
        <v>3280.4916882032362</v>
      </c>
      <c r="M2863" s="181">
        <v>3317.0543086107186</v>
      </c>
      <c r="N2863" s="181">
        <v>3351.0127370877685</v>
      </c>
      <c r="O2863" s="181">
        <v>3382.4485338535128</v>
      </c>
      <c r="P2863" s="181">
        <v>3411.4098763856118</v>
      </c>
      <c r="Q2863" s="181">
        <v>3437.9244729481948</v>
      </c>
      <c r="R2863" s="181">
        <v>3462.0166857681347</v>
      </c>
      <c r="S2863" s="181">
        <v>3483.7208403249483</v>
      </c>
      <c r="T2863" s="181">
        <v>3503.0834165872129</v>
      </c>
      <c r="U2863" s="181">
        <v>3519.9616964110442</v>
      </c>
      <c r="V2863" s="181">
        <v>3534.2032919442863</v>
      </c>
      <c r="W2863" s="181">
        <v>3545.8407634865898</v>
      </c>
      <c r="X2863" s="181">
        <v>3554.9134124170664</v>
      </c>
      <c r="Y2863" s="181">
        <v>3561.431957996439</v>
      </c>
    </row>
    <row r="2864" spans="1:25" x14ac:dyDescent="0.25">
      <c r="A2864" s="178" t="s">
        <v>2206</v>
      </c>
      <c r="B2864" s="178" t="s">
        <v>930</v>
      </c>
      <c r="C2864" s="178" t="s">
        <v>638</v>
      </c>
      <c r="D2864" s="178" t="s">
        <v>1578</v>
      </c>
      <c r="E2864" s="181">
        <v>1636.2926124024311</v>
      </c>
      <c r="F2864" s="181">
        <v>1722.061951174916</v>
      </c>
      <c r="G2864" s="181">
        <v>1807.8612525042536</v>
      </c>
      <c r="H2864" s="181">
        <v>1895.0414206241094</v>
      </c>
      <c r="I2864" s="181">
        <v>1983.8398094212864</v>
      </c>
      <c r="J2864" s="182">
        <v>2074.3748407475364</v>
      </c>
      <c r="K2864" s="181">
        <v>2166.7613420424591</v>
      </c>
      <c r="L2864" s="181">
        <v>2261.0724724483498</v>
      </c>
      <c r="M2864" s="181">
        <v>2357.3036584776269</v>
      </c>
      <c r="N2864" s="181">
        <v>2455.4236462908839</v>
      </c>
      <c r="O2864" s="181">
        <v>2555.4592485165376</v>
      </c>
      <c r="P2864" s="181">
        <v>2657.4131032081168</v>
      </c>
      <c r="Q2864" s="181">
        <v>2761.2702151945787</v>
      </c>
      <c r="R2864" s="181">
        <v>2867.0095573243066</v>
      </c>
      <c r="S2864" s="181">
        <v>2974.6148227949247</v>
      </c>
      <c r="T2864" s="181">
        <v>3084.0774603003943</v>
      </c>
      <c r="U2864" s="181">
        <v>3195.215417618319</v>
      </c>
      <c r="V2864" s="181">
        <v>3307.8144476566949</v>
      </c>
      <c r="W2864" s="181">
        <v>3421.81281364087</v>
      </c>
      <c r="X2864" s="181">
        <v>3537.1498102261035</v>
      </c>
      <c r="Y2864" s="181">
        <v>3653.7302906845016</v>
      </c>
    </row>
    <row r="2865" spans="1:25" x14ac:dyDescent="0.25">
      <c r="A2865" s="178" t="s">
        <v>2206</v>
      </c>
      <c r="B2865" s="178" t="s">
        <v>930</v>
      </c>
      <c r="C2865" s="178" t="s">
        <v>262</v>
      </c>
      <c r="D2865" s="178" t="s">
        <v>2707</v>
      </c>
      <c r="E2865" s="181">
        <v>2081.8076649636955</v>
      </c>
      <c r="F2865" s="181">
        <v>2134.9418488391007</v>
      </c>
      <c r="G2865" s="181">
        <v>2184.0371503156412</v>
      </c>
      <c r="H2865" s="181">
        <v>2230.8546611456272</v>
      </c>
      <c r="I2865" s="181">
        <v>2275.7094697626544</v>
      </c>
      <c r="J2865" s="182">
        <v>2318.7562509201075</v>
      </c>
      <c r="K2865" s="181">
        <v>2360.1335874576544</v>
      </c>
      <c r="L2865" s="181">
        <v>2399.9248082306617</v>
      </c>
      <c r="M2865" s="181">
        <v>2438.1270239352707</v>
      </c>
      <c r="N2865" s="181">
        <v>2474.7132145198207</v>
      </c>
      <c r="O2865" s="181">
        <v>2509.7187123887834</v>
      </c>
      <c r="P2865" s="181">
        <v>2543.1548615847059</v>
      </c>
      <c r="Q2865" s="181">
        <v>2575.0181142814245</v>
      </c>
      <c r="R2865" s="181">
        <v>2605.3025609183924</v>
      </c>
      <c r="S2865" s="181">
        <v>2634.0099365568517</v>
      </c>
      <c r="T2865" s="181">
        <v>2661.1514654729681</v>
      </c>
      <c r="U2865" s="181">
        <v>2686.5944015469468</v>
      </c>
      <c r="V2865" s="181">
        <v>2710.1962973007089</v>
      </c>
      <c r="W2865" s="181">
        <v>2731.9547495260108</v>
      </c>
      <c r="X2865" s="181">
        <v>2751.8727834135184</v>
      </c>
      <c r="Y2865" s="181">
        <v>2769.9315063130371</v>
      </c>
    </row>
    <row r="2866" spans="1:25" x14ac:dyDescent="0.25">
      <c r="A2866" s="178" t="s">
        <v>2206</v>
      </c>
      <c r="B2866" s="178" t="s">
        <v>930</v>
      </c>
      <c r="C2866" s="178" t="s">
        <v>797</v>
      </c>
      <c r="D2866" s="178" t="s">
        <v>2708</v>
      </c>
      <c r="E2866" s="181">
        <v>6874.6873433243918</v>
      </c>
      <c r="F2866" s="181">
        <v>7186.5485225221601</v>
      </c>
      <c r="G2866" s="181">
        <v>7494.0450067918537</v>
      </c>
      <c r="H2866" s="181">
        <v>7802.7827721459389</v>
      </c>
      <c r="I2866" s="181">
        <v>8113.6640131902832</v>
      </c>
      <c r="J2866" s="182">
        <v>8427.0828619649019</v>
      </c>
      <c r="K2866" s="181">
        <v>8743.4074159573447</v>
      </c>
      <c r="L2866" s="181">
        <v>9062.8278161145663</v>
      </c>
      <c r="M2866" s="181">
        <v>9385.2184496226728</v>
      </c>
      <c r="N2866" s="181">
        <v>9710.3503273040242</v>
      </c>
      <c r="O2866" s="181">
        <v>10038.227489725561</v>
      </c>
      <c r="P2866" s="181">
        <v>10368.758398990922</v>
      </c>
      <c r="Q2866" s="181">
        <v>10701.784480225595</v>
      </c>
      <c r="R2866" s="181">
        <v>11037.127058703898</v>
      </c>
      <c r="S2866" s="181">
        <v>11374.629209014034</v>
      </c>
      <c r="T2866" s="181">
        <v>11714.166623837993</v>
      </c>
      <c r="U2866" s="181">
        <v>12054.962733690858</v>
      </c>
      <c r="V2866" s="181">
        <v>12396.140158589467</v>
      </c>
      <c r="W2866" s="181">
        <v>12737.411974883753</v>
      </c>
      <c r="X2866" s="181">
        <v>13078.502227590838</v>
      </c>
      <c r="Y2866" s="181">
        <v>13419.015406356128</v>
      </c>
    </row>
    <row r="2867" spans="1:25" x14ac:dyDescent="0.25">
      <c r="A2867" s="178" t="s">
        <v>2206</v>
      </c>
      <c r="B2867" s="178" t="s">
        <v>930</v>
      </c>
      <c r="C2867" s="178" t="s">
        <v>590</v>
      </c>
      <c r="D2867" s="178" t="s">
        <v>2709</v>
      </c>
      <c r="E2867" s="181">
        <v>3264.3729657714748</v>
      </c>
      <c r="F2867" s="181">
        <v>3297.2358337774322</v>
      </c>
      <c r="G2867" s="181">
        <v>3322.2229466245572</v>
      </c>
      <c r="H2867" s="181">
        <v>3342.2953194887596</v>
      </c>
      <c r="I2867" s="181">
        <v>3358.1118071860105</v>
      </c>
      <c r="J2867" s="182">
        <v>3370.0645870260064</v>
      </c>
      <c r="K2867" s="181">
        <v>3378.5045123631926</v>
      </c>
      <c r="L2867" s="181">
        <v>3383.6882585882613</v>
      </c>
      <c r="M2867" s="181">
        <v>3385.7417498305567</v>
      </c>
      <c r="N2867" s="181">
        <v>3384.7544626474519</v>
      </c>
      <c r="O2867" s="181">
        <v>3380.8984966980393</v>
      </c>
      <c r="P2867" s="181">
        <v>3374.3076898201657</v>
      </c>
      <c r="Q2867" s="181">
        <v>3365.0920988331372</v>
      </c>
      <c r="R2867" s="181">
        <v>3353.3557112909675</v>
      </c>
      <c r="S2867" s="181">
        <v>3339.2094301823417</v>
      </c>
      <c r="T2867" s="181">
        <v>3322.7727087328299</v>
      </c>
      <c r="U2867" s="181">
        <v>3303.9840150153605</v>
      </c>
      <c r="V2867" s="181">
        <v>3282.7769178704407</v>
      </c>
      <c r="W2867" s="181">
        <v>3259.2593238924687</v>
      </c>
      <c r="X2867" s="181">
        <v>3233.5423948564007</v>
      </c>
      <c r="Y2867" s="181">
        <v>3205.7084939065753</v>
      </c>
    </row>
    <row r="2868" spans="1:25" x14ac:dyDescent="0.25">
      <c r="A2868" s="178" t="s">
        <v>2206</v>
      </c>
      <c r="B2868" s="178" t="s">
        <v>930</v>
      </c>
      <c r="C2868" s="178" t="s">
        <v>282</v>
      </c>
      <c r="D2868" s="178" t="s">
        <v>2710</v>
      </c>
      <c r="E2868" s="181">
        <v>1837.4929587204215</v>
      </c>
      <c r="F2868" s="181">
        <v>1918.534339380881</v>
      </c>
      <c r="G2868" s="181">
        <v>1998.2139860431366</v>
      </c>
      <c r="H2868" s="181">
        <v>2078.0294421740823</v>
      </c>
      <c r="I2868" s="181">
        <v>2158.2198487777246</v>
      </c>
      <c r="J2868" s="182">
        <v>2238.8882118180827</v>
      </c>
      <c r="K2868" s="181">
        <v>2320.130128591637</v>
      </c>
      <c r="L2868" s="181">
        <v>2401.9935657550341</v>
      </c>
      <c r="M2868" s="181">
        <v>2484.442667336969</v>
      </c>
      <c r="N2868" s="181">
        <v>2567.4144114791825</v>
      </c>
      <c r="O2868" s="181">
        <v>2650.9076131250608</v>
      </c>
      <c r="P2868" s="181">
        <v>2734.8958777237744</v>
      </c>
      <c r="Q2868" s="181">
        <v>2819.3352722103045</v>
      </c>
      <c r="R2868" s="181">
        <v>2904.1767814939453</v>
      </c>
      <c r="S2868" s="181">
        <v>2989.3773381180654</v>
      </c>
      <c r="T2868" s="181">
        <v>3074.9026401300234</v>
      </c>
      <c r="U2868" s="181">
        <v>3160.5475382752734</v>
      </c>
      <c r="V2868" s="181">
        <v>3246.0814699900243</v>
      </c>
      <c r="W2868" s="181">
        <v>3331.4294140828756</v>
      </c>
      <c r="X2868" s="181">
        <v>3416.5195766042143</v>
      </c>
      <c r="Y2868" s="181">
        <v>3501.2493165551191</v>
      </c>
    </row>
    <row r="2869" spans="1:25" x14ac:dyDescent="0.25">
      <c r="A2869" s="178" t="s">
        <v>2206</v>
      </c>
      <c r="B2869" s="178" t="s">
        <v>930</v>
      </c>
      <c r="C2869" s="178" t="s">
        <v>953</v>
      </c>
      <c r="D2869" s="178" t="s">
        <v>2711</v>
      </c>
      <c r="E2869" s="181">
        <v>2569.4105450710699</v>
      </c>
      <c r="F2869" s="181">
        <v>2704.0910061422933</v>
      </c>
      <c r="G2869" s="181">
        <v>2838.8185163225521</v>
      </c>
      <c r="H2869" s="181">
        <v>2975.7143512058642</v>
      </c>
      <c r="I2869" s="181">
        <v>3115.1512189344312</v>
      </c>
      <c r="J2869" s="182">
        <v>3257.3150730182492</v>
      </c>
      <c r="K2869" s="181">
        <v>3402.3862227931513</v>
      </c>
      <c r="L2869" s="181">
        <v>3550.4795473891027</v>
      </c>
      <c r="M2869" s="181">
        <v>3701.587865225541</v>
      </c>
      <c r="N2869" s="181">
        <v>3855.6620995395851</v>
      </c>
      <c r="O2869" s="181">
        <v>4012.7443532226566</v>
      </c>
      <c r="P2869" s="181">
        <v>4172.8387687138902</v>
      </c>
      <c r="Q2869" s="181">
        <v>4335.921799643701</v>
      </c>
      <c r="R2869" s="181">
        <v>4501.9604278436464</v>
      </c>
      <c r="S2869" s="181">
        <v>4670.9290473373485</v>
      </c>
      <c r="T2869" s="181">
        <v>4842.814230321158</v>
      </c>
      <c r="U2869" s="181">
        <v>5017.3301068373239</v>
      </c>
      <c r="V2869" s="181">
        <v>5194.1402524998448</v>
      </c>
      <c r="W2869" s="181">
        <v>5373.1477243056133</v>
      </c>
      <c r="X2869" s="181">
        <v>5554.2571988682512</v>
      </c>
      <c r="Y2869" s="181">
        <v>5737.319270754937</v>
      </c>
    </row>
    <row r="2870" spans="1:25" x14ac:dyDescent="0.25">
      <c r="A2870" s="178" t="s">
        <v>2206</v>
      </c>
      <c r="B2870" s="178" t="s">
        <v>930</v>
      </c>
      <c r="C2870" s="178" t="s">
        <v>1465</v>
      </c>
      <c r="D2870" s="178" t="s">
        <v>2712</v>
      </c>
      <c r="E2870" s="181">
        <v>1579.8333315478931</v>
      </c>
      <c r="F2870" s="181">
        <v>1645.4025849207756</v>
      </c>
      <c r="G2870" s="181">
        <v>1709.4704665340821</v>
      </c>
      <c r="H2870" s="181">
        <v>1773.3249060831729</v>
      </c>
      <c r="I2870" s="181">
        <v>1837.1698478376913</v>
      </c>
      <c r="J2870" s="182">
        <v>1901.091612835811</v>
      </c>
      <c r="K2870" s="181">
        <v>1965.1693833001152</v>
      </c>
      <c r="L2870" s="181">
        <v>2029.4413026776808</v>
      </c>
      <c r="M2870" s="181">
        <v>2093.8744793475521</v>
      </c>
      <c r="N2870" s="181">
        <v>2158.413499869489</v>
      </c>
      <c r="O2870" s="181">
        <v>2223.0553492391973</v>
      </c>
      <c r="P2870" s="181">
        <v>2287.775946420134</v>
      </c>
      <c r="Q2870" s="181">
        <v>2352.5368077266612</v>
      </c>
      <c r="R2870" s="181">
        <v>2417.2955958189809</v>
      </c>
      <c r="S2870" s="181">
        <v>2482.015327742316</v>
      </c>
      <c r="T2870" s="181">
        <v>2546.6666446462486</v>
      </c>
      <c r="U2870" s="181">
        <v>2611.0793324036631</v>
      </c>
      <c r="V2870" s="181">
        <v>2675.0639282038351</v>
      </c>
      <c r="W2870" s="181">
        <v>2738.5607223880907</v>
      </c>
      <c r="X2870" s="181">
        <v>2801.5132583038649</v>
      </c>
      <c r="Y2870" s="181">
        <v>2863.8404245491465</v>
      </c>
    </row>
    <row r="2871" spans="1:25" x14ac:dyDescent="0.25">
      <c r="A2871" s="178" t="s">
        <v>2206</v>
      </c>
      <c r="B2871" s="178" t="s">
        <v>930</v>
      </c>
      <c r="C2871" s="178" t="s">
        <v>867</v>
      </c>
      <c r="D2871" s="178" t="s">
        <v>1286</v>
      </c>
      <c r="E2871" s="181">
        <v>3933.672076992545</v>
      </c>
      <c r="F2871" s="181">
        <v>3977.536514258964</v>
      </c>
      <c r="G2871" s="181">
        <v>4011.9796503636003</v>
      </c>
      <c r="H2871" s="181">
        <v>4040.5506245249744</v>
      </c>
      <c r="I2871" s="181">
        <v>4064.0277728541209</v>
      </c>
      <c r="J2871" s="182">
        <v>4082.8697303862932</v>
      </c>
      <c r="K2871" s="181">
        <v>4097.4870179558066</v>
      </c>
      <c r="L2871" s="181">
        <v>4108.177607996292</v>
      </c>
      <c r="M2871" s="181">
        <v>4115.0818641472515</v>
      </c>
      <c r="N2871" s="181">
        <v>4118.2964332634665</v>
      </c>
      <c r="O2871" s="181">
        <v>4118.0190402541575</v>
      </c>
      <c r="P2871" s="181">
        <v>4114.4016303833405</v>
      </c>
      <c r="Q2871" s="181">
        <v>4107.5677971754603</v>
      </c>
      <c r="R2871" s="181">
        <v>4097.6342713873883</v>
      </c>
      <c r="S2871" s="181">
        <v>4084.7267664076367</v>
      </c>
      <c r="T2871" s="181">
        <v>4068.9820270047449</v>
      </c>
      <c r="U2871" s="181">
        <v>4050.3155378019346</v>
      </c>
      <c r="V2871" s="181">
        <v>4028.6364278311703</v>
      </c>
      <c r="W2871" s="181">
        <v>4004.0676337237473</v>
      </c>
      <c r="X2871" s="181">
        <v>3976.736643860077</v>
      </c>
      <c r="Y2871" s="181">
        <v>3946.7360580089144</v>
      </c>
    </row>
    <row r="2872" spans="1:25" x14ac:dyDescent="0.25">
      <c r="A2872" s="178" t="s">
        <v>2206</v>
      </c>
      <c r="B2872" s="178" t="s">
        <v>930</v>
      </c>
      <c r="C2872" s="178" t="s">
        <v>541</v>
      </c>
      <c r="D2872" s="178" t="s">
        <v>2713</v>
      </c>
      <c r="E2872" s="181">
        <v>3629.8184927572124</v>
      </c>
      <c r="F2872" s="181">
        <v>3722.3029004359919</v>
      </c>
      <c r="G2872" s="181">
        <v>3807.7378111823432</v>
      </c>
      <c r="H2872" s="181">
        <v>3889.1943584739461</v>
      </c>
      <c r="I2872" s="181">
        <v>3967.2223448515451</v>
      </c>
      <c r="J2872" s="182">
        <v>4042.091842870645</v>
      </c>
      <c r="K2872" s="181">
        <v>4114.0448282771604</v>
      </c>
      <c r="L2872" s="181">
        <v>4183.2269239666084</v>
      </c>
      <c r="M2872" s="181">
        <v>4249.6334503843409</v>
      </c>
      <c r="N2872" s="181">
        <v>4313.2176709394562</v>
      </c>
      <c r="O2872" s="181">
        <v>4374.0415275358773</v>
      </c>
      <c r="P2872" s="181">
        <v>4432.1251453577106</v>
      </c>
      <c r="Q2872" s="181">
        <v>4487.4626942275681</v>
      </c>
      <c r="R2872" s="181">
        <v>4540.0442294013237</v>
      </c>
      <c r="S2872" s="181">
        <v>4589.8731289480475</v>
      </c>
      <c r="T2872" s="181">
        <v>4636.969305033509</v>
      </c>
      <c r="U2872" s="181">
        <v>4681.1018135028826</v>
      </c>
      <c r="V2872" s="181">
        <v>4722.0228470427473</v>
      </c>
      <c r="W2872" s="181">
        <v>4759.7286320552239</v>
      </c>
      <c r="X2872" s="181">
        <v>4794.2248528091213</v>
      </c>
      <c r="Y2872" s="181">
        <v>4825.4790097098066</v>
      </c>
    </row>
    <row r="2873" spans="1:25" x14ac:dyDescent="0.25">
      <c r="A2873" s="178" t="s">
        <v>2206</v>
      </c>
      <c r="B2873" s="178" t="s">
        <v>930</v>
      </c>
      <c r="C2873" s="178" t="s">
        <v>600</v>
      </c>
      <c r="D2873" s="178" t="s">
        <v>2714</v>
      </c>
      <c r="E2873" s="181">
        <v>2526.2961851457862</v>
      </c>
      <c r="F2873" s="181">
        <v>2658.7167263748238</v>
      </c>
      <c r="G2873" s="181">
        <v>2791.1835272352382</v>
      </c>
      <c r="H2873" s="181">
        <v>2925.7822686047271</v>
      </c>
      <c r="I2873" s="181">
        <v>3062.8794046334929</v>
      </c>
      <c r="J2873" s="182">
        <v>3202.6577685568941</v>
      </c>
      <c r="K2873" s="181">
        <v>3345.2946441446011</v>
      </c>
      <c r="L2873" s="181">
        <v>3490.9029828703833</v>
      </c>
      <c r="M2873" s="181">
        <v>3639.4757236596242</v>
      </c>
      <c r="N2873" s="181">
        <v>3790.9646132508574</v>
      </c>
      <c r="O2873" s="181">
        <v>3945.4110480547056</v>
      </c>
      <c r="P2873" s="181">
        <v>4102.8191010007386</v>
      </c>
      <c r="Q2873" s="181">
        <v>4263.1656208242539</v>
      </c>
      <c r="R2873" s="181">
        <v>4426.4181433971889</v>
      </c>
      <c r="S2873" s="181">
        <v>4592.5514924079716</v>
      </c>
      <c r="T2873" s="181">
        <v>4761.5524653696757</v>
      </c>
      <c r="U2873" s="181">
        <v>4933.1399891836081</v>
      </c>
      <c r="V2873" s="181">
        <v>5106.9832846192658</v>
      </c>
      <c r="W2873" s="181">
        <v>5282.9870353639653</v>
      </c>
      <c r="X2873" s="181">
        <v>5461.057517544803</v>
      </c>
      <c r="Y2873" s="181">
        <v>5641.0478327318251</v>
      </c>
    </row>
    <row r="2874" spans="1:25" x14ac:dyDescent="0.25">
      <c r="A2874" s="178" t="s">
        <v>2206</v>
      </c>
      <c r="B2874" s="178" t="s">
        <v>930</v>
      </c>
      <c r="C2874" s="178" t="s">
        <v>610</v>
      </c>
      <c r="D2874" s="178" t="s">
        <v>1504</v>
      </c>
      <c r="E2874" s="181">
        <v>1272.9001501750406</v>
      </c>
      <c r="F2874" s="181">
        <v>1337.6050779205627</v>
      </c>
      <c r="G2874" s="181">
        <v>1402.1355606873624</v>
      </c>
      <c r="H2874" s="181">
        <v>1467.5380951441671</v>
      </c>
      <c r="I2874" s="181">
        <v>1533.9918324284565</v>
      </c>
      <c r="J2874" s="182">
        <v>1601.5830072116703</v>
      </c>
      <c r="K2874" s="181">
        <v>1670.394548746759</v>
      </c>
      <c r="L2874" s="181">
        <v>1740.4767961077737</v>
      </c>
      <c r="M2874" s="181">
        <v>1811.8200225667531</v>
      </c>
      <c r="N2874" s="181">
        <v>1884.3940661292258</v>
      </c>
      <c r="O2874" s="181">
        <v>1958.2134238414562</v>
      </c>
      <c r="P2874" s="181">
        <v>2033.2739909844313</v>
      </c>
      <c r="Q2874" s="181">
        <v>2109.5581981744153</v>
      </c>
      <c r="R2874" s="181">
        <v>2187.0439625418885</v>
      </c>
      <c r="S2874" s="181">
        <v>2265.7129119204219</v>
      </c>
      <c r="T2874" s="181">
        <v>2345.5526657143514</v>
      </c>
      <c r="U2874" s="181">
        <v>2426.4191456138869</v>
      </c>
      <c r="V2874" s="181">
        <v>2508.1447121187152</v>
      </c>
      <c r="W2874" s="181">
        <v>2590.6781866691131</v>
      </c>
      <c r="X2874" s="181">
        <v>2673.9694657914292</v>
      </c>
      <c r="Y2874" s="181">
        <v>2757.9427382155295</v>
      </c>
    </row>
    <row r="2875" spans="1:25" x14ac:dyDescent="0.25">
      <c r="A2875" s="178" t="s">
        <v>2206</v>
      </c>
      <c r="B2875" s="178" t="s">
        <v>930</v>
      </c>
      <c r="C2875" s="178" t="s">
        <v>299</v>
      </c>
      <c r="D2875" s="178" t="s">
        <v>2715</v>
      </c>
      <c r="E2875" s="181">
        <v>2324.0693064486222</v>
      </c>
      <c r="F2875" s="181">
        <v>2445.8897474655023</v>
      </c>
      <c r="G2875" s="181">
        <v>2567.7527450875991</v>
      </c>
      <c r="H2875" s="181">
        <v>2691.577024023205</v>
      </c>
      <c r="I2875" s="181">
        <v>2817.6997042219577</v>
      </c>
      <c r="J2875" s="182">
        <v>2946.2889833453164</v>
      </c>
      <c r="K2875" s="181">
        <v>3077.5079538169039</v>
      </c>
      <c r="L2875" s="181">
        <v>3211.460525484998</v>
      </c>
      <c r="M2875" s="181">
        <v>3348.1402025052544</v>
      </c>
      <c r="N2875" s="181">
        <v>3487.5025942299849</v>
      </c>
      <c r="O2875" s="181">
        <v>3629.5857833384457</v>
      </c>
      <c r="P2875" s="181">
        <v>3774.3935167272425</v>
      </c>
      <c r="Q2875" s="181">
        <v>3921.9044963617198</v>
      </c>
      <c r="R2875" s="181">
        <v>4072.0888568270339</v>
      </c>
      <c r="S2875" s="181">
        <v>4224.9234371441526</v>
      </c>
      <c r="T2875" s="181">
        <v>4380.3960916688648</v>
      </c>
      <c r="U2875" s="181">
        <v>4538.2482468556836</v>
      </c>
      <c r="V2875" s="181">
        <v>4698.1756019415625</v>
      </c>
      <c r="W2875" s="181">
        <v>4860.090470566518</v>
      </c>
      <c r="X2875" s="181">
        <v>5023.9066313375179</v>
      </c>
      <c r="Y2875" s="181">
        <v>5189.4889448618715</v>
      </c>
    </row>
    <row r="2876" spans="1:25" x14ac:dyDescent="0.25">
      <c r="A2876" s="178" t="s">
        <v>2206</v>
      </c>
      <c r="B2876" s="178" t="s">
        <v>930</v>
      </c>
      <c r="C2876" s="178" t="s">
        <v>691</v>
      </c>
      <c r="D2876" s="178" t="s">
        <v>2716</v>
      </c>
      <c r="E2876" s="181">
        <v>2922.5376835067264</v>
      </c>
      <c r="F2876" s="181">
        <v>2955.1269457451122</v>
      </c>
      <c r="G2876" s="181">
        <v>2980.7166139314118</v>
      </c>
      <c r="H2876" s="181">
        <v>3001.943535496504</v>
      </c>
      <c r="I2876" s="181">
        <v>3019.3859784226729</v>
      </c>
      <c r="J2876" s="182">
        <v>3033.3846874764549</v>
      </c>
      <c r="K2876" s="181">
        <v>3044.2446607829274</v>
      </c>
      <c r="L2876" s="181">
        <v>3052.1872781746974</v>
      </c>
      <c r="M2876" s="181">
        <v>3057.3168233891506</v>
      </c>
      <c r="N2876" s="181">
        <v>3059.7051006004936</v>
      </c>
      <c r="O2876" s="181">
        <v>3059.4990103349664</v>
      </c>
      <c r="P2876" s="181">
        <v>3056.8114409450363</v>
      </c>
      <c r="Q2876" s="181">
        <v>3051.734216742836</v>
      </c>
      <c r="R2876" s="181">
        <v>3044.3540633193925</v>
      </c>
      <c r="S2876" s="181">
        <v>3034.7643799484777</v>
      </c>
      <c r="T2876" s="181">
        <v>3023.0667617125623</v>
      </c>
      <c r="U2876" s="181">
        <v>3009.1984175684088</v>
      </c>
      <c r="V2876" s="181">
        <v>2993.0918345603814</v>
      </c>
      <c r="W2876" s="181">
        <v>2974.8383489591743</v>
      </c>
      <c r="X2876" s="181">
        <v>2954.5326787760159</v>
      </c>
      <c r="Y2876" s="181">
        <v>2932.2436213860751</v>
      </c>
    </row>
    <row r="2877" spans="1:25" x14ac:dyDescent="0.25">
      <c r="A2877" s="178" t="s">
        <v>2206</v>
      </c>
      <c r="B2877" s="178" t="s">
        <v>930</v>
      </c>
      <c r="C2877" s="178" t="s">
        <v>980</v>
      </c>
      <c r="D2877" s="178" t="s">
        <v>2717</v>
      </c>
      <c r="E2877" s="181">
        <v>4983.8147008869528</v>
      </c>
      <c r="F2877" s="181">
        <v>5039.3892945530442</v>
      </c>
      <c r="G2877" s="181">
        <v>5083.0274536835268</v>
      </c>
      <c r="H2877" s="181">
        <v>5119.22580429769</v>
      </c>
      <c r="I2877" s="181">
        <v>5148.9704689996761</v>
      </c>
      <c r="J2877" s="182">
        <v>5172.842521144431</v>
      </c>
      <c r="K2877" s="181">
        <v>5191.3620752023617</v>
      </c>
      <c r="L2877" s="181">
        <v>5204.9066510495868</v>
      </c>
      <c r="M2877" s="181">
        <v>5213.6540841427295</v>
      </c>
      <c r="N2877" s="181">
        <v>5217.726822414972</v>
      </c>
      <c r="O2877" s="181">
        <v>5217.3753758961348</v>
      </c>
      <c r="P2877" s="181">
        <v>5212.7922535258822</v>
      </c>
      <c r="Q2877" s="181">
        <v>5204.1340436552537</v>
      </c>
      <c r="R2877" s="181">
        <v>5191.5486397666637</v>
      </c>
      <c r="S2877" s="181">
        <v>5175.1953159992618</v>
      </c>
      <c r="T2877" s="181">
        <v>5155.2473228361532</v>
      </c>
      <c r="U2877" s="181">
        <v>5131.5975824709039</v>
      </c>
      <c r="V2877" s="181">
        <v>5104.1309648017887</v>
      </c>
      <c r="W2877" s="181">
        <v>5073.0032259209102</v>
      </c>
      <c r="X2877" s="181">
        <v>5038.3758888154543</v>
      </c>
      <c r="Y2877" s="181">
        <v>5000.366273912693</v>
      </c>
    </row>
    <row r="2878" spans="1:25" x14ac:dyDescent="0.25">
      <c r="A2878" s="178" t="s">
        <v>2206</v>
      </c>
      <c r="B2878" s="178" t="s">
        <v>930</v>
      </c>
      <c r="C2878" s="178" t="s">
        <v>240</v>
      </c>
      <c r="D2878" s="178" t="s">
        <v>241</v>
      </c>
      <c r="E2878" s="181">
        <v>27300.6286241171</v>
      </c>
      <c r="F2878" s="181">
        <v>28065.302572513312</v>
      </c>
      <c r="G2878" s="181">
        <v>28787.882823780576</v>
      </c>
      <c r="H2878" s="181">
        <v>29491.720321147513</v>
      </c>
      <c r="I2878" s="181">
        <v>30181.202985227686</v>
      </c>
      <c r="J2878" s="182">
        <v>30858.595277073062</v>
      </c>
      <c r="K2878" s="181">
        <v>31525.93788441673</v>
      </c>
      <c r="L2878" s="181">
        <v>32184.524093917455</v>
      </c>
      <c r="M2878" s="181">
        <v>32834.472397766818</v>
      </c>
      <c r="N2878" s="181">
        <v>33475.543724907991</v>
      </c>
      <c r="O2878" s="181">
        <v>34108.309294359817</v>
      </c>
      <c r="P2878" s="181">
        <v>34732.991573592779</v>
      </c>
      <c r="Q2878" s="181">
        <v>35349.582132545656</v>
      </c>
      <c r="R2878" s="181">
        <v>35958.009631715868</v>
      </c>
      <c r="S2878" s="181">
        <v>36558.277790451662</v>
      </c>
      <c r="T2878" s="181">
        <v>37150.49411991542</v>
      </c>
      <c r="U2878" s="181">
        <v>37732.718744457481</v>
      </c>
      <c r="V2878" s="181">
        <v>38302.799060698468</v>
      </c>
      <c r="W2878" s="181">
        <v>38860.490644630292</v>
      </c>
      <c r="X2878" s="181">
        <v>39405.591123202168</v>
      </c>
      <c r="Y2878" s="181">
        <v>39937.548392522811</v>
      </c>
    </row>
    <row r="2879" spans="1:25" x14ac:dyDescent="0.25">
      <c r="A2879" s="178" t="s">
        <v>2206</v>
      </c>
      <c r="B2879" s="178" t="s">
        <v>931</v>
      </c>
      <c r="C2879" s="178" t="s">
        <v>218</v>
      </c>
      <c r="D2879" s="178" t="s">
        <v>2718</v>
      </c>
      <c r="E2879" s="181">
        <v>6077.5577544961161</v>
      </c>
      <c r="F2879" s="181">
        <v>6264.7541017697104</v>
      </c>
      <c r="G2879" s="181">
        <v>6442.3304532583179</v>
      </c>
      <c r="H2879" s="181">
        <v>6615.7665541872775</v>
      </c>
      <c r="I2879" s="181">
        <v>6786.3563916547037</v>
      </c>
      <c r="J2879" s="182">
        <v>6954.8474509532762</v>
      </c>
      <c r="K2879" s="181">
        <v>7121.8421834891205</v>
      </c>
      <c r="L2879" s="181">
        <v>7287.7829178941647</v>
      </c>
      <c r="M2879" s="181">
        <v>7452.8175031205546</v>
      </c>
      <c r="N2879" s="181">
        <v>7616.9688088779139</v>
      </c>
      <c r="O2879" s="181">
        <v>7780.3762172724855</v>
      </c>
      <c r="P2879" s="181">
        <v>7943.0916060012742</v>
      </c>
      <c r="Q2879" s="181">
        <v>8105.0922835449337</v>
      </c>
      <c r="R2879" s="181">
        <v>8266.2860017725707</v>
      </c>
      <c r="S2879" s="181">
        <v>8426.5083806935254</v>
      </c>
      <c r="T2879" s="181">
        <v>8585.5355363009403</v>
      </c>
      <c r="U2879" s="181">
        <v>8743.3190032107013</v>
      </c>
      <c r="V2879" s="181">
        <v>8899.8804820451514</v>
      </c>
      <c r="W2879" s="181">
        <v>9055.096554306012</v>
      </c>
      <c r="X2879" s="181">
        <v>9208.8032781440888</v>
      </c>
      <c r="Y2879" s="181">
        <v>9360.7192603772455</v>
      </c>
    </row>
    <row r="2880" spans="1:25" x14ac:dyDescent="0.25">
      <c r="A2880" s="178" t="s">
        <v>2206</v>
      </c>
      <c r="B2880" s="178" t="s">
        <v>931</v>
      </c>
      <c r="C2880" s="178" t="s">
        <v>503</v>
      </c>
      <c r="D2880" s="178" t="s">
        <v>2719</v>
      </c>
      <c r="E2880" s="181">
        <v>2484.4521809588518</v>
      </c>
      <c r="F2880" s="181">
        <v>2517.1042948694349</v>
      </c>
      <c r="G2880" s="181">
        <v>2544.109579750851</v>
      </c>
      <c r="H2880" s="181">
        <v>2567.8439138934054</v>
      </c>
      <c r="I2880" s="181">
        <v>2588.9326150524139</v>
      </c>
      <c r="J2880" s="182">
        <v>2607.7582375615289</v>
      </c>
      <c r="K2880" s="181">
        <v>2624.6276340423924</v>
      </c>
      <c r="L2880" s="181">
        <v>2639.7719705052618</v>
      </c>
      <c r="M2880" s="181">
        <v>2653.3045767803133</v>
      </c>
      <c r="N2880" s="181">
        <v>2665.2897584996858</v>
      </c>
      <c r="O2880" s="181">
        <v>2675.8297931827992</v>
      </c>
      <c r="P2880" s="181">
        <v>2684.9925961422023</v>
      </c>
      <c r="Q2880" s="181">
        <v>2692.8187292595153</v>
      </c>
      <c r="R2880" s="181">
        <v>2699.3252450585746</v>
      </c>
      <c r="S2880" s="181">
        <v>2704.5068155997228</v>
      </c>
      <c r="T2880" s="181">
        <v>2708.3416422457926</v>
      </c>
      <c r="U2880" s="181">
        <v>2710.8657788646956</v>
      </c>
      <c r="V2880" s="181">
        <v>2712.1362257553888</v>
      </c>
      <c r="W2880" s="181">
        <v>2712.1646093903187</v>
      </c>
      <c r="X2880" s="181">
        <v>2710.9517535179198</v>
      </c>
      <c r="Y2880" s="181">
        <v>2708.4663696588536</v>
      </c>
    </row>
    <row r="2881" spans="1:25" x14ac:dyDescent="0.25">
      <c r="A2881" s="178" t="s">
        <v>2206</v>
      </c>
      <c r="B2881" s="178" t="s">
        <v>931</v>
      </c>
      <c r="C2881" s="178" t="s">
        <v>240</v>
      </c>
      <c r="D2881" s="178" t="s">
        <v>241</v>
      </c>
      <c r="E2881" s="181">
        <v>2306.6977445213493</v>
      </c>
      <c r="F2881" s="181">
        <v>2322.811781302968</v>
      </c>
      <c r="G2881" s="181">
        <v>2333.4664651693256</v>
      </c>
      <c r="H2881" s="181">
        <v>2340.9249684809483</v>
      </c>
      <c r="I2881" s="181">
        <v>2345.8104723646334</v>
      </c>
      <c r="J2881" s="182">
        <v>2348.513072042248</v>
      </c>
      <c r="K2881" s="181">
        <v>2349.3461757208706</v>
      </c>
      <c r="L2881" s="181">
        <v>2348.5487103690893</v>
      </c>
      <c r="M2881" s="181">
        <v>2346.2500022819804</v>
      </c>
      <c r="N2881" s="181">
        <v>2342.5335014431294</v>
      </c>
      <c r="O2881" s="181">
        <v>2337.5141277858106</v>
      </c>
      <c r="P2881" s="181">
        <v>2331.2744835651347</v>
      </c>
      <c r="Q2881" s="181">
        <v>2323.8718442498439</v>
      </c>
      <c r="R2881" s="181">
        <v>2315.342197406741</v>
      </c>
      <c r="S2881" s="181">
        <v>2305.7018331672075</v>
      </c>
      <c r="T2881" s="181">
        <v>2294.9529393147072</v>
      </c>
      <c r="U2881" s="181">
        <v>2283.1466224043406</v>
      </c>
      <c r="V2881" s="181">
        <v>2270.3505302651065</v>
      </c>
      <c r="W2881" s="181">
        <v>2256.5931535766608</v>
      </c>
      <c r="X2881" s="181">
        <v>2241.8935813922153</v>
      </c>
      <c r="Y2881" s="181">
        <v>2226.2442627551422</v>
      </c>
    </row>
    <row r="2882" spans="1:25" x14ac:dyDescent="0.25">
      <c r="A2882" s="178" t="s">
        <v>2206</v>
      </c>
      <c r="B2882" s="178" t="s">
        <v>948</v>
      </c>
      <c r="C2882" s="178" t="s">
        <v>218</v>
      </c>
      <c r="D2882" s="178" t="s">
        <v>2720</v>
      </c>
      <c r="E2882" s="181">
        <v>22351.153774608734</v>
      </c>
      <c r="F2882" s="181">
        <v>22655.596880854708</v>
      </c>
      <c r="G2882" s="181">
        <v>22911.941189807123</v>
      </c>
      <c r="H2882" s="181">
        <v>23141.141445603465</v>
      </c>
      <c r="I2882" s="181">
        <v>23347.986572272595</v>
      </c>
      <c r="J2882" s="182">
        <v>23535.18776361689</v>
      </c>
      <c r="K2882" s="181">
        <v>23705.154525738715</v>
      </c>
      <c r="L2882" s="181">
        <v>23859.460041217182</v>
      </c>
      <c r="M2882" s="181">
        <v>23998.668007235425</v>
      </c>
      <c r="N2882" s="181">
        <v>24122.995722994518</v>
      </c>
      <c r="O2882" s="181">
        <v>24233.16229654674</v>
      </c>
      <c r="P2882" s="181">
        <v>24329.588060073569</v>
      </c>
      <c r="Q2882" s="181">
        <v>24412.467232838582</v>
      </c>
      <c r="R2882" s="181">
        <v>24481.917061904271</v>
      </c>
      <c r="S2882" s="181">
        <v>24538.06714816167</v>
      </c>
      <c r="T2882" s="181">
        <v>24581.378581992532</v>
      </c>
      <c r="U2882" s="181">
        <v>24610.848715381522</v>
      </c>
      <c r="V2882" s="181">
        <v>24625.170555278975</v>
      </c>
      <c r="W2882" s="181">
        <v>24624.478693039669</v>
      </c>
      <c r="X2882" s="181">
        <v>24608.946693170361</v>
      </c>
      <c r="Y2882" s="181">
        <v>24578.735691196456</v>
      </c>
    </row>
    <row r="2883" spans="1:25" x14ac:dyDescent="0.25">
      <c r="A2883" s="178" t="s">
        <v>2206</v>
      </c>
      <c r="B2883" s="178" t="s">
        <v>948</v>
      </c>
      <c r="C2883" s="178" t="s">
        <v>530</v>
      </c>
      <c r="D2883" s="178" t="s">
        <v>2721</v>
      </c>
      <c r="E2883" s="181">
        <v>6462.4769448018742</v>
      </c>
      <c r="F2883" s="181">
        <v>6566.1724058801547</v>
      </c>
      <c r="G2883" s="181">
        <v>6656.3534064570676</v>
      </c>
      <c r="H2883" s="181">
        <v>6739.0235777215148</v>
      </c>
      <c r="I2883" s="181">
        <v>6815.5254950869366</v>
      </c>
      <c r="J2883" s="182">
        <v>6886.6068813715565</v>
      </c>
      <c r="K2883" s="181">
        <v>6952.9343428483053</v>
      </c>
      <c r="L2883" s="181">
        <v>7014.9351667063402</v>
      </c>
      <c r="M2883" s="181">
        <v>7072.7433863289662</v>
      </c>
      <c r="N2883" s="181">
        <v>7126.392137097605</v>
      </c>
      <c r="O2883" s="181">
        <v>7176.0636171310862</v>
      </c>
      <c r="P2883" s="181">
        <v>7221.8532268977542</v>
      </c>
      <c r="Q2883" s="181">
        <v>7263.7901404352742</v>
      </c>
      <c r="R2883" s="181">
        <v>7301.8809893053976</v>
      </c>
      <c r="S2883" s="181">
        <v>7336.1362965138014</v>
      </c>
      <c r="T2883" s="181">
        <v>7366.6661622586262</v>
      </c>
      <c r="U2883" s="181">
        <v>7393.1421642681662</v>
      </c>
      <c r="V2883" s="181">
        <v>7415.1412226219918</v>
      </c>
      <c r="W2883" s="181">
        <v>7432.6714784707174</v>
      </c>
      <c r="X2883" s="181">
        <v>7445.7530976345333</v>
      </c>
      <c r="Y2883" s="181">
        <v>7454.4028237707362</v>
      </c>
    </row>
    <row r="2884" spans="1:25" x14ac:dyDescent="0.25">
      <c r="A2884" s="178" t="s">
        <v>2206</v>
      </c>
      <c r="B2884" s="178" t="s">
        <v>948</v>
      </c>
      <c r="C2884" s="178" t="s">
        <v>246</v>
      </c>
      <c r="D2884" s="178" t="s">
        <v>2722</v>
      </c>
      <c r="E2884" s="181">
        <v>1678.0052960124362</v>
      </c>
      <c r="F2884" s="181">
        <v>1758.9883052993939</v>
      </c>
      <c r="G2884" s="181">
        <v>1839.6846819155667</v>
      </c>
      <c r="H2884" s="181">
        <v>1921.5883012105767</v>
      </c>
      <c r="I2884" s="181">
        <v>2005.0216518736183</v>
      </c>
      <c r="J2884" s="182">
        <v>2090.1688073569185</v>
      </c>
      <c r="K2884" s="181">
        <v>2177.211142617019</v>
      </c>
      <c r="L2884" s="181">
        <v>2266.2740788708238</v>
      </c>
      <c r="M2884" s="181">
        <v>2357.3985989670678</v>
      </c>
      <c r="N2884" s="181">
        <v>2450.5929846368504</v>
      </c>
      <c r="O2884" s="181">
        <v>2545.9161722266695</v>
      </c>
      <c r="P2884" s="181">
        <v>2643.3996453196592</v>
      </c>
      <c r="Q2884" s="181">
        <v>2743.0505303190112</v>
      </c>
      <c r="R2884" s="181">
        <v>2844.864721223591</v>
      </c>
      <c r="S2884" s="181">
        <v>2948.8359380785482</v>
      </c>
      <c r="T2884" s="181">
        <v>3054.9953848343885</v>
      </c>
      <c r="U2884" s="181">
        <v>3163.1877974200279</v>
      </c>
      <c r="V2884" s="181">
        <v>3273.1936182573427</v>
      </c>
      <c r="W2884" s="181">
        <v>3384.9601214665449</v>
      </c>
      <c r="X2884" s="181">
        <v>3498.4333127758546</v>
      </c>
      <c r="Y2884" s="181">
        <v>3613.550899790599</v>
      </c>
    </row>
    <row r="2885" spans="1:25" x14ac:dyDescent="0.25">
      <c r="A2885" s="178" t="s">
        <v>2206</v>
      </c>
      <c r="B2885" s="178" t="s">
        <v>948</v>
      </c>
      <c r="C2885" s="178" t="s">
        <v>590</v>
      </c>
      <c r="D2885" s="178" t="s">
        <v>2723</v>
      </c>
      <c r="E2885" s="181">
        <v>3525.4542112672543</v>
      </c>
      <c r="F2885" s="181">
        <v>3695.5978286981754</v>
      </c>
      <c r="G2885" s="181">
        <v>3865.1392368519823</v>
      </c>
      <c r="H2885" s="181">
        <v>4037.2170367539215</v>
      </c>
      <c r="I2885" s="181">
        <v>4212.5087704297002</v>
      </c>
      <c r="J2885" s="182">
        <v>4391.4011723722761</v>
      </c>
      <c r="K2885" s="181">
        <v>4574.2753075913242</v>
      </c>
      <c r="L2885" s="181">
        <v>4761.3946834538156</v>
      </c>
      <c r="M2885" s="181">
        <v>4952.8454040721781</v>
      </c>
      <c r="N2885" s="181">
        <v>5148.6448691911264</v>
      </c>
      <c r="O2885" s="181">
        <v>5348.9169028483157</v>
      </c>
      <c r="P2885" s="181">
        <v>5553.7276513968045</v>
      </c>
      <c r="Q2885" s="181">
        <v>5763.0920872614142</v>
      </c>
      <c r="R2885" s="181">
        <v>5977.0015838191985</v>
      </c>
      <c r="S2885" s="181">
        <v>6195.4429470156874</v>
      </c>
      <c r="T2885" s="181">
        <v>6418.4817357016082</v>
      </c>
      <c r="U2885" s="181">
        <v>6645.7917432943223</v>
      </c>
      <c r="V2885" s="181">
        <v>6876.9116838907094</v>
      </c>
      <c r="W2885" s="181">
        <v>7111.7307815144468</v>
      </c>
      <c r="X2885" s="181">
        <v>7350.1355953240272</v>
      </c>
      <c r="Y2885" s="181">
        <v>7591.9952502944134</v>
      </c>
    </row>
    <row r="2886" spans="1:25" x14ac:dyDescent="0.25">
      <c r="A2886" s="178" t="s">
        <v>2206</v>
      </c>
      <c r="B2886" s="178" t="s">
        <v>948</v>
      </c>
      <c r="C2886" s="178" t="s">
        <v>682</v>
      </c>
      <c r="D2886" s="178" t="s">
        <v>2724</v>
      </c>
      <c r="E2886" s="181">
        <v>3260.5060066337119</v>
      </c>
      <c r="F2886" s="181">
        <v>3355.8275140934238</v>
      </c>
      <c r="G2886" s="181">
        <v>3446.0777493001033</v>
      </c>
      <c r="H2886" s="181">
        <v>3534.1666669095353</v>
      </c>
      <c r="I2886" s="181">
        <v>3620.6850453763027</v>
      </c>
      <c r="J2886" s="182">
        <v>3705.9371064948505</v>
      </c>
      <c r="K2886" s="181">
        <v>3790.2009109731234</v>
      </c>
      <c r="L2886" s="181">
        <v>3873.6387429470069</v>
      </c>
      <c r="M2886" s="181">
        <v>3956.258918891951</v>
      </c>
      <c r="N2886" s="181">
        <v>4038.0144826246556</v>
      </c>
      <c r="O2886" s="181">
        <v>4118.9430484914883</v>
      </c>
      <c r="P2886" s="181">
        <v>4199.0352038742467</v>
      </c>
      <c r="Q2886" s="181">
        <v>4278.243480361295</v>
      </c>
      <c r="R2886" s="181">
        <v>4356.5059344017127</v>
      </c>
      <c r="S2886" s="181">
        <v>4433.7612354210623</v>
      </c>
      <c r="T2886" s="181">
        <v>4510.0073613605718</v>
      </c>
      <c r="U2886" s="181">
        <v>4584.9718102387187</v>
      </c>
      <c r="V2886" s="181">
        <v>4658.310037699508</v>
      </c>
      <c r="W2886" s="181">
        <v>4729.9358627288284</v>
      </c>
      <c r="X2886" s="181">
        <v>4799.7685529516457</v>
      </c>
      <c r="Y2886" s="181">
        <v>4867.7231921711109</v>
      </c>
    </row>
    <row r="2887" spans="1:25" x14ac:dyDescent="0.25">
      <c r="A2887" s="178" t="s">
        <v>2206</v>
      </c>
      <c r="B2887" s="178" t="s">
        <v>948</v>
      </c>
      <c r="C2887" s="178" t="s">
        <v>741</v>
      </c>
      <c r="D2887" s="178" t="s">
        <v>2725</v>
      </c>
      <c r="E2887" s="181">
        <v>2336.2680834934467</v>
      </c>
      <c r="F2887" s="181">
        <v>2449.0198253097433</v>
      </c>
      <c r="G2887" s="181">
        <v>2561.3724916511101</v>
      </c>
      <c r="H2887" s="181">
        <v>2675.4059885275769</v>
      </c>
      <c r="I2887" s="181">
        <v>2791.5693133491309</v>
      </c>
      <c r="J2887" s="182">
        <v>2910.1187495330396</v>
      </c>
      <c r="K2887" s="181">
        <v>3031.3068234110856</v>
      </c>
      <c r="L2887" s="181">
        <v>3155.3081575465831</v>
      </c>
      <c r="M2887" s="181">
        <v>3282.1798119033469</v>
      </c>
      <c r="N2887" s="181">
        <v>3411.933317043342</v>
      </c>
      <c r="O2887" s="181">
        <v>3544.6507293853465</v>
      </c>
      <c r="P2887" s="181">
        <v>3680.3758831714836</v>
      </c>
      <c r="Q2887" s="181">
        <v>3819.1187004135404</v>
      </c>
      <c r="R2887" s="181">
        <v>3960.8734643718722</v>
      </c>
      <c r="S2887" s="181">
        <v>4105.6314315352893</v>
      </c>
      <c r="T2887" s="181">
        <v>4253.4360468165205</v>
      </c>
      <c r="U2887" s="181">
        <v>4404.0711377787757</v>
      </c>
      <c r="V2887" s="181">
        <v>4557.2310168515342</v>
      </c>
      <c r="W2887" s="181">
        <v>4712.8422743796436</v>
      </c>
      <c r="X2887" s="181">
        <v>4870.8297347399102</v>
      </c>
      <c r="Y2887" s="181">
        <v>5031.1066689250629</v>
      </c>
    </row>
    <row r="2888" spans="1:25" x14ac:dyDescent="0.25">
      <c r="A2888" s="178" t="s">
        <v>2206</v>
      </c>
      <c r="B2888" s="178" t="s">
        <v>948</v>
      </c>
      <c r="C2888" s="178" t="s">
        <v>541</v>
      </c>
      <c r="D2888" s="178" t="s">
        <v>2726</v>
      </c>
      <c r="E2888" s="181">
        <v>4997.0463711116981</v>
      </c>
      <c r="F2888" s="181">
        <v>5151.4352991709466</v>
      </c>
      <c r="G2888" s="181">
        <v>5298.5121537404311</v>
      </c>
      <c r="H2888" s="181">
        <v>5442.7217685973092</v>
      </c>
      <c r="I2888" s="181">
        <v>5584.9604206292533</v>
      </c>
      <c r="J2888" s="182">
        <v>5725.6874879729539</v>
      </c>
      <c r="K2888" s="181">
        <v>5865.324862884504</v>
      </c>
      <c r="L2888" s="181">
        <v>6004.1177337538938</v>
      </c>
      <c r="M2888" s="181">
        <v>6142.0738568504539</v>
      </c>
      <c r="N2888" s="181">
        <v>6279.1151049904502</v>
      </c>
      <c r="O2888" s="181">
        <v>6415.2945815068433</v>
      </c>
      <c r="P2888" s="181">
        <v>6550.5923859134464</v>
      </c>
      <c r="Q2888" s="181">
        <v>6684.9290412768396</v>
      </c>
      <c r="R2888" s="181">
        <v>6818.2019191953723</v>
      </c>
      <c r="S2888" s="181">
        <v>6950.3087069744197</v>
      </c>
      <c r="T2888" s="181">
        <v>7081.2395716694582</v>
      </c>
      <c r="U2888" s="181">
        <v>7210.5592668324934</v>
      </c>
      <c r="V2888" s="181">
        <v>7337.716276863539</v>
      </c>
      <c r="W2888" s="181">
        <v>7462.5631813025584</v>
      </c>
      <c r="X2888" s="181">
        <v>7584.9602544057525</v>
      </c>
      <c r="Y2888" s="181">
        <v>7704.7602844604453</v>
      </c>
    </row>
    <row r="2889" spans="1:25" x14ac:dyDescent="0.25">
      <c r="A2889" s="178" t="s">
        <v>2206</v>
      </c>
      <c r="B2889" s="178" t="s">
        <v>948</v>
      </c>
      <c r="C2889" s="178" t="s">
        <v>543</v>
      </c>
      <c r="D2889" s="178" t="s">
        <v>2727</v>
      </c>
      <c r="E2889" s="181">
        <v>5449.9229534504284</v>
      </c>
      <c r="F2889" s="181">
        <v>5549.0426480077422</v>
      </c>
      <c r="G2889" s="181">
        <v>5637.1108891929607</v>
      </c>
      <c r="H2889" s="181">
        <v>5719.1515777304503</v>
      </c>
      <c r="I2889" s="181">
        <v>5796.2672718845233</v>
      </c>
      <c r="J2889" s="182">
        <v>5869.063030485243</v>
      </c>
      <c r="K2889" s="181">
        <v>5938.0798711536972</v>
      </c>
      <c r="L2889" s="181">
        <v>6003.6586720519335</v>
      </c>
      <c r="M2889" s="181">
        <v>6065.8917814468241</v>
      </c>
      <c r="N2889" s="181">
        <v>6124.7857034097342</v>
      </c>
      <c r="O2889" s="181">
        <v>6180.4754705359092</v>
      </c>
      <c r="P2889" s="181">
        <v>6233.0224319672197</v>
      </c>
      <c r="Q2889" s="181">
        <v>6282.4312625284601</v>
      </c>
      <c r="R2889" s="181">
        <v>6328.687224179831</v>
      </c>
      <c r="S2889" s="181">
        <v>6371.7789200223096</v>
      </c>
      <c r="T2889" s="181">
        <v>6411.7816126025746</v>
      </c>
      <c r="U2889" s="181">
        <v>6448.3888003150823</v>
      </c>
      <c r="V2889" s="181">
        <v>6481.208745680452</v>
      </c>
      <c r="W2889" s="181">
        <v>6510.2242038241402</v>
      </c>
      <c r="X2889" s="181">
        <v>6535.4284411987474</v>
      </c>
      <c r="Y2889" s="181">
        <v>6556.8117599028601</v>
      </c>
    </row>
    <row r="2890" spans="1:25" x14ac:dyDescent="0.25">
      <c r="A2890" s="178" t="s">
        <v>2206</v>
      </c>
      <c r="B2890" s="178" t="s">
        <v>948</v>
      </c>
      <c r="C2890" s="178" t="s">
        <v>447</v>
      </c>
      <c r="D2890" s="178" t="s">
        <v>2728</v>
      </c>
      <c r="E2890" s="181">
        <v>5721.0327442382395</v>
      </c>
      <c r="F2890" s="181">
        <v>5774.2348571634593</v>
      </c>
      <c r="G2890" s="181">
        <v>5814.6726484906712</v>
      </c>
      <c r="H2890" s="181">
        <v>5847.8013292878204</v>
      </c>
      <c r="I2890" s="181">
        <v>5874.9167418786828</v>
      </c>
      <c r="J2890" s="182">
        <v>5896.7728341593047</v>
      </c>
      <c r="K2890" s="181">
        <v>5914.0360739854586</v>
      </c>
      <c r="L2890" s="181">
        <v>5927.1543676120373</v>
      </c>
      <c r="M2890" s="181">
        <v>5936.3187683244196</v>
      </c>
      <c r="N2890" s="181">
        <v>5941.632196170096</v>
      </c>
      <c r="O2890" s="181">
        <v>5943.3193126599754</v>
      </c>
      <c r="P2890" s="181">
        <v>5941.5283991161223</v>
      </c>
      <c r="Q2890" s="181">
        <v>5936.3506163755192</v>
      </c>
      <c r="R2890" s="181">
        <v>5927.8573100327203</v>
      </c>
      <c r="S2890" s="181">
        <v>5916.1219554440586</v>
      </c>
      <c r="T2890" s="181">
        <v>5901.296717462511</v>
      </c>
      <c r="U2890" s="181">
        <v>5883.1816160280659</v>
      </c>
      <c r="V2890" s="181">
        <v>5861.5079771849851</v>
      </c>
      <c r="W2890" s="181">
        <v>5836.3537464585042</v>
      </c>
      <c r="X2890" s="181">
        <v>5807.805129685632</v>
      </c>
      <c r="Y2890" s="181">
        <v>5775.9443261603346</v>
      </c>
    </row>
    <row r="2891" spans="1:25" x14ac:dyDescent="0.25">
      <c r="A2891" s="178" t="s">
        <v>2206</v>
      </c>
      <c r="B2891" s="178" t="s">
        <v>948</v>
      </c>
      <c r="C2891" s="178" t="s">
        <v>698</v>
      </c>
      <c r="D2891" s="178" t="s">
        <v>2729</v>
      </c>
      <c r="E2891" s="181">
        <v>6936.919078680543</v>
      </c>
      <c r="F2891" s="181">
        <v>7067.5742541768923</v>
      </c>
      <c r="G2891" s="181">
        <v>7184.3080699894508</v>
      </c>
      <c r="H2891" s="181">
        <v>7293.500677869114</v>
      </c>
      <c r="I2891" s="181">
        <v>7396.5445140490283</v>
      </c>
      <c r="J2891" s="182">
        <v>7494.2003181130904</v>
      </c>
      <c r="K2891" s="181">
        <v>7587.148953342913</v>
      </c>
      <c r="L2891" s="181">
        <v>7675.817144910061</v>
      </c>
      <c r="M2891" s="181">
        <v>7760.3147615254384</v>
      </c>
      <c r="N2891" s="181">
        <v>7840.6420683967162</v>
      </c>
      <c r="O2891" s="181">
        <v>7916.9639819706472</v>
      </c>
      <c r="P2891" s="181">
        <v>7989.3514024998567</v>
      </c>
      <c r="Q2891" s="181">
        <v>8057.8027302718192</v>
      </c>
      <c r="R2891" s="181">
        <v>8122.2914564896446</v>
      </c>
      <c r="S2891" s="181">
        <v>8182.795305331797</v>
      </c>
      <c r="T2891" s="181">
        <v>8239.4033149581046</v>
      </c>
      <c r="U2891" s="181">
        <v>8291.7138651332953</v>
      </c>
      <c r="V2891" s="181">
        <v>8339.2146527384248</v>
      </c>
      <c r="W2891" s="181">
        <v>8381.8742391369415</v>
      </c>
      <c r="X2891" s="181">
        <v>8419.6746593277276</v>
      </c>
      <c r="Y2891" s="181">
        <v>8452.5940929666303</v>
      </c>
    </row>
    <row r="2892" spans="1:25" x14ac:dyDescent="0.25">
      <c r="A2892" s="178" t="s">
        <v>2206</v>
      </c>
      <c r="B2892" s="178" t="s">
        <v>948</v>
      </c>
      <c r="C2892" s="178" t="s">
        <v>1319</v>
      </c>
      <c r="D2892" s="178" t="s">
        <v>2730</v>
      </c>
      <c r="E2892" s="181">
        <v>5740.5444337267563</v>
      </c>
      <c r="F2892" s="181">
        <v>5782.656944281347</v>
      </c>
      <c r="G2892" s="181">
        <v>5811.8258141026945</v>
      </c>
      <c r="H2892" s="181">
        <v>5833.5679947232447</v>
      </c>
      <c r="I2892" s="181">
        <v>5849.2166279027097</v>
      </c>
      <c r="J2892" s="182">
        <v>5859.5561751960731</v>
      </c>
      <c r="K2892" s="181">
        <v>5865.2783728554441</v>
      </c>
      <c r="L2892" s="181">
        <v>5866.8533565152047</v>
      </c>
      <c r="M2892" s="181">
        <v>5864.4939627528602</v>
      </c>
      <c r="N2892" s="181">
        <v>5858.3245683951691</v>
      </c>
      <c r="O2892" s="181">
        <v>5848.5884726803461</v>
      </c>
      <c r="P2892" s="181">
        <v>5835.452151614395</v>
      </c>
      <c r="Q2892" s="181">
        <v>5819.0248753296009</v>
      </c>
      <c r="R2892" s="181">
        <v>5799.3957552736656</v>
      </c>
      <c r="S2892" s="181">
        <v>5776.6553640739539</v>
      </c>
      <c r="T2892" s="181">
        <v>5750.9703276902519</v>
      </c>
      <c r="U2892" s="181">
        <v>5722.1635396742558</v>
      </c>
      <c r="V2892" s="181">
        <v>5689.9926553164969</v>
      </c>
      <c r="W2892" s="181">
        <v>5654.5531096053846</v>
      </c>
      <c r="X2892" s="181">
        <v>5615.9476595096567</v>
      </c>
      <c r="Y2892" s="181">
        <v>5574.2744708466817</v>
      </c>
    </row>
    <row r="2893" spans="1:25" x14ac:dyDescent="0.25">
      <c r="A2893" s="178" t="s">
        <v>2206</v>
      </c>
      <c r="B2893" s="178" t="s">
        <v>948</v>
      </c>
      <c r="C2893" s="178" t="s">
        <v>1233</v>
      </c>
      <c r="D2893" s="178" t="s">
        <v>2731</v>
      </c>
      <c r="E2893" s="181">
        <v>1662.6013306267653</v>
      </c>
      <c r="F2893" s="181">
        <v>1742.8409218358133</v>
      </c>
      <c r="G2893" s="181">
        <v>1822.7965116409446</v>
      </c>
      <c r="H2893" s="181">
        <v>1903.9482617257804</v>
      </c>
      <c r="I2893" s="181">
        <v>1986.6157003570324</v>
      </c>
      <c r="J2893" s="182">
        <v>2070.9812112061541</v>
      </c>
      <c r="K2893" s="181">
        <v>2157.2245042209061</v>
      </c>
      <c r="L2893" s="181">
        <v>2245.4698492606317</v>
      </c>
      <c r="M2893" s="181">
        <v>2335.7578529545244</v>
      </c>
      <c r="N2893" s="181">
        <v>2428.0967210080003</v>
      </c>
      <c r="O2893" s="181">
        <v>2522.5448487362246</v>
      </c>
      <c r="P2893" s="181">
        <v>2619.1334307053503</v>
      </c>
      <c r="Q2893" s="181">
        <v>2717.8695278987111</v>
      </c>
      <c r="R2893" s="181">
        <v>2818.7490720079622</v>
      </c>
      <c r="S2893" s="181">
        <v>2921.7658407277772</v>
      </c>
      <c r="T2893" s="181">
        <v>3026.9507515586874</v>
      </c>
      <c r="U2893" s="181">
        <v>3134.1499657423797</v>
      </c>
      <c r="V2893" s="181">
        <v>3243.1459412231729</v>
      </c>
      <c r="W2893" s="181">
        <v>3353.8864361409837</v>
      </c>
      <c r="X2893" s="181">
        <v>3466.3179518874813</v>
      </c>
      <c r="Y2893" s="181">
        <v>3580.3787679076013</v>
      </c>
    </row>
    <row r="2894" spans="1:25" x14ac:dyDescent="0.25">
      <c r="A2894" s="178" t="s">
        <v>2206</v>
      </c>
      <c r="B2894" s="178" t="s">
        <v>948</v>
      </c>
      <c r="C2894" s="178" t="s">
        <v>240</v>
      </c>
      <c r="D2894" s="178" t="s">
        <v>241</v>
      </c>
      <c r="E2894" s="181">
        <v>9942.7461909378253</v>
      </c>
      <c r="F2894" s="181">
        <v>10231.235946361185</v>
      </c>
      <c r="G2894" s="181">
        <v>10511.562568480742</v>
      </c>
      <c r="H2894" s="181">
        <v>10792.981657370799</v>
      </c>
      <c r="I2894" s="181">
        <v>11077.647793722725</v>
      </c>
      <c r="J2894" s="182">
        <v>11366.821938308385</v>
      </c>
      <c r="K2894" s="181">
        <v>11661.672268065122</v>
      </c>
      <c r="L2894" s="181">
        <v>11963.003203390032</v>
      </c>
      <c r="M2894" s="181">
        <v>12271.135658827876</v>
      </c>
      <c r="N2894" s="181">
        <v>12586.206986683075</v>
      </c>
      <c r="O2894" s="181">
        <v>12908.605615723107</v>
      </c>
      <c r="P2894" s="181">
        <v>13238.564142933123</v>
      </c>
      <c r="Q2894" s="181">
        <v>13576.184451694337</v>
      </c>
      <c r="R2894" s="181">
        <v>13921.509428504245</v>
      </c>
      <c r="S2894" s="181">
        <v>14274.569716007834</v>
      </c>
      <c r="T2894" s="181">
        <v>14635.573909382656</v>
      </c>
      <c r="U2894" s="181">
        <v>15003.837075964551</v>
      </c>
      <c r="V2894" s="181">
        <v>15378.397362285285</v>
      </c>
      <c r="W2894" s="181">
        <v>15759.10202955402</v>
      </c>
      <c r="X2894" s="181">
        <v>16145.793214451704</v>
      </c>
      <c r="Y2894" s="181">
        <v>16538.2753292214</v>
      </c>
    </row>
    <row r="2895" spans="1:25" x14ac:dyDescent="0.25">
      <c r="A2895" s="178" t="s">
        <v>2206</v>
      </c>
      <c r="B2895" s="178" t="s">
        <v>949</v>
      </c>
      <c r="C2895" s="178" t="s">
        <v>218</v>
      </c>
      <c r="D2895" s="178" t="s">
        <v>2732</v>
      </c>
      <c r="E2895" s="181">
        <v>52590.400132410854</v>
      </c>
      <c r="F2895" s="181">
        <v>51350.871121693948</v>
      </c>
      <c r="G2895" s="181">
        <v>50540.75450190522</v>
      </c>
      <c r="H2895" s="181">
        <v>50058.560738375701</v>
      </c>
      <c r="I2895" s="181">
        <v>49809.575439721819</v>
      </c>
      <c r="J2895" s="182">
        <v>49724.440422152067</v>
      </c>
      <c r="K2895" s="181">
        <v>49753.298596051907</v>
      </c>
      <c r="L2895" s="181">
        <v>49859.48839676621</v>
      </c>
      <c r="M2895" s="181">
        <v>50014.522749937511</v>
      </c>
      <c r="N2895" s="181">
        <v>50196.517604310924</v>
      </c>
      <c r="O2895" s="181">
        <v>50389.969521302766</v>
      </c>
      <c r="P2895" s="181">
        <v>50582.788949423244</v>
      </c>
      <c r="Q2895" s="181">
        <v>50765.437511947115</v>
      </c>
      <c r="R2895" s="181">
        <v>50930.313515000475</v>
      </c>
      <c r="S2895" s="181">
        <v>51071.329793884237</v>
      </c>
      <c r="T2895" s="181">
        <v>51183.898381846848</v>
      </c>
      <c r="U2895" s="181">
        <v>51263.403512097022</v>
      </c>
      <c r="V2895" s="181">
        <v>51305.671427975838</v>
      </c>
      <c r="W2895" s="181">
        <v>51308.007616128161</v>
      </c>
      <c r="X2895" s="181">
        <v>51268.163619138926</v>
      </c>
      <c r="Y2895" s="181">
        <v>51183.959764390944</v>
      </c>
    </row>
    <row r="2896" spans="1:25" x14ac:dyDescent="0.25">
      <c r="A2896" s="178" t="s">
        <v>2206</v>
      </c>
      <c r="B2896" s="178" t="s">
        <v>949</v>
      </c>
      <c r="C2896" s="178" t="s">
        <v>508</v>
      </c>
      <c r="D2896" s="178" t="s">
        <v>2215</v>
      </c>
      <c r="E2896" s="181">
        <v>6570.8501111688447</v>
      </c>
      <c r="F2896" s="181">
        <v>6447.0008230002368</v>
      </c>
      <c r="G2896" s="181">
        <v>6375.9728063312405</v>
      </c>
      <c r="H2896" s="181">
        <v>6345.6763621018772</v>
      </c>
      <c r="I2896" s="181">
        <v>6344.6435036627208</v>
      </c>
      <c r="J2896" s="182">
        <v>6364.4241362201501</v>
      </c>
      <c r="K2896" s="181">
        <v>6398.9087019297694</v>
      </c>
      <c r="L2896" s="181">
        <v>6443.5718751901131</v>
      </c>
      <c r="M2896" s="181">
        <v>6494.860285660885</v>
      </c>
      <c r="N2896" s="181">
        <v>6550.0120339955274</v>
      </c>
      <c r="O2896" s="181">
        <v>6607.0475063878566</v>
      </c>
      <c r="P2896" s="181">
        <v>6664.3980671748923</v>
      </c>
      <c r="Q2896" s="181">
        <v>6720.8022477182985</v>
      </c>
      <c r="R2896" s="181">
        <v>6775.2317956201368</v>
      </c>
      <c r="S2896" s="181">
        <v>6826.8411776406811</v>
      </c>
      <c r="T2896" s="181">
        <v>6874.9701769931853</v>
      </c>
      <c r="U2896" s="181">
        <v>6918.9424722661979</v>
      </c>
      <c r="V2896" s="181">
        <v>6958.1291152625927</v>
      </c>
      <c r="W2896" s="181">
        <v>6992.0911811637479</v>
      </c>
      <c r="X2896" s="181">
        <v>7020.4430244711521</v>
      </c>
      <c r="Y2896" s="181">
        <v>7042.8017524912511</v>
      </c>
    </row>
    <row r="2897" spans="1:25" x14ac:dyDescent="0.25">
      <c r="A2897" s="178" t="s">
        <v>2206</v>
      </c>
      <c r="B2897" s="178" t="s">
        <v>949</v>
      </c>
      <c r="C2897" s="178" t="s">
        <v>252</v>
      </c>
      <c r="D2897" s="178" t="s">
        <v>2733</v>
      </c>
      <c r="E2897" s="181">
        <v>2666.7144657913532</v>
      </c>
      <c r="F2897" s="181">
        <v>2792.6626122569769</v>
      </c>
      <c r="G2897" s="181">
        <v>2947.9016497349789</v>
      </c>
      <c r="H2897" s="181">
        <v>3131.4843215562223</v>
      </c>
      <c r="I2897" s="181">
        <v>3341.8375650498315</v>
      </c>
      <c r="J2897" s="182">
        <v>3578.0220676093227</v>
      </c>
      <c r="K2897" s="181">
        <v>3839.6850548458979</v>
      </c>
      <c r="L2897" s="181">
        <v>4126.8829925478476</v>
      </c>
      <c r="M2897" s="181">
        <v>4439.8784488177771</v>
      </c>
      <c r="N2897" s="181">
        <v>4779.1334109320178</v>
      </c>
      <c r="O2897" s="181">
        <v>5145.4134172262502</v>
      </c>
      <c r="P2897" s="181">
        <v>5539.6147604556982</v>
      </c>
      <c r="Q2897" s="181">
        <v>5962.7354298065493</v>
      </c>
      <c r="R2897" s="181">
        <v>6415.8524820689372</v>
      </c>
      <c r="S2897" s="181">
        <v>6900.1065974874846</v>
      </c>
      <c r="T2897" s="181">
        <v>7416.732373692842</v>
      </c>
      <c r="U2897" s="181">
        <v>7966.8620668828235</v>
      </c>
      <c r="V2897" s="181">
        <v>8551.569912937448</v>
      </c>
      <c r="W2897" s="181">
        <v>9172.0463215173804</v>
      </c>
      <c r="X2897" s="181">
        <v>9829.4555763496846</v>
      </c>
      <c r="Y2897" s="181">
        <v>10524.856850080254</v>
      </c>
    </row>
    <row r="2898" spans="1:25" x14ac:dyDescent="0.25">
      <c r="A2898" s="178" t="s">
        <v>2206</v>
      </c>
      <c r="B2898" s="178" t="s">
        <v>949</v>
      </c>
      <c r="C2898" s="178" t="s">
        <v>240</v>
      </c>
      <c r="D2898" s="178" t="s">
        <v>241</v>
      </c>
      <c r="E2898" s="181">
        <v>2931.4364096829154</v>
      </c>
      <c r="F2898" s="181">
        <v>2894.3407525673938</v>
      </c>
      <c r="G2898" s="181">
        <v>2881.2539898880468</v>
      </c>
      <c r="H2898" s="181">
        <v>2887.1378674074122</v>
      </c>
      <c r="I2898" s="181">
        <v>2907.1262175573265</v>
      </c>
      <c r="J2898" s="182">
        <v>2937.6260641531612</v>
      </c>
      <c r="K2898" s="181">
        <v>2976.0403191030491</v>
      </c>
      <c r="L2898" s="181">
        <v>3020.4445647737903</v>
      </c>
      <c r="M2898" s="181">
        <v>3069.3193649265991</v>
      </c>
      <c r="N2898" s="181">
        <v>3121.4770334800851</v>
      </c>
      <c r="O2898" s="181">
        <v>3176.0682822774766</v>
      </c>
      <c r="P2898" s="181">
        <v>3232.4146970566612</v>
      </c>
      <c r="Q2898" s="181">
        <v>3289.9639467124953</v>
      </c>
      <c r="R2898" s="181">
        <v>3348.257759966461</v>
      </c>
      <c r="S2898" s="181">
        <v>3406.9101485935671</v>
      </c>
      <c r="T2898" s="181">
        <v>3465.6114008750683</v>
      </c>
      <c r="U2898" s="181">
        <v>3524.0286676998162</v>
      </c>
      <c r="V2898" s="181">
        <v>3581.8367979023478</v>
      </c>
      <c r="W2898" s="181">
        <v>3638.7923972744238</v>
      </c>
      <c r="X2898" s="181">
        <v>3694.6659282943378</v>
      </c>
      <c r="Y2898" s="181">
        <v>3749.2152599576648</v>
      </c>
    </row>
    <row r="2899" spans="1:25" x14ac:dyDescent="0.25">
      <c r="A2899" s="178" t="s">
        <v>2206</v>
      </c>
      <c r="B2899" s="178" t="s">
        <v>951</v>
      </c>
      <c r="C2899" s="178" t="s">
        <v>218</v>
      </c>
      <c r="D2899" s="178" t="s">
        <v>2734</v>
      </c>
      <c r="E2899" s="181">
        <v>23912.19480488151</v>
      </c>
      <c r="F2899" s="181">
        <v>24315.174276301535</v>
      </c>
      <c r="G2899" s="181">
        <v>24654.644626198402</v>
      </c>
      <c r="H2899" s="181">
        <v>24955.930349062546</v>
      </c>
      <c r="I2899" s="181">
        <v>25226.56956051994</v>
      </c>
      <c r="J2899" s="182">
        <v>25471.431053397668</v>
      </c>
      <c r="K2899" s="181">
        <v>25694.296390246676</v>
      </c>
      <c r="L2899" s="181">
        <v>25898.119714360735</v>
      </c>
      <c r="M2899" s="181">
        <v>26084.49795266287</v>
      </c>
      <c r="N2899" s="181">
        <v>26254.446171804739</v>
      </c>
      <c r="O2899" s="181">
        <v>26409.307157253788</v>
      </c>
      <c r="P2899" s="181">
        <v>26549.952095891273</v>
      </c>
      <c r="Q2899" s="181">
        <v>26676.877173760258</v>
      </c>
      <c r="R2899" s="181">
        <v>26790.280879283484</v>
      </c>
      <c r="S2899" s="181">
        <v>26890.159111997542</v>
      </c>
      <c r="T2899" s="181">
        <v>26976.654299128943</v>
      </c>
      <c r="U2899" s="181">
        <v>27050.116513683373</v>
      </c>
      <c r="V2899" s="181">
        <v>27110.688362400397</v>
      </c>
      <c r="W2899" s="181">
        <v>27158.297245062982</v>
      </c>
      <c r="X2899" s="181">
        <v>27192.793359100899</v>
      </c>
      <c r="Y2899" s="181">
        <v>27213.920727343113</v>
      </c>
    </row>
    <row r="2900" spans="1:25" x14ac:dyDescent="0.25">
      <c r="A2900" s="178" t="s">
        <v>2206</v>
      </c>
      <c r="B2900" s="178" t="s">
        <v>951</v>
      </c>
      <c r="C2900" s="178" t="s">
        <v>560</v>
      </c>
      <c r="D2900" s="178" t="s">
        <v>2735</v>
      </c>
      <c r="E2900" s="181">
        <v>5036.6822326423517</v>
      </c>
      <c r="F2900" s="181">
        <v>5169.9682778941969</v>
      </c>
      <c r="G2900" s="181">
        <v>5291.6927334834672</v>
      </c>
      <c r="H2900" s="181">
        <v>5406.983153285576</v>
      </c>
      <c r="I2900" s="181">
        <v>5517.2775053713558</v>
      </c>
      <c r="J2900" s="182">
        <v>5623.4826162095578</v>
      </c>
      <c r="K2900" s="181">
        <v>5726.3003168502109</v>
      </c>
      <c r="L2900" s="181">
        <v>5826.2753485511948</v>
      </c>
      <c r="M2900" s="181">
        <v>5923.6669593692359</v>
      </c>
      <c r="N2900" s="181">
        <v>6018.6126376136126</v>
      </c>
      <c r="O2900" s="181">
        <v>6111.3325827779718</v>
      </c>
      <c r="P2900" s="181">
        <v>6201.946749136564</v>
      </c>
      <c r="Q2900" s="181">
        <v>6290.4926657583819</v>
      </c>
      <c r="R2900" s="181">
        <v>6376.9398127151808</v>
      </c>
      <c r="S2900" s="181">
        <v>6461.2092036444919</v>
      </c>
      <c r="T2900" s="181">
        <v>6543.2557811469651</v>
      </c>
      <c r="U2900" s="181">
        <v>6623.0850343829561</v>
      </c>
      <c r="V2900" s="181">
        <v>6700.6528079075342</v>
      </c>
      <c r="W2900" s="181">
        <v>6775.8609978205159</v>
      </c>
      <c r="X2900" s="181">
        <v>6848.5897771724322</v>
      </c>
      <c r="Y2900" s="181">
        <v>6918.6892695417691</v>
      </c>
    </row>
    <row r="2901" spans="1:25" x14ac:dyDescent="0.25">
      <c r="A2901" s="178" t="s">
        <v>2206</v>
      </c>
      <c r="B2901" s="178" t="s">
        <v>951</v>
      </c>
      <c r="C2901" s="178" t="s">
        <v>512</v>
      </c>
      <c r="D2901" s="178" t="s">
        <v>2736</v>
      </c>
      <c r="E2901" s="181">
        <v>3449.7121336945888</v>
      </c>
      <c r="F2901" s="181">
        <v>3473.6712502658565</v>
      </c>
      <c r="G2901" s="181">
        <v>3487.8514998059691</v>
      </c>
      <c r="H2901" s="181">
        <v>3496.0764044191092</v>
      </c>
      <c r="I2901" s="181">
        <v>3499.5585082151051</v>
      </c>
      <c r="J2901" s="182">
        <v>3499.0997138628104</v>
      </c>
      <c r="K2901" s="181">
        <v>3495.3254102101878</v>
      </c>
      <c r="L2901" s="181">
        <v>3488.7273522030641</v>
      </c>
      <c r="M2901" s="181">
        <v>3479.5989397496496</v>
      </c>
      <c r="N2901" s="181">
        <v>3468.1468667871054</v>
      </c>
      <c r="O2901" s="181">
        <v>3454.6140751117355</v>
      </c>
      <c r="P2901" s="181">
        <v>3439.1742753768181</v>
      </c>
      <c r="Q2901" s="181">
        <v>3421.947501646513</v>
      </c>
      <c r="R2901" s="181">
        <v>3403.0124001886379</v>
      </c>
      <c r="S2901" s="181">
        <v>3382.4201130829301</v>
      </c>
      <c r="T2901" s="181">
        <v>3360.2390466639727</v>
      </c>
      <c r="U2901" s="181">
        <v>3336.5615369751795</v>
      </c>
      <c r="V2901" s="181">
        <v>3311.4519308546442</v>
      </c>
      <c r="W2901" s="181">
        <v>3284.9469408246573</v>
      </c>
      <c r="X2901" s="181">
        <v>3257.0734745496993</v>
      </c>
      <c r="Y2901" s="181">
        <v>3227.8456552471193</v>
      </c>
    </row>
    <row r="2902" spans="1:25" x14ac:dyDescent="0.25">
      <c r="A2902" s="178" t="s">
        <v>2206</v>
      </c>
      <c r="B2902" s="178" t="s">
        <v>951</v>
      </c>
      <c r="C2902" s="178" t="s">
        <v>733</v>
      </c>
      <c r="D2902" s="178" t="s">
        <v>2737</v>
      </c>
      <c r="E2902" s="181">
        <v>5521.5897628763914</v>
      </c>
      <c r="F2902" s="181">
        <v>5666.1470907685589</v>
      </c>
      <c r="G2902" s="181">
        <v>5797.9566754958987</v>
      </c>
      <c r="H2902" s="181">
        <v>5922.6455832487609</v>
      </c>
      <c r="I2902" s="181">
        <v>6041.7943398043717</v>
      </c>
      <c r="J2902" s="182">
        <v>6156.4002570748544</v>
      </c>
      <c r="K2902" s="181">
        <v>6267.2351905575906</v>
      </c>
      <c r="L2902" s="181">
        <v>6374.8982656190929</v>
      </c>
      <c r="M2902" s="181">
        <v>6479.6756591136482</v>
      </c>
      <c r="N2902" s="181">
        <v>6581.720082371573</v>
      </c>
      <c r="O2902" s="181">
        <v>6681.2745046202554</v>
      </c>
      <c r="P2902" s="181">
        <v>6778.4720647809645</v>
      </c>
      <c r="Q2902" s="181">
        <v>6873.3556936954628</v>
      </c>
      <c r="R2902" s="181">
        <v>6965.8939421890937</v>
      </c>
      <c r="S2902" s="181">
        <v>7056.0024687140203</v>
      </c>
      <c r="T2902" s="181">
        <v>7143.6340678152947</v>
      </c>
      <c r="U2902" s="181">
        <v>7228.796756412461</v>
      </c>
      <c r="V2902" s="181">
        <v>7311.4443738018026</v>
      </c>
      <c r="W2902" s="181">
        <v>7391.4719613819343</v>
      </c>
      <c r="X2902" s="181">
        <v>7468.7509871696666</v>
      </c>
      <c r="Y2902" s="181">
        <v>7543.1203004343688</v>
      </c>
    </row>
    <row r="2903" spans="1:25" x14ac:dyDescent="0.25">
      <c r="A2903" s="178" t="s">
        <v>2206</v>
      </c>
      <c r="B2903" s="178" t="s">
        <v>951</v>
      </c>
      <c r="C2903" s="178" t="s">
        <v>583</v>
      </c>
      <c r="D2903" s="178" t="s">
        <v>2738</v>
      </c>
      <c r="E2903" s="181">
        <v>5518.5142394288177</v>
      </c>
      <c r="F2903" s="181">
        <v>5662.1221672556549</v>
      </c>
      <c r="G2903" s="181">
        <v>5792.9491638434793</v>
      </c>
      <c r="H2903" s="181">
        <v>5916.6224456731916</v>
      </c>
      <c r="I2903" s="181">
        <v>6034.7239724802648</v>
      </c>
      <c r="J2903" s="182">
        <v>6148.2522921338978</v>
      </c>
      <c r="K2903" s="181">
        <v>6257.9802169754184</v>
      </c>
      <c r="L2903" s="181">
        <v>6364.5076371020132</v>
      </c>
      <c r="M2903" s="181">
        <v>6468.1216844870696</v>
      </c>
      <c r="N2903" s="181">
        <v>6568.9761082350533</v>
      </c>
      <c r="O2903" s="181">
        <v>6667.3146328125113</v>
      </c>
      <c r="P2903" s="181">
        <v>6763.271249483987</v>
      </c>
      <c r="Q2903" s="181">
        <v>6856.8898756570197</v>
      </c>
      <c r="R2903" s="181">
        <v>6948.1402116742256</v>
      </c>
      <c r="S2903" s="181">
        <v>7036.9392273292024</v>
      </c>
      <c r="T2903" s="181">
        <v>7123.2409737861735</v>
      </c>
      <c r="U2903" s="181">
        <v>7207.0545870355563</v>
      </c>
      <c r="V2903" s="181">
        <v>7288.3351914274281</v>
      </c>
      <c r="W2903" s="181">
        <v>7366.9793361404099</v>
      </c>
      <c r="X2903" s="181">
        <v>7442.8601425368288</v>
      </c>
      <c r="Y2903" s="181">
        <v>7515.8183095336672</v>
      </c>
    </row>
    <row r="2904" spans="1:25" x14ac:dyDescent="0.25">
      <c r="A2904" s="178" t="s">
        <v>2206</v>
      </c>
      <c r="B2904" s="178" t="s">
        <v>951</v>
      </c>
      <c r="C2904" s="178" t="s">
        <v>638</v>
      </c>
      <c r="D2904" s="178" t="s">
        <v>2739</v>
      </c>
      <c r="E2904" s="181">
        <v>2610.0942325071092</v>
      </c>
      <c r="F2904" s="181">
        <v>2742.1452736468409</v>
      </c>
      <c r="G2904" s="181">
        <v>2872.6859151168474</v>
      </c>
      <c r="H2904" s="181">
        <v>3004.27364895766</v>
      </c>
      <c r="I2904" s="181">
        <v>3137.6192886190643</v>
      </c>
      <c r="J2904" s="182">
        <v>3273.193803330942</v>
      </c>
      <c r="K2904" s="181">
        <v>3411.3904547067727</v>
      </c>
      <c r="L2904" s="181">
        <v>3552.5423189983285</v>
      </c>
      <c r="M2904" s="181">
        <v>3696.833013681739</v>
      </c>
      <c r="N2904" s="181">
        <v>3844.3820307386391</v>
      </c>
      <c r="O2904" s="181">
        <v>3995.3700570519759</v>
      </c>
      <c r="P2904" s="181">
        <v>4149.9233013960775</v>
      </c>
      <c r="Q2904" s="181">
        <v>4308.1185255078062</v>
      </c>
      <c r="R2904" s="181">
        <v>4469.9868599815445</v>
      </c>
      <c r="S2904" s="181">
        <v>4635.5223262432373</v>
      </c>
      <c r="T2904" s="181">
        <v>4804.7380719025159</v>
      </c>
      <c r="U2904" s="181">
        <v>4977.681406418219</v>
      </c>
      <c r="V2904" s="181">
        <v>5154.3609335385918</v>
      </c>
      <c r="W2904" s="181">
        <v>5334.7386094662952</v>
      </c>
      <c r="X2904" s="181">
        <v>5518.7504396242575</v>
      </c>
      <c r="Y2904" s="181">
        <v>5706.2970271422901</v>
      </c>
    </row>
    <row r="2905" spans="1:25" x14ac:dyDescent="0.25">
      <c r="A2905" s="178" t="s">
        <v>2206</v>
      </c>
      <c r="B2905" s="178" t="s">
        <v>951</v>
      </c>
      <c r="C2905" s="178" t="s">
        <v>264</v>
      </c>
      <c r="D2905" s="178" t="s">
        <v>2740</v>
      </c>
      <c r="E2905" s="181">
        <v>2289.2146194769734</v>
      </c>
      <c r="F2905" s="181">
        <v>2405.0315773972488</v>
      </c>
      <c r="G2905" s="181">
        <v>2519.5238210745952</v>
      </c>
      <c r="H2905" s="181">
        <v>2634.9344297417342</v>
      </c>
      <c r="I2905" s="181">
        <v>2751.8868309058803</v>
      </c>
      <c r="J2905" s="182">
        <v>2870.7940938091097</v>
      </c>
      <c r="K2905" s="181">
        <v>2992.0011332915251</v>
      </c>
      <c r="L2905" s="181">
        <v>3115.80007789602</v>
      </c>
      <c r="M2905" s="181">
        <v>3242.3519715441171</v>
      </c>
      <c r="N2905" s="181">
        <v>3371.7616161191595</v>
      </c>
      <c r="O2905" s="181">
        <v>3504.1874852305818</v>
      </c>
      <c r="P2905" s="181">
        <v>3639.7402718057506</v>
      </c>
      <c r="Q2905" s="181">
        <v>3778.4873006515841</v>
      </c>
      <c r="R2905" s="181">
        <v>3920.4558752312623</v>
      </c>
      <c r="S2905" s="181">
        <v>4065.6407519643203</v>
      </c>
      <c r="T2905" s="181">
        <v>4214.0534621203196</v>
      </c>
      <c r="U2905" s="181">
        <v>4365.7354990305994</v>
      </c>
      <c r="V2905" s="181">
        <v>4520.694408716302</v>
      </c>
      <c r="W2905" s="181">
        <v>4678.8968244062344</v>
      </c>
      <c r="X2905" s="181">
        <v>4840.2866188849212</v>
      </c>
      <c r="Y2905" s="181">
        <v>5004.7766149288218</v>
      </c>
    </row>
    <row r="2906" spans="1:25" x14ac:dyDescent="0.25">
      <c r="A2906" s="178" t="s">
        <v>2206</v>
      </c>
      <c r="B2906" s="178" t="s">
        <v>951</v>
      </c>
      <c r="C2906" s="178" t="s">
        <v>240</v>
      </c>
      <c r="D2906" s="178" t="s">
        <v>241</v>
      </c>
      <c r="E2906" s="181">
        <v>6006.4972931104294</v>
      </c>
      <c r="F2906" s="181">
        <v>6191.7496108893292</v>
      </c>
      <c r="G2906" s="181">
        <v>6364.5675335277438</v>
      </c>
      <c r="H2906" s="181">
        <v>6530.9757358252791</v>
      </c>
      <c r="I2906" s="181">
        <v>6692.627530488051</v>
      </c>
      <c r="J2906" s="182">
        <v>6850.5581543938133</v>
      </c>
      <c r="K2906" s="181">
        <v>7005.5702868617036</v>
      </c>
      <c r="L2906" s="181">
        <v>7158.2877546880964</v>
      </c>
      <c r="M2906" s="181">
        <v>7308.9931357588566</v>
      </c>
      <c r="N2906" s="181">
        <v>7457.8232505920769</v>
      </c>
      <c r="O2906" s="181">
        <v>7605.0204460986961</v>
      </c>
      <c r="P2906" s="181">
        <v>7750.7061752212066</v>
      </c>
      <c r="Q2906" s="181">
        <v>7894.900737505558</v>
      </c>
      <c r="R2906" s="181">
        <v>8037.5392177484937</v>
      </c>
      <c r="S2906" s="181">
        <v>8178.4944505450521</v>
      </c>
      <c r="T2906" s="181">
        <v>8317.6804425980972</v>
      </c>
      <c r="U2906" s="181">
        <v>8455.0744867673311</v>
      </c>
      <c r="V2906" s="181">
        <v>8590.5900757367053</v>
      </c>
      <c r="W2906" s="181">
        <v>8724.07000238195</v>
      </c>
      <c r="X2906" s="181">
        <v>8855.3265337860557</v>
      </c>
      <c r="Y2906" s="181">
        <v>8984.1299749402533</v>
      </c>
    </row>
    <row r="2907" spans="1:25" x14ac:dyDescent="0.25">
      <c r="A2907" s="178" t="s">
        <v>2206</v>
      </c>
      <c r="B2907" s="178" t="s">
        <v>955</v>
      </c>
      <c r="C2907" s="178" t="s">
        <v>218</v>
      </c>
      <c r="D2907" s="178" t="s">
        <v>2741</v>
      </c>
      <c r="E2907" s="181">
        <v>6287.1962487499804</v>
      </c>
      <c r="F2907" s="181">
        <v>6379.8246489632984</v>
      </c>
      <c r="G2907" s="181">
        <v>6467.3633083781888</v>
      </c>
      <c r="H2907" s="181">
        <v>6553.868467619398</v>
      </c>
      <c r="I2907" s="181">
        <v>6639.445024480864</v>
      </c>
      <c r="J2907" s="182">
        <v>6723.9175925803293</v>
      </c>
      <c r="K2907" s="181">
        <v>6807.248557639562</v>
      </c>
      <c r="L2907" s="181">
        <v>6889.3544527275308</v>
      </c>
      <c r="M2907" s="181">
        <v>6969.9994837388249</v>
      </c>
      <c r="N2907" s="181">
        <v>7048.9144804565249</v>
      </c>
      <c r="O2907" s="181">
        <v>7126.0640827072539</v>
      </c>
      <c r="P2907" s="181">
        <v>7201.3832882902534</v>
      </c>
      <c r="Q2907" s="181">
        <v>7274.7818438398117</v>
      </c>
      <c r="R2907" s="181">
        <v>7346.185016009832</v>
      </c>
      <c r="S2907" s="181">
        <v>7415.5714353319063</v>
      </c>
      <c r="T2907" s="181">
        <v>7483.091078829033</v>
      </c>
      <c r="U2907" s="181">
        <v>7548.3941003266445</v>
      </c>
      <c r="V2907" s="181">
        <v>7610.9698746320037</v>
      </c>
      <c r="W2907" s="181">
        <v>7670.7909231892772</v>
      </c>
      <c r="X2907" s="181">
        <v>7727.8679038404816</v>
      </c>
      <c r="Y2907" s="181">
        <v>7782.2490778395004</v>
      </c>
    </row>
    <row r="2908" spans="1:25" x14ac:dyDescent="0.25">
      <c r="A2908" s="178" t="s">
        <v>2206</v>
      </c>
      <c r="B2908" s="178" t="s">
        <v>955</v>
      </c>
      <c r="C2908" s="178" t="s">
        <v>475</v>
      </c>
      <c r="D2908" s="178" t="s">
        <v>2742</v>
      </c>
      <c r="E2908" s="181">
        <v>5915.4887455575108</v>
      </c>
      <c r="F2908" s="181">
        <v>6024.7028456302578</v>
      </c>
      <c r="G2908" s="181">
        <v>6129.81574956652</v>
      </c>
      <c r="H2908" s="181">
        <v>6234.6367703209989</v>
      </c>
      <c r="I2908" s="181">
        <v>6339.2588840238459</v>
      </c>
      <c r="J2908" s="182">
        <v>6443.5078817358371</v>
      </c>
      <c r="K2908" s="181">
        <v>6547.3395409958448</v>
      </c>
      <c r="L2908" s="181">
        <v>6650.6647750511011</v>
      </c>
      <c r="M2908" s="181">
        <v>6753.2456507218903</v>
      </c>
      <c r="N2908" s="181">
        <v>6854.8083403025421</v>
      </c>
      <c r="O2908" s="181">
        <v>6955.3032773429595</v>
      </c>
      <c r="P2908" s="181">
        <v>7054.6512303179597</v>
      </c>
      <c r="Q2908" s="181">
        <v>7152.7470807809705</v>
      </c>
      <c r="R2908" s="181">
        <v>7249.4995923090573</v>
      </c>
      <c r="S2908" s="181">
        <v>7344.8691621985772</v>
      </c>
      <c r="T2908" s="181">
        <v>7438.9860691805197</v>
      </c>
      <c r="U2908" s="181">
        <v>7531.4839338047595</v>
      </c>
      <c r="V2908" s="181">
        <v>7621.8301009888801</v>
      </c>
      <c r="W2908" s="181">
        <v>7709.9698477071051</v>
      </c>
      <c r="X2908" s="181">
        <v>7795.8863098928659</v>
      </c>
      <c r="Y2908" s="181">
        <v>7879.6006447612372</v>
      </c>
    </row>
    <row r="2909" spans="1:25" x14ac:dyDescent="0.25">
      <c r="A2909" s="178" t="s">
        <v>2206</v>
      </c>
      <c r="B2909" s="178" t="s">
        <v>955</v>
      </c>
      <c r="C2909" s="178" t="s">
        <v>276</v>
      </c>
      <c r="D2909" s="178" t="s">
        <v>2743</v>
      </c>
      <c r="E2909" s="181">
        <v>2538.2899113032749</v>
      </c>
      <c r="F2909" s="181">
        <v>2590.2003969630555</v>
      </c>
      <c r="G2909" s="181">
        <v>2640.5372486855822</v>
      </c>
      <c r="H2909" s="181">
        <v>2690.9348135358559</v>
      </c>
      <c r="I2909" s="181">
        <v>2741.4330985509137</v>
      </c>
      <c r="J2909" s="182">
        <v>2791.9566526431795</v>
      </c>
      <c r="K2909" s="181">
        <v>2842.4858674071465</v>
      </c>
      <c r="L2909" s="181">
        <v>2892.9814666027573</v>
      </c>
      <c r="M2909" s="181">
        <v>2943.3389952499724</v>
      </c>
      <c r="N2909" s="181">
        <v>2993.4375099591198</v>
      </c>
      <c r="O2909" s="181">
        <v>3043.2532516143597</v>
      </c>
      <c r="P2909" s="181">
        <v>3092.7492777933994</v>
      </c>
      <c r="Q2909" s="181">
        <v>3141.8769945182262</v>
      </c>
      <c r="R2909" s="181">
        <v>3190.5935466889346</v>
      </c>
      <c r="S2909" s="181">
        <v>3238.8785233601147</v>
      </c>
      <c r="T2909" s="181">
        <v>3286.78642415076</v>
      </c>
      <c r="U2909" s="181">
        <v>3334.1523173758123</v>
      </c>
      <c r="V2909" s="181">
        <v>3380.7362400750253</v>
      </c>
      <c r="W2909" s="181">
        <v>3426.5087742232117</v>
      </c>
      <c r="X2909" s="181">
        <v>3471.4571496338431</v>
      </c>
      <c r="Y2909" s="181">
        <v>3515.5854799676981</v>
      </c>
    </row>
    <row r="2910" spans="1:25" x14ac:dyDescent="0.25">
      <c r="A2910" s="178" t="s">
        <v>2206</v>
      </c>
      <c r="B2910" s="178" t="s">
        <v>955</v>
      </c>
      <c r="C2910" s="178" t="s">
        <v>512</v>
      </c>
      <c r="D2910" s="178" t="s">
        <v>2744</v>
      </c>
      <c r="E2910" s="181">
        <v>2706.6877856777642</v>
      </c>
      <c r="F2910" s="181">
        <v>2741.2897724666927</v>
      </c>
      <c r="G2910" s="181">
        <v>2773.566090821394</v>
      </c>
      <c r="H2910" s="181">
        <v>2805.2659403227985</v>
      </c>
      <c r="I2910" s="181">
        <v>2836.4370793644266</v>
      </c>
      <c r="J2910" s="182">
        <v>2867.0074010223248</v>
      </c>
      <c r="K2910" s="181">
        <v>2896.9639948558661</v>
      </c>
      <c r="L2910" s="181">
        <v>2926.2745859327342</v>
      </c>
      <c r="M2910" s="181">
        <v>2954.8425827920923</v>
      </c>
      <c r="N2910" s="181">
        <v>2982.5580272676725</v>
      </c>
      <c r="O2910" s="181">
        <v>3009.4105619371362</v>
      </c>
      <c r="P2910" s="181">
        <v>3035.3774328809068</v>
      </c>
      <c r="Q2910" s="181">
        <v>3060.4254563615732</v>
      </c>
      <c r="R2910" s="181">
        <v>3084.5282389561776</v>
      </c>
      <c r="S2910" s="181">
        <v>3107.6819730529355</v>
      </c>
      <c r="T2910" s="181">
        <v>3129.9545696079272</v>
      </c>
      <c r="U2910" s="181">
        <v>3151.2047784708338</v>
      </c>
      <c r="V2910" s="181">
        <v>3171.2254624774137</v>
      </c>
      <c r="W2910" s="181">
        <v>3190.0120214816229</v>
      </c>
      <c r="X2910" s="181">
        <v>3207.5757463733016</v>
      </c>
      <c r="Y2910" s="181">
        <v>3223.9434459259737</v>
      </c>
    </row>
    <row r="2911" spans="1:25" x14ac:dyDescent="0.25">
      <c r="A2911" s="178" t="s">
        <v>2206</v>
      </c>
      <c r="B2911" s="178" t="s">
        <v>955</v>
      </c>
      <c r="C2911" s="178" t="s">
        <v>462</v>
      </c>
      <c r="D2911" s="178" t="s">
        <v>2745</v>
      </c>
      <c r="E2911" s="181">
        <v>3588.722993529509</v>
      </c>
      <c r="F2911" s="181">
        <v>3656.2599848712093</v>
      </c>
      <c r="G2911" s="181">
        <v>3721.354062409473</v>
      </c>
      <c r="H2911" s="181">
        <v>3786.3160423882032</v>
      </c>
      <c r="I2911" s="181">
        <v>3851.2022466495264</v>
      </c>
      <c r="J2911" s="182">
        <v>3915.9066999568895</v>
      </c>
      <c r="K2911" s="181">
        <v>3980.4023028538204</v>
      </c>
      <c r="L2911" s="181">
        <v>4044.6346336098354</v>
      </c>
      <c r="M2911" s="181">
        <v>4108.458640985179</v>
      </c>
      <c r="N2911" s="181">
        <v>4171.7072259313009</v>
      </c>
      <c r="O2911" s="181">
        <v>4234.3495845244279</v>
      </c>
      <c r="P2911" s="181">
        <v>4296.3368038468343</v>
      </c>
      <c r="Q2911" s="181">
        <v>4357.6041320317236</v>
      </c>
      <c r="R2911" s="181">
        <v>4418.0951871435072</v>
      </c>
      <c r="S2911" s="181">
        <v>4477.7849871662456</v>
      </c>
      <c r="T2911" s="181">
        <v>4536.7521198227714</v>
      </c>
      <c r="U2911" s="181">
        <v>4594.7722846863244</v>
      </c>
      <c r="V2911" s="181">
        <v>4651.5193913314097</v>
      </c>
      <c r="W2911" s="181">
        <v>4706.958671931372</v>
      </c>
      <c r="X2911" s="181">
        <v>4761.0784319828053</v>
      </c>
      <c r="Y2911" s="181">
        <v>4813.8901899354532</v>
      </c>
    </row>
    <row r="2912" spans="1:25" x14ac:dyDescent="0.25">
      <c r="A2912" s="178" t="s">
        <v>2206</v>
      </c>
      <c r="B2912" s="178" t="s">
        <v>955</v>
      </c>
      <c r="C2912" s="178" t="s">
        <v>1319</v>
      </c>
      <c r="D2912" s="178" t="s">
        <v>2746</v>
      </c>
      <c r="E2912" s="181">
        <v>1953.0046162212093</v>
      </c>
      <c r="F2912" s="181">
        <v>2029.2285735033001</v>
      </c>
      <c r="G2912" s="181">
        <v>2106.3253704033218</v>
      </c>
      <c r="H2912" s="181">
        <v>2185.6061049679347</v>
      </c>
      <c r="I2912" s="181">
        <v>2267.15872749142</v>
      </c>
      <c r="J2912" s="182">
        <v>2350.9776659045988</v>
      </c>
      <c r="K2912" s="181">
        <v>2437.1019850973198</v>
      </c>
      <c r="L2912" s="181">
        <v>2525.5536462163573</v>
      </c>
      <c r="M2912" s="181">
        <v>2616.295462533848</v>
      </c>
      <c r="N2912" s="181">
        <v>2709.2698082447496</v>
      </c>
      <c r="O2912" s="181">
        <v>2804.5017337606755</v>
      </c>
      <c r="P2912" s="181">
        <v>2902.0032164853196</v>
      </c>
      <c r="Q2912" s="181">
        <v>3001.7734411347037</v>
      </c>
      <c r="R2912" s="181">
        <v>3103.8146033679354</v>
      </c>
      <c r="S2912" s="181">
        <v>3208.1488234133335</v>
      </c>
      <c r="T2912" s="181">
        <v>3314.8729562076751</v>
      </c>
      <c r="U2912" s="181">
        <v>3423.863147513774</v>
      </c>
      <c r="V2912" s="181">
        <v>3534.9054953048158</v>
      </c>
      <c r="W2912" s="181">
        <v>3647.9923918054806</v>
      </c>
      <c r="X2912" s="181">
        <v>3763.1319072480696</v>
      </c>
      <c r="Y2912" s="181">
        <v>3880.3495733317204</v>
      </c>
    </row>
    <row r="2913" spans="1:25" x14ac:dyDescent="0.25">
      <c r="A2913" s="178" t="s">
        <v>2206</v>
      </c>
      <c r="B2913" s="178" t="s">
        <v>955</v>
      </c>
      <c r="C2913" s="178" t="s">
        <v>240</v>
      </c>
      <c r="D2913" s="178" t="s">
        <v>241</v>
      </c>
      <c r="E2913" s="181">
        <v>5703.9645862822381</v>
      </c>
      <c r="F2913" s="181">
        <v>5737.695707903039</v>
      </c>
      <c r="G2913" s="181">
        <v>5767.1089149632244</v>
      </c>
      <c r="H2913" s="181">
        <v>5795.9146152073381</v>
      </c>
      <c r="I2913" s="181">
        <v>5824.2327381237665</v>
      </c>
      <c r="J2913" s="182">
        <v>5851.9340060923068</v>
      </c>
      <c r="K2913" s="181">
        <v>5879.0107246368116</v>
      </c>
      <c r="L2913" s="181">
        <v>5905.4146856486186</v>
      </c>
      <c r="M2913" s="181">
        <v>5930.9680585352471</v>
      </c>
      <c r="N2913" s="181">
        <v>5955.4684636142465</v>
      </c>
      <c r="O2913" s="181">
        <v>5978.9137996409254</v>
      </c>
      <c r="P2913" s="181">
        <v>6001.2757058834432</v>
      </c>
      <c r="Q2913" s="181">
        <v>6022.5040987239108</v>
      </c>
      <c r="R2913" s="181">
        <v>6042.5614115299604</v>
      </c>
      <c r="S2913" s="181">
        <v>6061.4531187181728</v>
      </c>
      <c r="T2913" s="181">
        <v>6079.322273183031</v>
      </c>
      <c r="U2913" s="181">
        <v>6095.9034481964954</v>
      </c>
      <c r="V2913" s="181">
        <v>6110.8070079203981</v>
      </c>
      <c r="W2913" s="181">
        <v>6124.0364445630039</v>
      </c>
      <c r="X2913" s="181">
        <v>6135.6238474407392</v>
      </c>
      <c r="Y2913" s="181">
        <v>6145.6287755285639</v>
      </c>
    </row>
    <row r="2914" spans="1:25" x14ac:dyDescent="0.25">
      <c r="A2914" s="178" t="s">
        <v>2206</v>
      </c>
      <c r="B2914" s="178" t="s">
        <v>958</v>
      </c>
      <c r="C2914" s="178" t="s">
        <v>218</v>
      </c>
      <c r="D2914" s="178" t="s">
        <v>2747</v>
      </c>
      <c r="E2914" s="181">
        <v>13574.986021690096</v>
      </c>
      <c r="F2914" s="181">
        <v>13851.457914345921</v>
      </c>
      <c r="G2914" s="181">
        <v>14114.887954041866</v>
      </c>
      <c r="H2914" s="181">
        <v>14375.405047870612</v>
      </c>
      <c r="I2914" s="181">
        <v>14633.720834622936</v>
      </c>
      <c r="J2914" s="182">
        <v>14889.861877560708</v>
      </c>
      <c r="K2914" s="181">
        <v>15143.674913407063</v>
      </c>
      <c r="L2914" s="181">
        <v>15395.155802544041</v>
      </c>
      <c r="M2914" s="181">
        <v>15643.930420579998</v>
      </c>
      <c r="N2914" s="181">
        <v>15889.590765851495</v>
      </c>
      <c r="O2914" s="181">
        <v>16132.17250184612</v>
      </c>
      <c r="P2914" s="181">
        <v>16371.646286865951</v>
      </c>
      <c r="Q2914" s="181">
        <v>16607.996664334154</v>
      </c>
      <c r="R2914" s="181">
        <v>16841.183065297726</v>
      </c>
      <c r="S2914" s="181">
        <v>17071.059609232874</v>
      </c>
      <c r="T2914" s="181">
        <v>17297.001621961561</v>
      </c>
      <c r="U2914" s="181">
        <v>17518.962528288012</v>
      </c>
      <c r="V2914" s="181">
        <v>17737.419639765347</v>
      </c>
      <c r="W2914" s="181">
        <v>17952.367541147876</v>
      </c>
      <c r="X2914" s="181">
        <v>18163.686690354032</v>
      </c>
      <c r="Y2914" s="181">
        <v>18370.713363874947</v>
      </c>
    </row>
    <row r="2915" spans="1:25" x14ac:dyDescent="0.25">
      <c r="A2915" s="178" t="s">
        <v>2206</v>
      </c>
      <c r="B2915" s="178" t="s">
        <v>958</v>
      </c>
      <c r="C2915" s="178" t="s">
        <v>560</v>
      </c>
      <c r="D2915" s="178" t="s">
        <v>2748</v>
      </c>
      <c r="E2915" s="181">
        <v>2382.9796445658872</v>
      </c>
      <c r="F2915" s="181">
        <v>2419.5444799500328</v>
      </c>
      <c r="G2915" s="181">
        <v>2453.424741835463</v>
      </c>
      <c r="H2915" s="181">
        <v>2486.4090513688552</v>
      </c>
      <c r="I2915" s="181">
        <v>2518.630368274848</v>
      </c>
      <c r="J2915" s="182">
        <v>2550.1018183012716</v>
      </c>
      <c r="K2915" s="181">
        <v>2580.8057162285504</v>
      </c>
      <c r="L2915" s="181">
        <v>2610.7501059538413</v>
      </c>
      <c r="M2915" s="181">
        <v>2639.8805339288483</v>
      </c>
      <c r="N2915" s="181">
        <v>2668.1380243298536</v>
      </c>
      <c r="O2915" s="181">
        <v>2695.5389973338679</v>
      </c>
      <c r="P2915" s="181">
        <v>2722.0888529875269</v>
      </c>
      <c r="Q2915" s="181">
        <v>2747.7952917871798</v>
      </c>
      <c r="R2915" s="181">
        <v>2772.6618373042816</v>
      </c>
      <c r="S2915" s="181">
        <v>2796.6747993652316</v>
      </c>
      <c r="T2915" s="181">
        <v>2819.7428129981604</v>
      </c>
      <c r="U2915" s="181">
        <v>2841.8701999441901</v>
      </c>
      <c r="V2915" s="181">
        <v>2863.1458860882681</v>
      </c>
      <c r="W2915" s="181">
        <v>2883.5796331949941</v>
      </c>
      <c r="X2915" s="181">
        <v>2903.1628811558412</v>
      </c>
      <c r="Y2915" s="181">
        <v>2921.8007987050714</v>
      </c>
    </row>
    <row r="2916" spans="1:25" x14ac:dyDescent="0.25">
      <c r="A2916" s="178" t="s">
        <v>2206</v>
      </c>
      <c r="B2916" s="178" t="s">
        <v>958</v>
      </c>
      <c r="C2916" s="178" t="s">
        <v>240</v>
      </c>
      <c r="D2916" s="178" t="s">
        <v>241</v>
      </c>
      <c r="E2916" s="181">
        <v>2834.1461865663132</v>
      </c>
      <c r="F2916" s="181">
        <v>2839.3563586613368</v>
      </c>
      <c r="G2916" s="181">
        <v>2841.5636335699564</v>
      </c>
      <c r="H2916" s="181">
        <v>2842.9424770375799</v>
      </c>
      <c r="I2916" s="181">
        <v>2843.6867684723297</v>
      </c>
      <c r="J2916" s="182">
        <v>2843.8461341175534</v>
      </c>
      <c r="K2916" s="181">
        <v>2843.4328628555295</v>
      </c>
      <c r="L2916" s="181">
        <v>2842.4856897089935</v>
      </c>
      <c r="M2916" s="181">
        <v>2840.9733113564603</v>
      </c>
      <c r="N2916" s="181">
        <v>2838.8600610791618</v>
      </c>
      <c r="O2916" s="181">
        <v>2836.1901952175081</v>
      </c>
      <c r="P2916" s="181">
        <v>2832.9935666208976</v>
      </c>
      <c r="Q2916" s="181">
        <v>2829.3001492353674</v>
      </c>
      <c r="R2916" s="181">
        <v>2825.1334632063758</v>
      </c>
      <c r="S2916" s="181">
        <v>2820.4977919516195</v>
      </c>
      <c r="T2916" s="181">
        <v>2815.3188097950433</v>
      </c>
      <c r="U2916" s="181">
        <v>2809.6188396955818</v>
      </c>
      <c r="V2916" s="181">
        <v>2803.5012965702376</v>
      </c>
      <c r="W2916" s="181">
        <v>2796.9880654395938</v>
      </c>
      <c r="X2916" s="181">
        <v>2790.0818506728983</v>
      </c>
      <c r="Y2916" s="181">
        <v>2782.7023663334262</v>
      </c>
    </row>
    <row r="2917" spans="1:25" x14ac:dyDescent="0.25">
      <c r="A2917" s="178" t="s">
        <v>2206</v>
      </c>
      <c r="B2917" s="178" t="s">
        <v>2100</v>
      </c>
      <c r="C2917" s="178" t="s">
        <v>218</v>
      </c>
      <c r="D2917" s="178" t="s">
        <v>2749</v>
      </c>
      <c r="E2917" s="181">
        <v>39101.115103983073</v>
      </c>
      <c r="F2917" s="181">
        <v>40088.564180777124</v>
      </c>
      <c r="G2917" s="181">
        <v>40759.455665464135</v>
      </c>
      <c r="H2917" s="181">
        <v>41197.172694774752</v>
      </c>
      <c r="I2917" s="181">
        <v>41448.989081220192</v>
      </c>
      <c r="J2917" s="182">
        <v>41551.216599454681</v>
      </c>
      <c r="K2917" s="181">
        <v>41532.682796505258</v>
      </c>
      <c r="L2917" s="181">
        <v>41416.001758606748</v>
      </c>
      <c r="M2917" s="181">
        <v>41217.796793440379</v>
      </c>
      <c r="N2917" s="181">
        <v>40950.777023644332</v>
      </c>
      <c r="O2917" s="181">
        <v>40625.867167453522</v>
      </c>
      <c r="P2917" s="181">
        <v>40251.48829439198</v>
      </c>
      <c r="Q2917" s="181">
        <v>39834.209889811056</v>
      </c>
      <c r="R2917" s="181">
        <v>39379.228868376587</v>
      </c>
      <c r="S2917" s="181">
        <v>38890.738692633204</v>
      </c>
      <c r="T2917" s="181">
        <v>38372.105850691471</v>
      </c>
      <c r="U2917" s="181">
        <v>37825.564933737624</v>
      </c>
      <c r="V2917" s="181">
        <v>37253.163714036695</v>
      </c>
      <c r="W2917" s="181">
        <v>36657.324309425589</v>
      </c>
      <c r="X2917" s="181">
        <v>36040.192039004964</v>
      </c>
      <c r="Y2917" s="181">
        <v>35403.308935218665</v>
      </c>
    </row>
    <row r="2918" spans="1:25" x14ac:dyDescent="0.25">
      <c r="A2918" s="178" t="s">
        <v>2206</v>
      </c>
      <c r="B2918" s="178" t="s">
        <v>2100</v>
      </c>
      <c r="C2918" s="178" t="s">
        <v>528</v>
      </c>
      <c r="D2918" s="178" t="s">
        <v>2750</v>
      </c>
      <c r="E2918" s="181">
        <v>3455.8004350932342</v>
      </c>
      <c r="F2918" s="181">
        <v>3647.1478321507593</v>
      </c>
      <c r="G2918" s="181">
        <v>3817.1092871421279</v>
      </c>
      <c r="H2918" s="181">
        <v>3971.4306607121039</v>
      </c>
      <c r="I2918" s="181">
        <v>4113.0772717747514</v>
      </c>
      <c r="J2918" s="182">
        <v>4244.3386023419134</v>
      </c>
      <c r="K2918" s="181">
        <v>4367.0646163000356</v>
      </c>
      <c r="L2918" s="181">
        <v>4482.7152912694228</v>
      </c>
      <c r="M2918" s="181">
        <v>4592.3091157246481</v>
      </c>
      <c r="N2918" s="181">
        <v>4696.5812484500466</v>
      </c>
      <c r="O2918" s="181">
        <v>4796.1823962373101</v>
      </c>
      <c r="P2918" s="181">
        <v>4891.5707904258306</v>
      </c>
      <c r="Q2918" s="181">
        <v>4983.0582142355324</v>
      </c>
      <c r="R2918" s="181">
        <v>5070.8447505017893</v>
      </c>
      <c r="S2918" s="181">
        <v>5155.047277402572</v>
      </c>
      <c r="T2918" s="181">
        <v>5235.7083622980854</v>
      </c>
      <c r="U2918" s="181">
        <v>5312.7403399708664</v>
      </c>
      <c r="V2918" s="181">
        <v>5386.0413304601798</v>
      </c>
      <c r="W2918" s="181">
        <v>5455.5763236505154</v>
      </c>
      <c r="X2918" s="181">
        <v>5521.2870182564329</v>
      </c>
      <c r="Y2918" s="181">
        <v>5583.0360986486885</v>
      </c>
    </row>
    <row r="2919" spans="1:25" x14ac:dyDescent="0.25">
      <c r="A2919" s="178" t="s">
        <v>2206</v>
      </c>
      <c r="B2919" s="178" t="s">
        <v>2100</v>
      </c>
      <c r="C2919" s="178" t="s">
        <v>252</v>
      </c>
      <c r="D2919" s="178" t="s">
        <v>2751</v>
      </c>
      <c r="E2919" s="181">
        <v>9188.7979511918056</v>
      </c>
      <c r="F2919" s="181">
        <v>9775.6084212482274</v>
      </c>
      <c r="G2919" s="181">
        <v>10313.484173887788</v>
      </c>
      <c r="H2919" s="181">
        <v>10816.784538971497</v>
      </c>
      <c r="I2919" s="181">
        <v>11292.717028065186</v>
      </c>
      <c r="J2919" s="182">
        <v>11746.865148066299</v>
      </c>
      <c r="K2919" s="181">
        <v>12183.777521139011</v>
      </c>
      <c r="L2919" s="181">
        <v>12607.061785438387</v>
      </c>
      <c r="M2919" s="181">
        <v>13019.197660468013</v>
      </c>
      <c r="N2919" s="181">
        <v>13421.94112583622</v>
      </c>
      <c r="O2919" s="181">
        <v>13816.866547710022</v>
      </c>
      <c r="P2919" s="181">
        <v>14205.044470675055</v>
      </c>
      <c r="Q2919" s="181">
        <v>14587.155010545621</v>
      </c>
      <c r="R2919" s="181">
        <v>14963.573942698427</v>
      </c>
      <c r="S2919" s="181">
        <v>15334.444739793851</v>
      </c>
      <c r="T2919" s="181">
        <v>15699.695612502452</v>
      </c>
      <c r="U2919" s="181">
        <v>16058.861684236417</v>
      </c>
      <c r="V2919" s="181">
        <v>16411.422696958474</v>
      </c>
      <c r="W2919" s="181">
        <v>16757.050102573194</v>
      </c>
      <c r="X2919" s="181">
        <v>17095.335911591974</v>
      </c>
      <c r="Y2919" s="181">
        <v>17425.615746865347</v>
      </c>
    </row>
    <row r="2920" spans="1:25" x14ac:dyDescent="0.25">
      <c r="A2920" s="178" t="s">
        <v>2206</v>
      </c>
      <c r="B2920" s="178" t="s">
        <v>2100</v>
      </c>
      <c r="C2920" s="178" t="s">
        <v>258</v>
      </c>
      <c r="D2920" s="178" t="s">
        <v>2752</v>
      </c>
      <c r="E2920" s="181">
        <v>10038.13091653974</v>
      </c>
      <c r="F2920" s="181">
        <v>10671.72828844494</v>
      </c>
      <c r="G2920" s="181">
        <v>11251.053191335202</v>
      </c>
      <c r="H2920" s="181">
        <v>11791.872085892268</v>
      </c>
      <c r="I2920" s="181">
        <v>12302.116494635669</v>
      </c>
      <c r="J2920" s="182">
        <v>12787.927979179962</v>
      </c>
      <c r="K2920" s="181">
        <v>13254.305230582237</v>
      </c>
      <c r="L2920" s="181">
        <v>13705.210107485369</v>
      </c>
      <c r="M2920" s="181">
        <v>14143.368153860418</v>
      </c>
      <c r="N2920" s="181">
        <v>14570.711665781255</v>
      </c>
      <c r="O2920" s="181">
        <v>14988.9705619542</v>
      </c>
      <c r="P2920" s="181">
        <v>15399.323782957654</v>
      </c>
      <c r="Q2920" s="181">
        <v>15802.524045878921</v>
      </c>
      <c r="R2920" s="181">
        <v>16198.992521801249</v>
      </c>
      <c r="S2920" s="181">
        <v>16588.897919915704</v>
      </c>
      <c r="T2920" s="181">
        <v>16972.175788332388</v>
      </c>
      <c r="U2920" s="181">
        <v>17348.337222800412</v>
      </c>
      <c r="V2920" s="181">
        <v>17716.834916035936</v>
      </c>
      <c r="W2920" s="181">
        <v>18077.329923518479</v>
      </c>
      <c r="X2920" s="181">
        <v>18429.398628043502</v>
      </c>
      <c r="Y2920" s="181">
        <v>18772.342415417672</v>
      </c>
    </row>
    <row r="2921" spans="1:25" x14ac:dyDescent="0.25">
      <c r="A2921" s="178" t="s">
        <v>2206</v>
      </c>
      <c r="B2921" s="178" t="s">
        <v>2100</v>
      </c>
      <c r="C2921" s="178" t="s">
        <v>574</v>
      </c>
      <c r="D2921" s="178" t="s">
        <v>2753</v>
      </c>
      <c r="E2921" s="181">
        <v>1208.3505231640931</v>
      </c>
      <c r="F2921" s="181">
        <v>1311.635568245377</v>
      </c>
      <c r="G2921" s="181">
        <v>1411.919546904609</v>
      </c>
      <c r="H2921" s="181">
        <v>1510.9075076782572</v>
      </c>
      <c r="I2921" s="181">
        <v>1609.4344823037111</v>
      </c>
      <c r="J2921" s="182">
        <v>1708.1735595717557</v>
      </c>
      <c r="K2921" s="181">
        <v>1807.7032053646435</v>
      </c>
      <c r="L2921" s="181">
        <v>1908.5089689230199</v>
      </c>
      <c r="M2921" s="181">
        <v>2010.9427212500816</v>
      </c>
      <c r="N2921" s="181">
        <v>2115.2707565937985</v>
      </c>
      <c r="O2921" s="181">
        <v>2221.7508486572051</v>
      </c>
      <c r="P2921" s="181">
        <v>2330.5774790371993</v>
      </c>
      <c r="Q2921" s="181">
        <v>2441.8934038117741</v>
      </c>
      <c r="R2921" s="181">
        <v>2555.7983987595944</v>
      </c>
      <c r="S2921" s="181">
        <v>2672.3569714394271</v>
      </c>
      <c r="T2921" s="181">
        <v>2791.5975203877315</v>
      </c>
      <c r="U2921" s="181">
        <v>2913.47626913969</v>
      </c>
      <c r="V2921" s="181">
        <v>3037.9324640452528</v>
      </c>
      <c r="W2921" s="181">
        <v>3164.9336333954589</v>
      </c>
      <c r="X2921" s="181">
        <v>3294.4265868274333</v>
      </c>
      <c r="Y2921" s="181">
        <v>3426.3007746890098</v>
      </c>
    </row>
    <row r="2922" spans="1:25" x14ac:dyDescent="0.25">
      <c r="A2922" s="178" t="s">
        <v>2206</v>
      </c>
      <c r="B2922" s="178" t="s">
        <v>2100</v>
      </c>
      <c r="C2922" s="178" t="s">
        <v>980</v>
      </c>
      <c r="D2922" s="178" t="s">
        <v>2754</v>
      </c>
      <c r="E2922" s="181">
        <v>6875.6991144048525</v>
      </c>
      <c r="F2922" s="181">
        <v>7191.7422133434684</v>
      </c>
      <c r="G2922" s="181">
        <v>7459.8118709198861</v>
      </c>
      <c r="H2922" s="181">
        <v>7692.2395652513414</v>
      </c>
      <c r="I2922" s="181">
        <v>7895.6015160092902</v>
      </c>
      <c r="J2922" s="182">
        <v>8074.9699127555996</v>
      </c>
      <c r="K2922" s="181">
        <v>8234.420546577614</v>
      </c>
      <c r="L2922" s="181">
        <v>8377.1659397301737</v>
      </c>
      <c r="M2922" s="181">
        <v>8505.495346710326</v>
      </c>
      <c r="N2922" s="181">
        <v>8621.1037949658403</v>
      </c>
      <c r="O2922" s="181">
        <v>8725.4786655519256</v>
      </c>
      <c r="P2922" s="181">
        <v>8819.7129251639326</v>
      </c>
      <c r="Q2922" s="181">
        <v>8904.603853894665</v>
      </c>
      <c r="R2922" s="181">
        <v>8980.7269674194449</v>
      </c>
      <c r="S2922" s="181">
        <v>9048.4953505413232</v>
      </c>
      <c r="T2922" s="181">
        <v>9108.1819721232241</v>
      </c>
      <c r="U2922" s="181">
        <v>9159.8292428717905</v>
      </c>
      <c r="V2922" s="181">
        <v>9203.4573743770088</v>
      </c>
      <c r="W2922" s="181">
        <v>9239.2027085831814</v>
      </c>
      <c r="X2922" s="181">
        <v>9267.161251837586</v>
      </c>
      <c r="Y2922" s="181">
        <v>9287.2977237620962</v>
      </c>
    </row>
    <row r="2923" spans="1:25" x14ac:dyDescent="0.25">
      <c r="A2923" s="178" t="s">
        <v>2206</v>
      </c>
      <c r="B2923" s="178" t="s">
        <v>2100</v>
      </c>
      <c r="C2923" s="178" t="s">
        <v>1169</v>
      </c>
      <c r="D2923" s="178" t="s">
        <v>2755</v>
      </c>
      <c r="E2923" s="181">
        <v>7450.1272069107035</v>
      </c>
      <c r="F2923" s="181">
        <v>7792.5740258859632</v>
      </c>
      <c r="G2923" s="181">
        <v>8083.0394776206376</v>
      </c>
      <c r="H2923" s="181">
        <v>8334.8852696435169</v>
      </c>
      <c r="I2923" s="181">
        <v>8555.2370298038895</v>
      </c>
      <c r="J2923" s="182">
        <v>8749.5907021250041</v>
      </c>
      <c r="K2923" s="181">
        <v>8922.3625883624027</v>
      </c>
      <c r="L2923" s="181">
        <v>9077.0335999194704</v>
      </c>
      <c r="M2923" s="181">
        <v>9216.084246331051</v>
      </c>
      <c r="N2923" s="181">
        <v>9341.3511655731472</v>
      </c>
      <c r="O2923" s="181">
        <v>9454.4460014774741</v>
      </c>
      <c r="P2923" s="181">
        <v>9556.5530322938212</v>
      </c>
      <c r="Q2923" s="181">
        <v>9648.5361466264021</v>
      </c>
      <c r="R2923" s="181">
        <v>9731.0189414243196</v>
      </c>
      <c r="S2923" s="181">
        <v>9804.4490125289249</v>
      </c>
      <c r="T2923" s="181">
        <v>9869.1221338998512</v>
      </c>
      <c r="U2923" s="181">
        <v>9925.084259432715</v>
      </c>
      <c r="V2923" s="181">
        <v>9972.3572892883567</v>
      </c>
      <c r="W2923" s="181">
        <v>10011.088956055388</v>
      </c>
      <c r="X2923" s="181">
        <v>10041.383286900787</v>
      </c>
      <c r="Y2923" s="181">
        <v>10063.202053958474</v>
      </c>
    </row>
    <row r="2924" spans="1:25" x14ac:dyDescent="0.25">
      <c r="A2924" s="178" t="s">
        <v>2206</v>
      </c>
      <c r="B2924" s="178" t="s">
        <v>2100</v>
      </c>
      <c r="C2924" s="178" t="s">
        <v>240</v>
      </c>
      <c r="D2924" s="178" t="s">
        <v>241</v>
      </c>
      <c r="E2924" s="181">
        <v>13522.652756258269</v>
      </c>
      <c r="F2924" s="181">
        <v>14464.633727680819</v>
      </c>
      <c r="G2924" s="181">
        <v>15351.965626219717</v>
      </c>
      <c r="H2924" s="181">
        <v>16206.223579539343</v>
      </c>
      <c r="I2924" s="181">
        <v>17038.556712583701</v>
      </c>
      <c r="J2924" s="182">
        <v>17857.806804943091</v>
      </c>
      <c r="K2924" s="181">
        <v>18671.373921483191</v>
      </c>
      <c r="L2924" s="181">
        <v>19485.34220331944</v>
      </c>
      <c r="M2924" s="181">
        <v>20304.162327712769</v>
      </c>
      <c r="N2924" s="181">
        <v>21131.23596682445</v>
      </c>
      <c r="O2924" s="181">
        <v>21969.743172349066</v>
      </c>
      <c r="P2924" s="181">
        <v>22822.125638196045</v>
      </c>
      <c r="Q2924" s="181">
        <v>23690.241415295848</v>
      </c>
      <c r="R2924" s="181">
        <v>24575.480698098829</v>
      </c>
      <c r="S2924" s="181">
        <v>25478.863063837794</v>
      </c>
      <c r="T2924" s="181">
        <v>26401.046872091549</v>
      </c>
      <c r="U2924" s="181">
        <v>27342.00589839563</v>
      </c>
      <c r="V2924" s="181">
        <v>28301.568687858049</v>
      </c>
      <c r="W2924" s="181">
        <v>29279.840326827092</v>
      </c>
      <c r="X2924" s="181">
        <v>30276.74066798987</v>
      </c>
      <c r="Y2924" s="181">
        <v>31291.674120094307</v>
      </c>
    </row>
    <row r="2925" spans="1:25" x14ac:dyDescent="0.25">
      <c r="A2925" s="178" t="s">
        <v>2206</v>
      </c>
      <c r="B2925" s="178" t="s">
        <v>960</v>
      </c>
      <c r="C2925" s="178" t="s">
        <v>218</v>
      </c>
      <c r="D2925" s="178" t="s">
        <v>2756</v>
      </c>
      <c r="E2925" s="181">
        <v>23269.222425964985</v>
      </c>
      <c r="F2925" s="181">
        <v>23698.204230852207</v>
      </c>
      <c r="G2925" s="181">
        <v>24106.659385825911</v>
      </c>
      <c r="H2925" s="181">
        <v>24511.293641312132</v>
      </c>
      <c r="I2925" s="181">
        <v>24913.40731379807</v>
      </c>
      <c r="J2925" s="182">
        <v>25313.111713325725</v>
      </c>
      <c r="K2925" s="181">
        <v>25710.451442516565</v>
      </c>
      <c r="L2925" s="181">
        <v>26105.452081010091</v>
      </c>
      <c r="M2925" s="181">
        <v>26497.424207452925</v>
      </c>
      <c r="N2925" s="181">
        <v>26885.602417695449</v>
      </c>
      <c r="O2925" s="181">
        <v>27269.965470293631</v>
      </c>
      <c r="P2925" s="181">
        <v>27650.265658433364</v>
      </c>
      <c r="Q2925" s="181">
        <v>28026.134572699899</v>
      </c>
      <c r="R2925" s="181">
        <v>28397.133802881599</v>
      </c>
      <c r="S2925" s="181">
        <v>28762.850548237464</v>
      </c>
      <c r="T2925" s="181">
        <v>29122.517115433591</v>
      </c>
      <c r="U2925" s="181">
        <v>29475.286280387412</v>
      </c>
      <c r="V2925" s="181">
        <v>29820.717382968822</v>
      </c>
      <c r="W2925" s="181">
        <v>30158.443476151155</v>
      </c>
      <c r="X2925" s="181">
        <v>30488.087643683481</v>
      </c>
      <c r="Y2925" s="181">
        <v>30808.698702824087</v>
      </c>
    </row>
    <row r="2926" spans="1:25" x14ac:dyDescent="0.25">
      <c r="A2926" s="178" t="s">
        <v>2206</v>
      </c>
      <c r="B2926" s="178" t="s">
        <v>960</v>
      </c>
      <c r="C2926" s="178" t="s">
        <v>276</v>
      </c>
      <c r="D2926" s="178" t="s">
        <v>2757</v>
      </c>
      <c r="E2926" s="181">
        <v>2826.046858401286</v>
      </c>
      <c r="F2926" s="181">
        <v>2877.7063514638521</v>
      </c>
      <c r="G2926" s="181">
        <v>2926.8577723545577</v>
      </c>
      <c r="H2926" s="181">
        <v>2975.5302507473862</v>
      </c>
      <c r="I2926" s="181">
        <v>3023.8818298103688</v>
      </c>
      <c r="J2926" s="182">
        <v>3071.9261616688777</v>
      </c>
      <c r="K2926" s="181">
        <v>3119.668795956386</v>
      </c>
      <c r="L2926" s="181">
        <v>3167.1129710847235</v>
      </c>
      <c r="M2926" s="181">
        <v>3214.1751928895424</v>
      </c>
      <c r="N2926" s="181">
        <v>3260.7628029336574</v>
      </c>
      <c r="O2926" s="181">
        <v>3306.8734399122372</v>
      </c>
      <c r="P2926" s="181">
        <v>3352.4772860671383</v>
      </c>
      <c r="Q2926" s="181">
        <v>3397.5299095157725</v>
      </c>
      <c r="R2926" s="181">
        <v>3441.9784209350637</v>
      </c>
      <c r="S2926" s="181">
        <v>3485.7730670606052</v>
      </c>
      <c r="T2926" s="181">
        <v>3528.821122267605</v>
      </c>
      <c r="U2926" s="181">
        <v>3571.0202823775758</v>
      </c>
      <c r="V2926" s="181">
        <v>3612.3175548438121</v>
      </c>
      <c r="W2926" s="181">
        <v>3652.6689075021568</v>
      </c>
      <c r="X2926" s="181">
        <v>3692.0291280139354</v>
      </c>
      <c r="Y2926" s="181">
        <v>3730.2835002840357</v>
      </c>
    </row>
    <row r="2927" spans="1:25" x14ac:dyDescent="0.25">
      <c r="A2927" s="178" t="s">
        <v>2206</v>
      </c>
      <c r="B2927" s="178" t="s">
        <v>960</v>
      </c>
      <c r="C2927" s="178" t="s">
        <v>506</v>
      </c>
      <c r="D2927" s="178" t="s">
        <v>2758</v>
      </c>
      <c r="E2927" s="181">
        <v>6635.1557684904556</v>
      </c>
      <c r="F2927" s="181">
        <v>6665.439500930921</v>
      </c>
      <c r="G2927" s="181">
        <v>6687.9726066037147</v>
      </c>
      <c r="H2927" s="181">
        <v>6707.6097575639596</v>
      </c>
      <c r="I2927" s="181">
        <v>6724.7908929542318</v>
      </c>
      <c r="J2927" s="182">
        <v>6739.6181766418485</v>
      </c>
      <c r="K2927" s="181">
        <v>6752.1729926230364</v>
      </c>
      <c r="L2927" s="181">
        <v>6762.5295786779543</v>
      </c>
      <c r="M2927" s="181">
        <v>6770.57758029864</v>
      </c>
      <c r="N2927" s="181">
        <v>6776.195592666184</v>
      </c>
      <c r="O2927" s="181">
        <v>6779.4560606061386</v>
      </c>
      <c r="P2927" s="181">
        <v>6780.3743391098715</v>
      </c>
      <c r="Q2927" s="181">
        <v>6778.9380855145191</v>
      </c>
      <c r="R2927" s="181">
        <v>6775.1212693800862</v>
      </c>
      <c r="S2927" s="181">
        <v>6768.9076834429061</v>
      </c>
      <c r="T2927" s="181">
        <v>6760.2020532461347</v>
      </c>
      <c r="U2927" s="181">
        <v>6748.8985581053539</v>
      </c>
      <c r="V2927" s="181">
        <v>6734.9915683167428</v>
      </c>
      <c r="W2927" s="181">
        <v>6718.4949288762227</v>
      </c>
      <c r="X2927" s="181">
        <v>6699.4223193565676</v>
      </c>
      <c r="Y2927" s="181">
        <v>6677.6649948227432</v>
      </c>
    </row>
    <row r="2928" spans="1:25" x14ac:dyDescent="0.25">
      <c r="A2928" s="178" t="s">
        <v>2206</v>
      </c>
      <c r="B2928" s="178" t="s">
        <v>960</v>
      </c>
      <c r="C2928" s="178" t="s">
        <v>510</v>
      </c>
      <c r="D2928" s="178" t="s">
        <v>2759</v>
      </c>
      <c r="E2928" s="181">
        <v>1280.6486852886003</v>
      </c>
      <c r="F2928" s="181">
        <v>1329.9206385797286</v>
      </c>
      <c r="G2928" s="181">
        <v>1379.4611383962592</v>
      </c>
      <c r="H2928" s="181">
        <v>1430.2133324793526</v>
      </c>
      <c r="I2928" s="181">
        <v>1482.2787025758889</v>
      </c>
      <c r="J2928" s="182">
        <v>1535.6930784597187</v>
      </c>
      <c r="K2928" s="181">
        <v>1590.4892725413447</v>
      </c>
      <c r="L2928" s="181">
        <v>1646.6997182492053</v>
      </c>
      <c r="M2928" s="181">
        <v>1704.3116084398871</v>
      </c>
      <c r="N2928" s="181">
        <v>1763.3042989884318</v>
      </c>
      <c r="O2928" s="181">
        <v>1823.7035065346508</v>
      </c>
      <c r="P2928" s="181">
        <v>1885.5198298501307</v>
      </c>
      <c r="Q2928" s="181">
        <v>1948.7545839067293</v>
      </c>
      <c r="R2928" s="181">
        <v>2013.4025083054373</v>
      </c>
      <c r="S2928" s="181">
        <v>2079.4580954913436</v>
      </c>
      <c r="T2928" s="181">
        <v>2146.8876036100655</v>
      </c>
      <c r="U2928" s="181">
        <v>2215.647064828172</v>
      </c>
      <c r="V2928" s="181">
        <v>2285.7187329811686</v>
      </c>
      <c r="W2928" s="181">
        <v>2357.0878799944485</v>
      </c>
      <c r="X2928" s="181">
        <v>2429.7365493809962</v>
      </c>
      <c r="Y2928" s="181">
        <v>2503.5974940995698</v>
      </c>
    </row>
    <row r="2929" spans="1:25" x14ac:dyDescent="0.25">
      <c r="A2929" s="178" t="s">
        <v>2206</v>
      </c>
      <c r="B2929" s="178" t="s">
        <v>960</v>
      </c>
      <c r="C2929" s="178" t="s">
        <v>240</v>
      </c>
      <c r="D2929" s="178" t="s">
        <v>241</v>
      </c>
      <c r="E2929" s="181">
        <v>782.96069461154002</v>
      </c>
      <c r="F2929" s="181">
        <v>809.79247768249229</v>
      </c>
      <c r="G2929" s="181">
        <v>836.55700958420118</v>
      </c>
      <c r="H2929" s="181">
        <v>863.82338010616172</v>
      </c>
      <c r="I2929" s="181">
        <v>891.64516874081448</v>
      </c>
      <c r="J2929" s="182">
        <v>920.03569838652595</v>
      </c>
      <c r="K2929" s="181">
        <v>949.00621369487828</v>
      </c>
      <c r="L2929" s="181">
        <v>978.56748843650973</v>
      </c>
      <c r="M2929" s="181">
        <v>1008.7032812726665</v>
      </c>
      <c r="N2929" s="181">
        <v>1039.392928285203</v>
      </c>
      <c r="O2929" s="181">
        <v>1070.6432526571546</v>
      </c>
      <c r="P2929" s="181">
        <v>1102.4520650037116</v>
      </c>
      <c r="Q2929" s="181">
        <v>1134.8117416285161</v>
      </c>
      <c r="R2929" s="181">
        <v>1167.7109052848627</v>
      </c>
      <c r="S2929" s="181">
        <v>1201.1381573068004</v>
      </c>
      <c r="T2929" s="181">
        <v>1235.0659789959359</v>
      </c>
      <c r="U2929" s="181">
        <v>1269.4613773402036</v>
      </c>
      <c r="V2929" s="181">
        <v>1304.3067981858371</v>
      </c>
      <c r="W2929" s="181">
        <v>1339.5866316017703</v>
      </c>
      <c r="X2929" s="181">
        <v>1375.283639385272</v>
      </c>
      <c r="Y2929" s="181">
        <v>1411.3530236259649</v>
      </c>
    </row>
    <row r="2930" spans="1:25" x14ac:dyDescent="0.25">
      <c r="A2930" s="178" t="s">
        <v>2206</v>
      </c>
      <c r="B2930" s="178" t="s">
        <v>969</v>
      </c>
      <c r="C2930" s="178" t="s">
        <v>218</v>
      </c>
      <c r="D2930" s="178" t="s">
        <v>2760</v>
      </c>
      <c r="E2930" s="181">
        <v>2722.6014333600206</v>
      </c>
      <c r="F2930" s="181">
        <v>2771.4798582023996</v>
      </c>
      <c r="G2930" s="181">
        <v>2820.4792816038557</v>
      </c>
      <c r="H2930" s="181">
        <v>2871.1460396506991</v>
      </c>
      <c r="I2930" s="181">
        <v>2923.3802658361951</v>
      </c>
      <c r="J2930" s="182">
        <v>2976.9949376382542</v>
      </c>
      <c r="K2930" s="181">
        <v>3031.9061013318164</v>
      </c>
      <c r="L2930" s="181">
        <v>3087.9612215645893</v>
      </c>
      <c r="M2930" s="181">
        <v>3144.9396604843405</v>
      </c>
      <c r="N2930" s="181">
        <v>3202.6920010132562</v>
      </c>
      <c r="O2930" s="181">
        <v>3261.1428857251694</v>
      </c>
      <c r="P2930" s="181">
        <v>3320.195704605379</v>
      </c>
      <c r="Q2930" s="181">
        <v>3379.7474909697476</v>
      </c>
      <c r="R2930" s="181">
        <v>3439.717441549788</v>
      </c>
      <c r="S2930" s="181">
        <v>3500.0820855166207</v>
      </c>
      <c r="T2930" s="181">
        <v>3560.8793128578022</v>
      </c>
      <c r="U2930" s="181">
        <v>3621.6881123427283</v>
      </c>
      <c r="V2930" s="181">
        <v>3682.0281313607939</v>
      </c>
      <c r="W2930" s="181">
        <v>3741.8709667411317</v>
      </c>
      <c r="X2930" s="181">
        <v>3801.2081390314511</v>
      </c>
      <c r="Y2930" s="181">
        <v>3860.0252754196326</v>
      </c>
    </row>
    <row r="2931" spans="1:25" x14ac:dyDescent="0.25">
      <c r="A2931" s="178" t="s">
        <v>2206</v>
      </c>
      <c r="B2931" s="178" t="s">
        <v>969</v>
      </c>
      <c r="C2931" s="178" t="s">
        <v>462</v>
      </c>
      <c r="D2931" s="178" t="s">
        <v>2110</v>
      </c>
      <c r="E2931" s="181">
        <v>1545.3436383459634</v>
      </c>
      <c r="F2931" s="181">
        <v>1586.5987914814314</v>
      </c>
      <c r="G2931" s="181">
        <v>1628.5185091459148</v>
      </c>
      <c r="H2931" s="181">
        <v>1672.012273143303</v>
      </c>
      <c r="I2931" s="181">
        <v>1717.0537141652278</v>
      </c>
      <c r="J2931" s="182">
        <v>1763.5633267907031</v>
      </c>
      <c r="K2931" s="181">
        <v>1811.5198723798092</v>
      </c>
      <c r="L2931" s="181">
        <v>1860.8595092580629</v>
      </c>
      <c r="M2931" s="181">
        <v>1911.4742780833567</v>
      </c>
      <c r="N2931" s="181">
        <v>1963.2956693579097</v>
      </c>
      <c r="O2931" s="181">
        <v>2016.298160089189</v>
      </c>
      <c r="P2931" s="181">
        <v>2070.441681510928</v>
      </c>
      <c r="Q2931" s="181">
        <v>2125.6803883093994</v>
      </c>
      <c r="R2931" s="181">
        <v>2181.9805379448953</v>
      </c>
      <c r="S2931" s="181">
        <v>2239.3435511835992</v>
      </c>
      <c r="T2931" s="181">
        <v>2297.8101521916037</v>
      </c>
      <c r="U2931" s="181">
        <v>2357.1234557274206</v>
      </c>
      <c r="V2931" s="181">
        <v>2416.9784423978681</v>
      </c>
      <c r="W2931" s="181">
        <v>2477.3585938206425</v>
      </c>
      <c r="X2931" s="181">
        <v>2538.2600262195515</v>
      </c>
      <c r="Y2931" s="181">
        <v>2599.6746597025449</v>
      </c>
    </row>
    <row r="2932" spans="1:25" x14ac:dyDescent="0.25">
      <c r="A2932" s="178" t="s">
        <v>2206</v>
      </c>
      <c r="B2932" s="178" t="s">
        <v>969</v>
      </c>
      <c r="C2932" s="178" t="s">
        <v>240</v>
      </c>
      <c r="D2932" s="178" t="s">
        <v>241</v>
      </c>
      <c r="E2932" s="181">
        <v>13611.978994053366</v>
      </c>
      <c r="F2932" s="181">
        <v>13772.006500368112</v>
      </c>
      <c r="G2932" s="181">
        <v>13930.844353951612</v>
      </c>
      <c r="H2932" s="181">
        <v>14096.111988717546</v>
      </c>
      <c r="I2932" s="181">
        <v>14267.213411803123</v>
      </c>
      <c r="J2932" s="182">
        <v>14443.144246978192</v>
      </c>
      <c r="K2932" s="181">
        <v>14623.421118135204</v>
      </c>
      <c r="L2932" s="181">
        <v>14807.243317845277</v>
      </c>
      <c r="M2932" s="181">
        <v>14993.504191032996</v>
      </c>
      <c r="N2932" s="181">
        <v>15181.460227861113</v>
      </c>
      <c r="O2932" s="181">
        <v>15370.734014768637</v>
      </c>
      <c r="P2932" s="181">
        <v>15560.85713521718</v>
      </c>
      <c r="Q2932" s="181">
        <v>15751.342098175015</v>
      </c>
      <c r="R2932" s="181">
        <v>15941.814998399079</v>
      </c>
      <c r="S2932" s="181">
        <v>16132.174431906305</v>
      </c>
      <c r="T2932" s="181">
        <v>16322.602468136543</v>
      </c>
      <c r="U2932" s="181">
        <v>16511.185080821411</v>
      </c>
      <c r="V2932" s="181">
        <v>16695.780430225248</v>
      </c>
      <c r="W2932" s="181">
        <v>16876.330747922268</v>
      </c>
      <c r="X2932" s="181">
        <v>17052.868612073391</v>
      </c>
      <c r="Y2932" s="181">
        <v>17225.399350037394</v>
      </c>
    </row>
    <row r="2933" spans="1:25" x14ac:dyDescent="0.25">
      <c r="A2933" s="178" t="s">
        <v>2206</v>
      </c>
      <c r="B2933" s="178" t="s">
        <v>976</v>
      </c>
      <c r="C2933" s="178" t="s">
        <v>218</v>
      </c>
      <c r="D2933" s="178" t="s">
        <v>2761</v>
      </c>
      <c r="E2933" s="181">
        <v>4737.5979790540077</v>
      </c>
      <c r="F2933" s="181">
        <v>4845.1646275944522</v>
      </c>
      <c r="G2933" s="181">
        <v>4943.6073606653117</v>
      </c>
      <c r="H2933" s="181">
        <v>5037.4181452995972</v>
      </c>
      <c r="I2933" s="181">
        <v>5127.84231319436</v>
      </c>
      <c r="J2933" s="182">
        <v>5215.5912185520738</v>
      </c>
      <c r="K2933" s="181">
        <v>5301.318613067886</v>
      </c>
      <c r="L2933" s="181">
        <v>5385.4640189758175</v>
      </c>
      <c r="M2933" s="181">
        <v>5468.2136859845532</v>
      </c>
      <c r="N2933" s="181">
        <v>5549.6402866859871</v>
      </c>
      <c r="O2933" s="181">
        <v>5629.9080028133694</v>
      </c>
      <c r="P2933" s="181">
        <v>5709.1033560466103</v>
      </c>
      <c r="Q2933" s="181">
        <v>5787.2296542244876</v>
      </c>
      <c r="R2933" s="181">
        <v>5864.2456416596506</v>
      </c>
      <c r="S2933" s="181">
        <v>5940.1025589793453</v>
      </c>
      <c r="T2933" s="181">
        <v>6015.0468699226603</v>
      </c>
      <c r="U2933" s="181">
        <v>6088.9756753187785</v>
      </c>
      <c r="V2933" s="181">
        <v>6161.4864101002822</v>
      </c>
      <c r="W2933" s="181">
        <v>6232.5200841197548</v>
      </c>
      <c r="X2933" s="181">
        <v>6302.0311664999736</v>
      </c>
      <c r="Y2933" s="181">
        <v>6370.1292154490593</v>
      </c>
    </row>
    <row r="2934" spans="1:25" x14ac:dyDescent="0.25">
      <c r="A2934" s="178" t="s">
        <v>2206</v>
      </c>
      <c r="B2934" s="178" t="s">
        <v>976</v>
      </c>
      <c r="C2934" s="178" t="s">
        <v>240</v>
      </c>
      <c r="D2934" s="178" t="s">
        <v>241</v>
      </c>
      <c r="E2934" s="181">
        <v>500.096866488937</v>
      </c>
      <c r="F2934" s="181">
        <v>506.76344895297848</v>
      </c>
      <c r="G2934" s="181">
        <v>512.32026176939348</v>
      </c>
      <c r="H2934" s="181">
        <v>517.25700499071581</v>
      </c>
      <c r="I2934" s="181">
        <v>521.71564096035684</v>
      </c>
      <c r="J2934" s="182">
        <v>525.77938907145733</v>
      </c>
      <c r="K2934" s="181">
        <v>529.52288606003322</v>
      </c>
      <c r="L2934" s="181">
        <v>532.997011609982</v>
      </c>
      <c r="M2934" s="181">
        <v>536.22608864671793</v>
      </c>
      <c r="N2934" s="181">
        <v>539.22263329826092</v>
      </c>
      <c r="O2934" s="181">
        <v>542.00762173526277</v>
      </c>
      <c r="P2934" s="181">
        <v>544.59395652737089</v>
      </c>
      <c r="Q2934" s="181">
        <v>546.98629576018948</v>
      </c>
      <c r="R2934" s="181">
        <v>549.18504112777475</v>
      </c>
      <c r="S2934" s="181">
        <v>551.18996932178788</v>
      </c>
      <c r="T2934" s="181">
        <v>553.02809464367158</v>
      </c>
      <c r="U2934" s="181">
        <v>554.69370171962225</v>
      </c>
      <c r="V2934" s="181">
        <v>556.15431001750392</v>
      </c>
      <c r="W2934" s="181">
        <v>557.4094351554478</v>
      </c>
      <c r="X2934" s="181">
        <v>558.45989752404341</v>
      </c>
      <c r="Y2934" s="181">
        <v>559.32019998444423</v>
      </c>
    </row>
    <row r="2935" spans="1:25" x14ac:dyDescent="0.25">
      <c r="A2935" s="178" t="s">
        <v>2206</v>
      </c>
      <c r="B2935" s="178" t="s">
        <v>978</v>
      </c>
      <c r="C2935" s="178" t="s">
        <v>218</v>
      </c>
      <c r="D2935" s="178" t="s">
        <v>2762</v>
      </c>
      <c r="E2935" s="181">
        <v>107859.10385613644</v>
      </c>
      <c r="F2935" s="181">
        <v>109591.64959781613</v>
      </c>
      <c r="G2935" s="181">
        <v>111017.69153750368</v>
      </c>
      <c r="H2935" s="181">
        <v>112254.42938754961</v>
      </c>
      <c r="I2935" s="181">
        <v>113336.01651016388</v>
      </c>
      <c r="J2935" s="182">
        <v>114284.09455960758</v>
      </c>
      <c r="K2935" s="181">
        <v>115114.62530982369</v>
      </c>
      <c r="L2935" s="181">
        <v>115840.03289167056</v>
      </c>
      <c r="M2935" s="181">
        <v>116466.63562290378</v>
      </c>
      <c r="N2935" s="181">
        <v>116997.89658227134</v>
      </c>
      <c r="O2935" s="181">
        <v>117438.52477982255</v>
      </c>
      <c r="P2935" s="181">
        <v>117791.5609240839</v>
      </c>
      <c r="Q2935" s="181">
        <v>118058.85642133655</v>
      </c>
      <c r="R2935" s="181">
        <v>118241.49704859311</v>
      </c>
      <c r="S2935" s="181">
        <v>118339.95787099662</v>
      </c>
      <c r="T2935" s="181">
        <v>118355.31022130232</v>
      </c>
      <c r="U2935" s="181">
        <v>118290.57959825089</v>
      </c>
      <c r="V2935" s="181">
        <v>118148.26075239498</v>
      </c>
      <c r="W2935" s="181">
        <v>117929.36692327306</v>
      </c>
      <c r="X2935" s="181">
        <v>117634.85137602268</v>
      </c>
      <c r="Y2935" s="181">
        <v>117265.23372835801</v>
      </c>
    </row>
    <row r="2936" spans="1:25" x14ac:dyDescent="0.25">
      <c r="A2936" s="178" t="s">
        <v>2206</v>
      </c>
      <c r="B2936" s="178" t="s">
        <v>978</v>
      </c>
      <c r="C2936" s="178" t="s">
        <v>510</v>
      </c>
      <c r="D2936" s="178" t="s">
        <v>2763</v>
      </c>
      <c r="E2936" s="181">
        <v>7559.829358851156</v>
      </c>
      <c r="F2936" s="181">
        <v>7951.9294929732177</v>
      </c>
      <c r="G2936" s="181">
        <v>8339.2524395398268</v>
      </c>
      <c r="H2936" s="181">
        <v>8729.2772298780146</v>
      </c>
      <c r="I2936" s="181">
        <v>9123.9440919137105</v>
      </c>
      <c r="J2936" s="182">
        <v>9524.4593954815155</v>
      </c>
      <c r="K2936" s="181">
        <v>9931.730322892603</v>
      </c>
      <c r="L2936" s="181">
        <v>10346.487993047756</v>
      </c>
      <c r="M2936" s="181">
        <v>10769.007704060694</v>
      </c>
      <c r="N2936" s="181">
        <v>11199.331063083098</v>
      </c>
      <c r="O2936" s="181">
        <v>11637.628456029079</v>
      </c>
      <c r="P2936" s="181">
        <v>12083.922995024055</v>
      </c>
      <c r="Q2936" s="181">
        <v>12538.114045346634</v>
      </c>
      <c r="R2936" s="181">
        <v>13000.002473198336</v>
      </c>
      <c r="S2936" s="181">
        <v>13469.292902287723</v>
      </c>
      <c r="T2936" s="181">
        <v>13945.722094198238</v>
      </c>
      <c r="U2936" s="181">
        <v>14429.234439461428</v>
      </c>
      <c r="V2936" s="181">
        <v>14919.708372778452</v>
      </c>
      <c r="W2936" s="181">
        <v>15416.821362525068</v>
      </c>
      <c r="X2936" s="181">
        <v>15920.208555733665</v>
      </c>
      <c r="Y2936" s="181">
        <v>16429.407049363926</v>
      </c>
    </row>
    <row r="2937" spans="1:25" x14ac:dyDescent="0.25">
      <c r="A2937" s="178" t="s">
        <v>2206</v>
      </c>
      <c r="B2937" s="178" t="s">
        <v>978</v>
      </c>
      <c r="C2937" s="178" t="s">
        <v>703</v>
      </c>
      <c r="D2937" s="178" t="s">
        <v>2764</v>
      </c>
      <c r="E2937" s="181">
        <v>3887.0917473946388</v>
      </c>
      <c r="F2937" s="181">
        <v>3917.2565937604249</v>
      </c>
      <c r="G2937" s="181">
        <v>3935.8027160223733</v>
      </c>
      <c r="H2937" s="181">
        <v>3947.1277941304784</v>
      </c>
      <c r="I2937" s="181">
        <v>3952.5940949710025</v>
      </c>
      <c r="J2937" s="182">
        <v>3953.0894130918791</v>
      </c>
      <c r="K2937" s="181">
        <v>3949.2799677576472</v>
      </c>
      <c r="L2937" s="181">
        <v>3941.6917887091463</v>
      </c>
      <c r="M2937" s="181">
        <v>3930.6293528720148</v>
      </c>
      <c r="N2937" s="181">
        <v>3916.2931156548698</v>
      </c>
      <c r="O2937" s="181">
        <v>3898.9197357523635</v>
      </c>
      <c r="P2937" s="181">
        <v>3878.6845201483638</v>
      </c>
      <c r="Q2937" s="181">
        <v>3855.7194345219032</v>
      </c>
      <c r="R2937" s="181">
        <v>3830.1284975531967</v>
      </c>
      <c r="S2937" s="181">
        <v>3801.9938276570842</v>
      </c>
      <c r="T2937" s="181">
        <v>3771.414944158661</v>
      </c>
      <c r="U2937" s="181">
        <v>3738.5509323141728</v>
      </c>
      <c r="V2937" s="181">
        <v>3703.5400639652271</v>
      </c>
      <c r="W2937" s="181">
        <v>3666.4709959275806</v>
      </c>
      <c r="X2937" s="181">
        <v>3627.4285528155297</v>
      </c>
      <c r="Y2937" s="181">
        <v>3586.4824081753154</v>
      </c>
    </row>
    <row r="2938" spans="1:25" x14ac:dyDescent="0.25">
      <c r="A2938" s="178" t="s">
        <v>2206</v>
      </c>
      <c r="B2938" s="178" t="s">
        <v>978</v>
      </c>
      <c r="C2938" s="178" t="s">
        <v>583</v>
      </c>
      <c r="D2938" s="178" t="s">
        <v>2765</v>
      </c>
      <c r="E2938" s="181">
        <v>5812.1764993365205</v>
      </c>
      <c r="F2938" s="181">
        <v>5919.5033443337124</v>
      </c>
      <c r="G2938" s="181">
        <v>6010.7106011888682</v>
      </c>
      <c r="H2938" s="181">
        <v>6092.0426087950646</v>
      </c>
      <c r="I2938" s="181">
        <v>6165.2857399811328</v>
      </c>
      <c r="J2938" s="182">
        <v>6231.5613763556275</v>
      </c>
      <c r="K2938" s="181">
        <v>6291.6913436958994</v>
      </c>
      <c r="L2938" s="181">
        <v>6346.3116689150456</v>
      </c>
      <c r="M2938" s="181">
        <v>6395.7293059938875</v>
      </c>
      <c r="N2938" s="181">
        <v>6440.0971349870506</v>
      </c>
      <c r="O2938" s="181">
        <v>6479.6384032740525</v>
      </c>
      <c r="P2938" s="181">
        <v>6514.4863761043607</v>
      </c>
      <c r="Q2938" s="181">
        <v>6544.7098132757101</v>
      </c>
      <c r="R2938" s="181">
        <v>6570.335740588599</v>
      </c>
      <c r="S2938" s="181">
        <v>6591.3575805717328</v>
      </c>
      <c r="T2938" s="181">
        <v>6607.8021389452515</v>
      </c>
      <c r="U2938" s="181">
        <v>6619.8059901407651</v>
      </c>
      <c r="V2938" s="181">
        <v>6627.4773828874149</v>
      </c>
      <c r="W2938" s="181">
        <v>6630.8424382721378</v>
      </c>
      <c r="X2938" s="181">
        <v>6629.9242901017878</v>
      </c>
      <c r="Y2938" s="181">
        <v>6624.7219374539727</v>
      </c>
    </row>
    <row r="2939" spans="1:25" x14ac:dyDescent="0.25">
      <c r="A2939" s="178" t="s">
        <v>2206</v>
      </c>
      <c r="B2939" s="178" t="s">
        <v>978</v>
      </c>
      <c r="C2939" s="178" t="s">
        <v>638</v>
      </c>
      <c r="D2939" s="178" t="s">
        <v>2766</v>
      </c>
      <c r="E2939" s="181">
        <v>5373.212048707258</v>
      </c>
      <c r="F2939" s="181">
        <v>5448.7291150853735</v>
      </c>
      <c r="G2939" s="181">
        <v>5508.7178241364436</v>
      </c>
      <c r="H2939" s="181">
        <v>5559.0733183274751</v>
      </c>
      <c r="I2939" s="181">
        <v>5601.5399867559481</v>
      </c>
      <c r="J2939" s="182">
        <v>5637.2314899005141</v>
      </c>
      <c r="K2939" s="181">
        <v>5666.9732504799294</v>
      </c>
      <c r="L2939" s="181">
        <v>5691.4105112846628</v>
      </c>
      <c r="M2939" s="181">
        <v>5710.8841554988376</v>
      </c>
      <c r="N2939" s="181">
        <v>5725.5927656230842</v>
      </c>
      <c r="O2939" s="181">
        <v>5735.794321688174</v>
      </c>
      <c r="P2939" s="181">
        <v>5741.6635546027328</v>
      </c>
      <c r="Q2939" s="181">
        <v>5743.3160616365749</v>
      </c>
      <c r="R2939" s="181">
        <v>5740.8294545103854</v>
      </c>
      <c r="S2939" s="181">
        <v>5734.2512373237842</v>
      </c>
      <c r="T2939" s="181">
        <v>5723.6574709237111</v>
      </c>
      <c r="U2939" s="181">
        <v>5709.2180271774923</v>
      </c>
      <c r="V2939" s="181">
        <v>5691.0759633571015</v>
      </c>
      <c r="W2939" s="181">
        <v>5669.3020741679511</v>
      </c>
      <c r="X2939" s="181">
        <v>5643.9638041824492</v>
      </c>
      <c r="Y2939" s="181">
        <v>5615.1073855831646</v>
      </c>
    </row>
    <row r="2940" spans="1:25" x14ac:dyDescent="0.25">
      <c r="A2940" s="178" t="s">
        <v>2206</v>
      </c>
      <c r="B2940" s="178" t="s">
        <v>978</v>
      </c>
      <c r="C2940" s="178" t="s">
        <v>797</v>
      </c>
      <c r="D2940" s="178" t="s">
        <v>2767</v>
      </c>
      <c r="E2940" s="181">
        <v>6686.0029290938392</v>
      </c>
      <c r="F2940" s="181">
        <v>7049.5931463600537</v>
      </c>
      <c r="G2940" s="181">
        <v>7410.6382888343751</v>
      </c>
      <c r="H2940" s="181">
        <v>7775.7760568725662</v>
      </c>
      <c r="I2940" s="181">
        <v>8146.7621357285971</v>
      </c>
      <c r="J2940" s="182">
        <v>8524.7120503078568</v>
      </c>
      <c r="K2940" s="181">
        <v>8910.4833884989966</v>
      </c>
      <c r="L2940" s="181">
        <v>9304.7833828479052</v>
      </c>
      <c r="M2940" s="181">
        <v>9707.9148729844164</v>
      </c>
      <c r="N2940" s="181">
        <v>10119.972154209952</v>
      </c>
      <c r="O2940" s="181">
        <v>10541.166787556458</v>
      </c>
      <c r="P2940" s="181">
        <v>10971.578355719477</v>
      </c>
      <c r="Q2940" s="181">
        <v>11411.174286933665</v>
      </c>
      <c r="R2940" s="181">
        <v>11859.831544456623</v>
      </c>
      <c r="S2940" s="181">
        <v>12317.337611907986</v>
      </c>
      <c r="T2940" s="181">
        <v>12783.507113305021</v>
      </c>
      <c r="U2940" s="181">
        <v>13258.343401251768</v>
      </c>
      <c r="V2940" s="181">
        <v>13741.788839389437</v>
      </c>
      <c r="W2940" s="181">
        <v>14233.59942572263</v>
      </c>
      <c r="X2940" s="181">
        <v>14733.489388759945</v>
      </c>
      <c r="Y2940" s="181">
        <v>15241.079005390162</v>
      </c>
    </row>
    <row r="2941" spans="1:25" x14ac:dyDescent="0.25">
      <c r="A2941" s="178" t="s">
        <v>2206</v>
      </c>
      <c r="B2941" s="178" t="s">
        <v>978</v>
      </c>
      <c r="C2941" s="178" t="s">
        <v>246</v>
      </c>
      <c r="D2941" s="178" t="s">
        <v>2768</v>
      </c>
      <c r="E2941" s="181">
        <v>6947.5354872958533</v>
      </c>
      <c r="F2941" s="181">
        <v>7091.5141318316728</v>
      </c>
      <c r="G2941" s="181">
        <v>7216.7430658323774</v>
      </c>
      <c r="H2941" s="181">
        <v>7330.609412248823</v>
      </c>
      <c r="I2941" s="181">
        <v>7435.1901565170047</v>
      </c>
      <c r="J2941" s="182">
        <v>7531.7773006057132</v>
      </c>
      <c r="K2941" s="181">
        <v>7621.311721219161</v>
      </c>
      <c r="L2941" s="181">
        <v>7704.5173158824855</v>
      </c>
      <c r="M2941" s="181">
        <v>7781.7242282464731</v>
      </c>
      <c r="N2941" s="181">
        <v>7853.0778415854165</v>
      </c>
      <c r="O2941" s="181">
        <v>7918.8110051019503</v>
      </c>
      <c r="P2941" s="181">
        <v>7979.0485970220452</v>
      </c>
      <c r="Q2941" s="181">
        <v>8033.8375891248343</v>
      </c>
      <c r="R2941" s="181">
        <v>8083.1741910763631</v>
      </c>
      <c r="S2941" s="181">
        <v>8127.0133098650003</v>
      </c>
      <c r="T2941" s="181">
        <v>8165.3508676498423</v>
      </c>
      <c r="U2941" s="181">
        <v>8198.3188578893041</v>
      </c>
      <c r="V2941" s="181">
        <v>8226.0154506317249</v>
      </c>
      <c r="W2941" s="181">
        <v>8248.4376835751809</v>
      </c>
      <c r="X2941" s="181">
        <v>8265.5790005657072</v>
      </c>
      <c r="Y2941" s="181">
        <v>8277.4027881889851</v>
      </c>
    </row>
    <row r="2942" spans="1:25" x14ac:dyDescent="0.25">
      <c r="A2942" s="178" t="s">
        <v>2206</v>
      </c>
      <c r="B2942" s="178" t="s">
        <v>978</v>
      </c>
      <c r="C2942" s="178" t="s">
        <v>741</v>
      </c>
      <c r="D2942" s="178" t="s">
        <v>2769</v>
      </c>
      <c r="E2942" s="181">
        <v>23198.450721456287</v>
      </c>
      <c r="F2942" s="181">
        <v>23593.66474340234</v>
      </c>
      <c r="G2942" s="181">
        <v>23923.565045233081</v>
      </c>
      <c r="H2942" s="181">
        <v>24213.242827142061</v>
      </c>
      <c r="I2942" s="181">
        <v>24469.955552033254</v>
      </c>
      <c r="J2942" s="182">
        <v>24698.284766531917</v>
      </c>
      <c r="K2942" s="181">
        <v>24901.601080441887</v>
      </c>
      <c r="L2942" s="181">
        <v>25082.522177993971</v>
      </c>
      <c r="M2942" s="181">
        <v>25242.352569572191</v>
      </c>
      <c r="N2942" s="181">
        <v>25381.782465464505</v>
      </c>
      <c r="O2942" s="181">
        <v>25501.775390957278</v>
      </c>
      <c r="P2942" s="181">
        <v>25602.93605694683</v>
      </c>
      <c r="Q2942" s="181">
        <v>25685.612846606196</v>
      </c>
      <c r="R2942" s="181">
        <v>25749.988847312849</v>
      </c>
      <c r="S2942" s="181">
        <v>25796.114825070392</v>
      </c>
      <c r="T2942" s="181">
        <v>25824.1719421493</v>
      </c>
      <c r="U2942" s="181">
        <v>25834.76894714943</v>
      </c>
      <c r="V2942" s="181">
        <v>25828.40099358344</v>
      </c>
      <c r="W2942" s="181">
        <v>25805.241044716538</v>
      </c>
      <c r="X2942" s="181">
        <v>25765.449683724739</v>
      </c>
      <c r="Y2942" s="181">
        <v>25709.093129033394</v>
      </c>
    </row>
    <row r="2943" spans="1:25" x14ac:dyDescent="0.25">
      <c r="A2943" s="178" t="s">
        <v>2206</v>
      </c>
      <c r="B2943" s="178" t="s">
        <v>978</v>
      </c>
      <c r="C2943" s="178" t="s">
        <v>282</v>
      </c>
      <c r="D2943" s="178" t="s">
        <v>2770</v>
      </c>
      <c r="E2943" s="181">
        <v>7244.9646711334362</v>
      </c>
      <c r="F2943" s="181">
        <v>7194.0937636716708</v>
      </c>
      <c r="G2943" s="181">
        <v>7122.1314943151065</v>
      </c>
      <c r="H2943" s="181">
        <v>7037.8571436528355</v>
      </c>
      <c r="I2943" s="181">
        <v>6944.2295749077639</v>
      </c>
      <c r="J2943" s="182">
        <v>6843.2291546800298</v>
      </c>
      <c r="K2943" s="181">
        <v>6736.3549210202127</v>
      </c>
      <c r="L2943" s="181">
        <v>6624.7927179853496</v>
      </c>
      <c r="M2943" s="181">
        <v>6509.3004483528248</v>
      </c>
      <c r="N2943" s="181">
        <v>6390.4288937166775</v>
      </c>
      <c r="O2943" s="181">
        <v>6268.7608983827549</v>
      </c>
      <c r="P2943" s="181">
        <v>6144.7534279756719</v>
      </c>
      <c r="Q2943" s="181">
        <v>6018.7737904847099</v>
      </c>
      <c r="R2943" s="181">
        <v>5891.1290179472899</v>
      </c>
      <c r="S2943" s="181">
        <v>5762.0787585455337</v>
      </c>
      <c r="T2943" s="181">
        <v>5631.8968667319687</v>
      </c>
      <c r="U2943" s="181">
        <v>5500.9319221724581</v>
      </c>
      <c r="V2943" s="181">
        <v>5369.484694038505</v>
      </c>
      <c r="W2943" s="181">
        <v>5237.7698142394966</v>
      </c>
      <c r="X2943" s="181">
        <v>5105.9859426738303</v>
      </c>
      <c r="Y2943" s="181">
        <v>4974.3008197488143</v>
      </c>
    </row>
    <row r="2944" spans="1:25" x14ac:dyDescent="0.25">
      <c r="A2944" s="178" t="s">
        <v>2206</v>
      </c>
      <c r="B2944" s="178" t="s">
        <v>978</v>
      </c>
      <c r="C2944" s="178" t="s">
        <v>1465</v>
      </c>
      <c r="D2944" s="178" t="s">
        <v>2771</v>
      </c>
      <c r="E2944" s="181">
        <v>2674.8114187876558</v>
      </c>
      <c r="F2944" s="181">
        <v>2820.2698152641533</v>
      </c>
      <c r="G2944" s="181">
        <v>2964.7100256603844</v>
      </c>
      <c r="H2944" s="181">
        <v>3110.7875374020018</v>
      </c>
      <c r="I2944" s="181">
        <v>3259.2047323178681</v>
      </c>
      <c r="J2944" s="182">
        <v>3410.4078888177478</v>
      </c>
      <c r="K2944" s="181">
        <v>3564.7400946779253</v>
      </c>
      <c r="L2944" s="181">
        <v>3722.4842863119115</v>
      </c>
      <c r="M2944" s="181">
        <v>3883.7616181536087</v>
      </c>
      <c r="N2944" s="181">
        <v>4048.6098141094594</v>
      </c>
      <c r="O2944" s="181">
        <v>4217.1135115734387</v>
      </c>
      <c r="P2944" s="181">
        <v>4389.3045485068869</v>
      </c>
      <c r="Q2944" s="181">
        <v>4565.1698942050907</v>
      </c>
      <c r="R2944" s="181">
        <v>4744.6603264216674</v>
      </c>
      <c r="S2944" s="181">
        <v>4927.6908255646558</v>
      </c>
      <c r="T2944" s="181">
        <v>5114.1872298664603</v>
      </c>
      <c r="U2944" s="181">
        <v>5304.1508805744088</v>
      </c>
      <c r="V2944" s="181">
        <v>5497.5587196084698</v>
      </c>
      <c r="W2944" s="181">
        <v>5694.313131198739</v>
      </c>
      <c r="X2944" s="181">
        <v>5894.2997892139729</v>
      </c>
      <c r="Y2944" s="181">
        <v>6097.3667811102141</v>
      </c>
    </row>
    <row r="2945" spans="1:25" x14ac:dyDescent="0.25">
      <c r="A2945" s="178" t="s">
        <v>2206</v>
      </c>
      <c r="B2945" s="178" t="s">
        <v>978</v>
      </c>
      <c r="C2945" s="178" t="s">
        <v>541</v>
      </c>
      <c r="D2945" s="178" t="s">
        <v>2772</v>
      </c>
      <c r="E2945" s="181">
        <v>5742.4344838159841</v>
      </c>
      <c r="F2945" s="181">
        <v>5924.7341611217344</v>
      </c>
      <c r="G2945" s="181">
        <v>6094.4674276996939</v>
      </c>
      <c r="H2945" s="181">
        <v>6257.4763599129792</v>
      </c>
      <c r="I2945" s="181">
        <v>6415.2832804459649</v>
      </c>
      <c r="J2945" s="182">
        <v>6568.7971278096402</v>
      </c>
      <c r="K2945" s="181">
        <v>6718.6609404827359</v>
      </c>
      <c r="L2945" s="181">
        <v>6865.3558997552473</v>
      </c>
      <c r="M2945" s="181">
        <v>7009.0325551526557</v>
      </c>
      <c r="N2945" s="181">
        <v>7149.6826302012805</v>
      </c>
      <c r="O2945" s="181">
        <v>7287.3807417946109</v>
      </c>
      <c r="P2945" s="181">
        <v>7422.1070431894968</v>
      </c>
      <c r="Q2945" s="181">
        <v>7553.7702577653008</v>
      </c>
      <c r="R2945" s="181">
        <v>7682.2295976683381</v>
      </c>
      <c r="S2945" s="181">
        <v>7807.3012385682659</v>
      </c>
      <c r="T2945" s="181">
        <v>7928.8360469632735</v>
      </c>
      <c r="U2945" s="181">
        <v>8046.814918891132</v>
      </c>
      <c r="V2945" s="181">
        <v>8161.1873684250922</v>
      </c>
      <c r="W2945" s="181">
        <v>8271.8023040365206</v>
      </c>
      <c r="X2945" s="181">
        <v>8378.5014746344987</v>
      </c>
      <c r="Y2945" s="181">
        <v>8481.0920923010144</v>
      </c>
    </row>
    <row r="2946" spans="1:25" x14ac:dyDescent="0.25">
      <c r="A2946" s="178" t="s">
        <v>2206</v>
      </c>
      <c r="B2946" s="178" t="s">
        <v>978</v>
      </c>
      <c r="C2946" s="178" t="s">
        <v>266</v>
      </c>
      <c r="D2946" s="178" t="s">
        <v>2773</v>
      </c>
      <c r="E2946" s="181">
        <v>2844.0383682124889</v>
      </c>
      <c r="F2946" s="181">
        <v>2998.6994623188257</v>
      </c>
      <c r="G2946" s="181">
        <v>3152.2779528973329</v>
      </c>
      <c r="H2946" s="181">
        <v>3307.5973317545036</v>
      </c>
      <c r="I2946" s="181">
        <v>3465.4044182198763</v>
      </c>
      <c r="J2946" s="182">
        <v>3626.1737253418705</v>
      </c>
      <c r="K2946" s="181">
        <v>3790.2700469869119</v>
      </c>
      <c r="L2946" s="181">
        <v>3957.9942200701325</v>
      </c>
      <c r="M2946" s="181">
        <v>4129.4750640873954</v>
      </c>
      <c r="N2946" s="181">
        <v>4304.7526896186728</v>
      </c>
      <c r="O2946" s="181">
        <v>4483.9170888010394</v>
      </c>
      <c r="P2946" s="181">
        <v>4667.0021138840339</v>
      </c>
      <c r="Q2946" s="181">
        <v>4853.993909751026</v>
      </c>
      <c r="R2946" s="181">
        <v>5044.8401400181119</v>
      </c>
      <c r="S2946" s="181">
        <v>5239.4504061697617</v>
      </c>
      <c r="T2946" s="181">
        <v>5437.7458544553829</v>
      </c>
      <c r="U2946" s="181">
        <v>5639.727910978826</v>
      </c>
      <c r="V2946" s="181">
        <v>5845.3720588474798</v>
      </c>
      <c r="W2946" s="181">
        <v>6054.5745064471012</v>
      </c>
      <c r="X2946" s="181">
        <v>6267.2136945898319</v>
      </c>
      <c r="Y2946" s="181">
        <v>6483.1280997003687</v>
      </c>
    </row>
    <row r="2947" spans="1:25" x14ac:dyDescent="0.25">
      <c r="A2947" s="178" t="s">
        <v>2206</v>
      </c>
      <c r="B2947" s="178" t="s">
        <v>978</v>
      </c>
      <c r="C2947" s="178" t="s">
        <v>752</v>
      </c>
      <c r="D2947" s="178" t="s">
        <v>2752</v>
      </c>
      <c r="E2947" s="181">
        <v>12652.022109725664</v>
      </c>
      <c r="F2947" s="181">
        <v>12792.441239159427</v>
      </c>
      <c r="G2947" s="181">
        <v>12895.583305543185</v>
      </c>
      <c r="H2947" s="181">
        <v>12975.530342022201</v>
      </c>
      <c r="I2947" s="181">
        <v>13036.541973459203</v>
      </c>
      <c r="J2947" s="182">
        <v>13081.365706669567</v>
      </c>
      <c r="K2947" s="181">
        <v>13112.0510559169</v>
      </c>
      <c r="L2947" s="181">
        <v>13130.208778614215</v>
      </c>
      <c r="M2947" s="181">
        <v>13136.731449533139</v>
      </c>
      <c r="N2947" s="181">
        <v>13132.175491478511</v>
      </c>
      <c r="O2947" s="181">
        <v>13117.227266716956</v>
      </c>
      <c r="P2947" s="181">
        <v>13092.375870082024</v>
      </c>
      <c r="Q2947" s="181">
        <v>13057.970777241429</v>
      </c>
      <c r="R2947" s="181">
        <v>13014.271782579102</v>
      </c>
      <c r="S2947" s="181">
        <v>12961.468085940191</v>
      </c>
      <c r="T2947" s="181">
        <v>12899.81151782515</v>
      </c>
      <c r="U2947" s="181">
        <v>12829.762252321538</v>
      </c>
      <c r="V2947" s="181">
        <v>12751.715471615551</v>
      </c>
      <c r="W2947" s="181">
        <v>12665.900740090854</v>
      </c>
      <c r="X2947" s="181">
        <v>12572.53789647612</v>
      </c>
      <c r="Y2947" s="181">
        <v>12471.797503966451</v>
      </c>
    </row>
    <row r="2948" spans="1:25" x14ac:dyDescent="0.25">
      <c r="A2948" s="178" t="s">
        <v>2206</v>
      </c>
      <c r="B2948" s="178" t="s">
        <v>978</v>
      </c>
      <c r="C2948" s="178" t="s">
        <v>600</v>
      </c>
      <c r="D2948" s="178" t="s">
        <v>2774</v>
      </c>
      <c r="E2948" s="181">
        <v>5414.2367637193402</v>
      </c>
      <c r="F2948" s="181">
        <v>5587.6281886226052</v>
      </c>
      <c r="G2948" s="181">
        <v>5749.2583916241956</v>
      </c>
      <c r="H2948" s="181">
        <v>5904.6304465068606</v>
      </c>
      <c r="I2948" s="181">
        <v>6055.1761110807829</v>
      </c>
      <c r="J2948" s="182">
        <v>6201.7495849187544</v>
      </c>
      <c r="K2948" s="181">
        <v>6344.9548836637641</v>
      </c>
      <c r="L2948" s="181">
        <v>6485.2437824337967</v>
      </c>
      <c r="M2948" s="181">
        <v>6622.7561363155119</v>
      </c>
      <c r="N2948" s="181">
        <v>6757.4818394896211</v>
      </c>
      <c r="O2948" s="181">
        <v>6889.489143816515</v>
      </c>
      <c r="P2948" s="181">
        <v>7018.7570461571404</v>
      </c>
      <c r="Q2948" s="181">
        <v>7145.1969555240948</v>
      </c>
      <c r="R2948" s="181">
        <v>7268.6733404042716</v>
      </c>
      <c r="S2948" s="181">
        <v>7389.0097932078124</v>
      </c>
      <c r="T2948" s="181">
        <v>7506.0625579005336</v>
      </c>
      <c r="U2948" s="181">
        <v>7619.8108538488086</v>
      </c>
      <c r="V2948" s="181">
        <v>7730.2041546715773</v>
      </c>
      <c r="W2948" s="181">
        <v>7837.0965622854119</v>
      </c>
      <c r="X2948" s="181">
        <v>7940.3352371167475</v>
      </c>
      <c r="Y2948" s="181">
        <v>8039.7344362747999</v>
      </c>
    </row>
    <row r="2949" spans="1:25" x14ac:dyDescent="0.25">
      <c r="A2949" s="178" t="s">
        <v>2206</v>
      </c>
      <c r="B2949" s="178" t="s">
        <v>978</v>
      </c>
      <c r="C2949" s="178" t="s">
        <v>545</v>
      </c>
      <c r="D2949" s="178" t="s">
        <v>2775</v>
      </c>
      <c r="E2949" s="181">
        <v>15983.22896870661</v>
      </c>
      <c r="F2949" s="181">
        <v>16612.768531857659</v>
      </c>
      <c r="G2949" s="181">
        <v>17215.259717051817</v>
      </c>
      <c r="H2949" s="181">
        <v>17806.628976035467</v>
      </c>
      <c r="I2949" s="181">
        <v>18390.900885508738</v>
      </c>
      <c r="J2949" s="182">
        <v>18970.452409362966</v>
      </c>
      <c r="K2949" s="181">
        <v>19546.960577639304</v>
      </c>
      <c r="L2949" s="181">
        <v>20121.680164940833</v>
      </c>
      <c r="M2949" s="181">
        <v>20694.92878090476</v>
      </c>
      <c r="N2949" s="181">
        <v>21266.562488696592</v>
      </c>
      <c r="O2949" s="181">
        <v>21836.682837077944</v>
      </c>
      <c r="P2949" s="181">
        <v>22405.110628411014</v>
      </c>
      <c r="Q2949" s="181">
        <v>22971.445498696165</v>
      </c>
      <c r="R2949" s="181">
        <v>23535.124960951987</v>
      </c>
      <c r="S2949" s="181">
        <v>24095.438589017896</v>
      </c>
      <c r="T2949" s="181">
        <v>24651.764495227046</v>
      </c>
      <c r="U2949" s="181">
        <v>25203.871595637174</v>
      </c>
      <c r="V2949" s="181">
        <v>25751.42509137862</v>
      </c>
      <c r="W2949" s="181">
        <v>26293.762687852133</v>
      </c>
      <c r="X2949" s="181">
        <v>26830.181864686776</v>
      </c>
      <c r="Y2949" s="181">
        <v>27359.85040458704</v>
      </c>
    </row>
    <row r="2950" spans="1:25" x14ac:dyDescent="0.25">
      <c r="A2950" s="178" t="s">
        <v>2206</v>
      </c>
      <c r="B2950" s="178" t="s">
        <v>978</v>
      </c>
      <c r="C2950" s="178" t="s">
        <v>555</v>
      </c>
      <c r="D2950" s="178" t="s">
        <v>2776</v>
      </c>
      <c r="E2950" s="181">
        <v>5212.190042284843</v>
      </c>
      <c r="F2950" s="181">
        <v>5495.6331292839077</v>
      </c>
      <c r="G2950" s="181">
        <v>5777.0921588980354</v>
      </c>
      <c r="H2950" s="181">
        <v>6061.7416660571216</v>
      </c>
      <c r="I2950" s="181">
        <v>6350.9503257819797</v>
      </c>
      <c r="J2950" s="182">
        <v>6645.5877649431695</v>
      </c>
      <c r="K2950" s="181">
        <v>6946.3225311170254</v>
      </c>
      <c r="L2950" s="181">
        <v>7253.7059597534944</v>
      </c>
      <c r="M2950" s="181">
        <v>7567.9741347609715</v>
      </c>
      <c r="N2950" s="181">
        <v>7889.200565684142</v>
      </c>
      <c r="O2950" s="181">
        <v>8217.5501786104996</v>
      </c>
      <c r="P2950" s="181">
        <v>8553.0850136165536</v>
      </c>
      <c r="Q2950" s="181">
        <v>8895.7796788152791</v>
      </c>
      <c r="R2950" s="181">
        <v>9245.5382587710483</v>
      </c>
      <c r="S2950" s="181">
        <v>9602.1950826378707</v>
      </c>
      <c r="T2950" s="181">
        <v>9965.6056373394695</v>
      </c>
      <c r="U2950" s="181">
        <v>10335.77253645672</v>
      </c>
      <c r="V2950" s="181">
        <v>10712.6508485622</v>
      </c>
      <c r="W2950" s="181">
        <v>11096.050357650292</v>
      </c>
      <c r="X2950" s="181">
        <v>11485.748285577218</v>
      </c>
      <c r="Y2950" s="181">
        <v>11881.448612577489</v>
      </c>
    </row>
    <row r="2951" spans="1:25" x14ac:dyDescent="0.25">
      <c r="A2951" s="178" t="s">
        <v>2206</v>
      </c>
      <c r="B2951" s="178" t="s">
        <v>978</v>
      </c>
      <c r="C2951" s="178" t="s">
        <v>1820</v>
      </c>
      <c r="D2951" s="178" t="s">
        <v>2777</v>
      </c>
      <c r="E2951" s="181">
        <v>1762.0115097688624</v>
      </c>
      <c r="F2951" s="181">
        <v>1857.8311129692545</v>
      </c>
      <c r="G2951" s="181">
        <v>1952.9799938974461</v>
      </c>
      <c r="H2951" s="181">
        <v>2049.2074345309188</v>
      </c>
      <c r="I2951" s="181">
        <v>2146.9761235130723</v>
      </c>
      <c r="J2951" s="182">
        <v>2246.5800433239579</v>
      </c>
      <c r="K2951" s="181">
        <v>2348.2452004051624</v>
      </c>
      <c r="L2951" s="181">
        <v>2452.1579769493283</v>
      </c>
      <c r="M2951" s="181">
        <v>2558.3981825106898</v>
      </c>
      <c r="N2951" s="181">
        <v>2666.990667423323</v>
      </c>
      <c r="O2951" s="181">
        <v>2777.9911859214485</v>
      </c>
      <c r="P2951" s="181">
        <v>2891.4207110179436</v>
      </c>
      <c r="Q2951" s="181">
        <v>3007.2706588360074</v>
      </c>
      <c r="R2951" s="181">
        <v>3125.5086045983062</v>
      </c>
      <c r="S2951" s="181">
        <v>3246.0785423006264</v>
      </c>
      <c r="T2951" s="181">
        <v>3368.9316184472891</v>
      </c>
      <c r="U2951" s="181">
        <v>3494.0687165746858</v>
      </c>
      <c r="V2951" s="181">
        <v>3621.474647349421</v>
      </c>
      <c r="W2951" s="181">
        <v>3751.0851071316583</v>
      </c>
      <c r="X2951" s="181">
        <v>3882.824784459176</v>
      </c>
      <c r="Y2951" s="181">
        <v>4016.5936081086161</v>
      </c>
    </row>
    <row r="2952" spans="1:25" x14ac:dyDescent="0.25">
      <c r="A2952" s="178" t="s">
        <v>2206</v>
      </c>
      <c r="B2952" s="178" t="s">
        <v>978</v>
      </c>
      <c r="C2952" s="178" t="s">
        <v>1015</v>
      </c>
      <c r="D2952" s="178" t="s">
        <v>2778</v>
      </c>
      <c r="E2952" s="181">
        <v>2373.2797634488638</v>
      </c>
      <c r="F2952" s="181">
        <v>2404.2224465906547</v>
      </c>
      <c r="G2952" s="181">
        <v>2428.2557791716577</v>
      </c>
      <c r="H2952" s="181">
        <v>2447.9964299665253</v>
      </c>
      <c r="I2952" s="181">
        <v>2464.2246223491857</v>
      </c>
      <c r="J2952" s="182">
        <v>2477.4402858250505</v>
      </c>
      <c r="K2952" s="181">
        <v>2488.0148193684145</v>
      </c>
      <c r="L2952" s="181">
        <v>2496.2391244951887</v>
      </c>
      <c r="M2952" s="181">
        <v>2502.2695946684121</v>
      </c>
      <c r="N2952" s="181">
        <v>2506.1997227523484</v>
      </c>
      <c r="O2952" s="181">
        <v>2508.1486133130566</v>
      </c>
      <c r="P2952" s="181">
        <v>2508.1985393260788</v>
      </c>
      <c r="Q2952" s="181">
        <v>2506.4056496800322</v>
      </c>
      <c r="R2952" s="181">
        <v>2502.8093191537564</v>
      </c>
      <c r="S2952" s="181">
        <v>2497.4356630077295</v>
      </c>
      <c r="T2952" s="181">
        <v>2490.3231275135622</v>
      </c>
      <c r="U2952" s="181">
        <v>2481.5507911284481</v>
      </c>
      <c r="V2952" s="181">
        <v>2471.1857822933948</v>
      </c>
      <c r="W2952" s="181">
        <v>2459.2636238540899</v>
      </c>
      <c r="X2952" s="181">
        <v>2445.8182540828161</v>
      </c>
      <c r="Y2952" s="181">
        <v>2430.874301407986</v>
      </c>
    </row>
    <row r="2953" spans="1:25" x14ac:dyDescent="0.25">
      <c r="A2953" s="178" t="s">
        <v>2206</v>
      </c>
      <c r="B2953" s="178" t="s">
        <v>978</v>
      </c>
      <c r="C2953" s="178" t="s">
        <v>736</v>
      </c>
      <c r="D2953" s="178" t="s">
        <v>2779</v>
      </c>
      <c r="E2953" s="181">
        <v>1868.6757688002722</v>
      </c>
      <c r="F2953" s="181">
        <v>1970.2958602037147</v>
      </c>
      <c r="G2953" s="181">
        <v>2071.2046268225536</v>
      </c>
      <c r="H2953" s="181">
        <v>2173.2572443046188</v>
      </c>
      <c r="I2953" s="181">
        <v>2276.9444103846445</v>
      </c>
      <c r="J2953" s="182">
        <v>2382.577903920986</v>
      </c>
      <c r="K2953" s="181">
        <v>2490.3974127696215</v>
      </c>
      <c r="L2953" s="181">
        <v>2600.6006018636094</v>
      </c>
      <c r="M2953" s="181">
        <v>2713.2721120689662</v>
      </c>
      <c r="N2953" s="181">
        <v>2828.4382980473247</v>
      </c>
      <c r="O2953" s="181">
        <v>2946.1582891437079</v>
      </c>
      <c r="P2953" s="181">
        <v>3066.4543279829491</v>
      </c>
      <c r="Q2953" s="181">
        <v>3189.3173110589173</v>
      </c>
      <c r="R2953" s="181">
        <v>3314.7128507439629</v>
      </c>
      <c r="S2953" s="181">
        <v>3442.5815506820463</v>
      </c>
      <c r="T2953" s="181">
        <v>3572.8716000063878</v>
      </c>
      <c r="U2953" s="181">
        <v>3705.5839357387022</v>
      </c>
      <c r="V2953" s="181">
        <v>3840.7024490516051</v>
      </c>
      <c r="W2953" s="181">
        <v>3978.1589436518593</v>
      </c>
      <c r="X2953" s="181">
        <v>4117.8735490597392</v>
      </c>
      <c r="Y2953" s="181">
        <v>4259.7401361897046</v>
      </c>
    </row>
    <row r="2954" spans="1:25" x14ac:dyDescent="0.25">
      <c r="A2954" s="178" t="s">
        <v>2206</v>
      </c>
      <c r="B2954" s="178" t="s">
        <v>978</v>
      </c>
      <c r="C2954" s="178" t="s">
        <v>240</v>
      </c>
      <c r="D2954" s="178" t="s">
        <v>241</v>
      </c>
      <c r="E2954" s="181">
        <v>10079.772478468207</v>
      </c>
      <c r="F2954" s="181">
        <v>10593.145376352029</v>
      </c>
      <c r="G2954" s="181">
        <v>11100.050181153953</v>
      </c>
      <c r="H2954" s="181">
        <v>11610.545987907744</v>
      </c>
      <c r="I2954" s="181">
        <v>12127.297483343033</v>
      </c>
      <c r="J2954" s="182">
        <v>12651.987040128128</v>
      </c>
      <c r="K2954" s="181">
        <v>13185.896209290637</v>
      </c>
      <c r="L2954" s="181">
        <v>13730.071102289523</v>
      </c>
      <c r="M2954" s="181">
        <v>14284.95252504601</v>
      </c>
      <c r="N2954" s="181">
        <v>14850.672139817596</v>
      </c>
      <c r="O2954" s="181">
        <v>15427.533583523877</v>
      </c>
      <c r="P2954" s="181">
        <v>16015.646383955631</v>
      </c>
      <c r="Q2954" s="181">
        <v>16614.957371286204</v>
      </c>
      <c r="R2954" s="181">
        <v>17225.284175968351</v>
      </c>
      <c r="S2954" s="181">
        <v>17846.31811588848</v>
      </c>
      <c r="T2954" s="181">
        <v>18477.79409073338</v>
      </c>
      <c r="U2954" s="181">
        <v>19119.722873024748</v>
      </c>
      <c r="V2954" s="181">
        <v>19772.028485275405</v>
      </c>
      <c r="W2954" s="181">
        <v>20434.369100959368</v>
      </c>
      <c r="X2954" s="181">
        <v>21106.346954991888</v>
      </c>
      <c r="Y2954" s="181">
        <v>21787.434119162648</v>
      </c>
    </row>
    <row r="2955" spans="1:25" x14ac:dyDescent="0.25">
      <c r="A2955" s="178" t="s">
        <v>2206</v>
      </c>
      <c r="B2955" s="178" t="s">
        <v>987</v>
      </c>
      <c r="C2955" s="178" t="s">
        <v>218</v>
      </c>
      <c r="D2955" s="178" t="s">
        <v>2780</v>
      </c>
      <c r="E2955" s="181">
        <v>17366.093442229379</v>
      </c>
      <c r="F2955" s="181">
        <v>18217.329706496013</v>
      </c>
      <c r="G2955" s="181">
        <v>18914.008891051606</v>
      </c>
      <c r="H2955" s="181">
        <v>19492.802616755947</v>
      </c>
      <c r="I2955" s="181">
        <v>19975.579087879101</v>
      </c>
      <c r="J2955" s="182">
        <v>20379.892857684779</v>
      </c>
      <c r="K2955" s="181">
        <v>20719.909186858022</v>
      </c>
      <c r="L2955" s="181">
        <v>21007.008183214115</v>
      </c>
      <c r="M2955" s="181">
        <v>21249.627613996192</v>
      </c>
      <c r="N2955" s="181">
        <v>21454.183987884146</v>
      </c>
      <c r="O2955" s="181">
        <v>21626.116879464997</v>
      </c>
      <c r="P2955" s="181">
        <v>21769.501428779608</v>
      </c>
      <c r="Q2955" s="181">
        <v>21887.423953385005</v>
      </c>
      <c r="R2955" s="181">
        <v>21982.174417151746</v>
      </c>
      <c r="S2955" s="181">
        <v>22055.383308668013</v>
      </c>
      <c r="T2955" s="181">
        <v>22107.707661391905</v>
      </c>
      <c r="U2955" s="181">
        <v>22139.435337530707</v>
      </c>
      <c r="V2955" s="181">
        <v>22151.278802680903</v>
      </c>
      <c r="W2955" s="181">
        <v>22143.974701442086</v>
      </c>
      <c r="X2955" s="181">
        <v>22118.057269569435</v>
      </c>
      <c r="Y2955" s="181">
        <v>22073.373144415338</v>
      </c>
    </row>
    <row r="2956" spans="1:25" x14ac:dyDescent="0.25">
      <c r="A2956" s="178" t="s">
        <v>2206</v>
      </c>
      <c r="B2956" s="178" t="s">
        <v>987</v>
      </c>
      <c r="C2956" s="178" t="s">
        <v>560</v>
      </c>
      <c r="D2956" s="178" t="s">
        <v>2781</v>
      </c>
      <c r="E2956" s="181">
        <v>6699.068231538552</v>
      </c>
      <c r="F2956" s="181">
        <v>6833.9646766185742</v>
      </c>
      <c r="G2956" s="181">
        <v>6899.9722414818561</v>
      </c>
      <c r="H2956" s="181">
        <v>6915.34391540465</v>
      </c>
      <c r="I2956" s="181">
        <v>6891.5136395870268</v>
      </c>
      <c r="J2956" s="182">
        <v>6837.4298205533023</v>
      </c>
      <c r="K2956" s="181">
        <v>6760.1226643854197</v>
      </c>
      <c r="L2956" s="181">
        <v>6665.1001103441213</v>
      </c>
      <c r="M2956" s="181">
        <v>6556.4618655865288</v>
      </c>
      <c r="N2956" s="181">
        <v>6437.3327711315869</v>
      </c>
      <c r="O2956" s="181">
        <v>6310.2744568233566</v>
      </c>
      <c r="P2956" s="181">
        <v>6177.2322368946379</v>
      </c>
      <c r="Q2956" s="181">
        <v>6039.706576713409</v>
      </c>
      <c r="R2956" s="181">
        <v>5898.8531254529307</v>
      </c>
      <c r="S2956" s="181">
        <v>5755.5560404720854</v>
      </c>
      <c r="T2956" s="181">
        <v>5610.3781380208311</v>
      </c>
      <c r="U2956" s="181">
        <v>5463.7485478004173</v>
      </c>
      <c r="V2956" s="181">
        <v>5316.168169643357</v>
      </c>
      <c r="W2956" s="181">
        <v>5168.1037985228586</v>
      </c>
      <c r="X2956" s="181">
        <v>5019.9382249491773</v>
      </c>
      <c r="Y2956" s="181">
        <v>4871.8717039221228</v>
      </c>
    </row>
    <row r="2957" spans="1:25" x14ac:dyDescent="0.25">
      <c r="A2957" s="178" t="s">
        <v>2206</v>
      </c>
      <c r="B2957" s="178" t="s">
        <v>987</v>
      </c>
      <c r="C2957" s="178" t="s">
        <v>276</v>
      </c>
      <c r="D2957" s="178" t="s">
        <v>2782</v>
      </c>
      <c r="E2957" s="181">
        <v>9886.5611990250527</v>
      </c>
      <c r="F2957" s="181">
        <v>10712.3670105704</v>
      </c>
      <c r="G2957" s="181">
        <v>11487.933505879562</v>
      </c>
      <c r="H2957" s="181">
        <v>12228.979270696338</v>
      </c>
      <c r="I2957" s="181">
        <v>12944.131053106981</v>
      </c>
      <c r="J2957" s="182">
        <v>13640.585713224997</v>
      </c>
      <c r="K2957" s="181">
        <v>14324.404271039746</v>
      </c>
      <c r="L2957" s="181">
        <v>15000.665464159236</v>
      </c>
      <c r="M2957" s="181">
        <v>15673.112259886202</v>
      </c>
      <c r="N2957" s="181">
        <v>16344.570798412413</v>
      </c>
      <c r="O2957" s="181">
        <v>17017.574679709604</v>
      </c>
      <c r="P2957" s="181">
        <v>17693.966533344723</v>
      </c>
      <c r="Q2957" s="181">
        <v>18375.068562117765</v>
      </c>
      <c r="R2957" s="181">
        <v>19061.741113185155</v>
      </c>
      <c r="S2957" s="181">
        <v>19754.412889043171</v>
      </c>
      <c r="T2957" s="181">
        <v>20452.708530145013</v>
      </c>
      <c r="U2957" s="181">
        <v>21155.887827953185</v>
      </c>
      <c r="V2957" s="181">
        <v>21863.572060056587</v>
      </c>
      <c r="W2957" s="181">
        <v>22575.401917339765</v>
      </c>
      <c r="X2957" s="181">
        <v>23290.804604505585</v>
      </c>
      <c r="Y2957" s="181">
        <v>24008.433162234072</v>
      </c>
    </row>
    <row r="2958" spans="1:25" x14ac:dyDescent="0.25">
      <c r="A2958" s="178" t="s">
        <v>2206</v>
      </c>
      <c r="B2958" s="178" t="s">
        <v>987</v>
      </c>
      <c r="C2958" s="178" t="s">
        <v>240</v>
      </c>
      <c r="D2958" s="178" t="s">
        <v>241</v>
      </c>
      <c r="E2958" s="181">
        <v>2147.5580031907111</v>
      </c>
      <c r="F2958" s="181">
        <v>2273.8676843970516</v>
      </c>
      <c r="G2958" s="181">
        <v>2384.0507358012428</v>
      </c>
      <c r="H2958" s="181">
        <v>2482.3986108239087</v>
      </c>
      <c r="I2958" s="181">
        <v>2571.4364324182575</v>
      </c>
      <c r="J2958" s="182">
        <v>2653.2066998967907</v>
      </c>
      <c r="K2958" s="181">
        <v>2729.3733048255958</v>
      </c>
      <c r="L2958" s="181">
        <v>2801.2873187971795</v>
      </c>
      <c r="M2958" s="181">
        <v>2869.952512047661</v>
      </c>
      <c r="N2958" s="181">
        <v>2936.1336618338555</v>
      </c>
      <c r="O2958" s="181">
        <v>3000.4888880336139</v>
      </c>
      <c r="P2958" s="181">
        <v>3063.5104568283436</v>
      </c>
      <c r="Q2958" s="181">
        <v>3125.5686143396724</v>
      </c>
      <c r="R2958" s="181">
        <v>3186.9320063761365</v>
      </c>
      <c r="S2958" s="181">
        <v>3247.7812277587973</v>
      </c>
      <c r="T2958" s="181">
        <v>3308.1557591023993</v>
      </c>
      <c r="U2958" s="181">
        <v>3368.0349472848397</v>
      </c>
      <c r="V2958" s="181">
        <v>3427.4561882785511</v>
      </c>
      <c r="W2958" s="181">
        <v>3486.4574017591717</v>
      </c>
      <c r="X2958" s="181">
        <v>3545.0412991251637</v>
      </c>
      <c r="Y2958" s="181">
        <v>3603.093484738607</v>
      </c>
    </row>
    <row r="2959" spans="1:25" x14ac:dyDescent="0.25">
      <c r="A2959" s="178" t="s">
        <v>2206</v>
      </c>
      <c r="B2959" s="178" t="s">
        <v>991</v>
      </c>
      <c r="C2959" s="178" t="s">
        <v>218</v>
      </c>
      <c r="D2959" s="178" t="s">
        <v>2783</v>
      </c>
      <c r="E2959" s="181">
        <v>13449.712336296026</v>
      </c>
      <c r="F2959" s="181">
        <v>13373.894669664636</v>
      </c>
      <c r="G2959" s="181">
        <v>13281.127708110676</v>
      </c>
      <c r="H2959" s="181">
        <v>13181.07739152121</v>
      </c>
      <c r="I2959" s="181">
        <v>13074.450578148604</v>
      </c>
      <c r="J2959" s="182">
        <v>12961.338367236793</v>
      </c>
      <c r="K2959" s="181">
        <v>12842.019562290827</v>
      </c>
      <c r="L2959" s="181">
        <v>12716.737470566666</v>
      </c>
      <c r="M2959" s="181">
        <v>12585.443324028651</v>
      </c>
      <c r="N2959" s="181">
        <v>12448.10913552266</v>
      </c>
      <c r="O2959" s="181">
        <v>12305.083352032711</v>
      </c>
      <c r="P2959" s="181">
        <v>12156.657434430053</v>
      </c>
      <c r="Q2959" s="181">
        <v>12003.08425990549</v>
      </c>
      <c r="R2959" s="181">
        <v>11844.612124437668</v>
      </c>
      <c r="S2959" s="181">
        <v>11681.520097176834</v>
      </c>
      <c r="T2959" s="181">
        <v>11514.140604317614</v>
      </c>
      <c r="U2959" s="181">
        <v>11342.411610631767</v>
      </c>
      <c r="V2959" s="181">
        <v>11166.282938074144</v>
      </c>
      <c r="W2959" s="181">
        <v>10986.109163640076</v>
      </c>
      <c r="X2959" s="181">
        <v>10802.243253817414</v>
      </c>
      <c r="Y2959" s="181">
        <v>10614.943942626389</v>
      </c>
    </row>
    <row r="2960" spans="1:25" x14ac:dyDescent="0.25">
      <c r="A2960" s="178" t="s">
        <v>2206</v>
      </c>
      <c r="B2960" s="178" t="s">
        <v>991</v>
      </c>
      <c r="C2960" s="178" t="s">
        <v>475</v>
      </c>
      <c r="D2960" s="178" t="s">
        <v>2784</v>
      </c>
      <c r="E2960" s="181">
        <v>3740.5922070653919</v>
      </c>
      <c r="F2960" s="181">
        <v>3719.5060331853811</v>
      </c>
      <c r="G2960" s="181">
        <v>3693.7059740625223</v>
      </c>
      <c r="H2960" s="181">
        <v>3665.8802908663824</v>
      </c>
      <c r="I2960" s="181">
        <v>3636.2255728179198</v>
      </c>
      <c r="J2960" s="182">
        <v>3604.767156155815</v>
      </c>
      <c r="K2960" s="181">
        <v>3571.5825808446571</v>
      </c>
      <c r="L2960" s="181">
        <v>3536.7395147425241</v>
      </c>
      <c r="M2960" s="181">
        <v>3500.224394634859</v>
      </c>
      <c r="N2960" s="181">
        <v>3462.0294368213126</v>
      </c>
      <c r="O2960" s="181">
        <v>3422.2515502944652</v>
      </c>
      <c r="P2960" s="181">
        <v>3380.9717952462674</v>
      </c>
      <c r="Q2960" s="181">
        <v>3338.2605010953421</v>
      </c>
      <c r="R2960" s="181">
        <v>3294.1867231478222</v>
      </c>
      <c r="S2960" s="181">
        <v>3248.8280752487135</v>
      </c>
      <c r="T2960" s="181">
        <v>3202.2770107384258</v>
      </c>
      <c r="U2960" s="181">
        <v>3154.516276572022</v>
      </c>
      <c r="V2960" s="181">
        <v>3105.5319173874873</v>
      </c>
      <c r="W2960" s="181">
        <v>3055.422547037102</v>
      </c>
      <c r="X2960" s="181">
        <v>3004.2863314638098</v>
      </c>
      <c r="Y2960" s="181">
        <v>2952.1952289694373</v>
      </c>
    </row>
    <row r="2961" spans="1:25" x14ac:dyDescent="0.25">
      <c r="A2961" s="178" t="s">
        <v>2206</v>
      </c>
      <c r="B2961" s="178" t="s">
        <v>991</v>
      </c>
      <c r="C2961" s="178" t="s">
        <v>530</v>
      </c>
      <c r="D2961" s="178" t="s">
        <v>2785</v>
      </c>
      <c r="E2961" s="181">
        <v>7877.3074846183672</v>
      </c>
      <c r="F2961" s="181">
        <v>7988.3592870413504</v>
      </c>
      <c r="G2961" s="181">
        <v>8090.3914013220301</v>
      </c>
      <c r="H2961" s="181">
        <v>8188.802155686285</v>
      </c>
      <c r="I2961" s="181">
        <v>8283.7656682642319</v>
      </c>
      <c r="J2961" s="182">
        <v>8375.0825114164782</v>
      </c>
      <c r="K2961" s="181">
        <v>8462.6710885636712</v>
      </c>
      <c r="L2961" s="181">
        <v>8546.4297871059898</v>
      </c>
      <c r="M2961" s="181">
        <v>8626.0591208380283</v>
      </c>
      <c r="N2961" s="181">
        <v>8701.260845012881</v>
      </c>
      <c r="O2961" s="181">
        <v>8771.9924541223736</v>
      </c>
      <c r="P2961" s="181">
        <v>8838.1782660078916</v>
      </c>
      <c r="Q2961" s="181">
        <v>8899.7195600052019</v>
      </c>
      <c r="R2961" s="181">
        <v>8956.5179192174528</v>
      </c>
      <c r="S2961" s="181">
        <v>9008.5025305051549</v>
      </c>
      <c r="T2961" s="181">
        <v>9055.6506857247932</v>
      </c>
      <c r="U2961" s="181">
        <v>9097.6332523291403</v>
      </c>
      <c r="V2961" s="181">
        <v>9134.11633444578</v>
      </c>
      <c r="W2961" s="181">
        <v>9165.0894782439755</v>
      </c>
      <c r="X2961" s="181">
        <v>9190.5529347572628</v>
      </c>
      <c r="Y2961" s="181">
        <v>9210.4379619629071</v>
      </c>
    </row>
    <row r="2962" spans="1:25" x14ac:dyDescent="0.25">
      <c r="A2962" s="178" t="s">
        <v>2206</v>
      </c>
      <c r="B2962" s="178" t="s">
        <v>991</v>
      </c>
      <c r="C2962" s="178" t="s">
        <v>512</v>
      </c>
      <c r="D2962" s="178" t="s">
        <v>2786</v>
      </c>
      <c r="E2962" s="181">
        <v>2155.0736995438469</v>
      </c>
      <c r="F2962" s="181">
        <v>2275.4363858374782</v>
      </c>
      <c r="G2962" s="181">
        <v>2399.3821394985985</v>
      </c>
      <c r="H2962" s="181">
        <v>2528.5587446468194</v>
      </c>
      <c r="I2962" s="181">
        <v>2663.1967645063542</v>
      </c>
      <c r="J2962" s="182">
        <v>2803.4145567887563</v>
      </c>
      <c r="K2962" s="181">
        <v>2949.364657414967</v>
      </c>
      <c r="L2962" s="181">
        <v>3101.1910301010644</v>
      </c>
      <c r="M2962" s="181">
        <v>3258.9597796463809</v>
      </c>
      <c r="N2962" s="181">
        <v>3422.7213082057124</v>
      </c>
      <c r="O2962" s="181">
        <v>3592.6125289053239</v>
      </c>
      <c r="P2962" s="181">
        <v>3768.7529371114028</v>
      </c>
      <c r="Q2962" s="181">
        <v>3951.2454876227707</v>
      </c>
      <c r="R2962" s="181">
        <v>4140.184264809498</v>
      </c>
      <c r="S2962" s="181">
        <v>4335.6663759026733</v>
      </c>
      <c r="T2962" s="181">
        <v>4537.8035793242716</v>
      </c>
      <c r="U2962" s="181">
        <v>4746.5410077491679</v>
      </c>
      <c r="V2962" s="181">
        <v>4961.7871578897448</v>
      </c>
      <c r="W2962" s="181">
        <v>5183.5952311829014</v>
      </c>
      <c r="X2962" s="181">
        <v>5412.0125290761125</v>
      </c>
      <c r="Y2962" s="181">
        <v>5647.0315532892064</v>
      </c>
    </row>
    <row r="2963" spans="1:25" x14ac:dyDescent="0.25">
      <c r="A2963" s="178" t="s">
        <v>2206</v>
      </c>
      <c r="B2963" s="178" t="s">
        <v>991</v>
      </c>
      <c r="C2963" s="178" t="s">
        <v>462</v>
      </c>
      <c r="D2963" s="178" t="s">
        <v>2787</v>
      </c>
      <c r="E2963" s="181">
        <v>11772.859752936673</v>
      </c>
      <c r="F2963" s="181">
        <v>12179.509488067984</v>
      </c>
      <c r="G2963" s="181">
        <v>12583.741183048009</v>
      </c>
      <c r="H2963" s="181">
        <v>12993.575055666244</v>
      </c>
      <c r="I2963" s="181">
        <v>13409.238710392325</v>
      </c>
      <c r="J2963" s="182">
        <v>13830.358818132096</v>
      </c>
      <c r="K2963" s="181">
        <v>14256.727587772955</v>
      </c>
      <c r="L2963" s="181">
        <v>14688.084243150768</v>
      </c>
      <c r="M2963" s="181">
        <v>15123.79884169746</v>
      </c>
      <c r="N2963" s="181">
        <v>15563.192390151526</v>
      </c>
      <c r="O2963" s="181">
        <v>16005.998937769298</v>
      </c>
      <c r="P2963" s="181">
        <v>16451.872213538758</v>
      </c>
      <c r="Q2963" s="181">
        <v>16900.397853605042</v>
      </c>
      <c r="R2963" s="181">
        <v>17351.133132214476</v>
      </c>
      <c r="S2963" s="181">
        <v>17803.659677739732</v>
      </c>
      <c r="T2963" s="181">
        <v>18257.628962886836</v>
      </c>
      <c r="U2963" s="181">
        <v>18712.041713250888</v>
      </c>
      <c r="V2963" s="181">
        <v>19165.816526719813</v>
      </c>
      <c r="W2963" s="181">
        <v>19618.48800415907</v>
      </c>
      <c r="X2963" s="181">
        <v>20069.590025934987</v>
      </c>
      <c r="Y2963" s="181">
        <v>20518.479657539276</v>
      </c>
    </row>
    <row r="2964" spans="1:25" x14ac:dyDescent="0.25">
      <c r="A2964" s="178" t="s">
        <v>2206</v>
      </c>
      <c r="B2964" s="178" t="s">
        <v>991</v>
      </c>
      <c r="C2964" s="178" t="s">
        <v>464</v>
      </c>
      <c r="D2964" s="178" t="s">
        <v>2788</v>
      </c>
      <c r="E2964" s="181">
        <v>10351.537336808944</v>
      </c>
      <c r="F2964" s="181">
        <v>10637.488466540945</v>
      </c>
      <c r="G2964" s="181">
        <v>10917.055121386582</v>
      </c>
      <c r="H2964" s="181">
        <v>11197.235357220436</v>
      </c>
      <c r="I2964" s="181">
        <v>11478.171018046181</v>
      </c>
      <c r="J2964" s="182">
        <v>11759.488680506069</v>
      </c>
      <c r="K2964" s="181">
        <v>12040.964159340958</v>
      </c>
      <c r="L2964" s="181">
        <v>12322.334353453347</v>
      </c>
      <c r="M2964" s="181">
        <v>12603.035161319485</v>
      </c>
      <c r="N2964" s="181">
        <v>12882.476634772611</v>
      </c>
      <c r="O2964" s="181">
        <v>13160.42403409197</v>
      </c>
      <c r="P2964" s="181">
        <v>13436.58327605038</v>
      </c>
      <c r="Q2964" s="181">
        <v>13710.612943216696</v>
      </c>
      <c r="R2964" s="181">
        <v>13982.158015994184</v>
      </c>
      <c r="S2964" s="181">
        <v>14250.892678797867</v>
      </c>
      <c r="T2964" s="181">
        <v>14516.555674918643</v>
      </c>
      <c r="U2964" s="181">
        <v>14778.379190339045</v>
      </c>
      <c r="V2964" s="181">
        <v>15035.551992029399</v>
      </c>
      <c r="W2964" s="181">
        <v>15287.765249503169</v>
      </c>
      <c r="X2964" s="181">
        <v>15534.718739755173</v>
      </c>
      <c r="Y2964" s="181">
        <v>15775.985315476213</v>
      </c>
    </row>
    <row r="2965" spans="1:25" x14ac:dyDescent="0.25">
      <c r="A2965" s="178" t="s">
        <v>2206</v>
      </c>
      <c r="B2965" s="178" t="s">
        <v>991</v>
      </c>
      <c r="C2965" s="178" t="s">
        <v>703</v>
      </c>
      <c r="D2965" s="178" t="s">
        <v>2789</v>
      </c>
      <c r="E2965" s="181">
        <v>1861.5731861773993</v>
      </c>
      <c r="F2965" s="181">
        <v>1927.1619037312132</v>
      </c>
      <c r="G2965" s="181">
        <v>1992.4546286250797</v>
      </c>
      <c r="H2965" s="181">
        <v>2058.7214150584496</v>
      </c>
      <c r="I2965" s="181">
        <v>2126.0002158403113</v>
      </c>
      <c r="J2965" s="182">
        <v>2194.2337425756755</v>
      </c>
      <c r="K2965" s="181">
        <v>2263.3908317548016</v>
      </c>
      <c r="L2965" s="181">
        <v>2333.431816543648</v>
      </c>
      <c r="M2965" s="181">
        <v>2404.2582345670403</v>
      </c>
      <c r="N2965" s="181">
        <v>2475.7635549527336</v>
      </c>
      <c r="O2965" s="181">
        <v>2547.9067098725131</v>
      </c>
      <c r="P2965" s="181">
        <v>2620.6337256458728</v>
      </c>
      <c r="Q2965" s="181">
        <v>2693.8796288031299</v>
      </c>
      <c r="R2965" s="181">
        <v>2767.5747468014438</v>
      </c>
      <c r="S2965" s="181">
        <v>2841.653106645907</v>
      </c>
      <c r="T2965" s="181">
        <v>2916.0597131438062</v>
      </c>
      <c r="U2965" s="181">
        <v>2990.6354180115045</v>
      </c>
      <c r="V2965" s="181">
        <v>3065.2075118023026</v>
      </c>
      <c r="W2965" s="181">
        <v>3139.7014066468168</v>
      </c>
      <c r="X2965" s="181">
        <v>3214.0421999206778</v>
      </c>
      <c r="Y2965" s="181">
        <v>3288.1264540579409</v>
      </c>
    </row>
    <row r="2966" spans="1:25" x14ac:dyDescent="0.25">
      <c r="A2966" s="178" t="s">
        <v>2206</v>
      </c>
      <c r="B2966" s="178" t="s">
        <v>991</v>
      </c>
      <c r="C2966" s="178" t="s">
        <v>972</v>
      </c>
      <c r="D2966" s="178" t="s">
        <v>2790</v>
      </c>
      <c r="E2966" s="181">
        <v>2292.5879260861689</v>
      </c>
      <c r="F2966" s="181">
        <v>2363.5231946430349</v>
      </c>
      <c r="G2966" s="181">
        <v>2433.4693915874968</v>
      </c>
      <c r="H2966" s="181">
        <v>2503.9797376722081</v>
      </c>
      <c r="I2966" s="181">
        <v>2575.0894113059167</v>
      </c>
      <c r="J2966" s="182">
        <v>2646.7180473366966</v>
      </c>
      <c r="K2966" s="181">
        <v>2718.8179122793422</v>
      </c>
      <c r="L2966" s="181">
        <v>2791.3318177183851</v>
      </c>
      <c r="M2966" s="181">
        <v>2864.1334121483169</v>
      </c>
      <c r="N2966" s="181">
        <v>2937.0888033693841</v>
      </c>
      <c r="O2966" s="181">
        <v>3010.1436076164973</v>
      </c>
      <c r="P2966" s="181">
        <v>3083.2291215376013</v>
      </c>
      <c r="Q2966" s="181">
        <v>3156.2648613726888</v>
      </c>
      <c r="R2966" s="181">
        <v>3229.1661703573986</v>
      </c>
      <c r="S2966" s="181">
        <v>3301.8540776875075</v>
      </c>
      <c r="T2966" s="181">
        <v>3374.2636170249943</v>
      </c>
      <c r="U2966" s="181">
        <v>3446.2108805170924</v>
      </c>
      <c r="V2966" s="181">
        <v>3517.4994548871837</v>
      </c>
      <c r="W2966" s="181">
        <v>3588.0483433018835</v>
      </c>
      <c r="X2966" s="181">
        <v>3657.7775803115501</v>
      </c>
      <c r="Y2966" s="181">
        <v>3726.5762415903255</v>
      </c>
    </row>
    <row r="2967" spans="1:25" x14ac:dyDescent="0.25">
      <c r="A2967" s="178" t="s">
        <v>2206</v>
      </c>
      <c r="B2967" s="178" t="s">
        <v>991</v>
      </c>
      <c r="C2967" s="178" t="s">
        <v>694</v>
      </c>
      <c r="D2967" s="178" t="s">
        <v>2791</v>
      </c>
      <c r="E2967" s="181">
        <v>1042.6451803507373</v>
      </c>
      <c r="F2967" s="181">
        <v>1100.8777942908941</v>
      </c>
      <c r="G2967" s="181">
        <v>1160.8439303478933</v>
      </c>
      <c r="H2967" s="181">
        <v>1223.3408021719849</v>
      </c>
      <c r="I2967" s="181">
        <v>1288.4799584468838</v>
      </c>
      <c r="J2967" s="182">
        <v>1356.3186617606557</v>
      </c>
      <c r="K2967" s="181">
        <v>1426.9307104445754</v>
      </c>
      <c r="L2967" s="181">
        <v>1500.3857555155641</v>
      </c>
      <c r="M2967" s="181">
        <v>1576.7157791051084</v>
      </c>
      <c r="N2967" s="181">
        <v>1655.9451662557187</v>
      </c>
      <c r="O2967" s="181">
        <v>1738.1401568418173</v>
      </c>
      <c r="P2967" s="181">
        <v>1823.3585638596169</v>
      </c>
      <c r="Q2967" s="181">
        <v>1911.6501978213091</v>
      </c>
      <c r="R2967" s="181">
        <v>2003.0605776411749</v>
      </c>
      <c r="S2967" s="181">
        <v>2097.6366847224463</v>
      </c>
      <c r="T2967" s="181">
        <v>2195.4325888540407</v>
      </c>
      <c r="U2967" s="181">
        <v>2296.4217447015162</v>
      </c>
      <c r="V2967" s="181">
        <v>2400.5598821028643</v>
      </c>
      <c r="W2967" s="181">
        <v>2507.8727404199371</v>
      </c>
      <c r="X2967" s="181">
        <v>2618.3832045435124</v>
      </c>
      <c r="Y2967" s="181">
        <v>2732.0876467342309</v>
      </c>
    </row>
    <row r="2968" spans="1:25" x14ac:dyDescent="0.25">
      <c r="A2968" s="178" t="s">
        <v>2206</v>
      </c>
      <c r="B2968" s="178" t="s">
        <v>991</v>
      </c>
      <c r="C2968" s="178" t="s">
        <v>240</v>
      </c>
      <c r="D2968" s="178" t="s">
        <v>241</v>
      </c>
      <c r="E2968" s="181">
        <v>17991.78671447749</v>
      </c>
      <c r="F2968" s="181">
        <v>18238.514541459779</v>
      </c>
      <c r="G2968" s="181">
        <v>18465.352066841799</v>
      </c>
      <c r="H2968" s="181">
        <v>18684.65938538318</v>
      </c>
      <c r="I2968" s="181">
        <v>18896.861309851884</v>
      </c>
      <c r="J2968" s="182">
        <v>19101.527755814081</v>
      </c>
      <c r="K2968" s="181">
        <v>19298.495147085956</v>
      </c>
      <c r="L2968" s="181">
        <v>19487.551810887471</v>
      </c>
      <c r="M2968" s="181">
        <v>19668.032433914992</v>
      </c>
      <c r="N2968" s="181">
        <v>19839.272031259203</v>
      </c>
      <c r="O2968" s="181">
        <v>20001.185988501336</v>
      </c>
      <c r="P2968" s="181">
        <v>20153.611231905434</v>
      </c>
      <c r="Q2968" s="181">
        <v>20296.329320848417</v>
      </c>
      <c r="R2968" s="181">
        <v>20429.119631641115</v>
      </c>
      <c r="S2968" s="181">
        <v>20551.821601973435</v>
      </c>
      <c r="T2968" s="181">
        <v>20664.381552425009</v>
      </c>
      <c r="U2968" s="181">
        <v>20766.043589858789</v>
      </c>
      <c r="V2968" s="181">
        <v>20856.037299605756</v>
      </c>
      <c r="W2968" s="181">
        <v>20934.327147038297</v>
      </c>
      <c r="X2968" s="181">
        <v>21000.899092286527</v>
      </c>
      <c r="Y2968" s="181">
        <v>21055.578496394402</v>
      </c>
    </row>
    <row r="2969" spans="1:25" x14ac:dyDescent="0.25">
      <c r="A2969" s="178" t="s">
        <v>2206</v>
      </c>
      <c r="B2969" s="178" t="s">
        <v>995</v>
      </c>
      <c r="C2969" s="178" t="s">
        <v>512</v>
      </c>
      <c r="D2969" s="178" t="s">
        <v>2792</v>
      </c>
      <c r="E2969" s="181">
        <v>2410.128826268684</v>
      </c>
      <c r="F2969" s="181">
        <v>2512.3273903349295</v>
      </c>
      <c r="G2969" s="181">
        <v>2616.5939921931813</v>
      </c>
      <c r="H2969" s="181">
        <v>2724.4122954790632</v>
      </c>
      <c r="I2969" s="181">
        <v>2835.8094969297981</v>
      </c>
      <c r="J2969" s="182">
        <v>2950.7248729918583</v>
      </c>
      <c r="K2969" s="181">
        <v>3069.1226934373303</v>
      </c>
      <c r="L2969" s="181">
        <v>3190.9720745176869</v>
      </c>
      <c r="M2969" s="181">
        <v>3316.1581362371107</v>
      </c>
      <c r="N2969" s="181">
        <v>3444.543636241086</v>
      </c>
      <c r="O2969" s="181">
        <v>3576.0690364009806</v>
      </c>
      <c r="P2969" s="181">
        <v>3710.6395092395996</v>
      </c>
      <c r="Q2969" s="181">
        <v>3848.122988829361</v>
      </c>
      <c r="R2969" s="181">
        <v>3988.3452725868297</v>
      </c>
      <c r="S2969" s="181">
        <v>4131.0946191380235</v>
      </c>
      <c r="T2969" s="181">
        <v>4276.1820611302828</v>
      </c>
      <c r="U2969" s="181">
        <v>4423.4310547175683</v>
      </c>
      <c r="V2969" s="181">
        <v>4572.6452757019015</v>
      </c>
      <c r="W2969" s="181">
        <v>4723.6335859405517</v>
      </c>
      <c r="X2969" s="181">
        <v>4876.182018873883</v>
      </c>
      <c r="Y2969" s="181">
        <v>5030.0560216635658</v>
      </c>
    </row>
    <row r="2970" spans="1:25" x14ac:dyDescent="0.25">
      <c r="A2970" s="178" t="s">
        <v>2206</v>
      </c>
      <c r="B2970" s="178" t="s">
        <v>995</v>
      </c>
      <c r="C2970" s="178" t="s">
        <v>462</v>
      </c>
      <c r="D2970" s="178" t="s">
        <v>2793</v>
      </c>
      <c r="E2970" s="181">
        <v>1557.866249830694</v>
      </c>
      <c r="F2970" s="181">
        <v>1610.8214424572845</v>
      </c>
      <c r="G2970" s="181">
        <v>1664.1358096650299</v>
      </c>
      <c r="H2970" s="181">
        <v>1718.7254786064061</v>
      </c>
      <c r="I2970" s="181">
        <v>1774.5653338398361</v>
      </c>
      <c r="J2970" s="182">
        <v>1831.5758795112561</v>
      </c>
      <c r="K2970" s="181">
        <v>1889.6949641699262</v>
      </c>
      <c r="L2970" s="181">
        <v>1948.8648203976809</v>
      </c>
      <c r="M2970" s="181">
        <v>2008.978098751528</v>
      </c>
      <c r="N2970" s="181">
        <v>2069.9169362147204</v>
      </c>
      <c r="O2970" s="181">
        <v>2131.6130908834693</v>
      </c>
      <c r="P2970" s="181">
        <v>2193.9792009709176</v>
      </c>
      <c r="Q2970" s="181">
        <v>2256.9084518610648</v>
      </c>
      <c r="R2970" s="181">
        <v>2320.2725629298952</v>
      </c>
      <c r="S2970" s="181">
        <v>2383.9253715806981</v>
      </c>
      <c r="T2970" s="181">
        <v>2447.7381576922958</v>
      </c>
      <c r="U2970" s="181">
        <v>2511.5931543931938</v>
      </c>
      <c r="V2970" s="181">
        <v>2575.3650494333183</v>
      </c>
      <c r="W2970" s="181">
        <v>2638.9353119285711</v>
      </c>
      <c r="X2970" s="181">
        <v>2702.1764742424511</v>
      </c>
      <c r="Y2970" s="181">
        <v>2764.9538012155281</v>
      </c>
    </row>
    <row r="2971" spans="1:25" x14ac:dyDescent="0.25">
      <c r="A2971" s="178" t="s">
        <v>2206</v>
      </c>
      <c r="B2971" s="178" t="s">
        <v>995</v>
      </c>
      <c r="C2971" s="178" t="s">
        <v>240</v>
      </c>
      <c r="D2971" s="178" t="s">
        <v>241</v>
      </c>
      <c r="E2971" s="181">
        <v>11816.810355858628</v>
      </c>
      <c r="F2971" s="181">
        <v>11881.594927903532</v>
      </c>
      <c r="G2971" s="181">
        <v>11938.263182369756</v>
      </c>
      <c r="H2971" s="181">
        <v>11993.700419006329</v>
      </c>
      <c r="I2971" s="181">
        <v>12047.68763539405</v>
      </c>
      <c r="J2971" s="182">
        <v>12099.679025764348</v>
      </c>
      <c r="K2971" s="181">
        <v>12149.308579807019</v>
      </c>
      <c r="L2971" s="181">
        <v>12196.28849911734</v>
      </c>
      <c r="M2971" s="181">
        <v>12240.072478294267</v>
      </c>
      <c r="N2971" s="181">
        <v>12280.123383256956</v>
      </c>
      <c r="O2971" s="181">
        <v>12316.262707352273</v>
      </c>
      <c r="P2971" s="181">
        <v>12348.240288450923</v>
      </c>
      <c r="Q2971" s="181">
        <v>12375.742924228936</v>
      </c>
      <c r="R2971" s="181">
        <v>12398.393157872619</v>
      </c>
      <c r="S2971" s="181">
        <v>12415.777787356488</v>
      </c>
      <c r="T2971" s="181">
        <v>12427.633600799501</v>
      </c>
      <c r="U2971" s="181">
        <v>12433.798484130855</v>
      </c>
      <c r="V2971" s="181">
        <v>12434.110798981166</v>
      </c>
      <c r="W2971" s="181">
        <v>12428.47748816582</v>
      </c>
      <c r="X2971" s="181">
        <v>12416.794110158746</v>
      </c>
      <c r="Y2971" s="181">
        <v>12398.953952969325</v>
      </c>
    </row>
    <row r="2972" spans="1:25" x14ac:dyDescent="0.25">
      <c r="A2972" s="178" t="s">
        <v>2206</v>
      </c>
      <c r="B2972" s="178" t="s">
        <v>1000</v>
      </c>
      <c r="C2972" s="178" t="s">
        <v>218</v>
      </c>
      <c r="D2972" s="178" t="s">
        <v>2794</v>
      </c>
      <c r="E2972" s="181">
        <v>15177.057933189068</v>
      </c>
      <c r="F2972" s="181">
        <v>15214.388452536861</v>
      </c>
      <c r="G2972" s="181">
        <v>15246.606919815602</v>
      </c>
      <c r="H2972" s="181">
        <v>15281.22755804496</v>
      </c>
      <c r="I2972" s="181">
        <v>15316.786631646317</v>
      </c>
      <c r="J2972" s="182">
        <v>15351.577739797469</v>
      </c>
      <c r="K2972" s="181">
        <v>15384.281279688201</v>
      </c>
      <c r="L2972" s="181">
        <v>15413.917405762404</v>
      </c>
      <c r="M2972" s="181">
        <v>15439.347055753718</v>
      </c>
      <c r="N2972" s="181">
        <v>15459.576674374737</v>
      </c>
      <c r="O2972" s="181">
        <v>15474.171583396936</v>
      </c>
      <c r="P2972" s="181">
        <v>15482.726364913666</v>
      </c>
      <c r="Q2972" s="181">
        <v>15484.869664563492</v>
      </c>
      <c r="R2972" s="181">
        <v>15480.311713159155</v>
      </c>
      <c r="S2972" s="181">
        <v>15468.887029347254</v>
      </c>
      <c r="T2972" s="181">
        <v>15450.706071127781</v>
      </c>
      <c r="U2972" s="181">
        <v>15425.809325049779</v>
      </c>
      <c r="V2972" s="181">
        <v>15394.090429618787</v>
      </c>
      <c r="W2972" s="181">
        <v>15355.589002871382</v>
      </c>
      <c r="X2972" s="181">
        <v>15310.406506139459</v>
      </c>
      <c r="Y2972" s="181">
        <v>15258.660880624722</v>
      </c>
    </row>
    <row r="2973" spans="1:25" x14ac:dyDescent="0.25">
      <c r="A2973" s="178" t="s">
        <v>2206</v>
      </c>
      <c r="B2973" s="178" t="s">
        <v>1000</v>
      </c>
      <c r="C2973" s="178" t="s">
        <v>560</v>
      </c>
      <c r="D2973" s="178" t="s">
        <v>2795</v>
      </c>
      <c r="E2973" s="181">
        <v>1817.8391451155042</v>
      </c>
      <c r="F2973" s="181">
        <v>1877.9910973292435</v>
      </c>
      <c r="G2973" s="181">
        <v>1939.4714984208911</v>
      </c>
      <c r="H2973" s="181">
        <v>2003.2705683090419</v>
      </c>
      <c r="I2973" s="181">
        <v>2069.284474885716</v>
      </c>
      <c r="J2973" s="182">
        <v>2137.3553001076984</v>
      </c>
      <c r="K2973" s="181">
        <v>2207.3545060313486</v>
      </c>
      <c r="L2973" s="181">
        <v>2279.1823474190805</v>
      </c>
      <c r="M2973" s="181">
        <v>2352.697787731342</v>
      </c>
      <c r="N2973" s="181">
        <v>2427.7612842243389</v>
      </c>
      <c r="O2973" s="181">
        <v>2504.3035052342857</v>
      </c>
      <c r="P2973" s="181">
        <v>2582.2492557628575</v>
      </c>
      <c r="Q2973" s="181">
        <v>2661.5182364791453</v>
      </c>
      <c r="R2973" s="181">
        <v>2742.033540804965</v>
      </c>
      <c r="S2973" s="181">
        <v>2823.7308494307035</v>
      </c>
      <c r="T2973" s="181">
        <v>2906.5897045206525</v>
      </c>
      <c r="U2973" s="181">
        <v>2990.5738288720868</v>
      </c>
      <c r="V2973" s="181">
        <v>3075.6135979633759</v>
      </c>
      <c r="W2973" s="181">
        <v>3161.6616244988027</v>
      </c>
      <c r="X2973" s="181">
        <v>3248.6789881427239</v>
      </c>
      <c r="Y2973" s="181">
        <v>3336.627064337421</v>
      </c>
    </row>
    <row r="2974" spans="1:25" x14ac:dyDescent="0.25">
      <c r="A2974" s="178" t="s">
        <v>2206</v>
      </c>
      <c r="B2974" s="178" t="s">
        <v>1000</v>
      </c>
      <c r="C2974" s="178" t="s">
        <v>503</v>
      </c>
      <c r="D2974" s="178" t="s">
        <v>2737</v>
      </c>
      <c r="E2974" s="181">
        <v>2797.0703955052222</v>
      </c>
      <c r="F2974" s="181">
        <v>2888.1217810449357</v>
      </c>
      <c r="G2974" s="181">
        <v>2981.1196123596496</v>
      </c>
      <c r="H2974" s="181">
        <v>3077.5820314315297</v>
      </c>
      <c r="I2974" s="181">
        <v>3177.3441235836044</v>
      </c>
      <c r="J2974" s="182">
        <v>3280.1583069561461</v>
      </c>
      <c r="K2974" s="181">
        <v>3385.8225750545612</v>
      </c>
      <c r="L2974" s="181">
        <v>3494.1794783522951</v>
      </c>
      <c r="M2974" s="181">
        <v>3605.00862011766</v>
      </c>
      <c r="N2974" s="181">
        <v>3718.0923455102798</v>
      </c>
      <c r="O2974" s="181">
        <v>3833.320920137644</v>
      </c>
      <c r="P2974" s="181">
        <v>3950.5758639143755</v>
      </c>
      <c r="Q2974" s="181">
        <v>4069.7311346938068</v>
      </c>
      <c r="R2974" s="181">
        <v>4190.6661343998221</v>
      </c>
      <c r="S2974" s="181">
        <v>4313.279739928842</v>
      </c>
      <c r="T2974" s="181">
        <v>4437.537999660728</v>
      </c>
      <c r="U2974" s="181">
        <v>4563.3828907035204</v>
      </c>
      <c r="V2974" s="181">
        <v>4690.7056492133715</v>
      </c>
      <c r="W2974" s="181">
        <v>4819.4316319928257</v>
      </c>
      <c r="X2974" s="181">
        <v>4949.4992484575059</v>
      </c>
      <c r="Y2974" s="181">
        <v>5080.8474842227779</v>
      </c>
    </row>
    <row r="2975" spans="1:25" x14ac:dyDescent="0.25">
      <c r="A2975" s="178" t="s">
        <v>2206</v>
      </c>
      <c r="B2975" s="178" t="s">
        <v>1000</v>
      </c>
      <c r="C2975" s="178" t="s">
        <v>528</v>
      </c>
      <c r="D2975" s="178" t="s">
        <v>2796</v>
      </c>
      <c r="E2975" s="181">
        <v>21425.046005644221</v>
      </c>
      <c r="F2975" s="181">
        <v>21687.036465214482</v>
      </c>
      <c r="G2975" s="181">
        <v>21944.740569060243</v>
      </c>
      <c r="H2975" s="181">
        <v>22208.898962220177</v>
      </c>
      <c r="I2975" s="181">
        <v>22477.498940007401</v>
      </c>
      <c r="J2975" s="182">
        <v>22748.086843511199</v>
      </c>
      <c r="K2975" s="181">
        <v>23018.690368947475</v>
      </c>
      <c r="L2975" s="181">
        <v>23287.773311280405</v>
      </c>
      <c r="M2975" s="181">
        <v>23553.497483553154</v>
      </c>
      <c r="N2975" s="181">
        <v>23814.178853322675</v>
      </c>
      <c r="O2975" s="181">
        <v>24068.939741608701</v>
      </c>
      <c r="P2975" s="181">
        <v>24316.917861341713</v>
      </c>
      <c r="Q2975" s="181">
        <v>24557.27546150237</v>
      </c>
      <c r="R2975" s="181">
        <v>24789.277375320853</v>
      </c>
      <c r="S2975" s="181">
        <v>25012.365789761428</v>
      </c>
      <c r="T2975" s="181">
        <v>25226.417107160029</v>
      </c>
      <c r="U2975" s="181">
        <v>25431.193272033379</v>
      </c>
      <c r="V2975" s="181">
        <v>25626.208246141749</v>
      </c>
      <c r="W2975" s="181">
        <v>25811.208274423479</v>
      </c>
      <c r="X2975" s="181">
        <v>25986.040768058348</v>
      </c>
      <c r="Y2975" s="181">
        <v>26150.581632512942</v>
      </c>
    </row>
    <row r="2976" spans="1:25" x14ac:dyDescent="0.25">
      <c r="A2976" s="178" t="s">
        <v>2206</v>
      </c>
      <c r="B2976" s="178" t="s">
        <v>1000</v>
      </c>
      <c r="C2976" s="178" t="s">
        <v>530</v>
      </c>
      <c r="D2976" s="178" t="s">
        <v>2797</v>
      </c>
      <c r="E2976" s="181">
        <v>2207.8893287088927</v>
      </c>
      <c r="F2976" s="181">
        <v>2263.5104426610537</v>
      </c>
      <c r="G2976" s="181">
        <v>2319.7410039421829</v>
      </c>
      <c r="H2976" s="181">
        <v>2377.7316131492939</v>
      </c>
      <c r="I2976" s="181">
        <v>2437.3087352609036</v>
      </c>
      <c r="J2976" s="182">
        <v>2498.240198294277</v>
      </c>
      <c r="K2976" s="181">
        <v>2560.3343403547187</v>
      </c>
      <c r="L2976" s="181">
        <v>2623.4379126014815</v>
      </c>
      <c r="M2976" s="181">
        <v>2687.3546627901992</v>
      </c>
      <c r="N2976" s="181">
        <v>2751.8955597173508</v>
      </c>
      <c r="O2976" s="181">
        <v>2816.9559226288993</v>
      </c>
      <c r="P2976" s="181">
        <v>2882.4273848639746</v>
      </c>
      <c r="Q2976" s="181">
        <v>2948.1989327332744</v>
      </c>
      <c r="R2976" s="181">
        <v>3014.1664069178964</v>
      </c>
      <c r="S2976" s="181">
        <v>3080.2423320847543</v>
      </c>
      <c r="T2976" s="181">
        <v>3146.3891918853442</v>
      </c>
      <c r="U2976" s="181">
        <v>3212.5534576220221</v>
      </c>
      <c r="V2976" s="181">
        <v>3278.6475355022999</v>
      </c>
      <c r="W2976" s="181">
        <v>3344.6098994352369</v>
      </c>
      <c r="X2976" s="181">
        <v>3410.3896888038053</v>
      </c>
      <c r="Y2976" s="181">
        <v>3475.9378234992491</v>
      </c>
    </row>
    <row r="2977" spans="1:25" x14ac:dyDescent="0.25">
      <c r="A2977" s="178" t="s">
        <v>2206</v>
      </c>
      <c r="B2977" s="178" t="s">
        <v>1000</v>
      </c>
      <c r="C2977" s="178" t="s">
        <v>240</v>
      </c>
      <c r="D2977" s="178" t="s">
        <v>241</v>
      </c>
      <c r="E2977" s="181">
        <v>3925.1365843713647</v>
      </c>
      <c r="F2977" s="181">
        <v>4003.5217376454079</v>
      </c>
      <c r="G2977" s="181">
        <v>4082.6367459440285</v>
      </c>
      <c r="H2977" s="181">
        <v>4164.5209917468037</v>
      </c>
      <c r="I2977" s="181">
        <v>4248.8681854379356</v>
      </c>
      <c r="J2977" s="182">
        <v>4335.2781004241751</v>
      </c>
      <c r="K2977" s="181">
        <v>4423.4295955198886</v>
      </c>
      <c r="L2977" s="181">
        <v>4513.0748490866927</v>
      </c>
      <c r="M2977" s="181">
        <v>4603.8979728579998</v>
      </c>
      <c r="N2977" s="181">
        <v>4695.6017602848278</v>
      </c>
      <c r="O2977" s="181">
        <v>4788.0380202429242</v>
      </c>
      <c r="P2977" s="181">
        <v>4881.0553292597342</v>
      </c>
      <c r="Q2977" s="181">
        <v>4974.5006270945687</v>
      </c>
      <c r="R2977" s="181">
        <v>5068.2349977375225</v>
      </c>
      <c r="S2977" s="181">
        <v>5162.149678627582</v>
      </c>
      <c r="T2977" s="181">
        <v>5256.2209536038381</v>
      </c>
      <c r="U2977" s="181">
        <v>5350.3988047476923</v>
      </c>
      <c r="V2977" s="181">
        <v>5444.5772433544053</v>
      </c>
      <c r="W2977" s="181">
        <v>5538.6945605176516</v>
      </c>
      <c r="X2977" s="181">
        <v>5632.7071252418527</v>
      </c>
      <c r="Y2977" s="181">
        <v>5726.5743978231785</v>
      </c>
    </row>
    <row r="2978" spans="1:25" x14ac:dyDescent="0.25">
      <c r="A2978" s="178" t="s">
        <v>2206</v>
      </c>
      <c r="B2978" s="178" t="s">
        <v>1004</v>
      </c>
      <c r="C2978" s="178" t="s">
        <v>218</v>
      </c>
      <c r="D2978" s="178" t="s">
        <v>2798</v>
      </c>
      <c r="E2978" s="181">
        <v>670462.50667439552</v>
      </c>
      <c r="F2978" s="181">
        <v>671756.95509382978</v>
      </c>
      <c r="G2978" s="181">
        <v>674214.91083261324</v>
      </c>
      <c r="H2978" s="181">
        <v>677802.31298325839</v>
      </c>
      <c r="I2978" s="181">
        <v>682195.75134452514</v>
      </c>
      <c r="J2978" s="182">
        <v>687129.53042240278</v>
      </c>
      <c r="K2978" s="181">
        <v>692398.87739773863</v>
      </c>
      <c r="L2978" s="181">
        <v>697859.03786546236</v>
      </c>
      <c r="M2978" s="181">
        <v>703385.84297816397</v>
      </c>
      <c r="N2978" s="181">
        <v>708880.70285229839</v>
      </c>
      <c r="O2978" s="181">
        <v>714279.7879717364</v>
      </c>
      <c r="P2978" s="181">
        <v>719534.03322359454</v>
      </c>
      <c r="Q2978" s="181">
        <v>724605.31854710029</v>
      </c>
      <c r="R2978" s="181">
        <v>729463.28335066757</v>
      </c>
      <c r="S2978" s="181">
        <v>734082.80326421128</v>
      </c>
      <c r="T2978" s="181">
        <v>738440.89089030086</v>
      </c>
      <c r="U2978" s="181">
        <v>742565.51504649094</v>
      </c>
      <c r="V2978" s="181">
        <v>746491.2577377269</v>
      </c>
      <c r="W2978" s="181">
        <v>750210.30196882109</v>
      </c>
      <c r="X2978" s="181">
        <v>753715.28185918636</v>
      </c>
      <c r="Y2978" s="181">
        <v>756991.95189148898</v>
      </c>
    </row>
    <row r="2979" spans="1:25" x14ac:dyDescent="0.25">
      <c r="A2979" s="178" t="s">
        <v>2206</v>
      </c>
      <c r="B2979" s="178" t="s">
        <v>1004</v>
      </c>
      <c r="C2979" s="178" t="s">
        <v>872</v>
      </c>
      <c r="D2979" s="178" t="s">
        <v>2799</v>
      </c>
      <c r="E2979" s="181">
        <v>10996.689190599312</v>
      </c>
      <c r="F2979" s="181">
        <v>11459.147597341927</v>
      </c>
      <c r="G2979" s="181">
        <v>11961.652527422139</v>
      </c>
      <c r="H2979" s="181">
        <v>12506.867926055635</v>
      </c>
      <c r="I2979" s="181">
        <v>13092.036734717285</v>
      </c>
      <c r="J2979" s="182">
        <v>13714.800860792806</v>
      </c>
      <c r="K2979" s="181">
        <v>14373.414020258324</v>
      </c>
      <c r="L2979" s="181">
        <v>15066.902414904787</v>
      </c>
      <c r="M2979" s="181">
        <v>15794.379865278586</v>
      </c>
      <c r="N2979" s="181">
        <v>16555.21395095858</v>
      </c>
      <c r="O2979" s="181">
        <v>17349.32938338874</v>
      </c>
      <c r="P2979" s="181">
        <v>18176.838957493306</v>
      </c>
      <c r="Q2979" s="181">
        <v>19037.995690618791</v>
      </c>
      <c r="R2979" s="181">
        <v>19933.145259120811</v>
      </c>
      <c r="S2979" s="181">
        <v>20862.681722950489</v>
      </c>
      <c r="T2979" s="181">
        <v>21826.972816468413</v>
      </c>
      <c r="U2979" s="181">
        <v>22827.861782311855</v>
      </c>
      <c r="V2979" s="181">
        <v>23867.551672557231</v>
      </c>
      <c r="W2979" s="181">
        <v>24947.03043274126</v>
      </c>
      <c r="X2979" s="181">
        <v>26067.287494903292</v>
      </c>
      <c r="Y2979" s="181">
        <v>27229.048840067037</v>
      </c>
    </row>
    <row r="2980" spans="1:25" x14ac:dyDescent="0.25">
      <c r="A2980" s="178" t="s">
        <v>2206</v>
      </c>
      <c r="B2980" s="178" t="s">
        <v>1004</v>
      </c>
      <c r="C2980" s="178" t="s">
        <v>240</v>
      </c>
      <c r="D2980" s="178" t="s">
        <v>241</v>
      </c>
      <c r="E2980" s="181">
        <v>100.55757587745941</v>
      </c>
      <c r="F2980" s="181">
        <v>102.78704011934892</v>
      </c>
      <c r="G2980" s="181">
        <v>105.24717106402237</v>
      </c>
      <c r="H2980" s="181">
        <v>107.94462311770971</v>
      </c>
      <c r="I2980" s="181">
        <v>110.83906863274785</v>
      </c>
      <c r="J2980" s="182">
        <v>113.89597075256532</v>
      </c>
      <c r="K2980" s="181">
        <v>117.0878932396169</v>
      </c>
      <c r="L2980" s="181">
        <v>120.39521697269777</v>
      </c>
      <c r="M2980" s="181">
        <v>123.80011242127877</v>
      </c>
      <c r="N2980" s="181">
        <v>127.28770605286485</v>
      </c>
      <c r="O2980" s="181">
        <v>130.84814084023813</v>
      </c>
      <c r="P2980" s="181">
        <v>134.47341230655948</v>
      </c>
      <c r="Q2980" s="181">
        <v>138.15687204219981</v>
      </c>
      <c r="R2980" s="181">
        <v>141.89278121081134</v>
      </c>
      <c r="S2980" s="181">
        <v>145.67593163383546</v>
      </c>
      <c r="T2980" s="181">
        <v>149.50109757023648</v>
      </c>
      <c r="U2980" s="181">
        <v>153.37314027283981</v>
      </c>
      <c r="V2980" s="181">
        <v>157.29870556873723</v>
      </c>
      <c r="W2980" s="181">
        <v>161.27584871056933</v>
      </c>
      <c r="X2980" s="181">
        <v>165.3025384757</v>
      </c>
      <c r="Y2980" s="181">
        <v>169.37501782226045</v>
      </c>
    </row>
    <row r="2981" spans="1:25" x14ac:dyDescent="0.25">
      <c r="A2981" s="178" t="s">
        <v>2206</v>
      </c>
      <c r="B2981" s="178" t="s">
        <v>1007</v>
      </c>
      <c r="C2981" s="178" t="s">
        <v>684</v>
      </c>
      <c r="D2981" s="178" t="s">
        <v>2800</v>
      </c>
      <c r="E2981" s="181">
        <v>2798.0010909663361</v>
      </c>
      <c r="F2981" s="181">
        <v>2770.1933535008661</v>
      </c>
      <c r="G2981" s="181">
        <v>2748.4255007389061</v>
      </c>
      <c r="H2981" s="181">
        <v>2732.6804437244364</v>
      </c>
      <c r="I2981" s="181">
        <v>2721.7229172083353</v>
      </c>
      <c r="J2981" s="182">
        <v>2714.563822332625</v>
      </c>
      <c r="K2981" s="181">
        <v>2710.46751953585</v>
      </c>
      <c r="L2981" s="181">
        <v>2708.7872966709506</v>
      </c>
      <c r="M2981" s="181">
        <v>2708.9220519706191</v>
      </c>
      <c r="N2981" s="181">
        <v>2710.420661374108</v>
      </c>
      <c r="O2981" s="181">
        <v>2712.9673892917185</v>
      </c>
      <c r="P2981" s="181">
        <v>2716.2613834491335</v>
      </c>
      <c r="Q2981" s="181">
        <v>2720.0235722061861</v>
      </c>
      <c r="R2981" s="181">
        <v>2724.0111645218808</v>
      </c>
      <c r="S2981" s="181">
        <v>2728.0435737745147</v>
      </c>
      <c r="T2981" s="181">
        <v>2731.9778542663857</v>
      </c>
      <c r="U2981" s="181">
        <v>2735.520564769618</v>
      </c>
      <c r="V2981" s="181">
        <v>2738.4053465169786</v>
      </c>
      <c r="W2981" s="181">
        <v>2740.5667799303819</v>
      </c>
      <c r="X2981" s="181">
        <v>2741.9588238673259</v>
      </c>
      <c r="Y2981" s="181">
        <v>2742.520362524011</v>
      </c>
    </row>
    <row r="2982" spans="1:25" x14ac:dyDescent="0.25">
      <c r="A2982" s="178" t="s">
        <v>2206</v>
      </c>
      <c r="B2982" s="178" t="s">
        <v>1007</v>
      </c>
      <c r="C2982" s="178" t="s">
        <v>240</v>
      </c>
      <c r="D2982" s="178" t="s">
        <v>241</v>
      </c>
      <c r="E2982" s="181">
        <v>31120.309709406993</v>
      </c>
      <c r="F2982" s="181">
        <v>31134.043059097239</v>
      </c>
      <c r="G2982" s="181">
        <v>31213.258500502918</v>
      </c>
      <c r="H2982" s="181">
        <v>31359.850474019786</v>
      </c>
      <c r="I2982" s="181">
        <v>31561.623442501765</v>
      </c>
      <c r="J2982" s="182">
        <v>31808.710653894737</v>
      </c>
      <c r="K2982" s="181">
        <v>32093.796699203689</v>
      </c>
      <c r="L2982" s="181">
        <v>32410.294107619931</v>
      </c>
      <c r="M2982" s="181">
        <v>32751.866305791184</v>
      </c>
      <c r="N2982" s="181">
        <v>33113.7234741461</v>
      </c>
      <c r="O2982" s="181">
        <v>33492.530837593593</v>
      </c>
      <c r="P2982" s="181">
        <v>33884.987210842919</v>
      </c>
      <c r="Q2982" s="181">
        <v>34287.917567342294</v>
      </c>
      <c r="R2982" s="181">
        <v>34698.468144144994</v>
      </c>
      <c r="S2982" s="181">
        <v>35114.460589440132</v>
      </c>
      <c r="T2982" s="181">
        <v>35534.111131291822</v>
      </c>
      <c r="U2982" s="181">
        <v>35953.58101131396</v>
      </c>
      <c r="V2982" s="181">
        <v>36369.229086122265</v>
      </c>
      <c r="W2982" s="181">
        <v>36779.959676320126</v>
      </c>
      <c r="X2982" s="181">
        <v>37184.89789707461</v>
      </c>
      <c r="Y2982" s="181">
        <v>37582.930244323121</v>
      </c>
    </row>
    <row r="2983" spans="1:25" x14ac:dyDescent="0.25">
      <c r="A2983" s="178" t="s">
        <v>2206</v>
      </c>
      <c r="B2983" s="178" t="s">
        <v>1010</v>
      </c>
      <c r="C2983" s="178" t="s">
        <v>218</v>
      </c>
      <c r="D2983" s="178" t="s">
        <v>2801</v>
      </c>
      <c r="E2983" s="181">
        <v>502010.64050438657</v>
      </c>
      <c r="F2983" s="181">
        <v>507616.274288068</v>
      </c>
      <c r="G2983" s="181">
        <v>512413.74403151736</v>
      </c>
      <c r="H2983" s="181">
        <v>516788.73341062898</v>
      </c>
      <c r="I2983" s="181">
        <v>520789.08987332042</v>
      </c>
      <c r="J2983" s="182">
        <v>524430.85389298073</v>
      </c>
      <c r="K2983" s="181">
        <v>527726.38707344886</v>
      </c>
      <c r="L2983" s="181">
        <v>530687.54064676596</v>
      </c>
      <c r="M2983" s="181">
        <v>533311.14687087608</v>
      </c>
      <c r="N2983" s="181">
        <v>535590.61498295888</v>
      </c>
      <c r="O2983" s="181">
        <v>537532.38369571592</v>
      </c>
      <c r="P2983" s="181">
        <v>539140.30984521448</v>
      </c>
      <c r="Q2983" s="181">
        <v>540416.47317759763</v>
      </c>
      <c r="R2983" s="181">
        <v>541361.81523405004</v>
      </c>
      <c r="S2983" s="181">
        <v>541976.36922992731</v>
      </c>
      <c r="T2983" s="181">
        <v>542259.5961847459</v>
      </c>
      <c r="U2983" s="181">
        <v>542216.48923985113</v>
      </c>
      <c r="V2983" s="181">
        <v>541853.41698263725</v>
      </c>
      <c r="W2983" s="181">
        <v>541172.58139747719</v>
      </c>
      <c r="X2983" s="181">
        <v>540175.69442655123</v>
      </c>
      <c r="Y2983" s="181">
        <v>538859.11526803439</v>
      </c>
    </row>
    <row r="2984" spans="1:25" x14ac:dyDescent="0.25">
      <c r="A2984" s="178" t="s">
        <v>2206</v>
      </c>
      <c r="B2984" s="178" t="s">
        <v>1010</v>
      </c>
      <c r="C2984" s="178" t="s">
        <v>600</v>
      </c>
      <c r="D2984" s="178" t="s">
        <v>2802</v>
      </c>
      <c r="E2984" s="181">
        <v>12311.921935968232</v>
      </c>
      <c r="F2984" s="181">
        <v>12461.754261903996</v>
      </c>
      <c r="G2984" s="181">
        <v>12592.012053412003</v>
      </c>
      <c r="H2984" s="181">
        <v>12712.123773840771</v>
      </c>
      <c r="I2984" s="181">
        <v>12823.236981982</v>
      </c>
      <c r="J2984" s="182">
        <v>12925.719900814393</v>
      </c>
      <c r="K2984" s="181">
        <v>13019.851504829949</v>
      </c>
      <c r="L2984" s="181">
        <v>13105.899322994275</v>
      </c>
      <c r="M2984" s="181">
        <v>13183.760718071315</v>
      </c>
      <c r="N2984" s="181">
        <v>13253.247990546055</v>
      </c>
      <c r="O2984" s="181">
        <v>13314.49548031315</v>
      </c>
      <c r="P2984" s="181">
        <v>13367.574094554559</v>
      </c>
      <c r="Q2984" s="181">
        <v>13412.510965503223</v>
      </c>
      <c r="R2984" s="181">
        <v>13449.305104604075</v>
      </c>
      <c r="S2984" s="181">
        <v>13477.932979314157</v>
      </c>
      <c r="T2984" s="181">
        <v>13498.356768401023</v>
      </c>
      <c r="U2984" s="181">
        <v>13510.676395506922</v>
      </c>
      <c r="V2984" s="181">
        <v>13515.026536110781</v>
      </c>
      <c r="W2984" s="181">
        <v>13511.438420715924</v>
      </c>
      <c r="X2984" s="181">
        <v>13499.931203885513</v>
      </c>
      <c r="Y2984" s="181">
        <v>13480.390255974235</v>
      </c>
    </row>
    <row r="2985" spans="1:25" x14ac:dyDescent="0.25">
      <c r="A2985" s="178" t="s">
        <v>2206</v>
      </c>
      <c r="B2985" s="178" t="s">
        <v>1010</v>
      </c>
      <c r="C2985" s="178" t="s">
        <v>674</v>
      </c>
      <c r="D2985" s="178" t="s">
        <v>2803</v>
      </c>
      <c r="E2985" s="181">
        <v>9225.9906649581117</v>
      </c>
      <c r="F2985" s="181">
        <v>9373.4086843645</v>
      </c>
      <c r="G2985" s="181">
        <v>9507.0266824122627</v>
      </c>
      <c r="H2985" s="181">
        <v>9633.8284173423599</v>
      </c>
      <c r="I2985" s="181">
        <v>9754.6047072411147</v>
      </c>
      <c r="J2985" s="182">
        <v>9869.5638098197669</v>
      </c>
      <c r="K2985" s="181">
        <v>9978.8492515861599</v>
      </c>
      <c r="L2985" s="181">
        <v>10082.598432267068</v>
      </c>
      <c r="M2985" s="181">
        <v>10180.665477385506</v>
      </c>
      <c r="N2985" s="181">
        <v>10272.836875080075</v>
      </c>
      <c r="O2985" s="181">
        <v>10359.14696055768</v>
      </c>
      <c r="P2985" s="181">
        <v>10439.581567042011</v>
      </c>
      <c r="Q2985" s="181">
        <v>10514.092514855725</v>
      </c>
      <c r="R2985" s="181">
        <v>10582.609287758272</v>
      </c>
      <c r="S2985" s="181">
        <v>10645.043020916528</v>
      </c>
      <c r="T2985" s="181">
        <v>10701.29270710148</v>
      </c>
      <c r="U2985" s="181">
        <v>10751.365961015948</v>
      </c>
      <c r="V2985" s="181">
        <v>10795.298807058942</v>
      </c>
      <c r="W2985" s="181">
        <v>10833.045407587713</v>
      </c>
      <c r="X2985" s="181">
        <v>10864.550046697623</v>
      </c>
      <c r="Y2985" s="181">
        <v>10889.648629887024</v>
      </c>
    </row>
    <row r="2986" spans="1:25" x14ac:dyDescent="0.25">
      <c r="A2986" s="178" t="s">
        <v>2206</v>
      </c>
      <c r="B2986" s="178" t="s">
        <v>1010</v>
      </c>
      <c r="C2986" s="178" t="s">
        <v>1013</v>
      </c>
      <c r="D2986" s="178" t="s">
        <v>2804</v>
      </c>
      <c r="E2986" s="181">
        <v>3291.1128714762176</v>
      </c>
      <c r="F2986" s="181">
        <v>3464.1399027205239</v>
      </c>
      <c r="G2986" s="181">
        <v>3640.0779770696277</v>
      </c>
      <c r="H2986" s="181">
        <v>3821.4922701199848</v>
      </c>
      <c r="I2986" s="181">
        <v>4008.7766242525818</v>
      </c>
      <c r="J2986" s="182">
        <v>4202.1180197947006</v>
      </c>
      <c r="K2986" s="181">
        <v>4401.6839130098761</v>
      </c>
      <c r="L2986" s="181">
        <v>4607.644512586503</v>
      </c>
      <c r="M2986" s="181">
        <v>4820.0413731862209</v>
      </c>
      <c r="N2986" s="181">
        <v>5038.869312018971</v>
      </c>
      <c r="O2986" s="181">
        <v>5264.2293362721448</v>
      </c>
      <c r="P2986" s="181">
        <v>5496.193355615459</v>
      </c>
      <c r="Q2986" s="181">
        <v>5734.8070313421695</v>
      </c>
      <c r="R2986" s="181">
        <v>5980.092217333</v>
      </c>
      <c r="S2986" s="181">
        <v>6232.0459096661207</v>
      </c>
      <c r="T2986" s="181">
        <v>6490.640724871826</v>
      </c>
      <c r="U2986" s="181">
        <v>6755.8978762856104</v>
      </c>
      <c r="V2986" s="181">
        <v>7027.8454623024008</v>
      </c>
      <c r="W2986" s="181">
        <v>7306.4464029718165</v>
      </c>
      <c r="X2986" s="181">
        <v>7591.6379506393705</v>
      </c>
      <c r="Y2986" s="181">
        <v>7883.2575293595619</v>
      </c>
    </row>
    <row r="2987" spans="1:25" x14ac:dyDescent="0.25">
      <c r="A2987" s="178" t="s">
        <v>2206</v>
      </c>
      <c r="B2987" s="178" t="s">
        <v>1010</v>
      </c>
      <c r="C2987" s="178" t="s">
        <v>1482</v>
      </c>
      <c r="D2987" s="178" t="s">
        <v>2805</v>
      </c>
      <c r="E2987" s="181">
        <v>8924.3737122729472</v>
      </c>
      <c r="F2987" s="181">
        <v>9393.5639070342368</v>
      </c>
      <c r="G2987" s="181">
        <v>9870.6478561498407</v>
      </c>
      <c r="H2987" s="181">
        <v>10362.581439455655</v>
      </c>
      <c r="I2987" s="181">
        <v>10870.432622934288</v>
      </c>
      <c r="J2987" s="182">
        <v>11394.708433352271</v>
      </c>
      <c r="K2987" s="181">
        <v>11935.862954885564</v>
      </c>
      <c r="L2987" s="181">
        <v>12494.357735345997</v>
      </c>
      <c r="M2987" s="181">
        <v>13070.305456778957</v>
      </c>
      <c r="N2987" s="181">
        <v>13663.692065228484</v>
      </c>
      <c r="O2987" s="181">
        <v>14274.791457678095</v>
      </c>
      <c r="P2987" s="181">
        <v>14903.798628584414</v>
      </c>
      <c r="Q2987" s="181">
        <v>15550.837395774759</v>
      </c>
      <c r="R2987" s="181">
        <v>16215.967019507369</v>
      </c>
      <c r="S2987" s="181">
        <v>16899.179354172516</v>
      </c>
      <c r="T2987" s="181">
        <v>17600.400145155807</v>
      </c>
      <c r="U2987" s="181">
        <v>18319.686915775648</v>
      </c>
      <c r="V2987" s="181">
        <v>19057.115859279387</v>
      </c>
      <c r="W2987" s="181">
        <v>19812.586427509803</v>
      </c>
      <c r="X2987" s="181">
        <v>20585.928470265404</v>
      </c>
      <c r="Y2987" s="181">
        <v>21376.701137125394</v>
      </c>
    </row>
    <row r="2988" spans="1:25" x14ac:dyDescent="0.25">
      <c r="A2988" s="178" t="s">
        <v>2206</v>
      </c>
      <c r="B2988" s="178" t="s">
        <v>1010</v>
      </c>
      <c r="C2988" s="178" t="s">
        <v>610</v>
      </c>
      <c r="D2988" s="178" t="s">
        <v>2806</v>
      </c>
      <c r="E2988" s="181">
        <v>6567.8630309198097</v>
      </c>
      <c r="F2988" s="181">
        <v>6913.1619879104719</v>
      </c>
      <c r="G2988" s="181">
        <v>7264.2703270572792</v>
      </c>
      <c r="H2988" s="181">
        <v>7626.3072048965487</v>
      </c>
      <c r="I2988" s="181">
        <v>8000.0585874267454</v>
      </c>
      <c r="J2988" s="182">
        <v>8385.8976193034996</v>
      </c>
      <c r="K2988" s="181">
        <v>8784.1584822597142</v>
      </c>
      <c r="L2988" s="181">
        <v>9195.1808508661816</v>
      </c>
      <c r="M2988" s="181">
        <v>9619.0476530979067</v>
      </c>
      <c r="N2988" s="181">
        <v>10055.748545992936</v>
      </c>
      <c r="O2988" s="181">
        <v>10505.485103121615</v>
      </c>
      <c r="P2988" s="181">
        <v>10968.40083000312</v>
      </c>
      <c r="Q2988" s="181">
        <v>11444.586849953981</v>
      </c>
      <c r="R2988" s="181">
        <v>11934.08677536335</v>
      </c>
      <c r="S2988" s="181">
        <v>12436.894611496951</v>
      </c>
      <c r="T2988" s="181">
        <v>12952.955710919292</v>
      </c>
      <c r="U2988" s="181">
        <v>13482.312407724461</v>
      </c>
      <c r="V2988" s="181">
        <v>14025.020776078396</v>
      </c>
      <c r="W2988" s="181">
        <v>14581.006817900565</v>
      </c>
      <c r="X2988" s="181">
        <v>15150.145311718396</v>
      </c>
      <c r="Y2988" s="181">
        <v>15732.111815136905</v>
      </c>
    </row>
    <row r="2989" spans="1:25" x14ac:dyDescent="0.25">
      <c r="A2989" s="178" t="s">
        <v>2206</v>
      </c>
      <c r="B2989" s="178" t="s">
        <v>1010</v>
      </c>
      <c r="C2989" s="178" t="s">
        <v>254</v>
      </c>
      <c r="D2989" s="178" t="s">
        <v>2807</v>
      </c>
      <c r="E2989" s="181">
        <v>4429.8707540630639</v>
      </c>
      <c r="F2989" s="181">
        <v>4625.5132937398839</v>
      </c>
      <c r="G2989" s="181">
        <v>4821.6027862927758</v>
      </c>
      <c r="H2989" s="181">
        <v>5021.45944717151</v>
      </c>
      <c r="I2989" s="181">
        <v>5225.4664479170433</v>
      </c>
      <c r="J2989" s="182">
        <v>5433.725361168802</v>
      </c>
      <c r="K2989" s="181">
        <v>5646.3074518304757</v>
      </c>
      <c r="L2989" s="181">
        <v>5863.283144668264</v>
      </c>
      <c r="M2989" s="181">
        <v>6084.556106073218</v>
      </c>
      <c r="N2989" s="181">
        <v>6309.9724151126211</v>
      </c>
      <c r="O2989" s="181">
        <v>6539.5128733970996</v>
      </c>
      <c r="P2989" s="181">
        <v>6773.120976161842</v>
      </c>
      <c r="Q2989" s="181">
        <v>7010.7078720321979</v>
      </c>
      <c r="R2989" s="181">
        <v>7252.15662564589</v>
      </c>
      <c r="S2989" s="181">
        <v>7497.3221069918191</v>
      </c>
      <c r="T2989" s="181">
        <v>7746.0327378639904</v>
      </c>
      <c r="U2989" s="181">
        <v>7998.1780116026393</v>
      </c>
      <c r="V2989" s="181">
        <v>8253.6571516374897</v>
      </c>
      <c r="W2989" s="181">
        <v>8512.2948133447135</v>
      </c>
      <c r="X2989" s="181">
        <v>8773.8897680517821</v>
      </c>
      <c r="Y2989" s="181">
        <v>9038.1310016985008</v>
      </c>
    </row>
    <row r="2990" spans="1:25" x14ac:dyDescent="0.25">
      <c r="A2990" s="178" t="s">
        <v>2206</v>
      </c>
      <c r="B2990" s="178" t="s">
        <v>1010</v>
      </c>
      <c r="C2990" s="178" t="s">
        <v>248</v>
      </c>
      <c r="D2990" s="178" t="s">
        <v>2808</v>
      </c>
      <c r="E2990" s="181">
        <v>1761.4840400014543</v>
      </c>
      <c r="F2990" s="181">
        <v>1854.0923357141953</v>
      </c>
      <c r="G2990" s="181">
        <v>1948.2586928393234</v>
      </c>
      <c r="H2990" s="181">
        <v>2045.3560560461383</v>
      </c>
      <c r="I2990" s="181">
        <v>2145.5952194020192</v>
      </c>
      <c r="J2990" s="182">
        <v>2249.076259347722</v>
      </c>
      <c r="K2990" s="181">
        <v>2355.8888025679375</v>
      </c>
      <c r="L2990" s="181">
        <v>2466.1239489124091</v>
      </c>
      <c r="M2990" s="181">
        <v>2579.8039394515963</v>
      </c>
      <c r="N2990" s="181">
        <v>2696.9260002295978</v>
      </c>
      <c r="O2990" s="181">
        <v>2817.5441927616102</v>
      </c>
      <c r="P2990" s="181">
        <v>2941.6970048602584</v>
      </c>
      <c r="Q2990" s="181">
        <v>3069.4088755656057</v>
      </c>
      <c r="R2990" s="181">
        <v>3200.6915016087005</v>
      </c>
      <c r="S2990" s="181">
        <v>3335.5432752171664</v>
      </c>
      <c r="T2990" s="181">
        <v>3473.9495400887945</v>
      </c>
      <c r="U2990" s="181">
        <v>3615.9216501191718</v>
      </c>
      <c r="V2990" s="181">
        <v>3761.4746442559581</v>
      </c>
      <c r="W2990" s="181">
        <v>3910.5886764035163</v>
      </c>
      <c r="X2990" s="181">
        <v>4063.2301624836809</v>
      </c>
      <c r="Y2990" s="181">
        <v>4219.3120878772415</v>
      </c>
    </row>
    <row r="2991" spans="1:25" x14ac:dyDescent="0.25">
      <c r="A2991" s="178" t="s">
        <v>2206</v>
      </c>
      <c r="B2991" s="178" t="s">
        <v>1010</v>
      </c>
      <c r="C2991" s="178" t="s">
        <v>1331</v>
      </c>
      <c r="D2991" s="178" t="s">
        <v>2809</v>
      </c>
      <c r="E2991" s="181">
        <v>18471.473581960505</v>
      </c>
      <c r="F2991" s="181">
        <v>19279.286872251872</v>
      </c>
      <c r="G2991" s="181">
        <v>20088.291696276337</v>
      </c>
      <c r="H2991" s="181">
        <v>20912.313494244074</v>
      </c>
      <c r="I2991" s="181">
        <v>21752.928331486026</v>
      </c>
      <c r="J2991" s="182">
        <v>22610.537878436651</v>
      </c>
      <c r="K2991" s="181">
        <v>23485.417061656699</v>
      </c>
      <c r="L2991" s="181">
        <v>24377.836842699453</v>
      </c>
      <c r="M2991" s="181">
        <v>25287.374670728488</v>
      </c>
      <c r="N2991" s="181">
        <v>26213.369441305589</v>
      </c>
      <c r="O2991" s="181">
        <v>27155.7205681542</v>
      </c>
      <c r="P2991" s="181">
        <v>28114.172761139565</v>
      </c>
      <c r="Q2991" s="181">
        <v>29088.336924701089</v>
      </c>
      <c r="R2991" s="181">
        <v>30077.7081135353</v>
      </c>
      <c r="S2991" s="181">
        <v>31081.665313783</v>
      </c>
      <c r="T2991" s="181">
        <v>32099.478920921589</v>
      </c>
      <c r="U2991" s="181">
        <v>33130.67349618431</v>
      </c>
      <c r="V2991" s="181">
        <v>34174.814660076612</v>
      </c>
      <c r="W2991" s="181">
        <v>35231.160110512516</v>
      </c>
      <c r="X2991" s="181">
        <v>36298.861672429863</v>
      </c>
      <c r="Y2991" s="181">
        <v>37376.618549067076</v>
      </c>
    </row>
    <row r="2992" spans="1:25" x14ac:dyDescent="0.25">
      <c r="A2992" s="178" t="s">
        <v>2206</v>
      </c>
      <c r="B2992" s="178" t="s">
        <v>1010</v>
      </c>
      <c r="C2992" s="178" t="s">
        <v>1687</v>
      </c>
      <c r="D2992" s="178" t="s">
        <v>789</v>
      </c>
      <c r="E2992" s="181">
        <v>6090.81580983613</v>
      </c>
      <c r="F2992" s="181">
        <v>6277.7911889725601</v>
      </c>
      <c r="G2992" s="181">
        <v>6459.5294695809407</v>
      </c>
      <c r="H2992" s="181">
        <v>6640.5176594414797</v>
      </c>
      <c r="I2992" s="181">
        <v>6821.1808095769793</v>
      </c>
      <c r="J2992" s="182">
        <v>7001.558208444927</v>
      </c>
      <c r="K2992" s="181">
        <v>7181.6471614146913</v>
      </c>
      <c r="L2992" s="181">
        <v>7361.4426093318771</v>
      </c>
      <c r="M2992" s="181">
        <v>7540.7316379211534</v>
      </c>
      <c r="N2992" s="181">
        <v>7719.2404217158128</v>
      </c>
      <c r="O2992" s="181">
        <v>7896.870711097301</v>
      </c>
      <c r="P2992" s="181">
        <v>8073.4838927366336</v>
      </c>
      <c r="Q2992" s="181">
        <v>8248.9095808922211</v>
      </c>
      <c r="R2992" s="181">
        <v>8422.9528390372725</v>
      </c>
      <c r="S2992" s="181">
        <v>8595.3959140293264</v>
      </c>
      <c r="T2992" s="181">
        <v>8766.00200630988</v>
      </c>
      <c r="U2992" s="181">
        <v>8934.6146294590835</v>
      </c>
      <c r="V2992" s="181">
        <v>9101.0962195158081</v>
      </c>
      <c r="W2992" s="181">
        <v>9265.2354330112812</v>
      </c>
      <c r="X2992" s="181">
        <v>9426.8044563612439</v>
      </c>
      <c r="Y2992" s="181">
        <v>9585.4714563981779</v>
      </c>
    </row>
    <row r="2993" spans="1:25" x14ac:dyDescent="0.25">
      <c r="A2993" s="178" t="s">
        <v>2206</v>
      </c>
      <c r="B2993" s="178" t="s">
        <v>1010</v>
      </c>
      <c r="C2993" s="178" t="s">
        <v>967</v>
      </c>
      <c r="D2993" s="178" t="s">
        <v>2810</v>
      </c>
      <c r="E2993" s="181">
        <v>4554.0056223450538</v>
      </c>
      <c r="F2993" s="181">
        <v>4675.2325560369836</v>
      </c>
      <c r="G2993" s="181">
        <v>4791.5441311172681</v>
      </c>
      <c r="H2993" s="181">
        <v>4906.3079163323773</v>
      </c>
      <c r="I2993" s="181">
        <v>5019.8493355371211</v>
      </c>
      <c r="J2993" s="182">
        <v>5132.2060102216001</v>
      </c>
      <c r="K2993" s="181">
        <v>5243.3843994426688</v>
      </c>
      <c r="L2993" s="181">
        <v>5353.3892224521041</v>
      </c>
      <c r="M2993" s="181">
        <v>5462.0746470601398</v>
      </c>
      <c r="N2993" s="181">
        <v>5569.2532844970792</v>
      </c>
      <c r="O2993" s="181">
        <v>5674.8669797932189</v>
      </c>
      <c r="P2993" s="181">
        <v>5778.8297201628175</v>
      </c>
      <c r="Q2993" s="181">
        <v>5881.0343211550708</v>
      </c>
      <c r="R2993" s="181">
        <v>5981.3579880579355</v>
      </c>
      <c r="S2993" s="181">
        <v>6079.6638689906904</v>
      </c>
      <c r="T2993" s="181">
        <v>6175.8040093497593</v>
      </c>
      <c r="U2993" s="181">
        <v>6269.6893175174164</v>
      </c>
      <c r="V2993" s="181">
        <v>6361.2455154073477</v>
      </c>
      <c r="W2993" s="181">
        <v>6450.3483225473228</v>
      </c>
      <c r="X2993" s="181">
        <v>6536.864198446483</v>
      </c>
      <c r="Y2993" s="181">
        <v>6620.5900770152057</v>
      </c>
    </row>
    <row r="2994" spans="1:25" x14ac:dyDescent="0.25">
      <c r="A2994" s="178" t="s">
        <v>2206</v>
      </c>
      <c r="B2994" s="178" t="s">
        <v>1010</v>
      </c>
      <c r="C2994" s="178" t="s">
        <v>836</v>
      </c>
      <c r="D2994" s="178" t="s">
        <v>2811</v>
      </c>
      <c r="E2994" s="181">
        <v>8578.6427154875746</v>
      </c>
      <c r="F2994" s="181">
        <v>9029.6564421910916</v>
      </c>
      <c r="G2994" s="181">
        <v>9488.2581185337349</v>
      </c>
      <c r="H2994" s="181">
        <v>9961.1341529748443</v>
      </c>
      <c r="I2994" s="181">
        <v>10449.311138404008</v>
      </c>
      <c r="J2994" s="182">
        <v>10953.276459327692</v>
      </c>
      <c r="K2994" s="181">
        <v>11473.466608662253</v>
      </c>
      <c r="L2994" s="181">
        <v>12010.32525381803</v>
      </c>
      <c r="M2994" s="181">
        <v>12563.960711528383</v>
      </c>
      <c r="N2994" s="181">
        <v>13134.359472288805</v>
      </c>
      <c r="O2994" s="181">
        <v>13721.784822290369</v>
      </c>
      <c r="P2994" s="181">
        <v>14326.424201887861</v>
      </c>
      <c r="Q2994" s="181">
        <v>14948.396632195439</v>
      </c>
      <c r="R2994" s="181">
        <v>15587.759077723893</v>
      </c>
      <c r="S2994" s="181">
        <v>16244.503708425109</v>
      </c>
      <c r="T2994" s="181">
        <v>16918.559146314772</v>
      </c>
      <c r="U2994" s="181">
        <v>17609.980686253049</v>
      </c>
      <c r="V2994" s="181">
        <v>18318.841569754401</v>
      </c>
      <c r="W2994" s="181">
        <v>19045.045143905769</v>
      </c>
      <c r="X2994" s="181">
        <v>19788.427850138942</v>
      </c>
      <c r="Y2994" s="181">
        <v>20548.565916615928</v>
      </c>
    </row>
    <row r="2995" spans="1:25" x14ac:dyDescent="0.25">
      <c r="A2995" s="178" t="s">
        <v>2206</v>
      </c>
      <c r="B2995" s="178" t="s">
        <v>1010</v>
      </c>
      <c r="C2995" s="178" t="s">
        <v>1178</v>
      </c>
      <c r="D2995" s="178" t="s">
        <v>2812</v>
      </c>
      <c r="E2995" s="181">
        <v>2989.4959187910536</v>
      </c>
      <c r="F2995" s="181">
        <v>3146.6657345784311</v>
      </c>
      <c r="G2995" s="181">
        <v>3306.4798083481587</v>
      </c>
      <c r="H2995" s="181">
        <v>3471.2682279082387</v>
      </c>
      <c r="I2995" s="181">
        <v>3641.3887416059888</v>
      </c>
      <c r="J2995" s="182">
        <v>3817.011193791066</v>
      </c>
      <c r="K2995" s="181">
        <v>3998.2876940494875</v>
      </c>
      <c r="L2995" s="181">
        <v>4185.372852143716</v>
      </c>
      <c r="M2995" s="181">
        <v>4378.3044144216374</v>
      </c>
      <c r="N2995" s="181">
        <v>4577.0776730745756</v>
      </c>
      <c r="O2995" s="181">
        <v>4781.7843783968146</v>
      </c>
      <c r="P2995" s="181">
        <v>4992.4898498327275</v>
      </c>
      <c r="Q2995" s="181">
        <v>5209.2355640059259</v>
      </c>
      <c r="R2995" s="181">
        <v>5432.0413719788894</v>
      </c>
      <c r="S2995" s="181">
        <v>5660.904545126863</v>
      </c>
      <c r="T2995" s="181">
        <v>5895.8002095624652</v>
      </c>
      <c r="U2995" s="181">
        <v>6136.7476345062769</v>
      </c>
      <c r="V2995" s="181">
        <v>6383.7723432509474</v>
      </c>
      <c r="W2995" s="181">
        <v>6636.8406540709757</v>
      </c>
      <c r="X2995" s="181">
        <v>6895.8955698762193</v>
      </c>
      <c r="Y2995" s="181">
        <v>7160.7894141376291</v>
      </c>
    </row>
    <row r="2996" spans="1:25" x14ac:dyDescent="0.25">
      <c r="A2996" s="178" t="s">
        <v>2206</v>
      </c>
      <c r="B2996" s="178" t="s">
        <v>1010</v>
      </c>
      <c r="C2996" s="178" t="s">
        <v>602</v>
      </c>
      <c r="D2996" s="178" t="s">
        <v>2813</v>
      </c>
      <c r="E2996" s="181">
        <v>9758.4369181676393</v>
      </c>
      <c r="F2996" s="181">
        <v>10097.244575789742</v>
      </c>
      <c r="G2996" s="181">
        <v>10430.091314829559</v>
      </c>
      <c r="H2996" s="181">
        <v>10764.165829935129</v>
      </c>
      <c r="I2996" s="181">
        <v>11100.159579591798</v>
      </c>
      <c r="J2996" s="182">
        <v>11438.144574794587</v>
      </c>
      <c r="K2996" s="181">
        <v>11778.124998496342</v>
      </c>
      <c r="L2996" s="181">
        <v>12120.101101361519</v>
      </c>
      <c r="M2996" s="181">
        <v>12463.72947923474</v>
      </c>
      <c r="N2996" s="181">
        <v>12808.560194137392</v>
      </c>
      <c r="O2996" s="181">
        <v>13154.428683763161</v>
      </c>
      <c r="P2996" s="181">
        <v>13501.100287186076</v>
      </c>
      <c r="Q2996" s="181">
        <v>13848.28332578421</v>
      </c>
      <c r="R2996" s="181">
        <v>14195.640197828228</v>
      </c>
      <c r="S2996" s="181">
        <v>14542.789461157874</v>
      </c>
      <c r="T2996" s="181">
        <v>14889.311433011295</v>
      </c>
      <c r="U2996" s="181">
        <v>15234.9169253776</v>
      </c>
      <c r="V2996" s="181">
        <v>15579.344765011934</v>
      </c>
      <c r="W2996" s="181">
        <v>15922.203075945148</v>
      </c>
      <c r="X2996" s="181">
        <v>16263.065638270271</v>
      </c>
      <c r="Y2996" s="181">
        <v>16601.319647574433</v>
      </c>
    </row>
    <row r="2997" spans="1:25" x14ac:dyDescent="0.25">
      <c r="A2997" s="178" t="s">
        <v>2206</v>
      </c>
      <c r="B2997" s="178" t="s">
        <v>1010</v>
      </c>
      <c r="C2997" s="178" t="s">
        <v>1957</v>
      </c>
      <c r="D2997" s="178" t="s">
        <v>2814</v>
      </c>
      <c r="E2997" s="181">
        <v>32109.894564942064</v>
      </c>
      <c r="F2997" s="181">
        <v>32483.4576739935</v>
      </c>
      <c r="G2997" s="181">
        <v>32805.619296919111</v>
      </c>
      <c r="H2997" s="181">
        <v>33101.011455018008</v>
      </c>
      <c r="I2997" s="181">
        <v>33372.662923188378</v>
      </c>
      <c r="J2997" s="182">
        <v>33621.568948657194</v>
      </c>
      <c r="K2997" s="181">
        <v>33848.490686363933</v>
      </c>
      <c r="L2997" s="181">
        <v>34054.157977760675</v>
      </c>
      <c r="M2997" s="181">
        <v>34238.337830972436</v>
      </c>
      <c r="N2997" s="181">
        <v>34400.57699255005</v>
      </c>
      <c r="O2997" s="181">
        <v>34541.258658633451</v>
      </c>
      <c r="P2997" s="181">
        <v>34660.60077693122</v>
      </c>
      <c r="Q2997" s="181">
        <v>34758.707426423447</v>
      </c>
      <c r="R2997" s="181">
        <v>34835.609664669078</v>
      </c>
      <c r="S2997" s="181">
        <v>34891.280157875946</v>
      </c>
      <c r="T2997" s="181">
        <v>34925.654695157871</v>
      </c>
      <c r="U2997" s="181">
        <v>34939.025449730056</v>
      </c>
      <c r="V2997" s="181">
        <v>34931.773833667525</v>
      </c>
      <c r="W2997" s="181">
        <v>34904.013257971841</v>
      </c>
      <c r="X2997" s="181">
        <v>34855.825748980569</v>
      </c>
      <c r="Y2997" s="181">
        <v>34786.947955731288</v>
      </c>
    </row>
    <row r="2998" spans="1:25" x14ac:dyDescent="0.25">
      <c r="A2998" s="178" t="s">
        <v>2206</v>
      </c>
      <c r="B2998" s="178" t="s">
        <v>1010</v>
      </c>
      <c r="C2998" s="178" t="s">
        <v>980</v>
      </c>
      <c r="D2998" s="178" t="s">
        <v>2815</v>
      </c>
      <c r="E2998" s="181">
        <v>8638.1453796227415</v>
      </c>
      <c r="F2998" s="181">
        <v>8562.7938029760044</v>
      </c>
      <c r="G2998" s="181">
        <v>8473.6999387412052</v>
      </c>
      <c r="H2998" s="181">
        <v>8377.9489671547799</v>
      </c>
      <c r="I2998" s="181">
        <v>8276.7323914075987</v>
      </c>
      <c r="J2998" s="182">
        <v>8170.6692973344898</v>
      </c>
      <c r="K2998" s="181">
        <v>8060.2882061217069</v>
      </c>
      <c r="L2998" s="181">
        <v>7946.0814911708158</v>
      </c>
      <c r="M2998" s="181">
        <v>7828.2943413896755</v>
      </c>
      <c r="N2998" s="181">
        <v>7707.1144152363413</v>
      </c>
      <c r="O2998" s="181">
        <v>7582.9089933700643</v>
      </c>
      <c r="P2998" s="181">
        <v>7455.9910253719418</v>
      </c>
      <c r="Q2998" s="181">
        <v>7326.6342859125798</v>
      </c>
      <c r="R2998" s="181">
        <v>7195.0848058995807</v>
      </c>
      <c r="S2998" s="181">
        <v>7061.5658136784114</v>
      </c>
      <c r="T2998" s="181">
        <v>6926.283577400508</v>
      </c>
      <c r="U2998" s="181">
        <v>6789.5048879110427</v>
      </c>
      <c r="V2998" s="181">
        <v>6651.4995100021115</v>
      </c>
      <c r="W2998" s="181">
        <v>6512.4723776097117</v>
      </c>
      <c r="X2998" s="181">
        <v>6372.6124939731608</v>
      </c>
      <c r="Y2998" s="181">
        <v>6232.0376425095428</v>
      </c>
    </row>
    <row r="2999" spans="1:25" x14ac:dyDescent="0.25">
      <c r="A2999" s="178" t="s">
        <v>2206</v>
      </c>
      <c r="B2999" s="178" t="s">
        <v>1010</v>
      </c>
      <c r="C2999" s="178" t="s">
        <v>516</v>
      </c>
      <c r="D2999" s="178" t="s">
        <v>2816</v>
      </c>
      <c r="E2999" s="181">
        <v>6070.2976497895197</v>
      </c>
      <c r="F2999" s="181">
        <v>6248.5495949375845</v>
      </c>
      <c r="G2999" s="181">
        <v>6421.1242487788541</v>
      </c>
      <c r="H2999" s="181">
        <v>6592.4972960313735</v>
      </c>
      <c r="I2999" s="181">
        <v>6763.0939514278907</v>
      </c>
      <c r="J2999" s="182">
        <v>6932.9552572585262</v>
      </c>
      <c r="K2999" s="181">
        <v>7102.0805317875011</v>
      </c>
      <c r="L2999" s="181">
        <v>7270.4667673921704</v>
      </c>
      <c r="M2999" s="181">
        <v>7437.9059571115422</v>
      </c>
      <c r="N2999" s="181">
        <v>7604.1311733447646</v>
      </c>
      <c r="O2999" s="181">
        <v>7769.049611632975</v>
      </c>
      <c r="P2999" s="181">
        <v>7932.5292994395713</v>
      </c>
      <c r="Q2999" s="181">
        <v>8094.4077814485654</v>
      </c>
      <c r="R2999" s="181">
        <v>8254.4993961606251</v>
      </c>
      <c r="S2999" s="181">
        <v>8412.5971260263741</v>
      </c>
      <c r="T2999" s="181">
        <v>8568.4764239612832</v>
      </c>
      <c r="U2999" s="181">
        <v>8721.9923252636036</v>
      </c>
      <c r="V2999" s="181">
        <v>8873.0190844707395</v>
      </c>
      <c r="W2999" s="181">
        <v>9021.3597916171038</v>
      </c>
      <c r="X2999" s="181">
        <v>9166.8025634124115</v>
      </c>
      <c r="Y2999" s="181">
        <v>9309.0356188108544</v>
      </c>
    </row>
    <row r="3000" spans="1:25" x14ac:dyDescent="0.25">
      <c r="A3000" s="178" t="s">
        <v>2206</v>
      </c>
      <c r="B3000" s="178" t="s">
        <v>1010</v>
      </c>
      <c r="C3000" s="178" t="s">
        <v>816</v>
      </c>
      <c r="D3000" s="178" t="s">
        <v>2817</v>
      </c>
      <c r="E3000" s="181">
        <v>2824.324730415844</v>
      </c>
      <c r="F3000" s="181">
        <v>2972.8108329768079</v>
      </c>
      <c r="G3000" s="181">
        <v>3123.7950969054491</v>
      </c>
      <c r="H3000" s="181">
        <v>3279.4788714589499</v>
      </c>
      <c r="I3000" s="181">
        <v>3440.2001392042848</v>
      </c>
      <c r="J3000" s="182">
        <v>3606.1193605033645</v>
      </c>
      <c r="K3000" s="181">
        <v>3777.3802408092783</v>
      </c>
      <c r="L3000" s="181">
        <v>3954.1288476155278</v>
      </c>
      <c r="M3000" s="181">
        <v>4136.4008417648474</v>
      </c>
      <c r="N3000" s="181">
        <v>4324.1917755574132</v>
      </c>
      <c r="O3000" s="181">
        <v>4517.5883300365213</v>
      </c>
      <c r="P3000" s="181">
        <v>4716.6522157136205</v>
      </c>
      <c r="Q3000" s="181">
        <v>4921.4226176075172</v>
      </c>
      <c r="R3000" s="181">
        <v>5131.9182899992702</v>
      </c>
      <c r="S3000" s="181">
        <v>5348.1366550220473</v>
      </c>
      <c r="T3000" s="181">
        <v>5570.0542130835474</v>
      </c>
      <c r="U3000" s="181">
        <v>5797.6891687699972</v>
      </c>
      <c r="V3000" s="181">
        <v>6031.0656351989883</v>
      </c>
      <c r="W3000" s="181">
        <v>6270.1517915776922</v>
      </c>
      <c r="X3000" s="181">
        <v>6514.8937899345365</v>
      </c>
      <c r="Y3000" s="181">
        <v>6765.1521129447183</v>
      </c>
    </row>
    <row r="3001" spans="1:25" x14ac:dyDescent="0.25">
      <c r="A3001" s="178" t="s">
        <v>2206</v>
      </c>
      <c r="B3001" s="178" t="s">
        <v>1010</v>
      </c>
      <c r="C3001" s="178" t="s">
        <v>1667</v>
      </c>
      <c r="D3001" s="178" t="s">
        <v>2818</v>
      </c>
      <c r="E3001" s="181">
        <v>23242.971700799622</v>
      </c>
      <c r="F3001" s="181">
        <v>24158.320244895345</v>
      </c>
      <c r="G3001" s="181">
        <v>25067.119565477758</v>
      </c>
      <c r="H3001" s="181">
        <v>25986.582276328194</v>
      </c>
      <c r="I3001" s="181">
        <v>26918.476200580211</v>
      </c>
      <c r="J3001" s="182">
        <v>27863.091085389646</v>
      </c>
      <c r="K3001" s="181">
        <v>28820.554739687672</v>
      </c>
      <c r="L3001" s="181">
        <v>29790.986391135819</v>
      </c>
      <c r="M3001" s="181">
        <v>30773.657682341789</v>
      </c>
      <c r="N3001" s="181">
        <v>31767.561664369638</v>
      </c>
      <c r="O3001" s="181">
        <v>32772.383064735601</v>
      </c>
      <c r="P3001" s="181">
        <v>33787.62448006271</v>
      </c>
      <c r="Q3001" s="181">
        <v>34812.63522873741</v>
      </c>
      <c r="R3001" s="181">
        <v>35846.636022562023</v>
      </c>
      <c r="S3001" s="181">
        <v>36888.721491822842</v>
      </c>
      <c r="T3001" s="181">
        <v>37937.8717782284</v>
      </c>
      <c r="U3001" s="181">
        <v>38993.38201940307</v>
      </c>
      <c r="V3001" s="181">
        <v>40054.606181101459</v>
      </c>
      <c r="W3001" s="181">
        <v>41120.548627579985</v>
      </c>
      <c r="X3001" s="181">
        <v>42190.106356947806</v>
      </c>
      <c r="Y3001" s="181">
        <v>43261.670061191136</v>
      </c>
    </row>
    <row r="3002" spans="1:25" x14ac:dyDescent="0.25">
      <c r="A3002" s="178" t="s">
        <v>2206</v>
      </c>
      <c r="B3002" s="178" t="s">
        <v>1010</v>
      </c>
      <c r="C3002" s="178" t="s">
        <v>1089</v>
      </c>
      <c r="D3002" s="178" t="s">
        <v>2819</v>
      </c>
      <c r="E3002" s="181">
        <v>6974.1225998426835</v>
      </c>
      <c r="F3002" s="181">
        <v>7111.115573828909</v>
      </c>
      <c r="G3002" s="181">
        <v>7238.498928581108</v>
      </c>
      <c r="H3002" s="181">
        <v>7361.5001646203355</v>
      </c>
      <c r="I3002" s="181">
        <v>7480.6736947719692</v>
      </c>
      <c r="J3002" s="182">
        <v>7596.1339263391665</v>
      </c>
      <c r="K3002" s="181">
        <v>7707.9472376389149</v>
      </c>
      <c r="L3002" s="181">
        <v>7816.1765260536758</v>
      </c>
      <c r="M3002" s="181">
        <v>7920.6655111525142</v>
      </c>
      <c r="N3002" s="181">
        <v>8021.2031448366934</v>
      </c>
      <c r="O3002" s="181">
        <v>8117.769866246962</v>
      </c>
      <c r="P3002" s="181">
        <v>8210.3080141831033</v>
      </c>
      <c r="Q3002" s="181">
        <v>8298.7325767761995</v>
      </c>
      <c r="R3002" s="181">
        <v>8382.9399531268882</v>
      </c>
      <c r="S3002" s="181">
        <v>8462.8107975956409</v>
      </c>
      <c r="T3002" s="181">
        <v>8538.2146990555957</v>
      </c>
      <c r="U3002" s="181">
        <v>8609.1066962905315</v>
      </c>
      <c r="V3002" s="181">
        <v>8675.4643726408976</v>
      </c>
      <c r="W3002" s="181">
        <v>8737.1993285676872</v>
      </c>
      <c r="X3002" s="181">
        <v>8794.2142590768344</v>
      </c>
      <c r="Y3002" s="181">
        <v>8846.3227846307764</v>
      </c>
    </row>
    <row r="3003" spans="1:25" x14ac:dyDescent="0.25">
      <c r="A3003" s="178" t="s">
        <v>2206</v>
      </c>
      <c r="B3003" s="178" t="s">
        <v>1010</v>
      </c>
      <c r="C3003" s="178" t="s">
        <v>786</v>
      </c>
      <c r="D3003" s="178" t="s">
        <v>2820</v>
      </c>
      <c r="E3003" s="181">
        <v>36051.433109895814</v>
      </c>
      <c r="F3003" s="181">
        <v>37156.480207980378</v>
      </c>
      <c r="G3003" s="181">
        <v>38230.433152664598</v>
      </c>
      <c r="H3003" s="181">
        <v>39299.851065466981</v>
      </c>
      <c r="I3003" s="181">
        <v>40367.249967562879</v>
      </c>
      <c r="J3003" s="182">
        <v>41432.862618515159</v>
      </c>
      <c r="K3003" s="181">
        <v>42496.673305701392</v>
      </c>
      <c r="L3003" s="181">
        <v>43558.65232811551</v>
      </c>
      <c r="M3003" s="181">
        <v>44617.540138028424</v>
      </c>
      <c r="N3003" s="181">
        <v>45671.717024770063</v>
      </c>
      <c r="O3003" s="181">
        <v>46720.602333692957</v>
      </c>
      <c r="P3003" s="181">
        <v>47763.376718833213</v>
      </c>
      <c r="Q3003" s="181">
        <v>48799.033020678755</v>
      </c>
      <c r="R3003" s="181">
        <v>49826.419027975258</v>
      </c>
      <c r="S3003" s="181">
        <v>50844.247768199624</v>
      </c>
      <c r="T3003" s="181">
        <v>51851.119838453378</v>
      </c>
      <c r="U3003" s="181">
        <v>52846.111118585002</v>
      </c>
      <c r="V3003" s="181">
        <v>53828.409570236145</v>
      </c>
      <c r="W3003" s="181">
        <v>54796.766950783982</v>
      </c>
      <c r="X3003" s="181">
        <v>55749.837836632207</v>
      </c>
      <c r="Y3003" s="181">
        <v>56685.661903073305</v>
      </c>
    </row>
    <row r="3004" spans="1:25" x14ac:dyDescent="0.25">
      <c r="A3004" s="178" t="s">
        <v>2206</v>
      </c>
      <c r="B3004" s="178" t="s">
        <v>1010</v>
      </c>
      <c r="C3004" s="178" t="s">
        <v>757</v>
      </c>
      <c r="D3004" s="178" t="s">
        <v>2821</v>
      </c>
      <c r="E3004" s="181">
        <v>21622.03705711745</v>
      </c>
      <c r="F3004" s="181">
        <v>22108.717328592971</v>
      </c>
      <c r="G3004" s="181">
        <v>22568.00163956183</v>
      </c>
      <c r="H3004" s="181">
        <v>23015.991933613783</v>
      </c>
      <c r="I3004" s="181">
        <v>23454.320864014611</v>
      </c>
      <c r="J3004" s="182">
        <v>23883.256575549607</v>
      </c>
      <c r="K3004" s="181">
        <v>24302.91928953151</v>
      </c>
      <c r="L3004" s="181">
        <v>24713.420055164515</v>
      </c>
      <c r="M3004" s="181">
        <v>25114.176695519411</v>
      </c>
      <c r="N3004" s="181">
        <v>25504.426818543045</v>
      </c>
      <c r="O3004" s="181">
        <v>25884.010527575119</v>
      </c>
      <c r="P3004" s="181">
        <v>26252.64483373702</v>
      </c>
      <c r="Q3004" s="181">
        <v>26609.956405400542</v>
      </c>
      <c r="R3004" s="181">
        <v>26955.508491827997</v>
      </c>
      <c r="S3004" s="181">
        <v>27288.809230557246</v>
      </c>
      <c r="T3004" s="181">
        <v>27609.326035789651</v>
      </c>
      <c r="U3004" s="181">
        <v>27916.79803331416</v>
      </c>
      <c r="V3004" s="181">
        <v>28211.035360892154</v>
      </c>
      <c r="W3004" s="181">
        <v>28491.631499579526</v>
      </c>
      <c r="X3004" s="181">
        <v>28758.146891491782</v>
      </c>
      <c r="Y3004" s="181">
        <v>29009.845605245198</v>
      </c>
    </row>
    <row r="3005" spans="1:25" x14ac:dyDescent="0.25">
      <c r="A3005" s="178" t="s">
        <v>2206</v>
      </c>
      <c r="B3005" s="178" t="s">
        <v>1010</v>
      </c>
      <c r="C3005" s="178" t="s">
        <v>449</v>
      </c>
      <c r="D3005" s="178" t="s">
        <v>2822</v>
      </c>
      <c r="E3005" s="181">
        <v>5285.4780280066943</v>
      </c>
      <c r="F3005" s="181">
        <v>5519.6727082739171</v>
      </c>
      <c r="G3005" s="181">
        <v>5754.4656201786538</v>
      </c>
      <c r="H3005" s="181">
        <v>5993.8201444057668</v>
      </c>
      <c r="I3005" s="181">
        <v>6238.1955964428025</v>
      </c>
      <c r="J3005" s="182">
        <v>6487.715324675758</v>
      </c>
      <c r="K3005" s="181">
        <v>6742.4665536864377</v>
      </c>
      <c r="L3005" s="181">
        <v>7002.5355524355946</v>
      </c>
      <c r="M3005" s="181">
        <v>7267.8094495072628</v>
      </c>
      <c r="N3005" s="181">
        <v>7538.1065145469856</v>
      </c>
      <c r="O3005" s="181">
        <v>7813.405882282631</v>
      </c>
      <c r="P3005" s="181">
        <v>8093.6420954901105</v>
      </c>
      <c r="Q3005" s="181">
        <v>8378.7110016687693</v>
      </c>
      <c r="R3005" s="181">
        <v>8668.474821339516</v>
      </c>
      <c r="S3005" s="181">
        <v>8962.761992474896</v>
      </c>
      <c r="T3005" s="181">
        <v>9261.3692352272992</v>
      </c>
      <c r="U3005" s="181">
        <v>9564.1661854896956</v>
      </c>
      <c r="V3005" s="181">
        <v>9871.0340431874029</v>
      </c>
      <c r="W3005" s="181">
        <v>10181.764749237618</v>
      </c>
      <c r="X3005" s="181">
        <v>10496.119163930702</v>
      </c>
      <c r="Y3005" s="181">
        <v>10813.726661169738</v>
      </c>
    </row>
    <row r="3006" spans="1:25" x14ac:dyDescent="0.25">
      <c r="A3006" s="178" t="s">
        <v>2206</v>
      </c>
      <c r="B3006" s="178" t="s">
        <v>1010</v>
      </c>
      <c r="C3006" s="178" t="s">
        <v>301</v>
      </c>
      <c r="D3006" s="178" t="s">
        <v>2823</v>
      </c>
      <c r="E3006" s="181">
        <v>3259.3097234039724</v>
      </c>
      <c r="F3006" s="181">
        <v>3287.6510759168059</v>
      </c>
      <c r="G3006" s="181">
        <v>3310.6130562077219</v>
      </c>
      <c r="H3006" s="181">
        <v>3330.720287578386</v>
      </c>
      <c r="I3006" s="181">
        <v>3348.3008629068099</v>
      </c>
      <c r="J3006" s="182">
        <v>3363.4757726498856</v>
      </c>
      <c r="K3006" s="181">
        <v>3376.3413768538749</v>
      </c>
      <c r="L3006" s="181">
        <v>3386.9899214262882</v>
      </c>
      <c r="M3006" s="181">
        <v>3395.4172114819248</v>
      </c>
      <c r="N3006" s="181">
        <v>3401.5974316981801</v>
      </c>
      <c r="O3006" s="181">
        <v>3405.5876474000524</v>
      </c>
      <c r="P3006" s="181">
        <v>3407.4281282770735</v>
      </c>
      <c r="Q3006" s="181">
        <v>3407.1476244233954</v>
      </c>
      <c r="R3006" s="181">
        <v>3404.7675231125495</v>
      </c>
      <c r="S3006" s="181">
        <v>3400.3033795890501</v>
      </c>
      <c r="T3006" s="181">
        <v>3393.7670910465686</v>
      </c>
      <c r="U3006" s="181">
        <v>3385.205051614631</v>
      </c>
      <c r="V3006" s="181">
        <v>3374.6718426298953</v>
      </c>
      <c r="W3006" s="181">
        <v>3362.1956985096704</v>
      </c>
      <c r="X3006" s="181">
        <v>3347.8016116049257</v>
      </c>
      <c r="Y3006" s="181">
        <v>3331.4813068973067</v>
      </c>
    </row>
    <row r="3007" spans="1:25" x14ac:dyDescent="0.25">
      <c r="A3007" s="178" t="s">
        <v>2206</v>
      </c>
      <c r="B3007" s="178" t="s">
        <v>1010</v>
      </c>
      <c r="C3007" s="178" t="s">
        <v>468</v>
      </c>
      <c r="D3007" s="178" t="s">
        <v>2824</v>
      </c>
      <c r="E3007" s="181">
        <v>16263.719560945287</v>
      </c>
      <c r="F3007" s="181">
        <v>16814.394865906659</v>
      </c>
      <c r="G3007" s="181">
        <v>17354.225048669879</v>
      </c>
      <c r="H3007" s="181">
        <v>17895.187055349739</v>
      </c>
      <c r="I3007" s="181">
        <v>18438.425512045262</v>
      </c>
      <c r="J3007" s="182">
        <v>18984.053126122795</v>
      </c>
      <c r="K3007" s="181">
        <v>19532.069737828908</v>
      </c>
      <c r="L3007" s="181">
        <v>20082.468661146562</v>
      </c>
      <c r="M3007" s="181">
        <v>20634.674273819743</v>
      </c>
      <c r="N3007" s="181">
        <v>21187.936628499025</v>
      </c>
      <c r="O3007" s="181">
        <v>21741.979939584129</v>
      </c>
      <c r="P3007" s="181">
        <v>22296.413568561729</v>
      </c>
      <c r="Q3007" s="181">
        <v>22850.75408793729</v>
      </c>
      <c r="R3007" s="181">
        <v>23404.443961404861</v>
      </c>
      <c r="S3007" s="181">
        <v>23956.855286148017</v>
      </c>
      <c r="T3007" s="181">
        <v>24507.299306359</v>
      </c>
      <c r="U3007" s="181">
        <v>25055.30417228393</v>
      </c>
      <c r="V3007" s="181">
        <v>25600.445645060438</v>
      </c>
      <c r="W3007" s="181">
        <v>26142.086309578724</v>
      </c>
      <c r="X3007" s="181">
        <v>26679.534540115674</v>
      </c>
      <c r="Y3007" s="181">
        <v>27211.795187366399</v>
      </c>
    </row>
    <row r="3008" spans="1:25" x14ac:dyDescent="0.25">
      <c r="A3008" s="178" t="s">
        <v>2206</v>
      </c>
      <c r="B3008" s="178" t="s">
        <v>1010</v>
      </c>
      <c r="C3008" s="178" t="s">
        <v>1581</v>
      </c>
      <c r="D3008" s="178" t="s">
        <v>2825</v>
      </c>
      <c r="E3008" s="181">
        <v>3655.3102123035424</v>
      </c>
      <c r="F3008" s="181">
        <v>3684.4239847133231</v>
      </c>
      <c r="G3008" s="181">
        <v>3707.4694386640531</v>
      </c>
      <c r="H3008" s="181">
        <v>3727.2849268003952</v>
      </c>
      <c r="I3008" s="181">
        <v>3744.2443215306807</v>
      </c>
      <c r="J3008" s="182">
        <v>3758.488997097114</v>
      </c>
      <c r="K3008" s="181">
        <v>3770.1324239300757</v>
      </c>
      <c r="L3008" s="181">
        <v>3779.2831615270256</v>
      </c>
      <c r="M3008" s="181">
        <v>3785.9419300291779</v>
      </c>
      <c r="N3008" s="181">
        <v>3790.0853656675345</v>
      </c>
      <c r="O3008" s="181">
        <v>3791.7824595469347</v>
      </c>
      <c r="P3008" s="181">
        <v>3791.0833240474826</v>
      </c>
      <c r="Q3008" s="181">
        <v>3788.0251266896225</v>
      </c>
      <c r="R3008" s="181">
        <v>3782.6367548715757</v>
      </c>
      <c r="S3008" s="181">
        <v>3774.9405451253328</v>
      </c>
      <c r="T3008" s="181">
        <v>3764.9547184553362</v>
      </c>
      <c r="U3008" s="181">
        <v>3752.7356925985046</v>
      </c>
      <c r="V3008" s="181">
        <v>3738.3487985459169</v>
      </c>
      <c r="W3008" s="181">
        <v>3721.8300199316509</v>
      </c>
      <c r="X3008" s="181">
        <v>3703.2116567129578</v>
      </c>
      <c r="Y3008" s="181">
        <v>3682.4891495366351</v>
      </c>
    </row>
    <row r="3009" spans="1:25" x14ac:dyDescent="0.25">
      <c r="A3009" s="178" t="s">
        <v>2206</v>
      </c>
      <c r="B3009" s="178" t="s">
        <v>1010</v>
      </c>
      <c r="C3009" s="178" t="s">
        <v>772</v>
      </c>
      <c r="D3009" s="178" t="s">
        <v>2826</v>
      </c>
      <c r="E3009" s="181">
        <v>5980.0177455844378</v>
      </c>
      <c r="F3009" s="181">
        <v>6181.3194168635173</v>
      </c>
      <c r="G3009" s="181">
        <v>6378.5581258559787</v>
      </c>
      <c r="H3009" s="181">
        <v>6576.1374677424028</v>
      </c>
      <c r="I3009" s="181">
        <v>6774.4777746509235</v>
      </c>
      <c r="J3009" s="182">
        <v>6973.6199926817426</v>
      </c>
      <c r="K3009" s="181">
        <v>7173.5635837724667</v>
      </c>
      <c r="L3009" s="181">
        <v>7374.3056136390433</v>
      </c>
      <c r="M3009" s="181">
        <v>7575.6342757644961</v>
      </c>
      <c r="N3009" s="181">
        <v>7777.2739366602282</v>
      </c>
      <c r="O3009" s="181">
        <v>7979.1231858717092</v>
      </c>
      <c r="P3009" s="181">
        <v>8181.0385480335335</v>
      </c>
      <c r="Q3009" s="181">
        <v>8382.8426171250721</v>
      </c>
      <c r="R3009" s="181">
        <v>8584.3309403582352</v>
      </c>
      <c r="S3009" s="181">
        <v>8785.2734163237183</v>
      </c>
      <c r="T3009" s="181">
        <v>8985.417807529544</v>
      </c>
      <c r="U3009" s="181">
        <v>9184.5915804413962</v>
      </c>
      <c r="V3009" s="181">
        <v>9382.6397825553468</v>
      </c>
      <c r="W3009" s="181">
        <v>9579.3294646554823</v>
      </c>
      <c r="X3009" s="181">
        <v>9774.4079942898752</v>
      </c>
      <c r="Y3009" s="181">
        <v>9967.5117527894708</v>
      </c>
    </row>
    <row r="3010" spans="1:25" x14ac:dyDescent="0.25">
      <c r="A3010" s="178" t="s">
        <v>2206</v>
      </c>
      <c r="B3010" s="178" t="s">
        <v>1010</v>
      </c>
      <c r="C3010" s="178" t="s">
        <v>522</v>
      </c>
      <c r="D3010" s="178" t="s">
        <v>2827</v>
      </c>
      <c r="E3010" s="181">
        <v>1274.1777388944708</v>
      </c>
      <c r="F3010" s="181">
        <v>1341.1663837839435</v>
      </c>
      <c r="G3010" s="181">
        <v>1409.2820597008972</v>
      </c>
      <c r="H3010" s="181">
        <v>1479.5178926087972</v>
      </c>
      <c r="I3010" s="181">
        <v>1552.0263613845714</v>
      </c>
      <c r="J3010" s="182">
        <v>1626.8798567908402</v>
      </c>
      <c r="K3010" s="181">
        <v>1704.1432107101814</v>
      </c>
      <c r="L3010" s="181">
        <v>1783.8823206460197</v>
      </c>
      <c r="M3010" s="181">
        <v>1866.1132747809474</v>
      </c>
      <c r="N3010" s="181">
        <v>1950.8340665609583</v>
      </c>
      <c r="O3010" s="181">
        <v>2038.0838016365321</v>
      </c>
      <c r="P3010" s="181">
        <v>2127.8903203473783</v>
      </c>
      <c r="Q3010" s="181">
        <v>2220.2713007877064</v>
      </c>
      <c r="R3010" s="181">
        <v>2315.2352038427593</v>
      </c>
      <c r="S3010" s="181">
        <v>2412.7808665228508</v>
      </c>
      <c r="T3010" s="181">
        <v>2512.8976871230639</v>
      </c>
      <c r="U3010" s="181">
        <v>2615.5938785370031</v>
      </c>
      <c r="V3010" s="181">
        <v>2720.8803192579667</v>
      </c>
      <c r="W3010" s="181">
        <v>2828.7426535196287</v>
      </c>
      <c r="X3010" s="181">
        <v>2939.156588121592</v>
      </c>
      <c r="Y3010" s="181">
        <v>3052.0591806310908</v>
      </c>
    </row>
    <row r="3011" spans="1:25" x14ac:dyDescent="0.25">
      <c r="A3011" s="178" t="s">
        <v>2206</v>
      </c>
      <c r="B3011" s="178" t="s">
        <v>1010</v>
      </c>
      <c r="C3011" s="178" t="s">
        <v>1824</v>
      </c>
      <c r="D3011" s="178" t="s">
        <v>2828</v>
      </c>
      <c r="E3011" s="181">
        <v>2469.3605616094942</v>
      </c>
      <c r="F3011" s="181">
        <v>2561.7399460637671</v>
      </c>
      <c r="G3011" s="181">
        <v>2653.0668374325073</v>
      </c>
      <c r="H3011" s="181">
        <v>2745.1645129259532</v>
      </c>
      <c r="I3011" s="181">
        <v>2838.2139779467939</v>
      </c>
      <c r="J3011" s="182">
        <v>2932.239296540773</v>
      </c>
      <c r="K3011" s="181">
        <v>3027.2473174484057</v>
      </c>
      <c r="L3011" s="181">
        <v>3123.2439141586501</v>
      </c>
      <c r="M3011" s="181">
        <v>3220.1462007376986</v>
      </c>
      <c r="N3011" s="181">
        <v>3317.8427997091949</v>
      </c>
      <c r="O3011" s="181">
        <v>3416.2952589322067</v>
      </c>
      <c r="P3011" s="181">
        <v>3515.4464482969129</v>
      </c>
      <c r="Q3011" s="181">
        <v>3615.2237344801215</v>
      </c>
      <c r="R3011" s="181">
        <v>3715.5416872172882</v>
      </c>
      <c r="S3011" s="181">
        <v>3816.3024644567067</v>
      </c>
      <c r="T3011" s="181">
        <v>3917.3971301628735</v>
      </c>
      <c r="U3011" s="181">
        <v>4018.7500266940915</v>
      </c>
      <c r="V3011" s="181">
        <v>4120.2921118950671</v>
      </c>
      <c r="W3011" s="181">
        <v>4221.9189648611291</v>
      </c>
      <c r="X3011" s="181">
        <v>4323.5159474828024</v>
      </c>
      <c r="Y3011" s="181">
        <v>4424.9175004516637</v>
      </c>
    </row>
    <row r="3012" spans="1:25" x14ac:dyDescent="0.25">
      <c r="A3012" s="178" t="s">
        <v>2206</v>
      </c>
      <c r="B3012" s="178" t="s">
        <v>1010</v>
      </c>
      <c r="C3012" s="178" t="s">
        <v>2329</v>
      </c>
      <c r="D3012" s="178" t="s">
        <v>2829</v>
      </c>
      <c r="E3012" s="181">
        <v>5612.7426807501206</v>
      </c>
      <c r="F3012" s="181">
        <v>5829.9475438026293</v>
      </c>
      <c r="G3012" s="181">
        <v>6045.2849977214601</v>
      </c>
      <c r="H3012" s="181">
        <v>6262.9067747885692</v>
      </c>
      <c r="I3012" s="181">
        <v>6483.233864481801</v>
      </c>
      <c r="J3012" s="182">
        <v>6706.3303870628733</v>
      </c>
      <c r="K3012" s="181">
        <v>6932.2213358649278</v>
      </c>
      <c r="L3012" s="181">
        <v>7160.9295683752616</v>
      </c>
      <c r="M3012" s="181">
        <v>7392.27427238771</v>
      </c>
      <c r="N3012" s="181">
        <v>7626.0082258444972</v>
      </c>
      <c r="O3012" s="181">
        <v>7862.050781864943</v>
      </c>
      <c r="P3012" s="181">
        <v>8100.2778349176215</v>
      </c>
      <c r="Q3012" s="181">
        <v>8340.5288766107424</v>
      </c>
      <c r="R3012" s="181">
        <v>8582.6130228963484</v>
      </c>
      <c r="S3012" s="181">
        <v>8826.3097187598141</v>
      </c>
      <c r="T3012" s="181">
        <v>9071.3716085575543</v>
      </c>
      <c r="U3012" s="181">
        <v>9317.627252114733</v>
      </c>
      <c r="V3012" s="181">
        <v>9564.9197041861153</v>
      </c>
      <c r="W3012" s="181">
        <v>9813.0089998942549</v>
      </c>
      <c r="X3012" s="181">
        <v>10061.63019731136</v>
      </c>
      <c r="Y3012" s="181">
        <v>10310.398382651922</v>
      </c>
    </row>
    <row r="3013" spans="1:25" x14ac:dyDescent="0.25">
      <c r="A3013" s="178" t="s">
        <v>2206</v>
      </c>
      <c r="B3013" s="178" t="s">
        <v>1010</v>
      </c>
      <c r="C3013" s="178" t="s">
        <v>857</v>
      </c>
      <c r="D3013" s="178" t="s">
        <v>2830</v>
      </c>
      <c r="E3013" s="181">
        <v>1836.3753241715806</v>
      </c>
      <c r="F3013" s="181">
        <v>1932.9209556950555</v>
      </c>
      <c r="G3013" s="181">
        <v>2031.0908911953343</v>
      </c>
      <c r="H3013" s="181">
        <v>2132.3164474796663</v>
      </c>
      <c r="I3013" s="181">
        <v>2236.8173807394369</v>
      </c>
      <c r="J3013" s="182">
        <v>2344.6980222669895</v>
      </c>
      <c r="K3013" s="181">
        <v>2456.0518093166029</v>
      </c>
      <c r="L3013" s="181">
        <v>2570.9737149407174</v>
      </c>
      <c r="M3013" s="181">
        <v>2689.4869258115068</v>
      </c>
      <c r="N3013" s="181">
        <v>2811.5885500355153</v>
      </c>
      <c r="O3013" s="181">
        <v>2937.3349476082012</v>
      </c>
      <c r="P3013" s="181">
        <v>3066.7662426906595</v>
      </c>
      <c r="Q3013" s="181">
        <v>3199.9079133735781</v>
      </c>
      <c r="R3013" s="181">
        <v>3336.7721536864142</v>
      </c>
      <c r="S3013" s="181">
        <v>3477.3572875007148</v>
      </c>
      <c r="T3013" s="181">
        <v>3621.6480353866882</v>
      </c>
      <c r="U3013" s="181">
        <v>3769.6562339623306</v>
      </c>
      <c r="V3013" s="181">
        <v>3921.3975615714453</v>
      </c>
      <c r="W3013" s="181">
        <v>4076.8513283414695</v>
      </c>
      <c r="X3013" s="181">
        <v>4235.9825223330226</v>
      </c>
      <c r="Y3013" s="181">
        <v>4398.7004294119261</v>
      </c>
    </row>
    <row r="3014" spans="1:25" x14ac:dyDescent="0.25">
      <c r="A3014" s="178" t="s">
        <v>2206</v>
      </c>
      <c r="B3014" s="178" t="s">
        <v>1010</v>
      </c>
      <c r="C3014" s="178" t="s">
        <v>303</v>
      </c>
      <c r="D3014" s="178" t="s">
        <v>2831</v>
      </c>
      <c r="E3014" s="181">
        <v>2037.4532926283568</v>
      </c>
      <c r="F3014" s="181">
        <v>2122.6450405854284</v>
      </c>
      <c r="G3014" s="181">
        <v>2207.6473839678147</v>
      </c>
      <c r="H3014" s="181">
        <v>2293.9770726593401</v>
      </c>
      <c r="I3014" s="181">
        <v>2381.7984730965982</v>
      </c>
      <c r="J3014" s="182">
        <v>2471.1463613475985</v>
      </c>
      <c r="K3014" s="181">
        <v>2562.0413985198429</v>
      </c>
      <c r="L3014" s="181">
        <v>2654.5036287177882</v>
      </c>
      <c r="M3014" s="181">
        <v>2748.4775372107465</v>
      </c>
      <c r="N3014" s="181">
        <v>2843.8821030508284</v>
      </c>
      <c r="O3014" s="181">
        <v>2940.6975670845682</v>
      </c>
      <c r="P3014" s="181">
        <v>3038.8875620525027</v>
      </c>
      <c r="Q3014" s="181">
        <v>3138.4015207089051</v>
      </c>
      <c r="R3014" s="181">
        <v>3239.1767412902454</v>
      </c>
      <c r="S3014" s="181">
        <v>3341.1384772336041</v>
      </c>
      <c r="T3014" s="181">
        <v>3444.2008523657582</v>
      </c>
      <c r="U3014" s="181">
        <v>3548.3058170540799</v>
      </c>
      <c r="V3014" s="181">
        <v>3653.4001132862754</v>
      </c>
      <c r="W3014" s="181">
        <v>3759.3979938099424</v>
      </c>
      <c r="X3014" s="181">
        <v>3866.2030430843179</v>
      </c>
      <c r="Y3014" s="181">
        <v>3973.6714138773441</v>
      </c>
    </row>
    <row r="3015" spans="1:25" x14ac:dyDescent="0.25">
      <c r="A3015" s="178" t="s">
        <v>2206</v>
      </c>
      <c r="B3015" s="178" t="s">
        <v>1010</v>
      </c>
      <c r="C3015" s="178" t="s">
        <v>2832</v>
      </c>
      <c r="D3015" s="178" t="s">
        <v>2833</v>
      </c>
      <c r="E3015" s="181">
        <v>5363.4470361838121</v>
      </c>
      <c r="F3015" s="181">
        <v>5511.4813649299394</v>
      </c>
      <c r="G3015" s="181">
        <v>5653.9935444422008</v>
      </c>
      <c r="H3015" s="181">
        <v>5794.9448551047481</v>
      </c>
      <c r="I3015" s="181">
        <v>5934.7151704063153</v>
      </c>
      <c r="J3015" s="182">
        <v>6073.3452451752837</v>
      </c>
      <c r="K3015" s="181">
        <v>6210.8390847280207</v>
      </c>
      <c r="L3015" s="181">
        <v>6347.1986536280856</v>
      </c>
      <c r="M3015" s="181">
        <v>6482.2472601352529</v>
      </c>
      <c r="N3015" s="181">
        <v>6615.7581786318542</v>
      </c>
      <c r="O3015" s="181">
        <v>6747.6574892380504</v>
      </c>
      <c r="P3015" s="181">
        <v>6877.8378427233129</v>
      </c>
      <c r="Q3015" s="181">
        <v>7006.1662668029585</v>
      </c>
      <c r="R3015" s="181">
        <v>7132.4906764274256</v>
      </c>
      <c r="S3015" s="181">
        <v>7256.6416374462533</v>
      </c>
      <c r="T3015" s="181">
        <v>7378.4358148833253</v>
      </c>
      <c r="U3015" s="181">
        <v>7497.7595782512808</v>
      </c>
      <c r="V3015" s="181">
        <v>7614.5166082256546</v>
      </c>
      <c r="W3015" s="181">
        <v>7728.5503204998195</v>
      </c>
      <c r="X3015" s="181">
        <v>7839.6924412966782</v>
      </c>
      <c r="Y3015" s="181">
        <v>7947.6906070938248</v>
      </c>
    </row>
    <row r="3016" spans="1:25" x14ac:dyDescent="0.25">
      <c r="A3016" s="178" t="s">
        <v>2206</v>
      </c>
      <c r="B3016" s="178" t="s">
        <v>1010</v>
      </c>
      <c r="C3016" s="178" t="s">
        <v>1268</v>
      </c>
      <c r="D3016" s="178" t="s">
        <v>2834</v>
      </c>
      <c r="E3016" s="181">
        <v>1762.509948003785</v>
      </c>
      <c r="F3016" s="181">
        <v>1855.1721798235224</v>
      </c>
      <c r="G3016" s="181">
        <v>1949.3933804880362</v>
      </c>
      <c r="H3016" s="181">
        <v>2046.5472942849542</v>
      </c>
      <c r="I3016" s="181">
        <v>2146.8448380504774</v>
      </c>
      <c r="J3016" s="182">
        <v>2250.3861465109999</v>
      </c>
      <c r="K3016" s="181">
        <v>2357.2608985507968</v>
      </c>
      <c r="L3016" s="181">
        <v>2467.5602470771814</v>
      </c>
      <c r="M3016" s="181">
        <v>2581.3064461140621</v>
      </c>
      <c r="N3016" s="181">
        <v>2698.4967200899541</v>
      </c>
      <c r="O3016" s="181">
        <v>2819.1851620060852</v>
      </c>
      <c r="P3016" s="181">
        <v>2943.4102820908133</v>
      </c>
      <c r="Q3016" s="181">
        <v>3071.1965336177714</v>
      </c>
      <c r="R3016" s="181">
        <v>3202.5556201303148</v>
      </c>
      <c r="S3016" s="181">
        <v>3337.4859329196825</v>
      </c>
      <c r="T3016" s="181">
        <v>3475.972807147672</v>
      </c>
      <c r="U3016" s="181">
        <v>3618.0276033225059</v>
      </c>
      <c r="V3016" s="181">
        <v>3763.6653691506945</v>
      </c>
      <c r="W3016" s="181">
        <v>3912.8662469780129</v>
      </c>
      <c r="X3016" s="181">
        <v>4065.5966331665527</v>
      </c>
      <c r="Y3016" s="181">
        <v>4221.7694624188171</v>
      </c>
    </row>
    <row r="3017" spans="1:25" x14ac:dyDescent="0.25">
      <c r="A3017" s="178" t="s">
        <v>2206</v>
      </c>
      <c r="B3017" s="178" t="s">
        <v>1010</v>
      </c>
      <c r="C3017" s="178" t="s">
        <v>938</v>
      </c>
      <c r="D3017" s="178" t="s">
        <v>2835</v>
      </c>
      <c r="E3017" s="181">
        <v>2230.3239970664895</v>
      </c>
      <c r="F3017" s="181">
        <v>2308.2504864131897</v>
      </c>
      <c r="G3017" s="181">
        <v>2384.8470559068173</v>
      </c>
      <c r="H3017" s="181">
        <v>2461.7568956347309</v>
      </c>
      <c r="I3017" s="181">
        <v>2539.1383648024307</v>
      </c>
      <c r="J3017" s="182">
        <v>2617.0082298009211</v>
      </c>
      <c r="K3017" s="181">
        <v>2695.3677490364912</v>
      </c>
      <c r="L3017" s="181">
        <v>2774.2172817796095</v>
      </c>
      <c r="M3017" s="181">
        <v>2853.4785102519049</v>
      </c>
      <c r="N3017" s="181">
        <v>2933.0486545972781</v>
      </c>
      <c r="O3017" s="181">
        <v>3012.8902098495755</v>
      </c>
      <c r="P3017" s="181">
        <v>3092.9495802516162</v>
      </c>
      <c r="Q3017" s="181">
        <v>3173.1600594894089</v>
      </c>
      <c r="R3017" s="181">
        <v>3253.4443595000043</v>
      </c>
      <c r="S3017" s="181">
        <v>3333.7150766705154</v>
      </c>
      <c r="T3017" s="181">
        <v>3413.8759650649604</v>
      </c>
      <c r="U3017" s="181">
        <v>3493.8606235498769</v>
      </c>
      <c r="V3017" s="181">
        <v>3573.6090205934292</v>
      </c>
      <c r="W3017" s="181">
        <v>3653.0310865151405</v>
      </c>
      <c r="X3017" s="181">
        <v>3732.0287938671913</v>
      </c>
      <c r="Y3017" s="181">
        <v>3810.4612055987309</v>
      </c>
    </row>
    <row r="3018" spans="1:25" x14ac:dyDescent="0.25">
      <c r="A3018" s="178" t="s">
        <v>2206</v>
      </c>
      <c r="B3018" s="178" t="s">
        <v>1010</v>
      </c>
      <c r="C3018" s="178" t="s">
        <v>389</v>
      </c>
      <c r="D3018" s="178" t="s">
        <v>2836</v>
      </c>
      <c r="E3018" s="181">
        <v>3325.9937435554548</v>
      </c>
      <c r="F3018" s="181">
        <v>3454.7740224529252</v>
      </c>
      <c r="G3018" s="181">
        <v>3582.4528292344112</v>
      </c>
      <c r="H3018" s="181">
        <v>3711.4904750145415</v>
      </c>
      <c r="I3018" s="181">
        <v>3842.1365308691516</v>
      </c>
      <c r="J3018" s="182">
        <v>3974.4290934638479</v>
      </c>
      <c r="K3018" s="181">
        <v>4108.3830739278828</v>
      </c>
      <c r="L3018" s="181">
        <v>4244.0121187466775</v>
      </c>
      <c r="M3018" s="181">
        <v>4381.2091657524461</v>
      </c>
      <c r="N3018" s="181">
        <v>4519.8277840072278</v>
      </c>
      <c r="O3018" s="181">
        <v>4659.8202595745361</v>
      </c>
      <c r="P3018" s="181">
        <v>4801.1131163268628</v>
      </c>
      <c r="Q3018" s="181">
        <v>4943.6112954837927</v>
      </c>
      <c r="R3018" s="181">
        <v>5087.2017259753584</v>
      </c>
      <c r="S3018" s="181">
        <v>5231.7537403391307</v>
      </c>
      <c r="T3018" s="181">
        <v>5377.1207743709765</v>
      </c>
      <c r="U3018" s="181">
        <v>5523.2012524586971</v>
      </c>
      <c r="V3018" s="181">
        <v>5669.9021831646096</v>
      </c>
      <c r="W3018" s="181">
        <v>5817.0813541531734</v>
      </c>
      <c r="X3018" s="181">
        <v>5964.5817351755222</v>
      </c>
      <c r="Y3018" s="181">
        <v>6112.1751620880705</v>
      </c>
    </row>
    <row r="3019" spans="1:25" x14ac:dyDescent="0.25">
      <c r="A3019" s="178" t="s">
        <v>2206</v>
      </c>
      <c r="B3019" s="178" t="s">
        <v>1010</v>
      </c>
      <c r="C3019" s="178" t="s">
        <v>1350</v>
      </c>
      <c r="D3019" s="178" t="s">
        <v>2837</v>
      </c>
      <c r="E3019" s="181">
        <v>1145.9392386031595</v>
      </c>
      <c r="F3019" s="181">
        <v>1206.1858701180877</v>
      </c>
      <c r="G3019" s="181">
        <v>1267.4461036118373</v>
      </c>
      <c r="H3019" s="181">
        <v>1330.6131127568649</v>
      </c>
      <c r="I3019" s="181">
        <v>1395.8240303273478</v>
      </c>
      <c r="J3019" s="182">
        <v>1463.1439613811337</v>
      </c>
      <c r="K3019" s="181">
        <v>1532.6312128528764</v>
      </c>
      <c r="L3019" s="181">
        <v>1604.3450500496006</v>
      </c>
      <c r="M3019" s="181">
        <v>1678.2999419728808</v>
      </c>
      <c r="N3019" s="181">
        <v>1754.494084016578</v>
      </c>
      <c r="O3019" s="181">
        <v>1832.9626460772993</v>
      </c>
      <c r="P3019" s="181">
        <v>1913.7306665281969</v>
      </c>
      <c r="Q3019" s="181">
        <v>1996.8140442672031</v>
      </c>
      <c r="R3019" s="181">
        <v>2082.2203886411917</v>
      </c>
      <c r="S3019" s="181">
        <v>2169.9486537085522</v>
      </c>
      <c r="T3019" s="181">
        <v>2259.9893047636547</v>
      </c>
      <c r="U3019" s="181">
        <v>2352.3497281206346</v>
      </c>
      <c r="V3019" s="181">
        <v>2447.0397074163793</v>
      </c>
      <c r="W3019" s="181">
        <v>2544.0463317080657</v>
      </c>
      <c r="X3019" s="181">
        <v>2643.3477527631312</v>
      </c>
      <c r="Y3019" s="181">
        <v>2744.8873629347158</v>
      </c>
    </row>
    <row r="3020" spans="1:25" x14ac:dyDescent="0.25">
      <c r="A3020" s="178" t="s">
        <v>2206</v>
      </c>
      <c r="B3020" s="178" t="s">
        <v>1010</v>
      </c>
      <c r="C3020" s="178" t="s">
        <v>2838</v>
      </c>
      <c r="D3020" s="178" t="s">
        <v>2839</v>
      </c>
      <c r="E3020" s="181">
        <v>3854.336364755658</v>
      </c>
      <c r="F3020" s="181">
        <v>3994.789349399774</v>
      </c>
      <c r="G3020" s="181">
        <v>4133.3365849582178</v>
      </c>
      <c r="H3020" s="181">
        <v>4272.8209582611435</v>
      </c>
      <c r="I3020" s="181">
        <v>4413.5209436171681</v>
      </c>
      <c r="J3020" s="182">
        <v>4555.470147401451</v>
      </c>
      <c r="K3020" s="181">
        <v>4698.6753231062439</v>
      </c>
      <c r="L3020" s="181">
        <v>4843.1416796493031</v>
      </c>
      <c r="M3020" s="181">
        <v>4988.7368909318075</v>
      </c>
      <c r="N3020" s="181">
        <v>5135.2850200845942</v>
      </c>
      <c r="O3020" s="181">
        <v>5282.7235485686069</v>
      </c>
      <c r="P3020" s="181">
        <v>5430.9613308711523</v>
      </c>
      <c r="Q3020" s="181">
        <v>5579.8836289244337</v>
      </c>
      <c r="R3020" s="181">
        <v>5729.3563962565158</v>
      </c>
      <c r="S3020" s="181">
        <v>5879.2269626071084</v>
      </c>
      <c r="T3020" s="181">
        <v>6029.3261504123475</v>
      </c>
      <c r="U3020" s="181">
        <v>6179.5365836597948</v>
      </c>
      <c r="V3020" s="181">
        <v>6329.7514866018528</v>
      </c>
      <c r="W3020" s="181">
        <v>6479.8101823802972</v>
      </c>
      <c r="X3020" s="181">
        <v>6629.5369278336302</v>
      </c>
      <c r="Y3020" s="181">
        <v>6778.6786295317534</v>
      </c>
    </row>
    <row r="3021" spans="1:25" x14ac:dyDescent="0.25">
      <c r="A3021" s="178" t="s">
        <v>2206</v>
      </c>
      <c r="B3021" s="178" t="s">
        <v>1010</v>
      </c>
      <c r="C3021" s="178" t="s">
        <v>2079</v>
      </c>
      <c r="D3021" s="178" t="s">
        <v>2840</v>
      </c>
      <c r="E3021" s="181">
        <v>3043.8690429145695</v>
      </c>
      <c r="F3021" s="181">
        <v>3078.2708555825634</v>
      </c>
      <c r="G3021" s="181">
        <v>3107.7803420617183</v>
      </c>
      <c r="H3021" s="181">
        <v>3134.7350102259988</v>
      </c>
      <c r="I3021" s="181">
        <v>3159.4241021735902</v>
      </c>
      <c r="J3021" s="182">
        <v>3181.9440290924294</v>
      </c>
      <c r="K3021" s="181">
        <v>3202.3689298920845</v>
      </c>
      <c r="L3021" s="181">
        <v>3220.7698860236874</v>
      </c>
      <c r="M3021" s="181">
        <v>3237.1268541534623</v>
      </c>
      <c r="N3021" s="181">
        <v>3251.3990003497488</v>
      </c>
      <c r="O3021" s="181">
        <v>3263.6245773728797</v>
      </c>
      <c r="P3021" s="181">
        <v>3273.8261807822787</v>
      </c>
      <c r="Q3021" s="181">
        <v>3282.0156259968521</v>
      </c>
      <c r="R3021" s="181">
        <v>3288.1978216080151</v>
      </c>
      <c r="S3021" s="181">
        <v>3292.3721612038908</v>
      </c>
      <c r="T3021" s="181">
        <v>3294.5345618497918</v>
      </c>
      <c r="U3021" s="181">
        <v>3294.7145539230296</v>
      </c>
      <c r="V3021" s="181">
        <v>3292.9500427197031</v>
      </c>
      <c r="W3021" s="181">
        <v>3289.2536294237098</v>
      </c>
      <c r="X3021" s="181">
        <v>3283.6349433081018</v>
      </c>
      <c r="Y3021" s="181">
        <v>3276.0710762482327</v>
      </c>
    </row>
    <row r="3022" spans="1:25" x14ac:dyDescent="0.25">
      <c r="A3022" s="178" t="s">
        <v>2206</v>
      </c>
      <c r="B3022" s="178" t="s">
        <v>1010</v>
      </c>
      <c r="C3022" s="178" t="s">
        <v>240</v>
      </c>
      <c r="D3022" s="178" t="s">
        <v>241</v>
      </c>
      <c r="E3022" s="181">
        <v>35894.469185539245</v>
      </c>
      <c r="F3022" s="181">
        <v>37103.145253353025</v>
      </c>
      <c r="G3022" s="181">
        <v>38312.268917447291</v>
      </c>
      <c r="H3022" s="181">
        <v>39549.948962799666</v>
      </c>
      <c r="I3022" s="181">
        <v>40820.367383093522</v>
      </c>
      <c r="J3022" s="182">
        <v>42125.416125758376</v>
      </c>
      <c r="K3022" s="181">
        <v>43466.7277023797</v>
      </c>
      <c r="L3022" s="181">
        <v>44845.912838677432</v>
      </c>
      <c r="M3022" s="181">
        <v>46263.302174984085</v>
      </c>
      <c r="N3022" s="181">
        <v>47718.808847580302</v>
      </c>
      <c r="O3022" s="181">
        <v>49213.382256983256</v>
      </c>
      <c r="P3022" s="181">
        <v>50747.691026102533</v>
      </c>
      <c r="Q3022" s="181">
        <v>52322.16521583547</v>
      </c>
      <c r="R3022" s="181">
        <v>53937.030718436756</v>
      </c>
      <c r="S3022" s="181">
        <v>55592.309220069081</v>
      </c>
      <c r="T3022" s="181">
        <v>57287.830830311599</v>
      </c>
      <c r="U3022" s="181">
        <v>59023.878541417325</v>
      </c>
      <c r="V3022" s="181">
        <v>60800.80205655512</v>
      </c>
      <c r="W3022" s="181">
        <v>62618.395347726189</v>
      </c>
      <c r="X3022" s="181">
        <v>64476.255893362257</v>
      </c>
      <c r="Y3022" s="181">
        <v>66373.166045574282</v>
      </c>
    </row>
    <row r="3023" spans="1:25" x14ac:dyDescent="0.25">
      <c r="A3023" s="178" t="s">
        <v>2206</v>
      </c>
      <c r="B3023" s="178" t="s">
        <v>1023</v>
      </c>
      <c r="C3023" s="178" t="s">
        <v>218</v>
      </c>
      <c r="D3023" s="178" t="s">
        <v>2841</v>
      </c>
      <c r="E3023" s="181">
        <v>7769.9305524353458</v>
      </c>
      <c r="F3023" s="181">
        <v>7901.2295567892261</v>
      </c>
      <c r="G3023" s="181">
        <v>8016.1406377295862</v>
      </c>
      <c r="H3023" s="181">
        <v>8122.2005229894685</v>
      </c>
      <c r="I3023" s="181">
        <v>8221.6430113159695</v>
      </c>
      <c r="J3023" s="182">
        <v>8315.9011453755447</v>
      </c>
      <c r="K3023" s="181">
        <v>8406.077420871894</v>
      </c>
      <c r="L3023" s="181">
        <v>8492.9682368599388</v>
      </c>
      <c r="M3023" s="181">
        <v>8576.9509174404593</v>
      </c>
      <c r="N3023" s="181">
        <v>8658.280468734336</v>
      </c>
      <c r="O3023" s="181">
        <v>8737.3427100616118</v>
      </c>
      <c r="P3023" s="181">
        <v>8814.3690073498092</v>
      </c>
      <c r="Q3023" s="181">
        <v>8889.4896437210955</v>
      </c>
      <c r="R3023" s="181">
        <v>8962.7839560548673</v>
      </c>
      <c r="S3023" s="181">
        <v>9034.3533420438653</v>
      </c>
      <c r="T3023" s="181">
        <v>9104.2837306046931</v>
      </c>
      <c r="U3023" s="181">
        <v>9172.2194432952037</v>
      </c>
      <c r="V3023" s="181">
        <v>9237.7911499321526</v>
      </c>
      <c r="W3023" s="181">
        <v>9301.0128180428001</v>
      </c>
      <c r="X3023" s="181">
        <v>9361.9061807566668</v>
      </c>
      <c r="Y3023" s="181">
        <v>9420.3770313045006</v>
      </c>
    </row>
    <row r="3024" spans="1:25" x14ac:dyDescent="0.25">
      <c r="A3024" s="178" t="s">
        <v>2206</v>
      </c>
      <c r="B3024" s="178" t="s">
        <v>1023</v>
      </c>
      <c r="C3024" s="178" t="s">
        <v>240</v>
      </c>
      <c r="D3024" s="178" t="s">
        <v>241</v>
      </c>
      <c r="E3024" s="181">
        <v>4656.8228849625721</v>
      </c>
      <c r="F3024" s="181">
        <v>4763.4868993612836</v>
      </c>
      <c r="G3024" s="181">
        <v>4861.5534415357715</v>
      </c>
      <c r="H3024" s="181">
        <v>4955.4689524206206</v>
      </c>
      <c r="I3024" s="181">
        <v>5046.5316878547656</v>
      </c>
      <c r="J3024" s="182">
        <v>5135.5765712927341</v>
      </c>
      <c r="K3024" s="181">
        <v>5223.2532850953512</v>
      </c>
      <c r="L3024" s="181">
        <v>5310.0359241961223</v>
      </c>
      <c r="M3024" s="181">
        <v>5396.1465065960738</v>
      </c>
      <c r="N3024" s="181">
        <v>5481.7349562394811</v>
      </c>
      <c r="O3024" s="181">
        <v>5567.0381184455555</v>
      </c>
      <c r="P3024" s="181">
        <v>5652.1996436323207</v>
      </c>
      <c r="Q3024" s="181">
        <v>5737.3014413880956</v>
      </c>
      <c r="R3024" s="181">
        <v>5822.3942482658331</v>
      </c>
      <c r="S3024" s="181">
        <v>5907.544347009677</v>
      </c>
      <c r="T3024" s="181">
        <v>5992.8093820247477</v>
      </c>
      <c r="U3024" s="181">
        <v>6077.9556941203455</v>
      </c>
      <c r="V3024" s="181">
        <v>6162.7339883568966</v>
      </c>
      <c r="W3024" s="181">
        <v>6247.1453927234506</v>
      </c>
      <c r="X3024" s="181">
        <v>6331.1960643543716</v>
      </c>
      <c r="Y3024" s="181">
        <v>6414.8131257583736</v>
      </c>
    </row>
    <row r="3025" spans="1:25" x14ac:dyDescent="0.25">
      <c r="A3025" s="178" t="s">
        <v>2206</v>
      </c>
      <c r="B3025" s="178" t="s">
        <v>1036</v>
      </c>
      <c r="C3025" s="178" t="s">
        <v>218</v>
      </c>
      <c r="D3025" s="178" t="s">
        <v>2842</v>
      </c>
      <c r="E3025" s="181">
        <v>66552.830786345294</v>
      </c>
      <c r="F3025" s="181">
        <v>65629.465341938616</v>
      </c>
      <c r="G3025" s="181">
        <v>65296.834010056053</v>
      </c>
      <c r="H3025" s="181">
        <v>65421.184193477267</v>
      </c>
      <c r="I3025" s="181">
        <v>65880.953587418364</v>
      </c>
      <c r="J3025" s="182">
        <v>66587.248263669782</v>
      </c>
      <c r="K3025" s="181">
        <v>67476.109570980392</v>
      </c>
      <c r="L3025" s="181">
        <v>68500.418966712663</v>
      </c>
      <c r="M3025" s="181">
        <v>69623.484529981419</v>
      </c>
      <c r="N3025" s="181">
        <v>70817.725081917975</v>
      </c>
      <c r="O3025" s="181">
        <v>72064.206731567887</v>
      </c>
      <c r="P3025" s="181">
        <v>73348.356516653221</v>
      </c>
      <c r="Q3025" s="181">
        <v>74658.893692136335</v>
      </c>
      <c r="R3025" s="181">
        <v>75987.007318466334</v>
      </c>
      <c r="S3025" s="181">
        <v>77326.181717622007</v>
      </c>
      <c r="T3025" s="181">
        <v>78671.770601905679</v>
      </c>
      <c r="U3025" s="181">
        <v>80018.321893870947</v>
      </c>
      <c r="V3025" s="181">
        <v>81360.742310461705</v>
      </c>
      <c r="W3025" s="181">
        <v>82696.047374028363</v>
      </c>
      <c r="X3025" s="181">
        <v>84021.666754702994</v>
      </c>
      <c r="Y3025" s="181">
        <v>85334.583101291893</v>
      </c>
    </row>
    <row r="3026" spans="1:25" x14ac:dyDescent="0.25">
      <c r="A3026" s="178" t="s">
        <v>2206</v>
      </c>
      <c r="B3026" s="178" t="s">
        <v>1036</v>
      </c>
      <c r="C3026" s="178" t="s">
        <v>462</v>
      </c>
      <c r="D3026" s="178" t="s">
        <v>2843</v>
      </c>
      <c r="E3026" s="181">
        <v>18045.409087272827</v>
      </c>
      <c r="F3026" s="181">
        <v>17083.041214131037</v>
      </c>
      <c r="G3026" s="181">
        <v>16316.408510514249</v>
      </c>
      <c r="H3026" s="181">
        <v>15693.397306059491</v>
      </c>
      <c r="I3026" s="181">
        <v>15171.361914995723</v>
      </c>
      <c r="J3026" s="182">
        <v>14720.476999844004</v>
      </c>
      <c r="K3026" s="181">
        <v>14320.130412098413</v>
      </c>
      <c r="L3026" s="181">
        <v>13955.849880846954</v>
      </c>
      <c r="M3026" s="181">
        <v>13617.109813133759</v>
      </c>
      <c r="N3026" s="181">
        <v>13296.498207611236</v>
      </c>
      <c r="O3026" s="181">
        <v>12989.159248932561</v>
      </c>
      <c r="P3026" s="181">
        <v>12691.645745818949</v>
      </c>
      <c r="Q3026" s="181">
        <v>12401.528838451595</v>
      </c>
      <c r="R3026" s="181">
        <v>12117.112527088299</v>
      </c>
      <c r="S3026" s="181">
        <v>11837.295503997357</v>
      </c>
      <c r="T3026" s="181">
        <v>11561.414490457744</v>
      </c>
      <c r="U3026" s="181">
        <v>11288.795593777437</v>
      </c>
      <c r="V3026" s="181">
        <v>11018.924199083212</v>
      </c>
      <c r="W3026" s="181">
        <v>10751.651241201673</v>
      </c>
      <c r="X3026" s="181">
        <v>10486.917030751749</v>
      </c>
      <c r="Y3026" s="181">
        <v>10224.633124639126</v>
      </c>
    </row>
    <row r="3027" spans="1:25" x14ac:dyDescent="0.25">
      <c r="A3027" s="178" t="s">
        <v>2206</v>
      </c>
      <c r="B3027" s="178" t="s">
        <v>1036</v>
      </c>
      <c r="C3027" s="178" t="s">
        <v>1687</v>
      </c>
      <c r="D3027" s="178" t="s">
        <v>2844</v>
      </c>
      <c r="E3027" s="181">
        <v>7360.1145623661359</v>
      </c>
      <c r="F3027" s="181">
        <v>7179.7920444315359</v>
      </c>
      <c r="G3027" s="181">
        <v>7066.4303293170397</v>
      </c>
      <c r="H3027" s="181">
        <v>7003.5997023368163</v>
      </c>
      <c r="I3027" s="181">
        <v>6976.8237015419036</v>
      </c>
      <c r="J3027" s="182">
        <v>6975.637403750563</v>
      </c>
      <c r="K3027" s="181">
        <v>6992.5860943799007</v>
      </c>
      <c r="L3027" s="181">
        <v>7022.2449235091799</v>
      </c>
      <c r="M3027" s="181">
        <v>7060.467492991811</v>
      </c>
      <c r="N3027" s="181">
        <v>7104.1910442989692</v>
      </c>
      <c r="O3027" s="181">
        <v>7151.3367378040093</v>
      </c>
      <c r="P3027" s="181">
        <v>7200.3393124827926</v>
      </c>
      <c r="Q3027" s="181">
        <v>7250.0179763532342</v>
      </c>
      <c r="R3027" s="181">
        <v>7299.4784605671257</v>
      </c>
      <c r="S3027" s="181">
        <v>7348.0823396996029</v>
      </c>
      <c r="T3027" s="181">
        <v>7395.3942400900405</v>
      </c>
      <c r="U3027" s="181">
        <v>7440.9228740935969</v>
      </c>
      <c r="V3027" s="181">
        <v>7484.2316924037277</v>
      </c>
      <c r="W3027" s="181">
        <v>7525.0957630188295</v>
      </c>
      <c r="X3027" s="181">
        <v>7563.338347785837</v>
      </c>
      <c r="Y3027" s="181">
        <v>7598.751906522627</v>
      </c>
    </row>
    <row r="3028" spans="1:25" x14ac:dyDescent="0.25">
      <c r="A3028" s="178" t="s">
        <v>2206</v>
      </c>
      <c r="B3028" s="178" t="s">
        <v>1036</v>
      </c>
      <c r="C3028" s="178" t="s">
        <v>240</v>
      </c>
      <c r="D3028" s="178" t="s">
        <v>241</v>
      </c>
      <c r="E3028" s="181">
        <v>2205.1625291370115</v>
      </c>
      <c r="F3028" s="181">
        <v>2157.4415197398407</v>
      </c>
      <c r="G3028" s="181">
        <v>2129.6017028028768</v>
      </c>
      <c r="H3028" s="181">
        <v>2116.8532734122468</v>
      </c>
      <c r="I3028" s="181">
        <v>2114.9413428923503</v>
      </c>
      <c r="J3028" s="182">
        <v>2120.7799689612134</v>
      </c>
      <c r="K3028" s="181">
        <v>2132.1643336845177</v>
      </c>
      <c r="L3028" s="181">
        <v>2147.4841244874033</v>
      </c>
      <c r="M3028" s="181">
        <v>2165.5019742238878</v>
      </c>
      <c r="N3028" s="181">
        <v>2185.2991412052224</v>
      </c>
      <c r="O3028" s="181">
        <v>2206.2495215497456</v>
      </c>
      <c r="P3028" s="181">
        <v>2227.8784882808336</v>
      </c>
      <c r="Q3028" s="181">
        <v>2249.8251003295509</v>
      </c>
      <c r="R3028" s="181">
        <v>2271.8133261118487</v>
      </c>
      <c r="S3028" s="181">
        <v>2293.6437427119467</v>
      </c>
      <c r="T3028" s="181">
        <v>2315.1781556577002</v>
      </c>
      <c r="U3028" s="181">
        <v>2336.2592048058791</v>
      </c>
      <c r="V3028" s="181">
        <v>2356.7449391078626</v>
      </c>
      <c r="W3028" s="181">
        <v>2376.5586010403845</v>
      </c>
      <c r="X3028" s="181">
        <v>2395.6378308444987</v>
      </c>
      <c r="Y3028" s="181">
        <v>2413.909789207305</v>
      </c>
    </row>
    <row r="3029" spans="1:25" x14ac:dyDescent="0.25">
      <c r="A3029" s="178" t="s">
        <v>2206</v>
      </c>
      <c r="B3029" s="178" t="s">
        <v>1047</v>
      </c>
      <c r="C3029" s="178" t="s">
        <v>218</v>
      </c>
      <c r="D3029" s="178" t="s">
        <v>2845</v>
      </c>
      <c r="E3029" s="181">
        <v>32772.440625648407</v>
      </c>
      <c r="F3029" s="181">
        <v>34427.014882791118</v>
      </c>
      <c r="G3029" s="181">
        <v>36079.324999727316</v>
      </c>
      <c r="H3029" s="181">
        <v>37757.538069036011</v>
      </c>
      <c r="I3029" s="181">
        <v>39466.948273030896</v>
      </c>
      <c r="J3029" s="182">
        <v>41210.251065987868</v>
      </c>
      <c r="K3029" s="181">
        <v>42989.222368566341</v>
      </c>
      <c r="L3029" s="181">
        <v>44805.387184194798</v>
      </c>
      <c r="M3029" s="181">
        <v>46658.674627215354</v>
      </c>
      <c r="N3029" s="181">
        <v>48548.352439341666</v>
      </c>
      <c r="O3029" s="181">
        <v>50474.505940856056</v>
      </c>
      <c r="P3029" s="181">
        <v>52436.801863199122</v>
      </c>
      <c r="Q3029" s="181">
        <v>54434.581341818084</v>
      </c>
      <c r="R3029" s="181">
        <v>56466.952278987977</v>
      </c>
      <c r="S3029" s="181">
        <v>58532.87486023549</v>
      </c>
      <c r="T3029" s="181">
        <v>60631.184672771815</v>
      </c>
      <c r="U3029" s="181">
        <v>62762.130919612449</v>
      </c>
      <c r="V3029" s="181">
        <v>64926.230816792748</v>
      </c>
      <c r="W3029" s="181">
        <v>67122.705689781738</v>
      </c>
      <c r="X3029" s="181">
        <v>69350.717856038638</v>
      </c>
      <c r="Y3029" s="181">
        <v>71608.714742137803</v>
      </c>
    </row>
    <row r="3030" spans="1:25" x14ac:dyDescent="0.25">
      <c r="A3030" s="178" t="s">
        <v>2206</v>
      </c>
      <c r="B3030" s="178" t="s">
        <v>1047</v>
      </c>
      <c r="C3030" s="178" t="s">
        <v>475</v>
      </c>
      <c r="D3030" s="178" t="s">
        <v>2001</v>
      </c>
      <c r="E3030" s="181">
        <v>211478.49876547628</v>
      </c>
      <c r="F3030" s="181">
        <v>213375.62389551118</v>
      </c>
      <c r="G3030" s="181">
        <v>214779.01371431781</v>
      </c>
      <c r="H3030" s="181">
        <v>215886.31435943578</v>
      </c>
      <c r="I3030" s="181">
        <v>216741.95821502994</v>
      </c>
      <c r="J3030" s="182">
        <v>217371.55387760943</v>
      </c>
      <c r="K3030" s="181">
        <v>217793.56409324598</v>
      </c>
      <c r="L3030" s="181">
        <v>218023.69244999971</v>
      </c>
      <c r="M3030" s="181">
        <v>218068.96250829467</v>
      </c>
      <c r="N3030" s="181">
        <v>217933.48233646963</v>
      </c>
      <c r="O3030" s="181">
        <v>217625.37989204965</v>
      </c>
      <c r="P3030" s="181">
        <v>217150.91560883683</v>
      </c>
      <c r="Q3030" s="181">
        <v>216515.1843581674</v>
      </c>
      <c r="R3030" s="181">
        <v>215722.68802700916</v>
      </c>
      <c r="S3030" s="181">
        <v>214777.7723445865</v>
      </c>
      <c r="T3030" s="181">
        <v>213684.75325346249</v>
      </c>
      <c r="U3030" s="181">
        <v>212453.14544147329</v>
      </c>
      <c r="V3030" s="181">
        <v>211092.9258489644</v>
      </c>
      <c r="W3030" s="181">
        <v>209609.49213666949</v>
      </c>
      <c r="X3030" s="181">
        <v>208008.19977466948</v>
      </c>
      <c r="Y3030" s="181">
        <v>206292.47039666722</v>
      </c>
    </row>
    <row r="3031" spans="1:25" x14ac:dyDescent="0.25">
      <c r="A3031" s="178" t="s">
        <v>2206</v>
      </c>
      <c r="B3031" s="178" t="s">
        <v>1047</v>
      </c>
      <c r="C3031" s="178" t="s">
        <v>462</v>
      </c>
      <c r="D3031" s="178" t="s">
        <v>2846</v>
      </c>
      <c r="E3031" s="181">
        <v>2063.6704063808543</v>
      </c>
      <c r="F3031" s="181">
        <v>2167.8584334072189</v>
      </c>
      <c r="G3031" s="181">
        <v>2271.9038882280697</v>
      </c>
      <c r="H3031" s="181">
        <v>2377.5804439138101</v>
      </c>
      <c r="I3031" s="181">
        <v>2485.2214734802469</v>
      </c>
      <c r="J3031" s="182">
        <v>2594.9967088458689</v>
      </c>
      <c r="K3031" s="181">
        <v>2707.0179791829605</v>
      </c>
      <c r="L3031" s="181">
        <v>2821.3813134837142</v>
      </c>
      <c r="M3031" s="181">
        <v>2938.082248100272</v>
      </c>
      <c r="N3031" s="181">
        <v>3057.0746729557977</v>
      </c>
      <c r="O3031" s="181">
        <v>3178.3639606419665</v>
      </c>
      <c r="P3031" s="181">
        <v>3301.9291253411134</v>
      </c>
      <c r="Q3031" s="181">
        <v>3427.7286785570072</v>
      </c>
      <c r="R3031" s="181">
        <v>3555.7064451730121</v>
      </c>
      <c r="S3031" s="181">
        <v>3685.7969483947318</v>
      </c>
      <c r="T3031" s="181">
        <v>3817.9268655105461</v>
      </c>
      <c r="U3031" s="181">
        <v>3952.1118887569337</v>
      </c>
      <c r="V3031" s="181">
        <v>4088.384587066982</v>
      </c>
      <c r="W3031" s="181">
        <v>4226.6959275473473</v>
      </c>
      <c r="X3031" s="181">
        <v>4366.9931615886408</v>
      </c>
      <c r="Y3031" s="181">
        <v>4509.1785241245116</v>
      </c>
    </row>
    <row r="3032" spans="1:25" x14ac:dyDescent="0.25">
      <c r="A3032" s="178" t="s">
        <v>2206</v>
      </c>
      <c r="B3032" s="178" t="s">
        <v>1047</v>
      </c>
      <c r="C3032" s="178" t="s">
        <v>246</v>
      </c>
      <c r="D3032" s="178" t="s">
        <v>2847</v>
      </c>
      <c r="E3032" s="181">
        <v>194414.99229242763</v>
      </c>
      <c r="F3032" s="181">
        <v>201257.89666114189</v>
      </c>
      <c r="G3032" s="181">
        <v>207847.3832842976</v>
      </c>
      <c r="H3032" s="181">
        <v>214349.47372615591</v>
      </c>
      <c r="I3032" s="181">
        <v>220792.7934943295</v>
      </c>
      <c r="J3032" s="182">
        <v>227189.99570288684</v>
      </c>
      <c r="K3032" s="181">
        <v>233547.98644874833</v>
      </c>
      <c r="L3032" s="181">
        <v>239871.8959823848</v>
      </c>
      <c r="M3032" s="181">
        <v>246158.0974528564</v>
      </c>
      <c r="N3032" s="181">
        <v>252399.69143688775</v>
      </c>
      <c r="O3032" s="181">
        <v>258594.328312114</v>
      </c>
      <c r="P3032" s="181">
        <v>264737.65032475616</v>
      </c>
      <c r="Q3032" s="181">
        <v>270823.90517193649</v>
      </c>
      <c r="R3032" s="181">
        <v>276846.50944152969</v>
      </c>
      <c r="S3032" s="181">
        <v>282798.53447509586</v>
      </c>
      <c r="T3032" s="181">
        <v>288672.85572034656</v>
      </c>
      <c r="U3032" s="181">
        <v>294469.39913096395</v>
      </c>
      <c r="V3032" s="181">
        <v>300189.34707659658</v>
      </c>
      <c r="W3032" s="181">
        <v>305827.92240850558</v>
      </c>
      <c r="X3032" s="181">
        <v>311380.37406540068</v>
      </c>
      <c r="Y3032" s="181">
        <v>316839.08415536623</v>
      </c>
    </row>
    <row r="3033" spans="1:25" x14ac:dyDescent="0.25">
      <c r="A3033" s="178" t="s">
        <v>2206</v>
      </c>
      <c r="B3033" s="178" t="s">
        <v>1047</v>
      </c>
      <c r="C3033" s="178" t="s">
        <v>836</v>
      </c>
      <c r="D3033" s="178" t="s">
        <v>2848</v>
      </c>
      <c r="E3033" s="181">
        <v>76027.423867497928</v>
      </c>
      <c r="F3033" s="181">
        <v>76415.196218790166</v>
      </c>
      <c r="G3033" s="181">
        <v>76622.734127019154</v>
      </c>
      <c r="H3033" s="181">
        <v>76722.330365979375</v>
      </c>
      <c r="I3033" s="181">
        <v>76730.943575449142</v>
      </c>
      <c r="J3033" s="182">
        <v>76658.643221988503</v>
      </c>
      <c r="K3033" s="181">
        <v>76512.841860812303</v>
      </c>
      <c r="L3033" s="181">
        <v>76299.879837058557</v>
      </c>
      <c r="M3033" s="181">
        <v>76022.980677732805</v>
      </c>
      <c r="N3033" s="181">
        <v>75684.311897530919</v>
      </c>
      <c r="O3033" s="181">
        <v>75287.404108566392</v>
      </c>
      <c r="P3033" s="181">
        <v>74835.095658873004</v>
      </c>
      <c r="Q3033" s="181">
        <v>74329.786409089036</v>
      </c>
      <c r="R3033" s="181">
        <v>73773.641570399472</v>
      </c>
      <c r="S3033" s="181">
        <v>73168.744698087175</v>
      </c>
      <c r="T3033" s="181">
        <v>72517.141855342066</v>
      </c>
      <c r="U3033" s="181">
        <v>71822.609629658051</v>
      </c>
      <c r="V3033" s="181">
        <v>71089.026576848817</v>
      </c>
      <c r="W3033" s="181">
        <v>70318.67943015846</v>
      </c>
      <c r="X3033" s="181">
        <v>69513.809324971298</v>
      </c>
      <c r="Y3033" s="181">
        <v>68675.982619576171</v>
      </c>
    </row>
    <row r="3034" spans="1:25" x14ac:dyDescent="0.25">
      <c r="A3034" s="178" t="s">
        <v>2206</v>
      </c>
      <c r="B3034" s="178" t="s">
        <v>1047</v>
      </c>
      <c r="C3034" s="178" t="s">
        <v>1178</v>
      </c>
      <c r="D3034" s="178" t="s">
        <v>2849</v>
      </c>
      <c r="E3034" s="181">
        <v>16675.606217647379</v>
      </c>
      <c r="F3034" s="181">
        <v>17211.263625469201</v>
      </c>
      <c r="G3034" s="181">
        <v>17721.983874898757</v>
      </c>
      <c r="H3034" s="181">
        <v>18222.088264193368</v>
      </c>
      <c r="I3034" s="181">
        <v>18714.083686312602</v>
      </c>
      <c r="J3034" s="182">
        <v>19199.097977376008</v>
      </c>
      <c r="K3034" s="181">
        <v>19677.761728205136</v>
      </c>
      <c r="L3034" s="181">
        <v>20150.549172424082</v>
      </c>
      <c r="M3034" s="181">
        <v>20617.195733478573</v>
      </c>
      <c r="N3034" s="181">
        <v>21077.16695507566</v>
      </c>
      <c r="O3034" s="181">
        <v>21530.31381769069</v>
      </c>
      <c r="P3034" s="181">
        <v>21976.322677071181</v>
      </c>
      <c r="Q3034" s="181">
        <v>22414.768507356315</v>
      </c>
      <c r="R3034" s="181">
        <v>22845.163079359296</v>
      </c>
      <c r="S3034" s="181">
        <v>23266.995912472445</v>
      </c>
      <c r="T3034" s="181">
        <v>23679.746901397921</v>
      </c>
      <c r="U3034" s="181">
        <v>24083.479160263945</v>
      </c>
      <c r="V3034" s="181">
        <v>24478.357940098704</v>
      </c>
      <c r="W3034" s="181">
        <v>24864.062446996417</v>
      </c>
      <c r="X3034" s="181">
        <v>25240.278238126764</v>
      </c>
      <c r="Y3034" s="181">
        <v>25606.463356534146</v>
      </c>
    </row>
    <row r="3035" spans="1:25" x14ac:dyDescent="0.25">
      <c r="A3035" s="178" t="s">
        <v>2206</v>
      </c>
      <c r="B3035" s="178" t="s">
        <v>1047</v>
      </c>
      <c r="C3035" s="178" t="s">
        <v>1957</v>
      </c>
      <c r="D3035" s="178" t="s">
        <v>2850</v>
      </c>
      <c r="E3035" s="181">
        <v>3424.3998737408801</v>
      </c>
      <c r="F3035" s="181">
        <v>3559.1053156630478</v>
      </c>
      <c r="G3035" s="181">
        <v>3690.3338815854886</v>
      </c>
      <c r="H3035" s="181">
        <v>3820.9971216615395</v>
      </c>
      <c r="I3035" s="181">
        <v>3951.5945056964242</v>
      </c>
      <c r="J3035" s="182">
        <v>4082.346573690415</v>
      </c>
      <c r="K3035" s="181">
        <v>4213.3737516859101</v>
      </c>
      <c r="L3035" s="181">
        <v>4344.7662438849693</v>
      </c>
      <c r="M3035" s="181">
        <v>4476.4564529267091</v>
      </c>
      <c r="N3035" s="181">
        <v>4608.315946982666</v>
      </c>
      <c r="O3035" s="181">
        <v>4740.2976463902232</v>
      </c>
      <c r="P3035" s="181">
        <v>4872.3167764738246</v>
      </c>
      <c r="Q3035" s="181">
        <v>5004.261459067845</v>
      </c>
      <c r="R3035" s="181">
        <v>5136.0026369071793</v>
      </c>
      <c r="S3035" s="181">
        <v>5267.4027975770723</v>
      </c>
      <c r="T3035" s="181">
        <v>5398.3186178479782</v>
      </c>
      <c r="U3035" s="181">
        <v>5528.7369221657364</v>
      </c>
      <c r="V3035" s="181">
        <v>5658.6680868492131</v>
      </c>
      <c r="W3035" s="181">
        <v>5788.0099459534858</v>
      </c>
      <c r="X3035" s="181">
        <v>5916.6592737841029</v>
      </c>
      <c r="Y3035" s="181">
        <v>6044.4565903026141</v>
      </c>
    </row>
    <row r="3036" spans="1:25" x14ac:dyDescent="0.25">
      <c r="A3036" s="178" t="s">
        <v>2206</v>
      </c>
      <c r="B3036" s="178" t="s">
        <v>1047</v>
      </c>
      <c r="C3036" s="178" t="s">
        <v>240</v>
      </c>
      <c r="D3036" s="178" t="s">
        <v>241</v>
      </c>
      <c r="E3036" s="181">
        <v>943.06966855495034</v>
      </c>
      <c r="F3036" s="181">
        <v>988.02324838008474</v>
      </c>
      <c r="G3036" s="181">
        <v>1032.6639232993748</v>
      </c>
      <c r="H3036" s="181">
        <v>1077.7972589386609</v>
      </c>
      <c r="I3036" s="181">
        <v>1123.5690226211871</v>
      </c>
      <c r="J3036" s="182">
        <v>1170.0496083381947</v>
      </c>
      <c r="K3036" s="181">
        <v>1217.2825856958568</v>
      </c>
      <c r="L3036" s="181">
        <v>1265.3039364104936</v>
      </c>
      <c r="M3036" s="181">
        <v>1314.1042727916433</v>
      </c>
      <c r="N3036" s="181">
        <v>1363.6556931078228</v>
      </c>
      <c r="O3036" s="181">
        <v>1413.9534607383891</v>
      </c>
      <c r="P3036" s="181">
        <v>1464.9811590620056</v>
      </c>
      <c r="Q3036" s="181">
        <v>1516.713439447313</v>
      </c>
      <c r="R3036" s="181">
        <v>1569.1187087465689</v>
      </c>
      <c r="S3036" s="181">
        <v>1622.1615847425367</v>
      </c>
      <c r="T3036" s="181">
        <v>1675.8035881005344</v>
      </c>
      <c r="U3036" s="181">
        <v>1730.045587390932</v>
      </c>
      <c r="V3036" s="181">
        <v>1784.8957797624378</v>
      </c>
      <c r="W3036" s="181">
        <v>1840.3267143097423</v>
      </c>
      <c r="X3036" s="181">
        <v>1896.3095907657726</v>
      </c>
      <c r="Y3036" s="181">
        <v>1952.7963932844657</v>
      </c>
    </row>
    <row r="3037" spans="1:25" x14ac:dyDescent="0.25">
      <c r="A3037" s="178" t="s">
        <v>2206</v>
      </c>
      <c r="B3037" s="178" t="s">
        <v>1049</v>
      </c>
      <c r="C3037" s="178" t="s">
        <v>218</v>
      </c>
      <c r="D3037" s="178" t="s">
        <v>2851</v>
      </c>
      <c r="E3037" s="181">
        <v>26247.66825177335</v>
      </c>
      <c r="F3037" s="181">
        <v>26971.237181687829</v>
      </c>
      <c r="G3037" s="181">
        <v>27622.569136474711</v>
      </c>
      <c r="H3037" s="181">
        <v>28231.351893639308</v>
      </c>
      <c r="I3037" s="181">
        <v>28806.767808273966</v>
      </c>
      <c r="J3037" s="182">
        <v>29354.702205857935</v>
      </c>
      <c r="K3037" s="181">
        <v>29879.784601724314</v>
      </c>
      <c r="L3037" s="181">
        <v>30385.279121415198</v>
      </c>
      <c r="M3037" s="181">
        <v>30872.79798138835</v>
      </c>
      <c r="N3037" s="181">
        <v>31343.34559025483</v>
      </c>
      <c r="O3037" s="181">
        <v>31798.391830971617</v>
      </c>
      <c r="P3037" s="181">
        <v>32238.874427888637</v>
      </c>
      <c r="Q3037" s="181">
        <v>32665.3846405324</v>
      </c>
      <c r="R3037" s="181">
        <v>33078.390709573825</v>
      </c>
      <c r="S3037" s="181">
        <v>33478.436921213943</v>
      </c>
      <c r="T3037" s="181">
        <v>33866.20664911456</v>
      </c>
      <c r="U3037" s="181">
        <v>34240.712932925453</v>
      </c>
      <c r="V3037" s="181">
        <v>34600.72877714051</v>
      </c>
      <c r="W3037" s="181">
        <v>34946.507780140579</v>
      </c>
      <c r="X3037" s="181">
        <v>35278.338521925769</v>
      </c>
      <c r="Y3037" s="181">
        <v>35596.211080721128</v>
      </c>
    </row>
    <row r="3038" spans="1:25" x14ac:dyDescent="0.25">
      <c r="A3038" s="178" t="s">
        <v>2206</v>
      </c>
      <c r="B3038" s="178" t="s">
        <v>1049</v>
      </c>
      <c r="C3038" s="178" t="s">
        <v>510</v>
      </c>
      <c r="D3038" s="178" t="s">
        <v>2852</v>
      </c>
      <c r="E3038" s="181">
        <v>5693.4658025976241</v>
      </c>
      <c r="F3038" s="181">
        <v>5696.2360808817693</v>
      </c>
      <c r="G3038" s="181">
        <v>5680.051919688357</v>
      </c>
      <c r="H3038" s="181">
        <v>5652.2457462220718</v>
      </c>
      <c r="I3038" s="181">
        <v>5615.4558417844264</v>
      </c>
      <c r="J3038" s="182">
        <v>5571.4634701053201</v>
      </c>
      <c r="K3038" s="181">
        <v>5521.6667857440725</v>
      </c>
      <c r="L3038" s="181">
        <v>5467.100867801727</v>
      </c>
      <c r="M3038" s="181">
        <v>5408.4269931547942</v>
      </c>
      <c r="N3038" s="181">
        <v>5346.1538900629303</v>
      </c>
      <c r="O3038" s="181">
        <v>5280.8324113432118</v>
      </c>
      <c r="P3038" s="181">
        <v>5212.8859507713096</v>
      </c>
      <c r="Q3038" s="181">
        <v>5142.6533778500634</v>
      </c>
      <c r="R3038" s="181">
        <v>5070.4321253340922</v>
      </c>
      <c r="S3038" s="181">
        <v>4996.5115753307336</v>
      </c>
      <c r="T3038" s="181">
        <v>4921.1817303371527</v>
      </c>
      <c r="U3038" s="181">
        <v>4844.4755865626466</v>
      </c>
      <c r="V3038" s="181">
        <v>4766.3984350121355</v>
      </c>
      <c r="W3038" s="181">
        <v>4687.1624323027099</v>
      </c>
      <c r="X3038" s="181">
        <v>4606.9708940196933</v>
      </c>
      <c r="Y3038" s="181">
        <v>4525.975957951332</v>
      </c>
    </row>
    <row r="3039" spans="1:25" x14ac:dyDescent="0.25">
      <c r="A3039" s="178" t="s">
        <v>2206</v>
      </c>
      <c r="B3039" s="178" t="s">
        <v>1049</v>
      </c>
      <c r="C3039" s="178" t="s">
        <v>464</v>
      </c>
      <c r="D3039" s="178" t="s">
        <v>2853</v>
      </c>
      <c r="E3039" s="181">
        <v>1267.4971676719226</v>
      </c>
      <c r="F3039" s="181">
        <v>1328.1500823037456</v>
      </c>
      <c r="G3039" s="181">
        <v>1387.0763619124448</v>
      </c>
      <c r="H3039" s="181">
        <v>1445.6327985151479</v>
      </c>
      <c r="I3039" s="181">
        <v>1504.218292507348</v>
      </c>
      <c r="J3039" s="182">
        <v>1563.090158600839</v>
      </c>
      <c r="K3039" s="181">
        <v>1622.4593639033519</v>
      </c>
      <c r="L3039" s="181">
        <v>1682.4788446346258</v>
      </c>
      <c r="M3039" s="181">
        <v>1743.2207595893472</v>
      </c>
      <c r="N3039" s="181">
        <v>1804.7280375395283</v>
      </c>
      <c r="O3039" s="181">
        <v>1867.074239285186</v>
      </c>
      <c r="P3039" s="181">
        <v>1930.3066954023298</v>
      </c>
      <c r="Q3039" s="181">
        <v>1994.4549861983367</v>
      </c>
      <c r="R3039" s="181">
        <v>2059.5429405501104</v>
      </c>
      <c r="S3039" s="181">
        <v>2125.6006180923337</v>
      </c>
      <c r="T3039" s="181">
        <v>2192.6689410603003</v>
      </c>
      <c r="U3039" s="181">
        <v>2260.6812149346697</v>
      </c>
      <c r="V3039" s="181">
        <v>2329.548674763193</v>
      </c>
      <c r="W3039" s="181">
        <v>2399.2767313310019</v>
      </c>
      <c r="X3039" s="181">
        <v>2469.8734320962089</v>
      </c>
      <c r="Y3039" s="181">
        <v>2541.3259126472035</v>
      </c>
    </row>
    <row r="3040" spans="1:25" x14ac:dyDescent="0.25">
      <c r="A3040" s="178" t="s">
        <v>2206</v>
      </c>
      <c r="B3040" s="178" t="s">
        <v>1049</v>
      </c>
      <c r="C3040" s="178" t="s">
        <v>953</v>
      </c>
      <c r="D3040" s="178" t="s">
        <v>2854</v>
      </c>
      <c r="E3040" s="181">
        <v>1850.9156370703438</v>
      </c>
      <c r="F3040" s="181">
        <v>1939.4865869621958</v>
      </c>
      <c r="G3040" s="181">
        <v>2025.5361460018034</v>
      </c>
      <c r="H3040" s="181">
        <v>2111.0456263568044</v>
      </c>
      <c r="I3040" s="181">
        <v>2196.5975389775058</v>
      </c>
      <c r="J3040" s="182">
        <v>2282.5676384106264</v>
      </c>
      <c r="K3040" s="181">
        <v>2369.2639981797734</v>
      </c>
      <c r="L3040" s="181">
        <v>2456.9099497824914</v>
      </c>
      <c r="M3040" s="181">
        <v>2545.6108661102116</v>
      </c>
      <c r="N3040" s="181">
        <v>2635.4294356938626</v>
      </c>
      <c r="O3040" s="181">
        <v>2726.47307876167</v>
      </c>
      <c r="P3040" s="181">
        <v>2818.8109117625554</v>
      </c>
      <c r="Q3040" s="181">
        <v>2912.4861305748759</v>
      </c>
      <c r="R3040" s="181">
        <v>3007.5335323106092</v>
      </c>
      <c r="S3040" s="181">
        <v>3103.9970128058158</v>
      </c>
      <c r="T3040" s="181">
        <v>3201.9363304624403</v>
      </c>
      <c r="U3040" s="181">
        <v>3301.2540918251734</v>
      </c>
      <c r="V3040" s="181">
        <v>3401.8206741679592</v>
      </c>
      <c r="W3040" s="181">
        <v>3503.6439788156017</v>
      </c>
      <c r="X3040" s="181">
        <v>3606.7357574046628</v>
      </c>
      <c r="Y3040" s="181">
        <v>3711.0772241412028</v>
      </c>
    </row>
    <row r="3041" spans="1:25" x14ac:dyDescent="0.25">
      <c r="A3041" s="178" t="s">
        <v>2206</v>
      </c>
      <c r="B3041" s="178" t="s">
        <v>1049</v>
      </c>
      <c r="C3041" s="178" t="s">
        <v>447</v>
      </c>
      <c r="D3041" s="178" t="s">
        <v>2855</v>
      </c>
      <c r="E3041" s="181">
        <v>1668.0837927870359</v>
      </c>
      <c r="F3041" s="181">
        <v>1747.9057809248648</v>
      </c>
      <c r="G3041" s="181">
        <v>1825.455439016054</v>
      </c>
      <c r="H3041" s="181">
        <v>1902.518366927553</v>
      </c>
      <c r="I3041" s="181">
        <v>1979.6195356822795</v>
      </c>
      <c r="J3041" s="182">
        <v>2057.0975831181217</v>
      </c>
      <c r="K3041" s="181">
        <v>2135.230151522725</v>
      </c>
      <c r="L3041" s="181">
        <v>2214.2185119016458</v>
      </c>
      <c r="M3041" s="181">
        <v>2294.1576285033207</v>
      </c>
      <c r="N3041" s="181">
        <v>2375.1039975398635</v>
      </c>
      <c r="O3041" s="181">
        <v>2457.1544283623498</v>
      </c>
      <c r="P3041" s="181">
        <v>2540.3712101567107</v>
      </c>
      <c r="Q3041" s="181">
        <v>2624.7932719498344</v>
      </c>
      <c r="R3041" s="181">
        <v>2710.4519736251018</v>
      </c>
      <c r="S3041" s="181">
        <v>2797.3868750258875</v>
      </c>
      <c r="T3041" s="181">
        <v>2885.6518316709253</v>
      </c>
      <c r="U3041" s="181">
        <v>2975.1590705461072</v>
      </c>
      <c r="V3041" s="181">
        <v>3065.7917729460423</v>
      </c>
      <c r="W3041" s="181">
        <v>3157.5570597095111</v>
      </c>
      <c r="X3041" s="181">
        <v>3250.4655216565893</v>
      </c>
      <c r="Y3041" s="181">
        <v>3344.5002286377994</v>
      </c>
    </row>
    <row r="3042" spans="1:25" x14ac:dyDescent="0.25">
      <c r="A3042" s="178" t="s">
        <v>2206</v>
      </c>
      <c r="B3042" s="178" t="s">
        <v>1049</v>
      </c>
      <c r="C3042" s="178" t="s">
        <v>694</v>
      </c>
      <c r="D3042" s="178" t="s">
        <v>2856</v>
      </c>
      <c r="E3042" s="181">
        <v>1497.5776908149619</v>
      </c>
      <c r="F3042" s="181">
        <v>1569.2405348451064</v>
      </c>
      <c r="G3042" s="181">
        <v>1638.8633190181074</v>
      </c>
      <c r="H3042" s="181">
        <v>1708.049124987914</v>
      </c>
      <c r="I3042" s="181">
        <v>1777.2692629462836</v>
      </c>
      <c r="J3042" s="182">
        <v>1846.8277562723044</v>
      </c>
      <c r="K3042" s="181">
        <v>1916.9738675616588</v>
      </c>
      <c r="L3042" s="181">
        <v>1987.8882945520938</v>
      </c>
      <c r="M3042" s="181">
        <v>2059.6562945553214</v>
      </c>
      <c r="N3042" s="181">
        <v>2132.3285889243352</v>
      </c>
      <c r="O3042" s="181">
        <v>2205.9920914730938</v>
      </c>
      <c r="P3042" s="181">
        <v>2280.7027243894595</v>
      </c>
      <c r="Q3042" s="181">
        <v>2356.4954375017587</v>
      </c>
      <c r="R3042" s="181">
        <v>2433.3983851880516</v>
      </c>
      <c r="S3042" s="181">
        <v>2511.4470836131418</v>
      </c>
      <c r="T3042" s="181">
        <v>2590.6898833597338</v>
      </c>
      <c r="U3042" s="181">
        <v>2671.0479832858518</v>
      </c>
      <c r="V3042" s="181">
        <v>2752.4165055143658</v>
      </c>
      <c r="W3042" s="181">
        <v>2834.8018430150664</v>
      </c>
      <c r="X3042" s="181">
        <v>2918.2135040488347</v>
      </c>
      <c r="Y3042" s="181">
        <v>3002.6362890110295</v>
      </c>
    </row>
    <row r="3043" spans="1:25" x14ac:dyDescent="0.25">
      <c r="A3043" s="178" t="s">
        <v>2206</v>
      </c>
      <c r="B3043" s="178" t="s">
        <v>1049</v>
      </c>
      <c r="C3043" s="178" t="s">
        <v>468</v>
      </c>
      <c r="D3043" s="178" t="s">
        <v>2857</v>
      </c>
      <c r="E3043" s="181">
        <v>1875.5671216928126</v>
      </c>
      <c r="F3043" s="181">
        <v>1943.2106215807958</v>
      </c>
      <c r="G3043" s="181">
        <v>2006.5971979861663</v>
      </c>
      <c r="H3043" s="181">
        <v>2067.7828658600438</v>
      </c>
      <c r="I3043" s="181">
        <v>2127.3792248607783</v>
      </c>
      <c r="J3043" s="182">
        <v>2185.7736462457701</v>
      </c>
      <c r="K3043" s="181">
        <v>2243.2728159141489</v>
      </c>
      <c r="L3043" s="181">
        <v>2300.0908275750512</v>
      </c>
      <c r="M3043" s="181">
        <v>2356.3232676762964</v>
      </c>
      <c r="N3043" s="181">
        <v>2412.022510604234</v>
      </c>
      <c r="O3043" s="181">
        <v>2467.2791386061899</v>
      </c>
      <c r="P3043" s="181">
        <v>2522.1454335607309</v>
      </c>
      <c r="Q3043" s="181">
        <v>2576.6483744703646</v>
      </c>
      <c r="R3043" s="181">
        <v>2630.8063228380215</v>
      </c>
      <c r="S3043" s="181">
        <v>2684.6446074683313</v>
      </c>
      <c r="T3043" s="181">
        <v>2738.2008939443372</v>
      </c>
      <c r="U3043" s="181">
        <v>2791.3781663233067</v>
      </c>
      <c r="V3043" s="181">
        <v>2844.0566943512795</v>
      </c>
      <c r="W3043" s="181">
        <v>2896.2357570565459</v>
      </c>
      <c r="X3043" s="181">
        <v>2947.9178449611418</v>
      </c>
      <c r="Y3043" s="181">
        <v>2999.0806925079855</v>
      </c>
    </row>
    <row r="3044" spans="1:25" x14ac:dyDescent="0.25">
      <c r="A3044" s="178" t="s">
        <v>2206</v>
      </c>
      <c r="B3044" s="178" t="s">
        <v>1049</v>
      </c>
      <c r="C3044" s="178" t="s">
        <v>240</v>
      </c>
      <c r="D3044" s="178" t="s">
        <v>241</v>
      </c>
      <c r="E3044" s="181">
        <v>23170.341254735195</v>
      </c>
      <c r="F3044" s="181">
        <v>23755.825344602872</v>
      </c>
      <c r="G3044" s="181">
        <v>24277.667456755076</v>
      </c>
      <c r="H3044" s="181">
        <v>24762.505125537908</v>
      </c>
      <c r="I3044" s="181">
        <v>25218.783472298212</v>
      </c>
      <c r="J3044" s="182">
        <v>25651.984442583504</v>
      </c>
      <c r="K3044" s="181">
        <v>26066.441066204432</v>
      </c>
      <c r="L3044" s="181">
        <v>26465.25655477781</v>
      </c>
      <c r="M3044" s="181">
        <v>26850.068516761912</v>
      </c>
      <c r="N3044" s="181">
        <v>27221.968866132309</v>
      </c>
      <c r="O3044" s="181">
        <v>27582.439759435481</v>
      </c>
      <c r="P3044" s="181">
        <v>27932.487944217544</v>
      </c>
      <c r="Q3044" s="181">
        <v>28272.809354090743</v>
      </c>
      <c r="R3044" s="181">
        <v>28603.984671056071</v>
      </c>
      <c r="S3044" s="181">
        <v>28926.652369915915</v>
      </c>
      <c r="T3044" s="181">
        <v>29241.563417633428</v>
      </c>
      <c r="U3044" s="181">
        <v>29548.020056401885</v>
      </c>
      <c r="V3044" s="181">
        <v>29845.113503217352</v>
      </c>
      <c r="W3044" s="181">
        <v>30133.206947058297</v>
      </c>
      <c r="X3044" s="181">
        <v>30412.686668287086</v>
      </c>
      <c r="Y3044" s="181">
        <v>30683.674811815996</v>
      </c>
    </row>
    <row r="3045" spans="1:25" x14ac:dyDescent="0.25">
      <c r="A3045" s="178" t="s">
        <v>2206</v>
      </c>
      <c r="B3045" s="178" t="s">
        <v>1051</v>
      </c>
      <c r="C3045" s="178" t="s">
        <v>512</v>
      </c>
      <c r="D3045" s="178" t="s">
        <v>2858</v>
      </c>
      <c r="E3045" s="181">
        <v>1979.2849731372198</v>
      </c>
      <c r="F3045" s="181">
        <v>2048.8317742823351</v>
      </c>
      <c r="G3045" s="181">
        <v>2117.7364537528874</v>
      </c>
      <c r="H3045" s="181">
        <v>2187.7430115678262</v>
      </c>
      <c r="I3045" s="181">
        <v>2259.1144525252562</v>
      </c>
      <c r="J3045" s="182">
        <v>2331.982329585961</v>
      </c>
      <c r="K3045" s="181">
        <v>2406.4735730612474</v>
      </c>
      <c r="L3045" s="181">
        <v>2482.648348742166</v>
      </c>
      <c r="M3045" s="181">
        <v>2560.4781242367358</v>
      </c>
      <c r="N3045" s="181">
        <v>2639.9309402049826</v>
      </c>
      <c r="O3045" s="181">
        <v>2721.0402482555082</v>
      </c>
      <c r="P3045" s="181">
        <v>2803.8022045170974</v>
      </c>
      <c r="Q3045" s="181">
        <v>2888.1933344769845</v>
      </c>
      <c r="R3045" s="181">
        <v>2974.1861807754563</v>
      </c>
      <c r="S3045" s="181">
        <v>3061.7701111594829</v>
      </c>
      <c r="T3045" s="181">
        <v>3150.9128758236825</v>
      </c>
      <c r="U3045" s="181">
        <v>3241.2718917161155</v>
      </c>
      <c r="V3045" s="181">
        <v>3332.506564297049</v>
      </c>
      <c r="W3045" s="181">
        <v>3424.5641981293547</v>
      </c>
      <c r="X3045" s="181">
        <v>3517.3934627721237</v>
      </c>
      <c r="Y3045" s="181">
        <v>3610.8790167028665</v>
      </c>
    </row>
    <row r="3046" spans="1:25" x14ac:dyDescent="0.25">
      <c r="A3046" s="178" t="s">
        <v>2206</v>
      </c>
      <c r="B3046" s="178" t="s">
        <v>1051</v>
      </c>
      <c r="C3046" s="178" t="s">
        <v>258</v>
      </c>
      <c r="D3046" s="178" t="s">
        <v>2467</v>
      </c>
      <c r="E3046" s="181">
        <v>3420.6314992184734</v>
      </c>
      <c r="F3046" s="181">
        <v>3447.043568609402</v>
      </c>
      <c r="G3046" s="181">
        <v>3468.6053775991718</v>
      </c>
      <c r="H3046" s="181">
        <v>3488.3639895374536</v>
      </c>
      <c r="I3046" s="181">
        <v>3506.7615177041503</v>
      </c>
      <c r="J3046" s="182">
        <v>3523.9988833912457</v>
      </c>
      <c r="K3046" s="181">
        <v>3540.2514749325996</v>
      </c>
      <c r="L3046" s="181">
        <v>3555.5822806763454</v>
      </c>
      <c r="M3046" s="181">
        <v>3569.9250874210352</v>
      </c>
      <c r="N3046" s="181">
        <v>3583.2169830316107</v>
      </c>
      <c r="O3046" s="181">
        <v>3595.4894291403425</v>
      </c>
      <c r="P3046" s="181">
        <v>3606.724186201679</v>
      </c>
      <c r="Q3046" s="181">
        <v>3616.881909834563</v>
      </c>
      <c r="R3046" s="181">
        <v>3625.9242605021291</v>
      </c>
      <c r="S3046" s="181">
        <v>3633.8388580938376</v>
      </c>
      <c r="T3046" s="181">
        <v>3640.5918217701496</v>
      </c>
      <c r="U3046" s="181">
        <v>3645.8060897961159</v>
      </c>
      <c r="V3046" s="181">
        <v>3649.149241046493</v>
      </c>
      <c r="W3046" s="181">
        <v>3650.6351623153782</v>
      </c>
      <c r="X3046" s="181">
        <v>3650.283382096226</v>
      </c>
      <c r="Y3046" s="181">
        <v>3648.0524642991891</v>
      </c>
    </row>
    <row r="3047" spans="1:25" x14ac:dyDescent="0.25">
      <c r="A3047" s="178" t="s">
        <v>2206</v>
      </c>
      <c r="B3047" s="178" t="s">
        <v>1051</v>
      </c>
      <c r="C3047" s="178" t="s">
        <v>282</v>
      </c>
      <c r="D3047" s="178" t="s">
        <v>2859</v>
      </c>
      <c r="E3047" s="181">
        <v>1419.7879241954229</v>
      </c>
      <c r="F3047" s="181">
        <v>1483.71531748906</v>
      </c>
      <c r="G3047" s="181">
        <v>1548.2650877101732</v>
      </c>
      <c r="H3047" s="181">
        <v>1614.7260161817449</v>
      </c>
      <c r="I3047" s="181">
        <v>1683.3324685217203</v>
      </c>
      <c r="J3047" s="182">
        <v>1754.2280478817486</v>
      </c>
      <c r="K3047" s="181">
        <v>1827.5573782544627</v>
      </c>
      <c r="L3047" s="181">
        <v>1903.4183947730698</v>
      </c>
      <c r="M3047" s="181">
        <v>1981.8430219222882</v>
      </c>
      <c r="N3047" s="181">
        <v>2062.8605811014295</v>
      </c>
      <c r="O3047" s="181">
        <v>2146.5519605874465</v>
      </c>
      <c r="P3047" s="181">
        <v>2232.97027499469</v>
      </c>
      <c r="Q3047" s="181">
        <v>2322.1536871494372</v>
      </c>
      <c r="R3047" s="181">
        <v>2414.137366803534</v>
      </c>
      <c r="S3047" s="181">
        <v>2508.9703843923803</v>
      </c>
      <c r="T3047" s="181">
        <v>2606.6845607737873</v>
      </c>
      <c r="U3047" s="181">
        <v>2707.0524891962527</v>
      </c>
      <c r="V3047" s="181">
        <v>2809.8384828565486</v>
      </c>
      <c r="W3047" s="181">
        <v>2915.0417797925024</v>
      </c>
      <c r="X3047" s="181">
        <v>3022.6617661917585</v>
      </c>
      <c r="Y3047" s="181">
        <v>3132.6412838360843</v>
      </c>
    </row>
    <row r="3048" spans="1:25" x14ac:dyDescent="0.25">
      <c r="A3048" s="178" t="s">
        <v>2206</v>
      </c>
      <c r="B3048" s="178" t="s">
        <v>1051</v>
      </c>
      <c r="C3048" s="178" t="s">
        <v>284</v>
      </c>
      <c r="D3048" s="178" t="s">
        <v>2860</v>
      </c>
      <c r="E3048" s="181">
        <v>1719.55515041745</v>
      </c>
      <c r="F3048" s="181">
        <v>1770.440244827364</v>
      </c>
      <c r="G3048" s="181">
        <v>1820.1788996513965</v>
      </c>
      <c r="H3048" s="181">
        <v>1870.2758194471751</v>
      </c>
      <c r="I3048" s="181">
        <v>1920.9443272165149</v>
      </c>
      <c r="J3048" s="182">
        <v>1972.2819052287748</v>
      </c>
      <c r="K3048" s="181">
        <v>2024.3799274616765</v>
      </c>
      <c r="L3048" s="181">
        <v>2077.2717990430801</v>
      </c>
      <c r="M3048" s="181">
        <v>2130.9162275709764</v>
      </c>
      <c r="N3048" s="181">
        <v>2185.2697983729508</v>
      </c>
      <c r="O3048" s="181">
        <v>2240.3437188142407</v>
      </c>
      <c r="P3048" s="181">
        <v>2296.1182569027405</v>
      </c>
      <c r="Q3048" s="181">
        <v>2352.5579542493169</v>
      </c>
      <c r="R3048" s="181">
        <v>2409.6247291513164</v>
      </c>
      <c r="S3048" s="181">
        <v>2467.2947235887141</v>
      </c>
      <c r="T3048" s="181">
        <v>2525.5271192522137</v>
      </c>
      <c r="U3048" s="181">
        <v>2584.0344250841645</v>
      </c>
      <c r="V3048" s="181">
        <v>2642.5367530069439</v>
      </c>
      <c r="W3048" s="181">
        <v>2700.9871961385666</v>
      </c>
      <c r="X3048" s="181">
        <v>2759.3408863507766</v>
      </c>
      <c r="Y3048" s="181">
        <v>2817.5039410997465</v>
      </c>
    </row>
    <row r="3049" spans="1:25" x14ac:dyDescent="0.25">
      <c r="A3049" s="178" t="s">
        <v>2206</v>
      </c>
      <c r="B3049" s="178" t="s">
        <v>1051</v>
      </c>
      <c r="C3049" s="178" t="s">
        <v>1485</v>
      </c>
      <c r="D3049" s="178" t="s">
        <v>2861</v>
      </c>
      <c r="E3049" s="181">
        <v>1357.1653187175336</v>
      </c>
      <c r="F3049" s="181">
        <v>1418.2730655969181</v>
      </c>
      <c r="G3049" s="181">
        <v>1479.9757382160878</v>
      </c>
      <c r="H3049" s="181">
        <v>1543.5052736025073</v>
      </c>
      <c r="I3049" s="181">
        <v>1609.0857002065911</v>
      </c>
      <c r="J3049" s="182">
        <v>1676.8542872738058</v>
      </c>
      <c r="K3049" s="181">
        <v>1746.9492798643541</v>
      </c>
      <c r="L3049" s="181">
        <v>1819.4642934851779</v>
      </c>
      <c r="M3049" s="181">
        <v>1894.4298445273091</v>
      </c>
      <c r="N3049" s="181">
        <v>1971.8739611106971</v>
      </c>
      <c r="O3049" s="181">
        <v>2051.8739637719523</v>
      </c>
      <c r="P3049" s="181">
        <v>2134.4806243984003</v>
      </c>
      <c r="Q3049" s="181">
        <v>2219.7304225680155</v>
      </c>
      <c r="R3049" s="181">
        <v>2307.6569767999158</v>
      </c>
      <c r="S3049" s="181">
        <v>2398.3071931791328</v>
      </c>
      <c r="T3049" s="181">
        <v>2491.7114890404655</v>
      </c>
      <c r="U3049" s="181">
        <v>2587.6524878651239</v>
      </c>
      <c r="V3049" s="181">
        <v>2685.904898290948</v>
      </c>
      <c r="W3049" s="181">
        <v>2786.4679919636419</v>
      </c>
      <c r="X3049" s="181">
        <v>2889.3411821442796</v>
      </c>
      <c r="Y3049" s="181">
        <v>2994.4698316929453</v>
      </c>
    </row>
    <row r="3050" spans="1:25" x14ac:dyDescent="0.25">
      <c r="A3050" s="178" t="s">
        <v>2206</v>
      </c>
      <c r="B3050" s="178" t="s">
        <v>1051</v>
      </c>
      <c r="C3050" s="178" t="s">
        <v>684</v>
      </c>
      <c r="D3050" s="178" t="s">
        <v>2862</v>
      </c>
      <c r="E3050" s="181">
        <v>1285.3033124314313</v>
      </c>
      <c r="F3050" s="181">
        <v>1343.175399491181</v>
      </c>
      <c r="G3050" s="181">
        <v>1401.6109109277925</v>
      </c>
      <c r="H3050" s="181">
        <v>1461.7765526099383</v>
      </c>
      <c r="I3050" s="181">
        <v>1523.884490664638</v>
      </c>
      <c r="J3050" s="182">
        <v>1588.0647259204268</v>
      </c>
      <c r="K3050" s="181">
        <v>1654.4481833511127</v>
      </c>
      <c r="L3050" s="181">
        <v>1723.1235215154629</v>
      </c>
      <c r="M3050" s="181">
        <v>1794.1196409592962</v>
      </c>
      <c r="N3050" s="181">
        <v>1867.4630857114907</v>
      </c>
      <c r="O3050" s="181">
        <v>1943.2270821803941</v>
      </c>
      <c r="P3050" s="181">
        <v>2021.4597138780578</v>
      </c>
      <c r="Q3050" s="181">
        <v>2102.1955287860424</v>
      </c>
      <c r="R3050" s="181">
        <v>2185.4663653203361</v>
      </c>
      <c r="S3050" s="181">
        <v>2271.3166458852206</v>
      </c>
      <c r="T3050" s="181">
        <v>2359.775177215316</v>
      </c>
      <c r="U3050" s="181">
        <v>2450.6360928949453</v>
      </c>
      <c r="V3050" s="181">
        <v>2543.6860307566162</v>
      </c>
      <c r="W3050" s="181">
        <v>2638.9243010124483</v>
      </c>
      <c r="X3050" s="181">
        <v>2736.3503479913857</v>
      </c>
      <c r="Y3050" s="181">
        <v>2835.912427594204</v>
      </c>
    </row>
    <row r="3051" spans="1:25" x14ac:dyDescent="0.25">
      <c r="A3051" s="178" t="s">
        <v>2206</v>
      </c>
      <c r="B3051" s="178" t="s">
        <v>1051</v>
      </c>
      <c r="C3051" s="178" t="s">
        <v>240</v>
      </c>
      <c r="D3051" s="178" t="s">
        <v>241</v>
      </c>
      <c r="E3051" s="181">
        <v>37796.33550622045</v>
      </c>
      <c r="F3051" s="181">
        <v>38425.829510421987</v>
      </c>
      <c r="G3051" s="181">
        <v>39010.599791007589</v>
      </c>
      <c r="H3051" s="181">
        <v>39583.944595693465</v>
      </c>
      <c r="I3051" s="181">
        <v>40150.544538511538</v>
      </c>
      <c r="J3051" s="182">
        <v>40712.465380665795</v>
      </c>
      <c r="K3051" s="181">
        <v>41271.551659747762</v>
      </c>
      <c r="L3051" s="181">
        <v>41828.39389378488</v>
      </c>
      <c r="M3051" s="181">
        <v>42382.070925551838</v>
      </c>
      <c r="N3051" s="181">
        <v>42931.667642074688</v>
      </c>
      <c r="O3051" s="181">
        <v>43477.376913471737</v>
      </c>
      <c r="P3051" s="181">
        <v>44018.793118348913</v>
      </c>
      <c r="Q3051" s="181">
        <v>44555.236385375261</v>
      </c>
      <c r="R3051" s="181">
        <v>45086.014823701604</v>
      </c>
      <c r="S3051" s="181">
        <v>45610.737483507204</v>
      </c>
      <c r="T3051" s="181">
        <v>46128.727584945671</v>
      </c>
      <c r="U3051" s="181">
        <v>46634.894355240314</v>
      </c>
      <c r="V3051" s="181">
        <v>47124.530320553466</v>
      </c>
      <c r="W3051" s="181">
        <v>47597.265219409273</v>
      </c>
      <c r="X3051" s="181">
        <v>48052.793256964425</v>
      </c>
      <c r="Y3051" s="181">
        <v>48489.991098657199</v>
      </c>
    </row>
    <row r="3052" spans="1:25" x14ac:dyDescent="0.25">
      <c r="A3052" s="178" t="s">
        <v>2206</v>
      </c>
      <c r="B3052" s="178" t="s">
        <v>1056</v>
      </c>
      <c r="C3052" s="178" t="s">
        <v>218</v>
      </c>
      <c r="D3052" s="178" t="s">
        <v>2863</v>
      </c>
      <c r="E3052" s="181">
        <v>9008.7871951925972</v>
      </c>
      <c r="F3052" s="181">
        <v>9103.8662104298928</v>
      </c>
      <c r="G3052" s="181">
        <v>9182.3354314114404</v>
      </c>
      <c r="H3052" s="181">
        <v>9252.7175726398564</v>
      </c>
      <c r="I3052" s="181">
        <v>9316.7114255364977</v>
      </c>
      <c r="J3052" s="182">
        <v>9375.2620224549028</v>
      </c>
      <c r="K3052" s="181">
        <v>9429.1410066771132</v>
      </c>
      <c r="L3052" s="181">
        <v>9478.8035952628597</v>
      </c>
      <c r="M3052" s="181">
        <v>9524.2928693700323</v>
      </c>
      <c r="N3052" s="181">
        <v>9565.5164717615044</v>
      </c>
      <c r="O3052" s="181">
        <v>9602.5973478217766</v>
      </c>
      <c r="P3052" s="181">
        <v>9635.5206897791959</v>
      </c>
      <c r="Q3052" s="181">
        <v>9664.188319162693</v>
      </c>
      <c r="R3052" s="181">
        <v>9688.4626702152873</v>
      </c>
      <c r="S3052" s="181">
        <v>9708.196898084876</v>
      </c>
      <c r="T3052" s="181">
        <v>9723.2886709896211</v>
      </c>
      <c r="U3052" s="181">
        <v>9733.1987495702651</v>
      </c>
      <c r="V3052" s="181">
        <v>9737.4324075864024</v>
      </c>
      <c r="W3052" s="181">
        <v>9736.0209766086282</v>
      </c>
      <c r="X3052" s="181">
        <v>9729.0053831051791</v>
      </c>
      <c r="Y3052" s="181">
        <v>9716.367381803786</v>
      </c>
    </row>
    <row r="3053" spans="1:25" x14ac:dyDescent="0.25">
      <c r="A3053" s="178" t="s">
        <v>2206</v>
      </c>
      <c r="B3053" s="178" t="s">
        <v>1056</v>
      </c>
      <c r="C3053" s="178" t="s">
        <v>244</v>
      </c>
      <c r="D3053" s="178" t="s">
        <v>2864</v>
      </c>
      <c r="E3053" s="181">
        <v>4517.7353877008209</v>
      </c>
      <c r="F3053" s="181">
        <v>4573.7132532671876</v>
      </c>
      <c r="G3053" s="181">
        <v>4621.5198722220584</v>
      </c>
      <c r="H3053" s="181">
        <v>4665.4074889157673</v>
      </c>
      <c r="I3053" s="181">
        <v>4706.2124107520131</v>
      </c>
      <c r="J3053" s="182">
        <v>4744.3956604511768</v>
      </c>
      <c r="K3053" s="181">
        <v>4780.3337705984186</v>
      </c>
      <c r="L3053" s="181">
        <v>4814.245352451846</v>
      </c>
      <c r="M3053" s="181">
        <v>4846.140949350397</v>
      </c>
      <c r="N3053" s="181">
        <v>4875.9621833834017</v>
      </c>
      <c r="O3053" s="181">
        <v>4903.7602415867614</v>
      </c>
      <c r="P3053" s="181">
        <v>4929.5162506638671</v>
      </c>
      <c r="Q3053" s="181">
        <v>4953.168511042255</v>
      </c>
      <c r="R3053" s="181">
        <v>4974.634691902992</v>
      </c>
      <c r="S3053" s="181">
        <v>4993.8271330486941</v>
      </c>
      <c r="T3053" s="181">
        <v>5010.6805196611285</v>
      </c>
      <c r="U3053" s="181">
        <v>5024.9035478068745</v>
      </c>
      <c r="V3053" s="181">
        <v>5036.2258648654542</v>
      </c>
      <c r="W3053" s="181">
        <v>5044.6477782495713</v>
      </c>
      <c r="X3053" s="181">
        <v>5050.17463594539</v>
      </c>
      <c r="Y3053" s="181">
        <v>5052.7811115699933</v>
      </c>
    </row>
    <row r="3054" spans="1:25" x14ac:dyDescent="0.25">
      <c r="A3054" s="178" t="s">
        <v>2206</v>
      </c>
      <c r="B3054" s="178" t="s">
        <v>1056</v>
      </c>
      <c r="C3054" s="178" t="s">
        <v>510</v>
      </c>
      <c r="D3054" s="178" t="s">
        <v>2865</v>
      </c>
      <c r="E3054" s="181">
        <v>1818.5886204011481</v>
      </c>
      <c r="F3054" s="181">
        <v>1867.2203310957577</v>
      </c>
      <c r="G3054" s="181">
        <v>1913.4821445953839</v>
      </c>
      <c r="H3054" s="181">
        <v>1959.0346894491979</v>
      </c>
      <c r="I3054" s="181">
        <v>2004.1813841024375</v>
      </c>
      <c r="J3054" s="182">
        <v>2049.0820740718409</v>
      </c>
      <c r="K3054" s="181">
        <v>2093.8695910651541</v>
      </c>
      <c r="L3054" s="181">
        <v>2138.6148774416542</v>
      </c>
      <c r="M3054" s="181">
        <v>2183.2997256500826</v>
      </c>
      <c r="N3054" s="181">
        <v>2227.8738834319443</v>
      </c>
      <c r="O3054" s="181">
        <v>2272.3355182117698</v>
      </c>
      <c r="P3054" s="181">
        <v>2316.6503245104695</v>
      </c>
      <c r="Q3054" s="181">
        <v>2360.7621953432754</v>
      </c>
      <c r="R3054" s="181">
        <v>2404.6024634726018</v>
      </c>
      <c r="S3054" s="181">
        <v>2448.0966133989109</v>
      </c>
      <c r="T3054" s="181">
        <v>2491.1777505688988</v>
      </c>
      <c r="U3054" s="181">
        <v>2533.6620604515047</v>
      </c>
      <c r="V3054" s="181">
        <v>2575.3669163562736</v>
      </c>
      <c r="W3054" s="181">
        <v>2616.2408170238014</v>
      </c>
      <c r="X3054" s="181">
        <v>2656.2333153910149</v>
      </c>
      <c r="Y3054" s="181">
        <v>2695.2761162225906</v>
      </c>
    </row>
    <row r="3055" spans="1:25" x14ac:dyDescent="0.25">
      <c r="A3055" s="178" t="s">
        <v>2206</v>
      </c>
      <c r="B3055" s="178" t="s">
        <v>1056</v>
      </c>
      <c r="C3055" s="178" t="s">
        <v>583</v>
      </c>
      <c r="D3055" s="178" t="s">
        <v>1429</v>
      </c>
      <c r="E3055" s="181">
        <v>4043.5886932170001</v>
      </c>
      <c r="F3055" s="181">
        <v>4092.8301634191689</v>
      </c>
      <c r="G3055" s="181">
        <v>4134.7401539252842</v>
      </c>
      <c r="H3055" s="181">
        <v>4173.1268457184842</v>
      </c>
      <c r="I3055" s="181">
        <v>4208.7403624974777</v>
      </c>
      <c r="J3055" s="182">
        <v>4241.9946530873012</v>
      </c>
      <c r="K3055" s="181">
        <v>4273.2277913604712</v>
      </c>
      <c r="L3055" s="181">
        <v>4302.6364282083132</v>
      </c>
      <c r="M3055" s="181">
        <v>4330.2311320888175</v>
      </c>
      <c r="N3055" s="181">
        <v>4355.9608919661778</v>
      </c>
      <c r="O3055" s="181">
        <v>4379.8725999203671</v>
      </c>
      <c r="P3055" s="181">
        <v>4401.9505467082499</v>
      </c>
      <c r="Q3055" s="181">
        <v>4422.1408019071096</v>
      </c>
      <c r="R3055" s="181">
        <v>4440.3710654714496</v>
      </c>
      <c r="S3055" s="181">
        <v>4456.564342694347</v>
      </c>
      <c r="T3055" s="181">
        <v>4470.6636413403676</v>
      </c>
      <c r="U3055" s="181">
        <v>4482.4104265571032</v>
      </c>
      <c r="V3055" s="181">
        <v>4491.5650671079475</v>
      </c>
      <c r="W3055" s="181">
        <v>4498.1294718081308</v>
      </c>
      <c r="X3055" s="181">
        <v>4502.1100421052788</v>
      </c>
      <c r="Y3055" s="181">
        <v>4503.4858350335971</v>
      </c>
    </row>
    <row r="3056" spans="1:25" x14ac:dyDescent="0.25">
      <c r="A3056" s="178" t="s">
        <v>2206</v>
      </c>
      <c r="B3056" s="178" t="s">
        <v>1056</v>
      </c>
      <c r="C3056" s="178" t="s">
        <v>262</v>
      </c>
      <c r="D3056" s="178" t="s">
        <v>2866</v>
      </c>
      <c r="E3056" s="181">
        <v>2201.3953672463113</v>
      </c>
      <c r="F3056" s="181">
        <v>2264.3051580585652</v>
      </c>
      <c r="G3056" s="181">
        <v>2324.5538521068456</v>
      </c>
      <c r="H3056" s="181">
        <v>2384.1475717486201</v>
      </c>
      <c r="I3056" s="181">
        <v>2443.4521597403686</v>
      </c>
      <c r="J3056" s="182">
        <v>2502.6607354088228</v>
      </c>
      <c r="K3056" s="181">
        <v>2561.9347536307023</v>
      </c>
      <c r="L3056" s="181">
        <v>2621.3609676262863</v>
      </c>
      <c r="M3056" s="181">
        <v>2680.9172821823804</v>
      </c>
      <c r="N3056" s="181">
        <v>2740.5420237858179</v>
      </c>
      <c r="O3056" s="181">
        <v>2800.2327449736572</v>
      </c>
      <c r="P3056" s="181">
        <v>2859.9468924122443</v>
      </c>
      <c r="Q3056" s="181">
        <v>2919.6146460264063</v>
      </c>
      <c r="R3056" s="181">
        <v>2979.1501259277388</v>
      </c>
      <c r="S3056" s="181">
        <v>3038.4595816728724</v>
      </c>
      <c r="T3056" s="181">
        <v>3097.4580718642255</v>
      </c>
      <c r="U3056" s="181">
        <v>3155.9144184523007</v>
      </c>
      <c r="V3056" s="181">
        <v>3213.5972795385674</v>
      </c>
      <c r="W3056" s="181">
        <v>3270.4375840508119</v>
      </c>
      <c r="X3056" s="181">
        <v>3326.3671032281513</v>
      </c>
      <c r="Y3056" s="181">
        <v>3381.2947467937456</v>
      </c>
    </row>
    <row r="3057" spans="1:25" x14ac:dyDescent="0.25">
      <c r="A3057" s="178" t="s">
        <v>2206</v>
      </c>
      <c r="B3057" s="178" t="s">
        <v>1056</v>
      </c>
      <c r="C3057" s="178" t="s">
        <v>797</v>
      </c>
      <c r="D3057" s="178" t="s">
        <v>2867</v>
      </c>
      <c r="E3057" s="181">
        <v>2181.8958278627774</v>
      </c>
      <c r="F3057" s="181">
        <v>2278.4255370238943</v>
      </c>
      <c r="G3057" s="181">
        <v>2374.6708198712631</v>
      </c>
      <c r="H3057" s="181">
        <v>2472.6398112110478</v>
      </c>
      <c r="I3057" s="181">
        <v>2572.7375453656514</v>
      </c>
      <c r="J3057" s="182">
        <v>2675.2079360343628</v>
      </c>
      <c r="K3057" s="181">
        <v>2780.2736860887057</v>
      </c>
      <c r="L3057" s="181">
        <v>2888.0867413250135</v>
      </c>
      <c r="M3057" s="181">
        <v>2998.6842509992416</v>
      </c>
      <c r="N3057" s="181">
        <v>3112.0582012012369</v>
      </c>
      <c r="O3057" s="181">
        <v>3228.265867980404</v>
      </c>
      <c r="P3057" s="181">
        <v>3347.3186196301172</v>
      </c>
      <c r="Q3057" s="181">
        <v>3469.1936148676768</v>
      </c>
      <c r="R3057" s="181">
        <v>3593.8447629459079</v>
      </c>
      <c r="S3057" s="181">
        <v>3721.2111075120247</v>
      </c>
      <c r="T3057" s="181">
        <v>3851.2366105248861</v>
      </c>
      <c r="U3057" s="181">
        <v>3983.6750237082201</v>
      </c>
      <c r="V3057" s="181">
        <v>4118.2627943976622</v>
      </c>
      <c r="W3057" s="181">
        <v>4254.9297136167852</v>
      </c>
      <c r="X3057" s="181">
        <v>4393.601081183815</v>
      </c>
      <c r="Y3057" s="181">
        <v>4534.1657842312552</v>
      </c>
    </row>
    <row r="3058" spans="1:25" x14ac:dyDescent="0.25">
      <c r="A3058" s="178" t="s">
        <v>2206</v>
      </c>
      <c r="B3058" s="178" t="s">
        <v>1056</v>
      </c>
      <c r="C3058" s="178" t="s">
        <v>240</v>
      </c>
      <c r="D3058" s="178" t="s">
        <v>241</v>
      </c>
      <c r="E3058" s="181">
        <v>22288.999806925589</v>
      </c>
      <c r="F3058" s="181">
        <v>22808.207171623002</v>
      </c>
      <c r="G3058" s="181">
        <v>23301.333360133944</v>
      </c>
      <c r="H3058" s="181">
        <v>23789.090958310226</v>
      </c>
      <c r="I3058" s="181">
        <v>24275.488851950526</v>
      </c>
      <c r="J3058" s="182">
        <v>24762.742895343905</v>
      </c>
      <c r="K3058" s="181">
        <v>25252.710026533048</v>
      </c>
      <c r="L3058" s="181">
        <v>25746.477104520764</v>
      </c>
      <c r="M3058" s="181">
        <v>26244.043622923429</v>
      </c>
      <c r="N3058" s="181">
        <v>26745.016841338143</v>
      </c>
      <c r="O3058" s="181">
        <v>27249.578763845719</v>
      </c>
      <c r="P3058" s="181">
        <v>27757.51358596898</v>
      </c>
      <c r="Q3058" s="181">
        <v>28268.337154815967</v>
      </c>
      <c r="R3058" s="181">
        <v>28781.407723270357</v>
      </c>
      <c r="S3058" s="181">
        <v>29296.005507949867</v>
      </c>
      <c r="T3058" s="181">
        <v>29811.492700397484</v>
      </c>
      <c r="U3058" s="181">
        <v>30325.82165476563</v>
      </c>
      <c r="V3058" s="181">
        <v>30836.945363246989</v>
      </c>
      <c r="W3058" s="181">
        <v>31344.370654054168</v>
      </c>
      <c r="X3058" s="181">
        <v>31847.601233046851</v>
      </c>
      <c r="Y3058" s="181">
        <v>32345.910473056691</v>
      </c>
    </row>
    <row r="3059" spans="1:25" x14ac:dyDescent="0.25">
      <c r="A3059" s="178" t="s">
        <v>2206</v>
      </c>
      <c r="B3059" s="178" t="s">
        <v>1061</v>
      </c>
      <c r="C3059" s="178" t="s">
        <v>218</v>
      </c>
      <c r="D3059" s="178" t="s">
        <v>2174</v>
      </c>
      <c r="E3059" s="181">
        <v>9772.2228508972403</v>
      </c>
      <c r="F3059" s="181">
        <v>9913.4908158048584</v>
      </c>
      <c r="G3059" s="181">
        <v>10036.126643934676</v>
      </c>
      <c r="H3059" s="181">
        <v>10149.313509628691</v>
      </c>
      <c r="I3059" s="181">
        <v>10255.039453110214</v>
      </c>
      <c r="J3059" s="182">
        <v>10354.400928160376</v>
      </c>
      <c r="K3059" s="181">
        <v>10448.400247567381</v>
      </c>
      <c r="L3059" s="181">
        <v>10537.568404176856</v>
      </c>
      <c r="M3059" s="181">
        <v>10621.982118845641</v>
      </c>
      <c r="N3059" s="181">
        <v>10701.642254248294</v>
      </c>
      <c r="O3059" s="181">
        <v>10776.788932390504</v>
      </c>
      <c r="P3059" s="181">
        <v>10847.508922167051</v>
      </c>
      <c r="Q3059" s="181">
        <v>10913.802193639847</v>
      </c>
      <c r="R3059" s="181">
        <v>10975.664129326164</v>
      </c>
      <c r="S3059" s="181">
        <v>11033.172676808674</v>
      </c>
      <c r="T3059" s="181">
        <v>11086.428526667403</v>
      </c>
      <c r="U3059" s="181">
        <v>11134.290448888692</v>
      </c>
      <c r="V3059" s="181">
        <v>11175.624132927469</v>
      </c>
      <c r="W3059" s="181">
        <v>11210.501014975813</v>
      </c>
      <c r="X3059" s="181">
        <v>11239.029544527937</v>
      </c>
      <c r="Y3059" s="181">
        <v>11261.19569059021</v>
      </c>
    </row>
    <row r="3060" spans="1:25" x14ac:dyDescent="0.25">
      <c r="A3060" s="178" t="s">
        <v>2206</v>
      </c>
      <c r="B3060" s="178" t="s">
        <v>1061</v>
      </c>
      <c r="C3060" s="178" t="s">
        <v>560</v>
      </c>
      <c r="D3060" s="178" t="s">
        <v>2001</v>
      </c>
      <c r="E3060" s="181">
        <v>2565.0928841980767</v>
      </c>
      <c r="F3060" s="181">
        <v>2590.2633317105692</v>
      </c>
      <c r="G3060" s="181">
        <v>2610.3035706127384</v>
      </c>
      <c r="H3060" s="181">
        <v>2627.6597452385536</v>
      </c>
      <c r="I3060" s="181">
        <v>2642.8795524438465</v>
      </c>
      <c r="J3060" s="182">
        <v>2656.272266300582</v>
      </c>
      <c r="K3060" s="181">
        <v>2668.1177191972488</v>
      </c>
      <c r="L3060" s="181">
        <v>2678.5710367870533</v>
      </c>
      <c r="M3060" s="181">
        <v>2687.6697487514639</v>
      </c>
      <c r="N3060" s="181">
        <v>2695.4317604700468</v>
      </c>
      <c r="O3060" s="181">
        <v>2701.9348012128839</v>
      </c>
      <c r="P3060" s="181">
        <v>2707.2170680829704</v>
      </c>
      <c r="Q3060" s="181">
        <v>2711.2946496745799</v>
      </c>
      <c r="R3060" s="181">
        <v>2714.18235534015</v>
      </c>
      <c r="S3060" s="181">
        <v>2715.9151956502524</v>
      </c>
      <c r="T3060" s="181">
        <v>2716.5332597621868</v>
      </c>
      <c r="U3060" s="181">
        <v>2715.7731279382879</v>
      </c>
      <c r="V3060" s="181">
        <v>2713.3780216460091</v>
      </c>
      <c r="W3060" s="181">
        <v>2709.3874439783031</v>
      </c>
      <c r="X3060" s="181">
        <v>2703.8492839356913</v>
      </c>
      <c r="Y3060" s="181">
        <v>2696.7814229247774</v>
      </c>
    </row>
    <row r="3061" spans="1:25" x14ac:dyDescent="0.25">
      <c r="A3061" s="178" t="s">
        <v>2206</v>
      </c>
      <c r="B3061" s="178" t="s">
        <v>1061</v>
      </c>
      <c r="C3061" s="178" t="s">
        <v>530</v>
      </c>
      <c r="D3061" s="178" t="s">
        <v>2868</v>
      </c>
      <c r="E3061" s="181">
        <v>1726.5048259025516</v>
      </c>
      <c r="F3061" s="181">
        <v>1803.2235219859199</v>
      </c>
      <c r="G3061" s="181">
        <v>1879.4795695321536</v>
      </c>
      <c r="H3061" s="181">
        <v>1956.8460732411395</v>
      </c>
      <c r="I3061" s="181">
        <v>2035.6628622488167</v>
      </c>
      <c r="J3061" s="182">
        <v>2116.1284017870471</v>
      </c>
      <c r="K3061" s="181">
        <v>2198.4437635656118</v>
      </c>
      <c r="L3061" s="181">
        <v>2282.7296918103862</v>
      </c>
      <c r="M3061" s="181">
        <v>2369.0169490465023</v>
      </c>
      <c r="N3061" s="181">
        <v>2457.3190737367736</v>
      </c>
      <c r="O3061" s="181">
        <v>2547.704304779742</v>
      </c>
      <c r="P3061" s="181">
        <v>2640.2082314724371</v>
      </c>
      <c r="Q3061" s="181">
        <v>2734.8452931261281</v>
      </c>
      <c r="R3061" s="181">
        <v>2831.6268071553454</v>
      </c>
      <c r="S3061" s="181">
        <v>2930.5837882896385</v>
      </c>
      <c r="T3061" s="181">
        <v>3031.7536562032742</v>
      </c>
      <c r="U3061" s="181">
        <v>3134.8251010020708</v>
      </c>
      <c r="V3061" s="181">
        <v>3239.448479150918</v>
      </c>
      <c r="W3061" s="181">
        <v>3345.5908960139404</v>
      </c>
      <c r="X3061" s="181">
        <v>3453.2271371737606</v>
      </c>
      <c r="Y3061" s="181">
        <v>3562.2907131818442</v>
      </c>
    </row>
    <row r="3062" spans="1:25" x14ac:dyDescent="0.25">
      <c r="A3062" s="178" t="s">
        <v>2206</v>
      </c>
      <c r="B3062" s="178" t="s">
        <v>1061</v>
      </c>
      <c r="C3062" s="178" t="s">
        <v>972</v>
      </c>
      <c r="D3062" s="178" t="s">
        <v>2869</v>
      </c>
      <c r="E3062" s="181">
        <v>2443.8264738073021</v>
      </c>
      <c r="F3062" s="181">
        <v>2552.419961477689</v>
      </c>
      <c r="G3062" s="181">
        <v>2660.3585811592034</v>
      </c>
      <c r="H3062" s="181">
        <v>2769.8690250996615</v>
      </c>
      <c r="I3062" s="181">
        <v>2881.4323133498146</v>
      </c>
      <c r="J3062" s="182">
        <v>2995.3293687200012</v>
      </c>
      <c r="K3062" s="181">
        <v>3111.8448034279936</v>
      </c>
      <c r="L3062" s="181">
        <v>3231.149528050657</v>
      </c>
      <c r="M3062" s="181">
        <v>3353.2870862098748</v>
      </c>
      <c r="N3062" s="181">
        <v>3478.2766412774154</v>
      </c>
      <c r="O3062" s="181">
        <v>3606.2147837894286</v>
      </c>
      <c r="P3062" s="181">
        <v>3737.1518895484951</v>
      </c>
      <c r="Q3062" s="181">
        <v>3871.1083970559243</v>
      </c>
      <c r="R3062" s="181">
        <v>4008.1003258425217</v>
      </c>
      <c r="S3062" s="181">
        <v>4148.1715765195186</v>
      </c>
      <c r="T3062" s="181">
        <v>4291.3751157448942</v>
      </c>
      <c r="U3062" s="181">
        <v>4437.270291775576</v>
      </c>
      <c r="V3062" s="181">
        <v>4585.3621925124608</v>
      </c>
      <c r="W3062" s="181">
        <v>4735.6042563816718</v>
      </c>
      <c r="X3062" s="181">
        <v>4887.9607929757549</v>
      </c>
      <c r="Y3062" s="181">
        <v>5042.3376880633923</v>
      </c>
    </row>
    <row r="3063" spans="1:25" x14ac:dyDescent="0.25">
      <c r="A3063" s="178" t="s">
        <v>2206</v>
      </c>
      <c r="B3063" s="178" t="s">
        <v>1061</v>
      </c>
      <c r="C3063" s="178" t="s">
        <v>583</v>
      </c>
      <c r="D3063" s="178" t="s">
        <v>473</v>
      </c>
      <c r="E3063" s="181">
        <v>3252.6117702271285</v>
      </c>
      <c r="F3063" s="181">
        <v>3327.6362572682342</v>
      </c>
      <c r="G3063" s="181">
        <v>3397.3926595904018</v>
      </c>
      <c r="H3063" s="181">
        <v>3464.8676580374572</v>
      </c>
      <c r="I3063" s="181">
        <v>3530.6745809767835</v>
      </c>
      <c r="J3063" s="182">
        <v>3595.1391510900385</v>
      </c>
      <c r="K3063" s="181">
        <v>3658.5660532018996</v>
      </c>
      <c r="L3063" s="181">
        <v>3721.1046028607443</v>
      </c>
      <c r="M3063" s="181">
        <v>3782.747995083786</v>
      </c>
      <c r="N3063" s="181">
        <v>3843.4624700188347</v>
      </c>
      <c r="O3063" s="181">
        <v>3903.3003011007145</v>
      </c>
      <c r="P3063" s="181">
        <v>3962.2600541237925</v>
      </c>
      <c r="Q3063" s="181">
        <v>4020.3087798955512</v>
      </c>
      <c r="R3063" s="181">
        <v>4077.411212272486</v>
      </c>
      <c r="S3063" s="181">
        <v>4133.5623384216724</v>
      </c>
      <c r="T3063" s="181">
        <v>4188.7660986510382</v>
      </c>
      <c r="U3063" s="181">
        <v>4242.5538818002315</v>
      </c>
      <c r="V3063" s="181">
        <v>4294.444352536334</v>
      </c>
      <c r="W3063" s="181">
        <v>4344.4078236583146</v>
      </c>
      <c r="X3063" s="181">
        <v>4392.428995435358</v>
      </c>
      <c r="Y3063" s="181">
        <v>4438.4447124506678</v>
      </c>
    </row>
    <row r="3064" spans="1:25" x14ac:dyDescent="0.25">
      <c r="A3064" s="178" t="s">
        <v>2206</v>
      </c>
      <c r="B3064" s="178" t="s">
        <v>1061</v>
      </c>
      <c r="C3064" s="178" t="s">
        <v>638</v>
      </c>
      <c r="D3064" s="178" t="s">
        <v>2870</v>
      </c>
      <c r="E3064" s="181">
        <v>2068.7227467510929</v>
      </c>
      <c r="F3064" s="181">
        <v>2128.040710501296</v>
      </c>
      <c r="G3064" s="181">
        <v>2184.5593709215104</v>
      </c>
      <c r="H3064" s="181">
        <v>2240.1586841696476</v>
      </c>
      <c r="I3064" s="181">
        <v>2295.2175004407914</v>
      </c>
      <c r="J3064" s="182">
        <v>2349.935186175434</v>
      </c>
      <c r="K3064" s="181">
        <v>2404.5017844919421</v>
      </c>
      <c r="L3064" s="181">
        <v>2459.0089287131727</v>
      </c>
      <c r="M3064" s="181">
        <v>2513.446588199487</v>
      </c>
      <c r="N3064" s="181">
        <v>2567.7865485949824</v>
      </c>
      <c r="O3064" s="181">
        <v>2622.0578164037606</v>
      </c>
      <c r="P3064" s="181">
        <v>2676.2538092803252</v>
      </c>
      <c r="Q3064" s="181">
        <v>2730.3464434288881</v>
      </c>
      <c r="R3064" s="181">
        <v>2784.3054841519247</v>
      </c>
      <c r="S3064" s="181">
        <v>2838.1208578576789</v>
      </c>
      <c r="T3064" s="181">
        <v>2891.7885083461665</v>
      </c>
      <c r="U3064" s="181">
        <v>2944.9763270210337</v>
      </c>
      <c r="V3064" s="181">
        <v>2997.3361023060233</v>
      </c>
      <c r="W3064" s="181">
        <v>3048.8290659472791</v>
      </c>
      <c r="X3064" s="181">
        <v>3099.4259335985594</v>
      </c>
      <c r="Y3064" s="181">
        <v>3149.0630134735075</v>
      </c>
    </row>
    <row r="3065" spans="1:25" x14ac:dyDescent="0.25">
      <c r="A3065" s="178" t="s">
        <v>2206</v>
      </c>
      <c r="B3065" s="178" t="s">
        <v>1061</v>
      </c>
      <c r="C3065" s="178" t="s">
        <v>797</v>
      </c>
      <c r="D3065" s="178" t="s">
        <v>2871</v>
      </c>
      <c r="E3065" s="181">
        <v>3047.0754814292059</v>
      </c>
      <c r="F3065" s="181">
        <v>3077.8410374755472</v>
      </c>
      <c r="G3065" s="181">
        <v>3102.5260541334087</v>
      </c>
      <c r="H3065" s="181">
        <v>3124.0336220593008</v>
      </c>
      <c r="I3065" s="181">
        <v>3143.0123958061986</v>
      </c>
      <c r="J3065" s="182">
        <v>3159.8281401540949</v>
      </c>
      <c r="K3065" s="181">
        <v>3174.8119997840167</v>
      </c>
      <c r="L3065" s="181">
        <v>3188.1470618527865</v>
      </c>
      <c r="M3065" s="181">
        <v>3199.8766133930994</v>
      </c>
      <c r="N3065" s="181">
        <v>3210.0206201226811</v>
      </c>
      <c r="O3065" s="181">
        <v>3218.6703359877729</v>
      </c>
      <c r="P3065" s="181">
        <v>3225.8700125663918</v>
      </c>
      <c r="Q3065" s="181">
        <v>3231.637600436864</v>
      </c>
      <c r="R3065" s="181">
        <v>3235.9895458862711</v>
      </c>
      <c r="S3065" s="181">
        <v>3238.9664061073158</v>
      </c>
      <c r="T3065" s="181">
        <v>3240.6148429635296</v>
      </c>
      <c r="U3065" s="181">
        <v>3240.6194069033731</v>
      </c>
      <c r="V3065" s="181">
        <v>3238.6722209612672</v>
      </c>
      <c r="W3065" s="181">
        <v>3234.8188020290909</v>
      </c>
      <c r="X3065" s="181">
        <v>3229.1147341443298</v>
      </c>
      <c r="Y3065" s="181">
        <v>3221.5798176690491</v>
      </c>
    </row>
    <row r="3066" spans="1:25" x14ac:dyDescent="0.25">
      <c r="A3066" s="178" t="s">
        <v>2206</v>
      </c>
      <c r="B3066" s="178" t="s">
        <v>1061</v>
      </c>
      <c r="C3066" s="178" t="s">
        <v>590</v>
      </c>
      <c r="D3066" s="178" t="s">
        <v>2872</v>
      </c>
      <c r="E3066" s="181">
        <v>2705.885242024654</v>
      </c>
      <c r="F3066" s="181">
        <v>2753.1024226656004</v>
      </c>
      <c r="G3066" s="181">
        <v>2795.3850698481983</v>
      </c>
      <c r="H3066" s="181">
        <v>2835.2536915804053</v>
      </c>
      <c r="I3066" s="181">
        <v>2873.2428883899283</v>
      </c>
      <c r="J3066" s="182">
        <v>2909.6431610128589</v>
      </c>
      <c r="K3066" s="181">
        <v>2944.7220092348421</v>
      </c>
      <c r="L3066" s="181">
        <v>2978.6169508755538</v>
      </c>
      <c r="M3066" s="181">
        <v>3011.3384132429187</v>
      </c>
      <c r="N3066" s="181">
        <v>3042.8754426738619</v>
      </c>
      <c r="O3066" s="181">
        <v>3073.2852518849559</v>
      </c>
      <c r="P3066" s="181">
        <v>3102.5819322393618</v>
      </c>
      <c r="Q3066" s="181">
        <v>3130.7549040682829</v>
      </c>
      <c r="R3066" s="181">
        <v>3157.7922040014018</v>
      </c>
      <c r="S3066" s="181">
        <v>3183.7056137205723</v>
      </c>
      <c r="T3066" s="181">
        <v>3208.5136980166371</v>
      </c>
      <c r="U3066" s="181">
        <v>3231.8748182431227</v>
      </c>
      <c r="V3066" s="181">
        <v>3253.4453775235015</v>
      </c>
      <c r="W3066" s="181">
        <v>3273.2298535940881</v>
      </c>
      <c r="X3066" s="181">
        <v>3291.2437117644158</v>
      </c>
      <c r="Y3066" s="181">
        <v>3307.4667221002078</v>
      </c>
    </row>
    <row r="3067" spans="1:25" x14ac:dyDescent="0.25">
      <c r="A3067" s="178" t="s">
        <v>2206</v>
      </c>
      <c r="B3067" s="178" t="s">
        <v>1061</v>
      </c>
      <c r="C3067" s="178" t="s">
        <v>682</v>
      </c>
      <c r="D3067" s="178" t="s">
        <v>2873</v>
      </c>
      <c r="E3067" s="181">
        <v>3959.656603691983</v>
      </c>
      <c r="F3067" s="181">
        <v>4135.6072798879459</v>
      </c>
      <c r="G3067" s="181">
        <v>4310.4968936948735</v>
      </c>
      <c r="H3067" s="181">
        <v>4487.9332858322086</v>
      </c>
      <c r="I3067" s="181">
        <v>4668.6958382408866</v>
      </c>
      <c r="J3067" s="182">
        <v>4853.2397214794582</v>
      </c>
      <c r="K3067" s="181">
        <v>5042.0260839394632</v>
      </c>
      <c r="L3067" s="181">
        <v>5235.3318467532226</v>
      </c>
      <c r="M3067" s="181">
        <v>5433.2275623072455</v>
      </c>
      <c r="N3067" s="181">
        <v>5635.7442804213042</v>
      </c>
      <c r="O3067" s="181">
        <v>5843.0385037597325</v>
      </c>
      <c r="P3067" s="181">
        <v>6055.1918546805391</v>
      </c>
      <c r="Q3067" s="181">
        <v>6272.2374490565344</v>
      </c>
      <c r="R3067" s="181">
        <v>6494.2012428390199</v>
      </c>
      <c r="S3067" s="181">
        <v>6721.1543668333252</v>
      </c>
      <c r="T3067" s="181">
        <v>6953.1826412804912</v>
      </c>
      <c r="U3067" s="181">
        <v>7189.572091762494</v>
      </c>
      <c r="V3067" s="181">
        <v>7429.5208274812494</v>
      </c>
      <c r="W3067" s="181">
        <v>7672.953406155787</v>
      </c>
      <c r="X3067" s="181">
        <v>7919.8119997205395</v>
      </c>
      <c r="Y3067" s="181">
        <v>8169.9441177914568</v>
      </c>
    </row>
    <row r="3068" spans="1:25" x14ac:dyDescent="0.25">
      <c r="A3068" s="178" t="s">
        <v>2206</v>
      </c>
      <c r="B3068" s="178" t="s">
        <v>1061</v>
      </c>
      <c r="C3068" s="178" t="s">
        <v>953</v>
      </c>
      <c r="D3068" s="178" t="s">
        <v>2874</v>
      </c>
      <c r="E3068" s="181">
        <v>3685.2656581467559</v>
      </c>
      <c r="F3068" s="181">
        <v>3849.0235415723264</v>
      </c>
      <c r="G3068" s="181">
        <v>4011.7938906799418</v>
      </c>
      <c r="H3068" s="181">
        <v>4176.9345349063842</v>
      </c>
      <c r="I3068" s="181">
        <v>4345.1708476334852</v>
      </c>
      <c r="J3068" s="182">
        <v>4516.9264576240175</v>
      </c>
      <c r="K3068" s="181">
        <v>4692.6305572299289</v>
      </c>
      <c r="L3068" s="181">
        <v>4872.5408778762139</v>
      </c>
      <c r="M3068" s="181">
        <v>5056.7230829052096</v>
      </c>
      <c r="N3068" s="181">
        <v>5245.2060704881342</v>
      </c>
      <c r="O3068" s="181">
        <v>5438.1354981786608</v>
      </c>
      <c r="P3068" s="181">
        <v>5635.5873321786621</v>
      </c>
      <c r="Q3068" s="181">
        <v>5837.5923935418368</v>
      </c>
      <c r="R3068" s="181">
        <v>6044.1748395589611</v>
      </c>
      <c r="S3068" s="181">
        <v>6255.4008719087051</v>
      </c>
      <c r="T3068" s="181">
        <v>6471.3503637767353</v>
      </c>
      <c r="U3068" s="181">
        <v>6691.3588167817834</v>
      </c>
      <c r="V3068" s="181">
        <v>6914.6799084733084</v>
      </c>
      <c r="W3068" s="181">
        <v>7141.2434244678288</v>
      </c>
      <c r="X3068" s="181">
        <v>7370.9955439911091</v>
      </c>
      <c r="Y3068" s="181">
        <v>7603.794343732171</v>
      </c>
    </row>
    <row r="3069" spans="1:25" x14ac:dyDescent="0.25">
      <c r="A3069" s="178" t="s">
        <v>2206</v>
      </c>
      <c r="B3069" s="178" t="s">
        <v>1061</v>
      </c>
      <c r="C3069" s="178" t="s">
        <v>447</v>
      </c>
      <c r="D3069" s="178" t="s">
        <v>2875</v>
      </c>
      <c r="E3069" s="181">
        <v>1575.4356536360783</v>
      </c>
      <c r="F3069" s="181">
        <v>1645.4414638121518</v>
      </c>
      <c r="G3069" s="181">
        <v>1715.0251071980902</v>
      </c>
      <c r="H3069" s="181">
        <v>1785.6220418325397</v>
      </c>
      <c r="I3069" s="181">
        <v>1857.542361802045</v>
      </c>
      <c r="J3069" s="182">
        <v>1930.9671666306801</v>
      </c>
      <c r="K3069" s="181">
        <v>2006.0799342536197</v>
      </c>
      <c r="L3069" s="181">
        <v>2082.9908437769759</v>
      </c>
      <c r="M3069" s="181">
        <v>2161.7279660049317</v>
      </c>
      <c r="N3069" s="181">
        <v>2242.3036547848042</v>
      </c>
      <c r="O3069" s="181">
        <v>2324.7801781115127</v>
      </c>
      <c r="P3069" s="181">
        <v>2409.1900112185963</v>
      </c>
      <c r="Q3069" s="181">
        <v>2495.5463299775888</v>
      </c>
      <c r="R3069" s="181">
        <v>2583.8594615292486</v>
      </c>
      <c r="S3069" s="181">
        <v>2674.1577068142897</v>
      </c>
      <c r="T3069" s="181">
        <v>2766.4752112854803</v>
      </c>
      <c r="U3069" s="181">
        <v>2860.5279046643805</v>
      </c>
      <c r="V3069" s="181">
        <v>2955.9967372252022</v>
      </c>
      <c r="W3069" s="181">
        <v>3052.8516926127086</v>
      </c>
      <c r="X3069" s="181">
        <v>3151.0697626710426</v>
      </c>
      <c r="Y3069" s="181">
        <v>3250.5902757784165</v>
      </c>
    </row>
    <row r="3070" spans="1:25" x14ac:dyDescent="0.25">
      <c r="A3070" s="178" t="s">
        <v>2206</v>
      </c>
      <c r="B3070" s="178" t="s">
        <v>1061</v>
      </c>
      <c r="C3070" s="178" t="s">
        <v>240</v>
      </c>
      <c r="D3070" s="178" t="s">
        <v>241</v>
      </c>
      <c r="E3070" s="181">
        <v>24849.337315668869</v>
      </c>
      <c r="F3070" s="181">
        <v>25197.320974843009</v>
      </c>
      <c r="G3070" s="181">
        <v>25500.415746366198</v>
      </c>
      <c r="H3070" s="181">
        <v>25782.066085805098</v>
      </c>
      <c r="I3070" s="181">
        <v>26047.399170477151</v>
      </c>
      <c r="J3070" s="182">
        <v>26299.262228897613</v>
      </c>
      <c r="K3070" s="181">
        <v>26540.25276272355</v>
      </c>
      <c r="L3070" s="181">
        <v>26771.763172341351</v>
      </c>
      <c r="M3070" s="181">
        <v>26994.025146783861</v>
      </c>
      <c r="N3070" s="181">
        <v>27207.070991373639</v>
      </c>
      <c r="O3070" s="181">
        <v>27411.535016152633</v>
      </c>
      <c r="P3070" s="181">
        <v>27607.656233080696</v>
      </c>
      <c r="Q3070" s="181">
        <v>27795.447238423571</v>
      </c>
      <c r="R3070" s="181">
        <v>27974.903209223692</v>
      </c>
      <c r="S3070" s="181">
        <v>28146.224278511705</v>
      </c>
      <c r="T3070" s="181">
        <v>28309.663880087734</v>
      </c>
      <c r="U3070" s="181">
        <v>28462.296501776957</v>
      </c>
      <c r="V3070" s="181">
        <v>28601.195622668969</v>
      </c>
      <c r="W3070" s="181">
        <v>28726.503082272211</v>
      </c>
      <c r="X3070" s="181">
        <v>28838.448379153957</v>
      </c>
      <c r="Y3070" s="181">
        <v>28936.939755716929</v>
      </c>
    </row>
    <row r="3071" spans="1:25" x14ac:dyDescent="0.25">
      <c r="A3071" s="178" t="s">
        <v>2206</v>
      </c>
      <c r="B3071" s="178" t="s">
        <v>1063</v>
      </c>
      <c r="C3071" s="178" t="s">
        <v>218</v>
      </c>
      <c r="D3071" s="178" t="s">
        <v>2876</v>
      </c>
      <c r="E3071" s="181">
        <v>3926.5298626097288</v>
      </c>
      <c r="F3071" s="181">
        <v>3952.3111146568799</v>
      </c>
      <c r="G3071" s="181">
        <v>3964.8722247417536</v>
      </c>
      <c r="H3071" s="181">
        <v>3969.5526575511676</v>
      </c>
      <c r="I3071" s="181">
        <v>3968.3130084378204</v>
      </c>
      <c r="J3071" s="182">
        <v>3962.4931930763769</v>
      </c>
      <c r="K3071" s="181">
        <v>3953.1817652901245</v>
      </c>
      <c r="L3071" s="181">
        <v>3941.1018256789312</v>
      </c>
      <c r="M3071" s="181">
        <v>3926.6712000830248</v>
      </c>
      <c r="N3071" s="181">
        <v>3910.1675600206895</v>
      </c>
      <c r="O3071" s="181">
        <v>3891.8900259796869</v>
      </c>
      <c r="P3071" s="181">
        <v>3872.0205818191716</v>
      </c>
      <c r="Q3071" s="181">
        <v>3850.664196097177</v>
      </c>
      <c r="R3071" s="181">
        <v>3827.8783549751442</v>
      </c>
      <c r="S3071" s="181">
        <v>3803.701789431319</v>
      </c>
      <c r="T3071" s="181">
        <v>3778.1860772177552</v>
      </c>
      <c r="U3071" s="181">
        <v>3750.9138795014951</v>
      </c>
      <c r="V3071" s="181">
        <v>3721.4884873932583</v>
      </c>
      <c r="W3071" s="181">
        <v>3690.0025402715401</v>
      </c>
      <c r="X3071" s="181">
        <v>3656.5451697531066</v>
      </c>
      <c r="Y3071" s="181">
        <v>3621.1820198882942</v>
      </c>
    </row>
    <row r="3072" spans="1:25" x14ac:dyDescent="0.25">
      <c r="A3072" s="178" t="s">
        <v>2206</v>
      </c>
      <c r="B3072" s="178" t="s">
        <v>1063</v>
      </c>
      <c r="C3072" s="178" t="s">
        <v>506</v>
      </c>
      <c r="D3072" s="178" t="s">
        <v>2877</v>
      </c>
      <c r="E3072" s="181">
        <v>1966.8559567867389</v>
      </c>
      <c r="F3072" s="181">
        <v>2051.5979321630894</v>
      </c>
      <c r="G3072" s="181">
        <v>2132.7885632928424</v>
      </c>
      <c r="H3072" s="181">
        <v>2212.7770222371691</v>
      </c>
      <c r="I3072" s="181">
        <v>2292.342385555336</v>
      </c>
      <c r="J3072" s="182">
        <v>2372.0266903325</v>
      </c>
      <c r="K3072" s="181">
        <v>2452.3096326334744</v>
      </c>
      <c r="L3072" s="181">
        <v>2533.5160197664577</v>
      </c>
      <c r="M3072" s="181">
        <v>2615.8209540974281</v>
      </c>
      <c r="N3072" s="181">
        <v>2699.3321288468715</v>
      </c>
      <c r="O3072" s="181">
        <v>2784.1907977095238</v>
      </c>
      <c r="P3072" s="181">
        <v>2870.4736818894971</v>
      </c>
      <c r="Q3072" s="181">
        <v>2958.2102491553346</v>
      </c>
      <c r="R3072" s="181">
        <v>3047.3967277764209</v>
      </c>
      <c r="S3072" s="181">
        <v>3138.0135031852537</v>
      </c>
      <c r="T3072" s="181">
        <v>3230.0494325914651</v>
      </c>
      <c r="U3072" s="181">
        <v>3323.076940332664</v>
      </c>
      <c r="V3072" s="181">
        <v>3416.6261613428551</v>
      </c>
      <c r="W3072" s="181">
        <v>3510.6289157201145</v>
      </c>
      <c r="X3072" s="181">
        <v>3605.011724491113</v>
      </c>
      <c r="Y3072" s="181">
        <v>3699.6749791809748</v>
      </c>
    </row>
    <row r="3073" spans="1:25" x14ac:dyDescent="0.25">
      <c r="A3073" s="178" t="s">
        <v>2206</v>
      </c>
      <c r="B3073" s="178" t="s">
        <v>1063</v>
      </c>
      <c r="C3073" s="178" t="s">
        <v>508</v>
      </c>
      <c r="D3073" s="178" t="s">
        <v>261</v>
      </c>
      <c r="E3073" s="181">
        <v>1868.3592578553214</v>
      </c>
      <c r="F3073" s="181">
        <v>1945.8171452090967</v>
      </c>
      <c r="G3073" s="181">
        <v>2019.6658239510741</v>
      </c>
      <c r="H3073" s="181">
        <v>2092.1427151931357</v>
      </c>
      <c r="I3073" s="181">
        <v>2163.9891469727827</v>
      </c>
      <c r="J3073" s="182">
        <v>2235.7184221002049</v>
      </c>
      <c r="K3073" s="181">
        <v>2307.7819813892397</v>
      </c>
      <c r="L3073" s="181">
        <v>2380.482916198278</v>
      </c>
      <c r="M3073" s="181">
        <v>2453.9819777200901</v>
      </c>
      <c r="N3073" s="181">
        <v>2528.3757636653008</v>
      </c>
      <c r="O3073" s="181">
        <v>2603.7916421273803</v>
      </c>
      <c r="P3073" s="181">
        <v>2680.2959151767373</v>
      </c>
      <c r="Q3073" s="181">
        <v>2757.9104011552122</v>
      </c>
      <c r="R3073" s="181">
        <v>2836.6258246835459</v>
      </c>
      <c r="S3073" s="181">
        <v>2916.4182268013069</v>
      </c>
      <c r="T3073" s="181">
        <v>2997.2716420345846</v>
      </c>
      <c r="U3073" s="181">
        <v>3078.7843683605429</v>
      </c>
      <c r="V3073" s="181">
        <v>3160.51807435313</v>
      </c>
      <c r="W3073" s="181">
        <v>3242.4081484478606</v>
      </c>
      <c r="X3073" s="181">
        <v>3324.3854912184961</v>
      </c>
      <c r="Y3073" s="181">
        <v>3406.3573729935633</v>
      </c>
    </row>
    <row r="3074" spans="1:25" x14ac:dyDescent="0.25">
      <c r="A3074" s="178" t="s">
        <v>2206</v>
      </c>
      <c r="B3074" s="178" t="s">
        <v>1063</v>
      </c>
      <c r="C3074" s="178" t="s">
        <v>583</v>
      </c>
      <c r="D3074" s="178" t="s">
        <v>2878</v>
      </c>
      <c r="E3074" s="181">
        <v>3001.0712955666204</v>
      </c>
      <c r="F3074" s="181">
        <v>3130.3724317042438</v>
      </c>
      <c r="G3074" s="181">
        <v>3254.2548500947128</v>
      </c>
      <c r="H3074" s="181">
        <v>3376.3029682022548</v>
      </c>
      <c r="I3074" s="181">
        <v>3497.7055178661262</v>
      </c>
      <c r="J3074" s="182">
        <v>3619.2895509768241</v>
      </c>
      <c r="K3074" s="181">
        <v>3741.7869981496738</v>
      </c>
      <c r="L3074" s="181">
        <v>3865.6934573901422</v>
      </c>
      <c r="M3074" s="181">
        <v>3991.2761036697912</v>
      </c>
      <c r="N3074" s="181">
        <v>4118.6992576302082</v>
      </c>
      <c r="O3074" s="181">
        <v>4248.1784472093705</v>
      </c>
      <c r="P3074" s="181">
        <v>4379.8307352774036</v>
      </c>
      <c r="Q3074" s="181">
        <v>4513.7010843919443</v>
      </c>
      <c r="R3074" s="181">
        <v>4649.783739564964</v>
      </c>
      <c r="S3074" s="181">
        <v>4788.048772465766</v>
      </c>
      <c r="T3074" s="181">
        <v>4928.4791811841633</v>
      </c>
      <c r="U3074" s="181">
        <v>5070.4225615404512</v>
      </c>
      <c r="V3074" s="181">
        <v>5213.1619832696142</v>
      </c>
      <c r="W3074" s="181">
        <v>5356.5934160048673</v>
      </c>
      <c r="X3074" s="181">
        <v>5500.6047439418344</v>
      </c>
      <c r="Y3074" s="181">
        <v>5645.0439823183815</v>
      </c>
    </row>
    <row r="3075" spans="1:25" x14ac:dyDescent="0.25">
      <c r="A3075" s="178" t="s">
        <v>2206</v>
      </c>
      <c r="B3075" s="178" t="s">
        <v>1063</v>
      </c>
      <c r="C3075" s="178" t="s">
        <v>246</v>
      </c>
      <c r="D3075" s="178" t="s">
        <v>2879</v>
      </c>
      <c r="E3075" s="181">
        <v>2464.4694878465034</v>
      </c>
      <c r="F3075" s="181">
        <v>2521.1228326405703</v>
      </c>
      <c r="G3075" s="181">
        <v>2570.39826259352</v>
      </c>
      <c r="H3075" s="181">
        <v>2615.4181397069428</v>
      </c>
      <c r="I3075" s="181">
        <v>2657.2586282844186</v>
      </c>
      <c r="J3075" s="182">
        <v>2696.6511970843931</v>
      </c>
      <c r="K3075" s="181">
        <v>2734.2068744987823</v>
      </c>
      <c r="L3075" s="181">
        <v>2770.3241271465322</v>
      </c>
      <c r="M3075" s="181">
        <v>2805.2127670713198</v>
      </c>
      <c r="N3075" s="181">
        <v>2838.9972974847346</v>
      </c>
      <c r="O3075" s="181">
        <v>2871.8285697516249</v>
      </c>
      <c r="P3075" s="181">
        <v>2903.7816075212472</v>
      </c>
      <c r="Q3075" s="181">
        <v>2934.8795419032263</v>
      </c>
      <c r="R3075" s="181">
        <v>2965.1120049860083</v>
      </c>
      <c r="S3075" s="181">
        <v>2994.4549045216622</v>
      </c>
      <c r="T3075" s="181">
        <v>3022.8945712820014</v>
      </c>
      <c r="U3075" s="181">
        <v>3050.03688473191</v>
      </c>
      <c r="V3075" s="181">
        <v>3075.4807949942733</v>
      </c>
      <c r="W3075" s="181">
        <v>3099.2124343558812</v>
      </c>
      <c r="X3075" s="181">
        <v>3121.2170056716359</v>
      </c>
      <c r="Y3075" s="181">
        <v>3141.4613306263759</v>
      </c>
    </row>
    <row r="3076" spans="1:25" x14ac:dyDescent="0.25">
      <c r="A3076" s="178" t="s">
        <v>2206</v>
      </c>
      <c r="B3076" s="178" t="s">
        <v>1063</v>
      </c>
      <c r="C3076" s="178" t="s">
        <v>682</v>
      </c>
      <c r="D3076" s="178" t="s">
        <v>2880</v>
      </c>
      <c r="E3076" s="181">
        <v>1553.3750227308935</v>
      </c>
      <c r="F3076" s="181">
        <v>1620.3021749060599</v>
      </c>
      <c r="G3076" s="181">
        <v>1684.4245617242375</v>
      </c>
      <c r="H3076" s="181">
        <v>1747.5975021737474</v>
      </c>
      <c r="I3076" s="181">
        <v>1810.4362919826704</v>
      </c>
      <c r="J3076" s="182">
        <v>1873.3690188645835</v>
      </c>
      <c r="K3076" s="181">
        <v>1936.774535110633</v>
      </c>
      <c r="L3076" s="181">
        <v>2000.9093656371529</v>
      </c>
      <c r="M3076" s="181">
        <v>2065.9118020362612</v>
      </c>
      <c r="N3076" s="181">
        <v>2131.8668977956031</v>
      </c>
      <c r="O3076" s="181">
        <v>2198.8862116495716</v>
      </c>
      <c r="P3076" s="181">
        <v>2267.0303361401725</v>
      </c>
      <c r="Q3076" s="181">
        <v>2336.3225441946747</v>
      </c>
      <c r="R3076" s="181">
        <v>2406.7598569919251</v>
      </c>
      <c r="S3076" s="181">
        <v>2478.3267834233166</v>
      </c>
      <c r="T3076" s="181">
        <v>2551.0145231838842</v>
      </c>
      <c r="U3076" s="181">
        <v>2624.4853874093296</v>
      </c>
      <c r="V3076" s="181">
        <v>2698.368288092393</v>
      </c>
      <c r="W3076" s="181">
        <v>2772.6093784039076</v>
      </c>
      <c r="X3076" s="181">
        <v>2847.1506264369259</v>
      </c>
      <c r="Y3076" s="181">
        <v>2921.913363839355</v>
      </c>
    </row>
    <row r="3077" spans="1:25" x14ac:dyDescent="0.25">
      <c r="A3077" s="178" t="s">
        <v>2206</v>
      </c>
      <c r="B3077" s="178" t="s">
        <v>1063</v>
      </c>
      <c r="C3077" s="178" t="s">
        <v>953</v>
      </c>
      <c r="D3077" s="178" t="s">
        <v>2881</v>
      </c>
      <c r="E3077" s="181">
        <v>3489.4507611015642</v>
      </c>
      <c r="F3077" s="181">
        <v>3639.7937231542337</v>
      </c>
      <c r="G3077" s="181">
        <v>3783.8361521955953</v>
      </c>
      <c r="H3077" s="181">
        <v>3925.7457760190982</v>
      </c>
      <c r="I3077" s="181">
        <v>4066.9047747906616</v>
      </c>
      <c r="J3077" s="182">
        <v>4208.2747907255261</v>
      </c>
      <c r="K3077" s="181">
        <v>4350.7068651989803</v>
      </c>
      <c r="L3077" s="181">
        <v>4494.7772473790919</v>
      </c>
      <c r="M3077" s="181">
        <v>4640.7965909678369</v>
      </c>
      <c r="N3077" s="181">
        <v>4788.9559573334345</v>
      </c>
      <c r="O3077" s="181">
        <v>4939.5059483620598</v>
      </c>
      <c r="P3077" s="181">
        <v>5092.5826771550082</v>
      </c>
      <c r="Q3077" s="181">
        <v>5248.238423253656</v>
      </c>
      <c r="R3077" s="181">
        <v>5406.4664951317518</v>
      </c>
      <c r="S3077" s="181">
        <v>5567.2320940704249</v>
      </c>
      <c r="T3077" s="181">
        <v>5730.5154513529078</v>
      </c>
      <c r="U3077" s="181">
        <v>5895.5579937774301</v>
      </c>
      <c r="V3077" s="181">
        <v>6061.5261214016618</v>
      </c>
      <c r="W3077" s="181">
        <v>6228.2988744726326</v>
      </c>
      <c r="X3077" s="181">
        <v>6395.7458920157515</v>
      </c>
      <c r="Y3077" s="181">
        <v>6563.6904560221219</v>
      </c>
    </row>
    <row r="3078" spans="1:25" x14ac:dyDescent="0.25">
      <c r="A3078" s="178" t="s">
        <v>2206</v>
      </c>
      <c r="B3078" s="178" t="s">
        <v>1063</v>
      </c>
      <c r="C3078" s="178" t="s">
        <v>867</v>
      </c>
      <c r="D3078" s="178" t="s">
        <v>2882</v>
      </c>
      <c r="E3078" s="181">
        <v>1870.4112724163929</v>
      </c>
      <c r="F3078" s="181">
        <v>1950.997929229688</v>
      </c>
      <c r="G3078" s="181">
        <v>2028.2073817855253</v>
      </c>
      <c r="H3078" s="181">
        <v>2104.2736106094731</v>
      </c>
      <c r="I3078" s="181">
        <v>2179.9374902803229</v>
      </c>
      <c r="J3078" s="182">
        <v>2255.7144791216224</v>
      </c>
      <c r="K3078" s="181">
        <v>2332.0607513254181</v>
      </c>
      <c r="L3078" s="181">
        <v>2409.2851872896476</v>
      </c>
      <c r="M3078" s="181">
        <v>2487.5543032444507</v>
      </c>
      <c r="N3078" s="181">
        <v>2566.9705116785844</v>
      </c>
      <c r="O3078" s="181">
        <v>2647.6681399188633</v>
      </c>
      <c r="P3078" s="181">
        <v>2729.7201471489575</v>
      </c>
      <c r="Q3078" s="181">
        <v>2813.1545561868406</v>
      </c>
      <c r="R3078" s="181">
        <v>2897.9677802485212</v>
      </c>
      <c r="S3078" s="181">
        <v>2984.141166565842</v>
      </c>
      <c r="T3078" s="181">
        <v>3071.6641187346077</v>
      </c>
      <c r="U3078" s="181">
        <v>3160.1300272438439</v>
      </c>
      <c r="V3078" s="181">
        <v>3249.0920668377821</v>
      </c>
      <c r="W3078" s="181">
        <v>3338.4854008126099</v>
      </c>
      <c r="X3078" s="181">
        <v>3428.2401532328145</v>
      </c>
      <c r="Y3078" s="181">
        <v>3518.2615999201485</v>
      </c>
    </row>
    <row r="3079" spans="1:25" x14ac:dyDescent="0.25">
      <c r="A3079" s="178" t="s">
        <v>2206</v>
      </c>
      <c r="B3079" s="178" t="s">
        <v>1063</v>
      </c>
      <c r="C3079" s="178" t="s">
        <v>543</v>
      </c>
      <c r="D3079" s="178" t="s">
        <v>2883</v>
      </c>
      <c r="E3079" s="181">
        <v>2795.8698394595012</v>
      </c>
      <c r="F3079" s="181">
        <v>2885.7475033181199</v>
      </c>
      <c r="G3079" s="181">
        <v>2968.4898025878315</v>
      </c>
      <c r="H3079" s="181">
        <v>3047.5237112601853</v>
      </c>
      <c r="I3079" s="181">
        <v>3123.9969925700598</v>
      </c>
      <c r="J3079" s="182">
        <v>3198.6916464165483</v>
      </c>
      <c r="K3079" s="181">
        <v>3272.2749740570889</v>
      </c>
      <c r="L3079" s="181">
        <v>3345.1825591160627</v>
      </c>
      <c r="M3079" s="181">
        <v>3417.6364716925368</v>
      </c>
      <c r="N3079" s="181">
        <v>3489.762386419176</v>
      </c>
      <c r="O3079" s="181">
        <v>3561.7235626014285</v>
      </c>
      <c r="P3079" s="181">
        <v>3633.5945645810707</v>
      </c>
      <c r="Q3079" s="181">
        <v>3705.3873750742982</v>
      </c>
      <c r="R3079" s="181">
        <v>3777.0719610837164</v>
      </c>
      <c r="S3079" s="181">
        <v>3848.5997960189779</v>
      </c>
      <c r="T3079" s="181">
        <v>3919.9343663139339</v>
      </c>
      <c r="U3079" s="181">
        <v>3990.5403416186628</v>
      </c>
      <c r="V3079" s="181">
        <v>4059.8543476698674</v>
      </c>
      <c r="W3079" s="181">
        <v>4127.8090495969682</v>
      </c>
      <c r="X3079" s="181">
        <v>4194.3342510184539</v>
      </c>
      <c r="Y3079" s="181">
        <v>4259.3331467630442</v>
      </c>
    </row>
    <row r="3080" spans="1:25" x14ac:dyDescent="0.25">
      <c r="A3080" s="178" t="s">
        <v>2206</v>
      </c>
      <c r="B3080" s="178" t="s">
        <v>1063</v>
      </c>
      <c r="C3080" s="178" t="s">
        <v>266</v>
      </c>
      <c r="D3080" s="178" t="s">
        <v>2884</v>
      </c>
      <c r="E3080" s="181">
        <v>1862.2032141721083</v>
      </c>
      <c r="F3080" s="181">
        <v>1942.4362268523773</v>
      </c>
      <c r="G3080" s="181">
        <v>2019.3068556997964</v>
      </c>
      <c r="H3080" s="181">
        <v>2095.0392777049888</v>
      </c>
      <c r="I3080" s="181">
        <v>2170.371116214365</v>
      </c>
      <c r="J3080" s="182">
        <v>2245.8155675292082</v>
      </c>
      <c r="K3080" s="181">
        <v>2321.8268039800532</v>
      </c>
      <c r="L3080" s="181">
        <v>2398.7123504831129</v>
      </c>
      <c r="M3080" s="181">
        <v>2476.6379925335618</v>
      </c>
      <c r="N3080" s="181">
        <v>2555.7056931961793</v>
      </c>
      <c r="O3080" s="181">
        <v>2636.0491903196598</v>
      </c>
      <c r="P3080" s="181">
        <v>2717.7411229157215</v>
      </c>
      <c r="Q3080" s="181">
        <v>2800.8093908278211</v>
      </c>
      <c r="R3080" s="181">
        <v>2885.2504230121044</v>
      </c>
      <c r="S3080" s="181">
        <v>2971.0456485556783</v>
      </c>
      <c r="T3080" s="181">
        <v>3058.184517555299</v>
      </c>
      <c r="U3080" s="181">
        <v>3146.2622048533035</v>
      </c>
      <c r="V3080" s="181">
        <v>3234.8338460288355</v>
      </c>
      <c r="W3080" s="181">
        <v>3323.8348889055819</v>
      </c>
      <c r="X3080" s="181">
        <v>3413.1957641895465</v>
      </c>
      <c r="Y3080" s="181">
        <v>3502.8221633873018</v>
      </c>
    </row>
    <row r="3081" spans="1:25" x14ac:dyDescent="0.25">
      <c r="A3081" s="178" t="s">
        <v>2206</v>
      </c>
      <c r="B3081" s="178" t="s">
        <v>1063</v>
      </c>
      <c r="C3081" s="178" t="s">
        <v>980</v>
      </c>
      <c r="D3081" s="178" t="s">
        <v>2885</v>
      </c>
      <c r="E3081" s="181">
        <v>1460.0083602021541</v>
      </c>
      <c r="F3081" s="181">
        <v>1522.9128103641499</v>
      </c>
      <c r="G3081" s="181">
        <v>1583.1810774990679</v>
      </c>
      <c r="H3081" s="181">
        <v>1642.5569653852319</v>
      </c>
      <c r="I3081" s="181">
        <v>1701.6187869823896</v>
      </c>
      <c r="J3081" s="182">
        <v>1760.7688995008584</v>
      </c>
      <c r="K3081" s="181">
        <v>1820.3633840570851</v>
      </c>
      <c r="L3081" s="181">
        <v>1880.6433469627896</v>
      </c>
      <c r="M3081" s="181">
        <v>1941.7387676998635</v>
      </c>
      <c r="N3081" s="181">
        <v>2003.7295875582138</v>
      </c>
      <c r="O3081" s="181">
        <v>2066.7206599586066</v>
      </c>
      <c r="P3081" s="181">
        <v>2130.768935487089</v>
      </c>
      <c r="Q3081" s="181">
        <v>2195.8962882358037</v>
      </c>
      <c r="R3081" s="181">
        <v>2262.0999184276689</v>
      </c>
      <c r="S3081" s="181">
        <v>2329.3652660576995</v>
      </c>
      <c r="T3081" s="181">
        <v>2397.6840597692471</v>
      </c>
      <c r="U3081" s="181">
        <v>2466.7389077169382</v>
      </c>
      <c r="V3081" s="181">
        <v>2536.1810263906468</v>
      </c>
      <c r="W3081" s="181">
        <v>2605.9598054615067</v>
      </c>
      <c r="X3081" s="181">
        <v>2676.0207010698164</v>
      </c>
      <c r="Y3081" s="181">
        <v>2746.2897732783044</v>
      </c>
    </row>
    <row r="3082" spans="1:25" x14ac:dyDescent="0.25">
      <c r="A3082" s="178" t="s">
        <v>2206</v>
      </c>
      <c r="B3082" s="178" t="s">
        <v>1063</v>
      </c>
      <c r="C3082" s="178" t="s">
        <v>1417</v>
      </c>
      <c r="D3082" s="178" t="s">
        <v>2886</v>
      </c>
      <c r="E3082" s="181">
        <v>2260.2940390199196</v>
      </c>
      <c r="F3082" s="181">
        <v>2357.6787921519485</v>
      </c>
      <c r="G3082" s="181">
        <v>2450.9823708576587</v>
      </c>
      <c r="H3082" s="181">
        <v>2542.9044235725005</v>
      </c>
      <c r="I3082" s="181">
        <v>2634.3402584133569</v>
      </c>
      <c r="J3082" s="182">
        <v>2725.9127797613446</v>
      </c>
      <c r="K3082" s="181">
        <v>2818.1732502303303</v>
      </c>
      <c r="L3082" s="181">
        <v>2911.4949356001584</v>
      </c>
      <c r="M3082" s="181">
        <v>3006.0790620118041</v>
      </c>
      <c r="N3082" s="181">
        <v>3102.0493895929308</v>
      </c>
      <c r="O3082" s="181">
        <v>3199.5682458810993</v>
      </c>
      <c r="P3082" s="181">
        <v>3298.7237982277229</v>
      </c>
      <c r="Q3082" s="181">
        <v>3399.5499107403139</v>
      </c>
      <c r="R3082" s="181">
        <v>3502.0422489783159</v>
      </c>
      <c r="S3082" s="181">
        <v>3606.1782720485594</v>
      </c>
      <c r="T3082" s="181">
        <v>3711.9451747516796</v>
      </c>
      <c r="U3082" s="181">
        <v>3818.8515907943811</v>
      </c>
      <c r="V3082" s="181">
        <v>3926.357555262533</v>
      </c>
      <c r="W3082" s="181">
        <v>4034.3847163961264</v>
      </c>
      <c r="X3082" s="181">
        <v>4142.8486327876262</v>
      </c>
      <c r="Y3082" s="181">
        <v>4251.6348352298592</v>
      </c>
    </row>
    <row r="3083" spans="1:25" x14ac:dyDescent="0.25">
      <c r="A3083" s="178" t="s">
        <v>2206</v>
      </c>
      <c r="B3083" s="178" t="s">
        <v>1063</v>
      </c>
      <c r="C3083" s="178" t="s">
        <v>818</v>
      </c>
      <c r="D3083" s="178" t="s">
        <v>2887</v>
      </c>
      <c r="E3083" s="181">
        <v>1804.7468064621146</v>
      </c>
      <c r="F3083" s="181">
        <v>1876.6366650671396</v>
      </c>
      <c r="G3083" s="181">
        <v>1944.8224793121581</v>
      </c>
      <c r="H3083" s="181">
        <v>2011.4721939115468</v>
      </c>
      <c r="I3083" s="181">
        <v>2077.30412202862</v>
      </c>
      <c r="J3083" s="182">
        <v>2142.813568256408</v>
      </c>
      <c r="K3083" s="181">
        <v>2208.433559909442</v>
      </c>
      <c r="L3083" s="181">
        <v>2274.4526853738284</v>
      </c>
      <c r="M3083" s="181">
        <v>2341.0219423785256</v>
      </c>
      <c r="N3083" s="181">
        <v>2408.2302750382291</v>
      </c>
      <c r="O3083" s="181">
        <v>2476.1953261766407</v>
      </c>
      <c r="P3083" s="181">
        <v>2544.9760115240983</v>
      </c>
      <c r="Q3083" s="181">
        <v>2614.5886952497872</v>
      </c>
      <c r="R3083" s="181">
        <v>2685.0201946193183</v>
      </c>
      <c r="S3083" s="181">
        <v>2756.2435187925757</v>
      </c>
      <c r="T3083" s="181">
        <v>2828.2393749511693</v>
      </c>
      <c r="U3083" s="181">
        <v>2900.625162741087</v>
      </c>
      <c r="V3083" s="181">
        <v>2972.9861998232827</v>
      </c>
      <c r="W3083" s="181">
        <v>3045.2613802437959</v>
      </c>
      <c r="X3083" s="181">
        <v>3117.3857700086369</v>
      </c>
      <c r="Y3083" s="181">
        <v>3189.2727159601136</v>
      </c>
    </row>
    <row r="3084" spans="1:25" x14ac:dyDescent="0.25">
      <c r="A3084" s="178" t="s">
        <v>2206</v>
      </c>
      <c r="B3084" s="178" t="s">
        <v>1063</v>
      </c>
      <c r="C3084" s="178" t="s">
        <v>240</v>
      </c>
      <c r="D3084" s="178" t="s">
        <v>241</v>
      </c>
      <c r="E3084" s="181">
        <v>66499.63588063416</v>
      </c>
      <c r="F3084" s="181">
        <v>68029.496711268017</v>
      </c>
      <c r="G3084" s="181">
        <v>69377.849580058581</v>
      </c>
      <c r="H3084" s="181">
        <v>70629.512182598948</v>
      </c>
      <c r="I3084" s="181">
        <v>71813.954810351788</v>
      </c>
      <c r="J3084" s="182">
        <v>72951.265601163614</v>
      </c>
      <c r="K3084" s="181">
        <v>74058.241200653865</v>
      </c>
      <c r="L3084" s="181">
        <v>75145.913875063387</v>
      </c>
      <c r="M3084" s="181">
        <v>76220.193174815737</v>
      </c>
      <c r="N3084" s="181">
        <v>77284.656934850471</v>
      </c>
      <c r="O3084" s="181">
        <v>78343.587028694499</v>
      </c>
      <c r="P3084" s="181">
        <v>79399.192695066027</v>
      </c>
      <c r="Q3084" s="181">
        <v>80452.250483296666</v>
      </c>
      <c r="R3084" s="181">
        <v>81502.595840759444</v>
      </c>
      <c r="S3084" s="181">
        <v>82549.65710585755</v>
      </c>
      <c r="T3084" s="181">
        <v>83593.117734357453</v>
      </c>
      <c r="U3084" s="181">
        <v>84622.075966688775</v>
      </c>
      <c r="V3084" s="181">
        <v>85625.260388292925</v>
      </c>
      <c r="W3084" s="181">
        <v>86602.018953450563</v>
      </c>
      <c r="X3084" s="181">
        <v>87551.61969796363</v>
      </c>
      <c r="Y3084" s="181">
        <v>88472.759069891006</v>
      </c>
    </row>
    <row r="3085" spans="1:25" x14ac:dyDescent="0.25">
      <c r="A3085" s="178" t="s">
        <v>2206</v>
      </c>
      <c r="B3085" s="178" t="s">
        <v>1066</v>
      </c>
      <c r="C3085" s="178" t="s">
        <v>218</v>
      </c>
      <c r="D3085" s="178" t="s">
        <v>2888</v>
      </c>
      <c r="E3085" s="181">
        <v>21229.266996722217</v>
      </c>
      <c r="F3085" s="181">
        <v>21396.675806198808</v>
      </c>
      <c r="G3085" s="181">
        <v>21604.163817541044</v>
      </c>
      <c r="H3085" s="181">
        <v>21850.894098728226</v>
      </c>
      <c r="I3085" s="181">
        <v>22126.164773336328</v>
      </c>
      <c r="J3085" s="182">
        <v>22421.0799037537</v>
      </c>
      <c r="K3085" s="181">
        <v>22729.299113267047</v>
      </c>
      <c r="L3085" s="181">
        <v>23045.918994677679</v>
      </c>
      <c r="M3085" s="181">
        <v>23366.716048827606</v>
      </c>
      <c r="N3085" s="181">
        <v>23688.240691268522</v>
      </c>
      <c r="O3085" s="181">
        <v>24008.491541584026</v>
      </c>
      <c r="P3085" s="181">
        <v>24325.921870729824</v>
      </c>
      <c r="Q3085" s="181">
        <v>24639.352563104971</v>
      </c>
      <c r="R3085" s="181">
        <v>24947.94578328952</v>
      </c>
      <c r="S3085" s="181">
        <v>25251.16057195091</v>
      </c>
      <c r="T3085" s="181">
        <v>25548.907625337662</v>
      </c>
      <c r="U3085" s="181">
        <v>25839.426138090104</v>
      </c>
      <c r="V3085" s="181">
        <v>26120.723526660735</v>
      </c>
      <c r="W3085" s="181">
        <v>26392.557550244761</v>
      </c>
      <c r="X3085" s="181">
        <v>26654.764864457753</v>
      </c>
      <c r="Y3085" s="181">
        <v>26907.103162334854</v>
      </c>
    </row>
    <row r="3086" spans="1:25" x14ac:dyDescent="0.25">
      <c r="A3086" s="178" t="s">
        <v>2206</v>
      </c>
      <c r="B3086" s="178" t="s">
        <v>1066</v>
      </c>
      <c r="C3086" s="178" t="s">
        <v>528</v>
      </c>
      <c r="D3086" s="178" t="s">
        <v>2889</v>
      </c>
      <c r="E3086" s="181">
        <v>5080.4469229583292</v>
      </c>
      <c r="F3086" s="181">
        <v>4977.3097745948344</v>
      </c>
      <c r="G3086" s="181">
        <v>4885.030406040355</v>
      </c>
      <c r="H3086" s="181">
        <v>4802.6447895400879</v>
      </c>
      <c r="I3086" s="181">
        <v>4727.1441061711303</v>
      </c>
      <c r="J3086" s="182">
        <v>4656.189757030189</v>
      </c>
      <c r="K3086" s="181">
        <v>4588.1925318862641</v>
      </c>
      <c r="L3086" s="181">
        <v>4522.0052878864471</v>
      </c>
      <c r="M3086" s="181">
        <v>4456.7283246237885</v>
      </c>
      <c r="N3086" s="181">
        <v>4391.700673814973</v>
      </c>
      <c r="O3086" s="181">
        <v>4326.5950007052861</v>
      </c>
      <c r="P3086" s="181">
        <v>4261.2020044603996</v>
      </c>
      <c r="Q3086" s="181">
        <v>4195.4017211499968</v>
      </c>
      <c r="R3086" s="181">
        <v>4129.1484499707258</v>
      </c>
      <c r="S3086" s="181">
        <v>4062.4543502829165</v>
      </c>
      <c r="T3086" s="181">
        <v>3995.406128339293</v>
      </c>
      <c r="U3086" s="181">
        <v>3927.8320061640743</v>
      </c>
      <c r="V3086" s="181">
        <v>3859.5501454748342</v>
      </c>
      <c r="W3086" s="181">
        <v>3790.6562926985589</v>
      </c>
      <c r="X3086" s="181">
        <v>3721.2532875494999</v>
      </c>
      <c r="Y3086" s="181">
        <v>3651.4281932079675</v>
      </c>
    </row>
    <row r="3087" spans="1:25" x14ac:dyDescent="0.25">
      <c r="A3087" s="178" t="s">
        <v>2206</v>
      </c>
      <c r="B3087" s="178" t="s">
        <v>1066</v>
      </c>
      <c r="C3087" s="178" t="s">
        <v>530</v>
      </c>
      <c r="D3087" s="178" t="s">
        <v>2890</v>
      </c>
      <c r="E3087" s="181">
        <v>10939.0265530499</v>
      </c>
      <c r="F3087" s="181">
        <v>11008.055320236657</v>
      </c>
      <c r="G3087" s="181">
        <v>11097.429078602549</v>
      </c>
      <c r="H3087" s="181">
        <v>11206.622640528596</v>
      </c>
      <c r="I3087" s="181">
        <v>11330.062297601629</v>
      </c>
      <c r="J3087" s="182">
        <v>11463.132213484723</v>
      </c>
      <c r="K3087" s="181">
        <v>11602.549730144203</v>
      </c>
      <c r="L3087" s="181">
        <v>11745.784949487161</v>
      </c>
      <c r="M3087" s="181">
        <v>11890.66968251228</v>
      </c>
      <c r="N3087" s="181">
        <v>12035.442446519279</v>
      </c>
      <c r="O3087" s="181">
        <v>12179.08739447122</v>
      </c>
      <c r="P3087" s="181">
        <v>12320.825306375731</v>
      </c>
      <c r="Q3087" s="181">
        <v>12460.067749842594</v>
      </c>
      <c r="R3087" s="181">
        <v>12596.402312193735</v>
      </c>
      <c r="S3087" s="181">
        <v>12729.568854309005</v>
      </c>
      <c r="T3087" s="181">
        <v>12859.53623588347</v>
      </c>
      <c r="U3087" s="181">
        <v>12985.433553467605</v>
      </c>
      <c r="V3087" s="181">
        <v>13106.279097133283</v>
      </c>
      <c r="W3087" s="181">
        <v>13221.974228116002</v>
      </c>
      <c r="X3087" s="181">
        <v>13332.460459682581</v>
      </c>
      <c r="Y3087" s="181">
        <v>13437.640309768476</v>
      </c>
    </row>
    <row r="3088" spans="1:25" x14ac:dyDescent="0.25">
      <c r="A3088" s="178" t="s">
        <v>2206</v>
      </c>
      <c r="B3088" s="178" t="s">
        <v>1066</v>
      </c>
      <c r="C3088" s="178" t="s">
        <v>240</v>
      </c>
      <c r="D3088" s="178" t="s">
        <v>241</v>
      </c>
      <c r="E3088" s="181">
        <v>10312.824770264575</v>
      </c>
      <c r="F3088" s="181">
        <v>10424.174571541645</v>
      </c>
      <c r="G3088" s="181">
        <v>10561.571783558617</v>
      </c>
      <c r="H3088" s="181">
        <v>10724.97145810339</v>
      </c>
      <c r="I3088" s="181">
        <v>10909.527253718512</v>
      </c>
      <c r="J3088" s="182">
        <v>11111.249087447564</v>
      </c>
      <c r="K3088" s="181">
        <v>11327.372456005794</v>
      </c>
      <c r="L3088" s="181">
        <v>11555.812325872164</v>
      </c>
      <c r="M3088" s="181">
        <v>11794.787710748566</v>
      </c>
      <c r="N3088" s="181">
        <v>12042.868443999403</v>
      </c>
      <c r="O3088" s="181">
        <v>12299.324228159674</v>
      </c>
      <c r="P3088" s="181">
        <v>12563.632397600808</v>
      </c>
      <c r="Q3088" s="181">
        <v>12835.43735887685</v>
      </c>
      <c r="R3088" s="181">
        <v>13114.541342701459</v>
      </c>
      <c r="S3088" s="181">
        <v>13400.886290365685</v>
      </c>
      <c r="T3088" s="181">
        <v>13694.642508685261</v>
      </c>
      <c r="U3088" s="181">
        <v>13995.069998285728</v>
      </c>
      <c r="V3088" s="181">
        <v>14301.257386345698</v>
      </c>
      <c r="W3088" s="181">
        <v>14613.207250830859</v>
      </c>
      <c r="X3088" s="181">
        <v>14930.950742505884</v>
      </c>
      <c r="Y3088" s="181">
        <v>15254.460070350991</v>
      </c>
    </row>
    <row r="3089" spans="1:25" x14ac:dyDescent="0.25">
      <c r="A3089" s="178" t="s">
        <v>2206</v>
      </c>
      <c r="B3089" s="178" t="s">
        <v>1068</v>
      </c>
      <c r="C3089" s="178" t="s">
        <v>218</v>
      </c>
      <c r="D3089" s="178" t="s">
        <v>2891</v>
      </c>
      <c r="E3089" s="181">
        <v>3055.9623901173095</v>
      </c>
      <c r="F3089" s="181">
        <v>3102.4371471584464</v>
      </c>
      <c r="G3089" s="181">
        <v>3153.0191924554579</v>
      </c>
      <c r="H3089" s="181">
        <v>3208.4026214426244</v>
      </c>
      <c r="I3089" s="181">
        <v>3267.6515072200136</v>
      </c>
      <c r="J3089" s="182">
        <v>3329.9411535379436</v>
      </c>
      <c r="K3089" s="181">
        <v>3394.7534758818115</v>
      </c>
      <c r="L3089" s="181">
        <v>3461.6051347982816</v>
      </c>
      <c r="M3089" s="181">
        <v>3530.0352918900171</v>
      </c>
      <c r="N3089" s="181">
        <v>3599.7397751502731</v>
      </c>
      <c r="O3089" s="181">
        <v>3670.5509071531892</v>
      </c>
      <c r="P3089" s="181">
        <v>3742.3301515796147</v>
      </c>
      <c r="Q3089" s="181">
        <v>3814.9794741100359</v>
      </c>
      <c r="R3089" s="181">
        <v>3888.4576781052156</v>
      </c>
      <c r="S3089" s="181">
        <v>3962.8083070328448</v>
      </c>
      <c r="T3089" s="181">
        <v>4038.0183907778878</v>
      </c>
      <c r="U3089" s="181">
        <v>4113.538932018505</v>
      </c>
      <c r="V3089" s="181">
        <v>4188.8670370630252</v>
      </c>
      <c r="W3089" s="181">
        <v>4264.0001625113955</v>
      </c>
      <c r="X3089" s="181">
        <v>4338.9575067220903</v>
      </c>
      <c r="Y3089" s="181">
        <v>4413.642204182047</v>
      </c>
    </row>
    <row r="3090" spans="1:25" x14ac:dyDescent="0.25">
      <c r="A3090" s="178" t="s">
        <v>2206</v>
      </c>
      <c r="B3090" s="178" t="s">
        <v>1068</v>
      </c>
      <c r="C3090" s="178" t="s">
        <v>240</v>
      </c>
      <c r="D3090" s="178" t="s">
        <v>241</v>
      </c>
      <c r="E3090" s="181">
        <v>1115.0967885771718</v>
      </c>
      <c r="F3090" s="181">
        <v>1099.761590340763</v>
      </c>
      <c r="G3090" s="181">
        <v>1085.8083223295068</v>
      </c>
      <c r="H3090" s="181">
        <v>1073.3624797450675</v>
      </c>
      <c r="I3090" s="181">
        <v>1061.9994126892173</v>
      </c>
      <c r="J3090" s="182">
        <v>1051.3712526695824</v>
      </c>
      <c r="K3090" s="181">
        <v>1041.2590206722141</v>
      </c>
      <c r="L3090" s="181">
        <v>1031.4758337459473</v>
      </c>
      <c r="M3090" s="181">
        <v>1021.8604114336265</v>
      </c>
      <c r="N3090" s="181">
        <v>1012.3125699128102</v>
      </c>
      <c r="O3090" s="181">
        <v>1002.7802464636095</v>
      </c>
      <c r="P3090" s="181">
        <v>993.22493297284757</v>
      </c>
      <c r="Q3090" s="181">
        <v>983.6230921396749</v>
      </c>
      <c r="R3090" s="181">
        <v>973.96843593617109</v>
      </c>
      <c r="S3090" s="181">
        <v>964.27646416146445</v>
      </c>
      <c r="T3090" s="181">
        <v>954.54804047319396</v>
      </c>
      <c r="U3090" s="181">
        <v>944.66126033644639</v>
      </c>
      <c r="V3090" s="181">
        <v>934.51884769966796</v>
      </c>
      <c r="W3090" s="181">
        <v>924.14410600427766</v>
      </c>
      <c r="X3090" s="181">
        <v>913.56379140919375</v>
      </c>
      <c r="Y3090" s="181">
        <v>902.7793175665845</v>
      </c>
    </row>
    <row r="3091" spans="1:25" x14ac:dyDescent="0.25">
      <c r="A3091" s="178" t="s">
        <v>2206</v>
      </c>
      <c r="B3091" s="178" t="s">
        <v>1069</v>
      </c>
      <c r="C3091" s="178" t="s">
        <v>218</v>
      </c>
      <c r="D3091" s="178" t="s">
        <v>665</v>
      </c>
      <c r="E3091" s="181">
        <v>3052.1212444649955</v>
      </c>
      <c r="F3091" s="181">
        <v>3041.8378058147018</v>
      </c>
      <c r="G3091" s="181">
        <v>3027.7488491443883</v>
      </c>
      <c r="H3091" s="181">
        <v>3012.297966969767</v>
      </c>
      <c r="I3091" s="181">
        <v>2995.932442008711</v>
      </c>
      <c r="J3091" s="182">
        <v>2978.9081604945991</v>
      </c>
      <c r="K3091" s="181">
        <v>2961.4108764803545</v>
      </c>
      <c r="L3091" s="181">
        <v>2943.5202570710003</v>
      </c>
      <c r="M3091" s="181">
        <v>2925.2023834621691</v>
      </c>
      <c r="N3091" s="181">
        <v>2906.4154204332344</v>
      </c>
      <c r="O3091" s="181">
        <v>2887.186073120467</v>
      </c>
      <c r="P3091" s="181">
        <v>2867.488929154707</v>
      </c>
      <c r="Q3091" s="181">
        <v>2847.2693456726834</v>
      </c>
      <c r="R3091" s="181">
        <v>2826.4671969868332</v>
      </c>
      <c r="S3091" s="181">
        <v>2805.0518091774693</v>
      </c>
      <c r="T3091" s="181">
        <v>2783.0721051352716</v>
      </c>
      <c r="U3091" s="181">
        <v>2760.3140252997023</v>
      </c>
      <c r="V3091" s="181">
        <v>2736.5224771062763</v>
      </c>
      <c r="W3091" s="181">
        <v>2711.7103888915549</v>
      </c>
      <c r="X3091" s="181">
        <v>2685.904243214552</v>
      </c>
      <c r="Y3091" s="181">
        <v>2659.1498108828259</v>
      </c>
    </row>
    <row r="3092" spans="1:25" x14ac:dyDescent="0.25">
      <c r="A3092" s="178" t="s">
        <v>2206</v>
      </c>
      <c r="B3092" s="178" t="s">
        <v>1069</v>
      </c>
      <c r="C3092" s="178" t="s">
        <v>240</v>
      </c>
      <c r="D3092" s="178" t="s">
        <v>241</v>
      </c>
      <c r="E3092" s="181">
        <v>12486.978195789281</v>
      </c>
      <c r="F3092" s="181">
        <v>12730.18815518112</v>
      </c>
      <c r="G3092" s="181">
        <v>12962.476688004657</v>
      </c>
      <c r="H3092" s="181">
        <v>13193.56687487948</v>
      </c>
      <c r="I3092" s="181">
        <v>13425.17220588799</v>
      </c>
      <c r="J3092" s="182">
        <v>13658.296960200641</v>
      </c>
      <c r="K3092" s="181">
        <v>13893.714324581355</v>
      </c>
      <c r="L3092" s="181">
        <v>14131.761952768544</v>
      </c>
      <c r="M3092" s="181">
        <v>14372.250485222599</v>
      </c>
      <c r="N3092" s="181">
        <v>14614.93151857446</v>
      </c>
      <c r="O3092" s="181">
        <v>14859.885137693873</v>
      </c>
      <c r="P3092" s="181">
        <v>15106.924258814675</v>
      </c>
      <c r="Q3092" s="181">
        <v>15355.686055175189</v>
      </c>
      <c r="R3092" s="181">
        <v>15605.743123403556</v>
      </c>
      <c r="S3092" s="181">
        <v>15856.795037196662</v>
      </c>
      <c r="T3092" s="181">
        <v>16108.975844655171</v>
      </c>
      <c r="U3092" s="181">
        <v>16360.877102723965</v>
      </c>
      <c r="V3092" s="181">
        <v>16610.708505357823</v>
      </c>
      <c r="W3092" s="181">
        <v>16858.179921728901</v>
      </c>
      <c r="X3092" s="181">
        <v>17103.071787756409</v>
      </c>
      <c r="Y3092" s="181">
        <v>17345.282164088221</v>
      </c>
    </row>
    <row r="3093" spans="1:25" x14ac:dyDescent="0.25">
      <c r="A3093" s="178" t="s">
        <v>2206</v>
      </c>
      <c r="B3093" s="178" t="s">
        <v>1071</v>
      </c>
      <c r="C3093" s="178" t="s">
        <v>218</v>
      </c>
      <c r="D3093" s="178" t="s">
        <v>2892</v>
      </c>
      <c r="E3093" s="181">
        <v>55644.172070568551</v>
      </c>
      <c r="F3093" s="181">
        <v>57646.424894262527</v>
      </c>
      <c r="G3093" s="181">
        <v>59400.216702817015</v>
      </c>
      <c r="H3093" s="181">
        <v>60985.478198573801</v>
      </c>
      <c r="I3093" s="181">
        <v>62437.028924122875</v>
      </c>
      <c r="J3093" s="182">
        <v>63780.316266768496</v>
      </c>
      <c r="K3093" s="181">
        <v>65035.754238545123</v>
      </c>
      <c r="L3093" s="181">
        <v>66219.048740140221</v>
      </c>
      <c r="M3093" s="181">
        <v>67340.664940074857</v>
      </c>
      <c r="N3093" s="181">
        <v>68408.190668403782</v>
      </c>
      <c r="O3093" s="181">
        <v>69429.005725996612</v>
      </c>
      <c r="P3093" s="181">
        <v>70408.357553376889</v>
      </c>
      <c r="Q3093" s="181">
        <v>71349.882293269009</v>
      </c>
      <c r="R3093" s="181">
        <v>72256.045617783981</v>
      </c>
      <c r="S3093" s="181">
        <v>73128.574279408189</v>
      </c>
      <c r="T3093" s="181">
        <v>73968.582121600994</v>
      </c>
      <c r="U3093" s="181">
        <v>74774.845648490111</v>
      </c>
      <c r="V3093" s="181">
        <v>75545.98670124312</v>
      </c>
      <c r="W3093" s="181">
        <v>76282.276756073508</v>
      </c>
      <c r="X3093" s="181">
        <v>76983.691090470369</v>
      </c>
      <c r="Y3093" s="181">
        <v>77649.176795303007</v>
      </c>
    </row>
    <row r="3094" spans="1:25" x14ac:dyDescent="0.25">
      <c r="A3094" s="178" t="s">
        <v>2206</v>
      </c>
      <c r="B3094" s="178" t="s">
        <v>1071</v>
      </c>
      <c r="C3094" s="178" t="s">
        <v>508</v>
      </c>
      <c r="D3094" s="178" t="s">
        <v>2893</v>
      </c>
      <c r="E3094" s="181">
        <v>1294.1221132605485</v>
      </c>
      <c r="F3094" s="181">
        <v>1365.5092469429926</v>
      </c>
      <c r="G3094" s="181">
        <v>1433.101630041268</v>
      </c>
      <c r="H3094" s="181">
        <v>1498.5874380827825</v>
      </c>
      <c r="I3094" s="181">
        <v>1562.6602925570407</v>
      </c>
      <c r="J3094" s="182">
        <v>1625.8321601901239</v>
      </c>
      <c r="K3094" s="181">
        <v>1688.5266380647051</v>
      </c>
      <c r="L3094" s="181">
        <v>1751.0774950242471</v>
      </c>
      <c r="M3094" s="181">
        <v>1813.7044679902572</v>
      </c>
      <c r="N3094" s="181">
        <v>1876.5663308481817</v>
      </c>
      <c r="O3094" s="181">
        <v>1939.8290356225782</v>
      </c>
      <c r="P3094" s="181">
        <v>2003.6110438067401</v>
      </c>
      <c r="Q3094" s="181">
        <v>2067.9934458710045</v>
      </c>
      <c r="R3094" s="181">
        <v>2133.0291018081093</v>
      </c>
      <c r="S3094" s="181">
        <v>2198.7527253034395</v>
      </c>
      <c r="T3094" s="181">
        <v>2265.1828865723232</v>
      </c>
      <c r="U3094" s="181">
        <v>2332.2666211471178</v>
      </c>
      <c r="V3094" s="181">
        <v>2399.942093656593</v>
      </c>
      <c r="W3094" s="181">
        <v>2468.1963491088618</v>
      </c>
      <c r="X3094" s="181">
        <v>2537.0059315766339</v>
      </c>
      <c r="Y3094" s="181">
        <v>2606.3113903054627</v>
      </c>
    </row>
    <row r="3095" spans="1:25" x14ac:dyDescent="0.25">
      <c r="A3095" s="178" t="s">
        <v>2206</v>
      </c>
      <c r="B3095" s="178" t="s">
        <v>1071</v>
      </c>
      <c r="C3095" s="178" t="s">
        <v>512</v>
      </c>
      <c r="D3095" s="178" t="s">
        <v>2894</v>
      </c>
      <c r="E3095" s="181">
        <v>2136.6869467156716</v>
      </c>
      <c r="F3095" s="181">
        <v>2222.1393879820534</v>
      </c>
      <c r="G3095" s="181">
        <v>2298.6066316570427</v>
      </c>
      <c r="H3095" s="181">
        <v>2369.0856740413033</v>
      </c>
      <c r="I3095" s="181">
        <v>2434.8615350248301</v>
      </c>
      <c r="J3095" s="182">
        <v>2496.8727835697118</v>
      </c>
      <c r="K3095" s="181">
        <v>2555.8751489472074</v>
      </c>
      <c r="L3095" s="181">
        <v>2612.4506710877181</v>
      </c>
      <c r="M3095" s="181">
        <v>2666.9831296569018</v>
      </c>
      <c r="N3095" s="181">
        <v>2719.7480811331925</v>
      </c>
      <c r="O3095" s="181">
        <v>2771.0172416287928</v>
      </c>
      <c r="P3095" s="181">
        <v>2820.9812697884458</v>
      </c>
      <c r="Q3095" s="181">
        <v>2869.7691140180027</v>
      </c>
      <c r="R3095" s="181">
        <v>2917.4645879104291</v>
      </c>
      <c r="S3095" s="181">
        <v>2964.1229687076038</v>
      </c>
      <c r="T3095" s="181">
        <v>3009.7755591147793</v>
      </c>
      <c r="U3095" s="181">
        <v>3054.3587758508024</v>
      </c>
      <c r="V3095" s="181">
        <v>3097.8018097694498</v>
      </c>
      <c r="W3095" s="181">
        <v>3140.1007674402617</v>
      </c>
      <c r="X3095" s="181">
        <v>3181.239567322541</v>
      </c>
      <c r="Y3095" s="181">
        <v>3221.1593383504296</v>
      </c>
    </row>
    <row r="3096" spans="1:25" x14ac:dyDescent="0.25">
      <c r="A3096" s="178" t="s">
        <v>2206</v>
      </c>
      <c r="B3096" s="178" t="s">
        <v>1071</v>
      </c>
      <c r="C3096" s="178" t="s">
        <v>462</v>
      </c>
      <c r="D3096" s="178" t="s">
        <v>2895</v>
      </c>
      <c r="E3096" s="181">
        <v>6227.385395134821</v>
      </c>
      <c r="F3096" s="181">
        <v>6402.0535195832363</v>
      </c>
      <c r="G3096" s="181">
        <v>6546.2986490893754</v>
      </c>
      <c r="H3096" s="181">
        <v>6669.5277161068771</v>
      </c>
      <c r="I3096" s="181">
        <v>6775.9741435251335</v>
      </c>
      <c r="J3096" s="182">
        <v>6868.7394499352731</v>
      </c>
      <c r="K3096" s="181">
        <v>6950.2978857086428</v>
      </c>
      <c r="L3096" s="181">
        <v>7022.5532027777526</v>
      </c>
      <c r="M3096" s="181">
        <v>7086.8030583440241</v>
      </c>
      <c r="N3096" s="181">
        <v>7144.0079716217115</v>
      </c>
      <c r="O3096" s="181">
        <v>7195.0801401634953</v>
      </c>
      <c r="P3096" s="181">
        <v>7240.6868662057723</v>
      </c>
      <c r="Q3096" s="181">
        <v>7281.3126052288853</v>
      </c>
      <c r="R3096" s="181">
        <v>7317.3102453561032</v>
      </c>
      <c r="S3096" s="181">
        <v>7348.9492532146733</v>
      </c>
      <c r="T3096" s="181">
        <v>7376.4312492833105</v>
      </c>
      <c r="U3096" s="181">
        <v>7399.7218182499691</v>
      </c>
      <c r="V3096" s="181">
        <v>7418.7737920748232</v>
      </c>
      <c r="W3096" s="181">
        <v>7433.7036052358217</v>
      </c>
      <c r="X3096" s="181">
        <v>7444.5969062207278</v>
      </c>
      <c r="Y3096" s="181">
        <v>7451.4394429732438</v>
      </c>
    </row>
    <row r="3097" spans="1:25" x14ac:dyDescent="0.25">
      <c r="A3097" s="178" t="s">
        <v>2206</v>
      </c>
      <c r="B3097" s="178" t="s">
        <v>1071</v>
      </c>
      <c r="C3097" s="178" t="s">
        <v>972</v>
      </c>
      <c r="D3097" s="178" t="s">
        <v>2896</v>
      </c>
      <c r="E3097" s="181">
        <v>2361.4393200733721</v>
      </c>
      <c r="F3097" s="181">
        <v>2464.716080813781</v>
      </c>
      <c r="G3097" s="181">
        <v>2558.7035060855656</v>
      </c>
      <c r="H3097" s="181">
        <v>2646.6455529698328</v>
      </c>
      <c r="I3097" s="181">
        <v>2729.9141725191425</v>
      </c>
      <c r="J3097" s="182">
        <v>2809.5117157012287</v>
      </c>
      <c r="K3097" s="181">
        <v>2886.2488638593513</v>
      </c>
      <c r="L3097" s="181">
        <v>2960.751419061547</v>
      </c>
      <c r="M3097" s="181">
        <v>3033.4289245873938</v>
      </c>
      <c r="N3097" s="181">
        <v>3104.5734689243709</v>
      </c>
      <c r="O3097" s="181">
        <v>3174.4770996985189</v>
      </c>
      <c r="P3097" s="181">
        <v>3243.3430060533756</v>
      </c>
      <c r="Q3097" s="181">
        <v>3311.3062055464843</v>
      </c>
      <c r="R3097" s="181">
        <v>3378.4514853676196</v>
      </c>
      <c r="S3097" s="181">
        <v>3444.8317710530027</v>
      </c>
      <c r="T3097" s="181">
        <v>3510.4728625764728</v>
      </c>
      <c r="U3097" s="181">
        <v>3575.2899334628673</v>
      </c>
      <c r="V3097" s="181">
        <v>3639.1885169943666</v>
      </c>
      <c r="W3097" s="181">
        <v>3702.1517556588751</v>
      </c>
      <c r="X3097" s="181">
        <v>3764.1482107881125</v>
      </c>
      <c r="Y3097" s="181">
        <v>3825.0952630767215</v>
      </c>
    </row>
    <row r="3098" spans="1:25" x14ac:dyDescent="0.25">
      <c r="A3098" s="178" t="s">
        <v>2206</v>
      </c>
      <c r="B3098" s="178" t="s">
        <v>1071</v>
      </c>
      <c r="C3098" s="178" t="s">
        <v>246</v>
      </c>
      <c r="D3098" s="178" t="s">
        <v>2897</v>
      </c>
      <c r="E3098" s="181">
        <v>2991.5669787109432</v>
      </c>
      <c r="F3098" s="181">
        <v>3156.5895756057289</v>
      </c>
      <c r="G3098" s="181">
        <v>3312.8400091754947</v>
      </c>
      <c r="H3098" s="181">
        <v>3464.2207628955725</v>
      </c>
      <c r="I3098" s="181">
        <v>3612.3352520252051</v>
      </c>
      <c r="J3098" s="182">
        <v>3758.3669682428426</v>
      </c>
      <c r="K3098" s="181">
        <v>3903.2951228855131</v>
      </c>
      <c r="L3098" s="181">
        <v>4047.891275175019</v>
      </c>
      <c r="M3098" s="181">
        <v>4192.6633815952573</v>
      </c>
      <c r="N3098" s="181">
        <v>4337.9784729757912</v>
      </c>
      <c r="O3098" s="181">
        <v>4484.2201735446806</v>
      </c>
      <c r="P3098" s="181">
        <v>4631.6623256912608</v>
      </c>
      <c r="Q3098" s="181">
        <v>4780.4923828025512</v>
      </c>
      <c r="R3098" s="181">
        <v>4930.8325390727077</v>
      </c>
      <c r="S3098" s="181">
        <v>5082.7630406499447</v>
      </c>
      <c r="T3098" s="181">
        <v>5236.3268155102187</v>
      </c>
      <c r="U3098" s="181">
        <v>5391.4014279491848</v>
      </c>
      <c r="V3098" s="181">
        <v>5547.8439357724446</v>
      </c>
      <c r="W3098" s="181">
        <v>5705.6243914769448</v>
      </c>
      <c r="X3098" s="181">
        <v>5864.6885729944443</v>
      </c>
      <c r="Y3098" s="181">
        <v>6024.8990505476158</v>
      </c>
    </row>
    <row r="3099" spans="1:25" x14ac:dyDescent="0.25">
      <c r="A3099" s="178" t="s">
        <v>2206</v>
      </c>
      <c r="B3099" s="178" t="s">
        <v>1071</v>
      </c>
      <c r="C3099" s="178" t="s">
        <v>1319</v>
      </c>
      <c r="D3099" s="178" t="s">
        <v>2660</v>
      </c>
      <c r="E3099" s="181">
        <v>2137.7132132606839</v>
      </c>
      <c r="F3099" s="181">
        <v>2250.4950099038483</v>
      </c>
      <c r="G3099" s="181">
        <v>2356.5118300774548</v>
      </c>
      <c r="H3099" s="181">
        <v>2458.5777538528373</v>
      </c>
      <c r="I3099" s="181">
        <v>2557.8534723883422</v>
      </c>
      <c r="J3099" s="182">
        <v>2655.1925496543504</v>
      </c>
      <c r="K3099" s="181">
        <v>2751.2968613472076</v>
      </c>
      <c r="L3099" s="181">
        <v>2846.7159079449816</v>
      </c>
      <c r="M3099" s="181">
        <v>2941.8092564816807</v>
      </c>
      <c r="N3099" s="181">
        <v>3036.8345572111239</v>
      </c>
      <c r="O3099" s="181">
        <v>3132.0587073331226</v>
      </c>
      <c r="P3099" s="181">
        <v>3227.6696650857866</v>
      </c>
      <c r="Q3099" s="181">
        <v>3323.7935999234801</v>
      </c>
      <c r="R3099" s="181">
        <v>3420.5102444371396</v>
      </c>
      <c r="S3099" s="181">
        <v>3517.8695508862706</v>
      </c>
      <c r="T3099" s="181">
        <v>3615.895223408264</v>
      </c>
      <c r="U3099" s="181">
        <v>3714.4967952959614</v>
      </c>
      <c r="V3099" s="181">
        <v>3813.5705028849447</v>
      </c>
      <c r="W3099" s="181">
        <v>3913.0910008373266</v>
      </c>
      <c r="X3099" s="181">
        <v>4013.0165450637624</v>
      </c>
      <c r="Y3099" s="181">
        <v>4113.2489466628222</v>
      </c>
    </row>
    <row r="3100" spans="1:25" x14ac:dyDescent="0.25">
      <c r="A3100" s="178" t="s">
        <v>2206</v>
      </c>
      <c r="B3100" s="178" t="s">
        <v>1071</v>
      </c>
      <c r="C3100" s="178" t="s">
        <v>574</v>
      </c>
      <c r="D3100" s="178" t="s">
        <v>2898</v>
      </c>
      <c r="E3100" s="181">
        <v>16873.874533092734</v>
      </c>
      <c r="F3100" s="181">
        <v>17375.985421768739</v>
      </c>
      <c r="G3100" s="181">
        <v>17797.009361720433</v>
      </c>
      <c r="H3100" s="181">
        <v>18162.154573325504</v>
      </c>
      <c r="I3100" s="181">
        <v>18482.686507652164</v>
      </c>
      <c r="J3100" s="182">
        <v>18766.853825920447</v>
      </c>
      <c r="K3100" s="181">
        <v>19021.244084718914</v>
      </c>
      <c r="L3100" s="181">
        <v>19250.925327829984</v>
      </c>
      <c r="M3100" s="181">
        <v>19459.3355354548</v>
      </c>
      <c r="N3100" s="181">
        <v>19649.008682942193</v>
      </c>
      <c r="O3100" s="181">
        <v>19822.362819402875</v>
      </c>
      <c r="P3100" s="181">
        <v>19981.156575514462</v>
      </c>
      <c r="Q3100" s="181">
        <v>20126.655128737701</v>
      </c>
      <c r="R3100" s="181">
        <v>20259.768033718778</v>
      </c>
      <c r="S3100" s="181">
        <v>20381.179757110789</v>
      </c>
      <c r="T3100" s="181">
        <v>20491.391049298887</v>
      </c>
      <c r="U3100" s="181">
        <v>20590.249398936514</v>
      </c>
      <c r="V3100" s="181">
        <v>20677.565924265262</v>
      </c>
      <c r="W3100" s="181">
        <v>20753.607427792809</v>
      </c>
      <c r="X3100" s="181">
        <v>20818.556586344446</v>
      </c>
      <c r="Y3100" s="181">
        <v>20872.317646584117</v>
      </c>
    </row>
    <row r="3101" spans="1:25" x14ac:dyDescent="0.25">
      <c r="A3101" s="178" t="s">
        <v>2206</v>
      </c>
      <c r="B3101" s="178" t="s">
        <v>1071</v>
      </c>
      <c r="C3101" s="178" t="s">
        <v>1449</v>
      </c>
      <c r="D3101" s="178" t="s">
        <v>2899</v>
      </c>
      <c r="E3101" s="181">
        <v>12574.843976036083</v>
      </c>
      <c r="F3101" s="181">
        <v>12724.994777719756</v>
      </c>
      <c r="G3101" s="181">
        <v>12807.8306847026</v>
      </c>
      <c r="H3101" s="181">
        <v>12844.473171002119</v>
      </c>
      <c r="I3101" s="181">
        <v>12845.008776619845</v>
      </c>
      <c r="J3101" s="182">
        <v>12816.845787755437</v>
      </c>
      <c r="K3101" s="181">
        <v>12765.827914311067</v>
      </c>
      <c r="L3101" s="181">
        <v>12696.442677178882</v>
      </c>
      <c r="M3101" s="181">
        <v>12611.851051864909</v>
      </c>
      <c r="N3101" s="181">
        <v>12514.452393682237</v>
      </c>
      <c r="O3101" s="181">
        <v>12406.435058391537</v>
      </c>
      <c r="P3101" s="181">
        <v>12289.453995680469</v>
      </c>
      <c r="Q3101" s="181">
        <v>12164.771334426339</v>
      </c>
      <c r="R3101" s="181">
        <v>12033.367849328222</v>
      </c>
      <c r="S3101" s="181">
        <v>11896.040205361895</v>
      </c>
      <c r="T3101" s="181">
        <v>11753.438110667144</v>
      </c>
      <c r="U3101" s="181">
        <v>11605.810367493061</v>
      </c>
      <c r="V3101" s="181">
        <v>11453.379653550839</v>
      </c>
      <c r="W3101" s="181">
        <v>11296.612188637526</v>
      </c>
      <c r="X3101" s="181">
        <v>11135.907559882868</v>
      </c>
      <c r="Y3101" s="181">
        <v>10971.501251161708</v>
      </c>
    </row>
    <row r="3102" spans="1:25" x14ac:dyDescent="0.25">
      <c r="A3102" s="178" t="s">
        <v>2206</v>
      </c>
      <c r="B3102" s="178" t="s">
        <v>1071</v>
      </c>
      <c r="C3102" s="178" t="s">
        <v>248</v>
      </c>
      <c r="D3102" s="178" t="s">
        <v>2900</v>
      </c>
      <c r="E3102" s="181">
        <v>8234.762757178938</v>
      </c>
      <c r="F3102" s="181">
        <v>8689.0136379623873</v>
      </c>
      <c r="G3102" s="181">
        <v>9119.1177473839271</v>
      </c>
      <c r="H3102" s="181">
        <v>9535.8172903856012</v>
      </c>
      <c r="I3102" s="181">
        <v>9943.5259218696992</v>
      </c>
      <c r="J3102" s="182">
        <v>10345.50139045642</v>
      </c>
      <c r="K3102" s="181">
        <v>10744.439130714658</v>
      </c>
      <c r="L3102" s="181">
        <v>11142.462981819623</v>
      </c>
      <c r="M3102" s="181">
        <v>11540.971174586683</v>
      </c>
      <c r="N3102" s="181">
        <v>11940.974019608084</v>
      </c>
      <c r="O3102" s="181">
        <v>12343.527503438187</v>
      </c>
      <c r="P3102" s="181">
        <v>12749.385420702039</v>
      </c>
      <c r="Q3102" s="181">
        <v>13159.063766589165</v>
      </c>
      <c r="R3102" s="181">
        <v>13572.898900006559</v>
      </c>
      <c r="S3102" s="181">
        <v>13991.111711209205</v>
      </c>
      <c r="T3102" s="181">
        <v>14413.820366261963</v>
      </c>
      <c r="U3102" s="181">
        <v>14840.687841462723</v>
      </c>
      <c r="V3102" s="181">
        <v>15271.32066574189</v>
      </c>
      <c r="W3102" s="181">
        <v>15705.636403845781</v>
      </c>
      <c r="X3102" s="181">
        <v>16143.485800928574</v>
      </c>
      <c r="Y3102" s="181">
        <v>16584.490559723279</v>
      </c>
    </row>
    <row r="3103" spans="1:25" x14ac:dyDescent="0.25">
      <c r="A3103" s="178" t="s">
        <v>2206</v>
      </c>
      <c r="B3103" s="178" t="s">
        <v>1071</v>
      </c>
      <c r="C3103" s="178" t="s">
        <v>1127</v>
      </c>
      <c r="D3103" s="178" t="s">
        <v>2901</v>
      </c>
      <c r="E3103" s="181">
        <v>7655.9484257919858</v>
      </c>
      <c r="F3103" s="181">
        <v>8078.2704061813856</v>
      </c>
      <c r="G3103" s="181">
        <v>8478.1428708230469</v>
      </c>
      <c r="H3103" s="181">
        <v>8865.5529643914051</v>
      </c>
      <c r="I3103" s="181">
        <v>9244.6041098140613</v>
      </c>
      <c r="J3103" s="182">
        <v>9618.3250713864672</v>
      </c>
      <c r="K3103" s="181">
        <v>9989.2218239196809</v>
      </c>
      <c r="L3103" s="181">
        <v>10359.268923775502</v>
      </c>
      <c r="M3103" s="181">
        <v>10729.766321338104</v>
      </c>
      <c r="N3103" s="181">
        <v>11101.653313344548</v>
      </c>
      <c r="O3103" s="181">
        <v>11475.911661970249</v>
      </c>
      <c r="P3103" s="181">
        <v>11853.242178269898</v>
      </c>
      <c r="Q3103" s="181">
        <v>12234.124588578719</v>
      </c>
      <c r="R3103" s="181">
        <v>12618.871609427897</v>
      </c>
      <c r="S3103" s="181">
        <v>13007.68860488799</v>
      </c>
      <c r="T3103" s="181">
        <v>13400.685435233658</v>
      </c>
      <c r="U3103" s="181">
        <v>13797.548765866477</v>
      </c>
      <c r="V3103" s="181">
        <v>14197.912782457042</v>
      </c>
      <c r="W3103" s="181">
        <v>14601.700844054143</v>
      </c>
      <c r="X3103" s="181">
        <v>15008.774186805611</v>
      </c>
      <c r="Y3103" s="181">
        <v>15418.781103631212</v>
      </c>
    </row>
    <row r="3104" spans="1:25" x14ac:dyDescent="0.25">
      <c r="A3104" s="178" t="s">
        <v>2206</v>
      </c>
      <c r="B3104" s="178" t="s">
        <v>1071</v>
      </c>
      <c r="C3104" s="178" t="s">
        <v>1236</v>
      </c>
      <c r="D3104" s="178" t="s">
        <v>2902</v>
      </c>
      <c r="E3104" s="181">
        <v>4025.0173895383591</v>
      </c>
      <c r="F3104" s="181">
        <v>4166.5320949531006</v>
      </c>
      <c r="G3104" s="181">
        <v>4289.875214711401</v>
      </c>
      <c r="H3104" s="181">
        <v>4400.857848024124</v>
      </c>
      <c r="I3104" s="181">
        <v>4502.019927662418</v>
      </c>
      <c r="J3104" s="182">
        <v>4595.2181073984593</v>
      </c>
      <c r="K3104" s="181">
        <v>4681.9408144447962</v>
      </c>
      <c r="L3104" s="181">
        <v>4763.3331000112084</v>
      </c>
      <c r="M3104" s="181">
        <v>4840.1597135974353</v>
      </c>
      <c r="N3104" s="181">
        <v>4912.9763443650672</v>
      </c>
      <c r="O3104" s="181">
        <v>4982.3220014560857</v>
      </c>
      <c r="P3104" s="181">
        <v>5048.5810940675392</v>
      </c>
      <c r="Q3104" s="181">
        <v>5112.0213758530281</v>
      </c>
      <c r="R3104" s="181">
        <v>5172.8259655570464</v>
      </c>
      <c r="S3104" s="181">
        <v>5231.1245523163852</v>
      </c>
      <c r="T3104" s="181">
        <v>5287.0026138697922</v>
      </c>
      <c r="U3104" s="181">
        <v>5340.378433787937</v>
      </c>
      <c r="V3104" s="181">
        <v>5391.1595276640537</v>
      </c>
      <c r="W3104" s="181">
        <v>5439.3713434596239</v>
      </c>
      <c r="X3104" s="181">
        <v>5485.0181539941041</v>
      </c>
      <c r="Y3104" s="181">
        <v>5528.0310290733487</v>
      </c>
    </row>
    <row r="3105" spans="1:25" x14ac:dyDescent="0.25">
      <c r="A3105" s="178" t="s">
        <v>2206</v>
      </c>
      <c r="B3105" s="178" t="s">
        <v>1071</v>
      </c>
      <c r="C3105" s="178" t="s">
        <v>1485</v>
      </c>
      <c r="D3105" s="178" t="s">
        <v>2903</v>
      </c>
      <c r="E3105" s="181">
        <v>2800.6814013386493</v>
      </c>
      <c r="F3105" s="181">
        <v>2919.3401530787733</v>
      </c>
      <c r="G3105" s="181">
        <v>3026.6949445434375</v>
      </c>
      <c r="H3105" s="181">
        <v>3126.6218265791522</v>
      </c>
      <c r="I3105" s="181">
        <v>3220.7680581061609</v>
      </c>
      <c r="J3105" s="182">
        <v>3310.3368594483595</v>
      </c>
      <c r="K3105" s="181">
        <v>3396.2996656563009</v>
      </c>
      <c r="L3105" s="181">
        <v>3479.405603563212</v>
      </c>
      <c r="M3105" s="181">
        <v>3560.1461027002069</v>
      </c>
      <c r="N3105" s="181">
        <v>3638.8723781230865</v>
      </c>
      <c r="O3105" s="181">
        <v>3715.9337808672485</v>
      </c>
      <c r="P3105" s="181">
        <v>3791.5739734798822</v>
      </c>
      <c r="Q3105" s="181">
        <v>3865.9557680966395</v>
      </c>
      <c r="R3105" s="181">
        <v>3939.1825706710069</v>
      </c>
      <c r="S3105" s="181">
        <v>4011.3201565713625</v>
      </c>
      <c r="T3105" s="181">
        <v>4082.4024229351344</v>
      </c>
      <c r="U3105" s="181">
        <v>4152.334618536971</v>
      </c>
      <c r="V3105" s="181">
        <v>4221.0113171908752</v>
      </c>
      <c r="W3105" s="181">
        <v>4288.4175554034182</v>
      </c>
      <c r="X3105" s="181">
        <v>4354.5215922616617</v>
      </c>
      <c r="Y3105" s="181">
        <v>4419.2327352347711</v>
      </c>
    </row>
    <row r="3106" spans="1:25" x14ac:dyDescent="0.25">
      <c r="A3106" s="178" t="s">
        <v>2206</v>
      </c>
      <c r="B3106" s="178" t="s">
        <v>1071</v>
      </c>
      <c r="C3106" s="178" t="s">
        <v>1667</v>
      </c>
      <c r="D3106" s="178" t="s">
        <v>2904</v>
      </c>
      <c r="E3106" s="181">
        <v>2375.8070517035444</v>
      </c>
      <c r="F3106" s="181">
        <v>2506.8627332855094</v>
      </c>
      <c r="G3106" s="181">
        <v>2630.9518426213604</v>
      </c>
      <c r="H3106" s="181">
        <v>2751.173607582587</v>
      </c>
      <c r="I3106" s="181">
        <v>2868.801409412808</v>
      </c>
      <c r="J3106" s="182">
        <v>2984.7751394449942</v>
      </c>
      <c r="K3106" s="181">
        <v>3099.8724560823107</v>
      </c>
      <c r="L3106" s="181">
        <v>3214.7061070429286</v>
      </c>
      <c r="M3106" s="181">
        <v>3329.6794951605434</v>
      </c>
      <c r="N3106" s="181">
        <v>3445.0841046102614</v>
      </c>
      <c r="O3106" s="181">
        <v>3561.2245975148826</v>
      </c>
      <c r="P3106" s="181">
        <v>3678.3184507633628</v>
      </c>
      <c r="Q3106" s="181">
        <v>3796.5145338551715</v>
      </c>
      <c r="R3106" s="181">
        <v>3915.9098895208303</v>
      </c>
      <c r="S3106" s="181">
        <v>4036.5682466910825</v>
      </c>
      <c r="T3106" s="181">
        <v>4158.5236973948604</v>
      </c>
      <c r="U3106" s="181">
        <v>4281.6790071019559</v>
      </c>
      <c r="V3106" s="181">
        <v>4405.9206556819972</v>
      </c>
      <c r="W3106" s="181">
        <v>4531.2248597835032</v>
      </c>
      <c r="X3106" s="181">
        <v>4657.5485579697752</v>
      </c>
      <c r="Y3106" s="181">
        <v>4784.7826078962098</v>
      </c>
    </row>
    <row r="3107" spans="1:25" x14ac:dyDescent="0.25">
      <c r="A3107" s="178" t="s">
        <v>2206</v>
      </c>
      <c r="B3107" s="178" t="s">
        <v>1071</v>
      </c>
      <c r="C3107" s="178" t="s">
        <v>1089</v>
      </c>
      <c r="D3107" s="178" t="s">
        <v>2905</v>
      </c>
      <c r="E3107" s="181">
        <v>2409.6738476889518</v>
      </c>
      <c r="F3107" s="181">
        <v>2542.5977096131219</v>
      </c>
      <c r="G3107" s="181">
        <v>2668.4556917818381</v>
      </c>
      <c r="H3107" s="181">
        <v>2790.3912011248017</v>
      </c>
      <c r="I3107" s="181">
        <v>2909.6957707564902</v>
      </c>
      <c r="J3107" s="182">
        <v>3027.3226900288778</v>
      </c>
      <c r="K3107" s="181">
        <v>3144.0607027564897</v>
      </c>
      <c r="L3107" s="181">
        <v>3260.5312912901982</v>
      </c>
      <c r="M3107" s="181">
        <v>3377.1436089144599</v>
      </c>
      <c r="N3107" s="181">
        <v>3494.1932948703757</v>
      </c>
      <c r="O3107" s="181">
        <v>3611.9893541965353</v>
      </c>
      <c r="P3107" s="181">
        <v>3730.752363884415</v>
      </c>
      <c r="Q3107" s="181">
        <v>3850.6333155472994</v>
      </c>
      <c r="R3107" s="181">
        <v>3971.7306352462101</v>
      </c>
      <c r="S3107" s="181">
        <v>4094.1089603588507</v>
      </c>
      <c r="T3107" s="181">
        <v>4217.80286889124</v>
      </c>
      <c r="U3107" s="181">
        <v>4342.7137402485923</v>
      </c>
      <c r="V3107" s="181">
        <v>4468.7264360870149</v>
      </c>
      <c r="W3107" s="181">
        <v>4595.8168340266893</v>
      </c>
      <c r="X3107" s="181">
        <v>4723.9412587961824</v>
      </c>
      <c r="Y3107" s="181">
        <v>4852.989012242092</v>
      </c>
    </row>
    <row r="3108" spans="1:25" x14ac:dyDescent="0.25">
      <c r="A3108" s="178" t="s">
        <v>2206</v>
      </c>
      <c r="B3108" s="178" t="s">
        <v>1071</v>
      </c>
      <c r="C3108" s="178" t="s">
        <v>1417</v>
      </c>
      <c r="D3108" s="178" t="s">
        <v>2906</v>
      </c>
      <c r="E3108" s="181">
        <v>3398.9947970808385</v>
      </c>
      <c r="F3108" s="181">
        <v>3586.4921696076067</v>
      </c>
      <c r="G3108" s="181">
        <v>3764.0226793788106</v>
      </c>
      <c r="H3108" s="181">
        <v>3936.0202973276578</v>
      </c>
      <c r="I3108" s="181">
        <v>4104.3068112203964</v>
      </c>
      <c r="J3108" s="182">
        <v>4270.2268949640693</v>
      </c>
      <c r="K3108" s="181">
        <v>4434.8931207536116</v>
      </c>
      <c r="L3108" s="181">
        <v>4599.1821280890617</v>
      </c>
      <c r="M3108" s="181">
        <v>4763.6710531195331</v>
      </c>
      <c r="N3108" s="181">
        <v>4928.7769133776192</v>
      </c>
      <c r="O3108" s="181">
        <v>5094.935579684362</v>
      </c>
      <c r="P3108" s="181">
        <v>5262.4581896018453</v>
      </c>
      <c r="Q3108" s="181">
        <v>5431.5577261893532</v>
      </c>
      <c r="R3108" s="181">
        <v>5602.3730255261453</v>
      </c>
      <c r="S3108" s="181">
        <v>5774.9952626526629</v>
      </c>
      <c r="T3108" s="181">
        <v>5949.4732119964765</v>
      </c>
      <c r="U3108" s="181">
        <v>6125.6677630763543</v>
      </c>
      <c r="V3108" s="181">
        <v>6303.4165060988662</v>
      </c>
      <c r="W3108" s="181">
        <v>6482.6854149473365</v>
      </c>
      <c r="X3108" s="181">
        <v>6663.4128829356532</v>
      </c>
      <c r="Y3108" s="181">
        <v>6845.4427634351678</v>
      </c>
    </row>
    <row r="3109" spans="1:25" x14ac:dyDescent="0.25">
      <c r="A3109" s="178" t="s">
        <v>2206</v>
      </c>
      <c r="B3109" s="178" t="s">
        <v>1071</v>
      </c>
      <c r="C3109" s="178" t="s">
        <v>520</v>
      </c>
      <c r="D3109" s="178" t="s">
        <v>2907</v>
      </c>
      <c r="E3109" s="181">
        <v>7608.7401647214165</v>
      </c>
      <c r="F3109" s="181">
        <v>7907.4716852814781</v>
      </c>
      <c r="G3109" s="181">
        <v>8173.8280046987011</v>
      </c>
      <c r="H3109" s="181">
        <v>8418.5267791380211</v>
      </c>
      <c r="I3109" s="181">
        <v>8646.1763969331168</v>
      </c>
      <c r="J3109" s="182">
        <v>8860.1429678956283</v>
      </c>
      <c r="K3109" s="181">
        <v>9063.1348340724053</v>
      </c>
      <c r="L3109" s="181">
        <v>9257.2372902385632</v>
      </c>
      <c r="M3109" s="181">
        <v>9443.8277552083946</v>
      </c>
      <c r="N3109" s="181">
        <v>9623.8968489537565</v>
      </c>
      <c r="O3109" s="181">
        <v>9798.41884732375</v>
      </c>
      <c r="P3109" s="181">
        <v>9968.0788841366011</v>
      </c>
      <c r="Q3109" s="181">
        <v>10133.342279353126</v>
      </c>
      <c r="R3109" s="181">
        <v>10294.513796340498</v>
      </c>
      <c r="S3109" s="181">
        <v>10451.796731965826</v>
      </c>
      <c r="T3109" s="181">
        <v>10605.309345973092</v>
      </c>
      <c r="U3109" s="181">
        <v>10754.835469598827</v>
      </c>
      <c r="V3109" s="181">
        <v>10900.134127679094</v>
      </c>
      <c r="W3109" s="181">
        <v>11041.200323059345</v>
      </c>
      <c r="X3109" s="181">
        <v>11177.986259362577</v>
      </c>
      <c r="Y3109" s="181">
        <v>11310.294042311005</v>
      </c>
    </row>
    <row r="3110" spans="1:25" x14ac:dyDescent="0.25">
      <c r="A3110" s="178" t="s">
        <v>2206</v>
      </c>
      <c r="B3110" s="178" t="s">
        <v>1071</v>
      </c>
      <c r="C3110" s="178" t="s">
        <v>1015</v>
      </c>
      <c r="D3110" s="178" t="s">
        <v>2908</v>
      </c>
      <c r="E3110" s="181">
        <v>2236.2348015818679</v>
      </c>
      <c r="F3110" s="181">
        <v>2313.1334217057351</v>
      </c>
      <c r="G3110" s="181">
        <v>2379.8354128007727</v>
      </c>
      <c r="H3110" s="181">
        <v>2439.5847788980518</v>
      </c>
      <c r="I3110" s="181">
        <v>2493.8038929435984</v>
      </c>
      <c r="J3110" s="182">
        <v>2543.5327052654038</v>
      </c>
      <c r="K3110" s="181">
        <v>2589.6044173626419</v>
      </c>
      <c r="L3110" s="181">
        <v>2632.659981064302</v>
      </c>
      <c r="M3110" s="181">
        <v>2673.1284167265881</v>
      </c>
      <c r="N3110" s="181">
        <v>2711.322102081725</v>
      </c>
      <c r="O3110" s="181">
        <v>2747.5432941296981</v>
      </c>
      <c r="P3110" s="181">
        <v>2782.0081646820227</v>
      </c>
      <c r="Q3110" s="181">
        <v>2814.8680129699592</v>
      </c>
      <c r="R3110" s="181">
        <v>2846.2271247260933</v>
      </c>
      <c r="S3110" s="181">
        <v>2876.1601036857992</v>
      </c>
      <c r="T3110" s="181">
        <v>2904.7170461371434</v>
      </c>
      <c r="U3110" s="181">
        <v>2931.8561145359167</v>
      </c>
      <c r="V3110" s="181">
        <v>2957.5296933618729</v>
      </c>
      <c r="W3110" s="181">
        <v>2981.7549618452831</v>
      </c>
      <c r="X3110" s="181">
        <v>3004.5374537118855</v>
      </c>
      <c r="Y3110" s="181">
        <v>3025.8426223157148</v>
      </c>
    </row>
    <row r="3111" spans="1:25" x14ac:dyDescent="0.25">
      <c r="A3111" s="178" t="s">
        <v>2206</v>
      </c>
      <c r="B3111" s="178" t="s">
        <v>1071</v>
      </c>
      <c r="C3111" s="178" t="s">
        <v>1180</v>
      </c>
      <c r="D3111" s="178" t="s">
        <v>407</v>
      </c>
      <c r="E3111" s="181">
        <v>3899.812871046855</v>
      </c>
      <c r="F3111" s="181">
        <v>4114.9366680280509</v>
      </c>
      <c r="G3111" s="181">
        <v>4318.6250548428388</v>
      </c>
      <c r="H3111" s="181">
        <v>4515.9653169822168</v>
      </c>
      <c r="I3111" s="181">
        <v>4709.0476698784751</v>
      </c>
      <c r="J3111" s="182">
        <v>4899.4149157196462</v>
      </c>
      <c r="K3111" s="181">
        <v>5088.3435564202091</v>
      </c>
      <c r="L3111" s="181">
        <v>5276.8393981698209</v>
      </c>
      <c r="M3111" s="181">
        <v>5465.5646140864255</v>
      </c>
      <c r="N3111" s="181">
        <v>5654.9976663149055</v>
      </c>
      <c r="O3111" s="181">
        <v>5845.6386481885829</v>
      </c>
      <c r="P3111" s="181">
        <v>6037.844541209849</v>
      </c>
      <c r="Q3111" s="181">
        <v>6231.8597099998624</v>
      </c>
      <c r="R3111" s="181">
        <v>6427.8434471616392</v>
      </c>
      <c r="S3111" s="181">
        <v>6625.9003617391627</v>
      </c>
      <c r="T3111" s="181">
        <v>6826.0864147302491</v>
      </c>
      <c r="U3111" s="181">
        <v>7028.2419986987024</v>
      </c>
      <c r="V3111" s="181">
        <v>7232.1807739056849</v>
      </c>
      <c r="W3111" s="181">
        <v>7437.8637007245752</v>
      </c>
      <c r="X3111" s="181">
        <v>7645.2200951556079</v>
      </c>
      <c r="Y3111" s="181">
        <v>7854.0708034581839</v>
      </c>
    </row>
    <row r="3112" spans="1:25" x14ac:dyDescent="0.25">
      <c r="A3112" s="178" t="s">
        <v>2206</v>
      </c>
      <c r="B3112" s="178" t="s">
        <v>1071</v>
      </c>
      <c r="C3112" s="178" t="s">
        <v>1264</v>
      </c>
      <c r="D3112" s="178" t="s">
        <v>1885</v>
      </c>
      <c r="E3112" s="181">
        <v>1763.1259243311836</v>
      </c>
      <c r="F3112" s="181">
        <v>1840.3876948063667</v>
      </c>
      <c r="G3112" s="181">
        <v>1910.7253601659438</v>
      </c>
      <c r="H3112" s="181">
        <v>1976.5598447876478</v>
      </c>
      <c r="I3112" s="181">
        <v>2038.9147120285434</v>
      </c>
      <c r="J3112" s="182">
        <v>2098.53779447745</v>
      </c>
      <c r="K3112" s="181">
        <v>2156.0339944055304</v>
      </c>
      <c r="L3112" s="181">
        <v>2211.8702974926227</v>
      </c>
      <c r="M3112" s="181">
        <v>2266.3522713739994</v>
      </c>
      <c r="N3112" s="181">
        <v>2319.6978240138369</v>
      </c>
      <c r="O3112" s="181">
        <v>2372.124904915398</v>
      </c>
      <c r="P3112" s="181">
        <v>2423.7851307593014</v>
      </c>
      <c r="Q3112" s="181">
        <v>2474.7792188031285</v>
      </c>
      <c r="R3112" s="181">
        <v>2525.1703757247724</v>
      </c>
      <c r="S3112" s="181">
        <v>2574.998012659938</v>
      </c>
      <c r="T3112" s="181">
        <v>2624.2812758692548</v>
      </c>
      <c r="U3112" s="181">
        <v>2672.9566114694685</v>
      </c>
      <c r="V3112" s="181">
        <v>2720.953236766336</v>
      </c>
      <c r="W3112" s="181">
        <v>2768.2583774443729</v>
      </c>
      <c r="X3112" s="181">
        <v>2814.8483511346194</v>
      </c>
      <c r="Y3112" s="181">
        <v>2860.6611913779352</v>
      </c>
    </row>
    <row r="3113" spans="1:25" x14ac:dyDescent="0.25">
      <c r="A3113" s="178" t="s">
        <v>2206</v>
      </c>
      <c r="B3113" s="178" t="s">
        <v>1071</v>
      </c>
      <c r="C3113" s="178" t="s">
        <v>2909</v>
      </c>
      <c r="D3113" s="178" t="s">
        <v>2910</v>
      </c>
      <c r="E3113" s="181">
        <v>6354.6424467163488</v>
      </c>
      <c r="F3113" s="181">
        <v>6442.2671046497417</v>
      </c>
      <c r="G3113" s="181">
        <v>6496.0490056825147</v>
      </c>
      <c r="H3113" s="181">
        <v>6526.5340941059967</v>
      </c>
      <c r="I3113" s="181">
        <v>6538.7287373611534</v>
      </c>
      <c r="J3113" s="182">
        <v>6536.3105002475932</v>
      </c>
      <c r="K3113" s="181">
        <v>6522.1848284521266</v>
      </c>
      <c r="L3113" s="181">
        <v>6498.5845341455897</v>
      </c>
      <c r="M3113" s="181">
        <v>6467.0787552529646</v>
      </c>
      <c r="N3113" s="181">
        <v>6428.8570289046747</v>
      </c>
      <c r="O3113" s="181">
        <v>6385.0091499944938</v>
      </c>
      <c r="P3113" s="181">
        <v>6336.357989427217</v>
      </c>
      <c r="Q3113" s="181">
        <v>6283.5296366042894</v>
      </c>
      <c r="R3113" s="181">
        <v>6227.0092559120485</v>
      </c>
      <c r="S3113" s="181">
        <v>6167.1901922426096</v>
      </c>
      <c r="T3113" s="181">
        <v>6104.3924120458514</v>
      </c>
      <c r="U3113" s="181">
        <v>6038.7296851313013</v>
      </c>
      <c r="V3113" s="181">
        <v>5970.303052771249</v>
      </c>
      <c r="W3113" s="181">
        <v>5899.341533364769</v>
      </c>
      <c r="X3113" s="181">
        <v>5826.0410117450047</v>
      </c>
      <c r="Y3113" s="181">
        <v>5750.5128413119928</v>
      </c>
    </row>
    <row r="3114" spans="1:25" x14ac:dyDescent="0.25">
      <c r="A3114" s="178" t="s">
        <v>2206</v>
      </c>
      <c r="B3114" s="178" t="s">
        <v>1071</v>
      </c>
      <c r="C3114" s="178" t="s">
        <v>240</v>
      </c>
      <c r="D3114" s="178" t="s">
        <v>241</v>
      </c>
      <c r="E3114" s="181">
        <v>17160.202899151176</v>
      </c>
      <c r="F3114" s="181">
        <v>17521.660123715104</v>
      </c>
      <c r="G3114" s="181">
        <v>17800.652015049436</v>
      </c>
      <c r="H3114" s="181">
        <v>18024.398412503542</v>
      </c>
      <c r="I3114" s="181">
        <v>18205.43645406824</v>
      </c>
      <c r="J3114" s="182">
        <v>18352.901384328026</v>
      </c>
      <c r="K3114" s="181">
        <v>18473.9922004533</v>
      </c>
      <c r="L3114" s="181">
        <v>18574.195325128454</v>
      </c>
      <c r="M3114" s="181">
        <v>18657.250852696387</v>
      </c>
      <c r="N3114" s="181">
        <v>18725.910973444166</v>
      </c>
      <c r="O3114" s="181">
        <v>18782.724699363516</v>
      </c>
      <c r="P3114" s="181">
        <v>18829.538420709207</v>
      </c>
      <c r="Q3114" s="181">
        <v>18867.676375959127</v>
      </c>
      <c r="R3114" s="181">
        <v>18898.087020060342</v>
      </c>
      <c r="S3114" s="181">
        <v>18921.476655643182</v>
      </c>
      <c r="T3114" s="181">
        <v>18938.355772017854</v>
      </c>
      <c r="U3114" s="181">
        <v>18948.613193619891</v>
      </c>
      <c r="V3114" s="181">
        <v>18952.095674443677</v>
      </c>
      <c r="W3114" s="181">
        <v>18949.058301199784</v>
      </c>
      <c r="X3114" s="181">
        <v>18939.66627127324</v>
      </c>
      <c r="Y3114" s="181">
        <v>18923.82129240768</v>
      </c>
    </row>
    <row r="3115" spans="1:25" x14ac:dyDescent="0.25">
      <c r="A3115" s="178" t="s">
        <v>2206</v>
      </c>
      <c r="B3115" s="178" t="s">
        <v>1073</v>
      </c>
      <c r="C3115" s="178" t="s">
        <v>218</v>
      </c>
      <c r="D3115" s="178" t="s">
        <v>2911</v>
      </c>
      <c r="E3115" s="181">
        <v>4170.2802736467966</v>
      </c>
      <c r="F3115" s="181">
        <v>4126.6062441654412</v>
      </c>
      <c r="G3115" s="181">
        <v>4093.3705999513427</v>
      </c>
      <c r="H3115" s="181">
        <v>4069.9621914447075</v>
      </c>
      <c r="I3115" s="181">
        <v>4054.0054046438554</v>
      </c>
      <c r="J3115" s="182">
        <v>4043.5948967114809</v>
      </c>
      <c r="K3115" s="181">
        <v>4037.373809127444</v>
      </c>
      <c r="L3115" s="181">
        <v>4034.1935214368882</v>
      </c>
      <c r="M3115" s="181">
        <v>4033.0388856270861</v>
      </c>
      <c r="N3115" s="181">
        <v>4033.1117595144833</v>
      </c>
      <c r="O3115" s="181">
        <v>4033.8508223039462</v>
      </c>
      <c r="P3115" s="181">
        <v>4034.7646636989375</v>
      </c>
      <c r="Q3115" s="181">
        <v>4035.424287812757</v>
      </c>
      <c r="R3115" s="181">
        <v>4035.4841818017462</v>
      </c>
      <c r="S3115" s="181">
        <v>4034.7007517113416</v>
      </c>
      <c r="T3115" s="181">
        <v>4032.8795477035305</v>
      </c>
      <c r="U3115" s="181">
        <v>4029.5529386566636</v>
      </c>
      <c r="V3115" s="181">
        <v>4024.3092111121705</v>
      </c>
      <c r="W3115" s="181">
        <v>4017.0984503454129</v>
      </c>
      <c r="X3115" s="181">
        <v>4007.9146556170685</v>
      </c>
      <c r="Y3115" s="181">
        <v>3996.7260933317884</v>
      </c>
    </row>
    <row r="3116" spans="1:25" x14ac:dyDescent="0.25">
      <c r="A3116" s="178" t="s">
        <v>2206</v>
      </c>
      <c r="B3116" s="178" t="s">
        <v>1073</v>
      </c>
      <c r="C3116" s="178" t="s">
        <v>276</v>
      </c>
      <c r="D3116" s="178" t="s">
        <v>2912</v>
      </c>
      <c r="E3116" s="181">
        <v>1933.9983221719979</v>
      </c>
      <c r="F3116" s="181">
        <v>1960.8943046558388</v>
      </c>
      <c r="G3116" s="181">
        <v>1993.0239840364907</v>
      </c>
      <c r="H3116" s="181">
        <v>2030.4492488484882</v>
      </c>
      <c r="I3116" s="181">
        <v>2072.3179663565547</v>
      </c>
      <c r="J3116" s="182">
        <v>2117.922253177378</v>
      </c>
      <c r="K3116" s="181">
        <v>2166.7641434079678</v>
      </c>
      <c r="L3116" s="181">
        <v>2218.3992575076804</v>
      </c>
      <c r="M3116" s="181">
        <v>2272.4047997021326</v>
      </c>
      <c r="N3116" s="181">
        <v>2328.4335595526104</v>
      </c>
      <c r="O3116" s="181">
        <v>2386.2378585441752</v>
      </c>
      <c r="P3116" s="181">
        <v>2445.5830285740149</v>
      </c>
      <c r="Q3116" s="181">
        <v>2506.2460858136883</v>
      </c>
      <c r="R3116" s="181">
        <v>2568.0321847799132</v>
      </c>
      <c r="S3116" s="181">
        <v>2630.7916042075949</v>
      </c>
      <c r="T3116" s="181">
        <v>2694.3913388365581</v>
      </c>
      <c r="U3116" s="181">
        <v>2758.4974926347686</v>
      </c>
      <c r="V3116" s="181">
        <v>2822.7822340482335</v>
      </c>
      <c r="W3116" s="181">
        <v>2887.1464443539144</v>
      </c>
      <c r="X3116" s="181">
        <v>2951.5157675466135</v>
      </c>
      <c r="Y3116" s="181">
        <v>3015.7916424371906</v>
      </c>
    </row>
    <row r="3117" spans="1:25" x14ac:dyDescent="0.25">
      <c r="A3117" s="178" t="s">
        <v>2206</v>
      </c>
      <c r="B3117" s="178" t="s">
        <v>1073</v>
      </c>
      <c r="C3117" s="178" t="s">
        <v>240</v>
      </c>
      <c r="D3117" s="178" t="s">
        <v>241</v>
      </c>
      <c r="E3117" s="181">
        <v>10721.815259760549</v>
      </c>
      <c r="F3117" s="181">
        <v>10784.050593591292</v>
      </c>
      <c r="G3117" s="181">
        <v>10874.070941022081</v>
      </c>
      <c r="H3117" s="181">
        <v>10991.579058471936</v>
      </c>
      <c r="I3117" s="181">
        <v>11131.381550971801</v>
      </c>
      <c r="J3117" s="182">
        <v>11289.217632364089</v>
      </c>
      <c r="K3117" s="181">
        <v>11462.070285667647</v>
      </c>
      <c r="L3117" s="181">
        <v>11647.29809083653</v>
      </c>
      <c r="M3117" s="181">
        <v>11842.453967797015</v>
      </c>
      <c r="N3117" s="181">
        <v>12045.556883138357</v>
      </c>
      <c r="O3117" s="181">
        <v>12255.197407109339</v>
      </c>
      <c r="P3117" s="181">
        <v>12470.075608132602</v>
      </c>
      <c r="Q3117" s="181">
        <v>12688.990126520768</v>
      </c>
      <c r="R3117" s="181">
        <v>12910.917112235786</v>
      </c>
      <c r="S3117" s="181">
        <v>13135.088560581806</v>
      </c>
      <c r="T3117" s="181">
        <v>13360.842404681502</v>
      </c>
      <c r="U3117" s="181">
        <v>13586.546916780988</v>
      </c>
      <c r="V3117" s="181">
        <v>13810.645294890521</v>
      </c>
      <c r="W3117" s="181">
        <v>14032.734732890582</v>
      </c>
      <c r="X3117" s="181">
        <v>14252.543495158858</v>
      </c>
      <c r="Y3117" s="181">
        <v>14469.691580824028</v>
      </c>
    </row>
    <row r="3118" spans="1:25" x14ac:dyDescent="0.25">
      <c r="A3118" s="178" t="s">
        <v>2206</v>
      </c>
      <c r="B3118" s="178" t="s">
        <v>2178</v>
      </c>
      <c r="C3118" s="178" t="s">
        <v>218</v>
      </c>
      <c r="D3118" s="178" t="s">
        <v>2913</v>
      </c>
      <c r="E3118" s="181">
        <v>52027.094302905782</v>
      </c>
      <c r="F3118" s="181">
        <v>52570.476172124174</v>
      </c>
      <c r="G3118" s="181">
        <v>52786.587975933566</v>
      </c>
      <c r="H3118" s="181">
        <v>52767.058290107685</v>
      </c>
      <c r="I3118" s="181">
        <v>52559.954441945309</v>
      </c>
      <c r="J3118" s="182">
        <v>52201.655410275176</v>
      </c>
      <c r="K3118" s="181">
        <v>51721.350609004287</v>
      </c>
      <c r="L3118" s="181">
        <v>51142.025854400192</v>
      </c>
      <c r="M3118" s="181">
        <v>50480.655207522555</v>
      </c>
      <c r="N3118" s="181">
        <v>49750.717760518011</v>
      </c>
      <c r="O3118" s="181">
        <v>48964.396099765494</v>
      </c>
      <c r="P3118" s="181">
        <v>48131.255567324639</v>
      </c>
      <c r="Q3118" s="181">
        <v>47258.909121735778</v>
      </c>
      <c r="R3118" s="181">
        <v>46353.446579530631</v>
      </c>
      <c r="S3118" s="181">
        <v>45419.943433950968</v>
      </c>
      <c r="T3118" s="181">
        <v>44462.805321386681</v>
      </c>
      <c r="U3118" s="181">
        <v>43484.130804654786</v>
      </c>
      <c r="V3118" s="181">
        <v>42485.710821607914</v>
      </c>
      <c r="W3118" s="181">
        <v>41470.704360442905</v>
      </c>
      <c r="X3118" s="181">
        <v>40441.886600610807</v>
      </c>
      <c r="Y3118" s="181">
        <v>39401.447579585845</v>
      </c>
    </row>
    <row r="3119" spans="1:25" x14ac:dyDescent="0.25">
      <c r="A3119" s="178" t="s">
        <v>2206</v>
      </c>
      <c r="B3119" s="178" t="s">
        <v>2178</v>
      </c>
      <c r="C3119" s="178" t="s">
        <v>512</v>
      </c>
      <c r="D3119" s="178" t="s">
        <v>2914</v>
      </c>
      <c r="E3119" s="181">
        <v>3484.0579094492496</v>
      </c>
      <c r="F3119" s="181">
        <v>3662.3491035077413</v>
      </c>
      <c r="G3119" s="181">
        <v>3825.6343263106555</v>
      </c>
      <c r="H3119" s="181">
        <v>3978.3664479533022</v>
      </c>
      <c r="I3119" s="181">
        <v>4122.4834028155747</v>
      </c>
      <c r="J3119" s="182">
        <v>4259.4178519986262</v>
      </c>
      <c r="K3119" s="181">
        <v>4390.3370631012922</v>
      </c>
      <c r="L3119" s="181">
        <v>4516.145961071923</v>
      </c>
      <c r="M3119" s="181">
        <v>4637.4267310442247</v>
      </c>
      <c r="N3119" s="181">
        <v>4754.594287114016</v>
      </c>
      <c r="O3119" s="181">
        <v>4868.0670520931089</v>
      </c>
      <c r="P3119" s="181">
        <v>4978.1201630430842</v>
      </c>
      <c r="Q3119" s="181">
        <v>5084.9175179607237</v>
      </c>
      <c r="R3119" s="181">
        <v>5188.5294601631458</v>
      </c>
      <c r="S3119" s="181">
        <v>5288.9672787114896</v>
      </c>
      <c r="T3119" s="181">
        <v>5386.2088253514048</v>
      </c>
      <c r="U3119" s="181">
        <v>5479.9822997416759</v>
      </c>
      <c r="V3119" s="181">
        <v>5569.9755212187456</v>
      </c>
      <c r="W3119" s="181">
        <v>5656.0578797621129</v>
      </c>
      <c r="X3119" s="181">
        <v>5738.0704487515713</v>
      </c>
      <c r="Y3119" s="181">
        <v>5815.7895422959973</v>
      </c>
    </row>
    <row r="3120" spans="1:25" x14ac:dyDescent="0.25">
      <c r="A3120" s="178" t="s">
        <v>2206</v>
      </c>
      <c r="B3120" s="178" t="s">
        <v>2178</v>
      </c>
      <c r="C3120" s="178" t="s">
        <v>462</v>
      </c>
      <c r="D3120" s="178" t="s">
        <v>2915</v>
      </c>
      <c r="E3120" s="181">
        <v>5321.4421865925851</v>
      </c>
      <c r="F3120" s="181">
        <v>5485.6434615937715</v>
      </c>
      <c r="G3120" s="181">
        <v>5619.4672834277144</v>
      </c>
      <c r="H3120" s="181">
        <v>5730.8669940166292</v>
      </c>
      <c r="I3120" s="181">
        <v>5823.6908915372833</v>
      </c>
      <c r="J3120" s="182">
        <v>5900.8354015772284</v>
      </c>
      <c r="K3120" s="181">
        <v>5964.6500975509944</v>
      </c>
      <c r="L3120" s="181">
        <v>6016.9850410415029</v>
      </c>
      <c r="M3120" s="181">
        <v>6059.1524153490236</v>
      </c>
      <c r="N3120" s="181">
        <v>6092.17169303831</v>
      </c>
      <c r="O3120" s="181">
        <v>6117.0083844665969</v>
      </c>
      <c r="P3120" s="181">
        <v>6134.395235140576</v>
      </c>
      <c r="Q3120" s="181">
        <v>6144.8904549126692</v>
      </c>
      <c r="R3120" s="181">
        <v>6148.9133568103816</v>
      </c>
      <c r="S3120" s="181">
        <v>6146.7962948801642</v>
      </c>
      <c r="T3120" s="181">
        <v>6138.8211667622645</v>
      </c>
      <c r="U3120" s="181">
        <v>6124.9818281692242</v>
      </c>
      <c r="V3120" s="181">
        <v>6105.2406822930852</v>
      </c>
      <c r="W3120" s="181">
        <v>6079.7707281589319</v>
      </c>
      <c r="X3120" s="181">
        <v>6048.7145116846859</v>
      </c>
      <c r="Y3120" s="181">
        <v>6012.1491685075034</v>
      </c>
    </row>
    <row r="3121" spans="1:25" x14ac:dyDescent="0.25">
      <c r="A3121" s="178" t="s">
        <v>2206</v>
      </c>
      <c r="B3121" s="178" t="s">
        <v>2178</v>
      </c>
      <c r="C3121" s="178" t="s">
        <v>262</v>
      </c>
      <c r="D3121" s="178" t="s">
        <v>2916</v>
      </c>
      <c r="E3121" s="181">
        <v>2748.8991333824129</v>
      </c>
      <c r="F3121" s="181">
        <v>2949.3669729493536</v>
      </c>
      <c r="G3121" s="181">
        <v>3144.6199242773728</v>
      </c>
      <c r="H3121" s="181">
        <v>3337.8369893238282</v>
      </c>
      <c r="I3121" s="181">
        <v>3530.3266307419485</v>
      </c>
      <c r="J3121" s="182">
        <v>3723.0755834802271</v>
      </c>
      <c r="K3121" s="181">
        <v>3916.9236269527341</v>
      </c>
      <c r="L3121" s="181">
        <v>4112.5467022424909</v>
      </c>
      <c r="M3121" s="181">
        <v>4310.3800846501508</v>
      </c>
      <c r="N3121" s="181">
        <v>4510.7380161577057</v>
      </c>
      <c r="O3121" s="181">
        <v>4713.9646852218402</v>
      </c>
      <c r="P3121" s="181">
        <v>4920.2909217877514</v>
      </c>
      <c r="Q3121" s="181">
        <v>5129.8533818211035</v>
      </c>
      <c r="R3121" s="181">
        <v>5342.7021112510347</v>
      </c>
      <c r="S3121" s="181">
        <v>5558.8273653307242</v>
      </c>
      <c r="T3121" s="181">
        <v>5778.180804388584</v>
      </c>
      <c r="U3121" s="181">
        <v>6000.4349104305784</v>
      </c>
      <c r="V3121" s="181">
        <v>6225.1883110270801</v>
      </c>
      <c r="W3121" s="181">
        <v>6452.2128414139197</v>
      </c>
      <c r="X3121" s="181">
        <v>6681.2288762162107</v>
      </c>
      <c r="Y3121" s="181">
        <v>6911.8577106975081</v>
      </c>
    </row>
    <row r="3122" spans="1:25" x14ac:dyDescent="0.25">
      <c r="A3122" s="178" t="s">
        <v>2206</v>
      </c>
      <c r="B3122" s="178" t="s">
        <v>2178</v>
      </c>
      <c r="C3122" s="178" t="s">
        <v>266</v>
      </c>
      <c r="D3122" s="178" t="s">
        <v>2917</v>
      </c>
      <c r="E3122" s="181">
        <v>11267.307936120602</v>
      </c>
      <c r="F3122" s="181">
        <v>11540.713470316277</v>
      </c>
      <c r="G3122" s="181">
        <v>11746.662587320729</v>
      </c>
      <c r="H3122" s="181">
        <v>11902.931712821992</v>
      </c>
      <c r="I3122" s="181">
        <v>12018.387269664159</v>
      </c>
      <c r="J3122" s="182">
        <v>12099.729043888652</v>
      </c>
      <c r="K3122" s="181">
        <v>12152.381142708093</v>
      </c>
      <c r="L3122" s="181">
        <v>12180.625977897169</v>
      </c>
      <c r="M3122" s="181">
        <v>12187.561464196404</v>
      </c>
      <c r="N3122" s="181">
        <v>12175.627194663051</v>
      </c>
      <c r="O3122" s="181">
        <v>12147.098388123888</v>
      </c>
      <c r="P3122" s="181">
        <v>12103.737407706745</v>
      </c>
      <c r="Q3122" s="181">
        <v>12046.923432542164</v>
      </c>
      <c r="R3122" s="181">
        <v>11977.733453169447</v>
      </c>
      <c r="S3122" s="181">
        <v>11897.051932432516</v>
      </c>
      <c r="T3122" s="181">
        <v>11805.646754141133</v>
      </c>
      <c r="U3122" s="181">
        <v>11703.718638711945</v>
      </c>
      <c r="V3122" s="181">
        <v>11591.406152043799</v>
      </c>
      <c r="W3122" s="181">
        <v>11469.244253609768</v>
      </c>
      <c r="X3122" s="181">
        <v>11337.699773816541</v>
      </c>
      <c r="Y3122" s="181">
        <v>11197.108296498602</v>
      </c>
    </row>
    <row r="3123" spans="1:25" x14ac:dyDescent="0.25">
      <c r="A3123" s="178" t="s">
        <v>2206</v>
      </c>
      <c r="B3123" s="178" t="s">
        <v>2178</v>
      </c>
      <c r="C3123" s="178" t="s">
        <v>545</v>
      </c>
      <c r="D3123" s="178" t="s">
        <v>2918</v>
      </c>
      <c r="E3123" s="181">
        <v>4329.9518986474932</v>
      </c>
      <c r="F3123" s="181">
        <v>4598.4639770701679</v>
      </c>
      <c r="G3123" s="181">
        <v>4853.0173765931131</v>
      </c>
      <c r="H3123" s="181">
        <v>5098.8063293973582</v>
      </c>
      <c r="I3123" s="181">
        <v>5337.992883502362</v>
      </c>
      <c r="J3123" s="182">
        <v>5572.1739206642214</v>
      </c>
      <c r="K3123" s="181">
        <v>5802.6666554933772</v>
      </c>
      <c r="L3123" s="181">
        <v>6030.4965065580818</v>
      </c>
      <c r="M3123" s="181">
        <v>6256.2991024431694</v>
      </c>
      <c r="N3123" s="181">
        <v>6480.5109454796811</v>
      </c>
      <c r="O3123" s="181">
        <v>6703.5936007794126</v>
      </c>
      <c r="P3123" s="181">
        <v>6925.8302614549038</v>
      </c>
      <c r="Q3123" s="181">
        <v>7147.3610766566826</v>
      </c>
      <c r="R3123" s="181">
        <v>7368.2005645582258</v>
      </c>
      <c r="S3123" s="181">
        <v>7588.2804639766091</v>
      </c>
      <c r="T3123" s="181">
        <v>7807.4825640519066</v>
      </c>
      <c r="U3123" s="181">
        <v>8025.3195402128349</v>
      </c>
      <c r="V3123" s="181">
        <v>8241.225663480398</v>
      </c>
      <c r="W3123" s="181">
        <v>8454.8850355857576</v>
      </c>
      <c r="X3123" s="181">
        <v>8665.9280623396444</v>
      </c>
      <c r="Y3123" s="181">
        <v>8873.87338337867</v>
      </c>
    </row>
    <row r="3124" spans="1:25" x14ac:dyDescent="0.25">
      <c r="A3124" s="178" t="s">
        <v>2206</v>
      </c>
      <c r="B3124" s="178" t="s">
        <v>2178</v>
      </c>
      <c r="C3124" s="178" t="s">
        <v>694</v>
      </c>
      <c r="D3124" s="178" t="s">
        <v>2919</v>
      </c>
      <c r="E3124" s="181">
        <v>20096.390531255238</v>
      </c>
      <c r="F3124" s="181">
        <v>20864.712530422934</v>
      </c>
      <c r="G3124" s="181">
        <v>21526.632167025578</v>
      </c>
      <c r="H3124" s="181">
        <v>22110.440076928022</v>
      </c>
      <c r="I3124" s="181">
        <v>22629.319161651685</v>
      </c>
      <c r="J3124" s="182">
        <v>23093.129310850076</v>
      </c>
      <c r="K3124" s="181">
        <v>23509.877889070951</v>
      </c>
      <c r="L3124" s="181">
        <v>23885.836102489797</v>
      </c>
      <c r="M3124" s="181">
        <v>24225.319190703038</v>
      </c>
      <c r="N3124" s="181">
        <v>24531.600294777458</v>
      </c>
      <c r="O3124" s="181">
        <v>24807.839072118204</v>
      </c>
      <c r="P3124" s="181">
        <v>25056.345492057921</v>
      </c>
      <c r="Q3124" s="181">
        <v>25278.787239950114</v>
      </c>
      <c r="R3124" s="181">
        <v>25476.313104525325</v>
      </c>
      <c r="S3124" s="181">
        <v>25649.750186794743</v>
      </c>
      <c r="T3124" s="181">
        <v>25799.745116224643</v>
      </c>
      <c r="U3124" s="181">
        <v>25925.751428502277</v>
      </c>
      <c r="V3124" s="181">
        <v>26027.080323131337</v>
      </c>
      <c r="W3124" s="181">
        <v>26103.935015857725</v>
      </c>
      <c r="X3124" s="181">
        <v>26156.400546025656</v>
      </c>
      <c r="Y3124" s="181">
        <v>26184.287107026183</v>
      </c>
    </row>
    <row r="3125" spans="1:25" x14ac:dyDescent="0.25">
      <c r="A3125" s="178" t="s">
        <v>2206</v>
      </c>
      <c r="B3125" s="178" t="s">
        <v>2178</v>
      </c>
      <c r="C3125" s="178" t="s">
        <v>488</v>
      </c>
      <c r="D3125" s="178" t="s">
        <v>2920</v>
      </c>
      <c r="E3125" s="181">
        <v>6053.5249845168828</v>
      </c>
      <c r="F3125" s="181">
        <v>6219.6930049990433</v>
      </c>
      <c r="G3125" s="181">
        <v>6350.3680959949706</v>
      </c>
      <c r="H3125" s="181">
        <v>6454.8545798105133</v>
      </c>
      <c r="I3125" s="181">
        <v>6537.7277263616897</v>
      </c>
      <c r="J3125" s="182">
        <v>6602.4389719403816</v>
      </c>
      <c r="K3125" s="181">
        <v>6651.7856782477438</v>
      </c>
      <c r="L3125" s="181">
        <v>6687.974190544347</v>
      </c>
      <c r="M3125" s="181">
        <v>6712.5868005134662</v>
      </c>
      <c r="N3125" s="181">
        <v>6726.8625320000947</v>
      </c>
      <c r="O3125" s="181">
        <v>6731.9653954907189</v>
      </c>
      <c r="P3125" s="181">
        <v>6728.7893686752468</v>
      </c>
      <c r="Q3125" s="181">
        <v>6718.0263952640507</v>
      </c>
      <c r="R3125" s="181">
        <v>6700.208463140103</v>
      </c>
      <c r="S3125" s="181">
        <v>6675.7665822754252</v>
      </c>
      <c r="T3125" s="181">
        <v>6645.0719107465075</v>
      </c>
      <c r="U3125" s="181">
        <v>6608.1803706008932</v>
      </c>
      <c r="V3125" s="181">
        <v>6565.1137354569119</v>
      </c>
      <c r="W3125" s="181">
        <v>6516.1196112407333</v>
      </c>
      <c r="X3125" s="181">
        <v>6461.4102090572451</v>
      </c>
      <c r="Y3125" s="181">
        <v>6401.1256864069601</v>
      </c>
    </row>
    <row r="3126" spans="1:25" x14ac:dyDescent="0.25">
      <c r="A3126" s="178" t="s">
        <v>2206</v>
      </c>
      <c r="B3126" s="178" t="s">
        <v>2178</v>
      </c>
      <c r="C3126" s="178" t="s">
        <v>2700</v>
      </c>
      <c r="D3126" s="178" t="s">
        <v>2921</v>
      </c>
      <c r="E3126" s="181">
        <v>3731.1614868998877</v>
      </c>
      <c r="F3126" s="181">
        <v>3770.130518906622</v>
      </c>
      <c r="G3126" s="181">
        <v>3785.6291365027428</v>
      </c>
      <c r="H3126" s="181">
        <v>3784.2285506622088</v>
      </c>
      <c r="I3126" s="181">
        <v>3769.3759452571617</v>
      </c>
      <c r="J3126" s="182">
        <v>3743.680265618053</v>
      </c>
      <c r="K3126" s="181">
        <v>3709.2348521178992</v>
      </c>
      <c r="L3126" s="181">
        <v>3667.6881495440093</v>
      </c>
      <c r="M3126" s="181">
        <v>3620.2574652196286</v>
      </c>
      <c r="N3126" s="181">
        <v>3567.9094621915733</v>
      </c>
      <c r="O3126" s="181">
        <v>3511.5178236381366</v>
      </c>
      <c r="P3126" s="181">
        <v>3451.7685351285713</v>
      </c>
      <c r="Q3126" s="181">
        <v>3389.2075656063225</v>
      </c>
      <c r="R3126" s="181">
        <v>3324.2716507609357</v>
      </c>
      <c r="S3126" s="181">
        <v>3257.3247833381993</v>
      </c>
      <c r="T3126" s="181">
        <v>3188.682916805119</v>
      </c>
      <c r="U3126" s="181">
        <v>3118.496551143784</v>
      </c>
      <c r="V3126" s="181">
        <v>3046.8941247847984</v>
      </c>
      <c r="W3126" s="181">
        <v>2974.1021868994258</v>
      </c>
      <c r="X3126" s="181">
        <v>2900.319761531307</v>
      </c>
      <c r="Y3126" s="181">
        <v>2825.7039088351207</v>
      </c>
    </row>
    <row r="3127" spans="1:25" x14ac:dyDescent="0.25">
      <c r="A3127" s="178" t="s">
        <v>2206</v>
      </c>
      <c r="B3127" s="178" t="s">
        <v>2178</v>
      </c>
      <c r="C3127" s="178" t="s">
        <v>934</v>
      </c>
      <c r="D3127" s="178" t="s">
        <v>2922</v>
      </c>
      <c r="E3127" s="181">
        <v>3701.4270315220101</v>
      </c>
      <c r="F3127" s="181">
        <v>3740.0855106493286</v>
      </c>
      <c r="G3127" s="181">
        <v>3755.4606163162694</v>
      </c>
      <c r="H3127" s="181">
        <v>3754.0711920556678</v>
      </c>
      <c r="I3127" s="181">
        <v>3739.3369503650324</v>
      </c>
      <c r="J3127" s="182">
        <v>3713.8460453094722</v>
      </c>
      <c r="K3127" s="181">
        <v>3679.6751349671927</v>
      </c>
      <c r="L3127" s="181">
        <v>3638.4595273025207</v>
      </c>
      <c r="M3127" s="181">
        <v>3591.4068286460183</v>
      </c>
      <c r="N3127" s="181">
        <v>3539.4759984917796</v>
      </c>
      <c r="O3127" s="181">
        <v>3483.533757442618</v>
      </c>
      <c r="P3127" s="181">
        <v>3424.2606242962806</v>
      </c>
      <c r="Q3127" s="181">
        <v>3362.1982170483252</v>
      </c>
      <c r="R3127" s="181">
        <v>3297.7797909444953</v>
      </c>
      <c r="S3127" s="181">
        <v>3231.3664379914676</v>
      </c>
      <c r="T3127" s="181">
        <v>3163.2715937528278</v>
      </c>
      <c r="U3127" s="181">
        <v>3093.6445588428496</v>
      </c>
      <c r="V3127" s="181">
        <v>3022.6127481377298</v>
      </c>
      <c r="W3127" s="181">
        <v>2950.4009053880222</v>
      </c>
      <c r="X3127" s="181">
        <v>2877.2064685705172</v>
      </c>
      <c r="Y3127" s="181">
        <v>2803.1852461926042</v>
      </c>
    </row>
    <row r="3128" spans="1:25" x14ac:dyDescent="0.25">
      <c r="A3128" s="178" t="s">
        <v>2206</v>
      </c>
      <c r="B3128" s="178" t="s">
        <v>2178</v>
      </c>
      <c r="C3128" s="178" t="s">
        <v>248</v>
      </c>
      <c r="D3128" s="178" t="s">
        <v>2923</v>
      </c>
      <c r="E3128" s="181">
        <v>4319.6986381723627</v>
      </c>
      <c r="F3128" s="181">
        <v>4634.7195289204119</v>
      </c>
      <c r="G3128" s="181">
        <v>4941.5455952930142</v>
      </c>
      <c r="H3128" s="181">
        <v>5245.1724117945887</v>
      </c>
      <c r="I3128" s="181">
        <v>5547.6561340230646</v>
      </c>
      <c r="J3128" s="182">
        <v>5850.5473454689327</v>
      </c>
      <c r="K3128" s="181">
        <v>6155.1656994971599</v>
      </c>
      <c r="L3128" s="181">
        <v>6462.5733892382068</v>
      </c>
      <c r="M3128" s="181">
        <v>6773.4544187359579</v>
      </c>
      <c r="N3128" s="181">
        <v>7088.3025968192596</v>
      </c>
      <c r="O3128" s="181">
        <v>7407.6587910629005</v>
      </c>
      <c r="P3128" s="181">
        <v>7731.885734237906</v>
      </c>
      <c r="Q3128" s="181">
        <v>8061.198171433176</v>
      </c>
      <c r="R3128" s="181">
        <v>8395.6747462516414</v>
      </c>
      <c r="S3128" s="181">
        <v>8735.3001455197282</v>
      </c>
      <c r="T3128" s="181">
        <v>9079.9984068963713</v>
      </c>
      <c r="U3128" s="181">
        <v>9429.2548592480834</v>
      </c>
      <c r="V3128" s="181">
        <v>9782.4387744711639</v>
      </c>
      <c r="W3128" s="181">
        <v>10139.191607936204</v>
      </c>
      <c r="X3128" s="181">
        <v>10499.073948339808</v>
      </c>
      <c r="Y3128" s="181">
        <v>10861.490688238997</v>
      </c>
    </row>
    <row r="3129" spans="1:25" x14ac:dyDescent="0.25">
      <c r="A3129" s="178" t="s">
        <v>2206</v>
      </c>
      <c r="B3129" s="178" t="s">
        <v>2178</v>
      </c>
      <c r="C3129" s="178" t="s">
        <v>836</v>
      </c>
      <c r="D3129" s="178" t="s">
        <v>2924</v>
      </c>
      <c r="E3129" s="181">
        <v>2045.5254647884794</v>
      </c>
      <c r="F3129" s="181">
        <v>2181.9117594681329</v>
      </c>
      <c r="G3129" s="181">
        <v>2312.8039277370053</v>
      </c>
      <c r="H3129" s="181">
        <v>2440.6081756025305</v>
      </c>
      <c r="I3129" s="181">
        <v>2566.3158816482619</v>
      </c>
      <c r="J3129" s="182">
        <v>2690.6633308518994</v>
      </c>
      <c r="K3129" s="181">
        <v>2814.2643864002057</v>
      </c>
      <c r="L3129" s="181">
        <v>2937.6017500381404</v>
      </c>
      <c r="M3129" s="181">
        <v>3060.9760182540335</v>
      </c>
      <c r="N3129" s="181">
        <v>3184.595285034145</v>
      </c>
      <c r="O3129" s="181">
        <v>3308.6837055131905</v>
      </c>
      <c r="P3129" s="181">
        <v>3433.3809583745397</v>
      </c>
      <c r="Q3129" s="181">
        <v>3558.7579384347964</v>
      </c>
      <c r="R3129" s="181">
        <v>3684.8239281328638</v>
      </c>
      <c r="S3129" s="181">
        <v>3811.5467557294646</v>
      </c>
      <c r="T3129" s="181">
        <v>3938.868446399802</v>
      </c>
      <c r="U3129" s="181">
        <v>4066.5429374236041</v>
      </c>
      <c r="V3129" s="181">
        <v>4194.2799139920571</v>
      </c>
      <c r="W3129" s="181">
        <v>4321.9116705186188</v>
      </c>
      <c r="X3129" s="181">
        <v>4449.2400223027835</v>
      </c>
      <c r="Y3129" s="181">
        <v>4576.0057234050419</v>
      </c>
    </row>
    <row r="3130" spans="1:25" x14ac:dyDescent="0.25">
      <c r="A3130" s="178" t="s">
        <v>2206</v>
      </c>
      <c r="B3130" s="178" t="s">
        <v>2178</v>
      </c>
      <c r="C3130" s="178" t="s">
        <v>602</v>
      </c>
      <c r="D3130" s="178" t="s">
        <v>2925</v>
      </c>
      <c r="E3130" s="181">
        <v>2251.6160003385967</v>
      </c>
      <c r="F3130" s="181">
        <v>2415.8186768358</v>
      </c>
      <c r="G3130" s="181">
        <v>2575.749852186912</v>
      </c>
      <c r="H3130" s="181">
        <v>2734.0134384763628</v>
      </c>
      <c r="I3130" s="181">
        <v>2891.6811939982549</v>
      </c>
      <c r="J3130" s="182">
        <v>3049.5613507357634</v>
      </c>
      <c r="K3130" s="181">
        <v>3208.3417697829946</v>
      </c>
      <c r="L3130" s="181">
        <v>3368.5761126909788</v>
      </c>
      <c r="M3130" s="181">
        <v>3530.620912305757</v>
      </c>
      <c r="N3130" s="181">
        <v>3694.7335634025831</v>
      </c>
      <c r="O3130" s="181">
        <v>3861.1959898348246</v>
      </c>
      <c r="P3130" s="181">
        <v>4030.1972637992935</v>
      </c>
      <c r="Q3130" s="181">
        <v>4201.8493198355645</v>
      </c>
      <c r="R3130" s="181">
        <v>4376.193150431659</v>
      </c>
      <c r="S3130" s="181">
        <v>4553.2207736912633</v>
      </c>
      <c r="T3130" s="181">
        <v>4732.8925947173966</v>
      </c>
      <c r="U3130" s="181">
        <v>4914.9403443884985</v>
      </c>
      <c r="V3130" s="181">
        <v>5099.0352596104003</v>
      </c>
      <c r="W3130" s="181">
        <v>5284.9904512290132</v>
      </c>
      <c r="X3130" s="181">
        <v>5472.5768788402902</v>
      </c>
      <c r="Y3130" s="181">
        <v>5661.4843463975194</v>
      </c>
    </row>
    <row r="3131" spans="1:25" x14ac:dyDescent="0.25">
      <c r="A3131" s="178" t="s">
        <v>2206</v>
      </c>
      <c r="B3131" s="178" t="s">
        <v>2178</v>
      </c>
      <c r="C3131" s="178" t="s">
        <v>1347</v>
      </c>
      <c r="D3131" s="178" t="s">
        <v>2926</v>
      </c>
      <c r="E3131" s="181">
        <v>1727.6743900594424</v>
      </c>
      <c r="F3131" s="181">
        <v>1807.4917520142637</v>
      </c>
      <c r="G3131" s="181">
        <v>1879.1441379660503</v>
      </c>
      <c r="H3131" s="181">
        <v>1944.918803600292</v>
      </c>
      <c r="I3131" s="181">
        <v>2005.8371058733676</v>
      </c>
      <c r="J3131" s="182">
        <v>2062.6571453860561</v>
      </c>
      <c r="K3131" s="181">
        <v>2115.9953863526421</v>
      </c>
      <c r="L3131" s="181">
        <v>2166.3313063732603</v>
      </c>
      <c r="M3131" s="181">
        <v>2213.9816690943467</v>
      </c>
      <c r="N3131" s="181">
        <v>2259.1781422338145</v>
      </c>
      <c r="O3131" s="181">
        <v>2302.1500062398409</v>
      </c>
      <c r="P3131" s="181">
        <v>2343.0550697663052</v>
      </c>
      <c r="Q3131" s="181">
        <v>2381.9963238809514</v>
      </c>
      <c r="R3131" s="181">
        <v>2419.0314508783408</v>
      </c>
      <c r="S3131" s="181">
        <v>2454.1898842023265</v>
      </c>
      <c r="T3131" s="181">
        <v>2487.4852964072338</v>
      </c>
      <c r="U3131" s="181">
        <v>2518.8165865243081</v>
      </c>
      <c r="V3131" s="181">
        <v>2548.0663288278361</v>
      </c>
      <c r="W3131" s="181">
        <v>2575.2022378333186</v>
      </c>
      <c r="X3131" s="181">
        <v>2600.1800727442665</v>
      </c>
      <c r="Y3131" s="181">
        <v>2622.9274939785396</v>
      </c>
    </row>
    <row r="3132" spans="1:25" x14ac:dyDescent="0.25">
      <c r="A3132" s="178" t="s">
        <v>2206</v>
      </c>
      <c r="B3132" s="178" t="s">
        <v>2178</v>
      </c>
      <c r="C3132" s="178" t="s">
        <v>1021</v>
      </c>
      <c r="D3132" s="178" t="s">
        <v>2927</v>
      </c>
      <c r="E3132" s="181">
        <v>10489.085466058219</v>
      </c>
      <c r="F3132" s="181">
        <v>11254.01869946732</v>
      </c>
      <c r="G3132" s="181">
        <v>11999.053273165806</v>
      </c>
      <c r="H3132" s="181">
        <v>12736.319433339339</v>
      </c>
      <c r="I3132" s="181">
        <v>13470.80993378968</v>
      </c>
      <c r="J3132" s="182">
        <v>14206.289898919331</v>
      </c>
      <c r="K3132" s="181">
        <v>14945.963708961761</v>
      </c>
      <c r="L3132" s="181">
        <v>15692.41057961234</v>
      </c>
      <c r="M3132" s="181">
        <v>16447.291408418889</v>
      </c>
      <c r="N3132" s="181">
        <v>17211.805261206016</v>
      </c>
      <c r="O3132" s="181">
        <v>17987.265471771512</v>
      </c>
      <c r="P3132" s="181">
        <v>18774.55282726173</v>
      </c>
      <c r="Q3132" s="181">
        <v>19574.188771365123</v>
      </c>
      <c r="R3132" s="181">
        <v>20386.364266355125</v>
      </c>
      <c r="S3132" s="181">
        <v>21211.042128807647</v>
      </c>
      <c r="T3132" s="181">
        <v>22048.037907085116</v>
      </c>
      <c r="U3132" s="181">
        <v>22896.101877547477</v>
      </c>
      <c r="V3132" s="181">
        <v>23753.702507201408</v>
      </c>
      <c r="W3132" s="181">
        <v>24619.969178539472</v>
      </c>
      <c r="X3132" s="181">
        <v>25493.834913723134</v>
      </c>
      <c r="Y3132" s="181">
        <v>26373.854673791626</v>
      </c>
    </row>
    <row r="3133" spans="1:25" x14ac:dyDescent="0.25">
      <c r="A3133" s="178" t="s">
        <v>2206</v>
      </c>
      <c r="B3133" s="178" t="s">
        <v>2178</v>
      </c>
      <c r="C3133" s="178" t="s">
        <v>2928</v>
      </c>
      <c r="D3133" s="178" t="s">
        <v>2929</v>
      </c>
      <c r="E3133" s="181">
        <v>10304.526777505873</v>
      </c>
      <c r="F3133" s="181">
        <v>11056.000775136516</v>
      </c>
      <c r="G3133" s="181">
        <v>11787.926236101304</v>
      </c>
      <c r="H3133" s="181">
        <v>12512.219971169145</v>
      </c>
      <c r="I3133" s="181">
        <v>13233.786885101299</v>
      </c>
      <c r="J3133" s="182">
        <v>13956.325853777056</v>
      </c>
      <c r="K3133" s="181">
        <v>14682.984875372995</v>
      </c>
      <c r="L3133" s="181">
        <v>15416.297783490139</v>
      </c>
      <c r="M3133" s="181">
        <v>16157.89625167253</v>
      </c>
      <c r="N3133" s="181">
        <v>16908.958247812381</v>
      </c>
      <c r="O3133" s="181">
        <v>17670.773997194912</v>
      </c>
      <c r="P3133" s="181">
        <v>18444.208789245422</v>
      </c>
      <c r="Q3133" s="181">
        <v>19229.774892690108</v>
      </c>
      <c r="R3133" s="181">
        <v>20027.659909762402</v>
      </c>
      <c r="S3133" s="181">
        <v>20837.827311292014</v>
      </c>
      <c r="T3133" s="181">
        <v>21660.095891124729</v>
      </c>
      <c r="U3133" s="181">
        <v>22493.23791489275</v>
      </c>
      <c r="V3133" s="181">
        <v>23335.748797397358</v>
      </c>
      <c r="W3133" s="181">
        <v>24186.773239914233</v>
      </c>
      <c r="X3133" s="181">
        <v>25045.263038408455</v>
      </c>
      <c r="Y3133" s="181">
        <v>25909.798579824725</v>
      </c>
    </row>
    <row r="3134" spans="1:25" x14ac:dyDescent="0.25">
      <c r="A3134" s="178" t="s">
        <v>2206</v>
      </c>
      <c r="B3134" s="178" t="s">
        <v>2178</v>
      </c>
      <c r="C3134" s="178" t="s">
        <v>838</v>
      </c>
      <c r="D3134" s="178" t="s">
        <v>2930</v>
      </c>
      <c r="E3134" s="181">
        <v>4125.9120151924017</v>
      </c>
      <c r="F3134" s="181">
        <v>4253.2233698368664</v>
      </c>
      <c r="G3134" s="181">
        <v>4356.9819553975185</v>
      </c>
      <c r="H3134" s="181">
        <v>4443.3542936267659</v>
      </c>
      <c r="I3134" s="181">
        <v>4515.3241132073272</v>
      </c>
      <c r="J3134" s="182">
        <v>4575.1371206063141</v>
      </c>
      <c r="K3134" s="181">
        <v>4624.6150274653583</v>
      </c>
      <c r="L3134" s="181">
        <v>4665.1922553277491</v>
      </c>
      <c r="M3134" s="181">
        <v>4697.8861887022122</v>
      </c>
      <c r="N3134" s="181">
        <v>4723.4872625792223</v>
      </c>
      <c r="O3134" s="181">
        <v>4742.7440730430799</v>
      </c>
      <c r="P3134" s="181">
        <v>4756.2247449336546</v>
      </c>
      <c r="Q3134" s="181">
        <v>4764.3620791076219</v>
      </c>
      <c r="R3134" s="181">
        <v>4767.4811845481581</v>
      </c>
      <c r="S3134" s="181">
        <v>4765.8397477066928</v>
      </c>
      <c r="T3134" s="181">
        <v>4759.6563343066082</v>
      </c>
      <c r="U3134" s="181">
        <v>4748.9261804533517</v>
      </c>
      <c r="V3134" s="181">
        <v>4733.6201359436036</v>
      </c>
      <c r="W3134" s="181">
        <v>4713.8723333548096</v>
      </c>
      <c r="X3134" s="181">
        <v>4689.7932938379745</v>
      </c>
      <c r="Y3134" s="181">
        <v>4661.4428235210207</v>
      </c>
    </row>
    <row r="3135" spans="1:25" x14ac:dyDescent="0.25">
      <c r="A3135" s="178" t="s">
        <v>2206</v>
      </c>
      <c r="B3135" s="178" t="s">
        <v>2178</v>
      </c>
      <c r="C3135" s="178" t="s">
        <v>240</v>
      </c>
      <c r="D3135" s="178" t="s">
        <v>241</v>
      </c>
      <c r="E3135" s="181">
        <v>15664.931353903954</v>
      </c>
      <c r="F3135" s="181">
        <v>16680.695534006514</v>
      </c>
      <c r="G3135" s="181">
        <v>17655.624883983655</v>
      </c>
      <c r="H3135" s="181">
        <v>18608.886822028879</v>
      </c>
      <c r="I3135" s="181">
        <v>19548.709858830611</v>
      </c>
      <c r="J3135" s="182">
        <v>20481.298845683352</v>
      </c>
      <c r="K3135" s="181">
        <v>21411.869763790619</v>
      </c>
      <c r="L3135" s="181">
        <v>22344.599486104129</v>
      </c>
      <c r="M3135" s="181">
        <v>23282.250565291517</v>
      </c>
      <c r="N3135" s="181">
        <v>24226.860904795689</v>
      </c>
      <c r="O3135" s="181">
        <v>25180.574471160613</v>
      </c>
      <c r="P3135" s="181">
        <v>26144.88017081633</v>
      </c>
      <c r="Q3135" s="181">
        <v>27120.733041930369</v>
      </c>
      <c r="R3135" s="181">
        <v>28108.609090808593</v>
      </c>
      <c r="S3135" s="181">
        <v>29108.658103154525</v>
      </c>
      <c r="T3135" s="181">
        <v>30120.821883044115</v>
      </c>
      <c r="U3135" s="181">
        <v>31143.590000386183</v>
      </c>
      <c r="V3135" s="181">
        <v>32175.091000770619</v>
      </c>
      <c r="W3135" s="181">
        <v>33214.369122400094</v>
      </c>
      <c r="X3135" s="181">
        <v>34260.211824805505</v>
      </c>
      <c r="Y3135" s="181">
        <v>35310.909991157227</v>
      </c>
    </row>
    <row r="3136" spans="1:25" x14ac:dyDescent="0.25">
      <c r="A3136" s="178" t="s">
        <v>2206</v>
      </c>
      <c r="B3136" s="178" t="s">
        <v>2191</v>
      </c>
      <c r="C3136" s="178" t="s">
        <v>218</v>
      </c>
      <c r="D3136" s="178" t="s">
        <v>2931</v>
      </c>
      <c r="E3136" s="181">
        <v>497245.11819757632</v>
      </c>
      <c r="F3136" s="181">
        <v>502041.21403210046</v>
      </c>
      <c r="G3136" s="181">
        <v>506894.09895996796</v>
      </c>
      <c r="H3136" s="181">
        <v>511984.72447836137</v>
      </c>
      <c r="I3136" s="181">
        <v>517212.93496947637</v>
      </c>
      <c r="J3136" s="182">
        <v>522482.77883142058</v>
      </c>
      <c r="K3136" s="181">
        <v>527716.39783415734</v>
      </c>
      <c r="L3136" s="181">
        <v>532860.02257379959</v>
      </c>
      <c r="M3136" s="181">
        <v>537860.48908266355</v>
      </c>
      <c r="N3136" s="181">
        <v>542673.67958100128</v>
      </c>
      <c r="O3136" s="181">
        <v>547276.14891358837</v>
      </c>
      <c r="P3136" s="181">
        <v>551649.59628792328</v>
      </c>
      <c r="Q3136" s="181">
        <v>555779.71905029414</v>
      </c>
      <c r="R3136" s="181">
        <v>559655.15998404042</v>
      </c>
      <c r="S3136" s="181">
        <v>563266.24092355382</v>
      </c>
      <c r="T3136" s="181">
        <v>566605.59057661297</v>
      </c>
      <c r="U3136" s="181">
        <v>569697.55510306335</v>
      </c>
      <c r="V3136" s="181">
        <v>572568.15082308836</v>
      </c>
      <c r="W3136" s="181">
        <v>575215.89931248454</v>
      </c>
      <c r="X3136" s="181">
        <v>577638.79982134618</v>
      </c>
      <c r="Y3136" s="181">
        <v>579830.15764777944</v>
      </c>
    </row>
    <row r="3137" spans="1:25" x14ac:dyDescent="0.25">
      <c r="A3137" s="178" t="s">
        <v>2206</v>
      </c>
      <c r="B3137" s="178" t="s">
        <v>2191</v>
      </c>
      <c r="C3137" s="178" t="s">
        <v>276</v>
      </c>
      <c r="D3137" s="178" t="s">
        <v>2932</v>
      </c>
      <c r="E3137" s="181">
        <v>4177.4611383265956</v>
      </c>
      <c r="F3137" s="181">
        <v>4411.3764055197071</v>
      </c>
      <c r="G3137" s="181">
        <v>4658.4864301335438</v>
      </c>
      <c r="H3137" s="181">
        <v>4921.2729992032409</v>
      </c>
      <c r="I3137" s="181">
        <v>5199.7526619152241</v>
      </c>
      <c r="J3137" s="182">
        <v>5493.8670238453496</v>
      </c>
      <c r="K3137" s="181">
        <v>5803.6285243369866</v>
      </c>
      <c r="L3137" s="181">
        <v>6129.2171848452108</v>
      </c>
      <c r="M3137" s="181">
        <v>6470.7462397540239</v>
      </c>
      <c r="N3137" s="181">
        <v>6828.3588878319688</v>
      </c>
      <c r="O3137" s="181">
        <v>7202.3953460912498</v>
      </c>
      <c r="P3137" s="181">
        <v>7593.2306885045855</v>
      </c>
      <c r="Q3137" s="181">
        <v>8001.2684010052099</v>
      </c>
      <c r="R3137" s="181">
        <v>8426.9324148609066</v>
      </c>
      <c r="S3137" s="181">
        <v>8870.6526908728247</v>
      </c>
      <c r="T3137" s="181">
        <v>9332.8774424013627</v>
      </c>
      <c r="U3137" s="181">
        <v>9814.5844804415428</v>
      </c>
      <c r="V3137" s="181">
        <v>10316.861565774074</v>
      </c>
      <c r="W3137" s="181">
        <v>10840.371172055402</v>
      </c>
      <c r="X3137" s="181">
        <v>11385.771987682314</v>
      </c>
      <c r="Y3137" s="181">
        <v>11953.629191056341</v>
      </c>
    </row>
    <row r="3138" spans="1:25" x14ac:dyDescent="0.25">
      <c r="A3138" s="178" t="s">
        <v>2206</v>
      </c>
      <c r="B3138" s="178" t="s">
        <v>2191</v>
      </c>
      <c r="C3138" s="178" t="s">
        <v>583</v>
      </c>
      <c r="D3138" s="178" t="s">
        <v>2933</v>
      </c>
      <c r="E3138" s="181">
        <v>17854.003032607328</v>
      </c>
      <c r="F3138" s="181">
        <v>18415.712986029692</v>
      </c>
      <c r="G3138" s="181">
        <v>18995.489630720891</v>
      </c>
      <c r="H3138" s="181">
        <v>19600.82499724019</v>
      </c>
      <c r="I3138" s="181">
        <v>20228.832373834593</v>
      </c>
      <c r="J3138" s="182">
        <v>20876.491310193873</v>
      </c>
      <c r="K3138" s="181">
        <v>21541.215638650647</v>
      </c>
      <c r="L3138" s="181">
        <v>22221.166232664098</v>
      </c>
      <c r="M3138" s="181">
        <v>22914.344722858285</v>
      </c>
      <c r="N3138" s="181">
        <v>23618.953359833278</v>
      </c>
      <c r="O3138" s="181">
        <v>24333.943883538239</v>
      </c>
      <c r="P3138" s="181">
        <v>25058.402221269611</v>
      </c>
      <c r="Q3138" s="181">
        <v>25791.515189733898</v>
      </c>
      <c r="R3138" s="181">
        <v>26532.536142658235</v>
      </c>
      <c r="S3138" s="181">
        <v>27280.734908032591</v>
      </c>
      <c r="T3138" s="181">
        <v>28035.434316473329</v>
      </c>
      <c r="U3138" s="181">
        <v>28797.50612169311</v>
      </c>
      <c r="V3138" s="181">
        <v>29567.989870075085</v>
      </c>
      <c r="W3138" s="181">
        <v>30346.568275850233</v>
      </c>
      <c r="X3138" s="181">
        <v>31132.869554681183</v>
      </c>
      <c r="Y3138" s="181">
        <v>31926.233471808926</v>
      </c>
    </row>
    <row r="3139" spans="1:25" x14ac:dyDescent="0.25">
      <c r="A3139" s="178" t="s">
        <v>2206</v>
      </c>
      <c r="B3139" s="178" t="s">
        <v>2191</v>
      </c>
      <c r="C3139" s="178" t="s">
        <v>352</v>
      </c>
      <c r="D3139" s="178" t="s">
        <v>2934</v>
      </c>
      <c r="E3139" s="181">
        <v>1454.0561122595886</v>
      </c>
      <c r="F3139" s="181">
        <v>1535.475403247709</v>
      </c>
      <c r="G3139" s="181">
        <v>1621.4874162366075</v>
      </c>
      <c r="H3139" s="181">
        <v>1712.9559911252734</v>
      </c>
      <c r="I3139" s="181">
        <v>1809.8868882176037</v>
      </c>
      <c r="J3139" s="182">
        <v>1912.259782065549</v>
      </c>
      <c r="K3139" s="181">
        <v>2020.079002452836</v>
      </c>
      <c r="L3139" s="181">
        <v>2133.407209758203</v>
      </c>
      <c r="M3139" s="181">
        <v>2252.283817669228</v>
      </c>
      <c r="N3139" s="181">
        <v>2376.7586696285607</v>
      </c>
      <c r="O3139" s="181">
        <v>2506.950185559142</v>
      </c>
      <c r="P3139" s="181">
        <v>2642.9889181063518</v>
      </c>
      <c r="Q3139" s="181">
        <v>2785.0153093157296</v>
      </c>
      <c r="R3139" s="181">
        <v>2933.1769176757184</v>
      </c>
      <c r="S3139" s="181">
        <v>3087.6234003848504</v>
      </c>
      <c r="T3139" s="181">
        <v>3248.510767841477</v>
      </c>
      <c r="U3139" s="181">
        <v>3416.1793684071667</v>
      </c>
      <c r="V3139" s="181">
        <v>3591.0078208552586</v>
      </c>
      <c r="W3139" s="181">
        <v>3773.2267135353436</v>
      </c>
      <c r="X3139" s="181">
        <v>3963.0653172551461</v>
      </c>
      <c r="Y3139" s="181">
        <v>4160.7203546368646</v>
      </c>
    </row>
    <row r="3140" spans="1:25" x14ac:dyDescent="0.25">
      <c r="A3140" s="178" t="s">
        <v>2206</v>
      </c>
      <c r="B3140" s="178" t="s">
        <v>2191</v>
      </c>
      <c r="C3140" s="178" t="s">
        <v>305</v>
      </c>
      <c r="D3140" s="178" t="s">
        <v>2935</v>
      </c>
      <c r="E3140" s="181">
        <v>1369.9117218535998</v>
      </c>
      <c r="F3140" s="181">
        <v>1446.6193813237064</v>
      </c>
      <c r="G3140" s="181">
        <v>1527.6539877740806</v>
      </c>
      <c r="H3140" s="181">
        <v>1613.8293917799876</v>
      </c>
      <c r="I3140" s="181">
        <v>1705.151020303814</v>
      </c>
      <c r="J3140" s="182">
        <v>1801.5997241055136</v>
      </c>
      <c r="K3140" s="181">
        <v>1903.1795824096982</v>
      </c>
      <c r="L3140" s="181">
        <v>2009.9496295181436</v>
      </c>
      <c r="M3140" s="181">
        <v>2121.9469982981159</v>
      </c>
      <c r="N3140" s="181">
        <v>2239.2186478152021</v>
      </c>
      <c r="O3140" s="181">
        <v>2361.8761451809951</v>
      </c>
      <c r="P3140" s="181">
        <v>2490.0424881242047</v>
      </c>
      <c r="Q3140" s="181">
        <v>2623.8499914866061</v>
      </c>
      <c r="R3140" s="181">
        <v>2763.4376747333167</v>
      </c>
      <c r="S3140" s="181">
        <v>2908.9465345898416</v>
      </c>
      <c r="T3140" s="181">
        <v>3060.5235533298574</v>
      </c>
      <c r="U3140" s="181">
        <v>3218.4893837851878</v>
      </c>
      <c r="V3140" s="181">
        <v>3383.2007345390407</v>
      </c>
      <c r="W3140" s="181">
        <v>3554.8748500845036</v>
      </c>
      <c r="X3140" s="181">
        <v>3733.7277336172806</v>
      </c>
      <c r="Y3140" s="181">
        <v>3919.9447236699302</v>
      </c>
    </row>
    <row r="3141" spans="1:25" x14ac:dyDescent="0.25">
      <c r="A3141" s="178" t="s">
        <v>2206</v>
      </c>
      <c r="B3141" s="178" t="s">
        <v>2191</v>
      </c>
      <c r="C3141" s="178" t="s">
        <v>240</v>
      </c>
      <c r="D3141" s="178" t="s">
        <v>241</v>
      </c>
      <c r="E3141" s="181">
        <v>2955.3151752347326</v>
      </c>
      <c r="F3141" s="181">
        <v>3120.7968675747375</v>
      </c>
      <c r="G3141" s="181">
        <v>3295.6130972204878</v>
      </c>
      <c r="H3141" s="181">
        <v>3481.5195867613202</v>
      </c>
      <c r="I3141" s="181">
        <v>3678.5280438014847</v>
      </c>
      <c r="J3141" s="182">
        <v>3886.5971576208804</v>
      </c>
      <c r="K3141" s="181">
        <v>4105.7357283445144</v>
      </c>
      <c r="L3141" s="181">
        <v>4336.0711108705973</v>
      </c>
      <c r="M3141" s="181">
        <v>4577.683412058851</v>
      </c>
      <c r="N3141" s="181">
        <v>4830.6739368597555</v>
      </c>
      <c r="O3141" s="181">
        <v>5095.2833693792181</v>
      </c>
      <c r="P3141" s="181">
        <v>5371.7770530319831</v>
      </c>
      <c r="Q3141" s="181">
        <v>5660.4404310722175</v>
      </c>
      <c r="R3141" s="181">
        <v>5961.5734106606251</v>
      </c>
      <c r="S3141" s="181">
        <v>6275.4801645084071</v>
      </c>
      <c r="T3141" s="181">
        <v>6602.4777779700116</v>
      </c>
      <c r="U3141" s="181">
        <v>6943.2579964803826</v>
      </c>
      <c r="V3141" s="181">
        <v>7298.5903486684674</v>
      </c>
      <c r="W3141" s="181">
        <v>7668.9434968114847</v>
      </c>
      <c r="X3141" s="181">
        <v>8054.7834253316287</v>
      </c>
      <c r="Y3141" s="181">
        <v>8456.509965669924</v>
      </c>
    </row>
    <row r="3142" spans="1:25" x14ac:dyDescent="0.25">
      <c r="A3142" s="178" t="s">
        <v>2206</v>
      </c>
      <c r="B3142" s="178" t="s">
        <v>2194</v>
      </c>
      <c r="C3142" s="178" t="s">
        <v>218</v>
      </c>
      <c r="D3142" s="178" t="s">
        <v>2936</v>
      </c>
      <c r="E3142" s="181">
        <v>365660.67542430043</v>
      </c>
      <c r="F3142" s="181">
        <v>371045.25122162327</v>
      </c>
      <c r="G3142" s="181">
        <v>376486.74956329161</v>
      </c>
      <c r="H3142" s="181">
        <v>382156.30313296791</v>
      </c>
      <c r="I3142" s="181">
        <v>387992.07703071408</v>
      </c>
      <c r="J3142" s="182">
        <v>393930.53892229684</v>
      </c>
      <c r="K3142" s="181">
        <v>399924.99322993687</v>
      </c>
      <c r="L3142" s="181">
        <v>405939.19179342507</v>
      </c>
      <c r="M3142" s="181">
        <v>411935.92108403478</v>
      </c>
      <c r="N3142" s="181">
        <v>417882.37449127965</v>
      </c>
      <c r="O3142" s="181">
        <v>423762.63097483787</v>
      </c>
      <c r="P3142" s="181">
        <v>429564.21115568897</v>
      </c>
      <c r="Q3142" s="181">
        <v>435277.76693739882</v>
      </c>
      <c r="R3142" s="181">
        <v>440896.71987841121</v>
      </c>
      <c r="S3142" s="181">
        <v>446415.36589884624</v>
      </c>
      <c r="T3142" s="181">
        <v>451829.06294747948</v>
      </c>
      <c r="U3142" s="181">
        <v>457129.42688592884</v>
      </c>
      <c r="V3142" s="181">
        <v>462310.66014936235</v>
      </c>
      <c r="W3142" s="181">
        <v>467374.67385711259</v>
      </c>
      <c r="X3142" s="181">
        <v>472322.79676775215</v>
      </c>
      <c r="Y3142" s="181">
        <v>477151.17838425166</v>
      </c>
    </row>
    <row r="3143" spans="1:25" x14ac:dyDescent="0.25">
      <c r="A3143" s="178" t="s">
        <v>2206</v>
      </c>
      <c r="B3143" s="178" t="s">
        <v>2194</v>
      </c>
      <c r="C3143" s="178" t="s">
        <v>240</v>
      </c>
      <c r="D3143" s="178" t="s">
        <v>241</v>
      </c>
      <c r="E3143" s="181">
        <v>1326.7759219076095</v>
      </c>
      <c r="F3143" s="181">
        <v>1392.3803612895385</v>
      </c>
      <c r="G3143" s="181">
        <v>1461.1418988827052</v>
      </c>
      <c r="H3143" s="181">
        <v>1533.894227060521</v>
      </c>
      <c r="I3143" s="181">
        <v>1610.604582013344</v>
      </c>
      <c r="J3143" s="182">
        <v>1691.2095037080842</v>
      </c>
      <c r="K3143" s="181">
        <v>1775.6934536463723</v>
      </c>
      <c r="L3143" s="181">
        <v>1864.069572267782</v>
      </c>
      <c r="M3143" s="181">
        <v>1956.3316731666018</v>
      </c>
      <c r="N3143" s="181">
        <v>2052.4782464024806</v>
      </c>
      <c r="O3143" s="181">
        <v>2152.577778079557</v>
      </c>
      <c r="P3143" s="181">
        <v>2256.7111502207372</v>
      </c>
      <c r="Q3143" s="181">
        <v>2364.9722845744864</v>
      </c>
      <c r="R3143" s="181">
        <v>2477.4684108968627</v>
      </c>
      <c r="S3143" s="181">
        <v>2594.3112559629335</v>
      </c>
      <c r="T3143" s="181">
        <v>2715.61872630465</v>
      </c>
      <c r="U3143" s="181">
        <v>2841.4858557470711</v>
      </c>
      <c r="V3143" s="181">
        <v>2972.0212775967298</v>
      </c>
      <c r="W3143" s="181">
        <v>3107.383597441486</v>
      </c>
      <c r="X3143" s="181">
        <v>3247.7327777528931</v>
      </c>
      <c r="Y3143" s="181">
        <v>3393.1969577388581</v>
      </c>
    </row>
    <row r="3144" spans="1:25" x14ac:dyDescent="0.25">
      <c r="A3144" s="178" t="s">
        <v>2206</v>
      </c>
      <c r="B3144" s="178" t="s">
        <v>2196</v>
      </c>
      <c r="C3144" s="178" t="s">
        <v>218</v>
      </c>
      <c r="D3144" s="178" t="s">
        <v>2937</v>
      </c>
      <c r="E3144" s="181">
        <v>7764.581358057224</v>
      </c>
      <c r="F3144" s="181">
        <v>7638.7554227777282</v>
      </c>
      <c r="G3144" s="181">
        <v>7538.2373995832886</v>
      </c>
      <c r="H3144" s="181">
        <v>7460.9379891782201</v>
      </c>
      <c r="I3144" s="181">
        <v>7401.7138747304034</v>
      </c>
      <c r="J3144" s="182">
        <v>7356.5683378508329</v>
      </c>
      <c r="K3144" s="181">
        <v>7322.6331874575253</v>
      </c>
      <c r="L3144" s="181">
        <v>7297.4243563743839</v>
      </c>
      <c r="M3144" s="181">
        <v>7278.7361009480783</v>
      </c>
      <c r="N3144" s="181">
        <v>7264.8877036180374</v>
      </c>
      <c r="O3144" s="181">
        <v>7254.6550237101001</v>
      </c>
      <c r="P3144" s="181">
        <v>7246.9260315227975</v>
      </c>
      <c r="Q3144" s="181">
        <v>7240.6942726861826</v>
      </c>
      <c r="R3144" s="181">
        <v>7235.1088831008583</v>
      </c>
      <c r="S3144" s="181">
        <v>7229.5674666664436</v>
      </c>
      <c r="T3144" s="181">
        <v>7223.701378976918</v>
      </c>
      <c r="U3144" s="181">
        <v>7216.3961508555594</v>
      </c>
      <c r="V3144" s="181">
        <v>7206.5387159779857</v>
      </c>
      <c r="W3144" s="181">
        <v>7193.9449244434254</v>
      </c>
      <c r="X3144" s="181">
        <v>7178.532137964723</v>
      </c>
      <c r="Y3144" s="181">
        <v>7160.2696774396027</v>
      </c>
    </row>
    <row r="3145" spans="1:25" x14ac:dyDescent="0.25">
      <c r="A3145" s="178" t="s">
        <v>2206</v>
      </c>
      <c r="B3145" s="178" t="s">
        <v>2196</v>
      </c>
      <c r="C3145" s="178" t="s">
        <v>240</v>
      </c>
      <c r="D3145" s="178" t="s">
        <v>241</v>
      </c>
      <c r="E3145" s="181">
        <v>20821.137527204864</v>
      </c>
      <c r="F3145" s="181">
        <v>20853.236552282873</v>
      </c>
      <c r="G3145" s="181">
        <v>20950.053290373628</v>
      </c>
      <c r="H3145" s="181">
        <v>21109.269709491105</v>
      </c>
      <c r="I3145" s="181">
        <v>21319.476088817606</v>
      </c>
      <c r="J3145" s="182">
        <v>21571.679828800254</v>
      </c>
      <c r="K3145" s="181">
        <v>21859.510298395646</v>
      </c>
      <c r="L3145" s="181">
        <v>22177.225258478975</v>
      </c>
      <c r="M3145" s="181">
        <v>22519.463332239084</v>
      </c>
      <c r="N3145" s="181">
        <v>22882.07607582022</v>
      </c>
      <c r="O3145" s="181">
        <v>23262.03698661055</v>
      </c>
      <c r="P3145" s="181">
        <v>23656.433055769827</v>
      </c>
      <c r="Q3145" s="181">
        <v>24062.464191126608</v>
      </c>
      <c r="R3145" s="181">
        <v>24477.632959571969</v>
      </c>
      <c r="S3145" s="181">
        <v>24900.101576981793</v>
      </c>
      <c r="T3145" s="181">
        <v>25328.708450778591</v>
      </c>
      <c r="U3145" s="181">
        <v>25759.538834896855</v>
      </c>
      <c r="V3145" s="181">
        <v>26188.395950356819</v>
      </c>
      <c r="W3145" s="181">
        <v>26614.219834402153</v>
      </c>
      <c r="X3145" s="181">
        <v>27036.267647696739</v>
      </c>
      <c r="Y3145" s="181">
        <v>27453.955436818902</v>
      </c>
    </row>
    <row r="3146" spans="1:25" x14ac:dyDescent="0.25">
      <c r="A3146" s="178" t="s">
        <v>2206</v>
      </c>
      <c r="B3146" s="178" t="s">
        <v>2200</v>
      </c>
      <c r="C3146" s="178" t="s">
        <v>698</v>
      </c>
      <c r="D3146" s="178" t="s">
        <v>2938</v>
      </c>
      <c r="E3146" s="181">
        <v>2363.7214874663564</v>
      </c>
      <c r="F3146" s="181">
        <v>2454.054446061934</v>
      </c>
      <c r="G3146" s="181">
        <v>2543.6432142745716</v>
      </c>
      <c r="H3146" s="181">
        <v>2634.6384052290191</v>
      </c>
      <c r="I3146" s="181">
        <v>2727.4124007678301</v>
      </c>
      <c r="J3146" s="182">
        <v>2822.1781462285708</v>
      </c>
      <c r="K3146" s="181">
        <v>2919.1490383734376</v>
      </c>
      <c r="L3146" s="181">
        <v>3018.4072594491086</v>
      </c>
      <c r="M3146" s="181">
        <v>3119.9051819730867</v>
      </c>
      <c r="N3146" s="181">
        <v>3223.5976222301583</v>
      </c>
      <c r="O3146" s="181">
        <v>3329.4946383817919</v>
      </c>
      <c r="P3146" s="181">
        <v>3437.5443085942402</v>
      </c>
      <c r="Q3146" s="181">
        <v>3547.6510795371387</v>
      </c>
      <c r="R3146" s="181">
        <v>3659.6945456989206</v>
      </c>
      <c r="S3146" s="181">
        <v>3773.5669655202064</v>
      </c>
      <c r="T3146" s="181">
        <v>3889.1991135055819</v>
      </c>
      <c r="U3146" s="181">
        <v>4005.9892049733653</v>
      </c>
      <c r="V3146" s="181">
        <v>4123.2769738542584</v>
      </c>
      <c r="W3146" s="181">
        <v>4240.9324587764559</v>
      </c>
      <c r="X3146" s="181">
        <v>4358.8294580278653</v>
      </c>
      <c r="Y3146" s="181">
        <v>4476.824542123135</v>
      </c>
    </row>
    <row r="3147" spans="1:25" x14ac:dyDescent="0.25">
      <c r="A3147" s="178" t="s">
        <v>2206</v>
      </c>
      <c r="B3147" s="178" t="s">
        <v>2200</v>
      </c>
      <c r="C3147" s="178" t="s">
        <v>488</v>
      </c>
      <c r="D3147" s="178" t="s">
        <v>2939</v>
      </c>
      <c r="E3147" s="181">
        <v>2610.049388895764</v>
      </c>
      <c r="F3147" s="181">
        <v>2673.2557476058128</v>
      </c>
      <c r="G3147" s="181">
        <v>2733.4831636496624</v>
      </c>
      <c r="H3147" s="181">
        <v>2793.0912230420649</v>
      </c>
      <c r="I3147" s="181">
        <v>2852.4550266630813</v>
      </c>
      <c r="J3147" s="182">
        <v>2911.7649421355</v>
      </c>
      <c r="K3147" s="181">
        <v>2971.2011199571621</v>
      </c>
      <c r="L3147" s="181">
        <v>3030.8016245376753</v>
      </c>
      <c r="M3147" s="181">
        <v>3090.4730682532963</v>
      </c>
      <c r="N3147" s="181">
        <v>3150.1286302232788</v>
      </c>
      <c r="O3147" s="181">
        <v>3209.7386672742764</v>
      </c>
      <c r="P3147" s="181">
        <v>3269.2155220339682</v>
      </c>
      <c r="Q3147" s="181">
        <v>3328.4346921896567</v>
      </c>
      <c r="R3147" s="181">
        <v>3387.2548452623878</v>
      </c>
      <c r="S3147" s="181">
        <v>3445.5534268164629</v>
      </c>
      <c r="T3147" s="181">
        <v>3503.2489330771868</v>
      </c>
      <c r="U3147" s="181">
        <v>3559.7908972759524</v>
      </c>
      <c r="V3147" s="181">
        <v>3614.6072511960328</v>
      </c>
      <c r="W3147" s="181">
        <v>3667.6159763716191</v>
      </c>
      <c r="X3147" s="181">
        <v>3718.7438980843162</v>
      </c>
      <c r="Y3147" s="181">
        <v>3767.908605609352</v>
      </c>
    </row>
    <row r="3148" spans="1:25" x14ac:dyDescent="0.25">
      <c r="A3148" s="178" t="s">
        <v>2206</v>
      </c>
      <c r="B3148" s="178" t="s">
        <v>2200</v>
      </c>
      <c r="C3148" s="178" t="s">
        <v>1236</v>
      </c>
      <c r="D3148" s="178" t="s">
        <v>2940</v>
      </c>
      <c r="E3148" s="181">
        <v>1719.1634787260734</v>
      </c>
      <c r="F3148" s="181">
        <v>1766.9943176250704</v>
      </c>
      <c r="G3148" s="181">
        <v>1813.1646334354282</v>
      </c>
      <c r="H3148" s="181">
        <v>1859.2258482711727</v>
      </c>
      <c r="I3148" s="181">
        <v>1905.4257359461515</v>
      </c>
      <c r="J3148" s="182">
        <v>1951.8917398829813</v>
      </c>
      <c r="K3148" s="181">
        <v>1998.746222418504</v>
      </c>
      <c r="L3148" s="181">
        <v>2046.0173382054149</v>
      </c>
      <c r="M3148" s="181">
        <v>2093.6445649528282</v>
      </c>
      <c r="N3148" s="181">
        <v>2141.5709693318345</v>
      </c>
      <c r="O3148" s="181">
        <v>2189.7778060787227</v>
      </c>
      <c r="P3148" s="181">
        <v>2238.2063333999517</v>
      </c>
      <c r="Q3148" s="181">
        <v>2286.7716555295324</v>
      </c>
      <c r="R3148" s="181">
        <v>2335.3760691195639</v>
      </c>
      <c r="S3148" s="181">
        <v>2383.9334852409183</v>
      </c>
      <c r="T3148" s="181">
        <v>2432.385110333701</v>
      </c>
      <c r="U3148" s="181">
        <v>2480.3445766573791</v>
      </c>
      <c r="V3148" s="181">
        <v>2527.4049876630324</v>
      </c>
      <c r="W3148" s="181">
        <v>2573.4976205376015</v>
      </c>
      <c r="X3148" s="181">
        <v>2618.5590869350026</v>
      </c>
      <c r="Y3148" s="181">
        <v>2662.5186592585383</v>
      </c>
    </row>
    <row r="3149" spans="1:25" x14ac:dyDescent="0.25">
      <c r="A3149" s="178" t="s">
        <v>2206</v>
      </c>
      <c r="B3149" s="178" t="s">
        <v>2200</v>
      </c>
      <c r="C3149" s="178" t="s">
        <v>522</v>
      </c>
      <c r="D3149" s="178" t="s">
        <v>2941</v>
      </c>
      <c r="E3149" s="181">
        <v>1815.6419067859247</v>
      </c>
      <c r="F3149" s="181">
        <v>1885.0292293024586</v>
      </c>
      <c r="G3149" s="181">
        <v>1953.8449179555878</v>
      </c>
      <c r="H3149" s="181">
        <v>2023.7409200391389</v>
      </c>
      <c r="I3149" s="181">
        <v>2095.0032726696891</v>
      </c>
      <c r="J3149" s="182">
        <v>2167.7955452359292</v>
      </c>
      <c r="K3149" s="181">
        <v>2242.2816538786869</v>
      </c>
      <c r="L3149" s="181">
        <v>2318.5247251261308</v>
      </c>
      <c r="M3149" s="181">
        <v>2396.4881749502379</v>
      </c>
      <c r="N3149" s="181">
        <v>2476.1372964503512</v>
      </c>
      <c r="O3149" s="181">
        <v>2557.4798155872345</v>
      </c>
      <c r="P3149" s="181">
        <v>2640.4758497191601</v>
      </c>
      <c r="Q3149" s="181">
        <v>2725.0520016071282</v>
      </c>
      <c r="R3149" s="181">
        <v>2811.115784342775</v>
      </c>
      <c r="S3149" s="181">
        <v>2898.5844385606888</v>
      </c>
      <c r="T3149" s="181">
        <v>2987.4047901829772</v>
      </c>
      <c r="U3149" s="181">
        <v>3077.114591227923</v>
      </c>
      <c r="V3149" s="181">
        <v>3167.2066724916235</v>
      </c>
      <c r="W3149" s="181">
        <v>3257.5812069368553</v>
      </c>
      <c r="X3149" s="181">
        <v>3348.1412554282779</v>
      </c>
      <c r="Y3149" s="181">
        <v>3438.7766456864342</v>
      </c>
    </row>
    <row r="3150" spans="1:25" x14ac:dyDescent="0.25">
      <c r="A3150" s="178" t="s">
        <v>2206</v>
      </c>
      <c r="B3150" s="178" t="s">
        <v>2200</v>
      </c>
      <c r="C3150" s="178" t="s">
        <v>1026</v>
      </c>
      <c r="D3150" s="178" t="s">
        <v>2942</v>
      </c>
      <c r="E3150" s="181">
        <v>2565.9156398896621</v>
      </c>
      <c r="F3150" s="181">
        <v>2483.8745106609449</v>
      </c>
      <c r="G3150" s="181">
        <v>2400.4962833759091</v>
      </c>
      <c r="H3150" s="181">
        <v>2318.2765795773553</v>
      </c>
      <c r="I3150" s="181">
        <v>2237.6616899099567</v>
      </c>
      <c r="J3150" s="182">
        <v>2158.8746490574363</v>
      </c>
      <c r="K3150" s="181">
        <v>2082.0859663802075</v>
      </c>
      <c r="L3150" s="181">
        <v>2007.3338640212457</v>
      </c>
      <c r="M3150" s="181">
        <v>1934.5615700085891</v>
      </c>
      <c r="N3150" s="181">
        <v>1863.7230388027688</v>
      </c>
      <c r="O3150" s="181">
        <v>1794.8090604349663</v>
      </c>
      <c r="P3150" s="181">
        <v>1727.7767453083138</v>
      </c>
      <c r="Q3150" s="181">
        <v>1662.5687195947883</v>
      </c>
      <c r="R3150" s="181">
        <v>1599.1269075201797</v>
      </c>
      <c r="S3150" s="181">
        <v>1537.4094272891141</v>
      </c>
      <c r="T3150" s="181">
        <v>1477.3964216513746</v>
      </c>
      <c r="U3150" s="181">
        <v>1418.8811713643347</v>
      </c>
      <c r="V3150" s="181">
        <v>1361.6896798557091</v>
      </c>
      <c r="W3150" s="181">
        <v>1305.8592792504512</v>
      </c>
      <c r="X3150" s="181">
        <v>1251.4234449980552</v>
      </c>
      <c r="Y3150" s="181">
        <v>1198.4057101463745</v>
      </c>
    </row>
    <row r="3151" spans="1:25" x14ac:dyDescent="0.25">
      <c r="A3151" s="178" t="s">
        <v>2206</v>
      </c>
      <c r="B3151" s="178" t="s">
        <v>2200</v>
      </c>
      <c r="C3151" s="178" t="s">
        <v>240</v>
      </c>
      <c r="D3151" s="178" t="s">
        <v>241</v>
      </c>
      <c r="E3151" s="181">
        <v>82678.93374852468</v>
      </c>
      <c r="F3151" s="181">
        <v>84153.003727847114</v>
      </c>
      <c r="G3151" s="181">
        <v>85558.688478689728</v>
      </c>
      <c r="H3151" s="181">
        <v>86971.910525704836</v>
      </c>
      <c r="I3151" s="181">
        <v>88405.334512701724</v>
      </c>
      <c r="J3151" s="182">
        <v>89865.602392791669</v>
      </c>
      <c r="K3151" s="181">
        <v>91358.872555681723</v>
      </c>
      <c r="L3151" s="181">
        <v>92886.818048907866</v>
      </c>
      <c r="M3151" s="181">
        <v>94447.043365941572</v>
      </c>
      <c r="N3151" s="181">
        <v>96037.349690215342</v>
      </c>
      <c r="O3151" s="181">
        <v>97657.264585819765</v>
      </c>
      <c r="P3151" s="181">
        <v>99304.52218492933</v>
      </c>
      <c r="Q3151" s="181">
        <v>100975.7170383318</v>
      </c>
      <c r="R3151" s="181">
        <v>102666.91005625116</v>
      </c>
      <c r="S3151" s="181">
        <v>104374.69956796568</v>
      </c>
      <c r="T3151" s="181">
        <v>106096.88525801038</v>
      </c>
      <c r="U3151" s="181">
        <v>107817.01432695676</v>
      </c>
      <c r="V3151" s="181">
        <v>109517.90667853283</v>
      </c>
      <c r="W3151" s="181">
        <v>111197.12189791954</v>
      </c>
      <c r="X3151" s="181">
        <v>112852.38374170881</v>
      </c>
      <c r="Y3151" s="181">
        <v>114481.03330956011</v>
      </c>
    </row>
    <row r="3152" spans="1:25" x14ac:dyDescent="0.25">
      <c r="A3152" s="178" t="s">
        <v>2206</v>
      </c>
      <c r="B3152" s="178" t="s">
        <v>2204</v>
      </c>
      <c r="C3152" s="178" t="s">
        <v>218</v>
      </c>
      <c r="D3152" s="178" t="s">
        <v>2943</v>
      </c>
      <c r="E3152" s="181">
        <v>6950.4381698396892</v>
      </c>
      <c r="F3152" s="181">
        <v>7202.9078967190271</v>
      </c>
      <c r="G3152" s="181">
        <v>7417.5391579189363</v>
      </c>
      <c r="H3152" s="181">
        <v>7605.7655113127885</v>
      </c>
      <c r="I3152" s="181">
        <v>7773.326862144103</v>
      </c>
      <c r="J3152" s="182">
        <v>7924.5836937681979</v>
      </c>
      <c r="K3152" s="181">
        <v>8063.0912782789628</v>
      </c>
      <c r="L3152" s="181">
        <v>8191.5956452512719</v>
      </c>
      <c r="M3152" s="181">
        <v>8312.0377785200817</v>
      </c>
      <c r="N3152" s="181">
        <v>8425.8951805643683</v>
      </c>
      <c r="O3152" s="181">
        <v>8534.5066497531952</v>
      </c>
      <c r="P3152" s="181">
        <v>8638.8585518627769</v>
      </c>
      <c r="Q3152" s="181">
        <v>8739.6649791583914</v>
      </c>
      <c r="R3152" s="181">
        <v>8837.4107010770349</v>
      </c>
      <c r="S3152" s="181">
        <v>8932.3997044140178</v>
      </c>
      <c r="T3152" s="181">
        <v>9024.8555465271984</v>
      </c>
      <c r="U3152" s="181">
        <v>9114.4760716002584</v>
      </c>
      <c r="V3152" s="181">
        <v>9200.8666493647506</v>
      </c>
      <c r="W3152" s="181">
        <v>9284.0380227490405</v>
      </c>
      <c r="X3152" s="181">
        <v>9363.927173642398</v>
      </c>
      <c r="Y3152" s="181">
        <v>9440.3708907734836</v>
      </c>
    </row>
    <row r="3153" spans="1:25" x14ac:dyDescent="0.25">
      <c r="A3153" s="178" t="s">
        <v>2206</v>
      </c>
      <c r="B3153" s="178" t="s">
        <v>2204</v>
      </c>
      <c r="C3153" s="178" t="s">
        <v>560</v>
      </c>
      <c r="D3153" s="178" t="s">
        <v>2944</v>
      </c>
      <c r="E3153" s="181">
        <v>2956.0396172583623</v>
      </c>
      <c r="F3153" s="181">
        <v>3099.3802070686697</v>
      </c>
      <c r="G3153" s="181">
        <v>3229.2061373716788</v>
      </c>
      <c r="H3153" s="181">
        <v>3350.0229413683201</v>
      </c>
      <c r="I3153" s="181">
        <v>3464.0225215332512</v>
      </c>
      <c r="J3153" s="182">
        <v>3572.8860163158338</v>
      </c>
      <c r="K3153" s="181">
        <v>3678.0125683382789</v>
      </c>
      <c r="L3153" s="181">
        <v>3780.4984726089642</v>
      </c>
      <c r="M3153" s="181">
        <v>3881.1193373353794</v>
      </c>
      <c r="N3153" s="181">
        <v>3980.471036728291</v>
      </c>
      <c r="O3153" s="181">
        <v>4079.1132687071517</v>
      </c>
      <c r="P3153" s="181">
        <v>4177.463219024964</v>
      </c>
      <c r="Q3153" s="181">
        <v>4275.8256124430927</v>
      </c>
      <c r="R3153" s="181">
        <v>4374.4067762576578</v>
      </c>
      <c r="S3153" s="181">
        <v>4473.3327400075977</v>
      </c>
      <c r="T3153" s="181">
        <v>4572.6950761354992</v>
      </c>
      <c r="U3153" s="181">
        <v>4672.3204346094417</v>
      </c>
      <c r="V3153" s="181">
        <v>4771.9795598204482</v>
      </c>
      <c r="W3153" s="181">
        <v>4871.6454838097079</v>
      </c>
      <c r="X3153" s="181">
        <v>4971.2513429461596</v>
      </c>
      <c r="Y3153" s="181">
        <v>5070.673867925746</v>
      </c>
    </row>
    <row r="3154" spans="1:25" x14ac:dyDescent="0.25">
      <c r="A3154" s="178" t="s">
        <v>2206</v>
      </c>
      <c r="B3154" s="178" t="s">
        <v>2204</v>
      </c>
      <c r="C3154" s="178" t="s">
        <v>240</v>
      </c>
      <c r="D3154" s="178" t="s">
        <v>241</v>
      </c>
      <c r="E3154" s="181">
        <v>575.61201849425242</v>
      </c>
      <c r="F3154" s="181">
        <v>579.85936947507378</v>
      </c>
      <c r="G3154" s="181">
        <v>580.45935330675911</v>
      </c>
      <c r="H3154" s="181">
        <v>578.56485161605951</v>
      </c>
      <c r="I3154" s="181">
        <v>574.79527946969733</v>
      </c>
      <c r="J3154" s="182">
        <v>569.61296792323117</v>
      </c>
      <c r="K3154" s="181">
        <v>563.3809220895514</v>
      </c>
      <c r="L3154" s="181">
        <v>556.37321631030454</v>
      </c>
      <c r="M3154" s="181">
        <v>548.78516835512187</v>
      </c>
      <c r="N3154" s="181">
        <v>540.76435592277346</v>
      </c>
      <c r="O3154" s="181">
        <v>532.43619995491372</v>
      </c>
      <c r="P3154" s="181">
        <v>523.89308451984414</v>
      </c>
      <c r="Q3154" s="181">
        <v>515.20282541101574</v>
      </c>
      <c r="R3154" s="181">
        <v>506.41392376473243</v>
      </c>
      <c r="S3154" s="181">
        <v>497.56050120129771</v>
      </c>
      <c r="T3154" s="181">
        <v>488.66941245337858</v>
      </c>
      <c r="U3154" s="181">
        <v>479.73759568749597</v>
      </c>
      <c r="V3154" s="181">
        <v>470.75823949286911</v>
      </c>
      <c r="W3154" s="181">
        <v>461.74611764636114</v>
      </c>
      <c r="X3154" s="181">
        <v>452.71149087631892</v>
      </c>
      <c r="Y3154" s="181">
        <v>443.6594089028813</v>
      </c>
    </row>
    <row r="3155" spans="1:25" x14ac:dyDescent="0.25">
      <c r="A3155" s="178" t="s">
        <v>2945</v>
      </c>
      <c r="B3155" s="178" t="s">
        <v>217</v>
      </c>
      <c r="C3155" s="178" t="s">
        <v>218</v>
      </c>
      <c r="D3155" s="178" t="s">
        <v>2946</v>
      </c>
      <c r="E3155" s="181">
        <v>6842.8638809638906</v>
      </c>
      <c r="F3155" s="181">
        <v>6949.180013552882</v>
      </c>
      <c r="G3155" s="181">
        <v>7055.8901345119457</v>
      </c>
      <c r="H3155" s="181">
        <v>7162.4821210978262</v>
      </c>
      <c r="I3155" s="181">
        <v>7269.0508853684523</v>
      </c>
      <c r="J3155" s="182">
        <v>7375.3687752700307</v>
      </c>
      <c r="K3155" s="181">
        <v>7481.3243420929302</v>
      </c>
      <c r="L3155" s="181">
        <v>7586.9413839391345</v>
      </c>
      <c r="M3155" s="181">
        <v>7692.0071011358168</v>
      </c>
      <c r="N3155" s="181">
        <v>7796.3304584508187</v>
      </c>
      <c r="O3155" s="181">
        <v>7899.6006490830323</v>
      </c>
      <c r="P3155" s="181">
        <v>8002.5227251508568</v>
      </c>
      <c r="Q3155" s="181">
        <v>8105.801474958218</v>
      </c>
      <c r="R3155" s="181">
        <v>8209.0328509675728</v>
      </c>
      <c r="S3155" s="181">
        <v>8312.3172017510024</v>
      </c>
      <c r="T3155" s="181">
        <v>8415.6211491801514</v>
      </c>
      <c r="U3155" s="181">
        <v>8518.4809318217722</v>
      </c>
      <c r="V3155" s="181">
        <v>8620.5475970865009</v>
      </c>
      <c r="W3155" s="181">
        <v>8721.8643297735125</v>
      </c>
      <c r="X3155" s="181">
        <v>8822.4857632203257</v>
      </c>
      <c r="Y3155" s="181">
        <v>8922.2566263243789</v>
      </c>
    </row>
    <row r="3156" spans="1:25" x14ac:dyDescent="0.25">
      <c r="A3156" s="178" t="s">
        <v>2945</v>
      </c>
      <c r="B3156" s="178" t="s">
        <v>217</v>
      </c>
      <c r="C3156" s="178" t="s">
        <v>240</v>
      </c>
      <c r="D3156" s="178" t="s">
        <v>241</v>
      </c>
      <c r="E3156" s="181">
        <v>4323.4134783336394</v>
      </c>
      <c r="F3156" s="181">
        <v>4281.7212924988007</v>
      </c>
      <c r="G3156" s="181">
        <v>4239.6753704165885</v>
      </c>
      <c r="H3156" s="181">
        <v>4197.012926268897</v>
      </c>
      <c r="I3156" s="181">
        <v>4153.8463357616374</v>
      </c>
      <c r="J3156" s="182">
        <v>4110.100292239641</v>
      </c>
      <c r="K3156" s="181">
        <v>4065.7729679047229</v>
      </c>
      <c r="L3156" s="181">
        <v>4020.937577709823</v>
      </c>
      <c r="M3156" s="181">
        <v>3975.5410334270409</v>
      </c>
      <c r="N3156" s="181">
        <v>3929.5495054100516</v>
      </c>
      <c r="O3156" s="181">
        <v>3882.8769151525389</v>
      </c>
      <c r="P3156" s="181">
        <v>3835.9361070566456</v>
      </c>
      <c r="Q3156" s="181">
        <v>3789.1026703979273</v>
      </c>
      <c r="R3156" s="181">
        <v>3742.2118140445041</v>
      </c>
      <c r="S3156" s="181">
        <v>3695.3403246646976</v>
      </c>
      <c r="T3156" s="181">
        <v>3648.5010150989565</v>
      </c>
      <c r="U3156" s="181">
        <v>3601.5248214049734</v>
      </c>
      <c r="V3156" s="181">
        <v>3554.3081086125417</v>
      </c>
      <c r="W3156" s="181">
        <v>3506.9171563977256</v>
      </c>
      <c r="X3156" s="181">
        <v>3459.4185325259859</v>
      </c>
      <c r="Y3156" s="181">
        <v>3411.7940974326839</v>
      </c>
    </row>
    <row r="3157" spans="1:25" x14ac:dyDescent="0.25">
      <c r="A3157" s="178" t="s">
        <v>2945</v>
      </c>
      <c r="B3157" s="178" t="s">
        <v>242</v>
      </c>
      <c r="C3157" s="178" t="s">
        <v>218</v>
      </c>
      <c r="D3157" s="178" t="s">
        <v>2947</v>
      </c>
      <c r="E3157" s="181">
        <v>8928.1437048954504</v>
      </c>
      <c r="F3157" s="181">
        <v>8874.4455600908204</v>
      </c>
      <c r="G3157" s="181">
        <v>8846.225985032841</v>
      </c>
      <c r="H3157" s="181">
        <v>8837.6469538189776</v>
      </c>
      <c r="I3157" s="181">
        <v>8844.3574780807849</v>
      </c>
      <c r="J3157" s="182">
        <v>8862.80330323403</v>
      </c>
      <c r="K3157" s="181">
        <v>8890.3566755012398</v>
      </c>
      <c r="L3157" s="181">
        <v>8925.1279239547621</v>
      </c>
      <c r="M3157" s="181">
        <v>8965.361520613611</v>
      </c>
      <c r="N3157" s="181">
        <v>9009.6919516164671</v>
      </c>
      <c r="O3157" s="181">
        <v>9056.8563411084979</v>
      </c>
      <c r="P3157" s="181">
        <v>9106.904359631475</v>
      </c>
      <c r="Q3157" s="181">
        <v>9159.9699364730604</v>
      </c>
      <c r="R3157" s="181">
        <v>9214.9404184851082</v>
      </c>
      <c r="S3157" s="181">
        <v>9271.2938543296859</v>
      </c>
      <c r="T3157" s="181">
        <v>9328.3836880042072</v>
      </c>
      <c r="U3157" s="181">
        <v>9385.5505795994213</v>
      </c>
      <c r="V3157" s="181">
        <v>9442.3891035136749</v>
      </c>
      <c r="W3157" s="181">
        <v>9498.678332579866</v>
      </c>
      <c r="X3157" s="181">
        <v>9554.1430987652893</v>
      </c>
      <c r="Y3157" s="181">
        <v>9608.305804550122</v>
      </c>
    </row>
    <row r="3158" spans="1:25" x14ac:dyDescent="0.25">
      <c r="A3158" s="178" t="s">
        <v>2945</v>
      </c>
      <c r="B3158" s="178" t="s">
        <v>242</v>
      </c>
      <c r="C3158" s="178" t="s">
        <v>240</v>
      </c>
      <c r="D3158" s="178" t="s">
        <v>241</v>
      </c>
      <c r="E3158" s="181">
        <v>7520.091953685941</v>
      </c>
      <c r="F3158" s="181">
        <v>7443.1278529159263</v>
      </c>
      <c r="G3158" s="181">
        <v>7388.0647009235818</v>
      </c>
      <c r="H3158" s="181">
        <v>7349.771549387724</v>
      </c>
      <c r="I3158" s="181">
        <v>7324.4346948996945</v>
      </c>
      <c r="J3158" s="182">
        <v>7308.9610081197661</v>
      </c>
      <c r="K3158" s="181">
        <v>7301.0696053725915</v>
      </c>
      <c r="L3158" s="181">
        <v>7299.1209717169222</v>
      </c>
      <c r="M3158" s="181">
        <v>7301.6118798337047</v>
      </c>
      <c r="N3158" s="181">
        <v>7307.3801587922262</v>
      </c>
      <c r="O3158" s="181">
        <v>7315.3656023833555</v>
      </c>
      <c r="P3158" s="181">
        <v>7325.5811641900418</v>
      </c>
      <c r="Q3158" s="181">
        <v>7338.1070410992525</v>
      </c>
      <c r="R3158" s="181">
        <v>7352.0275069386162</v>
      </c>
      <c r="S3158" s="181">
        <v>7366.9110533336316</v>
      </c>
      <c r="T3158" s="181">
        <v>7382.2345319615888</v>
      </c>
      <c r="U3158" s="181">
        <v>7397.4731532569167</v>
      </c>
      <c r="V3158" s="181">
        <v>7412.3098940864156</v>
      </c>
      <c r="W3158" s="181">
        <v>7426.5770713137144</v>
      </c>
      <c r="X3158" s="181">
        <v>7440.0674515161936</v>
      </c>
      <c r="Y3158" s="181">
        <v>7452.4201051274949</v>
      </c>
    </row>
    <row r="3159" spans="1:25" x14ac:dyDescent="0.25">
      <c r="A3159" s="178" t="s">
        <v>2945</v>
      </c>
      <c r="B3159" s="178" t="s">
        <v>250</v>
      </c>
      <c r="C3159" s="178" t="s">
        <v>218</v>
      </c>
      <c r="D3159" s="178" t="s">
        <v>933</v>
      </c>
      <c r="E3159" s="181">
        <v>8948.022363648588</v>
      </c>
      <c r="F3159" s="181">
        <v>9007.623844779042</v>
      </c>
      <c r="G3159" s="181">
        <v>9059.9224735826174</v>
      </c>
      <c r="H3159" s="181">
        <v>9105.5738470714332</v>
      </c>
      <c r="I3159" s="181">
        <v>9145.8361281446869</v>
      </c>
      <c r="J3159" s="182">
        <v>9181.2858531603088</v>
      </c>
      <c r="K3159" s="181">
        <v>9212.4364236740421</v>
      </c>
      <c r="L3159" s="181">
        <v>9239.8274698117912</v>
      </c>
      <c r="M3159" s="181">
        <v>9263.6105715152153</v>
      </c>
      <c r="N3159" s="181">
        <v>9283.8894946485452</v>
      </c>
      <c r="O3159" s="181">
        <v>9300.5756907680661</v>
      </c>
      <c r="P3159" s="181">
        <v>9314.7481872711851</v>
      </c>
      <c r="Q3159" s="181">
        <v>9327.4093116439963</v>
      </c>
      <c r="R3159" s="181">
        <v>9338.2292641628283</v>
      </c>
      <c r="S3159" s="181">
        <v>9347.4046639490989</v>
      </c>
      <c r="T3159" s="181">
        <v>9355.0897746203755</v>
      </c>
      <c r="U3159" s="181">
        <v>9361.0074597906114</v>
      </c>
      <c r="V3159" s="181">
        <v>9364.9067955252649</v>
      </c>
      <c r="W3159" s="181">
        <v>9366.9512109228017</v>
      </c>
      <c r="X3159" s="181">
        <v>9367.2652910456418</v>
      </c>
      <c r="Y3159" s="181">
        <v>9365.8624731677246</v>
      </c>
    </row>
    <row r="3160" spans="1:25" x14ac:dyDescent="0.25">
      <c r="A3160" s="178" t="s">
        <v>2945</v>
      </c>
      <c r="B3160" s="178" t="s">
        <v>250</v>
      </c>
      <c r="C3160" s="178" t="s">
        <v>258</v>
      </c>
      <c r="D3160" s="178" t="s">
        <v>2948</v>
      </c>
      <c r="E3160" s="181">
        <v>1524.0187970333691</v>
      </c>
      <c r="F3160" s="181">
        <v>1576.7627964383453</v>
      </c>
      <c r="G3160" s="181">
        <v>1629.9469266703757</v>
      </c>
      <c r="H3160" s="181">
        <v>1683.6397183481974</v>
      </c>
      <c r="I3160" s="181">
        <v>1738.0333951433456</v>
      </c>
      <c r="J3160" s="182">
        <v>1793.2096610882961</v>
      </c>
      <c r="K3160" s="181">
        <v>1849.2470063951789</v>
      </c>
      <c r="L3160" s="181">
        <v>1906.2380852181063</v>
      </c>
      <c r="M3160" s="181">
        <v>1964.2032691736026</v>
      </c>
      <c r="N3160" s="181">
        <v>2023.1540929999039</v>
      </c>
      <c r="O3160" s="181">
        <v>2083.059574201322</v>
      </c>
      <c r="P3160" s="181">
        <v>2144.1533236937466</v>
      </c>
      <c r="Q3160" s="181">
        <v>2206.6762134889377</v>
      </c>
      <c r="R3160" s="181">
        <v>2270.5703911536425</v>
      </c>
      <c r="S3160" s="181">
        <v>2335.9005134239583</v>
      </c>
      <c r="T3160" s="181">
        <v>2402.7252749342097</v>
      </c>
      <c r="U3160" s="181">
        <v>2470.9935305613726</v>
      </c>
      <c r="V3160" s="181">
        <v>2540.6528976455852</v>
      </c>
      <c r="W3160" s="181">
        <v>2611.7583656890465</v>
      </c>
      <c r="X3160" s="181">
        <v>2684.3578819888198</v>
      </c>
      <c r="Y3160" s="181">
        <v>2758.4697895848376</v>
      </c>
    </row>
    <row r="3161" spans="1:25" x14ac:dyDescent="0.25">
      <c r="A3161" s="178" t="s">
        <v>2945</v>
      </c>
      <c r="B3161" s="178" t="s">
        <v>250</v>
      </c>
      <c r="C3161" s="178" t="s">
        <v>240</v>
      </c>
      <c r="D3161" s="178" t="s">
        <v>241</v>
      </c>
      <c r="E3161" s="181">
        <v>10775.828907557276</v>
      </c>
      <c r="F3161" s="181">
        <v>10863.627038617571</v>
      </c>
      <c r="G3161" s="181">
        <v>10942.880383872627</v>
      </c>
      <c r="H3161" s="181">
        <v>11014.344258411915</v>
      </c>
      <c r="I3161" s="181">
        <v>11079.50836030627</v>
      </c>
      <c r="J3161" s="182">
        <v>11139.044234002635</v>
      </c>
      <c r="K3161" s="181">
        <v>11193.550672256943</v>
      </c>
      <c r="L3161" s="181">
        <v>11243.661924455671</v>
      </c>
      <c r="M3161" s="181">
        <v>11289.543091345709</v>
      </c>
      <c r="N3161" s="181">
        <v>11331.301870330595</v>
      </c>
      <c r="O3161" s="181">
        <v>11368.811490824401</v>
      </c>
      <c r="P3161" s="181">
        <v>11403.373756470306</v>
      </c>
      <c r="Q3161" s="181">
        <v>11436.204295387419</v>
      </c>
      <c r="R3161" s="181">
        <v>11466.890320071061</v>
      </c>
      <c r="S3161" s="181">
        <v>11495.663911431804</v>
      </c>
      <c r="T3161" s="181">
        <v>11522.706380969095</v>
      </c>
      <c r="U3161" s="181">
        <v>11547.667962763151</v>
      </c>
      <c r="V3161" s="181">
        <v>11570.229110681497</v>
      </c>
      <c r="W3161" s="181">
        <v>11590.581007861756</v>
      </c>
      <c r="X3161" s="181">
        <v>11608.867857566391</v>
      </c>
      <c r="Y3161" s="181">
        <v>11625.096777533061</v>
      </c>
    </row>
    <row r="3162" spans="1:25" x14ac:dyDescent="0.25">
      <c r="A3162" s="178" t="s">
        <v>2945</v>
      </c>
      <c r="B3162" s="178" t="s">
        <v>256</v>
      </c>
      <c r="C3162" s="178" t="s">
        <v>218</v>
      </c>
      <c r="D3162" s="178" t="s">
        <v>2949</v>
      </c>
      <c r="E3162" s="181">
        <v>5102.2982366476626</v>
      </c>
      <c r="F3162" s="181">
        <v>5136.2843846167279</v>
      </c>
      <c r="G3162" s="181">
        <v>5148.0102583243188</v>
      </c>
      <c r="H3162" s="181">
        <v>5142.213340204321</v>
      </c>
      <c r="I3162" s="181">
        <v>5123.0771261887803</v>
      </c>
      <c r="J3162" s="182">
        <v>5093.6764243973548</v>
      </c>
      <c r="K3162" s="181">
        <v>5056.4407593810947</v>
      </c>
      <c r="L3162" s="181">
        <v>5013.2892762821339</v>
      </c>
      <c r="M3162" s="181">
        <v>4965.5210812150026</v>
      </c>
      <c r="N3162" s="181">
        <v>4914.097721164193</v>
      </c>
      <c r="O3162" s="181">
        <v>4859.6388029399559</v>
      </c>
      <c r="P3162" s="181">
        <v>4803.1948590867551</v>
      </c>
      <c r="Q3162" s="181">
        <v>4745.5941067939202</v>
      </c>
      <c r="R3162" s="181">
        <v>4686.8480629825926</v>
      </c>
      <c r="S3162" s="181">
        <v>4627.1540259246249</v>
      </c>
      <c r="T3162" s="181">
        <v>4566.7337411899334</v>
      </c>
      <c r="U3162" s="181">
        <v>4505.7224517104869</v>
      </c>
      <c r="V3162" s="181">
        <v>4444.1590911790645</v>
      </c>
      <c r="W3162" s="181">
        <v>4382.112525099159</v>
      </c>
      <c r="X3162" s="181">
        <v>4319.6278274118158</v>
      </c>
      <c r="Y3162" s="181">
        <v>4256.7952160856958</v>
      </c>
    </row>
    <row r="3163" spans="1:25" x14ac:dyDescent="0.25">
      <c r="A3163" s="178" t="s">
        <v>2945</v>
      </c>
      <c r="B3163" s="178" t="s">
        <v>256</v>
      </c>
      <c r="C3163" s="178" t="s">
        <v>462</v>
      </c>
      <c r="D3163" s="178" t="s">
        <v>2950</v>
      </c>
      <c r="E3163" s="181">
        <v>1919.1944858324803</v>
      </c>
      <c r="F3163" s="181">
        <v>1986.1255885806829</v>
      </c>
      <c r="G3163" s="181">
        <v>2046.4519256346271</v>
      </c>
      <c r="H3163" s="181">
        <v>2101.4387292652714</v>
      </c>
      <c r="I3163" s="181">
        <v>2152.2961730292436</v>
      </c>
      <c r="J3163" s="182">
        <v>2199.9205189171789</v>
      </c>
      <c r="K3163" s="181">
        <v>2245.0450442634196</v>
      </c>
      <c r="L3163" s="181">
        <v>2288.2706941504193</v>
      </c>
      <c r="M3163" s="181">
        <v>2329.9894887776604</v>
      </c>
      <c r="N3163" s="181">
        <v>2370.4861293086706</v>
      </c>
      <c r="O3163" s="181">
        <v>2409.917187593901</v>
      </c>
      <c r="P3163" s="181">
        <v>2448.6844977518053</v>
      </c>
      <c r="Q3163" s="181">
        <v>2487.1255797358017</v>
      </c>
      <c r="R3163" s="181">
        <v>2525.1809081850574</v>
      </c>
      <c r="S3163" s="181">
        <v>2562.8906496297545</v>
      </c>
      <c r="T3163" s="181">
        <v>2600.3170863403902</v>
      </c>
      <c r="U3163" s="181">
        <v>2637.4822928592484</v>
      </c>
      <c r="V3163" s="181">
        <v>2674.355960484816</v>
      </c>
      <c r="W3163" s="181">
        <v>2710.9258451857645</v>
      </c>
      <c r="X3163" s="181">
        <v>2747.166241901527</v>
      </c>
      <c r="Y3163" s="181">
        <v>2783.0811303891132</v>
      </c>
    </row>
    <row r="3164" spans="1:25" x14ac:dyDescent="0.25">
      <c r="A3164" s="178" t="s">
        <v>2945</v>
      </c>
      <c r="B3164" s="178" t="s">
        <v>256</v>
      </c>
      <c r="C3164" s="178" t="s">
        <v>240</v>
      </c>
      <c r="D3164" s="178" t="s">
        <v>241</v>
      </c>
      <c r="E3164" s="181">
        <v>7873.5663842662325</v>
      </c>
      <c r="F3164" s="181">
        <v>8087.4098249470326</v>
      </c>
      <c r="G3164" s="181">
        <v>8271.3539913326877</v>
      </c>
      <c r="H3164" s="181">
        <v>8431.1311804993857</v>
      </c>
      <c r="I3164" s="181">
        <v>8572.0876048570608</v>
      </c>
      <c r="J3164" s="182">
        <v>8698.1736740313136</v>
      </c>
      <c r="K3164" s="181">
        <v>8812.5865098251197</v>
      </c>
      <c r="L3164" s="181">
        <v>8917.9162042215612</v>
      </c>
      <c r="M3164" s="181">
        <v>9015.8708987574228</v>
      </c>
      <c r="N3164" s="181">
        <v>9107.6982321128544</v>
      </c>
      <c r="O3164" s="181">
        <v>9194.1220480892243</v>
      </c>
      <c r="P3164" s="181">
        <v>9276.7752126673658</v>
      </c>
      <c r="Q3164" s="181">
        <v>9357.0033510884496</v>
      </c>
      <c r="R3164" s="181">
        <v>9434.6315152875959</v>
      </c>
      <c r="S3164" s="181">
        <v>9509.8594412467373</v>
      </c>
      <c r="T3164" s="181">
        <v>9582.9629002125457</v>
      </c>
      <c r="U3164" s="181">
        <v>9654.0629897265098</v>
      </c>
      <c r="V3164" s="181">
        <v>9723.0870643058734</v>
      </c>
      <c r="W3164" s="181">
        <v>9790.0296298061385</v>
      </c>
      <c r="X3164" s="181">
        <v>9854.8370241743396</v>
      </c>
      <c r="Y3164" s="181">
        <v>9917.5627674340667</v>
      </c>
    </row>
    <row r="3165" spans="1:25" x14ac:dyDescent="0.25">
      <c r="A3165" s="178" t="s">
        <v>2945</v>
      </c>
      <c r="B3165" s="178" t="s">
        <v>260</v>
      </c>
      <c r="C3165" s="178" t="s">
        <v>218</v>
      </c>
      <c r="D3165" s="178" t="s">
        <v>2951</v>
      </c>
      <c r="E3165" s="181">
        <v>4667.6706861442062</v>
      </c>
      <c r="F3165" s="181">
        <v>4540.4322299672849</v>
      </c>
      <c r="G3165" s="181">
        <v>4417.1651573240852</v>
      </c>
      <c r="H3165" s="181">
        <v>4296.4922301762163</v>
      </c>
      <c r="I3165" s="181">
        <v>4177.8256457478283</v>
      </c>
      <c r="J3165" s="182">
        <v>4060.6188254533176</v>
      </c>
      <c r="K3165" s="181">
        <v>3944.5673829230923</v>
      </c>
      <c r="L3165" s="181">
        <v>3829.5717178735708</v>
      </c>
      <c r="M3165" s="181">
        <v>3715.4972348333786</v>
      </c>
      <c r="N3165" s="181">
        <v>3602.2714315905191</v>
      </c>
      <c r="O3165" s="181">
        <v>3489.829064815634</v>
      </c>
      <c r="P3165" s="181">
        <v>3378.6060377745953</v>
      </c>
      <c r="Q3165" s="181">
        <v>3268.9931823535726</v>
      </c>
      <c r="R3165" s="181">
        <v>3160.8816542397221</v>
      </c>
      <c r="S3165" s="181">
        <v>3054.3575537175711</v>
      </c>
      <c r="T3165" s="181">
        <v>2949.5050511759537</v>
      </c>
      <c r="U3165" s="181">
        <v>2846.3172987471166</v>
      </c>
      <c r="V3165" s="181">
        <v>2744.8070498045849</v>
      </c>
      <c r="W3165" s="181">
        <v>2645.0963285073503</v>
      </c>
      <c r="X3165" s="181">
        <v>2547.2787052340536</v>
      </c>
      <c r="Y3165" s="181">
        <v>2451.4244393079498</v>
      </c>
    </row>
    <row r="3166" spans="1:25" x14ac:dyDescent="0.25">
      <c r="A3166" s="178" t="s">
        <v>2945</v>
      </c>
      <c r="B3166" s="178" t="s">
        <v>260</v>
      </c>
      <c r="C3166" s="178" t="s">
        <v>240</v>
      </c>
      <c r="D3166" s="178" t="s">
        <v>241</v>
      </c>
      <c r="E3166" s="181">
        <v>6256.3627736255858</v>
      </c>
      <c r="F3166" s="181">
        <v>6417.4247902561519</v>
      </c>
      <c r="G3166" s="181">
        <v>6583.6976794696275</v>
      </c>
      <c r="H3166" s="181">
        <v>6753.4154806315792</v>
      </c>
      <c r="I3166" s="181">
        <v>6925.6933081731331</v>
      </c>
      <c r="J3166" s="182">
        <v>7099.5161412793277</v>
      </c>
      <c r="K3166" s="181">
        <v>7274.1011288791015</v>
      </c>
      <c r="L3166" s="181">
        <v>7448.9181899019113</v>
      </c>
      <c r="M3166" s="181">
        <v>7623.288674691561</v>
      </c>
      <c r="N3166" s="181">
        <v>7796.5674007737198</v>
      </c>
      <c r="O3166" s="181">
        <v>7968.0429463391574</v>
      </c>
      <c r="P3166" s="181">
        <v>8138.1234064983582</v>
      </c>
      <c r="Q3166" s="181">
        <v>8307.2716500997631</v>
      </c>
      <c r="R3166" s="181">
        <v>8474.7825187101826</v>
      </c>
      <c r="S3166" s="181">
        <v>8640.4061245118392</v>
      </c>
      <c r="T3166" s="181">
        <v>8803.9016382732007</v>
      </c>
      <c r="U3166" s="181">
        <v>8964.7604459125523</v>
      </c>
      <c r="V3166" s="181">
        <v>9122.500562048579</v>
      </c>
      <c r="W3166" s="181">
        <v>9276.9970135421227</v>
      </c>
      <c r="X3166" s="181">
        <v>9428.0778994102875</v>
      </c>
      <c r="Y3166" s="181">
        <v>9575.5271884852846</v>
      </c>
    </row>
    <row r="3167" spans="1:25" x14ac:dyDescent="0.25">
      <c r="A3167" s="178" t="s">
        <v>2945</v>
      </c>
      <c r="B3167" s="178" t="s">
        <v>274</v>
      </c>
      <c r="C3167" s="178" t="s">
        <v>218</v>
      </c>
      <c r="D3167" s="178" t="s">
        <v>2952</v>
      </c>
      <c r="E3167" s="181">
        <v>100637.02751297335</v>
      </c>
      <c r="F3167" s="181">
        <v>100730.2379347847</v>
      </c>
      <c r="G3167" s="181">
        <v>100917.11968564524</v>
      </c>
      <c r="H3167" s="181">
        <v>101162.27198668383</v>
      </c>
      <c r="I3167" s="181">
        <v>101446.54295308588</v>
      </c>
      <c r="J3167" s="182">
        <v>101750.66242995652</v>
      </c>
      <c r="K3167" s="181">
        <v>102061.29772327824</v>
      </c>
      <c r="L3167" s="181">
        <v>102370.18699860868</v>
      </c>
      <c r="M3167" s="181">
        <v>102668.10697175353</v>
      </c>
      <c r="N3167" s="181">
        <v>102947.73382321393</v>
      </c>
      <c r="O3167" s="181">
        <v>103201.3823877338</v>
      </c>
      <c r="P3167" s="181">
        <v>103436.50562759067</v>
      </c>
      <c r="Q3167" s="181">
        <v>103660.83624191927</v>
      </c>
      <c r="R3167" s="181">
        <v>103867.34649036541</v>
      </c>
      <c r="S3167" s="181">
        <v>104055.5291589829</v>
      </c>
      <c r="T3167" s="181">
        <v>104223.63498089627</v>
      </c>
      <c r="U3167" s="181">
        <v>104367.76161694642</v>
      </c>
      <c r="V3167" s="181">
        <v>104486.05473685388</v>
      </c>
      <c r="W3167" s="181">
        <v>104579.3557453704</v>
      </c>
      <c r="X3167" s="181">
        <v>104648.19626555839</v>
      </c>
      <c r="Y3167" s="181">
        <v>104690.88390636005</v>
      </c>
    </row>
    <row r="3168" spans="1:25" x14ac:dyDescent="0.25">
      <c r="A3168" s="178" t="s">
        <v>2945</v>
      </c>
      <c r="B3168" s="178" t="s">
        <v>274</v>
      </c>
      <c r="C3168" s="178" t="s">
        <v>262</v>
      </c>
      <c r="D3168" s="178" t="s">
        <v>2953</v>
      </c>
      <c r="E3168" s="181">
        <v>2651.8735964180132</v>
      </c>
      <c r="F3168" s="181">
        <v>2732.4204111225986</v>
      </c>
      <c r="G3168" s="181">
        <v>2818.0270020661469</v>
      </c>
      <c r="H3168" s="181">
        <v>2907.9807044791269</v>
      </c>
      <c r="I3168" s="181">
        <v>3001.9457554353639</v>
      </c>
      <c r="J3168" s="182">
        <v>3099.5273735382816</v>
      </c>
      <c r="K3168" s="181">
        <v>3200.4567266771764</v>
      </c>
      <c r="L3168" s="181">
        <v>3304.5856483174525</v>
      </c>
      <c r="M3168" s="181">
        <v>3411.7068910485764</v>
      </c>
      <c r="N3168" s="181">
        <v>3521.6451377354069</v>
      </c>
      <c r="O3168" s="181">
        <v>3634.1843839972689</v>
      </c>
      <c r="P3168" s="181">
        <v>3749.6257767702546</v>
      </c>
      <c r="Q3168" s="181">
        <v>3868.3114754622993</v>
      </c>
      <c r="R3168" s="181">
        <v>3990.0506376457374</v>
      </c>
      <c r="S3168" s="181">
        <v>4114.8800044111103</v>
      </c>
      <c r="T3168" s="181">
        <v>4242.7835010145882</v>
      </c>
      <c r="U3168" s="181">
        <v>4373.6463879735657</v>
      </c>
      <c r="V3168" s="181">
        <v>4507.4225331011057</v>
      </c>
      <c r="W3168" s="181">
        <v>4644.1746642657727</v>
      </c>
      <c r="X3168" s="181">
        <v>4783.9537511418639</v>
      </c>
      <c r="Y3168" s="181">
        <v>4926.7069948665248</v>
      </c>
    </row>
    <row r="3169" spans="1:25" x14ac:dyDescent="0.25">
      <c r="A3169" s="178" t="s">
        <v>2945</v>
      </c>
      <c r="B3169" s="178" t="s">
        <v>274</v>
      </c>
      <c r="C3169" s="178" t="s">
        <v>254</v>
      </c>
      <c r="D3169" s="178" t="s">
        <v>2954</v>
      </c>
      <c r="E3169" s="181">
        <v>1399.6281879139917</v>
      </c>
      <c r="F3169" s="181">
        <v>1447.084653528821</v>
      </c>
      <c r="G3169" s="181">
        <v>1497.5389362667636</v>
      </c>
      <c r="H3169" s="181">
        <v>1550.6402368235194</v>
      </c>
      <c r="I3169" s="181">
        <v>1606.2344073974436</v>
      </c>
      <c r="J3169" s="182">
        <v>1664.1333202827018</v>
      </c>
      <c r="K3169" s="181">
        <v>1724.2139539985683</v>
      </c>
      <c r="L3169" s="181">
        <v>1786.4166762464899</v>
      </c>
      <c r="M3169" s="181">
        <v>1850.6488442040893</v>
      </c>
      <c r="N3169" s="181">
        <v>1916.833783875989</v>
      </c>
      <c r="O3169" s="181">
        <v>1984.8714142784027</v>
      </c>
      <c r="P3169" s="181">
        <v>2054.9435735882594</v>
      </c>
      <c r="Q3169" s="181">
        <v>2127.2570271750815</v>
      </c>
      <c r="R3169" s="181">
        <v>2201.7271307074197</v>
      </c>
      <c r="S3169" s="181">
        <v>2278.3939440273289</v>
      </c>
      <c r="T3169" s="181">
        <v>2357.2685914458275</v>
      </c>
      <c r="U3169" s="181">
        <v>2438.3072010275723</v>
      </c>
      <c r="V3169" s="181">
        <v>2521.5035351486704</v>
      </c>
      <c r="W3169" s="181">
        <v>2606.9122367541013</v>
      </c>
      <c r="X3169" s="181">
        <v>2694.5819359090997</v>
      </c>
      <c r="Y3169" s="181">
        <v>2784.5031381979552</v>
      </c>
    </row>
    <row r="3170" spans="1:25" x14ac:dyDescent="0.25">
      <c r="A3170" s="178" t="s">
        <v>2945</v>
      </c>
      <c r="B3170" s="178" t="s">
        <v>274</v>
      </c>
      <c r="C3170" s="178" t="s">
        <v>240</v>
      </c>
      <c r="D3170" s="178" t="s">
        <v>241</v>
      </c>
      <c r="E3170" s="181">
        <v>20992.38995278698</v>
      </c>
      <c r="F3170" s="181">
        <v>21258.436220458705</v>
      </c>
      <c r="G3170" s="181">
        <v>21548.534585112535</v>
      </c>
      <c r="H3170" s="181">
        <v>21855.823847672367</v>
      </c>
      <c r="I3170" s="181">
        <v>22176.655507191543</v>
      </c>
      <c r="J3170" s="182">
        <v>22507.171539147537</v>
      </c>
      <c r="K3170" s="181">
        <v>22844.651428536905</v>
      </c>
      <c r="L3170" s="181">
        <v>23187.388026557564</v>
      </c>
      <c r="M3170" s="181">
        <v>23533.368508825031</v>
      </c>
      <c r="N3170" s="181">
        <v>23880.921550060371</v>
      </c>
      <c r="O3170" s="181">
        <v>24228.209338980654</v>
      </c>
      <c r="P3170" s="181">
        <v>24576.902072102974</v>
      </c>
      <c r="Q3170" s="181">
        <v>24928.819389666794</v>
      </c>
      <c r="R3170" s="181">
        <v>25282.276698962418</v>
      </c>
      <c r="S3170" s="181">
        <v>25637.112582136808</v>
      </c>
      <c r="T3170" s="181">
        <v>25992.847931792501</v>
      </c>
      <c r="U3170" s="181">
        <v>26348.436621868652</v>
      </c>
      <c r="V3170" s="181">
        <v>26703.304761716638</v>
      </c>
      <c r="W3170" s="181">
        <v>27057.548620309262</v>
      </c>
      <c r="X3170" s="181">
        <v>27411.189551577358</v>
      </c>
      <c r="Y3170" s="181">
        <v>27763.661548509099</v>
      </c>
    </row>
    <row r="3171" spans="1:25" x14ac:dyDescent="0.25">
      <c r="A3171" s="178" t="s">
        <v>2945</v>
      </c>
      <c r="B3171" s="178" t="s">
        <v>278</v>
      </c>
      <c r="C3171" s="178" t="s">
        <v>565</v>
      </c>
      <c r="D3171" s="178" t="s">
        <v>566</v>
      </c>
      <c r="E3171" s="181">
        <v>3268.7829208630319</v>
      </c>
      <c r="F3171" s="181">
        <v>3337.8214535088809</v>
      </c>
      <c r="G3171" s="181">
        <v>3397.153405534189</v>
      </c>
      <c r="H3171" s="181">
        <v>3448.8384590316959</v>
      </c>
      <c r="I3171" s="181">
        <v>3494.6402315868791</v>
      </c>
      <c r="J3171" s="182">
        <v>3535.7470474039796</v>
      </c>
      <c r="K3171" s="181">
        <v>3573.1240967278391</v>
      </c>
      <c r="L3171" s="181">
        <v>3607.5536138810885</v>
      </c>
      <c r="M3171" s="181">
        <v>3639.5351717011799</v>
      </c>
      <c r="N3171" s="181">
        <v>3669.3973875117154</v>
      </c>
      <c r="O3171" s="181">
        <v>3697.2984766191953</v>
      </c>
      <c r="P3171" s="181">
        <v>3723.8095100919691</v>
      </c>
      <c r="Q3171" s="181">
        <v>3749.451358566901</v>
      </c>
      <c r="R3171" s="181">
        <v>3774.165780159663</v>
      </c>
      <c r="S3171" s="181">
        <v>3798.0436431614307</v>
      </c>
      <c r="T3171" s="181">
        <v>3820.9139108681802</v>
      </c>
      <c r="U3171" s="181">
        <v>3842.7693309897359</v>
      </c>
      <c r="V3171" s="181">
        <v>3863.8415751671087</v>
      </c>
      <c r="W3171" s="181">
        <v>3884.2063085788891</v>
      </c>
      <c r="X3171" s="181">
        <v>3903.8873927492677</v>
      </c>
      <c r="Y3171" s="181">
        <v>3922.6524432517299</v>
      </c>
    </row>
    <row r="3172" spans="1:25" x14ac:dyDescent="0.25">
      <c r="A3172" s="178" t="s">
        <v>2945</v>
      </c>
      <c r="B3172" s="178" t="s">
        <v>286</v>
      </c>
      <c r="C3172" s="178" t="s">
        <v>565</v>
      </c>
      <c r="D3172" s="178" t="s">
        <v>566</v>
      </c>
      <c r="E3172" s="181">
        <v>23882.084693371922</v>
      </c>
      <c r="F3172" s="181">
        <v>24050.668123322255</v>
      </c>
      <c r="G3172" s="181">
        <v>24215.249147370901</v>
      </c>
      <c r="H3172" s="181">
        <v>24378.397309993838</v>
      </c>
      <c r="I3172" s="181">
        <v>24542.329602379534</v>
      </c>
      <c r="J3172" s="182">
        <v>24707.656744278302</v>
      </c>
      <c r="K3172" s="181">
        <v>24874.761514785634</v>
      </c>
      <c r="L3172" s="181">
        <v>25044.269878778545</v>
      </c>
      <c r="M3172" s="181">
        <v>25215.699650576957</v>
      </c>
      <c r="N3172" s="181">
        <v>25388.748392094196</v>
      </c>
      <c r="O3172" s="181">
        <v>25562.563366341808</v>
      </c>
      <c r="P3172" s="181">
        <v>25739.558399426591</v>
      </c>
      <c r="Q3172" s="181">
        <v>25921.977108274601</v>
      </c>
      <c r="R3172" s="181">
        <v>26108.107443712659</v>
      </c>
      <c r="S3172" s="181">
        <v>26297.808881105466</v>
      </c>
      <c r="T3172" s="181">
        <v>26491.23807545719</v>
      </c>
      <c r="U3172" s="181">
        <v>26685.647933586268</v>
      </c>
      <c r="V3172" s="181">
        <v>26878.037092803315</v>
      </c>
      <c r="W3172" s="181">
        <v>27068.382087938833</v>
      </c>
      <c r="X3172" s="181">
        <v>27256.535208311841</v>
      </c>
      <c r="Y3172" s="181">
        <v>27442.422518829437</v>
      </c>
    </row>
    <row r="3173" spans="1:25" x14ac:dyDescent="0.25">
      <c r="A3173" s="178" t="s">
        <v>2945</v>
      </c>
      <c r="B3173" s="178" t="s">
        <v>288</v>
      </c>
      <c r="C3173" s="178" t="s">
        <v>218</v>
      </c>
      <c r="D3173" s="178" t="s">
        <v>2955</v>
      </c>
      <c r="E3173" s="181">
        <v>16869.55097923577</v>
      </c>
      <c r="F3173" s="181">
        <v>16895.373468456379</v>
      </c>
      <c r="G3173" s="181">
        <v>16922.297578046211</v>
      </c>
      <c r="H3173" s="181">
        <v>16948.317123255871</v>
      </c>
      <c r="I3173" s="181">
        <v>16973.187082523284</v>
      </c>
      <c r="J3173" s="182">
        <v>16995.959473922838</v>
      </c>
      <c r="K3173" s="181">
        <v>17016.105057427441</v>
      </c>
      <c r="L3173" s="181">
        <v>17033.539707229476</v>
      </c>
      <c r="M3173" s="181">
        <v>17047.715779157603</v>
      </c>
      <c r="N3173" s="181">
        <v>17058.196826262632</v>
      </c>
      <c r="O3173" s="181">
        <v>17064.343422121292</v>
      </c>
      <c r="P3173" s="181">
        <v>17067.862304632738</v>
      </c>
      <c r="Q3173" s="181">
        <v>17070.404416816738</v>
      </c>
      <c r="R3173" s="181">
        <v>17071.120031382852</v>
      </c>
      <c r="S3173" s="181">
        <v>17070.16170119352</v>
      </c>
      <c r="T3173" s="181">
        <v>17067.361495384506</v>
      </c>
      <c r="U3173" s="181">
        <v>17062.004720604069</v>
      </c>
      <c r="V3173" s="181">
        <v>17053.765998176288</v>
      </c>
      <c r="W3173" s="181">
        <v>17042.915266047916</v>
      </c>
      <c r="X3173" s="181">
        <v>17029.626260763966</v>
      </c>
      <c r="Y3173" s="181">
        <v>17013.635794909089</v>
      </c>
    </row>
    <row r="3174" spans="1:25" x14ac:dyDescent="0.25">
      <c r="A3174" s="178" t="s">
        <v>2945</v>
      </c>
      <c r="B3174" s="178" t="s">
        <v>288</v>
      </c>
      <c r="C3174" s="178" t="s">
        <v>240</v>
      </c>
      <c r="D3174" s="178" t="s">
        <v>241</v>
      </c>
      <c r="E3174" s="181">
        <v>18554.981260861132</v>
      </c>
      <c r="F3174" s="181">
        <v>18755.924156710847</v>
      </c>
      <c r="G3174" s="181">
        <v>18960.23318269115</v>
      </c>
      <c r="H3174" s="181">
        <v>19165.69632569066</v>
      </c>
      <c r="I3174" s="181">
        <v>19372.028256292895</v>
      </c>
      <c r="J3174" s="182">
        <v>19578.123206315577</v>
      </c>
      <c r="K3174" s="181">
        <v>19783.321247477063</v>
      </c>
      <c r="L3174" s="181">
        <v>19987.460888376241</v>
      </c>
      <c r="M3174" s="181">
        <v>20189.826669112656</v>
      </c>
      <c r="N3174" s="181">
        <v>20389.810532462237</v>
      </c>
      <c r="O3174" s="181">
        <v>20586.538387009892</v>
      </c>
      <c r="P3174" s="181">
        <v>20781.962118062798</v>
      </c>
      <c r="Q3174" s="181">
        <v>20978.039708612221</v>
      </c>
      <c r="R3174" s="181">
        <v>21173.701372664182</v>
      </c>
      <c r="S3174" s="181">
        <v>21369.092421565027</v>
      </c>
      <c r="T3174" s="181">
        <v>21563.959332825088</v>
      </c>
      <c r="U3174" s="181">
        <v>21757.342551473055</v>
      </c>
      <c r="V3174" s="181">
        <v>21948.748685840961</v>
      </c>
      <c r="W3174" s="181">
        <v>22138.440558430666</v>
      </c>
      <c r="X3174" s="181">
        <v>22326.566109963012</v>
      </c>
      <c r="Y3174" s="181">
        <v>22512.701968817444</v>
      </c>
    </row>
    <row r="3175" spans="1:25" x14ac:dyDescent="0.25">
      <c r="A3175" s="178" t="s">
        <v>2945</v>
      </c>
      <c r="B3175" s="178" t="s">
        <v>291</v>
      </c>
      <c r="C3175" s="178" t="s">
        <v>218</v>
      </c>
      <c r="D3175" s="178" t="s">
        <v>569</v>
      </c>
      <c r="E3175" s="181">
        <v>10685.172783409651</v>
      </c>
      <c r="F3175" s="181">
        <v>10786.688415837018</v>
      </c>
      <c r="G3175" s="181">
        <v>10907.510015715145</v>
      </c>
      <c r="H3175" s="181">
        <v>11043.898117619401</v>
      </c>
      <c r="I3175" s="181">
        <v>11192.97769695452</v>
      </c>
      <c r="J3175" s="182">
        <v>11352.152890494039</v>
      </c>
      <c r="K3175" s="181">
        <v>11519.434520064331</v>
      </c>
      <c r="L3175" s="181">
        <v>11693.369116302429</v>
      </c>
      <c r="M3175" s="181">
        <v>11872.355154374014</v>
      </c>
      <c r="N3175" s="181">
        <v>12055.097734100784</v>
      </c>
      <c r="O3175" s="181">
        <v>12240.269462950537</v>
      </c>
      <c r="P3175" s="181">
        <v>12428.194380187166</v>
      </c>
      <c r="Q3175" s="181">
        <v>12619.210264533882</v>
      </c>
      <c r="R3175" s="181">
        <v>12811.855778483705</v>
      </c>
      <c r="S3175" s="181">
        <v>13005.495398947842</v>
      </c>
      <c r="T3175" s="181">
        <v>13199.82335831879</v>
      </c>
      <c r="U3175" s="181">
        <v>13393.895885022383</v>
      </c>
      <c r="V3175" s="181">
        <v>13586.533118992265</v>
      </c>
      <c r="W3175" s="181">
        <v>13777.288649914546</v>
      </c>
      <c r="X3175" s="181">
        <v>13965.742349754182</v>
      </c>
      <c r="Y3175" s="181">
        <v>14151.692750421051</v>
      </c>
    </row>
    <row r="3176" spans="1:25" x14ac:dyDescent="0.25">
      <c r="A3176" s="178" t="s">
        <v>2945</v>
      </c>
      <c r="B3176" s="178" t="s">
        <v>291</v>
      </c>
      <c r="C3176" s="178" t="s">
        <v>240</v>
      </c>
      <c r="D3176" s="178" t="s">
        <v>241</v>
      </c>
      <c r="E3176" s="181">
        <v>11411.241276616569</v>
      </c>
      <c r="F3176" s="181">
        <v>11250.187275250843</v>
      </c>
      <c r="G3176" s="181">
        <v>11111.38162503776</v>
      </c>
      <c r="H3176" s="181">
        <v>10989.745893639205</v>
      </c>
      <c r="I3176" s="181">
        <v>10881.460188505525</v>
      </c>
      <c r="J3176" s="182">
        <v>10783.28335633305</v>
      </c>
      <c r="K3176" s="181">
        <v>10692.806109735769</v>
      </c>
      <c r="L3176" s="181">
        <v>10608.304935082055</v>
      </c>
      <c r="M3176" s="181">
        <v>10528.067668578829</v>
      </c>
      <c r="N3176" s="181">
        <v>10450.792828502677</v>
      </c>
      <c r="O3176" s="181">
        <v>10375.262717880925</v>
      </c>
      <c r="P3176" s="181">
        <v>10301.734595986934</v>
      </c>
      <c r="Q3176" s="181">
        <v>10230.455297854553</v>
      </c>
      <c r="R3176" s="181">
        <v>10160.223949532396</v>
      </c>
      <c r="S3176" s="181">
        <v>10090.58452877832</v>
      </c>
      <c r="T3176" s="181">
        <v>10021.372997122797</v>
      </c>
      <c r="U3176" s="181">
        <v>9951.9684895372884</v>
      </c>
      <c r="V3176" s="181">
        <v>9881.6344047899493</v>
      </c>
      <c r="W3176" s="181">
        <v>9810.2225790455086</v>
      </c>
      <c r="X3176" s="181">
        <v>9737.6208813704616</v>
      </c>
      <c r="Y3176" s="181">
        <v>9663.88112005736</v>
      </c>
    </row>
    <row r="3177" spans="1:25" x14ac:dyDescent="0.25">
      <c r="A3177" s="178" t="s">
        <v>2945</v>
      </c>
      <c r="B3177" s="178" t="s">
        <v>293</v>
      </c>
      <c r="C3177" s="178" t="s">
        <v>218</v>
      </c>
      <c r="D3177" s="178" t="s">
        <v>2956</v>
      </c>
      <c r="E3177" s="181">
        <v>4254.0804770443929</v>
      </c>
      <c r="F3177" s="181">
        <v>4272.5596987810122</v>
      </c>
      <c r="G3177" s="181">
        <v>4287.3111854563576</v>
      </c>
      <c r="H3177" s="181">
        <v>4298.6616106008923</v>
      </c>
      <c r="I3177" s="181">
        <v>4307.2353804471923</v>
      </c>
      <c r="J3177" s="182">
        <v>4313.3425888155325</v>
      </c>
      <c r="K3177" s="181">
        <v>4317.2845041198998</v>
      </c>
      <c r="L3177" s="181">
        <v>4319.3753179048954</v>
      </c>
      <c r="M3177" s="181">
        <v>4319.736060825162</v>
      </c>
      <c r="N3177" s="181">
        <v>4318.4100947705838</v>
      </c>
      <c r="O3177" s="181">
        <v>4315.3405339477431</v>
      </c>
      <c r="P3177" s="181">
        <v>4311.0259698257996</v>
      </c>
      <c r="Q3177" s="181">
        <v>4305.9208054056662</v>
      </c>
      <c r="R3177" s="181">
        <v>4299.8299003974716</v>
      </c>
      <c r="S3177" s="181">
        <v>4292.7609381619759</v>
      </c>
      <c r="T3177" s="181">
        <v>4284.6970126836595</v>
      </c>
      <c r="U3177" s="181">
        <v>4275.5818819622928</v>
      </c>
      <c r="V3177" s="181">
        <v>4265.3869562923383</v>
      </c>
      <c r="W3177" s="181">
        <v>4254.1448704039922</v>
      </c>
      <c r="X3177" s="181">
        <v>4241.8563439123009</v>
      </c>
      <c r="Y3177" s="181">
        <v>4228.4907256681263</v>
      </c>
    </row>
    <row r="3178" spans="1:25" x14ac:dyDescent="0.25">
      <c r="A3178" s="178" t="s">
        <v>2945</v>
      </c>
      <c r="B3178" s="178" t="s">
        <v>293</v>
      </c>
      <c r="C3178" s="178" t="s">
        <v>503</v>
      </c>
      <c r="D3178" s="178" t="s">
        <v>2957</v>
      </c>
      <c r="E3178" s="181">
        <v>3386.6254787441417</v>
      </c>
      <c r="F3178" s="181">
        <v>3460.7107441391713</v>
      </c>
      <c r="G3178" s="181">
        <v>3533.2784149426393</v>
      </c>
      <c r="H3178" s="181">
        <v>3604.47322543664</v>
      </c>
      <c r="I3178" s="181">
        <v>3674.7080623293214</v>
      </c>
      <c r="J3178" s="182">
        <v>3744.1555387380417</v>
      </c>
      <c r="K3178" s="181">
        <v>3812.9954677041019</v>
      </c>
      <c r="L3178" s="181">
        <v>3881.4344296932104</v>
      </c>
      <c r="M3178" s="181">
        <v>3949.5190704322445</v>
      </c>
      <c r="N3178" s="181">
        <v>4017.228890912198</v>
      </c>
      <c r="O3178" s="181">
        <v>4084.4488267599345</v>
      </c>
      <c r="P3178" s="181">
        <v>4151.5924869878036</v>
      </c>
      <c r="Q3178" s="181">
        <v>4219.0610331380058</v>
      </c>
      <c r="R3178" s="181">
        <v>4286.6372839437481</v>
      </c>
      <c r="S3178" s="181">
        <v>4354.2950799237915</v>
      </c>
      <c r="T3178" s="181">
        <v>4421.9819108915781</v>
      </c>
      <c r="U3178" s="181">
        <v>4489.6011921287945</v>
      </c>
      <c r="V3178" s="181">
        <v>4557.0801266886638</v>
      </c>
      <c r="W3178" s="181">
        <v>4624.4085471241278</v>
      </c>
      <c r="X3178" s="181">
        <v>4691.5415622879709</v>
      </c>
      <c r="Y3178" s="181">
        <v>4758.3971384850674</v>
      </c>
    </row>
    <row r="3179" spans="1:25" x14ac:dyDescent="0.25">
      <c r="A3179" s="178" t="s">
        <v>2945</v>
      </c>
      <c r="B3179" s="178" t="s">
        <v>293</v>
      </c>
      <c r="C3179" s="178" t="s">
        <v>240</v>
      </c>
      <c r="D3179" s="178" t="s">
        <v>241</v>
      </c>
      <c r="E3179" s="181">
        <v>3167.4789528577617</v>
      </c>
      <c r="F3179" s="181">
        <v>3165.7975115205818</v>
      </c>
      <c r="G3179" s="181">
        <v>3161.5813099718125</v>
      </c>
      <c r="H3179" s="181">
        <v>3155.1078574942462</v>
      </c>
      <c r="I3179" s="181">
        <v>3146.8660158411321</v>
      </c>
      <c r="J3179" s="182">
        <v>3137.1062468820955</v>
      </c>
      <c r="K3179" s="181">
        <v>3126.0673882043043</v>
      </c>
      <c r="L3179" s="181">
        <v>3113.992735968643</v>
      </c>
      <c r="M3179" s="181">
        <v>3100.9821564508384</v>
      </c>
      <c r="N3179" s="181">
        <v>3087.0777962717157</v>
      </c>
      <c r="O3179" s="181">
        <v>3072.2492509155823</v>
      </c>
      <c r="P3179" s="181">
        <v>3056.8600063702506</v>
      </c>
      <c r="Q3179" s="181">
        <v>3041.2361348845975</v>
      </c>
      <c r="R3179" s="181">
        <v>3025.2413429826165</v>
      </c>
      <c r="S3179" s="181">
        <v>3008.8833432949837</v>
      </c>
      <c r="T3179" s="181">
        <v>2992.1522990613612</v>
      </c>
      <c r="U3179" s="181">
        <v>2975.0108864363829</v>
      </c>
      <c r="V3179" s="181">
        <v>2957.4412215650318</v>
      </c>
      <c r="W3179" s="181">
        <v>2939.467699309414</v>
      </c>
      <c r="X3179" s="181">
        <v>2921.0921311914967</v>
      </c>
      <c r="Y3179" s="181">
        <v>2902.294509485439</v>
      </c>
    </row>
    <row r="3180" spans="1:25" x14ac:dyDescent="0.25">
      <c r="A3180" s="178" t="s">
        <v>2945</v>
      </c>
      <c r="B3180" s="178" t="s">
        <v>580</v>
      </c>
      <c r="C3180" s="178" t="s">
        <v>218</v>
      </c>
      <c r="D3180" s="178" t="s">
        <v>2958</v>
      </c>
      <c r="E3180" s="181">
        <v>10565.901585392874</v>
      </c>
      <c r="F3180" s="181">
        <v>10708.017019667808</v>
      </c>
      <c r="G3180" s="181">
        <v>10848.154508302041</v>
      </c>
      <c r="H3180" s="181">
        <v>10985.80184782642</v>
      </c>
      <c r="I3180" s="181">
        <v>11121.43226703045</v>
      </c>
      <c r="J3180" s="182">
        <v>11254.863369367786</v>
      </c>
      <c r="K3180" s="181">
        <v>11385.989841662638</v>
      </c>
      <c r="L3180" s="181">
        <v>11514.899255285838</v>
      </c>
      <c r="M3180" s="181">
        <v>11641.264668614909</v>
      </c>
      <c r="N3180" s="181">
        <v>11764.80840759123</v>
      </c>
      <c r="O3180" s="181">
        <v>11885.026748220271</v>
      </c>
      <c r="P3180" s="181">
        <v>12003.036095854295</v>
      </c>
      <c r="Q3180" s="181">
        <v>12119.893771571595</v>
      </c>
      <c r="R3180" s="181">
        <v>12234.854935707181</v>
      </c>
      <c r="S3180" s="181">
        <v>12347.940332675225</v>
      </c>
      <c r="T3180" s="181">
        <v>12459.347414159225</v>
      </c>
      <c r="U3180" s="181">
        <v>12568.623489677231</v>
      </c>
      <c r="V3180" s="181">
        <v>12675.176312826519</v>
      </c>
      <c r="W3180" s="181">
        <v>12779.070435441685</v>
      </c>
      <c r="X3180" s="181">
        <v>12880.364529455759</v>
      </c>
      <c r="Y3180" s="181">
        <v>12979.174175915266</v>
      </c>
    </row>
    <row r="3181" spans="1:25" x14ac:dyDescent="0.25">
      <c r="A3181" s="178" t="s">
        <v>2945</v>
      </c>
      <c r="B3181" s="178" t="s">
        <v>580</v>
      </c>
      <c r="C3181" s="178" t="s">
        <v>512</v>
      </c>
      <c r="D3181" s="178" t="s">
        <v>2959</v>
      </c>
      <c r="E3181" s="181">
        <v>2888.0808953335672</v>
      </c>
      <c r="F3181" s="181">
        <v>2963.5569392792481</v>
      </c>
      <c r="G3181" s="181">
        <v>3039.9155275570129</v>
      </c>
      <c r="H3181" s="181">
        <v>3117.0146640863913</v>
      </c>
      <c r="I3181" s="181">
        <v>3194.9880330864803</v>
      </c>
      <c r="J3181" s="182">
        <v>3273.7851344557362</v>
      </c>
      <c r="K3181" s="181">
        <v>3353.3753508640229</v>
      </c>
      <c r="L3181" s="181">
        <v>3433.7838119380585</v>
      </c>
      <c r="M3181" s="181">
        <v>3514.9115431928094</v>
      </c>
      <c r="N3181" s="181">
        <v>3596.6694520912838</v>
      </c>
      <c r="O3181" s="181">
        <v>3678.8938868603627</v>
      </c>
      <c r="P3181" s="181">
        <v>3761.9207343976132</v>
      </c>
      <c r="Q3181" s="181">
        <v>3846.0840627814096</v>
      </c>
      <c r="R3181" s="181">
        <v>3931.155417356475</v>
      </c>
      <c r="S3181" s="181">
        <v>4017.1434665602178</v>
      </c>
      <c r="T3181" s="181">
        <v>4104.1152345238861</v>
      </c>
      <c r="U3181" s="181">
        <v>4191.9239744739443</v>
      </c>
      <c r="V3181" s="181">
        <v>4280.3681192520926</v>
      </c>
      <c r="W3181" s="181">
        <v>4369.4603826789125</v>
      </c>
      <c r="X3181" s="181">
        <v>4459.2120700618998</v>
      </c>
      <c r="Y3181" s="181">
        <v>4549.654982838334</v>
      </c>
    </row>
    <row r="3182" spans="1:25" x14ac:dyDescent="0.25">
      <c r="A3182" s="178" t="s">
        <v>2945</v>
      </c>
      <c r="B3182" s="178" t="s">
        <v>580</v>
      </c>
      <c r="C3182" s="178" t="s">
        <v>464</v>
      </c>
      <c r="D3182" s="178" t="s">
        <v>2960</v>
      </c>
      <c r="E3182" s="181">
        <v>10389.97271395178</v>
      </c>
      <c r="F3182" s="181">
        <v>10375.528708088183</v>
      </c>
      <c r="G3182" s="181">
        <v>10357.391285514803</v>
      </c>
      <c r="H3182" s="181">
        <v>10335.217496836225</v>
      </c>
      <c r="I3182" s="181">
        <v>10309.602435164141</v>
      </c>
      <c r="J3182" s="182">
        <v>10280.512413488923</v>
      </c>
      <c r="K3182" s="181">
        <v>10247.989326919369</v>
      </c>
      <c r="L3182" s="181">
        <v>10212.247998011739</v>
      </c>
      <c r="M3182" s="181">
        <v>10173.132737648972</v>
      </c>
      <c r="N3182" s="181">
        <v>10130.543476266814</v>
      </c>
      <c r="O3182" s="181">
        <v>10084.198525778194</v>
      </c>
      <c r="P3182" s="181">
        <v>10035.191705572064</v>
      </c>
      <c r="Q3182" s="181">
        <v>9984.5089901406645</v>
      </c>
      <c r="R3182" s="181">
        <v>9931.6192417428811</v>
      </c>
      <c r="S3182" s="181">
        <v>9876.6371027291152</v>
      </c>
      <c r="T3182" s="181">
        <v>9819.8127866106151</v>
      </c>
      <c r="U3182" s="181">
        <v>9760.8798431850155</v>
      </c>
      <c r="V3182" s="181">
        <v>9699.4832404887438</v>
      </c>
      <c r="W3182" s="181">
        <v>9635.7869597022</v>
      </c>
      <c r="X3182" s="181">
        <v>9569.9444666659947</v>
      </c>
      <c r="Y3182" s="181">
        <v>9502.1451827407018</v>
      </c>
    </row>
    <row r="3183" spans="1:25" x14ac:dyDescent="0.25">
      <c r="A3183" s="178" t="s">
        <v>2945</v>
      </c>
      <c r="B3183" s="178" t="s">
        <v>580</v>
      </c>
      <c r="C3183" s="178" t="s">
        <v>676</v>
      </c>
      <c r="D3183" s="178" t="s">
        <v>2961</v>
      </c>
      <c r="E3183" s="181">
        <v>4259.9193206170112</v>
      </c>
      <c r="F3183" s="181">
        <v>4362.9600081789276</v>
      </c>
      <c r="G3183" s="181">
        <v>4466.8915454706239</v>
      </c>
      <c r="H3183" s="181">
        <v>4571.4994709600896</v>
      </c>
      <c r="I3183" s="181">
        <v>4676.9744810961456</v>
      </c>
      <c r="J3183" s="182">
        <v>4783.2367022538874</v>
      </c>
      <c r="K3183" s="181">
        <v>4890.2358399596615</v>
      </c>
      <c r="L3183" s="181">
        <v>4998.0031030203791</v>
      </c>
      <c r="M3183" s="181">
        <v>5106.389148921744</v>
      </c>
      <c r="N3183" s="181">
        <v>5215.2600771017378</v>
      </c>
      <c r="O3183" s="181">
        <v>5324.3750781881836</v>
      </c>
      <c r="P3183" s="181">
        <v>5434.2167551682778</v>
      </c>
      <c r="Q3183" s="181">
        <v>5545.2614209310859</v>
      </c>
      <c r="R3183" s="181">
        <v>5657.1722534126066</v>
      </c>
      <c r="S3183" s="181">
        <v>5769.9555432860579</v>
      </c>
      <c r="T3183" s="181">
        <v>5883.7011710660854</v>
      </c>
      <c r="U3183" s="181">
        <v>5998.1924306195287</v>
      </c>
      <c r="V3183" s="181">
        <v>6113.1359417633103</v>
      </c>
      <c r="W3183" s="181">
        <v>6228.5459813418074</v>
      </c>
      <c r="X3183" s="181">
        <v>6344.4347010044939</v>
      </c>
      <c r="Y3183" s="181">
        <v>6460.8432529949532</v>
      </c>
    </row>
    <row r="3184" spans="1:25" x14ac:dyDescent="0.25">
      <c r="A3184" s="178" t="s">
        <v>2945</v>
      </c>
      <c r="B3184" s="178" t="s">
        <v>580</v>
      </c>
      <c r="C3184" s="178" t="s">
        <v>240</v>
      </c>
      <c r="D3184" s="178" t="s">
        <v>241</v>
      </c>
      <c r="E3184" s="181">
        <v>14845.142573971625</v>
      </c>
      <c r="F3184" s="181">
        <v>14885.610954007798</v>
      </c>
      <c r="G3184" s="181">
        <v>14921.437949954185</v>
      </c>
      <c r="H3184" s="181">
        <v>14952.060783876323</v>
      </c>
      <c r="I3184" s="181">
        <v>14978.269343507371</v>
      </c>
      <c r="J3184" s="182">
        <v>14999.94895596105</v>
      </c>
      <c r="K3184" s="181">
        <v>15017.093201853051</v>
      </c>
      <c r="L3184" s="181">
        <v>15029.949554296043</v>
      </c>
      <c r="M3184" s="181">
        <v>15038.221666663441</v>
      </c>
      <c r="N3184" s="181">
        <v>15041.690105357651</v>
      </c>
      <c r="O3184" s="181">
        <v>15039.860224537793</v>
      </c>
      <c r="P3184" s="181">
        <v>15034.288771783789</v>
      </c>
      <c r="Q3184" s="181">
        <v>15026.398091401992</v>
      </c>
      <c r="R3184" s="181">
        <v>15015.342700215706</v>
      </c>
      <c r="S3184" s="181">
        <v>15001.242253420782</v>
      </c>
      <c r="T3184" s="181">
        <v>14984.425369778961</v>
      </c>
      <c r="U3184" s="181">
        <v>14964.434632818722</v>
      </c>
      <c r="V3184" s="181">
        <v>14940.667459514874</v>
      </c>
      <c r="W3184" s="181">
        <v>14913.312971765441</v>
      </c>
      <c r="X3184" s="181">
        <v>14882.547465070524</v>
      </c>
      <c r="Y3184" s="181">
        <v>14848.606762866662</v>
      </c>
    </row>
    <row r="3185" spans="1:25" x14ac:dyDescent="0.25">
      <c r="A3185" s="178" t="s">
        <v>2945</v>
      </c>
      <c r="B3185" s="178" t="s">
        <v>581</v>
      </c>
      <c r="C3185" s="178" t="s">
        <v>218</v>
      </c>
      <c r="D3185" s="178" t="s">
        <v>2962</v>
      </c>
      <c r="E3185" s="181">
        <v>3707.1596655123194</v>
      </c>
      <c r="F3185" s="181">
        <v>3706.428208219972</v>
      </c>
      <c r="G3185" s="181">
        <v>3718.2837834594598</v>
      </c>
      <c r="H3185" s="181">
        <v>3740.3007400843844</v>
      </c>
      <c r="I3185" s="181">
        <v>3770.4992985608505</v>
      </c>
      <c r="J3185" s="182">
        <v>3807.2494259708333</v>
      </c>
      <c r="K3185" s="181">
        <v>3849.3192237046665</v>
      </c>
      <c r="L3185" s="181">
        <v>3895.7935702373452</v>
      </c>
      <c r="M3185" s="181">
        <v>3945.8183409367339</v>
      </c>
      <c r="N3185" s="181">
        <v>3998.7091175962887</v>
      </c>
      <c r="O3185" s="181">
        <v>4053.8218848669603</v>
      </c>
      <c r="P3185" s="181">
        <v>4111.0908523272565</v>
      </c>
      <c r="Q3185" s="181">
        <v>4170.509667397082</v>
      </c>
      <c r="R3185" s="181">
        <v>4231.5352003831904</v>
      </c>
      <c r="S3185" s="181">
        <v>4293.9284332360239</v>
      </c>
      <c r="T3185" s="181">
        <v>4357.4307256103302</v>
      </c>
      <c r="U3185" s="181">
        <v>4421.541155629855</v>
      </c>
      <c r="V3185" s="181">
        <v>4485.8511809586071</v>
      </c>
      <c r="W3185" s="181">
        <v>4550.2481404540686</v>
      </c>
      <c r="X3185" s="181">
        <v>4614.6347641903585</v>
      </c>
      <c r="Y3185" s="181">
        <v>4678.8305418846203</v>
      </c>
    </row>
    <row r="3186" spans="1:25" x14ac:dyDescent="0.25">
      <c r="A3186" s="178" t="s">
        <v>2945</v>
      </c>
      <c r="B3186" s="178" t="s">
        <v>581</v>
      </c>
      <c r="C3186" s="178" t="s">
        <v>240</v>
      </c>
      <c r="D3186" s="178" t="s">
        <v>241</v>
      </c>
      <c r="E3186" s="181">
        <v>5641.4181715255918</v>
      </c>
      <c r="F3186" s="181">
        <v>5534.8435130217777</v>
      </c>
      <c r="G3186" s="181">
        <v>5448.8223692440179</v>
      </c>
      <c r="H3186" s="181">
        <v>5378.790849270641</v>
      </c>
      <c r="I3186" s="181">
        <v>5321.1157895641418</v>
      </c>
      <c r="J3186" s="182">
        <v>5272.8889130481693</v>
      </c>
      <c r="K3186" s="181">
        <v>5231.9362667504729</v>
      </c>
      <c r="L3186" s="181">
        <v>5196.6503396365852</v>
      </c>
      <c r="M3186" s="181">
        <v>5165.6092365666482</v>
      </c>
      <c r="N3186" s="181">
        <v>5137.7040105252599</v>
      </c>
      <c r="O3186" s="181">
        <v>5111.9509457767417</v>
      </c>
      <c r="P3186" s="181">
        <v>5088.1489959779319</v>
      </c>
      <c r="Q3186" s="181">
        <v>5066.1802055581684</v>
      </c>
      <c r="R3186" s="181">
        <v>5045.2917026753648</v>
      </c>
      <c r="S3186" s="181">
        <v>5025.1386917764712</v>
      </c>
      <c r="T3186" s="181">
        <v>5005.3772743128447</v>
      </c>
      <c r="U3186" s="181">
        <v>4985.4143679567887</v>
      </c>
      <c r="V3186" s="181">
        <v>4964.8021069226988</v>
      </c>
      <c r="W3186" s="181">
        <v>4943.4474547920418</v>
      </c>
      <c r="X3186" s="181">
        <v>4921.2819203631225</v>
      </c>
      <c r="Y3186" s="181">
        <v>4898.1563822722574</v>
      </c>
    </row>
    <row r="3187" spans="1:25" x14ac:dyDescent="0.25">
      <c r="A3187" s="178" t="s">
        <v>2945</v>
      </c>
      <c r="B3187" s="178" t="s">
        <v>582</v>
      </c>
      <c r="C3187" s="178" t="s">
        <v>218</v>
      </c>
      <c r="D3187" s="178" t="s">
        <v>2963</v>
      </c>
      <c r="E3187" s="181">
        <v>7422.869557351466</v>
      </c>
      <c r="F3187" s="181">
        <v>7555.9858030140231</v>
      </c>
      <c r="G3187" s="181">
        <v>7661.0944428709827</v>
      </c>
      <c r="H3187" s="181">
        <v>7743.7527739881052</v>
      </c>
      <c r="I3187" s="181">
        <v>7808.8673128591527</v>
      </c>
      <c r="J3187" s="182">
        <v>7859.9121203622526</v>
      </c>
      <c r="K3187" s="181">
        <v>7899.6165749426336</v>
      </c>
      <c r="L3187" s="181">
        <v>7930.2293221741065</v>
      </c>
      <c r="M3187" s="181">
        <v>7953.2297495340054</v>
      </c>
      <c r="N3187" s="181">
        <v>7969.8056796957471</v>
      </c>
      <c r="O3187" s="181">
        <v>7980.6548478099257</v>
      </c>
      <c r="P3187" s="181">
        <v>7987.3278994256607</v>
      </c>
      <c r="Q3187" s="181">
        <v>7991.15006502099</v>
      </c>
      <c r="R3187" s="181">
        <v>7992.1252596576423</v>
      </c>
      <c r="S3187" s="181">
        <v>7990.6443137585466</v>
      </c>
      <c r="T3187" s="181">
        <v>7987.0252234540849</v>
      </c>
      <c r="U3187" s="181">
        <v>7981.0364162852748</v>
      </c>
      <c r="V3187" s="181">
        <v>7972.4117925210276</v>
      </c>
      <c r="W3187" s="181">
        <v>7961.3785957865994</v>
      </c>
      <c r="X3187" s="181">
        <v>7948.0980499889874</v>
      </c>
      <c r="Y3187" s="181">
        <v>7932.6565640317449</v>
      </c>
    </row>
    <row r="3188" spans="1:25" x14ac:dyDescent="0.25">
      <c r="A3188" s="178" t="s">
        <v>2945</v>
      </c>
      <c r="B3188" s="178" t="s">
        <v>582</v>
      </c>
      <c r="C3188" s="178" t="s">
        <v>703</v>
      </c>
      <c r="D3188" s="178" t="s">
        <v>2964</v>
      </c>
      <c r="E3188" s="181">
        <v>2463.4540408618182</v>
      </c>
      <c r="F3188" s="181">
        <v>2573.400907699347</v>
      </c>
      <c r="G3188" s="181">
        <v>2677.6315322059563</v>
      </c>
      <c r="H3188" s="181">
        <v>2777.5069720825113</v>
      </c>
      <c r="I3188" s="181">
        <v>2874.3218933826906</v>
      </c>
      <c r="J3188" s="182">
        <v>2968.989972060519</v>
      </c>
      <c r="K3188" s="181">
        <v>3062.2506376645561</v>
      </c>
      <c r="L3188" s="181">
        <v>3154.74418518125</v>
      </c>
      <c r="M3188" s="181">
        <v>3246.8753170871914</v>
      </c>
      <c r="N3188" s="181">
        <v>3338.9775327709817</v>
      </c>
      <c r="O3188" s="181">
        <v>3431.2153318470719</v>
      </c>
      <c r="P3188" s="181">
        <v>3524.1520662994294</v>
      </c>
      <c r="Q3188" s="181">
        <v>3618.3126745599893</v>
      </c>
      <c r="R3188" s="181">
        <v>3713.665388515833</v>
      </c>
      <c r="S3188" s="181">
        <v>3810.3596408362778</v>
      </c>
      <c r="T3188" s="181">
        <v>3908.5251065251264</v>
      </c>
      <c r="U3188" s="181">
        <v>4008.0287069398605</v>
      </c>
      <c r="V3188" s="181">
        <v>4108.7047566061274</v>
      </c>
      <c r="W3188" s="181">
        <v>4210.6308667444673</v>
      </c>
      <c r="X3188" s="181">
        <v>4313.8574506420846</v>
      </c>
      <c r="Y3188" s="181">
        <v>4418.3987488400999</v>
      </c>
    </row>
    <row r="3189" spans="1:25" x14ac:dyDescent="0.25">
      <c r="A3189" s="178" t="s">
        <v>2945</v>
      </c>
      <c r="B3189" s="178" t="s">
        <v>582</v>
      </c>
      <c r="C3189" s="178" t="s">
        <v>240</v>
      </c>
      <c r="D3189" s="178" t="s">
        <v>241</v>
      </c>
      <c r="E3189" s="181">
        <v>4473.8357096723494</v>
      </c>
      <c r="F3189" s="181">
        <v>4535.5371828954867</v>
      </c>
      <c r="G3189" s="181">
        <v>4579.9191363193795</v>
      </c>
      <c r="H3189" s="181">
        <v>4610.4983264059401</v>
      </c>
      <c r="I3189" s="181">
        <v>4630.3500907680364</v>
      </c>
      <c r="J3189" s="182">
        <v>4641.6551409033582</v>
      </c>
      <c r="K3189" s="181">
        <v>4646.1217725288843</v>
      </c>
      <c r="L3189" s="181">
        <v>4645.1497313293212</v>
      </c>
      <c r="M3189" s="181">
        <v>4639.6678961475154</v>
      </c>
      <c r="N3189" s="181">
        <v>4630.4211685085484</v>
      </c>
      <c r="O3189" s="181">
        <v>4617.859193696313</v>
      </c>
      <c r="P3189" s="181">
        <v>4602.916186262164</v>
      </c>
      <c r="Q3189" s="181">
        <v>4586.382114152364</v>
      </c>
      <c r="R3189" s="181">
        <v>4568.279066824115</v>
      </c>
      <c r="S3189" s="181">
        <v>4548.8491950669295</v>
      </c>
      <c r="T3189" s="181">
        <v>4528.2895739579963</v>
      </c>
      <c r="U3189" s="181">
        <v>4506.4838933174424</v>
      </c>
      <c r="V3189" s="181">
        <v>4483.2984356034995</v>
      </c>
      <c r="W3189" s="181">
        <v>4458.8780911797494</v>
      </c>
      <c r="X3189" s="181">
        <v>4433.3287092469864</v>
      </c>
      <c r="Y3189" s="181">
        <v>4406.7129831233033</v>
      </c>
    </row>
    <row r="3190" spans="1:25" x14ac:dyDescent="0.25">
      <c r="A3190" s="178" t="s">
        <v>2945</v>
      </c>
      <c r="B3190" s="178" t="s">
        <v>585</v>
      </c>
      <c r="C3190" s="178" t="s">
        <v>218</v>
      </c>
      <c r="D3190" s="178" t="s">
        <v>2965</v>
      </c>
      <c r="E3190" s="181">
        <v>10944.19093011704</v>
      </c>
      <c r="F3190" s="181">
        <v>10859.530594426786</v>
      </c>
      <c r="G3190" s="181">
        <v>10822.069272577864</v>
      </c>
      <c r="H3190" s="181">
        <v>10819.91556743259</v>
      </c>
      <c r="I3190" s="181">
        <v>10844.555150327862</v>
      </c>
      <c r="J3190" s="182">
        <v>10889.288053077082</v>
      </c>
      <c r="K3190" s="181">
        <v>10949.257501670681</v>
      </c>
      <c r="L3190" s="181">
        <v>11020.943474137859</v>
      </c>
      <c r="M3190" s="181">
        <v>11101.292947335962</v>
      </c>
      <c r="N3190" s="181">
        <v>11187.910403799902</v>
      </c>
      <c r="O3190" s="181">
        <v>11278.68446746374</v>
      </c>
      <c r="P3190" s="181">
        <v>11373.322659362075</v>
      </c>
      <c r="Q3190" s="181">
        <v>11471.770736376144</v>
      </c>
      <c r="R3190" s="181">
        <v>11572.502580817321</v>
      </c>
      <c r="S3190" s="181">
        <v>11674.764916347865</v>
      </c>
      <c r="T3190" s="181">
        <v>11777.577806778825</v>
      </c>
      <c r="U3190" s="181">
        <v>11879.988262213183</v>
      </c>
      <c r="V3190" s="181">
        <v>11981.538494031398</v>
      </c>
      <c r="W3190" s="181">
        <v>12081.982030852581</v>
      </c>
      <c r="X3190" s="181">
        <v>12181.053227632545</v>
      </c>
      <c r="Y3190" s="181">
        <v>12278.107199485477</v>
      </c>
    </row>
    <row r="3191" spans="1:25" x14ac:dyDescent="0.25">
      <c r="A3191" s="178" t="s">
        <v>2945</v>
      </c>
      <c r="B3191" s="178" t="s">
        <v>585</v>
      </c>
      <c r="C3191" s="178" t="s">
        <v>240</v>
      </c>
      <c r="D3191" s="178" t="s">
        <v>241</v>
      </c>
      <c r="E3191" s="181">
        <v>6932.4710908410152</v>
      </c>
      <c r="F3191" s="181">
        <v>6810.3983397227603</v>
      </c>
      <c r="G3191" s="181">
        <v>6719.3741776210418</v>
      </c>
      <c r="H3191" s="181">
        <v>6651.1913672255705</v>
      </c>
      <c r="I3191" s="181">
        <v>6600.0065809453463</v>
      </c>
      <c r="J3191" s="182">
        <v>6561.2890172026555</v>
      </c>
      <c r="K3191" s="181">
        <v>6531.7778659273936</v>
      </c>
      <c r="L3191" s="181">
        <v>6509.1243345602943</v>
      </c>
      <c r="M3191" s="181">
        <v>6491.3408046552495</v>
      </c>
      <c r="N3191" s="181">
        <v>6476.8953872272996</v>
      </c>
      <c r="O3191" s="181">
        <v>6464.4771539227349</v>
      </c>
      <c r="P3191" s="181">
        <v>6453.8575191725486</v>
      </c>
      <c r="Q3191" s="181">
        <v>6444.9496274990815</v>
      </c>
      <c r="R3191" s="181">
        <v>6436.8503121731228</v>
      </c>
      <c r="S3191" s="181">
        <v>6429.1169068200888</v>
      </c>
      <c r="T3191" s="181">
        <v>6421.2002787997053</v>
      </c>
      <c r="U3191" s="181">
        <v>6412.5874477798525</v>
      </c>
      <c r="V3191" s="181">
        <v>6403.0505669792628</v>
      </c>
      <c r="W3191" s="181">
        <v>6392.4830461282745</v>
      </c>
      <c r="X3191" s="181">
        <v>6380.7730135400643</v>
      </c>
      <c r="Y3191" s="181">
        <v>6367.6169573864545</v>
      </c>
    </row>
    <row r="3192" spans="1:25" x14ac:dyDescent="0.25">
      <c r="A3192" s="178" t="s">
        <v>2945</v>
      </c>
      <c r="B3192" s="178" t="s">
        <v>586</v>
      </c>
      <c r="C3192" s="178" t="s">
        <v>218</v>
      </c>
      <c r="D3192" s="178" t="s">
        <v>2966</v>
      </c>
      <c r="E3192" s="181">
        <v>3921.6551208087726</v>
      </c>
      <c r="F3192" s="181">
        <v>3968.6577411074791</v>
      </c>
      <c r="G3192" s="181">
        <v>4015.5805444744556</v>
      </c>
      <c r="H3192" s="181">
        <v>4061.8788454962068</v>
      </c>
      <c r="I3192" s="181">
        <v>4107.5915592395158</v>
      </c>
      <c r="J3192" s="182">
        <v>4152.6283155135707</v>
      </c>
      <c r="K3192" s="181">
        <v>4196.9946278716479</v>
      </c>
      <c r="L3192" s="181">
        <v>4240.7478055772553</v>
      </c>
      <c r="M3192" s="181">
        <v>4283.8153253524215</v>
      </c>
      <c r="N3192" s="181">
        <v>4326.1228303102916</v>
      </c>
      <c r="O3192" s="181">
        <v>4367.5458231550492</v>
      </c>
      <c r="P3192" s="181">
        <v>4408.4904707813985</v>
      </c>
      <c r="Q3192" s="181">
        <v>4449.3176940851245</v>
      </c>
      <c r="R3192" s="181">
        <v>4489.7771834731539</v>
      </c>
      <c r="S3192" s="181">
        <v>4529.8780962951168</v>
      </c>
      <c r="T3192" s="181">
        <v>4569.7756812838234</v>
      </c>
      <c r="U3192" s="181">
        <v>4609.5514033049858</v>
      </c>
      <c r="V3192" s="181">
        <v>4649.145586283762</v>
      </c>
      <c r="W3192" s="181">
        <v>4688.5246459564605</v>
      </c>
      <c r="X3192" s="181">
        <v>4727.667128776432</v>
      </c>
      <c r="Y3192" s="181">
        <v>4766.6549118143503</v>
      </c>
    </row>
    <row r="3193" spans="1:25" x14ac:dyDescent="0.25">
      <c r="A3193" s="178" t="s">
        <v>2945</v>
      </c>
      <c r="B3193" s="178" t="s">
        <v>586</v>
      </c>
      <c r="C3193" s="178" t="s">
        <v>867</v>
      </c>
      <c r="D3193" s="178" t="s">
        <v>2967</v>
      </c>
      <c r="E3193" s="181">
        <v>2599.5550891363714</v>
      </c>
      <c r="F3193" s="181">
        <v>2645.8851327762804</v>
      </c>
      <c r="G3193" s="181">
        <v>2692.6096178090074</v>
      </c>
      <c r="H3193" s="181">
        <v>2739.3639041218817</v>
      </c>
      <c r="I3193" s="181">
        <v>2786.1707479021857</v>
      </c>
      <c r="J3193" s="182">
        <v>2832.9652576140816</v>
      </c>
      <c r="K3193" s="181">
        <v>2879.7468571701761</v>
      </c>
      <c r="L3193" s="181">
        <v>2926.5507368970143</v>
      </c>
      <c r="M3193" s="181">
        <v>2973.3228198652446</v>
      </c>
      <c r="N3193" s="181">
        <v>3020.0065298393351</v>
      </c>
      <c r="O3193" s="181">
        <v>3066.508820180798</v>
      </c>
      <c r="P3193" s="181">
        <v>3113.109282851965</v>
      </c>
      <c r="Q3193" s="181">
        <v>3160.0618937492982</v>
      </c>
      <c r="R3193" s="181">
        <v>3207.1898797400895</v>
      </c>
      <c r="S3193" s="181">
        <v>3254.4987659057101</v>
      </c>
      <c r="T3193" s="181">
        <v>3302.0997673724964</v>
      </c>
      <c r="U3193" s="181">
        <v>3350.0530382723659</v>
      </c>
      <c r="V3193" s="181">
        <v>3398.3169273123144</v>
      </c>
      <c r="W3193" s="181">
        <v>3446.8679668247123</v>
      </c>
      <c r="X3193" s="181">
        <v>3495.691088458635</v>
      </c>
      <c r="Y3193" s="181">
        <v>3544.8476967580991</v>
      </c>
    </row>
    <row r="3194" spans="1:25" x14ac:dyDescent="0.25">
      <c r="A3194" s="178" t="s">
        <v>2945</v>
      </c>
      <c r="B3194" s="178" t="s">
        <v>586</v>
      </c>
      <c r="C3194" s="178" t="s">
        <v>240</v>
      </c>
      <c r="D3194" s="178" t="s">
        <v>241</v>
      </c>
      <c r="E3194" s="181">
        <v>14271.17186912688</v>
      </c>
      <c r="F3194" s="181">
        <v>14246.253144996057</v>
      </c>
      <c r="G3194" s="181">
        <v>14219.100504633952</v>
      </c>
      <c r="H3194" s="181">
        <v>14187.880443343347</v>
      </c>
      <c r="I3194" s="181">
        <v>14152.872022687259</v>
      </c>
      <c r="J3194" s="182">
        <v>14113.904026460328</v>
      </c>
      <c r="K3194" s="181">
        <v>14071.140012813967</v>
      </c>
      <c r="L3194" s="181">
        <v>14024.91020334411</v>
      </c>
      <c r="M3194" s="181">
        <v>13975.107446562411</v>
      </c>
      <c r="N3194" s="181">
        <v>13921.628283565884</v>
      </c>
      <c r="O3194" s="181">
        <v>13864.219638333363</v>
      </c>
      <c r="P3194" s="181">
        <v>13804.307923170596</v>
      </c>
      <c r="Q3194" s="181">
        <v>13743.106776333532</v>
      </c>
      <c r="R3194" s="181">
        <v>13679.90447367478</v>
      </c>
      <c r="S3194" s="181">
        <v>13614.809316163568</v>
      </c>
      <c r="T3194" s="181">
        <v>13548.359209128375</v>
      </c>
      <c r="U3194" s="181">
        <v>13480.84933517669</v>
      </c>
      <c r="V3194" s="181">
        <v>13412.15336686624</v>
      </c>
      <c r="W3194" s="181">
        <v>13342.227456438828</v>
      </c>
      <c r="X3194" s="181">
        <v>13271.065713824908</v>
      </c>
      <c r="Y3194" s="181">
        <v>13198.950281110432</v>
      </c>
    </row>
    <row r="3195" spans="1:25" x14ac:dyDescent="0.25">
      <c r="A3195" s="178" t="s">
        <v>2945</v>
      </c>
      <c r="B3195" s="178" t="s">
        <v>587</v>
      </c>
      <c r="C3195" s="178" t="s">
        <v>218</v>
      </c>
      <c r="D3195" s="178" t="s">
        <v>2968</v>
      </c>
      <c r="E3195" s="181">
        <v>4251.4610116695731</v>
      </c>
      <c r="F3195" s="181">
        <v>4207.2037591899043</v>
      </c>
      <c r="G3195" s="181">
        <v>4166.8506360125957</v>
      </c>
      <c r="H3195" s="181">
        <v>4129.1752398057679</v>
      </c>
      <c r="I3195" s="181">
        <v>4093.4390278585392</v>
      </c>
      <c r="J3195" s="182">
        <v>4058.9161378972876</v>
      </c>
      <c r="K3195" s="181">
        <v>4025.1255555126595</v>
      </c>
      <c r="L3195" s="181">
        <v>3991.7757637436866</v>
      </c>
      <c r="M3195" s="181">
        <v>3958.527665466484</v>
      </c>
      <c r="N3195" s="181">
        <v>3925.1199070120051</v>
      </c>
      <c r="O3195" s="181">
        <v>3891.2817102161948</v>
      </c>
      <c r="P3195" s="181">
        <v>3857.291009431779</v>
      </c>
      <c r="Q3195" s="181">
        <v>3823.4145577928666</v>
      </c>
      <c r="R3195" s="181">
        <v>3789.3632483527363</v>
      </c>
      <c r="S3195" s="181">
        <v>3755.0947895252539</v>
      </c>
      <c r="T3195" s="181">
        <v>3720.4641533543854</v>
      </c>
      <c r="U3195" s="181">
        <v>3685.294181986028</v>
      </c>
      <c r="V3195" s="181">
        <v>3649.5495733641646</v>
      </c>
      <c r="W3195" s="181">
        <v>3613.2556717011621</v>
      </c>
      <c r="X3195" s="181">
        <v>3576.429270884229</v>
      </c>
      <c r="Y3195" s="181">
        <v>3538.9625896254747</v>
      </c>
    </row>
    <row r="3196" spans="1:25" x14ac:dyDescent="0.25">
      <c r="A3196" s="178" t="s">
        <v>2945</v>
      </c>
      <c r="B3196" s="178" t="s">
        <v>587</v>
      </c>
      <c r="C3196" s="178" t="s">
        <v>530</v>
      </c>
      <c r="D3196" s="178" t="s">
        <v>2001</v>
      </c>
      <c r="E3196" s="181">
        <v>2576.8893703618633</v>
      </c>
      <c r="F3196" s="181">
        <v>2592.2188473013889</v>
      </c>
      <c r="G3196" s="181">
        <v>2609.7962088719637</v>
      </c>
      <c r="H3196" s="181">
        <v>2628.9511843925075</v>
      </c>
      <c r="I3196" s="181">
        <v>2649.2813252929304</v>
      </c>
      <c r="J3196" s="182">
        <v>2670.3634516453358</v>
      </c>
      <c r="K3196" s="181">
        <v>2691.908374359341</v>
      </c>
      <c r="L3196" s="181">
        <v>2713.7355466692716</v>
      </c>
      <c r="M3196" s="181">
        <v>2735.6190265609248</v>
      </c>
      <c r="N3196" s="181">
        <v>2757.3722734122989</v>
      </c>
      <c r="O3196" s="181">
        <v>2778.7897829014937</v>
      </c>
      <c r="P3196" s="181">
        <v>2800.0511850239209</v>
      </c>
      <c r="Q3196" s="181">
        <v>2821.340476003882</v>
      </c>
      <c r="R3196" s="181">
        <v>2842.437299620271</v>
      </c>
      <c r="S3196" s="181">
        <v>2863.2950589652351</v>
      </c>
      <c r="T3196" s="181">
        <v>2883.7849347240572</v>
      </c>
      <c r="U3196" s="181">
        <v>2903.7448360938247</v>
      </c>
      <c r="V3196" s="181">
        <v>2923.1163418900901</v>
      </c>
      <c r="W3196" s="181">
        <v>2941.8875710702446</v>
      </c>
      <c r="X3196" s="181">
        <v>2960.0398903341347</v>
      </c>
      <c r="Y3196" s="181">
        <v>2977.4497423599446</v>
      </c>
    </row>
    <row r="3197" spans="1:25" x14ac:dyDescent="0.25">
      <c r="A3197" s="178" t="s">
        <v>2945</v>
      </c>
      <c r="B3197" s="178" t="s">
        <v>587</v>
      </c>
      <c r="C3197" s="178" t="s">
        <v>240</v>
      </c>
      <c r="D3197" s="178" t="s">
        <v>241</v>
      </c>
      <c r="E3197" s="181">
        <v>26656.985702710223</v>
      </c>
      <c r="F3197" s="181">
        <v>26796.462638681369</v>
      </c>
      <c r="G3197" s="181">
        <v>26961.144365142271</v>
      </c>
      <c r="H3197" s="181">
        <v>27144.100297557965</v>
      </c>
      <c r="I3197" s="181">
        <v>27341.188688685997</v>
      </c>
      <c r="J3197" s="182">
        <v>27548.068819114324</v>
      </c>
      <c r="K3197" s="181">
        <v>27761.793600934121</v>
      </c>
      <c r="L3197" s="181">
        <v>27980.543122298437</v>
      </c>
      <c r="M3197" s="181">
        <v>28202.033430735377</v>
      </c>
      <c r="N3197" s="181">
        <v>28424.389338681664</v>
      </c>
      <c r="O3197" s="181">
        <v>28645.54094281088</v>
      </c>
      <c r="P3197" s="181">
        <v>28867.38810991553</v>
      </c>
      <c r="Q3197" s="181">
        <v>29091.875993280941</v>
      </c>
      <c r="R3197" s="181">
        <v>29316.781078688968</v>
      </c>
      <c r="S3197" s="181">
        <v>29541.670410840106</v>
      </c>
      <c r="T3197" s="181">
        <v>29765.261347418469</v>
      </c>
      <c r="U3197" s="181">
        <v>29985.924626370892</v>
      </c>
      <c r="V3197" s="181">
        <v>30203.097305048337</v>
      </c>
      <c r="W3197" s="181">
        <v>30416.694246508257</v>
      </c>
      <c r="X3197" s="181">
        <v>30626.558005977451</v>
      </c>
      <c r="Y3197" s="181">
        <v>30831.44190255896</v>
      </c>
    </row>
    <row r="3198" spans="1:25" x14ac:dyDescent="0.25">
      <c r="A3198" s="178" t="s">
        <v>2945</v>
      </c>
      <c r="B3198" s="178" t="s">
        <v>594</v>
      </c>
      <c r="C3198" s="178" t="s">
        <v>218</v>
      </c>
      <c r="D3198" s="178" t="s">
        <v>2969</v>
      </c>
      <c r="E3198" s="181">
        <v>3167.688360735659</v>
      </c>
      <c r="F3198" s="181">
        <v>3183.8077091247228</v>
      </c>
      <c r="G3198" s="181">
        <v>3198.6287011739387</v>
      </c>
      <c r="H3198" s="181">
        <v>3212.0659637958306</v>
      </c>
      <c r="I3198" s="181">
        <v>3224.3289060703864</v>
      </c>
      <c r="J3198" s="182">
        <v>3235.4460371494733</v>
      </c>
      <c r="K3198" s="181">
        <v>3245.4576158341761</v>
      </c>
      <c r="L3198" s="181">
        <v>3254.4359248275496</v>
      </c>
      <c r="M3198" s="181">
        <v>3262.3426218687173</v>
      </c>
      <c r="N3198" s="181">
        <v>3269.1509199662369</v>
      </c>
      <c r="O3198" s="181">
        <v>3274.765716837554</v>
      </c>
      <c r="P3198" s="181">
        <v>3279.5047052731261</v>
      </c>
      <c r="Q3198" s="181">
        <v>3283.6682254863485</v>
      </c>
      <c r="R3198" s="181">
        <v>3287.112673723766</v>
      </c>
      <c r="S3198" s="181">
        <v>3289.9207065466276</v>
      </c>
      <c r="T3198" s="181">
        <v>3292.131769438583</v>
      </c>
      <c r="U3198" s="181">
        <v>3293.6094428584606</v>
      </c>
      <c r="V3198" s="181">
        <v>3294.2602065503629</v>
      </c>
      <c r="W3198" s="181">
        <v>3294.1481148779885</v>
      </c>
      <c r="X3198" s="181">
        <v>3293.3575263113707</v>
      </c>
      <c r="Y3198" s="181">
        <v>3291.9028370911487</v>
      </c>
    </row>
    <row r="3199" spans="1:25" x14ac:dyDescent="0.25">
      <c r="A3199" s="178" t="s">
        <v>2945</v>
      </c>
      <c r="B3199" s="178" t="s">
        <v>594</v>
      </c>
      <c r="C3199" s="178" t="s">
        <v>510</v>
      </c>
      <c r="D3199" s="178" t="s">
        <v>2970</v>
      </c>
      <c r="E3199" s="181">
        <v>1758.9220717709572</v>
      </c>
      <c r="F3199" s="181">
        <v>1802.1942045866901</v>
      </c>
      <c r="G3199" s="181">
        <v>1845.734362139063</v>
      </c>
      <c r="H3199" s="181">
        <v>1889.4718767618729</v>
      </c>
      <c r="I3199" s="181">
        <v>1933.5077732421189</v>
      </c>
      <c r="J3199" s="182">
        <v>1977.8409087755106</v>
      </c>
      <c r="K3199" s="181">
        <v>2022.4777170451443</v>
      </c>
      <c r="L3199" s="181">
        <v>2067.4458234638155</v>
      </c>
      <c r="M3199" s="181">
        <v>2112.7036938232027</v>
      </c>
      <c r="N3199" s="181">
        <v>2158.214473338076</v>
      </c>
      <c r="O3199" s="181">
        <v>2203.8928431247587</v>
      </c>
      <c r="P3199" s="181">
        <v>2249.9305191560684</v>
      </c>
      <c r="Q3199" s="181">
        <v>2296.5226222670985</v>
      </c>
      <c r="R3199" s="181">
        <v>2343.5631314157322</v>
      </c>
      <c r="S3199" s="181">
        <v>2391.1020181210661</v>
      </c>
      <c r="T3199" s="181">
        <v>2439.161149184119</v>
      </c>
      <c r="U3199" s="181">
        <v>2487.6311838987085</v>
      </c>
      <c r="V3199" s="181">
        <v>2536.4272030349898</v>
      </c>
      <c r="W3199" s="181">
        <v>2585.5815111435631</v>
      </c>
      <c r="X3199" s="181">
        <v>2635.1455025168348</v>
      </c>
      <c r="Y3199" s="181">
        <v>2685.1177607748082</v>
      </c>
    </row>
    <row r="3200" spans="1:25" x14ac:dyDescent="0.25">
      <c r="A3200" s="178" t="s">
        <v>2945</v>
      </c>
      <c r="B3200" s="178" t="s">
        <v>594</v>
      </c>
      <c r="C3200" s="178" t="s">
        <v>240</v>
      </c>
      <c r="D3200" s="178" t="s">
        <v>241</v>
      </c>
      <c r="E3200" s="181">
        <v>4185.5830781957038</v>
      </c>
      <c r="F3200" s="181">
        <v>4199.9458177415345</v>
      </c>
      <c r="G3200" s="181">
        <v>4212.5399022836827</v>
      </c>
      <c r="H3200" s="181">
        <v>4223.261694920091</v>
      </c>
      <c r="I3200" s="181">
        <v>4232.3952147919899</v>
      </c>
      <c r="J3200" s="182">
        <v>4239.9855725095567</v>
      </c>
      <c r="K3200" s="181">
        <v>4246.0929791374865</v>
      </c>
      <c r="L3200" s="181">
        <v>4250.819102000085</v>
      </c>
      <c r="M3200" s="181">
        <v>4254.1207060909292</v>
      </c>
      <c r="N3200" s="181">
        <v>4255.9699072573148</v>
      </c>
      <c r="O3200" s="181">
        <v>4256.2502382083703</v>
      </c>
      <c r="P3200" s="181">
        <v>4255.3816532228848</v>
      </c>
      <c r="Q3200" s="181">
        <v>4253.7588833761656</v>
      </c>
      <c r="R3200" s="181">
        <v>4251.1999254616803</v>
      </c>
      <c r="S3200" s="181">
        <v>4247.8161273263495</v>
      </c>
      <c r="T3200" s="181">
        <v>4243.6624172681641</v>
      </c>
      <c r="U3200" s="181">
        <v>4238.5670529636409</v>
      </c>
      <c r="V3200" s="181">
        <v>4232.414553696648</v>
      </c>
      <c r="W3200" s="181">
        <v>4225.2923314098698</v>
      </c>
      <c r="X3200" s="181">
        <v>4217.3132392963753</v>
      </c>
      <c r="Y3200" s="181">
        <v>4208.499959645952</v>
      </c>
    </row>
    <row r="3201" spans="1:25" x14ac:dyDescent="0.25">
      <c r="A3201" s="178" t="s">
        <v>2945</v>
      </c>
      <c r="B3201" s="178" t="s">
        <v>596</v>
      </c>
      <c r="C3201" s="178" t="s">
        <v>218</v>
      </c>
      <c r="D3201" s="178" t="s">
        <v>2971</v>
      </c>
      <c r="E3201" s="181">
        <v>13775.876333111299</v>
      </c>
      <c r="F3201" s="181">
        <v>13845.120632324277</v>
      </c>
      <c r="G3201" s="181">
        <v>13917.262183804974</v>
      </c>
      <c r="H3201" s="181">
        <v>13989.928547537755</v>
      </c>
      <c r="I3201" s="181">
        <v>14062.7172289138</v>
      </c>
      <c r="J3201" s="182">
        <v>14134.786781771776</v>
      </c>
      <c r="K3201" s="181">
        <v>14205.611061862013</v>
      </c>
      <c r="L3201" s="181">
        <v>14274.968539670923</v>
      </c>
      <c r="M3201" s="181">
        <v>14342.246754210475</v>
      </c>
      <c r="N3201" s="181">
        <v>14406.917621055589</v>
      </c>
      <c r="O3201" s="181">
        <v>14468.266741847294</v>
      </c>
      <c r="P3201" s="181">
        <v>14527.48532963347</v>
      </c>
      <c r="Q3201" s="181">
        <v>14585.705312075903</v>
      </c>
      <c r="R3201" s="181">
        <v>14642.021130281919</v>
      </c>
      <c r="S3201" s="181">
        <v>14696.422332811635</v>
      </c>
      <c r="T3201" s="181">
        <v>14749.058612721705</v>
      </c>
      <c r="U3201" s="181">
        <v>14799.709270442065</v>
      </c>
      <c r="V3201" s="181">
        <v>14848.060213454215</v>
      </c>
      <c r="W3201" s="181">
        <v>14894.181851318972</v>
      </c>
      <c r="X3201" s="181">
        <v>14938.150987144407</v>
      </c>
      <c r="Y3201" s="181">
        <v>14980.081039430663</v>
      </c>
    </row>
    <row r="3202" spans="1:25" x14ac:dyDescent="0.25">
      <c r="A3202" s="178" t="s">
        <v>2945</v>
      </c>
      <c r="B3202" s="178" t="s">
        <v>596</v>
      </c>
      <c r="C3202" s="178" t="s">
        <v>240</v>
      </c>
      <c r="D3202" s="178" t="s">
        <v>241</v>
      </c>
      <c r="E3202" s="181">
        <v>6180.8577883959542</v>
      </c>
      <c r="F3202" s="181">
        <v>6215.3378274264505</v>
      </c>
      <c r="G3202" s="181">
        <v>6251.1552253933869</v>
      </c>
      <c r="H3202" s="181">
        <v>6287.2459521032124</v>
      </c>
      <c r="I3202" s="181">
        <v>6323.4294411786468</v>
      </c>
      <c r="J3202" s="182">
        <v>6359.3272420574167</v>
      </c>
      <c r="K3202" s="181">
        <v>6394.7020067279191</v>
      </c>
      <c r="L3202" s="181">
        <v>6429.4530648784912</v>
      </c>
      <c r="M3202" s="181">
        <v>6463.3033535396926</v>
      </c>
      <c r="N3202" s="181">
        <v>6496.0132471712104</v>
      </c>
      <c r="O3202" s="181">
        <v>6527.2585411661667</v>
      </c>
      <c r="P3202" s="181">
        <v>6557.5744963252037</v>
      </c>
      <c r="Q3202" s="181">
        <v>6587.4707765490693</v>
      </c>
      <c r="R3202" s="181">
        <v>6616.5374537411963</v>
      </c>
      <c r="S3202" s="181">
        <v>6644.7684094395545</v>
      </c>
      <c r="T3202" s="181">
        <v>6672.2299599795224</v>
      </c>
      <c r="U3202" s="181">
        <v>6698.8209174019639</v>
      </c>
      <c r="V3202" s="181">
        <v>6724.3975769915342</v>
      </c>
      <c r="W3202" s="181">
        <v>6748.9901490527582</v>
      </c>
      <c r="X3202" s="181">
        <v>6772.6318108125033</v>
      </c>
      <c r="Y3202" s="181">
        <v>6795.3724239266066</v>
      </c>
    </row>
    <row r="3203" spans="1:25" x14ac:dyDescent="0.25">
      <c r="A3203" s="178" t="s">
        <v>2945</v>
      </c>
      <c r="B3203" s="178" t="s">
        <v>598</v>
      </c>
      <c r="C3203" s="178" t="s">
        <v>218</v>
      </c>
      <c r="D3203" s="178" t="s">
        <v>2972</v>
      </c>
      <c r="E3203" s="181">
        <v>10392.441938239035</v>
      </c>
      <c r="F3203" s="181">
        <v>10412.406008942233</v>
      </c>
      <c r="G3203" s="181">
        <v>10434.559475852573</v>
      </c>
      <c r="H3203" s="181">
        <v>10456.846924110307</v>
      </c>
      <c r="I3203" s="181">
        <v>10478.65665937477</v>
      </c>
      <c r="J3203" s="182">
        <v>10499.156449994407</v>
      </c>
      <c r="K3203" s="181">
        <v>10517.87301054312</v>
      </c>
      <c r="L3203" s="181">
        <v>10534.637677527322</v>
      </c>
      <c r="M3203" s="181">
        <v>10549.047486738733</v>
      </c>
      <c r="N3203" s="181">
        <v>10560.725247508672</v>
      </c>
      <c r="O3203" s="181">
        <v>10569.172129444862</v>
      </c>
      <c r="P3203" s="181">
        <v>10575.307645343915</v>
      </c>
      <c r="Q3203" s="181">
        <v>10580.012057952872</v>
      </c>
      <c r="R3203" s="181">
        <v>10582.679491750174</v>
      </c>
      <c r="S3203" s="181">
        <v>10583.268561882713</v>
      </c>
      <c r="T3203" s="181">
        <v>10581.802734091272</v>
      </c>
      <c r="U3203" s="181">
        <v>10578.102525904478</v>
      </c>
      <c r="V3203" s="181">
        <v>10571.943873955926</v>
      </c>
      <c r="W3203" s="181">
        <v>10563.333275834746</v>
      </c>
      <c r="X3203" s="181">
        <v>10552.238811350067</v>
      </c>
      <c r="Y3203" s="181">
        <v>10538.626438982492</v>
      </c>
    </row>
    <row r="3204" spans="1:25" x14ac:dyDescent="0.25">
      <c r="A3204" s="178" t="s">
        <v>2945</v>
      </c>
      <c r="B3204" s="178" t="s">
        <v>598</v>
      </c>
      <c r="C3204" s="178" t="s">
        <v>560</v>
      </c>
      <c r="D3204" s="178" t="s">
        <v>2973</v>
      </c>
      <c r="E3204" s="181">
        <v>2652.1584905380018</v>
      </c>
      <c r="F3204" s="181">
        <v>2670.4952541819512</v>
      </c>
      <c r="G3204" s="181">
        <v>2689.5132293632578</v>
      </c>
      <c r="H3204" s="181">
        <v>2708.6891379195413</v>
      </c>
      <c r="I3204" s="181">
        <v>2727.8650147440376</v>
      </c>
      <c r="J3204" s="182">
        <v>2746.8220325496718</v>
      </c>
      <c r="K3204" s="181">
        <v>2765.4313865564586</v>
      </c>
      <c r="L3204" s="181">
        <v>2783.6422373391124</v>
      </c>
      <c r="M3204" s="181">
        <v>2801.340572115726</v>
      </c>
      <c r="N3204" s="181">
        <v>2818.4170507256586</v>
      </c>
      <c r="O3204" s="181">
        <v>2834.7276125340081</v>
      </c>
      <c r="P3204" s="181">
        <v>2850.5077305062828</v>
      </c>
      <c r="Q3204" s="181">
        <v>2865.9870598692874</v>
      </c>
      <c r="R3204" s="181">
        <v>2880.9953373931935</v>
      </c>
      <c r="S3204" s="181">
        <v>2895.5133978035956</v>
      </c>
      <c r="T3204" s="181">
        <v>2909.5396010092154</v>
      </c>
      <c r="U3204" s="181">
        <v>2923.0162728421574</v>
      </c>
      <c r="V3204" s="181">
        <v>2935.8722879002335</v>
      </c>
      <c r="W3204" s="181">
        <v>2948.0995368546796</v>
      </c>
      <c r="X3204" s="181">
        <v>2959.6790707142732</v>
      </c>
      <c r="Y3204" s="181">
        <v>2970.59106306789</v>
      </c>
    </row>
    <row r="3205" spans="1:25" x14ac:dyDescent="0.25">
      <c r="A3205" s="178" t="s">
        <v>2945</v>
      </c>
      <c r="B3205" s="178" t="s">
        <v>598</v>
      </c>
      <c r="C3205" s="178" t="s">
        <v>528</v>
      </c>
      <c r="D3205" s="178" t="s">
        <v>2974</v>
      </c>
      <c r="E3205" s="181">
        <v>1629.0525745554889</v>
      </c>
      <c r="F3205" s="181">
        <v>1688.8797091460256</v>
      </c>
      <c r="G3205" s="181">
        <v>1751.2650184623565</v>
      </c>
      <c r="H3205" s="181">
        <v>1815.9698528859574</v>
      </c>
      <c r="I3205" s="181">
        <v>1882.9709707386476</v>
      </c>
      <c r="J3205" s="182">
        <v>1952.1921019233587</v>
      </c>
      <c r="K3205" s="181">
        <v>2023.6071124380244</v>
      </c>
      <c r="L3205" s="181">
        <v>2097.2393978277973</v>
      </c>
      <c r="M3205" s="181">
        <v>2173.0603199428147</v>
      </c>
      <c r="N3205" s="181">
        <v>2251.0358332046785</v>
      </c>
      <c r="O3205" s="181">
        <v>2331.0938863324604</v>
      </c>
      <c r="P3205" s="181">
        <v>2413.4701668030025</v>
      </c>
      <c r="Q3205" s="181">
        <v>2498.4186740607806</v>
      </c>
      <c r="R3205" s="181">
        <v>2585.8589266543668</v>
      </c>
      <c r="S3205" s="181">
        <v>2675.8337783815045</v>
      </c>
      <c r="T3205" s="181">
        <v>2768.4016921391858</v>
      </c>
      <c r="U3205" s="181">
        <v>2863.5669869602357</v>
      </c>
      <c r="V3205" s="181">
        <v>2961.3146410539421</v>
      </c>
      <c r="W3205" s="181">
        <v>3061.6871905079738</v>
      </c>
      <c r="X3205" s="181">
        <v>3164.714788523127</v>
      </c>
      <c r="Y3205" s="181">
        <v>3270.4243348067271</v>
      </c>
    </row>
    <row r="3206" spans="1:25" x14ac:dyDescent="0.25">
      <c r="A3206" s="178" t="s">
        <v>2945</v>
      </c>
      <c r="B3206" s="178" t="s">
        <v>598</v>
      </c>
      <c r="C3206" s="178" t="s">
        <v>244</v>
      </c>
      <c r="D3206" s="178" t="s">
        <v>2975</v>
      </c>
      <c r="E3206" s="181">
        <v>3938.1457877104654</v>
      </c>
      <c r="F3206" s="181">
        <v>3963.0947468535437</v>
      </c>
      <c r="G3206" s="181">
        <v>3989.0240849430115</v>
      </c>
      <c r="H3206" s="181">
        <v>4015.156418098923</v>
      </c>
      <c r="I3206" s="181">
        <v>4041.2573488950597</v>
      </c>
      <c r="J3206" s="182">
        <v>4067.0029045040719</v>
      </c>
      <c r="K3206" s="181">
        <v>4092.2030695471149</v>
      </c>
      <c r="L3206" s="181">
        <v>4116.7835706601709</v>
      </c>
      <c r="M3206" s="181">
        <v>4140.5769316554624</v>
      </c>
      <c r="N3206" s="181">
        <v>4163.4229650550187</v>
      </c>
      <c r="O3206" s="181">
        <v>4185.1105928629722</v>
      </c>
      <c r="P3206" s="181">
        <v>4205.9892346808774</v>
      </c>
      <c r="Q3206" s="181">
        <v>4226.3989298365441</v>
      </c>
      <c r="R3206" s="181">
        <v>4246.0895267975548</v>
      </c>
      <c r="S3206" s="181">
        <v>4265.0340143190506</v>
      </c>
      <c r="T3206" s="181">
        <v>4283.2312440737305</v>
      </c>
      <c r="U3206" s="181">
        <v>4300.5976295947003</v>
      </c>
      <c r="V3206" s="181">
        <v>4317.0299987774624</v>
      </c>
      <c r="W3206" s="181">
        <v>4332.5180265596791</v>
      </c>
      <c r="X3206" s="181">
        <v>4347.035492673318</v>
      </c>
      <c r="Y3206" s="181">
        <v>4360.5549510147202</v>
      </c>
    </row>
    <row r="3207" spans="1:25" x14ac:dyDescent="0.25">
      <c r="A3207" s="178" t="s">
        <v>2945</v>
      </c>
      <c r="B3207" s="178" t="s">
        <v>598</v>
      </c>
      <c r="C3207" s="178" t="s">
        <v>703</v>
      </c>
      <c r="D3207" s="178" t="s">
        <v>2976</v>
      </c>
      <c r="E3207" s="181">
        <v>3614.3652448548883</v>
      </c>
      <c r="F3207" s="181">
        <v>3629.4133789958087</v>
      </c>
      <c r="G3207" s="181">
        <v>3645.2756246412623</v>
      </c>
      <c r="H3207" s="181">
        <v>3661.2376035562215</v>
      </c>
      <c r="I3207" s="181">
        <v>3677.0851368903673</v>
      </c>
      <c r="J3207" s="182">
        <v>3692.5245636281143</v>
      </c>
      <c r="K3207" s="181">
        <v>3707.3861207835048</v>
      </c>
      <c r="L3207" s="181">
        <v>3721.606153258153</v>
      </c>
      <c r="M3207" s="181">
        <v>3735.0374966158388</v>
      </c>
      <c r="N3207" s="181">
        <v>3747.5408347017269</v>
      </c>
      <c r="O3207" s="181">
        <v>3758.9323671519464</v>
      </c>
      <c r="P3207" s="181">
        <v>3769.5322401222643</v>
      </c>
      <c r="Q3207" s="181">
        <v>3779.6494778763822</v>
      </c>
      <c r="R3207" s="181">
        <v>3789.0637926689101</v>
      </c>
      <c r="S3207" s="181">
        <v>3797.7555043187076</v>
      </c>
      <c r="T3207" s="181">
        <v>3805.7281013549282</v>
      </c>
      <c r="U3207" s="181">
        <v>3812.9119722295104</v>
      </c>
      <c r="V3207" s="181">
        <v>3819.2207988141267</v>
      </c>
      <c r="W3207" s="181">
        <v>3824.6509930670068</v>
      </c>
      <c r="X3207" s="181">
        <v>3829.1850203480708</v>
      </c>
      <c r="Y3207" s="181">
        <v>3832.8044441257161</v>
      </c>
    </row>
    <row r="3208" spans="1:25" x14ac:dyDescent="0.25">
      <c r="A3208" s="178" t="s">
        <v>2945</v>
      </c>
      <c r="B3208" s="178" t="s">
        <v>598</v>
      </c>
      <c r="C3208" s="178" t="s">
        <v>240</v>
      </c>
      <c r="D3208" s="178" t="s">
        <v>241</v>
      </c>
      <c r="E3208" s="181">
        <v>6423.8465696957574</v>
      </c>
      <c r="F3208" s="181">
        <v>6429.1266379975468</v>
      </c>
      <c r="G3208" s="181">
        <v>6436.1328522006743</v>
      </c>
      <c r="H3208" s="181">
        <v>6443.5943242049198</v>
      </c>
      <c r="I3208" s="181">
        <v>6451.1341399614548</v>
      </c>
      <c r="J3208" s="182">
        <v>6458.2410669383025</v>
      </c>
      <c r="K3208" s="181">
        <v>6464.6260308307228</v>
      </c>
      <c r="L3208" s="181">
        <v>6470.187632841662</v>
      </c>
      <c r="M3208" s="181">
        <v>6474.680573853947</v>
      </c>
      <c r="N3208" s="181">
        <v>6477.8755647748803</v>
      </c>
      <c r="O3208" s="181">
        <v>6479.4687672337077</v>
      </c>
      <c r="P3208" s="181">
        <v>6480.0254709979854</v>
      </c>
      <c r="Q3208" s="181">
        <v>6480.0852748965435</v>
      </c>
      <c r="R3208" s="181">
        <v>6479.2766085149287</v>
      </c>
      <c r="S3208" s="181">
        <v>6477.5736046976363</v>
      </c>
      <c r="T3208" s="181">
        <v>6474.989707689354</v>
      </c>
      <c r="U3208" s="181">
        <v>6471.4137896685261</v>
      </c>
      <c r="V3208" s="181">
        <v>6466.7071240059522</v>
      </c>
      <c r="W3208" s="181">
        <v>6460.8716236699383</v>
      </c>
      <c r="X3208" s="181">
        <v>6453.8852343778663</v>
      </c>
      <c r="Y3208" s="181">
        <v>6445.7241380088344</v>
      </c>
    </row>
    <row r="3209" spans="1:25" x14ac:dyDescent="0.25">
      <c r="A3209" s="178" t="s">
        <v>2945</v>
      </c>
      <c r="B3209" s="178" t="s">
        <v>606</v>
      </c>
      <c r="C3209" s="178" t="s">
        <v>218</v>
      </c>
      <c r="D3209" s="178" t="s">
        <v>2977</v>
      </c>
      <c r="E3209" s="181">
        <v>4034.55473702064</v>
      </c>
      <c r="F3209" s="181">
        <v>4087.3071698621029</v>
      </c>
      <c r="G3209" s="181">
        <v>4134.4345947625889</v>
      </c>
      <c r="H3209" s="181">
        <v>4176.9992109292853</v>
      </c>
      <c r="I3209" s="181">
        <v>4215.9926419262274</v>
      </c>
      <c r="J3209" s="182">
        <v>4251.9704094916206</v>
      </c>
      <c r="K3209" s="181">
        <v>4285.352226792922</v>
      </c>
      <c r="L3209" s="181">
        <v>4316.4746295043906</v>
      </c>
      <c r="M3209" s="181">
        <v>4345.4240234670688</v>
      </c>
      <c r="N3209" s="181">
        <v>4372.239903137709</v>
      </c>
      <c r="O3209" s="181">
        <v>4396.8519189493463</v>
      </c>
      <c r="P3209" s="181">
        <v>4419.7303623148655</v>
      </c>
      <c r="Q3209" s="181">
        <v>4441.2981148999179</v>
      </c>
      <c r="R3209" s="181">
        <v>4461.3459723253927</v>
      </c>
      <c r="S3209" s="181">
        <v>4479.9675668081072</v>
      </c>
      <c r="T3209" s="181">
        <v>4497.3351113459794</v>
      </c>
      <c r="U3209" s="181">
        <v>4513.4039937163552</v>
      </c>
      <c r="V3209" s="181">
        <v>4528.0592528844836</v>
      </c>
      <c r="W3209" s="181">
        <v>4541.3800410752292</v>
      </c>
      <c r="X3209" s="181">
        <v>4553.478495290472</v>
      </c>
      <c r="Y3209" s="181">
        <v>4564.4963985718605</v>
      </c>
    </row>
    <row r="3210" spans="1:25" x14ac:dyDescent="0.25">
      <c r="A3210" s="178" t="s">
        <v>2945</v>
      </c>
      <c r="B3210" s="178" t="s">
        <v>606</v>
      </c>
      <c r="C3210" s="178" t="s">
        <v>560</v>
      </c>
      <c r="D3210" s="178" t="s">
        <v>2978</v>
      </c>
      <c r="E3210" s="181">
        <v>2885.6013970928871</v>
      </c>
      <c r="F3210" s="181">
        <v>2966.0648213865975</v>
      </c>
      <c r="G3210" s="181">
        <v>3044.1224652066926</v>
      </c>
      <c r="H3210" s="181">
        <v>3120.4197693575311</v>
      </c>
      <c r="I3210" s="181">
        <v>3195.5903793432167</v>
      </c>
      <c r="J3210" s="182">
        <v>3269.9727049270086</v>
      </c>
      <c r="K3210" s="181">
        <v>3343.8212323212106</v>
      </c>
      <c r="L3210" s="181">
        <v>3417.3412842936277</v>
      </c>
      <c r="M3210" s="181">
        <v>3490.5507353710937</v>
      </c>
      <c r="N3210" s="181">
        <v>3563.4314664491103</v>
      </c>
      <c r="O3210" s="181">
        <v>3635.8746301671108</v>
      </c>
      <c r="P3210" s="181">
        <v>3708.2198006035451</v>
      </c>
      <c r="Q3210" s="181">
        <v>3780.7873609587732</v>
      </c>
      <c r="R3210" s="181">
        <v>3853.371348342077</v>
      </c>
      <c r="S3210" s="181">
        <v>3926.0196003112665</v>
      </c>
      <c r="T3210" s="181">
        <v>3998.8533388939882</v>
      </c>
      <c r="U3210" s="181">
        <v>4071.8059154701718</v>
      </c>
      <c r="V3210" s="181">
        <v>4144.7428847282299</v>
      </c>
      <c r="W3210" s="181">
        <v>4217.7027966479973</v>
      </c>
      <c r="X3210" s="181">
        <v>4290.7582859523309</v>
      </c>
      <c r="Y3210" s="181">
        <v>4364.0152744429433</v>
      </c>
    </row>
    <row r="3211" spans="1:25" x14ac:dyDescent="0.25">
      <c r="A3211" s="178" t="s">
        <v>2945</v>
      </c>
      <c r="B3211" s="178" t="s">
        <v>606</v>
      </c>
      <c r="C3211" s="178" t="s">
        <v>503</v>
      </c>
      <c r="D3211" s="178" t="s">
        <v>2979</v>
      </c>
      <c r="E3211" s="181">
        <v>3495.6651174085077</v>
      </c>
      <c r="F3211" s="181">
        <v>3510.7079580273416</v>
      </c>
      <c r="G3211" s="181">
        <v>3520.4385686575424</v>
      </c>
      <c r="H3211" s="181">
        <v>3525.8859099341271</v>
      </c>
      <c r="I3211" s="181">
        <v>3527.9865772966864</v>
      </c>
      <c r="J3211" s="182">
        <v>3527.28483459672</v>
      </c>
      <c r="K3211" s="181">
        <v>3524.1958803188536</v>
      </c>
      <c r="L3211" s="181">
        <v>3519.0539566702992</v>
      </c>
      <c r="M3211" s="181">
        <v>3511.9806298975573</v>
      </c>
      <c r="N3211" s="181">
        <v>3503.0565819411381</v>
      </c>
      <c r="O3211" s="181">
        <v>3492.2733172494245</v>
      </c>
      <c r="P3211" s="181">
        <v>3480.0491606317901</v>
      </c>
      <c r="Q3211" s="181">
        <v>3466.7517814336902</v>
      </c>
      <c r="R3211" s="181">
        <v>3452.2476549609387</v>
      </c>
      <c r="S3211" s="181">
        <v>3436.6406858267046</v>
      </c>
      <c r="T3211" s="181">
        <v>3420.0914961298995</v>
      </c>
      <c r="U3211" s="181">
        <v>3402.5921976503273</v>
      </c>
      <c r="V3211" s="181">
        <v>3384.083044563044</v>
      </c>
      <c r="W3211" s="181">
        <v>3364.6506274063167</v>
      </c>
      <c r="X3211" s="181">
        <v>3344.4032445703433</v>
      </c>
      <c r="Y3211" s="181">
        <v>3323.467473478061</v>
      </c>
    </row>
    <row r="3212" spans="1:25" x14ac:dyDescent="0.25">
      <c r="A3212" s="178" t="s">
        <v>2945</v>
      </c>
      <c r="B3212" s="178" t="s">
        <v>606</v>
      </c>
      <c r="C3212" s="178" t="s">
        <v>240</v>
      </c>
      <c r="D3212" s="178" t="s">
        <v>241</v>
      </c>
      <c r="E3212" s="181">
        <v>1951.1871321427943</v>
      </c>
      <c r="F3212" s="181">
        <v>1964.7774249301453</v>
      </c>
      <c r="G3212" s="181">
        <v>1975.4453251520886</v>
      </c>
      <c r="H3212" s="181">
        <v>1983.746264200674</v>
      </c>
      <c r="I3212" s="181">
        <v>1990.1895806814243</v>
      </c>
      <c r="J3212" s="182">
        <v>1995.068206347119</v>
      </c>
      <c r="K3212" s="181">
        <v>1998.6050627551831</v>
      </c>
      <c r="L3212" s="181">
        <v>2000.9794680670709</v>
      </c>
      <c r="M3212" s="181">
        <v>2002.2514472456173</v>
      </c>
      <c r="N3212" s="181">
        <v>2002.458339627527</v>
      </c>
      <c r="O3212" s="181">
        <v>2001.5868147168253</v>
      </c>
      <c r="P3212" s="181">
        <v>1999.8687245318947</v>
      </c>
      <c r="Q3212" s="181">
        <v>1997.5092376450277</v>
      </c>
      <c r="R3212" s="181">
        <v>1994.4261848128799</v>
      </c>
      <c r="S3212" s="181">
        <v>1990.674082743689</v>
      </c>
      <c r="T3212" s="181">
        <v>1986.3409969833406</v>
      </c>
      <c r="U3212" s="181">
        <v>1981.4178267976379</v>
      </c>
      <c r="V3212" s="181">
        <v>1975.8651206655518</v>
      </c>
      <c r="W3212" s="181">
        <v>1969.728700794054</v>
      </c>
      <c r="X3212" s="181">
        <v>1963.0676431309605</v>
      </c>
      <c r="Y3212" s="181">
        <v>1955.9524318577471</v>
      </c>
    </row>
    <row r="3213" spans="1:25" x14ac:dyDescent="0.25">
      <c r="A3213" s="178" t="s">
        <v>2945</v>
      </c>
      <c r="B3213" s="178" t="s">
        <v>608</v>
      </c>
      <c r="C3213" s="178" t="s">
        <v>218</v>
      </c>
      <c r="D3213" s="178" t="s">
        <v>2980</v>
      </c>
      <c r="E3213" s="181">
        <v>5292.3588356280625</v>
      </c>
      <c r="F3213" s="181">
        <v>5282.6636300774517</v>
      </c>
      <c r="G3213" s="181">
        <v>5265.7529723439411</v>
      </c>
      <c r="H3213" s="181">
        <v>5242.3383152151673</v>
      </c>
      <c r="I3213" s="181">
        <v>5213.5923539766354</v>
      </c>
      <c r="J3213" s="182">
        <v>5180.1457704510449</v>
      </c>
      <c r="K3213" s="181">
        <v>5142.5320414279313</v>
      </c>
      <c r="L3213" s="181">
        <v>5101.2420863880825</v>
      </c>
      <c r="M3213" s="181">
        <v>5056.4851512336154</v>
      </c>
      <c r="N3213" s="181">
        <v>5008.4231263760894</v>
      </c>
      <c r="O3213" s="181">
        <v>4957.1010862921585</v>
      </c>
      <c r="P3213" s="181">
        <v>4903.2225305222591</v>
      </c>
      <c r="Q3213" s="181">
        <v>4847.3882382838192</v>
      </c>
      <c r="R3213" s="181">
        <v>4789.4269874641413</v>
      </c>
      <c r="S3213" s="181">
        <v>4729.4852759387131</v>
      </c>
      <c r="T3213" s="181">
        <v>4667.810853282569</v>
      </c>
      <c r="U3213" s="181">
        <v>4604.3792373725837</v>
      </c>
      <c r="V3213" s="181">
        <v>4539.0782965546387</v>
      </c>
      <c r="W3213" s="181">
        <v>4472.0423085280345</v>
      </c>
      <c r="X3213" s="181">
        <v>4403.4132472700267</v>
      </c>
      <c r="Y3213" s="181">
        <v>4333.3884076091408</v>
      </c>
    </row>
    <row r="3214" spans="1:25" x14ac:dyDescent="0.25">
      <c r="A3214" s="178" t="s">
        <v>2945</v>
      </c>
      <c r="B3214" s="178" t="s">
        <v>608</v>
      </c>
      <c r="C3214" s="178" t="s">
        <v>638</v>
      </c>
      <c r="D3214" s="178" t="s">
        <v>2981</v>
      </c>
      <c r="E3214" s="181">
        <v>1336.5569173902252</v>
      </c>
      <c r="F3214" s="181">
        <v>1390.8585430404003</v>
      </c>
      <c r="G3214" s="181">
        <v>1445.3809115822351</v>
      </c>
      <c r="H3214" s="181">
        <v>1500.1638891059656</v>
      </c>
      <c r="I3214" s="181">
        <v>1555.4016760500031</v>
      </c>
      <c r="J3214" s="182">
        <v>1611.1623390448738</v>
      </c>
      <c r="K3214" s="181">
        <v>1667.5012035210648</v>
      </c>
      <c r="L3214" s="181">
        <v>1724.4750403467367</v>
      </c>
      <c r="M3214" s="181">
        <v>1782.0568075343335</v>
      </c>
      <c r="N3214" s="181">
        <v>1840.2026392425578</v>
      </c>
      <c r="O3214" s="181">
        <v>1898.8219407797467</v>
      </c>
      <c r="P3214" s="181">
        <v>1958.077599728585</v>
      </c>
      <c r="Q3214" s="181">
        <v>2018.1243804334554</v>
      </c>
      <c r="R3214" s="181">
        <v>2078.8134134112247</v>
      </c>
      <c r="S3214" s="181">
        <v>2140.1177065531942</v>
      </c>
      <c r="T3214" s="181">
        <v>2202.058544416775</v>
      </c>
      <c r="U3214" s="181">
        <v>2264.5323414729264</v>
      </c>
      <c r="V3214" s="181">
        <v>2327.3781026742345</v>
      </c>
      <c r="W3214" s="181">
        <v>2390.5454356084324</v>
      </c>
      <c r="X3214" s="181">
        <v>2453.9876489828835</v>
      </c>
      <c r="Y3214" s="181">
        <v>2517.6906916849621</v>
      </c>
    </row>
    <row r="3215" spans="1:25" x14ac:dyDescent="0.25">
      <c r="A3215" s="178" t="s">
        <v>2945</v>
      </c>
      <c r="B3215" s="178" t="s">
        <v>608</v>
      </c>
      <c r="C3215" s="178" t="s">
        <v>694</v>
      </c>
      <c r="D3215" s="178" t="s">
        <v>2982</v>
      </c>
      <c r="E3215" s="181">
        <v>3136.5890852214716</v>
      </c>
      <c r="F3215" s="181">
        <v>3279.4101974670921</v>
      </c>
      <c r="G3215" s="181">
        <v>3424.0311481340882</v>
      </c>
      <c r="H3215" s="181">
        <v>3570.5630843462318</v>
      </c>
      <c r="I3215" s="181">
        <v>3719.4881327709486</v>
      </c>
      <c r="J3215" s="182">
        <v>3870.9942656084936</v>
      </c>
      <c r="K3215" s="181">
        <v>4025.2419838864739</v>
      </c>
      <c r="L3215" s="181">
        <v>4182.3980373792319</v>
      </c>
      <c r="M3215" s="181">
        <v>4342.4277853878248</v>
      </c>
      <c r="N3215" s="181">
        <v>4505.254420080455</v>
      </c>
      <c r="O3215" s="181">
        <v>4670.6844231950272</v>
      </c>
      <c r="P3215" s="181">
        <v>4839.1467693531513</v>
      </c>
      <c r="Q3215" s="181">
        <v>5011.0580712590881</v>
      </c>
      <c r="R3215" s="181">
        <v>5186.0849752047143</v>
      </c>
      <c r="S3215" s="181">
        <v>5364.1929346026909</v>
      </c>
      <c r="T3215" s="181">
        <v>5545.4679812479035</v>
      </c>
      <c r="U3215" s="181">
        <v>5729.6814851098325</v>
      </c>
      <c r="V3215" s="181">
        <v>5916.4542131402104</v>
      </c>
      <c r="W3215" s="181">
        <v>6105.6819521178249</v>
      </c>
      <c r="X3215" s="181">
        <v>6297.2677543945101</v>
      </c>
      <c r="Y3215" s="181">
        <v>6491.1967462399562</v>
      </c>
    </row>
    <row r="3216" spans="1:25" x14ac:dyDescent="0.25">
      <c r="A3216" s="178" t="s">
        <v>2945</v>
      </c>
      <c r="B3216" s="178" t="s">
        <v>608</v>
      </c>
      <c r="C3216" s="178" t="s">
        <v>240</v>
      </c>
      <c r="D3216" s="178" t="s">
        <v>241</v>
      </c>
      <c r="E3216" s="181">
        <v>12313.602322572306</v>
      </c>
      <c r="F3216" s="181">
        <v>12325.386284759659</v>
      </c>
      <c r="G3216" s="181">
        <v>12321.73659882414</v>
      </c>
      <c r="H3216" s="181">
        <v>12304.141685596278</v>
      </c>
      <c r="I3216" s="181">
        <v>12275.185049173373</v>
      </c>
      <c r="J3216" s="182">
        <v>12236.195433738558</v>
      </c>
      <c r="K3216" s="181">
        <v>12188.283025458772</v>
      </c>
      <c r="L3216" s="181">
        <v>12132.467341969766</v>
      </c>
      <c r="M3216" s="181">
        <v>12069.10629004831</v>
      </c>
      <c r="N3216" s="181">
        <v>11998.446572979228</v>
      </c>
      <c r="O3216" s="181">
        <v>11920.455158916799</v>
      </c>
      <c r="P3216" s="181">
        <v>11836.685810928382</v>
      </c>
      <c r="Q3216" s="181">
        <v>11748.466128702219</v>
      </c>
      <c r="R3216" s="181">
        <v>11655.265672056283</v>
      </c>
      <c r="S3216" s="181">
        <v>11557.321376900105</v>
      </c>
      <c r="T3216" s="181">
        <v>11455.122409032811</v>
      </c>
      <c r="U3216" s="181">
        <v>11348.495419653247</v>
      </c>
      <c r="V3216" s="181">
        <v>11237.047301748886</v>
      </c>
      <c r="W3216" s="181">
        <v>11120.990975252571</v>
      </c>
      <c r="X3216" s="181">
        <v>11000.562816429414</v>
      </c>
      <c r="Y3216" s="181">
        <v>10876.14297662468</v>
      </c>
    </row>
    <row r="3217" spans="1:25" x14ac:dyDescent="0.25">
      <c r="A3217" s="178" t="s">
        <v>2945</v>
      </c>
      <c r="B3217" s="178" t="s">
        <v>612</v>
      </c>
      <c r="C3217" s="178" t="s">
        <v>218</v>
      </c>
      <c r="D3217" s="178" t="s">
        <v>2983</v>
      </c>
      <c r="E3217" s="181">
        <v>6344.3588465200537</v>
      </c>
      <c r="F3217" s="181">
        <v>6299.9862726487154</v>
      </c>
      <c r="G3217" s="181">
        <v>6262.9717844771312</v>
      </c>
      <c r="H3217" s="181">
        <v>6230.5859216726431</v>
      </c>
      <c r="I3217" s="181">
        <v>6201.4984889862471</v>
      </c>
      <c r="J3217" s="182">
        <v>6174.5422105458429</v>
      </c>
      <c r="K3217" s="181">
        <v>6148.935902974863</v>
      </c>
      <c r="L3217" s="181">
        <v>6124.2071416851677</v>
      </c>
      <c r="M3217" s="181">
        <v>6099.8462414388168</v>
      </c>
      <c r="N3217" s="181">
        <v>6075.4496452338462</v>
      </c>
      <c r="O3217" s="181">
        <v>6050.6269314541005</v>
      </c>
      <c r="P3217" s="181">
        <v>6025.810712914702</v>
      </c>
      <c r="Q3217" s="181">
        <v>6001.4175900597311</v>
      </c>
      <c r="R3217" s="181">
        <v>5977.0422393667568</v>
      </c>
      <c r="S3217" s="181">
        <v>5952.6383684082812</v>
      </c>
      <c r="T3217" s="181">
        <v>5928.023445964046</v>
      </c>
      <c r="U3217" s="181">
        <v>5903.0525477556348</v>
      </c>
      <c r="V3217" s="181">
        <v>5877.7170938590498</v>
      </c>
      <c r="W3217" s="181">
        <v>5851.990652645567</v>
      </c>
      <c r="X3217" s="181">
        <v>5825.8197927485862</v>
      </c>
      <c r="Y3217" s="181">
        <v>5798.9964370793268</v>
      </c>
    </row>
    <row r="3218" spans="1:25" x14ac:dyDescent="0.25">
      <c r="A3218" s="178" t="s">
        <v>2945</v>
      </c>
      <c r="B3218" s="178" t="s">
        <v>612</v>
      </c>
      <c r="C3218" s="178" t="s">
        <v>240</v>
      </c>
      <c r="D3218" s="178" t="s">
        <v>241</v>
      </c>
      <c r="E3218" s="181">
        <v>3787.7224045266221</v>
      </c>
      <c r="F3218" s="181">
        <v>3813.9057398395789</v>
      </c>
      <c r="G3218" s="181">
        <v>3844.6109438496323</v>
      </c>
      <c r="H3218" s="181">
        <v>3878.3238130291938</v>
      </c>
      <c r="I3218" s="181">
        <v>3914.3233698635268</v>
      </c>
      <c r="J3218" s="182">
        <v>3951.9491901965021</v>
      </c>
      <c r="K3218" s="181">
        <v>3990.7519562657708</v>
      </c>
      <c r="L3218" s="181">
        <v>4030.4586977373447</v>
      </c>
      <c r="M3218" s="181">
        <v>4070.7551514276793</v>
      </c>
      <c r="N3218" s="181">
        <v>4111.3804506090955</v>
      </c>
      <c r="O3218" s="181">
        <v>4152.0676853299465</v>
      </c>
      <c r="P3218" s="181">
        <v>4193.1075671893732</v>
      </c>
      <c r="Q3218" s="181">
        <v>4234.7960549967902</v>
      </c>
      <c r="R3218" s="181">
        <v>4276.8574893455589</v>
      </c>
      <c r="S3218" s="181">
        <v>4319.2607597198967</v>
      </c>
      <c r="T3218" s="181">
        <v>4361.8726181518332</v>
      </c>
      <c r="U3218" s="181">
        <v>4404.5802778038824</v>
      </c>
      <c r="V3218" s="181">
        <v>4447.3678235524876</v>
      </c>
      <c r="W3218" s="181">
        <v>4490.2049321143204</v>
      </c>
      <c r="X3218" s="181">
        <v>4533.0387680241629</v>
      </c>
      <c r="Y3218" s="181">
        <v>4575.6917355653459</v>
      </c>
    </row>
    <row r="3219" spans="1:25" x14ac:dyDescent="0.25">
      <c r="A3219" s="178" t="s">
        <v>2945</v>
      </c>
      <c r="B3219" s="178" t="s">
        <v>618</v>
      </c>
      <c r="C3219" s="178" t="s">
        <v>218</v>
      </c>
      <c r="D3219" s="178" t="s">
        <v>2984</v>
      </c>
      <c r="E3219" s="181">
        <v>14476.407782558043</v>
      </c>
      <c r="F3219" s="181">
        <v>14733.457917747912</v>
      </c>
      <c r="G3219" s="181">
        <v>14965.728721623804</v>
      </c>
      <c r="H3219" s="181">
        <v>15177.088310585168</v>
      </c>
      <c r="I3219" s="181">
        <v>15371.72721869726</v>
      </c>
      <c r="J3219" s="182">
        <v>15552.167916414388</v>
      </c>
      <c r="K3219" s="181">
        <v>15720.415308967835</v>
      </c>
      <c r="L3219" s="181">
        <v>15878.232896096652</v>
      </c>
      <c r="M3219" s="181">
        <v>16026.433093142905</v>
      </c>
      <c r="N3219" s="181">
        <v>16165.629809178079</v>
      </c>
      <c r="O3219" s="181">
        <v>16295.961544071419</v>
      </c>
      <c r="P3219" s="181">
        <v>16419.608209910119</v>
      </c>
      <c r="Q3219" s="181">
        <v>16538.544567237775</v>
      </c>
      <c r="R3219" s="181">
        <v>16652.267304734731</v>
      </c>
      <c r="S3219" s="181">
        <v>16761.296204662674</v>
      </c>
      <c r="T3219" s="181">
        <v>16866.598435927361</v>
      </c>
      <c r="U3219" s="181">
        <v>16967.596654060326</v>
      </c>
      <c r="V3219" s="181">
        <v>17063.18208395164</v>
      </c>
      <c r="W3219" s="181">
        <v>17153.640544604707</v>
      </c>
      <c r="X3219" s="181">
        <v>17239.284821378063</v>
      </c>
      <c r="Y3219" s="181">
        <v>17320.703811682106</v>
      </c>
    </row>
    <row r="3220" spans="1:25" x14ac:dyDescent="0.25">
      <c r="A3220" s="178" t="s">
        <v>2945</v>
      </c>
      <c r="B3220" s="178" t="s">
        <v>618</v>
      </c>
      <c r="C3220" s="178" t="s">
        <v>503</v>
      </c>
      <c r="D3220" s="178" t="s">
        <v>2985</v>
      </c>
      <c r="E3220" s="181">
        <v>2994.8735510844895</v>
      </c>
      <c r="F3220" s="181">
        <v>2963.2973048807917</v>
      </c>
      <c r="G3220" s="181">
        <v>2926.3162869980174</v>
      </c>
      <c r="H3220" s="181">
        <v>2885.1255296491227</v>
      </c>
      <c r="I3220" s="181">
        <v>2840.8727328160462</v>
      </c>
      <c r="J3220" s="182">
        <v>2794.2991766465393</v>
      </c>
      <c r="K3220" s="181">
        <v>2745.9892840720922</v>
      </c>
      <c r="L3220" s="181">
        <v>2696.4343274653756</v>
      </c>
      <c r="M3220" s="181">
        <v>2645.9242778217626</v>
      </c>
      <c r="N3220" s="181">
        <v>2594.6932526146088</v>
      </c>
      <c r="O3220" s="181">
        <v>2542.8821958249796</v>
      </c>
      <c r="P3220" s="181">
        <v>2490.9321432930542</v>
      </c>
      <c r="Q3220" s="181">
        <v>2439.2103344906791</v>
      </c>
      <c r="R3220" s="181">
        <v>2387.6913928270255</v>
      </c>
      <c r="S3220" s="181">
        <v>2336.4972703283529</v>
      </c>
      <c r="T3220" s="181">
        <v>2285.7990034708541</v>
      </c>
      <c r="U3220" s="181">
        <v>2235.5465750490425</v>
      </c>
      <c r="V3220" s="181">
        <v>2185.6281347257814</v>
      </c>
      <c r="W3220" s="181">
        <v>2136.1188343647555</v>
      </c>
      <c r="X3220" s="181">
        <v>2087.0901374716732</v>
      </c>
      <c r="Y3220" s="181">
        <v>2038.6391156716336</v>
      </c>
    </row>
    <row r="3221" spans="1:25" x14ac:dyDescent="0.25">
      <c r="A3221" s="178" t="s">
        <v>2945</v>
      </c>
      <c r="B3221" s="178" t="s">
        <v>618</v>
      </c>
      <c r="C3221" s="178" t="s">
        <v>240</v>
      </c>
      <c r="D3221" s="178" t="s">
        <v>241</v>
      </c>
      <c r="E3221" s="181">
        <v>964.41635560881605</v>
      </c>
      <c r="F3221" s="181">
        <v>1013.2555040363422</v>
      </c>
      <c r="G3221" s="181">
        <v>1062.4846854087589</v>
      </c>
      <c r="H3221" s="181">
        <v>1112.3047633386359</v>
      </c>
      <c r="I3221" s="181">
        <v>1162.9700503317611</v>
      </c>
      <c r="J3221" s="182">
        <v>1214.6392865674147</v>
      </c>
      <c r="K3221" s="181">
        <v>1267.4502697891726</v>
      </c>
      <c r="L3221" s="181">
        <v>1321.537850385613</v>
      </c>
      <c r="M3221" s="181">
        <v>1376.9711436228422</v>
      </c>
      <c r="N3221" s="181">
        <v>1433.8083963308773</v>
      </c>
      <c r="O3221" s="181">
        <v>1492.0693416780632</v>
      </c>
      <c r="P3221" s="181">
        <v>1551.9664605105909</v>
      </c>
      <c r="Q3221" s="181">
        <v>1613.7169284894264</v>
      </c>
      <c r="R3221" s="181">
        <v>1677.312433616511</v>
      </c>
      <c r="S3221" s="181">
        <v>1742.8448175409042</v>
      </c>
      <c r="T3221" s="181">
        <v>1810.4608975416136</v>
      </c>
      <c r="U3221" s="181">
        <v>1880.150010794385</v>
      </c>
      <c r="V3221" s="181">
        <v>1951.8332886785456</v>
      </c>
      <c r="W3221" s="181">
        <v>2025.5805877976375</v>
      </c>
      <c r="X3221" s="181">
        <v>2101.4690189563648</v>
      </c>
      <c r="Y3221" s="181">
        <v>2179.615098643395</v>
      </c>
    </row>
    <row r="3222" spans="1:25" x14ac:dyDescent="0.25">
      <c r="A3222" s="178" t="s">
        <v>2945</v>
      </c>
      <c r="B3222" s="178" t="s">
        <v>620</v>
      </c>
      <c r="C3222" s="178" t="s">
        <v>218</v>
      </c>
      <c r="D3222" s="178" t="s">
        <v>2986</v>
      </c>
      <c r="E3222" s="181">
        <v>7803.6893471670473</v>
      </c>
      <c r="F3222" s="181">
        <v>7790.0933488904348</v>
      </c>
      <c r="G3222" s="181">
        <v>7747.4561269192363</v>
      </c>
      <c r="H3222" s="181">
        <v>7682.0939072331548</v>
      </c>
      <c r="I3222" s="181">
        <v>7599.4555976246957</v>
      </c>
      <c r="J3222" s="182">
        <v>7503.3533634357991</v>
      </c>
      <c r="K3222" s="181">
        <v>7396.7857113871742</v>
      </c>
      <c r="L3222" s="181">
        <v>7282.1355816257774</v>
      </c>
      <c r="M3222" s="181">
        <v>7160.9856445767755</v>
      </c>
      <c r="N3222" s="181">
        <v>7034.5259341147712</v>
      </c>
      <c r="O3222" s="181">
        <v>6903.5436211656242</v>
      </c>
      <c r="P3222" s="181">
        <v>6769.5583016617156</v>
      </c>
      <c r="Q3222" s="181">
        <v>6633.8290816986164</v>
      </c>
      <c r="R3222" s="181">
        <v>6496.481360184368</v>
      </c>
      <c r="S3222" s="181">
        <v>6357.9613858956554</v>
      </c>
      <c r="T3222" s="181">
        <v>6218.6185527087027</v>
      </c>
      <c r="U3222" s="181">
        <v>6078.7278857253232</v>
      </c>
      <c r="V3222" s="181">
        <v>5938.5814981127342</v>
      </c>
      <c r="W3222" s="181">
        <v>5798.4808309824284</v>
      </c>
      <c r="X3222" s="181">
        <v>5658.6903727712397</v>
      </c>
      <c r="Y3222" s="181">
        <v>5519.3828879497432</v>
      </c>
    </row>
    <row r="3223" spans="1:25" x14ac:dyDescent="0.25">
      <c r="A3223" s="178" t="s">
        <v>2945</v>
      </c>
      <c r="B3223" s="178" t="s">
        <v>620</v>
      </c>
      <c r="C3223" s="178" t="s">
        <v>560</v>
      </c>
      <c r="D3223" s="178" t="s">
        <v>2987</v>
      </c>
      <c r="E3223" s="181">
        <v>2501.8996212734178</v>
      </c>
      <c r="F3223" s="181">
        <v>2550.0533066117869</v>
      </c>
      <c r="G3223" s="181">
        <v>2589.4194813035192</v>
      </c>
      <c r="H3223" s="181">
        <v>2621.55869399023</v>
      </c>
      <c r="I3223" s="181">
        <v>2647.8851497661631</v>
      </c>
      <c r="J3223" s="182">
        <v>2669.3698447955189</v>
      </c>
      <c r="K3223" s="181">
        <v>2686.7859951382534</v>
      </c>
      <c r="L3223" s="181">
        <v>2700.7568579771928</v>
      </c>
      <c r="M3223" s="181">
        <v>2711.6661414500613</v>
      </c>
      <c r="N3223" s="181">
        <v>2719.7872824491192</v>
      </c>
      <c r="O3223" s="181">
        <v>2725.2657943498039</v>
      </c>
      <c r="P3223" s="181">
        <v>2728.5619157251285</v>
      </c>
      <c r="Q3223" s="181">
        <v>2730.0741725756966</v>
      </c>
      <c r="R3223" s="181">
        <v>2729.7636953462256</v>
      </c>
      <c r="S3223" s="181">
        <v>2727.7303199689381</v>
      </c>
      <c r="T3223" s="181">
        <v>2724.044209668135</v>
      </c>
      <c r="U3223" s="181">
        <v>2718.7521915334164</v>
      </c>
      <c r="V3223" s="181">
        <v>2711.9166091628936</v>
      </c>
      <c r="W3223" s="181">
        <v>2703.612988208225</v>
      </c>
      <c r="X3223" s="181">
        <v>2693.9089794970309</v>
      </c>
      <c r="Y3223" s="181">
        <v>2682.8364471878995</v>
      </c>
    </row>
    <row r="3224" spans="1:25" x14ac:dyDescent="0.25">
      <c r="A3224" s="178" t="s">
        <v>2945</v>
      </c>
      <c r="B3224" s="178" t="s">
        <v>620</v>
      </c>
      <c r="C3224" s="178" t="s">
        <v>475</v>
      </c>
      <c r="D3224" s="178" t="s">
        <v>2988</v>
      </c>
      <c r="E3224" s="181">
        <v>6487.6494650825734</v>
      </c>
      <c r="F3224" s="181">
        <v>6794.9124740357156</v>
      </c>
      <c r="G3224" s="181">
        <v>7090.1289143336508</v>
      </c>
      <c r="H3224" s="181">
        <v>7376.1275660471565</v>
      </c>
      <c r="I3224" s="181">
        <v>7655.7032354909015</v>
      </c>
      <c r="J3224" s="182">
        <v>7930.7052450908568</v>
      </c>
      <c r="K3224" s="181">
        <v>8202.632372729684</v>
      </c>
      <c r="L3224" s="181">
        <v>8472.718395498463</v>
      </c>
      <c r="M3224" s="181">
        <v>8741.5936750729797</v>
      </c>
      <c r="N3224" s="181">
        <v>9009.6194781247868</v>
      </c>
      <c r="O3224" s="181">
        <v>9276.7849323083046</v>
      </c>
      <c r="P3224" s="181">
        <v>9544.2003833010713</v>
      </c>
      <c r="Q3224" s="181">
        <v>9812.8982349162889</v>
      </c>
      <c r="R3224" s="181">
        <v>10082.425343719407</v>
      </c>
      <c r="S3224" s="181">
        <v>10352.816235724686</v>
      </c>
      <c r="T3224" s="181">
        <v>10624.006766023182</v>
      </c>
      <c r="U3224" s="181">
        <v>10895.845191214414</v>
      </c>
      <c r="V3224" s="181">
        <v>11168.240137250597</v>
      </c>
      <c r="W3224" s="181">
        <v>11441.159747181744</v>
      </c>
      <c r="X3224" s="181">
        <v>11714.548534653906</v>
      </c>
      <c r="Y3224" s="181">
        <v>11988.199143500155</v>
      </c>
    </row>
    <row r="3225" spans="1:25" x14ac:dyDescent="0.25">
      <c r="A3225" s="178" t="s">
        <v>2945</v>
      </c>
      <c r="B3225" s="178" t="s">
        <v>620</v>
      </c>
      <c r="C3225" s="178" t="s">
        <v>528</v>
      </c>
      <c r="D3225" s="178" t="s">
        <v>2989</v>
      </c>
      <c r="E3225" s="181">
        <v>3785.3944676340088</v>
      </c>
      <c r="F3225" s="181">
        <v>3905.5237061444959</v>
      </c>
      <c r="G3225" s="181">
        <v>4014.4050266560544</v>
      </c>
      <c r="H3225" s="181">
        <v>4114.026831240114</v>
      </c>
      <c r="I3225" s="181">
        <v>4206.2534297019947</v>
      </c>
      <c r="J3225" s="182">
        <v>4292.3368747606373</v>
      </c>
      <c r="K3225" s="181">
        <v>4373.2759581898581</v>
      </c>
      <c r="L3225" s="181">
        <v>4449.8774622337787</v>
      </c>
      <c r="M3225" s="181">
        <v>4522.593354223809</v>
      </c>
      <c r="N3225" s="181">
        <v>4591.715990776639</v>
      </c>
      <c r="O3225" s="181">
        <v>4657.3374068170751</v>
      </c>
      <c r="P3225" s="181">
        <v>4720.1022578424609</v>
      </c>
      <c r="Q3225" s="181">
        <v>4780.5822897742401</v>
      </c>
      <c r="R3225" s="181">
        <v>4838.6049220574987</v>
      </c>
      <c r="S3225" s="181">
        <v>4894.2404037396072</v>
      </c>
      <c r="T3225" s="181">
        <v>4947.5110860153081</v>
      </c>
      <c r="U3225" s="181">
        <v>4998.3999815035559</v>
      </c>
      <c r="V3225" s="181">
        <v>5046.9205770326125</v>
      </c>
      <c r="W3225" s="181">
        <v>5093.114279915615</v>
      </c>
      <c r="X3225" s="181">
        <v>5137.0119063560796</v>
      </c>
      <c r="Y3225" s="181">
        <v>5178.5790453423997</v>
      </c>
    </row>
    <row r="3226" spans="1:25" x14ac:dyDescent="0.25">
      <c r="A3226" s="178" t="s">
        <v>2945</v>
      </c>
      <c r="B3226" s="178" t="s">
        <v>620</v>
      </c>
      <c r="C3226" s="178" t="s">
        <v>276</v>
      </c>
      <c r="D3226" s="178" t="s">
        <v>2990</v>
      </c>
      <c r="E3226" s="181">
        <v>3949.1366786197891</v>
      </c>
      <c r="F3226" s="181">
        <v>4118.3284547261483</v>
      </c>
      <c r="G3226" s="181">
        <v>4278.7170783395914</v>
      </c>
      <c r="H3226" s="181">
        <v>4432.1064542381509</v>
      </c>
      <c r="I3226" s="181">
        <v>4580.2499593311077</v>
      </c>
      <c r="J3226" s="182">
        <v>4724.3082185102903</v>
      </c>
      <c r="K3226" s="181">
        <v>4865.2144452586626</v>
      </c>
      <c r="L3226" s="181">
        <v>5003.7296545713607</v>
      </c>
      <c r="M3226" s="181">
        <v>5140.2472115932842</v>
      </c>
      <c r="N3226" s="181">
        <v>5274.9963623381855</v>
      </c>
      <c r="O3226" s="181">
        <v>5407.9856318968295</v>
      </c>
      <c r="P3226" s="181">
        <v>5539.8743544808458</v>
      </c>
      <c r="Q3226" s="181">
        <v>5671.2655921304167</v>
      </c>
      <c r="R3226" s="181">
        <v>5801.8972252999602</v>
      </c>
      <c r="S3226" s="181">
        <v>5931.7910861238097</v>
      </c>
      <c r="T3226" s="181">
        <v>6060.9123797067705</v>
      </c>
      <c r="U3226" s="181">
        <v>6189.1771914125557</v>
      </c>
      <c r="V3226" s="181">
        <v>6316.5372409589445</v>
      </c>
      <c r="W3226" s="181">
        <v>6442.9786498197736</v>
      </c>
      <c r="X3226" s="181">
        <v>6568.4745874439404</v>
      </c>
      <c r="Y3226" s="181">
        <v>6692.9139581440832</v>
      </c>
    </row>
    <row r="3227" spans="1:25" x14ac:dyDescent="0.25">
      <c r="A3227" s="178" t="s">
        <v>2945</v>
      </c>
      <c r="B3227" s="178" t="s">
        <v>620</v>
      </c>
      <c r="C3227" s="178" t="s">
        <v>462</v>
      </c>
      <c r="D3227" s="178" t="s">
        <v>2991</v>
      </c>
      <c r="E3227" s="181">
        <v>2084.9163510611816</v>
      </c>
      <c r="F3227" s="181">
        <v>2139.2892929630507</v>
      </c>
      <c r="G3227" s="181">
        <v>2186.8760787934975</v>
      </c>
      <c r="H3227" s="181">
        <v>2228.8603224473409</v>
      </c>
      <c r="I3227" s="181">
        <v>2266.3340093857141</v>
      </c>
      <c r="J3227" s="182">
        <v>2300.0380814065484</v>
      </c>
      <c r="K3227" s="181">
        <v>2330.5630518963626</v>
      </c>
      <c r="L3227" s="181">
        <v>2358.3853760466045</v>
      </c>
      <c r="M3227" s="181">
        <v>2383.7845935999521</v>
      </c>
      <c r="N3227" s="181">
        <v>2406.9509128881277</v>
      </c>
      <c r="O3227" s="181">
        <v>2427.9663561312973</v>
      </c>
      <c r="P3227" s="181">
        <v>2447.1980440458333</v>
      </c>
      <c r="Q3227" s="181">
        <v>2464.9678241458591</v>
      </c>
      <c r="R3227" s="181">
        <v>2481.2091059669938</v>
      </c>
      <c r="S3227" s="181">
        <v>2495.9808469370209</v>
      </c>
      <c r="T3227" s="181">
        <v>2509.316680186234</v>
      </c>
      <c r="U3227" s="181">
        <v>2521.2299107291137</v>
      </c>
      <c r="V3227" s="181">
        <v>2531.7490859128102</v>
      </c>
      <c r="W3227" s="181">
        <v>2540.9163018964464</v>
      </c>
      <c r="X3227" s="181">
        <v>2548.7677181640174</v>
      </c>
      <c r="Y3227" s="181">
        <v>2555.3067503015159</v>
      </c>
    </row>
    <row r="3228" spans="1:25" x14ac:dyDescent="0.25">
      <c r="A3228" s="178" t="s">
        <v>2945</v>
      </c>
      <c r="B3228" s="178" t="s">
        <v>620</v>
      </c>
      <c r="C3228" s="178" t="s">
        <v>972</v>
      </c>
      <c r="D3228" s="178" t="s">
        <v>2992</v>
      </c>
      <c r="E3228" s="181">
        <v>2686.9995119529958</v>
      </c>
      <c r="F3228" s="181">
        <v>2705.6608914816079</v>
      </c>
      <c r="G3228" s="181">
        <v>2714.2691791242219</v>
      </c>
      <c r="H3228" s="181">
        <v>2714.7915501034045</v>
      </c>
      <c r="I3228" s="181">
        <v>2708.959087963804</v>
      </c>
      <c r="J3228" s="182">
        <v>2697.9782935711496</v>
      </c>
      <c r="K3228" s="181">
        <v>2682.8054263931222</v>
      </c>
      <c r="L3228" s="181">
        <v>2664.207133421311</v>
      </c>
      <c r="M3228" s="181">
        <v>2642.6832781742892</v>
      </c>
      <c r="N3228" s="181">
        <v>2618.6064662190265</v>
      </c>
      <c r="O3228" s="181">
        <v>2592.2122673944446</v>
      </c>
      <c r="P3228" s="181">
        <v>2564.0229514187427</v>
      </c>
      <c r="Q3228" s="181">
        <v>2534.4804213946527</v>
      </c>
      <c r="R3228" s="181">
        <v>2503.6057874839512</v>
      </c>
      <c r="S3228" s="181">
        <v>2471.5461451753122</v>
      </c>
      <c r="T3228" s="181">
        <v>2438.4162447559552</v>
      </c>
      <c r="U3228" s="181">
        <v>2404.3058585784756</v>
      </c>
      <c r="V3228" s="181">
        <v>2369.3150890328097</v>
      </c>
      <c r="W3228" s="181">
        <v>2333.5516210361939</v>
      </c>
      <c r="X3228" s="181">
        <v>2297.112183421822</v>
      </c>
      <c r="Y3228" s="181">
        <v>2260.0595583816234</v>
      </c>
    </row>
    <row r="3229" spans="1:25" x14ac:dyDescent="0.25">
      <c r="A3229" s="178" t="s">
        <v>2945</v>
      </c>
      <c r="B3229" s="178" t="s">
        <v>620</v>
      </c>
      <c r="C3229" s="178" t="s">
        <v>240</v>
      </c>
      <c r="D3229" s="178" t="s">
        <v>241</v>
      </c>
      <c r="E3229" s="181">
        <v>7611.4702299228693</v>
      </c>
      <c r="F3229" s="181">
        <v>7745.2914191468426</v>
      </c>
      <c r="G3229" s="181">
        <v>7852.337332259438</v>
      </c>
      <c r="H3229" s="181">
        <v>7937.4759866259419</v>
      </c>
      <c r="I3229" s="181">
        <v>8005.0973521565829</v>
      </c>
      <c r="J3229" s="182">
        <v>8058.2225414081286</v>
      </c>
      <c r="K3229" s="181">
        <v>8099.2550847804432</v>
      </c>
      <c r="L3229" s="181">
        <v>8130.1303175424473</v>
      </c>
      <c r="M3229" s="181">
        <v>8152.0501114079243</v>
      </c>
      <c r="N3229" s="181">
        <v>8165.8765225950156</v>
      </c>
      <c r="O3229" s="181">
        <v>8172.0814505546241</v>
      </c>
      <c r="P3229" s="181">
        <v>8172.075064567327</v>
      </c>
      <c r="Q3229" s="181">
        <v>8167.0743869586486</v>
      </c>
      <c r="R3229" s="181">
        <v>8156.9823451564616</v>
      </c>
      <c r="S3229" s="181">
        <v>8142.1149831868261</v>
      </c>
      <c r="T3229" s="181">
        <v>8122.6971896171399</v>
      </c>
      <c r="U3229" s="181">
        <v>8098.8821466036625</v>
      </c>
      <c r="V3229" s="181">
        <v>8070.8673821137418</v>
      </c>
      <c r="W3229" s="181">
        <v>8038.8876832954702</v>
      </c>
      <c r="X3229" s="181">
        <v>8003.152455322037</v>
      </c>
      <c r="Y3229" s="181">
        <v>7963.763063923926</v>
      </c>
    </row>
    <row r="3230" spans="1:25" x14ac:dyDescent="0.25">
      <c r="A3230" s="178" t="s">
        <v>2945</v>
      </c>
      <c r="B3230" s="178" t="s">
        <v>622</v>
      </c>
      <c r="C3230" s="178" t="s">
        <v>565</v>
      </c>
      <c r="D3230" s="178" t="s">
        <v>566</v>
      </c>
      <c r="E3230" s="181">
        <v>5354.7353555618774</v>
      </c>
      <c r="F3230" s="181">
        <v>5302.6201395851131</v>
      </c>
      <c r="G3230" s="181">
        <v>5269.7813940917358</v>
      </c>
      <c r="H3230" s="181">
        <v>5251.5119842056192</v>
      </c>
      <c r="I3230" s="181">
        <v>5244.3580500046837</v>
      </c>
      <c r="J3230" s="182">
        <v>5245.5073460742633</v>
      </c>
      <c r="K3230" s="181">
        <v>5252.9286296304363</v>
      </c>
      <c r="L3230" s="181">
        <v>5265.1533824829312</v>
      </c>
      <c r="M3230" s="181">
        <v>5280.9167291298436</v>
      </c>
      <c r="N3230" s="181">
        <v>5299.1957760594769</v>
      </c>
      <c r="O3230" s="181">
        <v>5319.0940537554907</v>
      </c>
      <c r="P3230" s="181">
        <v>5340.5565593680467</v>
      </c>
      <c r="Q3230" s="181">
        <v>5363.6384403269403</v>
      </c>
      <c r="R3230" s="181">
        <v>5387.7174526480885</v>
      </c>
      <c r="S3230" s="181">
        <v>5412.5617802877878</v>
      </c>
      <c r="T3230" s="181">
        <v>5437.5975630835537</v>
      </c>
      <c r="U3230" s="181">
        <v>5462.2699145207289</v>
      </c>
      <c r="V3230" s="181">
        <v>5486.4855378305028</v>
      </c>
      <c r="W3230" s="181">
        <v>5510.2247033281146</v>
      </c>
      <c r="X3230" s="181">
        <v>5533.4567039238127</v>
      </c>
      <c r="Y3230" s="181">
        <v>5555.735867083411</v>
      </c>
    </row>
    <row r="3231" spans="1:25" x14ac:dyDescent="0.25">
      <c r="A3231" s="178" t="s">
        <v>2945</v>
      </c>
      <c r="B3231" s="178" t="s">
        <v>623</v>
      </c>
      <c r="C3231" s="178" t="s">
        <v>565</v>
      </c>
      <c r="D3231" s="178" t="s">
        <v>566</v>
      </c>
      <c r="E3231" s="181">
        <v>5240.1824423086691</v>
      </c>
      <c r="F3231" s="181">
        <v>5166.8904117264619</v>
      </c>
      <c r="G3231" s="181">
        <v>5114.5159890516943</v>
      </c>
      <c r="H3231" s="181">
        <v>5076.9033930987207</v>
      </c>
      <c r="I3231" s="181">
        <v>5050.1770672645653</v>
      </c>
      <c r="J3231" s="182">
        <v>5031.4277479554539</v>
      </c>
      <c r="K3231" s="181">
        <v>5018.6173134937026</v>
      </c>
      <c r="L3231" s="181">
        <v>5010.2780313623498</v>
      </c>
      <c r="M3231" s="181">
        <v>5005.1867636608113</v>
      </c>
      <c r="N3231" s="181">
        <v>5002.3510146040335</v>
      </c>
      <c r="O3231" s="181">
        <v>5000.943010305059</v>
      </c>
      <c r="P3231" s="181">
        <v>5000.8496972458515</v>
      </c>
      <c r="Q3231" s="181">
        <v>5002.0101388646553</v>
      </c>
      <c r="R3231" s="181">
        <v>5003.7932746525194</v>
      </c>
      <c r="S3231" s="181">
        <v>5005.8978032762188</v>
      </c>
      <c r="T3231" s="181">
        <v>5008.2362462356214</v>
      </c>
      <c r="U3231" s="181">
        <v>5010.7699993211572</v>
      </c>
      <c r="V3231" s="181">
        <v>5013.3500758983309</v>
      </c>
      <c r="W3231" s="181">
        <v>5015.8031547500077</v>
      </c>
      <c r="X3231" s="181">
        <v>5018.0002284343964</v>
      </c>
      <c r="Y3231" s="181">
        <v>5019.9418553535334</v>
      </c>
    </row>
    <row r="3232" spans="1:25" x14ac:dyDescent="0.25">
      <c r="A3232" s="178" t="s">
        <v>2945</v>
      </c>
      <c r="B3232" s="178" t="s">
        <v>625</v>
      </c>
      <c r="C3232" s="178" t="s">
        <v>218</v>
      </c>
      <c r="D3232" s="178" t="s">
        <v>2993</v>
      </c>
      <c r="E3232" s="181">
        <v>2626.1159283317857</v>
      </c>
      <c r="F3232" s="181">
        <v>2638.6388744321075</v>
      </c>
      <c r="G3232" s="181">
        <v>2654.1347961237998</v>
      </c>
      <c r="H3232" s="181">
        <v>2671.4370484813239</v>
      </c>
      <c r="I3232" s="181">
        <v>2690.0208051353225</v>
      </c>
      <c r="J3232" s="182">
        <v>2709.4261071396845</v>
      </c>
      <c r="K3232" s="181">
        <v>2729.3613401153666</v>
      </c>
      <c r="L3232" s="181">
        <v>2749.6442280453598</v>
      </c>
      <c r="M3232" s="181">
        <v>2770.0706449828381</v>
      </c>
      <c r="N3232" s="181">
        <v>2790.47682318646</v>
      </c>
      <c r="O3232" s="181">
        <v>2810.6620943860685</v>
      </c>
      <c r="P3232" s="181">
        <v>2830.7885995818015</v>
      </c>
      <c r="Q3232" s="181">
        <v>2851.0229927011997</v>
      </c>
      <c r="R3232" s="181">
        <v>2871.1804916541046</v>
      </c>
      <c r="S3232" s="181">
        <v>2891.2215761919979</v>
      </c>
      <c r="T3232" s="181">
        <v>2911.051906633822</v>
      </c>
      <c r="U3232" s="181">
        <v>2930.6865595204495</v>
      </c>
      <c r="V3232" s="181">
        <v>2950.2024216880245</v>
      </c>
      <c r="W3232" s="181">
        <v>2969.5781388932987</v>
      </c>
      <c r="X3232" s="181">
        <v>2988.7793562606075</v>
      </c>
      <c r="Y3232" s="181">
        <v>3007.7066695916706</v>
      </c>
    </row>
    <row r="3233" spans="1:25" x14ac:dyDescent="0.25">
      <c r="A3233" s="178" t="s">
        <v>2945</v>
      </c>
      <c r="B3233" s="178" t="s">
        <v>625</v>
      </c>
      <c r="C3233" s="178" t="s">
        <v>240</v>
      </c>
      <c r="D3233" s="178" t="s">
        <v>241</v>
      </c>
      <c r="E3233" s="181">
        <v>3011.1174918989459</v>
      </c>
      <c r="F3233" s="181">
        <v>2970.0466765698029</v>
      </c>
      <c r="G3233" s="181">
        <v>2932.7551364039327</v>
      </c>
      <c r="H3233" s="181">
        <v>2897.7924947361143</v>
      </c>
      <c r="I3233" s="181">
        <v>2864.4911697940447</v>
      </c>
      <c r="J3233" s="182">
        <v>2832.2962043161315</v>
      </c>
      <c r="K3233" s="181">
        <v>2800.8632490138839</v>
      </c>
      <c r="L3233" s="181">
        <v>2769.9816014523931</v>
      </c>
      <c r="M3233" s="181">
        <v>2739.4333265898085</v>
      </c>
      <c r="N3233" s="181">
        <v>2709.0549849200625</v>
      </c>
      <c r="O3233" s="181">
        <v>2678.6597196018479</v>
      </c>
      <c r="P3233" s="181">
        <v>2648.413899647142</v>
      </c>
      <c r="Q3233" s="181">
        <v>2618.4763194195707</v>
      </c>
      <c r="R3233" s="181">
        <v>2588.6774203937603</v>
      </c>
      <c r="S3233" s="181">
        <v>2558.9884610401268</v>
      </c>
      <c r="T3233" s="181">
        <v>2529.3353337092549</v>
      </c>
      <c r="U3233" s="181">
        <v>2499.7429053085352</v>
      </c>
      <c r="V3233" s="181">
        <v>2470.286342354661</v>
      </c>
      <c r="W3233" s="181">
        <v>2440.9548688308914</v>
      </c>
      <c r="X3233" s="181">
        <v>2411.7281771891958</v>
      </c>
      <c r="Y3233" s="181">
        <v>2382.5361107041322</v>
      </c>
    </row>
    <row r="3234" spans="1:25" x14ac:dyDescent="0.25">
      <c r="A3234" s="178" t="s">
        <v>2945</v>
      </c>
      <c r="B3234" s="178" t="s">
        <v>628</v>
      </c>
      <c r="C3234" s="178" t="s">
        <v>218</v>
      </c>
      <c r="D3234" s="178" t="s">
        <v>2994</v>
      </c>
      <c r="E3234" s="181">
        <v>4800.7421940645163</v>
      </c>
      <c r="F3234" s="181">
        <v>4857.1432454180449</v>
      </c>
      <c r="G3234" s="181">
        <v>4921.3076388977779</v>
      </c>
      <c r="H3234" s="181">
        <v>4992.3100170502466</v>
      </c>
      <c r="I3234" s="181">
        <v>5069.1718868026246</v>
      </c>
      <c r="J3234" s="182">
        <v>5150.9216367257868</v>
      </c>
      <c r="K3234" s="181">
        <v>5236.8008992712321</v>
      </c>
      <c r="L3234" s="181">
        <v>5326.2415988308458</v>
      </c>
      <c r="M3234" s="181">
        <v>5418.5654879346048</v>
      </c>
      <c r="N3234" s="181">
        <v>5513.2196458820417</v>
      </c>
      <c r="O3234" s="181">
        <v>5609.6307564255676</v>
      </c>
      <c r="P3234" s="181">
        <v>5707.9791446760064</v>
      </c>
      <c r="Q3234" s="181">
        <v>5808.4532280091753</v>
      </c>
      <c r="R3234" s="181">
        <v>5910.3997817894979</v>
      </c>
      <c r="S3234" s="181">
        <v>6013.5735964232426</v>
      </c>
      <c r="T3234" s="181">
        <v>6117.7844022387108</v>
      </c>
      <c r="U3234" s="181">
        <v>6222.603153587861</v>
      </c>
      <c r="V3234" s="181">
        <v>6327.610712331475</v>
      </c>
      <c r="W3234" s="181">
        <v>6432.6664219528302</v>
      </c>
      <c r="X3234" s="181">
        <v>6537.6487411005601</v>
      </c>
      <c r="Y3234" s="181">
        <v>6642.4269893252522</v>
      </c>
    </row>
    <row r="3235" spans="1:25" x14ac:dyDescent="0.25">
      <c r="A3235" s="178" t="s">
        <v>2945</v>
      </c>
      <c r="B3235" s="178" t="s">
        <v>628</v>
      </c>
      <c r="C3235" s="178" t="s">
        <v>240</v>
      </c>
      <c r="D3235" s="178" t="s">
        <v>241</v>
      </c>
      <c r="E3235" s="181">
        <v>9795.5461360795762</v>
      </c>
      <c r="F3235" s="181">
        <v>9720.6427291044474</v>
      </c>
      <c r="G3235" s="181">
        <v>9660.250398688906</v>
      </c>
      <c r="H3235" s="181">
        <v>9611.7665860404013</v>
      </c>
      <c r="I3235" s="181">
        <v>9572.6567458626596</v>
      </c>
      <c r="J3235" s="182">
        <v>9540.5675585877161</v>
      </c>
      <c r="K3235" s="181">
        <v>9513.692948905993</v>
      </c>
      <c r="L3235" s="181">
        <v>9490.6887307506804</v>
      </c>
      <c r="M3235" s="181">
        <v>9470.1093543426869</v>
      </c>
      <c r="N3235" s="181">
        <v>9450.8258855607601</v>
      </c>
      <c r="O3235" s="181">
        <v>9431.7556812006951</v>
      </c>
      <c r="P3235" s="181">
        <v>9413.1383999316222</v>
      </c>
      <c r="Q3235" s="181">
        <v>9395.2072070758441</v>
      </c>
      <c r="R3235" s="181">
        <v>9376.8403876111352</v>
      </c>
      <c r="S3235" s="181">
        <v>9357.6348834743549</v>
      </c>
      <c r="T3235" s="181">
        <v>9337.3025898397864</v>
      </c>
      <c r="U3235" s="181">
        <v>9315.2211445727771</v>
      </c>
      <c r="V3235" s="181">
        <v>9290.8322144875256</v>
      </c>
      <c r="W3235" s="181">
        <v>9264.0245012091837</v>
      </c>
      <c r="X3235" s="181">
        <v>9234.7266907561589</v>
      </c>
      <c r="Y3235" s="181">
        <v>9202.8650380005856</v>
      </c>
    </row>
    <row r="3236" spans="1:25" x14ac:dyDescent="0.25">
      <c r="A3236" s="178" t="s">
        <v>2945</v>
      </c>
      <c r="B3236" s="178" t="s">
        <v>630</v>
      </c>
      <c r="C3236" s="178" t="s">
        <v>218</v>
      </c>
      <c r="D3236" s="178" t="s">
        <v>2995</v>
      </c>
      <c r="E3236" s="181">
        <v>4787.7785309995515</v>
      </c>
      <c r="F3236" s="181">
        <v>4788.9430322205344</v>
      </c>
      <c r="G3236" s="181">
        <v>4793.1045211816863</v>
      </c>
      <c r="H3236" s="181">
        <v>4798.7348491347939</v>
      </c>
      <c r="I3236" s="181">
        <v>4805.2804525921701</v>
      </c>
      <c r="J3236" s="182">
        <v>4812.1969401431334</v>
      </c>
      <c r="K3236" s="181">
        <v>4819.1648122831257</v>
      </c>
      <c r="L3236" s="181">
        <v>4826.0205828993649</v>
      </c>
      <c r="M3236" s="181">
        <v>4832.5320676213669</v>
      </c>
      <c r="N3236" s="181">
        <v>4838.5355889483299</v>
      </c>
      <c r="O3236" s="181">
        <v>4843.8446110319419</v>
      </c>
      <c r="P3236" s="181">
        <v>4848.886987920474</v>
      </c>
      <c r="Q3236" s="181">
        <v>4854.0714717198198</v>
      </c>
      <c r="R3236" s="181">
        <v>4859.1702811490577</v>
      </c>
      <c r="S3236" s="181">
        <v>4864.2331902748147</v>
      </c>
      <c r="T3236" s="181">
        <v>4869.2427427423354</v>
      </c>
      <c r="U3236" s="181">
        <v>4874.1971531608997</v>
      </c>
      <c r="V3236" s="181">
        <v>4879.1488137920551</v>
      </c>
      <c r="W3236" s="181">
        <v>4884.0995738418505</v>
      </c>
      <c r="X3236" s="181">
        <v>4889.037463974365</v>
      </c>
      <c r="Y3236" s="181">
        <v>4893.8472259568407</v>
      </c>
    </row>
    <row r="3237" spans="1:25" x14ac:dyDescent="0.25">
      <c r="A3237" s="178" t="s">
        <v>2945</v>
      </c>
      <c r="B3237" s="178" t="s">
        <v>630</v>
      </c>
      <c r="C3237" s="178" t="s">
        <v>240</v>
      </c>
      <c r="D3237" s="178" t="s">
        <v>241</v>
      </c>
      <c r="E3237" s="181">
        <v>8262.8773248102934</v>
      </c>
      <c r="F3237" s="181">
        <v>8264.8870524264039</v>
      </c>
      <c r="G3237" s="181">
        <v>8272.0690623192822</v>
      </c>
      <c r="H3237" s="181">
        <v>8281.7860341620199</v>
      </c>
      <c r="I3237" s="181">
        <v>8293.0826131568429</v>
      </c>
      <c r="J3237" s="182">
        <v>8305.0192739238701</v>
      </c>
      <c r="K3237" s="181">
        <v>8317.0446156005892</v>
      </c>
      <c r="L3237" s="181">
        <v>8328.8764894440137</v>
      </c>
      <c r="M3237" s="181">
        <v>8340.1141854050802</v>
      </c>
      <c r="N3237" s="181">
        <v>8350.475224438198</v>
      </c>
      <c r="O3237" s="181">
        <v>8359.6376779450966</v>
      </c>
      <c r="P3237" s="181">
        <v>8368.3399479823711</v>
      </c>
      <c r="Q3237" s="181">
        <v>8377.2874699592358</v>
      </c>
      <c r="R3237" s="181">
        <v>8386.08713279736</v>
      </c>
      <c r="S3237" s="181">
        <v>8394.8248379234319</v>
      </c>
      <c r="T3237" s="181">
        <v>8403.4704586895859</v>
      </c>
      <c r="U3237" s="181">
        <v>8412.0209138203572</v>
      </c>
      <c r="V3237" s="181">
        <v>8420.5666232938565</v>
      </c>
      <c r="W3237" s="181">
        <v>8429.110778519751</v>
      </c>
      <c r="X3237" s="181">
        <v>8437.6327224952765</v>
      </c>
      <c r="Y3237" s="181">
        <v>8445.9335394535901</v>
      </c>
    </row>
    <row r="3238" spans="1:25" x14ac:dyDescent="0.25">
      <c r="A3238" s="178" t="s">
        <v>2945</v>
      </c>
      <c r="B3238" s="178" t="s">
        <v>632</v>
      </c>
      <c r="C3238" s="178" t="s">
        <v>565</v>
      </c>
      <c r="D3238" s="178" t="s">
        <v>566</v>
      </c>
      <c r="E3238" s="181">
        <v>16468.72418222134</v>
      </c>
      <c r="F3238" s="181">
        <v>16407.951234618704</v>
      </c>
      <c r="G3238" s="181">
        <v>16381.979059068293</v>
      </c>
      <c r="H3238" s="181">
        <v>16380.828132628294</v>
      </c>
      <c r="I3238" s="181">
        <v>16398.523226485988</v>
      </c>
      <c r="J3238" s="182">
        <v>16430.171994595457</v>
      </c>
      <c r="K3238" s="181">
        <v>16472.336732607637</v>
      </c>
      <c r="L3238" s="181">
        <v>16522.677422185778</v>
      </c>
      <c r="M3238" s="181">
        <v>16579.029079738029</v>
      </c>
      <c r="N3238" s="181">
        <v>16639.787040996092</v>
      </c>
      <c r="O3238" s="181">
        <v>16703.443652225404</v>
      </c>
      <c r="P3238" s="181">
        <v>16770.737834962318</v>
      </c>
      <c r="Q3238" s="181">
        <v>16842.538077050685</v>
      </c>
      <c r="R3238" s="181">
        <v>16917.536533117458</v>
      </c>
      <c r="S3238" s="181">
        <v>16995.328125866923</v>
      </c>
      <c r="T3238" s="181">
        <v>17074.657910045331</v>
      </c>
      <c r="U3238" s="181">
        <v>17154.301885020268</v>
      </c>
      <c r="V3238" s="181">
        <v>17233.960949394394</v>
      </c>
      <c r="W3238" s="181">
        <v>17313.440759350851</v>
      </c>
      <c r="X3238" s="181">
        <v>17392.349581313363</v>
      </c>
      <c r="Y3238" s="181">
        <v>17469.326078383714</v>
      </c>
    </row>
    <row r="3239" spans="1:25" x14ac:dyDescent="0.25">
      <c r="A3239" s="178" t="s">
        <v>2945</v>
      </c>
      <c r="B3239" s="178" t="s">
        <v>634</v>
      </c>
      <c r="C3239" s="178" t="s">
        <v>218</v>
      </c>
      <c r="D3239" s="178" t="s">
        <v>2996</v>
      </c>
      <c r="E3239" s="181">
        <v>2614.0133427067613</v>
      </c>
      <c r="F3239" s="181">
        <v>2584.4323327111897</v>
      </c>
      <c r="G3239" s="181">
        <v>2551.5684833471469</v>
      </c>
      <c r="H3239" s="181">
        <v>2516.1522321550065</v>
      </c>
      <c r="I3239" s="181">
        <v>2478.9275261058401</v>
      </c>
      <c r="J3239" s="182">
        <v>2440.3545292316157</v>
      </c>
      <c r="K3239" s="181">
        <v>2400.8121641715788</v>
      </c>
      <c r="L3239" s="181">
        <v>2360.6231267055914</v>
      </c>
      <c r="M3239" s="181">
        <v>2319.9606472235478</v>
      </c>
      <c r="N3239" s="181">
        <v>2278.9552302618663</v>
      </c>
      <c r="O3239" s="181">
        <v>2237.6689949809761</v>
      </c>
      <c r="P3239" s="181">
        <v>2196.4273047876341</v>
      </c>
      <c r="Q3239" s="181">
        <v>2155.4991238827502</v>
      </c>
      <c r="R3239" s="181">
        <v>2114.81472606118</v>
      </c>
      <c r="S3239" s="181">
        <v>2074.4178820174666</v>
      </c>
      <c r="T3239" s="181">
        <v>2034.3373616012377</v>
      </c>
      <c r="U3239" s="181">
        <v>1994.5806375067027</v>
      </c>
      <c r="V3239" s="181">
        <v>1955.1620968651137</v>
      </c>
      <c r="W3239" s="181">
        <v>1916.1101991638009</v>
      </c>
      <c r="X3239" s="181">
        <v>1877.4403461512127</v>
      </c>
      <c r="Y3239" s="181">
        <v>1839.1472202778393</v>
      </c>
    </row>
    <row r="3240" spans="1:25" x14ac:dyDescent="0.25">
      <c r="A3240" s="178" t="s">
        <v>2945</v>
      </c>
      <c r="B3240" s="178" t="s">
        <v>634</v>
      </c>
      <c r="C3240" s="178" t="s">
        <v>503</v>
      </c>
      <c r="D3240" s="178" t="s">
        <v>2997</v>
      </c>
      <c r="E3240" s="181">
        <v>2861.9026764107844</v>
      </c>
      <c r="F3240" s="181">
        <v>2933.5201596958473</v>
      </c>
      <c r="G3240" s="181">
        <v>3002.672671280201</v>
      </c>
      <c r="H3240" s="181">
        <v>3069.8314143110397</v>
      </c>
      <c r="I3240" s="181">
        <v>3135.5829435279056</v>
      </c>
      <c r="J3240" s="182">
        <v>3200.2524472928362</v>
      </c>
      <c r="K3240" s="181">
        <v>3264.1217372470751</v>
      </c>
      <c r="L3240" s="181">
        <v>3327.4510322080464</v>
      </c>
      <c r="M3240" s="181">
        <v>3390.3339943480628</v>
      </c>
      <c r="N3240" s="181">
        <v>3452.8245460094931</v>
      </c>
      <c r="O3240" s="181">
        <v>3514.8873589035252</v>
      </c>
      <c r="P3240" s="181">
        <v>3576.920206786745</v>
      </c>
      <c r="Q3240" s="181">
        <v>3639.2938157818839</v>
      </c>
      <c r="R3240" s="181">
        <v>3701.8468314992319</v>
      </c>
      <c r="S3240" s="181">
        <v>3764.6032916168792</v>
      </c>
      <c r="T3240" s="181">
        <v>3827.5669507065304</v>
      </c>
      <c r="U3240" s="181">
        <v>3890.7047057637069</v>
      </c>
      <c r="V3240" s="181">
        <v>3953.996599313286</v>
      </c>
      <c r="W3240" s="181">
        <v>4017.4534688892295</v>
      </c>
      <c r="X3240" s="181">
        <v>4081.0636669485398</v>
      </c>
      <c r="Y3240" s="181">
        <v>4144.7712727960979</v>
      </c>
    </row>
    <row r="3241" spans="1:25" x14ac:dyDescent="0.25">
      <c r="A3241" s="178" t="s">
        <v>2945</v>
      </c>
      <c r="B3241" s="178" t="s">
        <v>634</v>
      </c>
      <c r="C3241" s="178" t="s">
        <v>240</v>
      </c>
      <c r="D3241" s="178" t="s">
        <v>241</v>
      </c>
      <c r="E3241" s="181">
        <v>9311.0891122842877</v>
      </c>
      <c r="F3241" s="181">
        <v>9417.6400368284467</v>
      </c>
      <c r="G3241" s="181">
        <v>9511.9718990097754</v>
      </c>
      <c r="H3241" s="181">
        <v>9595.9685915250266</v>
      </c>
      <c r="I3241" s="181">
        <v>9671.7814146520286</v>
      </c>
      <c r="J3241" s="182">
        <v>9740.6618023364572</v>
      </c>
      <c r="K3241" s="181">
        <v>9803.6720955422388</v>
      </c>
      <c r="L3241" s="181">
        <v>9861.7606369444311</v>
      </c>
      <c r="M3241" s="181">
        <v>9915.3436737754455</v>
      </c>
      <c r="N3241" s="181">
        <v>9964.7049945493491</v>
      </c>
      <c r="O3241" s="181">
        <v>10009.8630629785</v>
      </c>
      <c r="P3241" s="181">
        <v>10052.056077998384</v>
      </c>
      <c r="Q3241" s="181">
        <v>10092.385472014548</v>
      </c>
      <c r="R3241" s="181">
        <v>10130.440846885576</v>
      </c>
      <c r="S3241" s="181">
        <v>10166.335379174543</v>
      </c>
      <c r="T3241" s="181">
        <v>10200.123931919208</v>
      </c>
      <c r="U3241" s="181">
        <v>10231.763157472849</v>
      </c>
      <c r="V3241" s="181">
        <v>10261.247676343941</v>
      </c>
      <c r="W3241" s="181">
        <v>10288.652887417997</v>
      </c>
      <c r="X3241" s="181">
        <v>10313.99504499148</v>
      </c>
      <c r="Y3241" s="181">
        <v>10337.180720652636</v>
      </c>
    </row>
    <row r="3242" spans="1:25" x14ac:dyDescent="0.25">
      <c r="A3242" s="178" t="s">
        <v>2945</v>
      </c>
      <c r="B3242" s="178" t="s">
        <v>636</v>
      </c>
      <c r="C3242" s="178" t="s">
        <v>218</v>
      </c>
      <c r="D3242" s="178" t="s">
        <v>2998</v>
      </c>
      <c r="E3242" s="181">
        <v>12831.255570936397</v>
      </c>
      <c r="F3242" s="181">
        <v>12902.640838386558</v>
      </c>
      <c r="G3242" s="181">
        <v>12982.990038338152</v>
      </c>
      <c r="H3242" s="181">
        <v>13069.394389567826</v>
      </c>
      <c r="I3242" s="181">
        <v>13160.234773085362</v>
      </c>
      <c r="J3242" s="182">
        <v>13253.64802218277</v>
      </c>
      <c r="K3242" s="181">
        <v>13348.28625678378</v>
      </c>
      <c r="L3242" s="181">
        <v>13443.296764780127</v>
      </c>
      <c r="M3242" s="181">
        <v>13537.584211024721</v>
      </c>
      <c r="N3242" s="181">
        <v>13630.267044073338</v>
      </c>
      <c r="O3242" s="181">
        <v>13720.370433868231</v>
      </c>
      <c r="P3242" s="181">
        <v>13808.837051566215</v>
      </c>
      <c r="Q3242" s="181">
        <v>13896.619086947254</v>
      </c>
      <c r="R3242" s="181">
        <v>13982.732557823665</v>
      </c>
      <c r="S3242" s="181">
        <v>14067.178827076155</v>
      </c>
      <c r="T3242" s="181">
        <v>14149.783121256178</v>
      </c>
      <c r="U3242" s="181">
        <v>14229.981457832118</v>
      </c>
      <c r="V3242" s="181">
        <v>14307.4649787132</v>
      </c>
      <c r="W3242" s="181">
        <v>14382.338582444774</v>
      </c>
      <c r="X3242" s="181">
        <v>14454.757632713521</v>
      </c>
      <c r="Y3242" s="181">
        <v>14524.560806922689</v>
      </c>
    </row>
    <row r="3243" spans="1:25" x14ac:dyDescent="0.25">
      <c r="A3243" s="178" t="s">
        <v>2945</v>
      </c>
      <c r="B3243" s="178" t="s">
        <v>636</v>
      </c>
      <c r="C3243" s="178" t="s">
        <v>503</v>
      </c>
      <c r="D3243" s="178" t="s">
        <v>2999</v>
      </c>
      <c r="E3243" s="181">
        <v>2187.7239871144534</v>
      </c>
      <c r="F3243" s="181">
        <v>2221.6040151237594</v>
      </c>
      <c r="G3243" s="181">
        <v>2257.4983274682581</v>
      </c>
      <c r="H3243" s="181">
        <v>2294.9479868450658</v>
      </c>
      <c r="I3243" s="181">
        <v>2333.70356882028</v>
      </c>
      <c r="J3243" s="182">
        <v>2373.4613076579044</v>
      </c>
      <c r="K3243" s="181">
        <v>2413.9979947905608</v>
      </c>
      <c r="L3243" s="181">
        <v>2455.1715860532286</v>
      </c>
      <c r="M3243" s="181">
        <v>2496.789358091447</v>
      </c>
      <c r="N3243" s="181">
        <v>2538.6905594978389</v>
      </c>
      <c r="O3243" s="181">
        <v>2580.6904244929033</v>
      </c>
      <c r="P3243" s="181">
        <v>2622.9610907442579</v>
      </c>
      <c r="Q3243" s="181">
        <v>2665.6833962554656</v>
      </c>
      <c r="R3243" s="181">
        <v>2708.6702300383909</v>
      </c>
      <c r="S3243" s="181">
        <v>2751.9197295634121</v>
      </c>
      <c r="T3243" s="181">
        <v>2795.395146522877</v>
      </c>
      <c r="U3243" s="181">
        <v>2838.9806186168184</v>
      </c>
      <c r="V3243" s="181">
        <v>2882.6071201097366</v>
      </c>
      <c r="W3243" s="181">
        <v>2926.2871619098287</v>
      </c>
      <c r="X3243" s="181">
        <v>2970.044234977835</v>
      </c>
      <c r="Y3243" s="181">
        <v>3013.837154808773</v>
      </c>
    </row>
    <row r="3244" spans="1:25" x14ac:dyDescent="0.25">
      <c r="A3244" s="178" t="s">
        <v>2945</v>
      </c>
      <c r="B3244" s="178" t="s">
        <v>636</v>
      </c>
      <c r="C3244" s="178" t="s">
        <v>240</v>
      </c>
      <c r="D3244" s="178" t="s">
        <v>241</v>
      </c>
      <c r="E3244" s="181">
        <v>6648.6458287469013</v>
      </c>
      <c r="F3244" s="181">
        <v>6634.5213335948492</v>
      </c>
      <c r="G3244" s="181">
        <v>6625.2250978633874</v>
      </c>
      <c r="H3244" s="181">
        <v>6619.1828033891852</v>
      </c>
      <c r="I3244" s="181">
        <v>6615.5155765755171</v>
      </c>
      <c r="J3244" s="182">
        <v>6613.248918902158</v>
      </c>
      <c r="K3244" s="181">
        <v>6611.6922653673755</v>
      </c>
      <c r="L3244" s="181">
        <v>6610.4186972025145</v>
      </c>
      <c r="M3244" s="181">
        <v>6608.895202175333</v>
      </c>
      <c r="N3244" s="181">
        <v>6606.7076256826822</v>
      </c>
      <c r="O3244" s="181">
        <v>6603.4086084436813</v>
      </c>
      <c r="P3244" s="181">
        <v>6599.4796612533264</v>
      </c>
      <c r="Q3244" s="181">
        <v>6595.3933455216002</v>
      </c>
      <c r="R3244" s="181">
        <v>6590.6965591272674</v>
      </c>
      <c r="S3244" s="181">
        <v>6585.409769811019</v>
      </c>
      <c r="T3244" s="181">
        <v>6579.4708978783538</v>
      </c>
      <c r="U3244" s="181">
        <v>6572.6396467575114</v>
      </c>
      <c r="V3244" s="181">
        <v>6564.7990062436611</v>
      </c>
      <c r="W3244" s="181">
        <v>6556.0234677922563</v>
      </c>
      <c r="X3244" s="181">
        <v>6546.4082575389493</v>
      </c>
      <c r="Y3244" s="181">
        <v>6535.9034622586478</v>
      </c>
    </row>
    <row r="3245" spans="1:25" x14ac:dyDescent="0.25">
      <c r="A3245" s="178" t="s">
        <v>2945</v>
      </c>
      <c r="B3245" s="178" t="s">
        <v>641</v>
      </c>
      <c r="C3245" s="178" t="s">
        <v>218</v>
      </c>
      <c r="D3245" s="178" t="s">
        <v>928</v>
      </c>
      <c r="E3245" s="181">
        <v>61495.619602029881</v>
      </c>
      <c r="F3245" s="181">
        <v>61215.01751275752</v>
      </c>
      <c r="G3245" s="181">
        <v>60998.815580435286</v>
      </c>
      <c r="H3245" s="181">
        <v>60823.744395452726</v>
      </c>
      <c r="I3245" s="181">
        <v>60675.694165300389</v>
      </c>
      <c r="J3245" s="182">
        <v>60541.267727368111</v>
      </c>
      <c r="K3245" s="181">
        <v>60411.144654146068</v>
      </c>
      <c r="L3245" s="181">
        <v>60279.231651309907</v>
      </c>
      <c r="M3245" s="181">
        <v>60139.109605196907</v>
      </c>
      <c r="N3245" s="181">
        <v>59985.675210416674</v>
      </c>
      <c r="O3245" s="181">
        <v>59813.808400160633</v>
      </c>
      <c r="P3245" s="181">
        <v>59627.250945338383</v>
      </c>
      <c r="Q3245" s="181">
        <v>59429.934760181888</v>
      </c>
      <c r="R3245" s="181">
        <v>59217.395438083811</v>
      </c>
      <c r="S3245" s="181">
        <v>58988.884579772937</v>
      </c>
      <c r="T3245" s="181">
        <v>58743.401318563563</v>
      </c>
      <c r="U3245" s="181">
        <v>58479.590739361134</v>
      </c>
      <c r="V3245" s="181">
        <v>58197.066787191528</v>
      </c>
      <c r="W3245" s="181">
        <v>57896.376677369983</v>
      </c>
      <c r="X3245" s="181">
        <v>57577.904904967145</v>
      </c>
      <c r="Y3245" s="181">
        <v>57241.216861219771</v>
      </c>
    </row>
    <row r="3246" spans="1:25" x14ac:dyDescent="0.25">
      <c r="A3246" s="178" t="s">
        <v>2945</v>
      </c>
      <c r="B3246" s="178" t="s">
        <v>641</v>
      </c>
      <c r="C3246" s="178" t="s">
        <v>475</v>
      </c>
      <c r="D3246" s="178" t="s">
        <v>3000</v>
      </c>
      <c r="E3246" s="181">
        <v>4111.7615564239204</v>
      </c>
      <c r="F3246" s="181">
        <v>4143.4913298257761</v>
      </c>
      <c r="G3246" s="181">
        <v>4179.7910814632642</v>
      </c>
      <c r="H3246" s="181">
        <v>4219.2090237466973</v>
      </c>
      <c r="I3246" s="181">
        <v>4260.8609224911133</v>
      </c>
      <c r="J3246" s="182">
        <v>4303.8669017782868</v>
      </c>
      <c r="K3246" s="181">
        <v>4347.5952177124136</v>
      </c>
      <c r="L3246" s="181">
        <v>4391.6170434822016</v>
      </c>
      <c r="M3246" s="181">
        <v>4435.4579265716748</v>
      </c>
      <c r="N3246" s="181">
        <v>4478.7182059839733</v>
      </c>
      <c r="O3246" s="181">
        <v>4520.9776279190546</v>
      </c>
      <c r="P3246" s="181">
        <v>4562.47403669702</v>
      </c>
      <c r="Q3246" s="181">
        <v>4603.4728774908226</v>
      </c>
      <c r="R3246" s="181">
        <v>4643.5951975365351</v>
      </c>
      <c r="S3246" s="181">
        <v>4682.7389954676364</v>
      </c>
      <c r="T3246" s="181">
        <v>4720.777950302655</v>
      </c>
      <c r="U3246" s="181">
        <v>4757.5517927014716</v>
      </c>
      <c r="V3246" s="181">
        <v>4792.9733331804237</v>
      </c>
      <c r="W3246" s="181">
        <v>4827.0302224039096</v>
      </c>
      <c r="X3246" s="181">
        <v>4859.6971692993939</v>
      </c>
      <c r="Y3246" s="181">
        <v>4890.8790497161053</v>
      </c>
    </row>
    <row r="3247" spans="1:25" x14ac:dyDescent="0.25">
      <c r="A3247" s="178" t="s">
        <v>2945</v>
      </c>
      <c r="B3247" s="178" t="s">
        <v>641</v>
      </c>
      <c r="C3247" s="178" t="s">
        <v>266</v>
      </c>
      <c r="D3247" s="178" t="s">
        <v>3001</v>
      </c>
      <c r="E3247" s="181">
        <v>5067.5835980728598</v>
      </c>
      <c r="F3247" s="181">
        <v>5139.861315655422</v>
      </c>
      <c r="G3247" s="181">
        <v>5218.5699355350671</v>
      </c>
      <c r="H3247" s="181">
        <v>5302.002652841471</v>
      </c>
      <c r="I3247" s="181">
        <v>5389.124596462143</v>
      </c>
      <c r="J3247" s="182">
        <v>5478.8784352881976</v>
      </c>
      <c r="K3247" s="181">
        <v>5570.496440689677</v>
      </c>
      <c r="L3247" s="181">
        <v>5663.4520386696777</v>
      </c>
      <c r="M3247" s="181">
        <v>5757.1453686574941</v>
      </c>
      <c r="N3247" s="181">
        <v>5851.0584444980313</v>
      </c>
      <c r="O3247" s="181">
        <v>5944.6326488502355</v>
      </c>
      <c r="P3247" s="181">
        <v>6038.1658408417234</v>
      </c>
      <c r="Q3247" s="181">
        <v>6132.0005628215104</v>
      </c>
      <c r="R3247" s="181">
        <v>6225.6244217857547</v>
      </c>
      <c r="S3247" s="181">
        <v>6318.8854448116508</v>
      </c>
      <c r="T3247" s="181">
        <v>6411.5948256990723</v>
      </c>
      <c r="U3247" s="181">
        <v>6503.5126290750559</v>
      </c>
      <c r="V3247" s="181">
        <v>6594.493464261016</v>
      </c>
      <c r="W3247" s="181">
        <v>6684.4920926200793</v>
      </c>
      <c r="X3247" s="181">
        <v>6773.4443884571774</v>
      </c>
      <c r="Y3247" s="181">
        <v>6861.186931143865</v>
      </c>
    </row>
    <row r="3248" spans="1:25" x14ac:dyDescent="0.25">
      <c r="A3248" s="178" t="s">
        <v>2945</v>
      </c>
      <c r="B3248" s="178" t="s">
        <v>641</v>
      </c>
      <c r="C3248" s="178" t="s">
        <v>254</v>
      </c>
      <c r="D3248" s="178" t="s">
        <v>3002</v>
      </c>
      <c r="E3248" s="181">
        <v>2069.0855460562066</v>
      </c>
      <c r="F3248" s="181">
        <v>2092.3771235217209</v>
      </c>
      <c r="G3248" s="181">
        <v>2118.1226639891324</v>
      </c>
      <c r="H3248" s="181">
        <v>2145.6089745826334</v>
      </c>
      <c r="I3248" s="181">
        <v>2174.402296471636</v>
      </c>
      <c r="J3248" s="182">
        <v>2204.0648828148774</v>
      </c>
      <c r="K3248" s="181">
        <v>2234.280261175235</v>
      </c>
      <c r="L3248" s="181">
        <v>2264.8321001578424</v>
      </c>
      <c r="M3248" s="181">
        <v>2295.4773797402268</v>
      </c>
      <c r="N3248" s="181">
        <v>2326.0084877162635</v>
      </c>
      <c r="O3248" s="181">
        <v>2356.2041601711858</v>
      </c>
      <c r="P3248" s="181">
        <v>2386.1842242149846</v>
      </c>
      <c r="Q3248" s="181">
        <v>2416.084706571567</v>
      </c>
      <c r="R3248" s="181">
        <v>2445.7041726105631</v>
      </c>
      <c r="S3248" s="181">
        <v>2474.9847459840971</v>
      </c>
      <c r="T3248" s="181">
        <v>2503.8548638078005</v>
      </c>
      <c r="U3248" s="181">
        <v>2532.2239183228044</v>
      </c>
      <c r="V3248" s="181">
        <v>2560.0390973074695</v>
      </c>
      <c r="W3248" s="181">
        <v>2587.2870024552517</v>
      </c>
      <c r="X3248" s="181">
        <v>2613.9471316010913</v>
      </c>
      <c r="Y3248" s="181">
        <v>2639.9610469649037</v>
      </c>
    </row>
    <row r="3249" spans="1:25" x14ac:dyDescent="0.25">
      <c r="A3249" s="178" t="s">
        <v>2945</v>
      </c>
      <c r="B3249" s="178" t="s">
        <v>641</v>
      </c>
      <c r="C3249" s="178" t="s">
        <v>592</v>
      </c>
      <c r="D3249" s="178" t="s">
        <v>3003</v>
      </c>
      <c r="E3249" s="181">
        <v>2662.2843476746775</v>
      </c>
      <c r="F3249" s="181">
        <v>2650.1364490921583</v>
      </c>
      <c r="G3249" s="181">
        <v>2640.7765788431311</v>
      </c>
      <c r="H3249" s="181">
        <v>2633.1973515985846</v>
      </c>
      <c r="I3249" s="181">
        <v>2626.7879225538004</v>
      </c>
      <c r="J3249" s="182">
        <v>2620.968298262886</v>
      </c>
      <c r="K3249" s="181">
        <v>2615.3349763555325</v>
      </c>
      <c r="L3249" s="181">
        <v>2609.6241643500884</v>
      </c>
      <c r="M3249" s="181">
        <v>2603.5579643094188</v>
      </c>
      <c r="N3249" s="181">
        <v>2596.9154426101181</v>
      </c>
      <c r="O3249" s="181">
        <v>2589.4749399891089</v>
      </c>
      <c r="P3249" s="181">
        <v>2581.3984461651658</v>
      </c>
      <c r="Q3249" s="181">
        <v>2572.8561825911975</v>
      </c>
      <c r="R3249" s="181">
        <v>2563.6548750159754</v>
      </c>
      <c r="S3249" s="181">
        <v>2553.7621235437277</v>
      </c>
      <c r="T3249" s="181">
        <v>2543.1345983937522</v>
      </c>
      <c r="U3249" s="181">
        <v>2531.713642229608</v>
      </c>
      <c r="V3249" s="181">
        <v>2519.4825418590126</v>
      </c>
      <c r="W3249" s="181">
        <v>2506.4649874696252</v>
      </c>
      <c r="X3249" s="181">
        <v>2492.6776247219818</v>
      </c>
      <c r="Y3249" s="181">
        <v>2478.1016384205404</v>
      </c>
    </row>
    <row r="3250" spans="1:25" x14ac:dyDescent="0.25">
      <c r="A3250" s="178" t="s">
        <v>2945</v>
      </c>
      <c r="B3250" s="178" t="s">
        <v>641</v>
      </c>
      <c r="C3250" s="178" t="s">
        <v>1264</v>
      </c>
      <c r="D3250" s="178" t="s">
        <v>3004</v>
      </c>
      <c r="E3250" s="181">
        <v>4366.7151509551459</v>
      </c>
      <c r="F3250" s="181">
        <v>4346.7900017730581</v>
      </c>
      <c r="G3250" s="181">
        <v>4331.4378147449888</v>
      </c>
      <c r="H3250" s="181">
        <v>4319.00626269451</v>
      </c>
      <c r="I3250" s="181">
        <v>4308.4934296294477</v>
      </c>
      <c r="J3250" s="182">
        <v>4298.9480023777724</v>
      </c>
      <c r="K3250" s="181">
        <v>4289.7081508403007</v>
      </c>
      <c r="L3250" s="181">
        <v>4280.3411989855113</v>
      </c>
      <c r="M3250" s="181">
        <v>4270.3913348211336</v>
      </c>
      <c r="N3250" s="181">
        <v>4259.4961800003439</v>
      </c>
      <c r="O3250" s="181">
        <v>4247.2921659722197</v>
      </c>
      <c r="P3250" s="181">
        <v>4234.044990486097</v>
      </c>
      <c r="Q3250" s="181">
        <v>4220.0338530940753</v>
      </c>
      <c r="R3250" s="181">
        <v>4204.9417427293756</v>
      </c>
      <c r="S3250" s="181">
        <v>4188.7155166404045</v>
      </c>
      <c r="T3250" s="181">
        <v>4171.2841047290185</v>
      </c>
      <c r="U3250" s="181">
        <v>4152.5512964307918</v>
      </c>
      <c r="V3250" s="181">
        <v>4132.4896785394585</v>
      </c>
      <c r="W3250" s="181">
        <v>4111.1381080243982</v>
      </c>
      <c r="X3250" s="181">
        <v>4088.5238873253838</v>
      </c>
      <c r="Y3250" s="181">
        <v>4064.6161555016929</v>
      </c>
    </row>
    <row r="3251" spans="1:25" x14ac:dyDescent="0.25">
      <c r="A3251" s="178" t="s">
        <v>2945</v>
      </c>
      <c r="B3251" s="178" t="s">
        <v>641</v>
      </c>
      <c r="C3251" s="178" t="s">
        <v>3005</v>
      </c>
      <c r="D3251" s="178" t="s">
        <v>3006</v>
      </c>
      <c r="E3251" s="181">
        <v>1788.7381672091212</v>
      </c>
      <c r="F3251" s="181">
        <v>1836.3647812480656</v>
      </c>
      <c r="G3251" s="181">
        <v>1887.2123245878554</v>
      </c>
      <c r="H3251" s="181">
        <v>1940.7558274645119</v>
      </c>
      <c r="I3251" s="181">
        <v>1996.6911124562464</v>
      </c>
      <c r="J3251" s="182">
        <v>2054.6886729354082</v>
      </c>
      <c r="K3251" s="181">
        <v>2114.5110811473542</v>
      </c>
      <c r="L3251" s="181">
        <v>2176.0005129997958</v>
      </c>
      <c r="M3251" s="181">
        <v>2238.9616974348137</v>
      </c>
      <c r="N3251" s="181">
        <v>2303.2209737048383</v>
      </c>
      <c r="O3251" s="181">
        <v>2368.5791115778143</v>
      </c>
      <c r="P3251" s="181">
        <v>2435.1718319125625</v>
      </c>
      <c r="Q3251" s="181">
        <v>2503.1591496206229</v>
      </c>
      <c r="R3251" s="181">
        <v>2572.3549542153532</v>
      </c>
      <c r="S3251" s="181">
        <v>2642.7139845256643</v>
      </c>
      <c r="T3251" s="181">
        <v>2714.1725416673198</v>
      </c>
      <c r="U3251" s="181">
        <v>2786.6413220812551</v>
      </c>
      <c r="V3251" s="181">
        <v>2860.0671453110217</v>
      </c>
      <c r="W3251" s="181">
        <v>2934.4377626659957</v>
      </c>
      <c r="X3251" s="181">
        <v>3009.7315478110213</v>
      </c>
      <c r="Y3251" s="181">
        <v>3085.8807893307248</v>
      </c>
    </row>
    <row r="3252" spans="1:25" x14ac:dyDescent="0.25">
      <c r="A3252" s="178" t="s">
        <v>2945</v>
      </c>
      <c r="B3252" s="178" t="s">
        <v>641</v>
      </c>
      <c r="C3252" s="178" t="s">
        <v>3007</v>
      </c>
      <c r="D3252" s="178" t="s">
        <v>3008</v>
      </c>
      <c r="E3252" s="181">
        <v>1274.7679726561314</v>
      </c>
      <c r="F3252" s="181">
        <v>1327.262024189208</v>
      </c>
      <c r="G3252" s="181">
        <v>1383.3491930345024</v>
      </c>
      <c r="H3252" s="181">
        <v>1442.7640074468206</v>
      </c>
      <c r="I3252" s="181">
        <v>1505.3886211469719</v>
      </c>
      <c r="J3252" s="182">
        <v>1571.075711210274</v>
      </c>
      <c r="K3252" s="181">
        <v>1639.7377561370881</v>
      </c>
      <c r="L3252" s="181">
        <v>1711.3418396041689</v>
      </c>
      <c r="M3252" s="181">
        <v>1785.8204113319366</v>
      </c>
      <c r="N3252" s="181">
        <v>1863.1167432107845</v>
      </c>
      <c r="O3252" s="181">
        <v>1943.1471973710529</v>
      </c>
      <c r="P3252" s="181">
        <v>2026.0994597061697</v>
      </c>
      <c r="Q3252" s="181">
        <v>2112.1898702297185</v>
      </c>
      <c r="R3252" s="181">
        <v>2201.3481457935277</v>
      </c>
      <c r="S3252" s="181">
        <v>2293.6193443812967</v>
      </c>
      <c r="T3252" s="181">
        <v>2389.0320500484954</v>
      </c>
      <c r="U3252" s="181">
        <v>2487.5907880392638</v>
      </c>
      <c r="V3252" s="181">
        <v>2589.3302185005705</v>
      </c>
      <c r="W3252" s="181">
        <v>2694.3217506646147</v>
      </c>
      <c r="X3252" s="181">
        <v>2802.629302072748</v>
      </c>
      <c r="Y3252" s="181">
        <v>2914.2740300133914</v>
      </c>
    </row>
    <row r="3253" spans="1:25" x14ac:dyDescent="0.25">
      <c r="A3253" s="178" t="s">
        <v>2945</v>
      </c>
      <c r="B3253" s="178" t="s">
        <v>641</v>
      </c>
      <c r="C3253" s="178" t="s">
        <v>240</v>
      </c>
      <c r="D3253" s="178" t="s">
        <v>241</v>
      </c>
      <c r="E3253" s="181">
        <v>36636.120508176369</v>
      </c>
      <c r="F3253" s="181">
        <v>37142.148473966954</v>
      </c>
      <c r="G3253" s="181">
        <v>37696.378078046342</v>
      </c>
      <c r="H3253" s="181">
        <v>38286.500192324129</v>
      </c>
      <c r="I3253" s="181">
        <v>38905.084735303542</v>
      </c>
      <c r="J3253" s="182">
        <v>39544.55631108988</v>
      </c>
      <c r="K3253" s="181">
        <v>40199.441950768844</v>
      </c>
      <c r="L3253" s="181">
        <v>40866.016085479641</v>
      </c>
      <c r="M3253" s="181">
        <v>41540.028194533661</v>
      </c>
      <c r="N3253" s="181">
        <v>42217.82025257971</v>
      </c>
      <c r="O3253" s="181">
        <v>42895.440600659218</v>
      </c>
      <c r="P3253" s="181">
        <v>43575.115916681745</v>
      </c>
      <c r="Q3253" s="181">
        <v>44259.394789592072</v>
      </c>
      <c r="R3253" s="181">
        <v>44944.654588880803</v>
      </c>
      <c r="S3253" s="181">
        <v>45629.870980289823</v>
      </c>
      <c r="T3253" s="181">
        <v>46313.750627102112</v>
      </c>
      <c r="U3253" s="181">
        <v>46994.626914185486</v>
      </c>
      <c r="V3253" s="181">
        <v>47671.511657590454</v>
      </c>
      <c r="W3253" s="181">
        <v>48344.136443671618</v>
      </c>
      <c r="X3253" s="181">
        <v>49012.092660936323</v>
      </c>
      <c r="Y3253" s="181">
        <v>49674.248896406127</v>
      </c>
    </row>
    <row r="3254" spans="1:25" x14ac:dyDescent="0.25">
      <c r="A3254" s="178" t="s">
        <v>2945</v>
      </c>
      <c r="B3254" s="178" t="s">
        <v>643</v>
      </c>
      <c r="C3254" s="178" t="s">
        <v>218</v>
      </c>
      <c r="D3254" s="178" t="s">
        <v>3009</v>
      </c>
      <c r="E3254" s="181">
        <v>9541.3008243309232</v>
      </c>
      <c r="F3254" s="181">
        <v>9496.8902302665592</v>
      </c>
      <c r="G3254" s="181">
        <v>9469.5170294225318</v>
      </c>
      <c r="H3254" s="181">
        <v>9454.9992706106841</v>
      </c>
      <c r="I3254" s="181">
        <v>9450.3270822031918</v>
      </c>
      <c r="J3254" s="182">
        <v>9452.8645198645063</v>
      </c>
      <c r="K3254" s="181">
        <v>9460.6728036686545</v>
      </c>
      <c r="L3254" s="181">
        <v>9472.3759510817599</v>
      </c>
      <c r="M3254" s="181">
        <v>9486.5870655900726</v>
      </c>
      <c r="N3254" s="181">
        <v>9502.2425219853503</v>
      </c>
      <c r="O3254" s="181">
        <v>9518.3202089461702</v>
      </c>
      <c r="P3254" s="181">
        <v>9535.1350040862926</v>
      </c>
      <c r="Q3254" s="181">
        <v>9553.0210302398973</v>
      </c>
      <c r="R3254" s="181">
        <v>9570.9800226924162</v>
      </c>
      <c r="S3254" s="181">
        <v>9588.6535764806267</v>
      </c>
      <c r="T3254" s="181">
        <v>9605.6182168917676</v>
      </c>
      <c r="U3254" s="181">
        <v>9621.2119774017337</v>
      </c>
      <c r="V3254" s="181">
        <v>9634.9513791137961</v>
      </c>
      <c r="W3254" s="181">
        <v>9646.6885604947493</v>
      </c>
      <c r="X3254" s="181">
        <v>9656.2600639233224</v>
      </c>
      <c r="Y3254" s="181">
        <v>9663.3462967262913</v>
      </c>
    </row>
    <row r="3255" spans="1:25" x14ac:dyDescent="0.25">
      <c r="A3255" s="178" t="s">
        <v>2945</v>
      </c>
      <c r="B3255" s="178" t="s">
        <v>643</v>
      </c>
      <c r="C3255" s="178" t="s">
        <v>698</v>
      </c>
      <c r="D3255" s="178" t="s">
        <v>3010</v>
      </c>
      <c r="E3255" s="181">
        <v>2419.092981751598</v>
      </c>
      <c r="F3255" s="181">
        <v>2480.6101187275317</v>
      </c>
      <c r="G3255" s="181">
        <v>2548.220715943894</v>
      </c>
      <c r="H3255" s="181">
        <v>2621.2161328824241</v>
      </c>
      <c r="I3255" s="181">
        <v>2699.1081871137558</v>
      </c>
      <c r="J3255" s="182">
        <v>2781.4355813945531</v>
      </c>
      <c r="K3255" s="181">
        <v>2867.8716786808641</v>
      </c>
      <c r="L3255" s="181">
        <v>2958.2082160548402</v>
      </c>
      <c r="M3255" s="181">
        <v>3052.1925592902689</v>
      </c>
      <c r="N3255" s="181">
        <v>3149.6345286664668</v>
      </c>
      <c r="O3255" s="181">
        <v>3250.3227171364369</v>
      </c>
      <c r="P3255" s="181">
        <v>3354.4794730554654</v>
      </c>
      <c r="Q3255" s="181">
        <v>3462.3514233795304</v>
      </c>
      <c r="R3255" s="181">
        <v>3573.7069922489936</v>
      </c>
      <c r="S3255" s="181">
        <v>3688.5211717853654</v>
      </c>
      <c r="T3255" s="181">
        <v>3806.7301632443291</v>
      </c>
      <c r="U3255" s="181">
        <v>3928.1555346872974</v>
      </c>
      <c r="V3255" s="181">
        <v>4052.663447824777</v>
      </c>
      <c r="W3255" s="181">
        <v>4180.2416654632798</v>
      </c>
      <c r="X3255" s="181">
        <v>4310.8628461933995</v>
      </c>
      <c r="Y3255" s="181">
        <v>4444.4181766050442</v>
      </c>
    </row>
    <row r="3256" spans="1:25" x14ac:dyDescent="0.25">
      <c r="A3256" s="178" t="s">
        <v>2945</v>
      </c>
      <c r="B3256" s="178" t="s">
        <v>643</v>
      </c>
      <c r="C3256" s="178" t="s">
        <v>857</v>
      </c>
      <c r="D3256" s="178" t="s">
        <v>3011</v>
      </c>
      <c r="E3256" s="181">
        <v>3265.0646248242597</v>
      </c>
      <c r="F3256" s="181">
        <v>3249.8671729970188</v>
      </c>
      <c r="G3256" s="181">
        <v>3240.4999733468276</v>
      </c>
      <c r="H3256" s="181">
        <v>3235.5319483782182</v>
      </c>
      <c r="I3256" s="181">
        <v>3233.9331100886939</v>
      </c>
      <c r="J3256" s="182">
        <v>3234.8014296289948</v>
      </c>
      <c r="K3256" s="181">
        <v>3237.4734501112021</v>
      </c>
      <c r="L3256" s="181">
        <v>3241.4783057719937</v>
      </c>
      <c r="M3256" s="181">
        <v>3246.3413960481221</v>
      </c>
      <c r="N3256" s="181">
        <v>3251.6987448837604</v>
      </c>
      <c r="O3256" s="181">
        <v>3257.2005824121302</v>
      </c>
      <c r="P3256" s="181">
        <v>3262.95466079164</v>
      </c>
      <c r="Q3256" s="181">
        <v>3269.0753179586263</v>
      </c>
      <c r="R3256" s="181">
        <v>3275.2209444338632</v>
      </c>
      <c r="S3256" s="181">
        <v>3281.2688928563316</v>
      </c>
      <c r="T3256" s="181">
        <v>3287.0742487820166</v>
      </c>
      <c r="U3256" s="181">
        <v>3292.4104850821273</v>
      </c>
      <c r="V3256" s="181">
        <v>3297.1121536829023</v>
      </c>
      <c r="W3256" s="181">
        <v>3301.1286558797901</v>
      </c>
      <c r="X3256" s="181">
        <v>3304.4040559354426</v>
      </c>
      <c r="Y3256" s="181">
        <v>3306.8289881825463</v>
      </c>
    </row>
    <row r="3257" spans="1:25" x14ac:dyDescent="0.25">
      <c r="A3257" s="178" t="s">
        <v>2945</v>
      </c>
      <c r="B3257" s="178" t="s">
        <v>643</v>
      </c>
      <c r="C3257" s="178" t="s">
        <v>240</v>
      </c>
      <c r="D3257" s="178" t="s">
        <v>241</v>
      </c>
      <c r="E3257" s="181">
        <v>18041.640143080243</v>
      </c>
      <c r="F3257" s="181">
        <v>17945.926400500979</v>
      </c>
      <c r="G3257" s="181">
        <v>17882.612775338999</v>
      </c>
      <c r="H3257" s="181">
        <v>17843.742259504717</v>
      </c>
      <c r="I3257" s="181">
        <v>17823.589750065261</v>
      </c>
      <c r="J3257" s="182">
        <v>17817.150179702316</v>
      </c>
      <c r="K3257" s="181">
        <v>17820.744818101077</v>
      </c>
      <c r="L3257" s="181">
        <v>17831.763948238891</v>
      </c>
      <c r="M3257" s="181">
        <v>17847.584038971683</v>
      </c>
      <c r="N3257" s="181">
        <v>17866.195981319692</v>
      </c>
      <c r="O3257" s="181">
        <v>17885.673656313902</v>
      </c>
      <c r="P3257" s="181">
        <v>17906.606431347183</v>
      </c>
      <c r="Q3257" s="181">
        <v>17929.618431567549</v>
      </c>
      <c r="R3257" s="181">
        <v>17952.833133919787</v>
      </c>
      <c r="S3257" s="181">
        <v>17975.577949195689</v>
      </c>
      <c r="T3257" s="181">
        <v>17997.059921459393</v>
      </c>
      <c r="U3257" s="181">
        <v>18016.041297137461</v>
      </c>
      <c r="V3257" s="181">
        <v>18031.621105187038</v>
      </c>
      <c r="W3257" s="181">
        <v>18043.528059236247</v>
      </c>
      <c r="X3257" s="181">
        <v>18051.462216215732</v>
      </c>
      <c r="Y3257" s="181">
        <v>18054.83246214961</v>
      </c>
    </row>
    <row r="3258" spans="1:25" x14ac:dyDescent="0.25">
      <c r="A3258" s="178" t="s">
        <v>2945</v>
      </c>
      <c r="B3258" s="178" t="s">
        <v>652</v>
      </c>
      <c r="C3258" s="178" t="s">
        <v>218</v>
      </c>
      <c r="D3258" s="178" t="s">
        <v>3012</v>
      </c>
      <c r="E3258" s="181">
        <v>6839.4526360588379</v>
      </c>
      <c r="F3258" s="181">
        <v>6872.0075084149194</v>
      </c>
      <c r="G3258" s="181">
        <v>6907.0156058270804</v>
      </c>
      <c r="H3258" s="181">
        <v>6942.904578457611</v>
      </c>
      <c r="I3258" s="181">
        <v>6979.1564685109206</v>
      </c>
      <c r="J3258" s="182">
        <v>7015.1150744179813</v>
      </c>
      <c r="K3258" s="181">
        <v>7050.3546040104393</v>
      </c>
      <c r="L3258" s="181">
        <v>7084.6097391457342</v>
      </c>
      <c r="M3258" s="181">
        <v>7117.4583867998299</v>
      </c>
      <c r="N3258" s="181">
        <v>7148.5504066737394</v>
      </c>
      <c r="O3258" s="181">
        <v>7177.4869057833539</v>
      </c>
      <c r="P3258" s="181">
        <v>7204.7921372038836</v>
      </c>
      <c r="Q3258" s="181">
        <v>7230.9668839935521</v>
      </c>
      <c r="R3258" s="181">
        <v>7255.5683127408729</v>
      </c>
      <c r="S3258" s="181">
        <v>7278.6316329380988</v>
      </c>
      <c r="T3258" s="181">
        <v>7300.1880807867292</v>
      </c>
      <c r="U3258" s="181">
        <v>7320.3407192604</v>
      </c>
      <c r="V3258" s="181">
        <v>7339.2249466011544</v>
      </c>
      <c r="W3258" s="181">
        <v>7356.8813964968176</v>
      </c>
      <c r="X3258" s="181">
        <v>7373.3823567974459</v>
      </c>
      <c r="Y3258" s="181">
        <v>7388.7257362114387</v>
      </c>
    </row>
    <row r="3259" spans="1:25" x14ac:dyDescent="0.25">
      <c r="A3259" s="178" t="s">
        <v>2945</v>
      </c>
      <c r="B3259" s="178" t="s">
        <v>652</v>
      </c>
      <c r="C3259" s="178" t="s">
        <v>240</v>
      </c>
      <c r="D3259" s="178" t="s">
        <v>241</v>
      </c>
      <c r="E3259" s="181">
        <v>4930.5792756386163</v>
      </c>
      <c r="F3259" s="181">
        <v>4931.4635254993127</v>
      </c>
      <c r="G3259" s="181">
        <v>4934.4498093329566</v>
      </c>
      <c r="H3259" s="181">
        <v>4938.4017682605427</v>
      </c>
      <c r="I3259" s="181">
        <v>4942.9501472452484</v>
      </c>
      <c r="J3259" s="182">
        <v>4947.6347595699935</v>
      </c>
      <c r="K3259" s="181">
        <v>4952.1650047517296</v>
      </c>
      <c r="L3259" s="181">
        <v>4956.3671904951671</v>
      </c>
      <c r="M3259" s="181">
        <v>4959.9609303256047</v>
      </c>
      <c r="N3259" s="181">
        <v>4962.7198007707821</v>
      </c>
      <c r="O3259" s="181">
        <v>4964.3866044119877</v>
      </c>
      <c r="P3259" s="181">
        <v>4965.3435148862509</v>
      </c>
      <c r="Q3259" s="181">
        <v>4965.9505469936339</v>
      </c>
      <c r="R3259" s="181">
        <v>4965.9164703908546</v>
      </c>
      <c r="S3259" s="181">
        <v>4965.2796632851896</v>
      </c>
      <c r="T3259" s="181">
        <v>4964.0748001020547</v>
      </c>
      <c r="U3259" s="181">
        <v>4962.3843099570486</v>
      </c>
      <c r="V3259" s="181">
        <v>4960.3109870978842</v>
      </c>
      <c r="W3259" s="181">
        <v>4957.8921046693258</v>
      </c>
      <c r="X3259" s="181">
        <v>4955.1853682646997</v>
      </c>
      <c r="Y3259" s="181">
        <v>4952.1975982639933</v>
      </c>
    </row>
    <row r="3260" spans="1:25" x14ac:dyDescent="0.25">
      <c r="A3260" s="178" t="s">
        <v>2945</v>
      </c>
      <c r="B3260" s="178" t="s">
        <v>654</v>
      </c>
      <c r="C3260" s="178" t="s">
        <v>218</v>
      </c>
      <c r="D3260" s="178" t="s">
        <v>3013</v>
      </c>
      <c r="E3260" s="181">
        <v>2603.0034962189643</v>
      </c>
      <c r="F3260" s="181">
        <v>2648.174085694418</v>
      </c>
      <c r="G3260" s="181">
        <v>2691.4135700729507</v>
      </c>
      <c r="H3260" s="181">
        <v>2732.7287106369649</v>
      </c>
      <c r="I3260" s="181">
        <v>2772.4671316248177</v>
      </c>
      <c r="J3260" s="182">
        <v>2810.852554532968</v>
      </c>
      <c r="K3260" s="181">
        <v>2848.1279267740729</v>
      </c>
      <c r="L3260" s="181">
        <v>2884.5186965632415</v>
      </c>
      <c r="M3260" s="181">
        <v>2920.1586311155488</v>
      </c>
      <c r="N3260" s="181">
        <v>2955.112842567813</v>
      </c>
      <c r="O3260" s="181">
        <v>2989.430779323337</v>
      </c>
      <c r="P3260" s="181">
        <v>3023.4754535011771</v>
      </c>
      <c r="Q3260" s="181">
        <v>3057.5771206876366</v>
      </c>
      <c r="R3260" s="181">
        <v>3091.675034085667</v>
      </c>
      <c r="S3260" s="181">
        <v>3125.8793839983241</v>
      </c>
      <c r="T3260" s="181">
        <v>3160.2472505311598</v>
      </c>
      <c r="U3260" s="181">
        <v>3194.8067704773644</v>
      </c>
      <c r="V3260" s="181">
        <v>3229.6191563621878</v>
      </c>
      <c r="W3260" s="181">
        <v>3264.7123436565425</v>
      </c>
      <c r="X3260" s="181">
        <v>3300.1127517156947</v>
      </c>
      <c r="Y3260" s="181">
        <v>3335.7525959731133</v>
      </c>
    </row>
    <row r="3261" spans="1:25" x14ac:dyDescent="0.25">
      <c r="A3261" s="178" t="s">
        <v>2945</v>
      </c>
      <c r="B3261" s="178" t="s">
        <v>654</v>
      </c>
      <c r="C3261" s="178" t="s">
        <v>240</v>
      </c>
      <c r="D3261" s="178" t="s">
        <v>241</v>
      </c>
      <c r="E3261" s="181">
        <v>5495.1168897186781</v>
      </c>
      <c r="F3261" s="181">
        <v>5472.3432853156201</v>
      </c>
      <c r="G3261" s="181">
        <v>5444.1722565835553</v>
      </c>
      <c r="H3261" s="181">
        <v>5410.9380069163699</v>
      </c>
      <c r="I3261" s="181">
        <v>5373.621379451657</v>
      </c>
      <c r="J3261" s="182">
        <v>5332.8987750397691</v>
      </c>
      <c r="K3261" s="181">
        <v>5289.4362342584063</v>
      </c>
      <c r="L3261" s="181">
        <v>5243.8211438886683</v>
      </c>
      <c r="M3261" s="181">
        <v>5196.4359019756148</v>
      </c>
      <c r="N3261" s="181">
        <v>5147.5173384214822</v>
      </c>
      <c r="O3261" s="181">
        <v>5097.2609666425833</v>
      </c>
      <c r="P3261" s="181">
        <v>5046.3739832460005</v>
      </c>
      <c r="Q3261" s="181">
        <v>4995.4546868694688</v>
      </c>
      <c r="R3261" s="181">
        <v>4944.4280466920318</v>
      </c>
      <c r="S3261" s="181">
        <v>4893.4939627874819</v>
      </c>
      <c r="T3261" s="181">
        <v>4842.755256223395</v>
      </c>
      <c r="U3261" s="181">
        <v>4792.263323670285</v>
      </c>
      <c r="V3261" s="181">
        <v>4742.1141963976397</v>
      </c>
      <c r="W3261" s="181">
        <v>4692.3482380470177</v>
      </c>
      <c r="X3261" s="181">
        <v>4643.000289208614</v>
      </c>
      <c r="Y3261" s="181">
        <v>4593.9724193914371</v>
      </c>
    </row>
    <row r="3262" spans="1:25" x14ac:dyDescent="0.25">
      <c r="A3262" s="178" t="s">
        <v>2945</v>
      </c>
      <c r="B3262" s="178" t="s">
        <v>656</v>
      </c>
      <c r="C3262" s="178" t="s">
        <v>218</v>
      </c>
      <c r="D3262" s="178" t="s">
        <v>3014</v>
      </c>
      <c r="E3262" s="181">
        <v>22182.676909346246</v>
      </c>
      <c r="F3262" s="181">
        <v>22073.911272154393</v>
      </c>
      <c r="G3262" s="181">
        <v>22006.008616134182</v>
      </c>
      <c r="H3262" s="181">
        <v>21967.745648156608</v>
      </c>
      <c r="I3262" s="181">
        <v>21951.816615220669</v>
      </c>
      <c r="J3262" s="182">
        <v>21951.957152213112</v>
      </c>
      <c r="K3262" s="181">
        <v>21963.684286896016</v>
      </c>
      <c r="L3262" s="181">
        <v>21983.847046745879</v>
      </c>
      <c r="M3262" s="181">
        <v>22009.325079098264</v>
      </c>
      <c r="N3262" s="181">
        <v>22037.711943221289</v>
      </c>
      <c r="O3262" s="181">
        <v>22066.753961057937</v>
      </c>
      <c r="P3262" s="181">
        <v>22097.303988651027</v>
      </c>
      <c r="Q3262" s="181">
        <v>22130.302313362143</v>
      </c>
      <c r="R3262" s="181">
        <v>22163.721113580174</v>
      </c>
      <c r="S3262" s="181">
        <v>22196.946016611586</v>
      </c>
      <c r="T3262" s="181">
        <v>22229.160177708327</v>
      </c>
      <c r="U3262" s="181">
        <v>22259.505602108453</v>
      </c>
      <c r="V3262" s="181">
        <v>22287.587751982941</v>
      </c>
      <c r="W3262" s="181">
        <v>22313.271383501531</v>
      </c>
      <c r="X3262" s="181">
        <v>22336.349540301137</v>
      </c>
      <c r="Y3262" s="181">
        <v>22356.190738973997</v>
      </c>
    </row>
    <row r="3263" spans="1:25" x14ac:dyDescent="0.25">
      <c r="A3263" s="178" t="s">
        <v>2945</v>
      </c>
      <c r="B3263" s="178" t="s">
        <v>656</v>
      </c>
      <c r="C3263" s="178" t="s">
        <v>1323</v>
      </c>
      <c r="D3263" s="178" t="s">
        <v>3015</v>
      </c>
      <c r="E3263" s="181">
        <v>1760.2883478647884</v>
      </c>
      <c r="F3263" s="181">
        <v>1787.6429978932276</v>
      </c>
      <c r="G3263" s="181">
        <v>1818.755909364445</v>
      </c>
      <c r="H3263" s="181">
        <v>1852.8926960743365</v>
      </c>
      <c r="I3263" s="181">
        <v>1889.5869590544876</v>
      </c>
      <c r="J3263" s="182">
        <v>1928.4185593150207</v>
      </c>
      <c r="K3263" s="181">
        <v>1969.0869219384342</v>
      </c>
      <c r="L3263" s="181">
        <v>2011.3841720916996</v>
      </c>
      <c r="M3263" s="181">
        <v>2055.0845708529919</v>
      </c>
      <c r="N3263" s="181">
        <v>2100.0088011412599</v>
      </c>
      <c r="O3263" s="181">
        <v>2145.9752295650787</v>
      </c>
      <c r="P3263" s="181">
        <v>2193.0936697820398</v>
      </c>
      <c r="Q3263" s="181">
        <v>2241.49036782341</v>
      </c>
      <c r="R3263" s="181">
        <v>2290.9934429240634</v>
      </c>
      <c r="S3263" s="181">
        <v>2341.5640102380457</v>
      </c>
      <c r="T3263" s="181">
        <v>2393.1366780926755</v>
      </c>
      <c r="U3263" s="181">
        <v>2445.6347745276612</v>
      </c>
      <c r="V3263" s="181">
        <v>2499.0261009907035</v>
      </c>
      <c r="W3263" s="181">
        <v>2553.304512083153</v>
      </c>
      <c r="X3263" s="181">
        <v>2608.4541153114315</v>
      </c>
      <c r="Y3263" s="181">
        <v>2664.4062868991145</v>
      </c>
    </row>
    <row r="3264" spans="1:25" x14ac:dyDescent="0.25">
      <c r="A3264" s="178" t="s">
        <v>2945</v>
      </c>
      <c r="B3264" s="178" t="s">
        <v>656</v>
      </c>
      <c r="C3264" s="178" t="s">
        <v>240</v>
      </c>
      <c r="D3264" s="178" t="s">
        <v>241</v>
      </c>
      <c r="E3264" s="181">
        <v>18605.283990285006</v>
      </c>
      <c r="F3264" s="181">
        <v>18514.058951187668</v>
      </c>
      <c r="G3264" s="181">
        <v>18457.106933894462</v>
      </c>
      <c r="H3264" s="181">
        <v>18425.014622022311</v>
      </c>
      <c r="I3264" s="181">
        <v>18411.654458924106</v>
      </c>
      <c r="J3264" s="182">
        <v>18411.772331562574</v>
      </c>
      <c r="K3264" s="181">
        <v>18421.608235139916</v>
      </c>
      <c r="L3264" s="181">
        <v>18438.519353422333</v>
      </c>
      <c r="M3264" s="181">
        <v>18459.888551980599</v>
      </c>
      <c r="N3264" s="181">
        <v>18483.697475978399</v>
      </c>
      <c r="O3264" s="181">
        <v>18508.055897268576</v>
      </c>
      <c r="P3264" s="181">
        <v>18533.679132083889</v>
      </c>
      <c r="Q3264" s="181">
        <v>18561.355827956209</v>
      </c>
      <c r="R3264" s="181">
        <v>18589.385189390454</v>
      </c>
      <c r="S3264" s="181">
        <v>18617.251923372805</v>
      </c>
      <c r="T3264" s="181">
        <v>18644.270917435744</v>
      </c>
      <c r="U3264" s="181">
        <v>18669.722545346904</v>
      </c>
      <c r="V3264" s="181">
        <v>18693.275896261577</v>
      </c>
      <c r="W3264" s="181">
        <v>18714.817537076982</v>
      </c>
      <c r="X3264" s="181">
        <v>18734.173887213798</v>
      </c>
      <c r="Y3264" s="181">
        <v>18750.815302383169</v>
      </c>
    </row>
    <row r="3265" spans="1:25" x14ac:dyDescent="0.25">
      <c r="A3265" s="178" t="s">
        <v>2945</v>
      </c>
      <c r="B3265" s="178" t="s">
        <v>777</v>
      </c>
      <c r="C3265" s="178" t="s">
        <v>218</v>
      </c>
      <c r="D3265" s="178" t="s">
        <v>3016</v>
      </c>
      <c r="E3265" s="181">
        <v>3060.4583146383175</v>
      </c>
      <c r="F3265" s="181">
        <v>3068.3734216085486</v>
      </c>
      <c r="G3265" s="181">
        <v>3079.8426397950429</v>
      </c>
      <c r="H3265" s="181">
        <v>3093.7577588014738</v>
      </c>
      <c r="I3265" s="181">
        <v>3109.4409242260294</v>
      </c>
      <c r="J3265" s="182">
        <v>3126.2366827678557</v>
      </c>
      <c r="K3265" s="181">
        <v>3143.6544759236981</v>
      </c>
      <c r="L3265" s="181">
        <v>3161.3698459720426</v>
      </c>
      <c r="M3265" s="181">
        <v>3179.0273826784119</v>
      </c>
      <c r="N3265" s="181">
        <v>3196.3278236867359</v>
      </c>
      <c r="O3265" s="181">
        <v>3212.9860559833114</v>
      </c>
      <c r="P3265" s="181">
        <v>3229.1988733980693</v>
      </c>
      <c r="Q3265" s="181">
        <v>3245.1905556234547</v>
      </c>
      <c r="R3265" s="181">
        <v>3260.7547891457643</v>
      </c>
      <c r="S3265" s="181">
        <v>3275.936820467316</v>
      </c>
      <c r="T3265" s="181">
        <v>3290.8107597998392</v>
      </c>
      <c r="U3265" s="181">
        <v>3305.1697494913537</v>
      </c>
      <c r="V3265" s="181">
        <v>3318.8046908060014</v>
      </c>
      <c r="W3265" s="181">
        <v>3331.7992025529134</v>
      </c>
      <c r="X3265" s="181">
        <v>3344.2671420912002</v>
      </c>
      <c r="Y3265" s="181">
        <v>3356.3048240543822</v>
      </c>
    </row>
    <row r="3266" spans="1:25" x14ac:dyDescent="0.25">
      <c r="A3266" s="178" t="s">
        <v>2945</v>
      </c>
      <c r="B3266" s="178" t="s">
        <v>777</v>
      </c>
      <c r="C3266" s="178" t="s">
        <v>240</v>
      </c>
      <c r="D3266" s="178" t="s">
        <v>241</v>
      </c>
      <c r="E3266" s="181">
        <v>5005.4319891557179</v>
      </c>
      <c r="F3266" s="181">
        <v>5021.6884953835515</v>
      </c>
      <c r="G3266" s="181">
        <v>5044.021728210626</v>
      </c>
      <c r="H3266" s="181">
        <v>5070.6328290369474</v>
      </c>
      <c r="I3266" s="181">
        <v>5100.424776074583</v>
      </c>
      <c r="J3266" s="182">
        <v>5132.3347892885286</v>
      </c>
      <c r="K3266" s="181">
        <v>5165.5681103957477</v>
      </c>
      <c r="L3266" s="181">
        <v>5199.6007505648631</v>
      </c>
      <c r="M3266" s="181">
        <v>5233.8560352673876</v>
      </c>
      <c r="N3266" s="181">
        <v>5267.8476230916685</v>
      </c>
      <c r="O3266" s="181">
        <v>5301.1104240514906</v>
      </c>
      <c r="P3266" s="181">
        <v>5333.9731186463632</v>
      </c>
      <c r="Q3266" s="181">
        <v>5366.8111700616373</v>
      </c>
      <c r="R3266" s="181">
        <v>5399.2887694862256</v>
      </c>
      <c r="S3266" s="181">
        <v>5431.4853989525254</v>
      </c>
      <c r="T3266" s="181">
        <v>5463.5287400707166</v>
      </c>
      <c r="U3266" s="181">
        <v>5495.0799318696399</v>
      </c>
      <c r="V3266" s="181">
        <v>5525.794309224164</v>
      </c>
      <c r="W3266" s="181">
        <v>5555.8130299938093</v>
      </c>
      <c r="X3266" s="181">
        <v>5585.3283241204972</v>
      </c>
      <c r="Y3266" s="181">
        <v>5614.5040453731926</v>
      </c>
    </row>
    <row r="3267" spans="1:25" x14ac:dyDescent="0.25">
      <c r="A3267" s="178" t="s">
        <v>2945</v>
      </c>
      <c r="B3267" s="178" t="s">
        <v>779</v>
      </c>
      <c r="C3267" s="178" t="s">
        <v>218</v>
      </c>
      <c r="D3267" s="178" t="s">
        <v>3017</v>
      </c>
      <c r="E3267" s="181">
        <v>6909.0591197374479</v>
      </c>
      <c r="F3267" s="181">
        <v>6850.7836631257242</v>
      </c>
      <c r="G3267" s="181">
        <v>6793.2804479436327</v>
      </c>
      <c r="H3267" s="181">
        <v>6735.5228796117199</v>
      </c>
      <c r="I3267" s="181">
        <v>6677.1803739660891</v>
      </c>
      <c r="J3267" s="182">
        <v>6617.7031645686702</v>
      </c>
      <c r="K3267" s="181">
        <v>6556.7691252495233</v>
      </c>
      <c r="L3267" s="181">
        <v>6494.2260334311259</v>
      </c>
      <c r="M3267" s="181">
        <v>6429.7526917818914</v>
      </c>
      <c r="N3267" s="181">
        <v>6363.0751433729492</v>
      </c>
      <c r="O3267" s="181">
        <v>6293.8755964085276</v>
      </c>
      <c r="P3267" s="181">
        <v>6222.7115264494705</v>
      </c>
      <c r="Q3267" s="181">
        <v>6150.1036994551459</v>
      </c>
      <c r="R3267" s="181">
        <v>6075.687855544249</v>
      </c>
      <c r="S3267" s="181">
        <v>5999.5038875104774</v>
      </c>
      <c r="T3267" s="181">
        <v>5921.5824453249179</v>
      </c>
      <c r="U3267" s="181">
        <v>5841.7200943814069</v>
      </c>
      <c r="V3267" s="181">
        <v>5759.7897388076344</v>
      </c>
      <c r="W3267" s="181">
        <v>5675.9177128631518</v>
      </c>
      <c r="X3267" s="181">
        <v>5590.2398716163143</v>
      </c>
      <c r="Y3267" s="181">
        <v>5502.8237514022858</v>
      </c>
    </row>
    <row r="3268" spans="1:25" x14ac:dyDescent="0.25">
      <c r="A3268" s="178" t="s">
        <v>2945</v>
      </c>
      <c r="B3268" s="178" t="s">
        <v>779</v>
      </c>
      <c r="C3268" s="178" t="s">
        <v>528</v>
      </c>
      <c r="D3268" s="178" t="s">
        <v>3018</v>
      </c>
      <c r="E3268" s="181">
        <v>1173.0444949281812</v>
      </c>
      <c r="F3268" s="181">
        <v>1235.0754783210357</v>
      </c>
      <c r="G3268" s="181">
        <v>1300.4404169409299</v>
      </c>
      <c r="H3268" s="181">
        <v>1369.1149075504616</v>
      </c>
      <c r="I3268" s="181">
        <v>1441.1837635282059</v>
      </c>
      <c r="J3268" s="182">
        <v>1516.6703773695951</v>
      </c>
      <c r="K3268" s="181">
        <v>1595.6273876618261</v>
      </c>
      <c r="L3268" s="181">
        <v>1678.1340887801407</v>
      </c>
      <c r="M3268" s="181">
        <v>1764.2137276506105</v>
      </c>
      <c r="N3268" s="181">
        <v>1853.8801272348048</v>
      </c>
      <c r="O3268" s="181">
        <v>1947.1097005477486</v>
      </c>
      <c r="P3268" s="181">
        <v>2044.135135964752</v>
      </c>
      <c r="Q3268" s="181">
        <v>2145.2111344855271</v>
      </c>
      <c r="R3268" s="181">
        <v>2250.3015854734276</v>
      </c>
      <c r="S3268" s="181">
        <v>2359.4907587188968</v>
      </c>
      <c r="T3268" s="181">
        <v>2472.8535155549785</v>
      </c>
      <c r="U3268" s="181">
        <v>2590.3534286425356</v>
      </c>
      <c r="V3268" s="181">
        <v>2711.9556196747858</v>
      </c>
      <c r="W3268" s="181">
        <v>2837.7210900391806</v>
      </c>
      <c r="X3268" s="181">
        <v>2967.7118417877919</v>
      </c>
      <c r="Y3268" s="181">
        <v>3101.9483218416685</v>
      </c>
    </row>
    <row r="3269" spans="1:25" x14ac:dyDescent="0.25">
      <c r="A3269" s="178" t="s">
        <v>2945</v>
      </c>
      <c r="B3269" s="178" t="s">
        <v>779</v>
      </c>
      <c r="C3269" s="178" t="s">
        <v>280</v>
      </c>
      <c r="D3269" s="178" t="s">
        <v>3019</v>
      </c>
      <c r="E3269" s="181">
        <v>3109.1274731140688</v>
      </c>
      <c r="F3269" s="181">
        <v>3124.3630247402898</v>
      </c>
      <c r="G3269" s="181">
        <v>3139.8029760552063</v>
      </c>
      <c r="H3269" s="181">
        <v>3154.9740040039528</v>
      </c>
      <c r="I3269" s="181">
        <v>3169.7075499725556</v>
      </c>
      <c r="J3269" s="182">
        <v>3183.7208811170999</v>
      </c>
      <c r="K3269" s="181">
        <v>3196.8275636792919</v>
      </c>
      <c r="L3269" s="181">
        <v>3208.9159091580154</v>
      </c>
      <c r="M3269" s="181">
        <v>3219.7846210868897</v>
      </c>
      <c r="N3269" s="181">
        <v>3229.2466774071818</v>
      </c>
      <c r="O3269" s="181">
        <v>3237.0837867638661</v>
      </c>
      <c r="P3269" s="181">
        <v>3243.5236663888923</v>
      </c>
      <c r="Q3269" s="181">
        <v>3248.7886414113273</v>
      </c>
      <c r="R3269" s="181">
        <v>3252.640681727692</v>
      </c>
      <c r="S3269" s="181">
        <v>3255.0494587960843</v>
      </c>
      <c r="T3269" s="181">
        <v>3255.9794088092699</v>
      </c>
      <c r="U3269" s="181">
        <v>3255.2641099745474</v>
      </c>
      <c r="V3269" s="181">
        <v>3252.7728212909888</v>
      </c>
      <c r="W3269" s="181">
        <v>3248.5145030773833</v>
      </c>
      <c r="X3269" s="181">
        <v>3242.505933761508</v>
      </c>
      <c r="Y3269" s="181">
        <v>3234.726421290959</v>
      </c>
    </row>
    <row r="3270" spans="1:25" x14ac:dyDescent="0.25">
      <c r="A3270" s="178" t="s">
        <v>2945</v>
      </c>
      <c r="B3270" s="178" t="s">
        <v>779</v>
      </c>
      <c r="C3270" s="178" t="s">
        <v>240</v>
      </c>
      <c r="D3270" s="178" t="s">
        <v>241</v>
      </c>
      <c r="E3270" s="181">
        <v>5521.3464648527661</v>
      </c>
      <c r="F3270" s="181">
        <v>5600.6480669814728</v>
      </c>
      <c r="G3270" s="181">
        <v>5681.3234174407426</v>
      </c>
      <c r="H3270" s="181">
        <v>5762.5303186329938</v>
      </c>
      <c r="I3270" s="181">
        <v>5843.9562329179707</v>
      </c>
      <c r="J3270" s="182">
        <v>5925.0643094776797</v>
      </c>
      <c r="K3270" s="181">
        <v>6005.4784918791056</v>
      </c>
      <c r="L3270" s="181">
        <v>6084.9506918563502</v>
      </c>
      <c r="M3270" s="181">
        <v>6163.0525505582855</v>
      </c>
      <c r="N3270" s="181">
        <v>6239.3678781925437</v>
      </c>
      <c r="O3270" s="181">
        <v>6313.4047706126612</v>
      </c>
      <c r="P3270" s="181">
        <v>6385.5320174629542</v>
      </c>
      <c r="Q3270" s="181">
        <v>6456.1230020989187</v>
      </c>
      <c r="R3270" s="181">
        <v>6524.6429348455486</v>
      </c>
      <c r="S3270" s="181">
        <v>6590.9584542578632</v>
      </c>
      <c r="T3270" s="181">
        <v>6654.9217627481858</v>
      </c>
      <c r="U3270" s="181">
        <v>6716.1108665575457</v>
      </c>
      <c r="V3270" s="181">
        <v>6774.1636071186949</v>
      </c>
      <c r="W3270" s="181">
        <v>6828.9995016668381</v>
      </c>
      <c r="X3270" s="181">
        <v>6880.5534465366736</v>
      </c>
      <c r="Y3270" s="181">
        <v>6928.6794778033873</v>
      </c>
    </row>
    <row r="3271" spans="1:25" x14ac:dyDescent="0.25">
      <c r="A3271" s="178" t="s">
        <v>2945</v>
      </c>
      <c r="B3271" s="178" t="s">
        <v>783</v>
      </c>
      <c r="C3271" s="178" t="s">
        <v>218</v>
      </c>
      <c r="D3271" s="178" t="s">
        <v>3020</v>
      </c>
      <c r="E3271" s="181">
        <v>3063.7395091088283</v>
      </c>
      <c r="F3271" s="181">
        <v>3132.8614168490449</v>
      </c>
      <c r="G3271" s="181">
        <v>3182.619188739533</v>
      </c>
      <c r="H3271" s="181">
        <v>3216.9515259124296</v>
      </c>
      <c r="I3271" s="181">
        <v>3239.1261784437643</v>
      </c>
      <c r="J3271" s="182">
        <v>3251.583010698525</v>
      </c>
      <c r="K3271" s="181">
        <v>3256.2650279899749</v>
      </c>
      <c r="L3271" s="181">
        <v>3254.7117263926275</v>
      </c>
      <c r="M3271" s="181">
        <v>3247.9957970922037</v>
      </c>
      <c r="N3271" s="181">
        <v>3236.9220581059285</v>
      </c>
      <c r="O3271" s="181">
        <v>3222.0365244942232</v>
      </c>
      <c r="P3271" s="181">
        <v>3204.1603698963581</v>
      </c>
      <c r="Q3271" s="181">
        <v>3183.9762085083489</v>
      </c>
      <c r="R3271" s="181">
        <v>3161.5937862989108</v>
      </c>
      <c r="S3271" s="181">
        <v>3137.2258638651365</v>
      </c>
      <c r="T3271" s="181">
        <v>3110.9714321804499</v>
      </c>
      <c r="U3271" s="181">
        <v>3082.9209817076203</v>
      </c>
      <c r="V3271" s="181">
        <v>3053.234141731913</v>
      </c>
      <c r="W3271" s="181">
        <v>3022.0558305615086</v>
      </c>
      <c r="X3271" s="181">
        <v>2989.489457980018</v>
      </c>
      <c r="Y3271" s="181">
        <v>2955.5469797057649</v>
      </c>
    </row>
    <row r="3272" spans="1:25" x14ac:dyDescent="0.25">
      <c r="A3272" s="178" t="s">
        <v>2945</v>
      </c>
      <c r="B3272" s="178" t="s">
        <v>783</v>
      </c>
      <c r="C3272" s="178" t="s">
        <v>797</v>
      </c>
      <c r="D3272" s="178" t="s">
        <v>3021</v>
      </c>
      <c r="E3272" s="181">
        <v>2574.5965997380249</v>
      </c>
      <c r="F3272" s="181">
        <v>2658.0465388550506</v>
      </c>
      <c r="G3272" s="181">
        <v>2726.2778531434574</v>
      </c>
      <c r="H3272" s="181">
        <v>2782.2362052469748</v>
      </c>
      <c r="I3272" s="181">
        <v>2828.4036513526376</v>
      </c>
      <c r="J3272" s="182">
        <v>2866.6350798119561</v>
      </c>
      <c r="K3272" s="181">
        <v>2898.4202324098237</v>
      </c>
      <c r="L3272" s="181">
        <v>2924.9481952630349</v>
      </c>
      <c r="M3272" s="181">
        <v>2947.0340298864653</v>
      </c>
      <c r="N3272" s="181">
        <v>2965.2818308782962</v>
      </c>
      <c r="O3272" s="181">
        <v>2980.0821478962621</v>
      </c>
      <c r="P3272" s="181">
        <v>2992.0997200915613</v>
      </c>
      <c r="Q3272" s="181">
        <v>3001.8962275309736</v>
      </c>
      <c r="R3272" s="181">
        <v>3009.5112612119301</v>
      </c>
      <c r="S3272" s="181">
        <v>3015.0861960932784</v>
      </c>
      <c r="T3272" s="181">
        <v>3018.6586856878048</v>
      </c>
      <c r="U3272" s="181">
        <v>3020.260644327921</v>
      </c>
      <c r="V3272" s="181">
        <v>3019.9947115360274</v>
      </c>
      <c r="W3272" s="181">
        <v>3017.9538754129935</v>
      </c>
      <c r="X3272" s="181">
        <v>3014.1938759331019</v>
      </c>
      <c r="Y3272" s="181">
        <v>3008.6804643997602</v>
      </c>
    </row>
    <row r="3273" spans="1:25" x14ac:dyDescent="0.25">
      <c r="A3273" s="178" t="s">
        <v>2945</v>
      </c>
      <c r="B3273" s="178" t="s">
        <v>783</v>
      </c>
      <c r="C3273" s="178" t="s">
        <v>953</v>
      </c>
      <c r="D3273" s="178" t="s">
        <v>3022</v>
      </c>
      <c r="E3273" s="181">
        <v>2783.6493784317709</v>
      </c>
      <c r="F3273" s="181">
        <v>2793.0425606587428</v>
      </c>
      <c r="G3273" s="181">
        <v>2784.1634073669607</v>
      </c>
      <c r="H3273" s="181">
        <v>2761.3931041035153</v>
      </c>
      <c r="I3273" s="181">
        <v>2728.2568859571516</v>
      </c>
      <c r="J3273" s="182">
        <v>2687.3604078356743</v>
      </c>
      <c r="K3273" s="181">
        <v>2640.7329754002039</v>
      </c>
      <c r="L3273" s="181">
        <v>2589.9474189301159</v>
      </c>
      <c r="M3273" s="181">
        <v>2536.1068783379405</v>
      </c>
      <c r="N3273" s="181">
        <v>2480.0361443061906</v>
      </c>
      <c r="O3273" s="181">
        <v>2422.3110048246276</v>
      </c>
      <c r="P3273" s="181">
        <v>2363.6728267383846</v>
      </c>
      <c r="Q3273" s="181">
        <v>2304.7117004510828</v>
      </c>
      <c r="R3273" s="181">
        <v>2245.5696859791128</v>
      </c>
      <c r="S3273" s="181">
        <v>2186.4519073755441</v>
      </c>
      <c r="T3273" s="181">
        <v>2127.4719378080154</v>
      </c>
      <c r="U3273" s="181">
        <v>2068.7303481279687</v>
      </c>
      <c r="V3273" s="181">
        <v>2010.3666772737927</v>
      </c>
      <c r="W3273" s="181">
        <v>1952.5012706100288</v>
      </c>
      <c r="X3273" s="181">
        <v>1895.2196164712366</v>
      </c>
      <c r="Y3273" s="181">
        <v>1838.5441297578177</v>
      </c>
    </row>
    <row r="3274" spans="1:25" x14ac:dyDescent="0.25">
      <c r="A3274" s="178" t="s">
        <v>2945</v>
      </c>
      <c r="B3274" s="178" t="s">
        <v>783</v>
      </c>
      <c r="C3274" s="178" t="s">
        <v>240</v>
      </c>
      <c r="D3274" s="178" t="s">
        <v>241</v>
      </c>
      <c r="E3274" s="181">
        <v>6562.8365039439514</v>
      </c>
      <c r="F3274" s="181">
        <v>6908.9638585789535</v>
      </c>
      <c r="G3274" s="181">
        <v>7225.8410239107989</v>
      </c>
      <c r="H3274" s="181">
        <v>7519.3488038932965</v>
      </c>
      <c r="I3274" s="181">
        <v>7794.6311565103451</v>
      </c>
      <c r="J3274" s="182">
        <v>8055.5377570571582</v>
      </c>
      <c r="K3274" s="181">
        <v>8305.225439921036</v>
      </c>
      <c r="L3274" s="181">
        <v>8546.2619082755082</v>
      </c>
      <c r="M3274" s="181">
        <v>8780.3356213851712</v>
      </c>
      <c r="N3274" s="181">
        <v>9008.6536277722607</v>
      </c>
      <c r="O3274" s="181">
        <v>9231.8788152677153</v>
      </c>
      <c r="P3274" s="181">
        <v>9451.6116550450988</v>
      </c>
      <c r="Q3274" s="181">
        <v>9669.2642072077379</v>
      </c>
      <c r="R3274" s="181">
        <v>9884.6585405305505</v>
      </c>
      <c r="S3274" s="181">
        <v>10097.953759688819</v>
      </c>
      <c r="T3274" s="181">
        <v>10308.977760245694</v>
      </c>
      <c r="U3274" s="181">
        <v>10517.534903452563</v>
      </c>
      <c r="V3274" s="181">
        <v>10723.675589821045</v>
      </c>
      <c r="W3274" s="181">
        <v>10927.429906882622</v>
      </c>
      <c r="X3274" s="181">
        <v>11128.703227264965</v>
      </c>
      <c r="Y3274" s="181">
        <v>11327.064946177845</v>
      </c>
    </row>
    <row r="3275" spans="1:25" x14ac:dyDescent="0.25">
      <c r="A3275" s="178" t="s">
        <v>2945</v>
      </c>
      <c r="B3275" s="178" t="s">
        <v>790</v>
      </c>
      <c r="C3275" s="178" t="s">
        <v>218</v>
      </c>
      <c r="D3275" s="178" t="s">
        <v>3023</v>
      </c>
      <c r="E3275" s="181">
        <v>4646.2405120599769</v>
      </c>
      <c r="F3275" s="181">
        <v>4617.9033453450493</v>
      </c>
      <c r="G3275" s="181">
        <v>4590.0874937693661</v>
      </c>
      <c r="H3275" s="181">
        <v>4562.134612371693</v>
      </c>
      <c r="I3275" s="181">
        <v>4533.9174211888612</v>
      </c>
      <c r="J3275" s="182">
        <v>4505.1853617336828</v>
      </c>
      <c r="K3275" s="181">
        <v>4475.8163859001925</v>
      </c>
      <c r="L3275" s="181">
        <v>4445.8013733110292</v>
      </c>
      <c r="M3275" s="181">
        <v>4415.0032492089549</v>
      </c>
      <c r="N3275" s="181">
        <v>4383.3191668598392</v>
      </c>
      <c r="O3275" s="181">
        <v>4350.6190985561861</v>
      </c>
      <c r="P3275" s="181">
        <v>4317.3579143208917</v>
      </c>
      <c r="Q3275" s="181">
        <v>4283.9391744971399</v>
      </c>
      <c r="R3275" s="181">
        <v>4250.1413808035013</v>
      </c>
      <c r="S3275" s="181">
        <v>4216.0325700841477</v>
      </c>
      <c r="T3275" s="181">
        <v>4181.7958970494774</v>
      </c>
      <c r="U3275" s="181">
        <v>4147.3350324848088</v>
      </c>
      <c r="V3275" s="181">
        <v>4112.4497053848872</v>
      </c>
      <c r="W3275" s="181">
        <v>4077.1851687878752</v>
      </c>
      <c r="X3275" s="181">
        <v>4041.604347694722</v>
      </c>
      <c r="Y3275" s="181">
        <v>4005.835782645624</v>
      </c>
    </row>
    <row r="3276" spans="1:25" x14ac:dyDescent="0.25">
      <c r="A3276" s="178" t="s">
        <v>2945</v>
      </c>
      <c r="B3276" s="178" t="s">
        <v>790</v>
      </c>
      <c r="C3276" s="178" t="s">
        <v>240</v>
      </c>
      <c r="D3276" s="178" t="s">
        <v>241</v>
      </c>
      <c r="E3276" s="181">
        <v>9155.3188834840275</v>
      </c>
      <c r="F3276" s="181">
        <v>9214.7492556819943</v>
      </c>
      <c r="G3276" s="181">
        <v>9276.1223771090008</v>
      </c>
      <c r="H3276" s="181">
        <v>9338.1346914110036</v>
      </c>
      <c r="I3276" s="181">
        <v>9400.5153713627369</v>
      </c>
      <c r="J3276" s="182">
        <v>9462.7202423929739</v>
      </c>
      <c r="K3276" s="181">
        <v>9524.4498712893419</v>
      </c>
      <c r="L3276" s="181">
        <v>9585.6326134433839</v>
      </c>
      <c r="M3276" s="181">
        <v>9645.9137756459531</v>
      </c>
      <c r="N3276" s="181">
        <v>9704.9958358050644</v>
      </c>
      <c r="O3276" s="181">
        <v>9762.5048602588413</v>
      </c>
      <c r="P3276" s="181">
        <v>9819.3777481276084</v>
      </c>
      <c r="Q3276" s="181">
        <v>9876.4854288833958</v>
      </c>
      <c r="R3276" s="181">
        <v>9933.2864836532899</v>
      </c>
      <c r="S3276" s="181">
        <v>9989.8957017992689</v>
      </c>
      <c r="T3276" s="181">
        <v>10046.711317354766</v>
      </c>
      <c r="U3276" s="181">
        <v>10103.473453936002</v>
      </c>
      <c r="V3276" s="181">
        <v>10159.651003120656</v>
      </c>
      <c r="W3276" s="181">
        <v>10215.298299644846</v>
      </c>
      <c r="X3276" s="181">
        <v>10270.518489457658</v>
      </c>
      <c r="Y3276" s="181">
        <v>10325.59057044439</v>
      </c>
    </row>
    <row r="3277" spans="1:25" x14ac:dyDescent="0.25">
      <c r="A3277" s="178" t="s">
        <v>2945</v>
      </c>
      <c r="B3277" s="178" t="s">
        <v>792</v>
      </c>
      <c r="C3277" s="178" t="s">
        <v>218</v>
      </c>
      <c r="D3277" s="178" t="s">
        <v>3024</v>
      </c>
      <c r="E3277" s="181">
        <v>57859.091167742234</v>
      </c>
      <c r="F3277" s="181">
        <v>57850.132092133703</v>
      </c>
      <c r="G3277" s="181">
        <v>57916.843171688466</v>
      </c>
      <c r="H3277" s="181">
        <v>58032.660296162518</v>
      </c>
      <c r="I3277" s="181">
        <v>58182.468450194101</v>
      </c>
      <c r="J3277" s="182">
        <v>58352.313269327482</v>
      </c>
      <c r="K3277" s="181">
        <v>58532.367417082722</v>
      </c>
      <c r="L3277" s="181">
        <v>58716.271396946286</v>
      </c>
      <c r="M3277" s="181">
        <v>58897.467876824121</v>
      </c>
      <c r="N3277" s="181">
        <v>59070.631031728888</v>
      </c>
      <c r="O3277" s="181">
        <v>59230.510220972239</v>
      </c>
      <c r="P3277" s="181">
        <v>59380.6786006041</v>
      </c>
      <c r="Q3277" s="181">
        <v>59524.938173073613</v>
      </c>
      <c r="R3277" s="181">
        <v>59658.623047552108</v>
      </c>
      <c r="S3277" s="181">
        <v>59780.80124135597</v>
      </c>
      <c r="T3277" s="181">
        <v>59890.122181603452</v>
      </c>
      <c r="U3277" s="181">
        <v>59983.273666710382</v>
      </c>
      <c r="V3277" s="181">
        <v>60057.774311472465</v>
      </c>
      <c r="W3277" s="181">
        <v>60113.408273229987</v>
      </c>
      <c r="X3277" s="181">
        <v>60149.838952949765</v>
      </c>
      <c r="Y3277" s="181">
        <v>60165.77793560172</v>
      </c>
    </row>
    <row r="3278" spans="1:25" x14ac:dyDescent="0.25">
      <c r="A3278" s="178" t="s">
        <v>2945</v>
      </c>
      <c r="B3278" s="178" t="s">
        <v>792</v>
      </c>
      <c r="C3278" s="178" t="s">
        <v>503</v>
      </c>
      <c r="D3278" s="178" t="s">
        <v>3025</v>
      </c>
      <c r="E3278" s="181">
        <v>3006.0630146166009</v>
      </c>
      <c r="F3278" s="181">
        <v>3021.1505274165397</v>
      </c>
      <c r="G3278" s="181">
        <v>3040.28592005575</v>
      </c>
      <c r="H3278" s="181">
        <v>3062.1295645396522</v>
      </c>
      <c r="I3278" s="181">
        <v>3085.9207049517536</v>
      </c>
      <c r="J3278" s="182">
        <v>3110.9442899790206</v>
      </c>
      <c r="K3278" s="181">
        <v>3136.6913280435815</v>
      </c>
      <c r="L3278" s="181">
        <v>3162.8289048365787</v>
      </c>
      <c r="M3278" s="181">
        <v>3189.0063987668709</v>
      </c>
      <c r="N3278" s="181">
        <v>3214.9329051935183</v>
      </c>
      <c r="O3278" s="181">
        <v>3240.3156170534617</v>
      </c>
      <c r="P3278" s="181">
        <v>3265.3409393272918</v>
      </c>
      <c r="Q3278" s="181">
        <v>3290.2118841580095</v>
      </c>
      <c r="R3278" s="181">
        <v>3314.6652542411425</v>
      </c>
      <c r="S3278" s="181">
        <v>3338.640972259429</v>
      </c>
      <c r="T3278" s="181">
        <v>3362.0542974909986</v>
      </c>
      <c r="U3278" s="181">
        <v>3384.7081332600656</v>
      </c>
      <c r="V3278" s="181">
        <v>3406.4485280280896</v>
      </c>
      <c r="W3278" s="181">
        <v>3427.247641715559</v>
      </c>
      <c r="X3278" s="181">
        <v>3447.0702945787607</v>
      </c>
      <c r="Y3278" s="181">
        <v>3465.8259105665156</v>
      </c>
    </row>
    <row r="3279" spans="1:25" x14ac:dyDescent="0.25">
      <c r="A3279" s="178" t="s">
        <v>2945</v>
      </c>
      <c r="B3279" s="178" t="s">
        <v>792</v>
      </c>
      <c r="C3279" s="178" t="s">
        <v>240</v>
      </c>
      <c r="D3279" s="178" t="s">
        <v>241</v>
      </c>
      <c r="E3279" s="181">
        <v>4185.9275041263618</v>
      </c>
      <c r="F3279" s="181">
        <v>4321.3666919139896</v>
      </c>
      <c r="G3279" s="181">
        <v>4468.4652191444784</v>
      </c>
      <c r="H3279" s="181">
        <v>4625.9521733076799</v>
      </c>
      <c r="I3279" s="181">
        <v>4793.2786487769981</v>
      </c>
      <c r="J3279" s="182">
        <v>4969.8746063969338</v>
      </c>
      <c r="K3279" s="181">
        <v>5155.4119817173869</v>
      </c>
      <c r="L3279" s="181">
        <v>5349.7922106257593</v>
      </c>
      <c r="M3279" s="181">
        <v>5552.844532156736</v>
      </c>
      <c r="N3279" s="181">
        <v>5764.4549228815813</v>
      </c>
      <c r="O3279" s="181">
        <v>5984.4622279049554</v>
      </c>
      <c r="P3279" s="181">
        <v>6213.5677385272484</v>
      </c>
      <c r="Q3279" s="181">
        <v>6452.5616290380476</v>
      </c>
      <c r="R3279" s="181">
        <v>6701.3566412713044</v>
      </c>
      <c r="S3279" s="181">
        <v>6960.2421093627545</v>
      </c>
      <c r="T3279" s="181">
        <v>7229.4549032758923</v>
      </c>
      <c r="U3279" s="181">
        <v>7508.9754870708985</v>
      </c>
      <c r="V3279" s="181">
        <v>7798.842305759792</v>
      </c>
      <c r="W3279" s="181">
        <v>8099.3586165562056</v>
      </c>
      <c r="X3279" s="181">
        <v>8410.8109506084547</v>
      </c>
      <c r="Y3279" s="181">
        <v>8733.3442888204499</v>
      </c>
    </row>
    <row r="3280" spans="1:25" x14ac:dyDescent="0.25">
      <c r="A3280" s="178" t="s">
        <v>2945</v>
      </c>
      <c r="B3280" s="178" t="s">
        <v>794</v>
      </c>
      <c r="C3280" s="178" t="s">
        <v>218</v>
      </c>
      <c r="D3280" s="178" t="s">
        <v>3026</v>
      </c>
      <c r="E3280" s="181">
        <v>4307.9247992218989</v>
      </c>
      <c r="F3280" s="181">
        <v>4296.8415697404052</v>
      </c>
      <c r="G3280" s="181">
        <v>4288.3539750682576</v>
      </c>
      <c r="H3280" s="181">
        <v>4281.4524106732633</v>
      </c>
      <c r="I3280" s="181">
        <v>4275.7721160119518</v>
      </c>
      <c r="J3280" s="182">
        <v>4270.8911955821522</v>
      </c>
      <c r="K3280" s="181">
        <v>4266.5401542978234</v>
      </c>
      <c r="L3280" s="181">
        <v>4262.5637704322598</v>
      </c>
      <c r="M3280" s="181">
        <v>4258.710581766969</v>
      </c>
      <c r="N3280" s="181">
        <v>4254.7666809617449</v>
      </c>
      <c r="O3280" s="181">
        <v>4250.4807451116221</v>
      </c>
      <c r="P3280" s="181">
        <v>4246.1426099275277</v>
      </c>
      <c r="Q3280" s="181">
        <v>4242.0137986470936</v>
      </c>
      <c r="R3280" s="181">
        <v>4237.7833201526182</v>
      </c>
      <c r="S3280" s="181">
        <v>4233.3975786105138</v>
      </c>
      <c r="T3280" s="181">
        <v>4228.8267893120064</v>
      </c>
      <c r="U3280" s="181">
        <v>4224.0212081650207</v>
      </c>
      <c r="V3280" s="181">
        <v>4218.9259994739068</v>
      </c>
      <c r="W3280" s="181">
        <v>4213.5187516347405</v>
      </c>
      <c r="X3280" s="181">
        <v>4207.7767008583869</v>
      </c>
      <c r="Y3280" s="181">
        <v>4201.6748877449245</v>
      </c>
    </row>
    <row r="3281" spans="1:25" x14ac:dyDescent="0.25">
      <c r="A3281" s="178" t="s">
        <v>2945</v>
      </c>
      <c r="B3281" s="178" t="s">
        <v>794</v>
      </c>
      <c r="C3281" s="178" t="s">
        <v>240</v>
      </c>
      <c r="D3281" s="178" t="s">
        <v>241</v>
      </c>
      <c r="E3281" s="181">
        <v>9151.1718610912849</v>
      </c>
      <c r="F3281" s="181">
        <v>9148.2609227850444</v>
      </c>
      <c r="G3281" s="181">
        <v>9151.0037631288669</v>
      </c>
      <c r="H3281" s="181">
        <v>9157.2798715658519</v>
      </c>
      <c r="I3281" s="181">
        <v>9166.3319420226944</v>
      </c>
      <c r="J3281" s="182">
        <v>9177.2730988396088</v>
      </c>
      <c r="K3281" s="181">
        <v>9189.5365723038922</v>
      </c>
      <c r="L3281" s="181">
        <v>9202.7970619014723</v>
      </c>
      <c r="M3281" s="181">
        <v>9216.5179646536435</v>
      </c>
      <c r="N3281" s="181">
        <v>9230.2390289108625</v>
      </c>
      <c r="O3281" s="181">
        <v>9243.4141717194143</v>
      </c>
      <c r="P3281" s="181">
        <v>9256.6716610609001</v>
      </c>
      <c r="Q3281" s="181">
        <v>9270.5840525703425</v>
      </c>
      <c r="R3281" s="181">
        <v>9284.4753020031276</v>
      </c>
      <c r="S3281" s="181">
        <v>9298.227934288052</v>
      </c>
      <c r="T3281" s="181">
        <v>9311.7756920221909</v>
      </c>
      <c r="U3281" s="181">
        <v>9325.0075456542363</v>
      </c>
      <c r="V3281" s="181">
        <v>9337.8000129511202</v>
      </c>
      <c r="W3281" s="181">
        <v>9350.1002308550324</v>
      </c>
      <c r="X3281" s="181">
        <v>9361.8539401958096</v>
      </c>
      <c r="Y3281" s="181">
        <v>9373.0013472436549</v>
      </c>
    </row>
    <row r="3282" spans="1:25" x14ac:dyDescent="0.25">
      <c r="A3282" s="178" t="s">
        <v>2945</v>
      </c>
      <c r="B3282" s="178" t="s">
        <v>799</v>
      </c>
      <c r="C3282" s="178" t="s">
        <v>218</v>
      </c>
      <c r="D3282" s="178" t="s">
        <v>3027</v>
      </c>
      <c r="E3282" s="181">
        <v>24606.741748258959</v>
      </c>
      <c r="F3282" s="181">
        <v>24555.613687981433</v>
      </c>
      <c r="G3282" s="181">
        <v>24485.624573656696</v>
      </c>
      <c r="H3282" s="181">
        <v>24396.669332538539</v>
      </c>
      <c r="I3282" s="181">
        <v>24291.189018254587</v>
      </c>
      <c r="J3282" s="182">
        <v>24170.007750421508</v>
      </c>
      <c r="K3282" s="181">
        <v>24034.150438099859</v>
      </c>
      <c r="L3282" s="181">
        <v>23884.664077171139</v>
      </c>
      <c r="M3282" s="181">
        <v>23721.664150799214</v>
      </c>
      <c r="N3282" s="181">
        <v>23545.132231253428</v>
      </c>
      <c r="O3282" s="181">
        <v>23354.596552337636</v>
      </c>
      <c r="P3282" s="181">
        <v>23152.57039674215</v>
      </c>
      <c r="Q3282" s="181">
        <v>22941.293945112244</v>
      </c>
      <c r="R3282" s="181">
        <v>22719.739830358012</v>
      </c>
      <c r="S3282" s="181">
        <v>22488.167966925579</v>
      </c>
      <c r="T3282" s="181">
        <v>22246.640433491517</v>
      </c>
      <c r="U3282" s="181">
        <v>21995.931320519245</v>
      </c>
      <c r="V3282" s="181">
        <v>21737.034314871762</v>
      </c>
      <c r="W3282" s="181">
        <v>21470.244072260379</v>
      </c>
      <c r="X3282" s="181">
        <v>21195.817610010585</v>
      </c>
      <c r="Y3282" s="181">
        <v>20913.714815431285</v>
      </c>
    </row>
    <row r="3283" spans="1:25" x14ac:dyDescent="0.25">
      <c r="A3283" s="178" t="s">
        <v>2945</v>
      </c>
      <c r="B3283" s="178" t="s">
        <v>799</v>
      </c>
      <c r="C3283" s="178" t="s">
        <v>244</v>
      </c>
      <c r="D3283" s="178" t="s">
        <v>3028</v>
      </c>
      <c r="E3283" s="181">
        <v>2087.7093646853641</v>
      </c>
      <c r="F3283" s="181">
        <v>2180.1051363925171</v>
      </c>
      <c r="G3283" s="181">
        <v>2274.8279196579047</v>
      </c>
      <c r="H3283" s="181">
        <v>2371.8030384086355</v>
      </c>
      <c r="I3283" s="181">
        <v>2471.198162222287</v>
      </c>
      <c r="J3283" s="182">
        <v>2573.0386289284079</v>
      </c>
      <c r="K3283" s="181">
        <v>2677.3738025341445</v>
      </c>
      <c r="L3283" s="181">
        <v>2784.2619329866116</v>
      </c>
      <c r="M3283" s="181">
        <v>2893.6554811114538</v>
      </c>
      <c r="N3283" s="181">
        <v>3005.4777789234299</v>
      </c>
      <c r="O3283" s="181">
        <v>3119.5753108749732</v>
      </c>
      <c r="P3283" s="181">
        <v>3236.1827331766194</v>
      </c>
      <c r="Q3283" s="181">
        <v>3355.5402318358151</v>
      </c>
      <c r="R3283" s="181">
        <v>3477.4317278566186</v>
      </c>
      <c r="S3283" s="181">
        <v>3601.8038052501774</v>
      </c>
      <c r="T3283" s="181">
        <v>3728.559941687251</v>
      </c>
      <c r="U3283" s="181">
        <v>3857.7116855950412</v>
      </c>
      <c r="V3283" s="181">
        <v>3989.3158298085059</v>
      </c>
      <c r="W3283" s="181">
        <v>4123.3084927953769</v>
      </c>
      <c r="X3283" s="181">
        <v>4259.6090250898378</v>
      </c>
      <c r="Y3283" s="181">
        <v>4398.0631818907959</v>
      </c>
    </row>
    <row r="3284" spans="1:25" x14ac:dyDescent="0.25">
      <c r="A3284" s="178" t="s">
        <v>2945</v>
      </c>
      <c r="B3284" s="178" t="s">
        <v>799</v>
      </c>
      <c r="C3284" s="178" t="s">
        <v>733</v>
      </c>
      <c r="D3284" s="178" t="s">
        <v>3029</v>
      </c>
      <c r="E3284" s="181">
        <v>1882.5939504507126</v>
      </c>
      <c r="F3284" s="181">
        <v>1971.1166854249618</v>
      </c>
      <c r="G3284" s="181">
        <v>2062.2044638242182</v>
      </c>
      <c r="H3284" s="181">
        <v>2155.8079565443118</v>
      </c>
      <c r="I3284" s="181">
        <v>2252.0980696149304</v>
      </c>
      <c r="J3284" s="182">
        <v>2351.1173640089933</v>
      </c>
      <c r="K3284" s="181">
        <v>2452.9307573537394</v>
      </c>
      <c r="L3284" s="181">
        <v>2557.6119096079915</v>
      </c>
      <c r="M3284" s="181">
        <v>2665.1377157794318</v>
      </c>
      <c r="N3284" s="181">
        <v>2775.4578135512934</v>
      </c>
      <c r="O3284" s="181">
        <v>2888.4500412587304</v>
      </c>
      <c r="P3284" s="181">
        <v>3004.3511980478379</v>
      </c>
      <c r="Q3284" s="181">
        <v>3123.4056336987501</v>
      </c>
      <c r="R3284" s="181">
        <v>3245.4343463578534</v>
      </c>
      <c r="S3284" s="181">
        <v>3370.4085272277121</v>
      </c>
      <c r="T3284" s="181">
        <v>3498.2585022327553</v>
      </c>
      <c r="U3284" s="181">
        <v>3629.0154084893184</v>
      </c>
      <c r="V3284" s="181">
        <v>3762.7532759022811</v>
      </c>
      <c r="W3284" s="181">
        <v>3899.4326830960176</v>
      </c>
      <c r="X3284" s="181">
        <v>4038.9977758915506</v>
      </c>
      <c r="Y3284" s="181">
        <v>4181.322026173817</v>
      </c>
    </row>
    <row r="3285" spans="1:25" x14ac:dyDescent="0.25">
      <c r="A3285" s="178" t="s">
        <v>2945</v>
      </c>
      <c r="B3285" s="178" t="s">
        <v>799</v>
      </c>
      <c r="C3285" s="178" t="s">
        <v>240</v>
      </c>
      <c r="D3285" s="178" t="s">
        <v>241</v>
      </c>
      <c r="E3285" s="181">
        <v>6149.4007356685624</v>
      </c>
      <c r="F3285" s="181">
        <v>6272.5340000980996</v>
      </c>
      <c r="G3285" s="181">
        <v>6393.1925154543751</v>
      </c>
      <c r="H3285" s="181">
        <v>6511.0692708212973</v>
      </c>
      <c r="I3285" s="181">
        <v>6626.5357260575393</v>
      </c>
      <c r="J3285" s="182">
        <v>6739.5572652830779</v>
      </c>
      <c r="K3285" s="181">
        <v>6850.1640685476559</v>
      </c>
      <c r="L3285" s="181">
        <v>6958.4060331758601</v>
      </c>
      <c r="M3285" s="181">
        <v>7064.0704733452867</v>
      </c>
      <c r="N3285" s="181">
        <v>7166.8952012108002</v>
      </c>
      <c r="O3285" s="181">
        <v>7266.4643461143351</v>
      </c>
      <c r="P3285" s="181">
        <v>7363.2857563247971</v>
      </c>
      <c r="Q3285" s="181">
        <v>7457.8358563361626</v>
      </c>
      <c r="R3285" s="181">
        <v>7549.5582152884062</v>
      </c>
      <c r="S3285" s="181">
        <v>7638.2934197383756</v>
      </c>
      <c r="T3285" s="181">
        <v>7723.8098771094519</v>
      </c>
      <c r="U3285" s="181">
        <v>7806.1191100949363</v>
      </c>
      <c r="V3285" s="181">
        <v>7885.3248298292801</v>
      </c>
      <c r="W3285" s="181">
        <v>7961.2920576434899</v>
      </c>
      <c r="X3285" s="181">
        <v>8033.8704249168513</v>
      </c>
      <c r="Y3285" s="181">
        <v>8102.7921982842818</v>
      </c>
    </row>
    <row r="3286" spans="1:25" x14ac:dyDescent="0.25">
      <c r="A3286" s="178" t="s">
        <v>2945</v>
      </c>
      <c r="B3286" s="178" t="s">
        <v>800</v>
      </c>
      <c r="C3286" s="178" t="s">
        <v>218</v>
      </c>
      <c r="D3286" s="178" t="s">
        <v>724</v>
      </c>
      <c r="E3286" s="181">
        <v>3695.0347755369171</v>
      </c>
      <c r="F3286" s="181">
        <v>3734.504769535331</v>
      </c>
      <c r="G3286" s="181">
        <v>3769.0400138842938</v>
      </c>
      <c r="H3286" s="181">
        <v>3799.2597366204291</v>
      </c>
      <c r="I3286" s="181">
        <v>3825.8875419640326</v>
      </c>
      <c r="J3286" s="182">
        <v>3849.3207034513439</v>
      </c>
      <c r="K3286" s="181">
        <v>3869.8879564891586</v>
      </c>
      <c r="L3286" s="181">
        <v>3887.9008486485868</v>
      </c>
      <c r="M3286" s="181">
        <v>3903.4742083620381</v>
      </c>
      <c r="N3286" s="181">
        <v>3916.6794230767323</v>
      </c>
      <c r="O3286" s="181">
        <v>3927.5023554852314</v>
      </c>
      <c r="P3286" s="181">
        <v>3936.4106355458616</v>
      </c>
      <c r="Q3286" s="181">
        <v>3943.8227438680615</v>
      </c>
      <c r="R3286" s="181">
        <v>3949.5732438920627</v>
      </c>
      <c r="S3286" s="181">
        <v>3953.7448342405496</v>
      </c>
      <c r="T3286" s="181">
        <v>3956.4617064351796</v>
      </c>
      <c r="U3286" s="181">
        <v>3957.5304980633914</v>
      </c>
      <c r="V3286" s="181">
        <v>3956.7277411501595</v>
      </c>
      <c r="W3286" s="181">
        <v>3954.1335647761507</v>
      </c>
      <c r="X3286" s="181">
        <v>3949.8392959312823</v>
      </c>
      <c r="Y3286" s="181">
        <v>3943.9446931018588</v>
      </c>
    </row>
    <row r="3287" spans="1:25" x14ac:dyDescent="0.25">
      <c r="A3287" s="178" t="s">
        <v>2945</v>
      </c>
      <c r="B3287" s="178" t="s">
        <v>800</v>
      </c>
      <c r="C3287" s="178" t="s">
        <v>240</v>
      </c>
      <c r="D3287" s="178" t="s">
        <v>241</v>
      </c>
      <c r="E3287" s="181">
        <v>10118.445050350474</v>
      </c>
      <c r="F3287" s="181">
        <v>10224.411221644592</v>
      </c>
      <c r="G3287" s="181">
        <v>10321.736142176786</v>
      </c>
      <c r="H3287" s="181">
        <v>10412.200521825178</v>
      </c>
      <c r="I3287" s="181">
        <v>10497.843093963091</v>
      </c>
      <c r="J3287" s="182">
        <v>10579.787655073007</v>
      </c>
      <c r="K3287" s="181">
        <v>10658.953163416567</v>
      </c>
      <c r="L3287" s="181">
        <v>10736.198438316016</v>
      </c>
      <c r="M3287" s="181">
        <v>10811.828559322805</v>
      </c>
      <c r="N3287" s="181">
        <v>10886.015535941133</v>
      </c>
      <c r="O3287" s="181">
        <v>10958.680120422652</v>
      </c>
      <c r="P3287" s="181">
        <v>11031.077394316653</v>
      </c>
      <c r="Q3287" s="181">
        <v>11104.333897444945</v>
      </c>
      <c r="R3287" s="181">
        <v>11177.936402713982</v>
      </c>
      <c r="S3287" s="181">
        <v>11252.059035679351</v>
      </c>
      <c r="T3287" s="181">
        <v>11326.990749669922</v>
      </c>
      <c r="U3287" s="181">
        <v>11402.105671167372</v>
      </c>
      <c r="V3287" s="181">
        <v>11476.667523062206</v>
      </c>
      <c r="W3287" s="181">
        <v>11550.798947788848</v>
      </c>
      <c r="X3287" s="181">
        <v>11624.651397117917</v>
      </c>
      <c r="Y3287" s="181">
        <v>11698.399152676247</v>
      </c>
    </row>
    <row r="3288" spans="1:25" x14ac:dyDescent="0.25">
      <c r="A3288" s="178" t="s">
        <v>2945</v>
      </c>
      <c r="B3288" s="178" t="s">
        <v>804</v>
      </c>
      <c r="C3288" s="178" t="s">
        <v>218</v>
      </c>
      <c r="D3288" s="178" t="s">
        <v>3030</v>
      </c>
      <c r="E3288" s="181">
        <v>5150.3996541347915</v>
      </c>
      <c r="F3288" s="181">
        <v>5095.7729428349321</v>
      </c>
      <c r="G3288" s="181">
        <v>5048.7207895269858</v>
      </c>
      <c r="H3288" s="181">
        <v>5006.7347339828884</v>
      </c>
      <c r="I3288" s="181">
        <v>4968.4198237276441</v>
      </c>
      <c r="J3288" s="182">
        <v>4932.5561842877205</v>
      </c>
      <c r="K3288" s="181">
        <v>4898.275313624843</v>
      </c>
      <c r="L3288" s="181">
        <v>4865.0217161259479</v>
      </c>
      <c r="M3288" s="181">
        <v>4832.2435536818493</v>
      </c>
      <c r="N3288" s="181">
        <v>4799.4869847113214</v>
      </c>
      <c r="O3288" s="181">
        <v>4766.3300002452843</v>
      </c>
      <c r="P3288" s="181">
        <v>4733.0445694090604</v>
      </c>
      <c r="Q3288" s="181">
        <v>4699.9181951917044</v>
      </c>
      <c r="R3288" s="181">
        <v>4666.5975710179673</v>
      </c>
      <c r="S3288" s="181">
        <v>4633.0270873668369</v>
      </c>
      <c r="T3288" s="181">
        <v>4599.210403028098</v>
      </c>
      <c r="U3288" s="181">
        <v>4564.8483827245427</v>
      </c>
      <c r="V3288" s="181">
        <v>4529.6457798494075</v>
      </c>
      <c r="W3288" s="181">
        <v>4493.6608102311302</v>
      </c>
      <c r="X3288" s="181">
        <v>4456.948204446715</v>
      </c>
      <c r="Y3288" s="181">
        <v>4419.5723437602728</v>
      </c>
    </row>
    <row r="3289" spans="1:25" x14ac:dyDescent="0.25">
      <c r="A3289" s="178" t="s">
        <v>2945</v>
      </c>
      <c r="B3289" s="178" t="s">
        <v>804</v>
      </c>
      <c r="C3289" s="178" t="s">
        <v>240</v>
      </c>
      <c r="D3289" s="178" t="s">
        <v>241</v>
      </c>
      <c r="E3289" s="181">
        <v>15140.530266531076</v>
      </c>
      <c r="F3289" s="181">
        <v>15222.461336390161</v>
      </c>
      <c r="G3289" s="181">
        <v>15326.713990528589</v>
      </c>
      <c r="H3289" s="181">
        <v>15446.60983597381</v>
      </c>
      <c r="I3289" s="181">
        <v>15578.497067188162</v>
      </c>
      <c r="J3289" s="182">
        <v>15719.022880733624</v>
      </c>
      <c r="K3289" s="181">
        <v>15865.737607033057</v>
      </c>
      <c r="L3289" s="181">
        <v>16017.050537997342</v>
      </c>
      <c r="M3289" s="181">
        <v>16171.271272810485</v>
      </c>
      <c r="N3289" s="181">
        <v>16326.926232691414</v>
      </c>
      <c r="O3289" s="181">
        <v>16482.551862079068</v>
      </c>
      <c r="P3289" s="181">
        <v>16639.026773628713</v>
      </c>
      <c r="Q3289" s="181">
        <v>16797.345276354783</v>
      </c>
      <c r="R3289" s="181">
        <v>16956.240049901648</v>
      </c>
      <c r="S3289" s="181">
        <v>17115.457914857066</v>
      </c>
      <c r="T3289" s="181">
        <v>17274.952277925728</v>
      </c>
      <c r="U3289" s="181">
        <v>17433.518335661302</v>
      </c>
      <c r="V3289" s="181">
        <v>17589.886765882005</v>
      </c>
      <c r="W3289" s="181">
        <v>17744.101639029846</v>
      </c>
      <c r="X3289" s="181">
        <v>17896.201130557867</v>
      </c>
      <c r="Y3289" s="181">
        <v>18046.270473132263</v>
      </c>
    </row>
    <row r="3290" spans="1:25" x14ac:dyDescent="0.25">
      <c r="A3290" s="178" t="s">
        <v>2945</v>
      </c>
      <c r="B3290" s="178" t="s">
        <v>808</v>
      </c>
      <c r="C3290" s="178" t="s">
        <v>218</v>
      </c>
      <c r="D3290" s="178" t="s">
        <v>3031</v>
      </c>
      <c r="E3290" s="181">
        <v>2532.5715175437799</v>
      </c>
      <c r="F3290" s="181">
        <v>2522.883578117825</v>
      </c>
      <c r="G3290" s="181">
        <v>2508.2220757017312</v>
      </c>
      <c r="H3290" s="181">
        <v>2489.6736305438749</v>
      </c>
      <c r="I3290" s="181">
        <v>2468.2156054754264</v>
      </c>
      <c r="J3290" s="182">
        <v>2444.4783036288923</v>
      </c>
      <c r="K3290" s="181">
        <v>2418.950846480117</v>
      </c>
      <c r="L3290" s="181">
        <v>2392.0254638172692</v>
      </c>
      <c r="M3290" s="181">
        <v>2363.9167787722017</v>
      </c>
      <c r="N3290" s="181">
        <v>2334.7765233721402</v>
      </c>
      <c r="O3290" s="181">
        <v>2304.6736107586885</v>
      </c>
      <c r="P3290" s="181">
        <v>2273.935586445547</v>
      </c>
      <c r="Q3290" s="181">
        <v>2242.8312271028649</v>
      </c>
      <c r="R3290" s="181">
        <v>2211.2817018751784</v>
      </c>
      <c r="S3290" s="181">
        <v>2179.3328718229964</v>
      </c>
      <c r="T3290" s="181">
        <v>2147.0676451905879</v>
      </c>
      <c r="U3290" s="181">
        <v>2114.491295127852</v>
      </c>
      <c r="V3290" s="181">
        <v>2081.5749845142818</v>
      </c>
      <c r="W3290" s="181">
        <v>2048.3623377826534</v>
      </c>
      <c r="X3290" s="181">
        <v>2014.8934981637435</v>
      </c>
      <c r="Y3290" s="181">
        <v>1981.2308701803729</v>
      </c>
    </row>
    <row r="3291" spans="1:25" x14ac:dyDescent="0.25">
      <c r="A3291" s="178" t="s">
        <v>2945</v>
      </c>
      <c r="B3291" s="178" t="s">
        <v>808</v>
      </c>
      <c r="C3291" s="178" t="s">
        <v>240</v>
      </c>
      <c r="D3291" s="178" t="s">
        <v>241</v>
      </c>
      <c r="E3291" s="181">
        <v>3058.5827629678688</v>
      </c>
      <c r="F3291" s="181">
        <v>3139.6786792279086</v>
      </c>
      <c r="G3291" s="181">
        <v>3216.4992568330322</v>
      </c>
      <c r="H3291" s="181">
        <v>3289.9505064582449</v>
      </c>
      <c r="I3291" s="181">
        <v>3360.9303651264354</v>
      </c>
      <c r="J3291" s="182">
        <v>3429.9839126918564</v>
      </c>
      <c r="K3291" s="181">
        <v>3497.5377866839517</v>
      </c>
      <c r="L3291" s="181">
        <v>3563.9421488024041</v>
      </c>
      <c r="M3291" s="181">
        <v>3629.3303964646839</v>
      </c>
      <c r="N3291" s="181">
        <v>3693.7637604675342</v>
      </c>
      <c r="O3291" s="181">
        <v>3757.1860654104953</v>
      </c>
      <c r="P3291" s="181">
        <v>3819.97840508535</v>
      </c>
      <c r="Q3291" s="181">
        <v>3882.4763526732872</v>
      </c>
      <c r="R3291" s="181">
        <v>3944.4438010747376</v>
      </c>
      <c r="S3291" s="181">
        <v>4005.8505782680941</v>
      </c>
      <c r="T3291" s="181">
        <v>4066.7397353536394</v>
      </c>
      <c r="U3291" s="181">
        <v>4127.0148240297603</v>
      </c>
      <c r="V3291" s="181">
        <v>4186.5054690228253</v>
      </c>
      <c r="W3291" s="181">
        <v>4245.1775653850655</v>
      </c>
      <c r="X3291" s="181">
        <v>4302.9930968410008</v>
      </c>
      <c r="Y3291" s="181">
        <v>4359.9661320106634</v>
      </c>
    </row>
    <row r="3292" spans="1:25" x14ac:dyDescent="0.25">
      <c r="A3292" s="178" t="s">
        <v>2945</v>
      </c>
      <c r="B3292" s="178" t="s">
        <v>810</v>
      </c>
      <c r="C3292" s="178" t="s">
        <v>218</v>
      </c>
      <c r="D3292" s="178" t="s">
        <v>546</v>
      </c>
      <c r="E3292" s="181">
        <v>6682.2579384635192</v>
      </c>
      <c r="F3292" s="181">
        <v>6753.7566894394749</v>
      </c>
      <c r="G3292" s="181">
        <v>6825.714506470993</v>
      </c>
      <c r="H3292" s="181">
        <v>6898.5029501903318</v>
      </c>
      <c r="I3292" s="181">
        <v>6972.3270940772554</v>
      </c>
      <c r="J3292" s="182">
        <v>7047.0224165595291</v>
      </c>
      <c r="K3292" s="181">
        <v>7122.4694754191205</v>
      </c>
      <c r="L3292" s="181">
        <v>7198.6513855728945</v>
      </c>
      <c r="M3292" s="181">
        <v>7275.2737703329221</v>
      </c>
      <c r="N3292" s="181">
        <v>7352.0659331559855</v>
      </c>
      <c r="O3292" s="181">
        <v>7428.635576704196</v>
      </c>
      <c r="P3292" s="181">
        <v>7505.5634761214324</v>
      </c>
      <c r="Q3292" s="181">
        <v>7583.4025284045883</v>
      </c>
      <c r="R3292" s="181">
        <v>7661.5644309194049</v>
      </c>
      <c r="S3292" s="181">
        <v>7739.9239237675993</v>
      </c>
      <c r="T3292" s="181">
        <v>7818.2261499480801</v>
      </c>
      <c r="U3292" s="181">
        <v>7895.9560351027412</v>
      </c>
      <c r="V3292" s="181">
        <v>7972.7690786522462</v>
      </c>
      <c r="W3292" s="181">
        <v>8048.6327826824054</v>
      </c>
      <c r="X3292" s="181">
        <v>8123.4894455691829</v>
      </c>
      <c r="Y3292" s="181">
        <v>8197.0983109247372</v>
      </c>
    </row>
    <row r="3293" spans="1:25" x14ac:dyDescent="0.25">
      <c r="A3293" s="178" t="s">
        <v>2945</v>
      </c>
      <c r="B3293" s="178" t="s">
        <v>810</v>
      </c>
      <c r="C3293" s="178" t="s">
        <v>240</v>
      </c>
      <c r="D3293" s="178" t="s">
        <v>241</v>
      </c>
      <c r="E3293" s="181">
        <v>11023.642790379987</v>
      </c>
      <c r="F3293" s="181">
        <v>11063.004184975811</v>
      </c>
      <c r="G3293" s="181">
        <v>11102.584753113031</v>
      </c>
      <c r="H3293" s="181">
        <v>11142.977805835861</v>
      </c>
      <c r="I3293" s="181">
        <v>11184.493073138137</v>
      </c>
      <c r="J3293" s="182">
        <v>11226.842853767275</v>
      </c>
      <c r="K3293" s="181">
        <v>11269.8184838175</v>
      </c>
      <c r="L3293" s="181">
        <v>11313.377994933249</v>
      </c>
      <c r="M3293" s="181">
        <v>11357.047244506943</v>
      </c>
      <c r="N3293" s="181">
        <v>11400.40133263122</v>
      </c>
      <c r="O3293" s="181">
        <v>11442.839185660809</v>
      </c>
      <c r="P3293" s="181">
        <v>11485.264460881688</v>
      </c>
      <c r="Q3293" s="181">
        <v>11528.514693028441</v>
      </c>
      <c r="R3293" s="181">
        <v>11571.68192927129</v>
      </c>
      <c r="S3293" s="181">
        <v>11614.576392029159</v>
      </c>
      <c r="T3293" s="181">
        <v>11656.81984245173</v>
      </c>
      <c r="U3293" s="181">
        <v>11697.658082962787</v>
      </c>
      <c r="V3293" s="181">
        <v>11736.607041345087</v>
      </c>
      <c r="W3293" s="181">
        <v>11773.65116763886</v>
      </c>
      <c r="X3293" s="181">
        <v>11808.738601436316</v>
      </c>
      <c r="Y3293" s="181">
        <v>11841.554278308939</v>
      </c>
    </row>
    <row r="3294" spans="1:25" x14ac:dyDescent="0.25">
      <c r="A3294" s="178" t="s">
        <v>2945</v>
      </c>
      <c r="B3294" s="178" t="s">
        <v>811</v>
      </c>
      <c r="C3294" s="178" t="s">
        <v>218</v>
      </c>
      <c r="D3294" s="178" t="s">
        <v>3032</v>
      </c>
      <c r="E3294" s="181">
        <v>34926.878731561112</v>
      </c>
      <c r="F3294" s="181">
        <v>34914.184155672148</v>
      </c>
      <c r="G3294" s="181">
        <v>34842.163104351137</v>
      </c>
      <c r="H3294" s="181">
        <v>34722.897951390652</v>
      </c>
      <c r="I3294" s="181">
        <v>34566.867971329797</v>
      </c>
      <c r="J3294" s="182">
        <v>34380.377382400664</v>
      </c>
      <c r="K3294" s="181">
        <v>34168.305170003536</v>
      </c>
      <c r="L3294" s="181">
        <v>33934.713833353322</v>
      </c>
      <c r="M3294" s="181">
        <v>33681.523503942612</v>
      </c>
      <c r="N3294" s="181">
        <v>33410.057706840656</v>
      </c>
      <c r="O3294" s="181">
        <v>33120.61588844371</v>
      </c>
      <c r="P3294" s="181">
        <v>32817.441808290117</v>
      </c>
      <c r="Q3294" s="181">
        <v>32504.149105527493</v>
      </c>
      <c r="R3294" s="181">
        <v>32179.394998548138</v>
      </c>
      <c r="S3294" s="181">
        <v>31843.879580554018</v>
      </c>
      <c r="T3294" s="181">
        <v>31498.422054767223</v>
      </c>
      <c r="U3294" s="181">
        <v>31142.560611510689</v>
      </c>
      <c r="V3294" s="181">
        <v>30775.808373459717</v>
      </c>
      <c r="W3294" s="181">
        <v>30398.939070135013</v>
      </c>
      <c r="X3294" s="181">
        <v>30012.798550806929</v>
      </c>
      <c r="Y3294" s="181">
        <v>29618.155368708725</v>
      </c>
    </row>
    <row r="3295" spans="1:25" x14ac:dyDescent="0.25">
      <c r="A3295" s="178" t="s">
        <v>2945</v>
      </c>
      <c r="B3295" s="178" t="s">
        <v>811</v>
      </c>
      <c r="C3295" s="178" t="s">
        <v>1331</v>
      </c>
      <c r="D3295" s="178" t="s">
        <v>3033</v>
      </c>
      <c r="E3295" s="181">
        <v>3718.1110542891038</v>
      </c>
      <c r="F3295" s="181">
        <v>3856.3407752956141</v>
      </c>
      <c r="G3295" s="181">
        <v>3992.9101787111817</v>
      </c>
      <c r="H3295" s="181">
        <v>4128.6809213918068</v>
      </c>
      <c r="I3295" s="181">
        <v>4264.4822630731978</v>
      </c>
      <c r="J3295" s="182">
        <v>4400.761638400988</v>
      </c>
      <c r="K3295" s="181">
        <v>4537.864973911559</v>
      </c>
      <c r="L3295" s="181">
        <v>4676.0941647474438</v>
      </c>
      <c r="M3295" s="181">
        <v>4815.5035755356275</v>
      </c>
      <c r="N3295" s="181">
        <v>4956.0780024276037</v>
      </c>
      <c r="O3295" s="181">
        <v>5097.6526118087068</v>
      </c>
      <c r="P3295" s="181">
        <v>5240.6780593847225</v>
      </c>
      <c r="Q3295" s="181">
        <v>5385.5800334624473</v>
      </c>
      <c r="R3295" s="181">
        <v>5532.003962133942</v>
      </c>
      <c r="S3295" s="181">
        <v>5679.9106750791643</v>
      </c>
      <c r="T3295" s="181">
        <v>5829.2845569540432</v>
      </c>
      <c r="U3295" s="181">
        <v>5979.8694332960968</v>
      </c>
      <c r="V3295" s="181">
        <v>6131.3735700306934</v>
      </c>
      <c r="W3295" s="181">
        <v>6283.7320890152569</v>
      </c>
      <c r="X3295" s="181">
        <v>6436.8983629747518</v>
      </c>
      <c r="Y3295" s="181">
        <v>6590.8145333024013</v>
      </c>
    </row>
    <row r="3296" spans="1:25" x14ac:dyDescent="0.25">
      <c r="A3296" s="178" t="s">
        <v>2945</v>
      </c>
      <c r="B3296" s="178" t="s">
        <v>811</v>
      </c>
      <c r="C3296" s="178" t="s">
        <v>602</v>
      </c>
      <c r="D3296" s="178" t="s">
        <v>3034</v>
      </c>
      <c r="E3296" s="181">
        <v>4669.9881192806042</v>
      </c>
      <c r="F3296" s="181">
        <v>4752.4097353774114</v>
      </c>
      <c r="G3296" s="181">
        <v>4828.0645429275655</v>
      </c>
      <c r="H3296" s="181">
        <v>4898.2382000764474</v>
      </c>
      <c r="I3296" s="181">
        <v>4964.0934320141141</v>
      </c>
      <c r="J3296" s="182">
        <v>5026.2783400929948</v>
      </c>
      <c r="K3296" s="181">
        <v>5085.2851669388319</v>
      </c>
      <c r="L3296" s="181">
        <v>5141.5261019677409</v>
      </c>
      <c r="M3296" s="181">
        <v>5195.1197233012672</v>
      </c>
      <c r="N3296" s="181">
        <v>5246.1057150344168</v>
      </c>
      <c r="O3296" s="181">
        <v>5294.3688588610357</v>
      </c>
      <c r="P3296" s="181">
        <v>5340.4332883636616</v>
      </c>
      <c r="Q3296" s="181">
        <v>5384.7624769252225</v>
      </c>
      <c r="R3296" s="181">
        <v>5427.0222681851092</v>
      </c>
      <c r="S3296" s="181">
        <v>5467.2090581267221</v>
      </c>
      <c r="T3296" s="181">
        <v>5505.3443071238144</v>
      </c>
      <c r="U3296" s="181">
        <v>5541.227550252449</v>
      </c>
      <c r="V3296" s="181">
        <v>5574.6436980742237</v>
      </c>
      <c r="W3296" s="181">
        <v>5605.5993188700395</v>
      </c>
      <c r="X3296" s="181">
        <v>5634.1200585942561</v>
      </c>
      <c r="Y3296" s="181">
        <v>5660.2236312370342</v>
      </c>
    </row>
    <row r="3297" spans="1:25" x14ac:dyDescent="0.25">
      <c r="A3297" s="178" t="s">
        <v>2945</v>
      </c>
      <c r="B3297" s="178" t="s">
        <v>811</v>
      </c>
      <c r="C3297" s="178" t="s">
        <v>240</v>
      </c>
      <c r="D3297" s="178" t="s">
        <v>241</v>
      </c>
      <c r="E3297" s="181">
        <v>38217.305426873252</v>
      </c>
      <c r="F3297" s="181">
        <v>39162.262315585955</v>
      </c>
      <c r="G3297" s="181">
        <v>40067.430501089235</v>
      </c>
      <c r="H3297" s="181">
        <v>40942.684341649161</v>
      </c>
      <c r="I3297" s="181">
        <v>41797.121354646355</v>
      </c>
      <c r="J3297" s="182">
        <v>42635.719939495131</v>
      </c>
      <c r="K3297" s="181">
        <v>43462.257592582493</v>
      </c>
      <c r="L3297" s="181">
        <v>44279.922155606197</v>
      </c>
      <c r="M3297" s="181">
        <v>45089.43869001868</v>
      </c>
      <c r="N3297" s="181">
        <v>45890.853322694813</v>
      </c>
      <c r="O3297" s="181">
        <v>46682.837275811733</v>
      </c>
      <c r="P3297" s="181">
        <v>47469.69220280688</v>
      </c>
      <c r="Q3297" s="181">
        <v>48255.307917579092</v>
      </c>
      <c r="R3297" s="181">
        <v>49036.488492825978</v>
      </c>
      <c r="S3297" s="181">
        <v>49812.936555226217</v>
      </c>
      <c r="T3297" s="181">
        <v>50584.568904571643</v>
      </c>
      <c r="U3297" s="181">
        <v>51349.237491863118</v>
      </c>
      <c r="V3297" s="181">
        <v>52104.578572632068</v>
      </c>
      <c r="W3297" s="181">
        <v>52850.231492302635</v>
      </c>
      <c r="X3297" s="181">
        <v>53586.00058679028</v>
      </c>
      <c r="Y3297" s="181">
        <v>54311.604071363341</v>
      </c>
    </row>
    <row r="3298" spans="1:25" x14ac:dyDescent="0.25">
      <c r="A3298" s="178" t="s">
        <v>2945</v>
      </c>
      <c r="B3298" s="178" t="s">
        <v>812</v>
      </c>
      <c r="C3298" s="178" t="s">
        <v>218</v>
      </c>
      <c r="D3298" s="178" t="s">
        <v>287</v>
      </c>
      <c r="E3298" s="181">
        <v>9688.3808860334484</v>
      </c>
      <c r="F3298" s="181">
        <v>9964.5534880299565</v>
      </c>
      <c r="G3298" s="181">
        <v>10207.495445588942</v>
      </c>
      <c r="H3298" s="181">
        <v>10423.21984725863</v>
      </c>
      <c r="I3298" s="181">
        <v>10617.296948715013</v>
      </c>
      <c r="J3298" s="182">
        <v>10793.690786186209</v>
      </c>
      <c r="K3298" s="181">
        <v>10955.634058825488</v>
      </c>
      <c r="L3298" s="181">
        <v>11105.79192432657</v>
      </c>
      <c r="M3298" s="181">
        <v>11245.872967144598</v>
      </c>
      <c r="N3298" s="181">
        <v>11377.215672708391</v>
      </c>
      <c r="O3298" s="181">
        <v>11500.61501940903</v>
      </c>
      <c r="P3298" s="181">
        <v>11618.109286243553</v>
      </c>
      <c r="Q3298" s="181">
        <v>11731.425877333852</v>
      </c>
      <c r="R3298" s="181">
        <v>11840.404968181592</v>
      </c>
      <c r="S3298" s="181">
        <v>11945.561308994669</v>
      </c>
      <c r="T3298" s="181">
        <v>12047.50363060842</v>
      </c>
      <c r="U3298" s="181">
        <v>12146.373493430145</v>
      </c>
      <c r="V3298" s="181">
        <v>12242.055751920861</v>
      </c>
      <c r="W3298" s="181">
        <v>12334.67133911744</v>
      </c>
      <c r="X3298" s="181">
        <v>12424.380007779015</v>
      </c>
      <c r="Y3298" s="181">
        <v>12511.405302639449</v>
      </c>
    </row>
    <row r="3299" spans="1:25" x14ac:dyDescent="0.25">
      <c r="A3299" s="178" t="s">
        <v>2945</v>
      </c>
      <c r="B3299" s="178" t="s">
        <v>812</v>
      </c>
      <c r="C3299" s="178" t="s">
        <v>240</v>
      </c>
      <c r="D3299" s="178" t="s">
        <v>241</v>
      </c>
      <c r="E3299" s="181">
        <v>3549.460293153074</v>
      </c>
      <c r="F3299" s="181">
        <v>3556.0166807952828</v>
      </c>
      <c r="G3299" s="181">
        <v>3548.5096781264319</v>
      </c>
      <c r="H3299" s="181">
        <v>3530.0084245485241</v>
      </c>
      <c r="I3299" s="181">
        <v>3503.1699838365985</v>
      </c>
      <c r="J3299" s="182">
        <v>3469.9014899242193</v>
      </c>
      <c r="K3299" s="181">
        <v>3431.7156980337054</v>
      </c>
      <c r="L3299" s="181">
        <v>3389.8210457796422</v>
      </c>
      <c r="M3299" s="181">
        <v>3345.0365700051007</v>
      </c>
      <c r="N3299" s="181">
        <v>3298.0049390010754</v>
      </c>
      <c r="O3299" s="181">
        <v>3249.1615097897356</v>
      </c>
      <c r="P3299" s="181">
        <v>3199.2492263110353</v>
      </c>
      <c r="Q3299" s="181">
        <v>3148.8603856177656</v>
      </c>
      <c r="R3299" s="181">
        <v>3098.0391327463808</v>
      </c>
      <c r="S3299" s="181">
        <v>3047.000563886254</v>
      </c>
      <c r="T3299" s="181">
        <v>2995.9647525145638</v>
      </c>
      <c r="U3299" s="181">
        <v>2945.0189384796763</v>
      </c>
      <c r="V3299" s="181">
        <v>2894.1826752137049</v>
      </c>
      <c r="W3299" s="181">
        <v>2843.5293997379949</v>
      </c>
      <c r="X3299" s="181">
        <v>2793.1353169173126</v>
      </c>
      <c r="Y3299" s="181">
        <v>2743.0841496250705</v>
      </c>
    </row>
    <row r="3300" spans="1:25" x14ac:dyDescent="0.25">
      <c r="A3300" s="178" t="s">
        <v>2945</v>
      </c>
      <c r="B3300" s="178" t="s">
        <v>814</v>
      </c>
      <c r="C3300" s="178" t="s">
        <v>218</v>
      </c>
      <c r="D3300" s="178" t="s">
        <v>3035</v>
      </c>
      <c r="E3300" s="181">
        <v>80550.143341548028</v>
      </c>
      <c r="F3300" s="181">
        <v>80609.917195020054</v>
      </c>
      <c r="G3300" s="181">
        <v>80662.086610299695</v>
      </c>
      <c r="H3300" s="181">
        <v>80694.553805188727</v>
      </c>
      <c r="I3300" s="181">
        <v>80705.086666215779</v>
      </c>
      <c r="J3300" s="182">
        <v>80687.828066170288</v>
      </c>
      <c r="K3300" s="181">
        <v>80639.562830737777</v>
      </c>
      <c r="L3300" s="181">
        <v>80559.289074693996</v>
      </c>
      <c r="M3300" s="181">
        <v>80443.922450664773</v>
      </c>
      <c r="N3300" s="181">
        <v>80290.841112295559</v>
      </c>
      <c r="O3300" s="181">
        <v>80096.394883419038</v>
      </c>
      <c r="P3300" s="181">
        <v>79868.550493884919</v>
      </c>
      <c r="Q3300" s="181">
        <v>79614.883580600406</v>
      </c>
      <c r="R3300" s="181">
        <v>79331.123718995412</v>
      </c>
      <c r="S3300" s="181">
        <v>79018.070915413351</v>
      </c>
      <c r="T3300" s="181">
        <v>78676.135194456467</v>
      </c>
      <c r="U3300" s="181">
        <v>78305.002857356114</v>
      </c>
      <c r="V3300" s="181">
        <v>77905.171399230341</v>
      </c>
      <c r="W3300" s="181">
        <v>77478.057149378932</v>
      </c>
      <c r="X3300" s="181">
        <v>77025.048892599269</v>
      </c>
      <c r="Y3300" s="181">
        <v>76546.517516143605</v>
      </c>
    </row>
    <row r="3301" spans="1:25" x14ac:dyDescent="0.25">
      <c r="A3301" s="178" t="s">
        <v>2945</v>
      </c>
      <c r="B3301" s="178" t="s">
        <v>814</v>
      </c>
      <c r="C3301" s="178" t="s">
        <v>560</v>
      </c>
      <c r="D3301" s="178" t="s">
        <v>3036</v>
      </c>
      <c r="E3301" s="181">
        <v>1800.1736580118686</v>
      </c>
      <c r="F3301" s="181">
        <v>1859.3345436969905</v>
      </c>
      <c r="G3301" s="181">
        <v>1920.2576033074602</v>
      </c>
      <c r="H3301" s="181">
        <v>1982.6919516326568</v>
      </c>
      <c r="I3301" s="181">
        <v>2046.5996968467696</v>
      </c>
      <c r="J3301" s="182">
        <v>2111.8399476580794</v>
      </c>
      <c r="K3301" s="181">
        <v>2178.3222030722177</v>
      </c>
      <c r="L3301" s="181">
        <v>2246.0041612507216</v>
      </c>
      <c r="M3301" s="181">
        <v>2314.7769460612858</v>
      </c>
      <c r="N3301" s="181">
        <v>2384.5305745744363</v>
      </c>
      <c r="O3301" s="181">
        <v>2455.1093201713911</v>
      </c>
      <c r="P3301" s="181">
        <v>2526.7056221696084</v>
      </c>
      <c r="Q3301" s="181">
        <v>2599.5255272779523</v>
      </c>
      <c r="R3301" s="181">
        <v>2673.4028479465283</v>
      </c>
      <c r="S3301" s="181">
        <v>2748.3257147262943</v>
      </c>
      <c r="T3301" s="181">
        <v>2824.2671488621972</v>
      </c>
      <c r="U3301" s="181">
        <v>2901.1704439736254</v>
      </c>
      <c r="V3301" s="181">
        <v>2979.0034087023419</v>
      </c>
      <c r="W3301" s="181">
        <v>3057.7671638171687</v>
      </c>
      <c r="X3301" s="181">
        <v>3137.4632799646424</v>
      </c>
      <c r="Y3301" s="181">
        <v>3218.052198918419</v>
      </c>
    </row>
    <row r="3302" spans="1:25" x14ac:dyDescent="0.25">
      <c r="A3302" s="178" t="s">
        <v>2945</v>
      </c>
      <c r="B3302" s="178" t="s">
        <v>814</v>
      </c>
      <c r="C3302" s="178" t="s">
        <v>682</v>
      </c>
      <c r="D3302" s="178" t="s">
        <v>415</v>
      </c>
      <c r="E3302" s="181">
        <v>10036.222405232271</v>
      </c>
      <c r="F3302" s="181">
        <v>10122.851402117622</v>
      </c>
      <c r="G3302" s="181">
        <v>10209.260054152326</v>
      </c>
      <c r="H3302" s="181">
        <v>10293.88864813482</v>
      </c>
      <c r="I3302" s="181">
        <v>10376.39694535329</v>
      </c>
      <c r="J3302" s="182">
        <v>10455.965022907991</v>
      </c>
      <c r="K3302" s="181">
        <v>10532.09307647624</v>
      </c>
      <c r="L3302" s="181">
        <v>10604.558108936972</v>
      </c>
      <c r="M3302" s="181">
        <v>10672.855200128315</v>
      </c>
      <c r="N3302" s="181">
        <v>10736.52682796967</v>
      </c>
      <c r="O3302" s="181">
        <v>10794.964105334959</v>
      </c>
      <c r="P3302" s="181">
        <v>10849.11876951249</v>
      </c>
      <c r="Q3302" s="181">
        <v>10899.921062449768</v>
      </c>
      <c r="R3302" s="181">
        <v>10946.697623720684</v>
      </c>
      <c r="S3302" s="181">
        <v>10989.460344775767</v>
      </c>
      <c r="T3302" s="181">
        <v>11028.168386581236</v>
      </c>
      <c r="U3302" s="181">
        <v>11062.678923347285</v>
      </c>
      <c r="V3302" s="181">
        <v>11092.961685241464</v>
      </c>
      <c r="W3302" s="181">
        <v>11119.118911389585</v>
      </c>
      <c r="X3302" s="181">
        <v>11141.253682501336</v>
      </c>
      <c r="Y3302" s="181">
        <v>11159.325490945526</v>
      </c>
    </row>
    <row r="3303" spans="1:25" x14ac:dyDescent="0.25">
      <c r="A3303" s="178" t="s">
        <v>2945</v>
      </c>
      <c r="B3303" s="178" t="s">
        <v>814</v>
      </c>
      <c r="C3303" s="178" t="s">
        <v>541</v>
      </c>
      <c r="D3303" s="178" t="s">
        <v>3037</v>
      </c>
      <c r="E3303" s="181">
        <v>2623.9819421867919</v>
      </c>
      <c r="F3303" s="181">
        <v>2721.2667188077207</v>
      </c>
      <c r="G3303" s="181">
        <v>2821.8907662573233</v>
      </c>
      <c r="H3303" s="181">
        <v>2925.5200673601785</v>
      </c>
      <c r="I3303" s="181">
        <v>3032.1304093885951</v>
      </c>
      <c r="J3303" s="182">
        <v>3141.5436909294963</v>
      </c>
      <c r="K3303" s="181">
        <v>3253.6539014144596</v>
      </c>
      <c r="L3303" s="181">
        <v>3368.4253361292049</v>
      </c>
      <c r="M3303" s="181">
        <v>3485.7212165590554</v>
      </c>
      <c r="N3303" s="181">
        <v>3605.4006240736862</v>
      </c>
      <c r="O3303" s="181">
        <v>3727.2506739371361</v>
      </c>
      <c r="P3303" s="181">
        <v>3851.5855295872584</v>
      </c>
      <c r="Q3303" s="181">
        <v>3978.7451201539916</v>
      </c>
      <c r="R3303" s="181">
        <v>4108.502650886182</v>
      </c>
      <c r="S3303" s="181">
        <v>4240.8655031528815</v>
      </c>
      <c r="T3303" s="181">
        <v>4375.8175431744594</v>
      </c>
      <c r="U3303" s="181">
        <v>4513.2959015550214</v>
      </c>
      <c r="V3303" s="181">
        <v>4653.2747531052692</v>
      </c>
      <c r="W3303" s="181">
        <v>4795.7798813808122</v>
      </c>
      <c r="X3303" s="181">
        <v>4940.8379855583489</v>
      </c>
      <c r="Y3303" s="181">
        <v>5088.410951658444</v>
      </c>
    </row>
    <row r="3304" spans="1:25" x14ac:dyDescent="0.25">
      <c r="A3304" s="178" t="s">
        <v>2945</v>
      </c>
      <c r="B3304" s="178" t="s">
        <v>814</v>
      </c>
      <c r="C3304" s="178" t="s">
        <v>516</v>
      </c>
      <c r="D3304" s="178" t="s">
        <v>3038</v>
      </c>
      <c r="E3304" s="181">
        <v>38627.455102424166</v>
      </c>
      <c r="F3304" s="181">
        <v>38922.08722435961</v>
      </c>
      <c r="G3304" s="181">
        <v>39215.248070181326</v>
      </c>
      <c r="H3304" s="181">
        <v>39500.955999451005</v>
      </c>
      <c r="I3304" s="181">
        <v>39777.928055076736</v>
      </c>
      <c r="J3304" s="182">
        <v>40043.049392672219</v>
      </c>
      <c r="K3304" s="181">
        <v>40294.442354833845</v>
      </c>
      <c r="L3304" s="181">
        <v>40531.294805108155</v>
      </c>
      <c r="M3304" s="181">
        <v>40751.721466464012</v>
      </c>
      <c r="N3304" s="181">
        <v>40954.025452513692</v>
      </c>
      <c r="O3304" s="181">
        <v>41135.939929881708</v>
      </c>
      <c r="P3304" s="181">
        <v>41301.148287679403</v>
      </c>
      <c r="Q3304" s="181">
        <v>41453.237619589156</v>
      </c>
      <c r="R3304" s="181">
        <v>41589.688282078867</v>
      </c>
      <c r="S3304" s="181">
        <v>41710.591621665306</v>
      </c>
      <c r="T3304" s="181">
        <v>41815.838773702177</v>
      </c>
      <c r="U3304" s="181">
        <v>41904.935077625538</v>
      </c>
      <c r="V3304" s="181">
        <v>41977.813867717639</v>
      </c>
      <c r="W3304" s="181">
        <v>42034.909778468274</v>
      </c>
      <c r="X3304" s="181">
        <v>42076.658988047369</v>
      </c>
      <c r="Y3304" s="181">
        <v>42102.9542876497</v>
      </c>
    </row>
    <row r="3305" spans="1:25" x14ac:dyDescent="0.25">
      <c r="A3305" s="178" t="s">
        <v>2945</v>
      </c>
      <c r="B3305" s="178" t="s">
        <v>814</v>
      </c>
      <c r="C3305" s="178" t="s">
        <v>2832</v>
      </c>
      <c r="D3305" s="178" t="s">
        <v>3039</v>
      </c>
      <c r="E3305" s="181">
        <v>13643.689052106905</v>
      </c>
      <c r="F3305" s="181">
        <v>14076.6496110568</v>
      </c>
      <c r="G3305" s="181">
        <v>14521.972429731775</v>
      </c>
      <c r="H3305" s="181">
        <v>14977.720092239522</v>
      </c>
      <c r="I3305" s="181">
        <v>15443.570815208826</v>
      </c>
      <c r="J3305" s="182">
        <v>15918.427767239498</v>
      </c>
      <c r="K3305" s="181">
        <v>16401.578255802993</v>
      </c>
      <c r="L3305" s="181">
        <v>16892.675157776179</v>
      </c>
      <c r="M3305" s="181">
        <v>17390.872636440825</v>
      </c>
      <c r="N3305" s="181">
        <v>17895.320192631523</v>
      </c>
      <c r="O3305" s="181">
        <v>18404.828077981478</v>
      </c>
      <c r="P3305" s="181">
        <v>18920.8188891141</v>
      </c>
      <c r="Q3305" s="181">
        <v>19444.810739958593</v>
      </c>
      <c r="R3305" s="181">
        <v>19975.533732149601</v>
      </c>
      <c r="S3305" s="181">
        <v>20512.875262345013</v>
      </c>
      <c r="T3305" s="181">
        <v>21056.610520101764</v>
      </c>
      <c r="U3305" s="181">
        <v>21606.294234189096</v>
      </c>
      <c r="V3305" s="181">
        <v>22161.665408496036</v>
      </c>
      <c r="W3305" s="181">
        <v>22722.711691284127</v>
      </c>
      <c r="X3305" s="181">
        <v>23289.424080541834</v>
      </c>
      <c r="Y3305" s="181">
        <v>23861.488604045473</v>
      </c>
    </row>
    <row r="3306" spans="1:25" x14ac:dyDescent="0.25">
      <c r="A3306" s="178" t="s">
        <v>2945</v>
      </c>
      <c r="B3306" s="178" t="s">
        <v>814</v>
      </c>
      <c r="C3306" s="178" t="s">
        <v>936</v>
      </c>
      <c r="D3306" s="178" t="s">
        <v>3040</v>
      </c>
      <c r="E3306" s="181">
        <v>20469.093243585805</v>
      </c>
      <c r="F3306" s="181">
        <v>20920.829979328711</v>
      </c>
      <c r="G3306" s="181">
        <v>21380.50877838059</v>
      </c>
      <c r="H3306" s="181">
        <v>21844.945020889176</v>
      </c>
      <c r="I3306" s="181">
        <v>22313.401905333696</v>
      </c>
      <c r="J3306" s="182">
        <v>22784.056733009984</v>
      </c>
      <c r="K3306" s="181">
        <v>23255.69595776284</v>
      </c>
      <c r="L3306" s="181">
        <v>23727.662120375931</v>
      </c>
      <c r="M3306" s="181">
        <v>24198.626220124563</v>
      </c>
      <c r="N3306" s="181">
        <v>24667.300726158497</v>
      </c>
      <c r="O3306" s="181">
        <v>25131.981897196802</v>
      </c>
      <c r="P3306" s="181">
        <v>25594.56307207463</v>
      </c>
      <c r="Q3306" s="181">
        <v>26056.995023556468</v>
      </c>
      <c r="R3306" s="181">
        <v>26517.453744431969</v>
      </c>
      <c r="S3306" s="181">
        <v>26975.703848105535</v>
      </c>
      <c r="T3306" s="181">
        <v>27431.371911815771</v>
      </c>
      <c r="U3306" s="181">
        <v>27883.813438770147</v>
      </c>
      <c r="V3306" s="181">
        <v>28332.643315758367</v>
      </c>
      <c r="W3306" s="181">
        <v>28777.805754368466</v>
      </c>
      <c r="X3306" s="181">
        <v>29219.251461847507</v>
      </c>
      <c r="Y3306" s="181">
        <v>29656.554196764733</v>
      </c>
    </row>
    <row r="3307" spans="1:25" x14ac:dyDescent="0.25">
      <c r="A3307" s="178" t="s">
        <v>2945</v>
      </c>
      <c r="B3307" s="178" t="s">
        <v>814</v>
      </c>
      <c r="C3307" s="178" t="s">
        <v>721</v>
      </c>
      <c r="D3307" s="178" t="s">
        <v>3041</v>
      </c>
      <c r="E3307" s="181">
        <v>3192.5113629939301</v>
      </c>
      <c r="F3307" s="181">
        <v>3159.6337158010074</v>
      </c>
      <c r="G3307" s="181">
        <v>3126.7981555095221</v>
      </c>
      <c r="H3307" s="181">
        <v>3093.5472204347561</v>
      </c>
      <c r="I3307" s="181">
        <v>3059.8177774741525</v>
      </c>
      <c r="J3307" s="182">
        <v>3025.4139914488446</v>
      </c>
      <c r="K3307" s="181">
        <v>2990.2471188390364</v>
      </c>
      <c r="L3307" s="181">
        <v>2954.3141270114329</v>
      </c>
      <c r="M3307" s="181">
        <v>2917.5372872063122</v>
      </c>
      <c r="N3307" s="181">
        <v>2879.8595932032954</v>
      </c>
      <c r="O3307" s="181">
        <v>2841.1908422759211</v>
      </c>
      <c r="P3307" s="181">
        <v>2801.853154307717</v>
      </c>
      <c r="Q3307" s="181">
        <v>2762.1417487399426</v>
      </c>
      <c r="R3307" s="181">
        <v>2721.9330201662156</v>
      </c>
      <c r="S3307" s="181">
        <v>2681.2813123046935</v>
      </c>
      <c r="T3307" s="181">
        <v>2640.2260186317922</v>
      </c>
      <c r="U3307" s="181">
        <v>2598.781273880038</v>
      </c>
      <c r="V3307" s="181">
        <v>2556.9876866125228</v>
      </c>
      <c r="W3307" s="181">
        <v>2514.914363646822</v>
      </c>
      <c r="X3307" s="181">
        <v>2472.6269161978439</v>
      </c>
      <c r="Y3307" s="181">
        <v>2430.1561347357165</v>
      </c>
    </row>
    <row r="3308" spans="1:25" x14ac:dyDescent="0.25">
      <c r="A3308" s="178" t="s">
        <v>2945</v>
      </c>
      <c r="B3308" s="178" t="s">
        <v>814</v>
      </c>
      <c r="C3308" s="178" t="s">
        <v>240</v>
      </c>
      <c r="D3308" s="178" t="s">
        <v>241</v>
      </c>
      <c r="E3308" s="181">
        <v>10922.070572536415</v>
      </c>
      <c r="F3308" s="181">
        <v>11055.580535344681</v>
      </c>
      <c r="G3308" s="181">
        <v>11189.675596414079</v>
      </c>
      <c r="H3308" s="181">
        <v>11322.642161334461</v>
      </c>
      <c r="I3308" s="181">
        <v>11454.088301824635</v>
      </c>
      <c r="J3308" s="182">
        <v>11583.085198494984</v>
      </c>
      <c r="K3308" s="181">
        <v>11709.04678794012</v>
      </c>
      <c r="L3308" s="181">
        <v>11831.687662233842</v>
      </c>
      <c r="M3308" s="181">
        <v>11950.402892093376</v>
      </c>
      <c r="N3308" s="181">
        <v>12064.632410880664</v>
      </c>
      <c r="O3308" s="181">
        <v>12173.637736612272</v>
      </c>
      <c r="P3308" s="181">
        <v>12278.436382564561</v>
      </c>
      <c r="Q3308" s="181">
        <v>12380.036374249627</v>
      </c>
      <c r="R3308" s="181">
        <v>12477.632590295028</v>
      </c>
      <c r="S3308" s="181">
        <v>12571.192502436448</v>
      </c>
      <c r="T3308" s="181">
        <v>12660.62287046545</v>
      </c>
      <c r="U3308" s="181">
        <v>12745.711908028985</v>
      </c>
      <c r="V3308" s="181">
        <v>12826.375237042204</v>
      </c>
      <c r="W3308" s="181">
        <v>12902.681346898924</v>
      </c>
      <c r="X3308" s="181">
        <v>12974.701007215994</v>
      </c>
      <c r="Y3308" s="181">
        <v>13042.338498507879</v>
      </c>
    </row>
    <row r="3309" spans="1:25" x14ac:dyDescent="0.25">
      <c r="A3309" s="178" t="s">
        <v>2945</v>
      </c>
      <c r="B3309" s="178" t="s">
        <v>821</v>
      </c>
      <c r="C3309" s="178" t="s">
        <v>218</v>
      </c>
      <c r="D3309" s="178" t="s">
        <v>3042</v>
      </c>
      <c r="E3309" s="181">
        <v>606982.64038626419</v>
      </c>
      <c r="F3309" s="181">
        <v>607319.29067696107</v>
      </c>
      <c r="G3309" s="181">
        <v>607610.15176893421</v>
      </c>
      <c r="H3309" s="181">
        <v>607702.94895935315</v>
      </c>
      <c r="I3309" s="181">
        <v>607542.18255372054</v>
      </c>
      <c r="J3309" s="182">
        <v>607052.99207144638</v>
      </c>
      <c r="K3309" s="181">
        <v>606189.27453265933</v>
      </c>
      <c r="L3309" s="181">
        <v>604921.89928245789</v>
      </c>
      <c r="M3309" s="181">
        <v>603210.11525715946</v>
      </c>
      <c r="N3309" s="181">
        <v>601019.07216367405</v>
      </c>
      <c r="O3309" s="181">
        <v>598302.73322138039</v>
      </c>
      <c r="P3309" s="181">
        <v>595106.11120908312</v>
      </c>
      <c r="Q3309" s="181">
        <v>591474.3301614552</v>
      </c>
      <c r="R3309" s="181">
        <v>587367.11064632551</v>
      </c>
      <c r="S3309" s="181">
        <v>582778.45308169373</v>
      </c>
      <c r="T3309" s="181">
        <v>577696.55855954124</v>
      </c>
      <c r="U3309" s="181">
        <v>572148.45738544827</v>
      </c>
      <c r="V3309" s="181">
        <v>566172.40740815876</v>
      </c>
      <c r="W3309" s="181">
        <v>559775.93692773464</v>
      </c>
      <c r="X3309" s="181">
        <v>552964.64960619004</v>
      </c>
      <c r="Y3309" s="181">
        <v>545736.49868614471</v>
      </c>
    </row>
    <row r="3310" spans="1:25" x14ac:dyDescent="0.25">
      <c r="A3310" s="178" t="s">
        <v>2945</v>
      </c>
      <c r="B3310" s="178" t="s">
        <v>821</v>
      </c>
      <c r="C3310" s="178" t="s">
        <v>590</v>
      </c>
      <c r="D3310" s="178" t="s">
        <v>1489</v>
      </c>
      <c r="E3310" s="181">
        <v>6259.6789516178942</v>
      </c>
      <c r="F3310" s="181">
        <v>6650.4423653043777</v>
      </c>
      <c r="G3310" s="181">
        <v>7065.0647787341104</v>
      </c>
      <c r="H3310" s="181">
        <v>7503.0897193011251</v>
      </c>
      <c r="I3310" s="181">
        <v>7964.9472100741623</v>
      </c>
      <c r="J3310" s="182">
        <v>8450.6621170424642</v>
      </c>
      <c r="K3310" s="181">
        <v>8960.4547407235641</v>
      </c>
      <c r="L3310" s="181">
        <v>9494.646031429611</v>
      </c>
      <c r="M3310" s="181">
        <v>10053.233181555004</v>
      </c>
      <c r="N3310" s="181">
        <v>10636.115945760401</v>
      </c>
      <c r="O3310" s="181">
        <v>11242.773595545099</v>
      </c>
      <c r="P3310" s="181">
        <v>11874.205403687645</v>
      </c>
      <c r="Q3310" s="181">
        <v>12531.519006205534</v>
      </c>
      <c r="R3310" s="181">
        <v>13214.024560575941</v>
      </c>
      <c r="S3310" s="181">
        <v>13921.519504535918</v>
      </c>
      <c r="T3310" s="181">
        <v>14653.474170968964</v>
      </c>
      <c r="U3310" s="181">
        <v>15410.162665011567</v>
      </c>
      <c r="V3310" s="181">
        <v>16192.162761823276</v>
      </c>
      <c r="W3310" s="181">
        <v>16999.183228678954</v>
      </c>
      <c r="X3310" s="181">
        <v>17830.719443205347</v>
      </c>
      <c r="Y3310" s="181">
        <v>18685.820283424739</v>
      </c>
    </row>
    <row r="3311" spans="1:25" x14ac:dyDescent="0.25">
      <c r="A3311" s="178" t="s">
        <v>2945</v>
      </c>
      <c r="B3311" s="178" t="s">
        <v>821</v>
      </c>
      <c r="C3311" s="178" t="s">
        <v>284</v>
      </c>
      <c r="D3311" s="178" t="s">
        <v>3043</v>
      </c>
      <c r="E3311" s="181">
        <v>5166.6223868757888</v>
      </c>
      <c r="F3311" s="181">
        <v>5314.5571470425348</v>
      </c>
      <c r="G3311" s="181">
        <v>5466.3140721104364</v>
      </c>
      <c r="H3311" s="181">
        <v>5620.5712514073984</v>
      </c>
      <c r="I3311" s="181">
        <v>5776.7703804593921</v>
      </c>
      <c r="J3311" s="182">
        <v>5934.0995335130865</v>
      </c>
      <c r="K3311" s="181">
        <v>6091.9457167712653</v>
      </c>
      <c r="L3311" s="181">
        <v>6249.8074614206489</v>
      </c>
      <c r="M3311" s="181">
        <v>6407.0114641636828</v>
      </c>
      <c r="N3311" s="181">
        <v>6562.8834768153047</v>
      </c>
      <c r="O3311" s="181">
        <v>6716.5612713194641</v>
      </c>
      <c r="P3311" s="181">
        <v>6868.152956607425</v>
      </c>
      <c r="Q3311" s="181">
        <v>7017.8002700714687</v>
      </c>
      <c r="R3311" s="181">
        <v>7164.6384889151277</v>
      </c>
      <c r="S3311" s="181">
        <v>7308.1541231082665</v>
      </c>
      <c r="T3311" s="181">
        <v>7447.7235199189154</v>
      </c>
      <c r="U3311" s="181">
        <v>7583.1919868383056</v>
      </c>
      <c r="V3311" s="181">
        <v>7714.5673410302306</v>
      </c>
      <c r="W3311" s="181">
        <v>7841.4549938638493</v>
      </c>
      <c r="X3311" s="181">
        <v>7963.4150431666867</v>
      </c>
      <c r="Y3311" s="181">
        <v>8079.8730548047633</v>
      </c>
    </row>
    <row r="3312" spans="1:25" x14ac:dyDescent="0.25">
      <c r="A3312" s="178" t="s">
        <v>2945</v>
      </c>
      <c r="B3312" s="178" t="s">
        <v>821</v>
      </c>
      <c r="C3312" s="178" t="s">
        <v>1449</v>
      </c>
      <c r="D3312" s="178" t="s">
        <v>3044</v>
      </c>
      <c r="E3312" s="181">
        <v>1542.0630718201821</v>
      </c>
      <c r="F3312" s="181">
        <v>1638.3270870710878</v>
      </c>
      <c r="G3312" s="181">
        <v>1740.4687332227159</v>
      </c>
      <c r="H3312" s="181">
        <v>1848.3755588930705</v>
      </c>
      <c r="I3312" s="181">
        <v>1962.1534996579958</v>
      </c>
      <c r="J3312" s="182">
        <v>2081.808681218833</v>
      </c>
      <c r="K3312" s="181">
        <v>2207.3953742970393</v>
      </c>
      <c r="L3312" s="181">
        <v>2338.9926445488691</v>
      </c>
      <c r="M3312" s="181">
        <v>2476.5998003246468</v>
      </c>
      <c r="N3312" s="181">
        <v>2620.1921463265599</v>
      </c>
      <c r="O3312" s="181">
        <v>2769.6414018236655</v>
      </c>
      <c r="P3312" s="181">
        <v>2925.1937362541071</v>
      </c>
      <c r="Q3312" s="181">
        <v>3087.1220141869453</v>
      </c>
      <c r="R3312" s="181">
        <v>3255.2562938906576</v>
      </c>
      <c r="S3312" s="181">
        <v>3429.5466744377586</v>
      </c>
      <c r="T3312" s="181">
        <v>3609.8626730819251</v>
      </c>
      <c r="U3312" s="181">
        <v>3796.2718152365273</v>
      </c>
      <c r="V3312" s="181">
        <v>3988.9164349963712</v>
      </c>
      <c r="W3312" s="181">
        <v>4187.7247875908051</v>
      </c>
      <c r="X3312" s="181">
        <v>4392.5725600106443</v>
      </c>
      <c r="Y3312" s="181">
        <v>4603.2254446995476</v>
      </c>
    </row>
    <row r="3313" spans="1:25" x14ac:dyDescent="0.25">
      <c r="A3313" s="178" t="s">
        <v>2945</v>
      </c>
      <c r="B3313" s="178" t="s">
        <v>821</v>
      </c>
      <c r="C3313" s="178" t="s">
        <v>1169</v>
      </c>
      <c r="D3313" s="178" t="s">
        <v>3045</v>
      </c>
      <c r="E3313" s="181">
        <v>4248.2923362002648</v>
      </c>
      <c r="F3313" s="181">
        <v>4513.493990863828</v>
      </c>
      <c r="G3313" s="181">
        <v>4794.8881701827413</v>
      </c>
      <c r="H3313" s="181">
        <v>5092.1650772666853</v>
      </c>
      <c r="I3313" s="181">
        <v>5405.6165583463435</v>
      </c>
      <c r="J3313" s="182">
        <v>5735.2594893657279</v>
      </c>
      <c r="K3313" s="181">
        <v>6081.2433829448191</v>
      </c>
      <c r="L3313" s="181">
        <v>6443.7860602789124</v>
      </c>
      <c r="M3313" s="181">
        <v>6822.8856159141596</v>
      </c>
      <c r="N3313" s="181">
        <v>7218.4740157692349</v>
      </c>
      <c r="O3313" s="181">
        <v>7630.1978540359678</v>
      </c>
      <c r="P3313" s="181">
        <v>8058.7353129214152</v>
      </c>
      <c r="Q3313" s="181">
        <v>8504.8381181356017</v>
      </c>
      <c r="R3313" s="181">
        <v>8968.0380902837769</v>
      </c>
      <c r="S3313" s="181">
        <v>9448.1977552692733</v>
      </c>
      <c r="T3313" s="181">
        <v>9944.9576408621015</v>
      </c>
      <c r="U3313" s="181">
        <v>10458.503775572612</v>
      </c>
      <c r="V3313" s="181">
        <v>10989.228281393218</v>
      </c>
      <c r="W3313" s="181">
        <v>11536.933505734414</v>
      </c>
      <c r="X3313" s="181">
        <v>12101.276973626231</v>
      </c>
      <c r="Y3313" s="181">
        <v>12681.613181642702</v>
      </c>
    </row>
    <row r="3314" spans="1:25" x14ac:dyDescent="0.25">
      <c r="A3314" s="178" t="s">
        <v>2945</v>
      </c>
      <c r="B3314" s="178" t="s">
        <v>821</v>
      </c>
      <c r="C3314" s="178" t="s">
        <v>518</v>
      </c>
      <c r="D3314" s="178" t="s">
        <v>597</v>
      </c>
      <c r="E3314" s="181">
        <v>13780.030019262696</v>
      </c>
      <c r="F3314" s="181">
        <v>13787.672826162156</v>
      </c>
      <c r="G3314" s="181">
        <v>13794.276103277753</v>
      </c>
      <c r="H3314" s="181">
        <v>13796.38283250623</v>
      </c>
      <c r="I3314" s="181">
        <v>13792.733031427417</v>
      </c>
      <c r="J3314" s="182">
        <v>13781.627179163534</v>
      </c>
      <c r="K3314" s="181">
        <v>13762.018622310787</v>
      </c>
      <c r="L3314" s="181">
        <v>13733.246021858278</v>
      </c>
      <c r="M3314" s="181">
        <v>13694.384226337912</v>
      </c>
      <c r="N3314" s="181">
        <v>13644.642046590385</v>
      </c>
      <c r="O3314" s="181">
        <v>13582.974332101099</v>
      </c>
      <c r="P3314" s="181">
        <v>13510.402985972227</v>
      </c>
      <c r="Q3314" s="181">
        <v>13427.952437093516</v>
      </c>
      <c r="R3314" s="181">
        <v>13334.708241216404</v>
      </c>
      <c r="S3314" s="181">
        <v>13230.534192765035</v>
      </c>
      <c r="T3314" s="181">
        <v>13115.162426901315</v>
      </c>
      <c r="U3314" s="181">
        <v>12989.206599432749</v>
      </c>
      <c r="V3314" s="181">
        <v>12853.535259588076</v>
      </c>
      <c r="W3314" s="181">
        <v>12708.319318681628</v>
      </c>
      <c r="X3314" s="181">
        <v>12553.685993911453</v>
      </c>
      <c r="Y3314" s="181">
        <v>12389.588818745784</v>
      </c>
    </row>
    <row r="3315" spans="1:25" x14ac:dyDescent="0.25">
      <c r="A3315" s="178" t="s">
        <v>2945</v>
      </c>
      <c r="B3315" s="178" t="s">
        <v>821</v>
      </c>
      <c r="C3315" s="178" t="s">
        <v>479</v>
      </c>
      <c r="D3315" s="178" t="s">
        <v>3046</v>
      </c>
      <c r="E3315" s="181">
        <v>2986.6043683473881</v>
      </c>
      <c r="F3315" s="181">
        <v>3101.1464346361549</v>
      </c>
      <c r="G3315" s="181">
        <v>3219.8377763617641</v>
      </c>
      <c r="H3315" s="181">
        <v>3341.9818441189136</v>
      </c>
      <c r="I3315" s="181">
        <v>3467.3122318200708</v>
      </c>
      <c r="J3315" s="182">
        <v>3595.3973249960036</v>
      </c>
      <c r="K3315" s="181">
        <v>3725.9095454781414</v>
      </c>
      <c r="L3315" s="181">
        <v>3858.5767096740619</v>
      </c>
      <c r="M3315" s="181">
        <v>3993.0083598781766</v>
      </c>
      <c r="N3315" s="181">
        <v>4128.7979441985108</v>
      </c>
      <c r="O3315" s="181">
        <v>4265.4036400538516</v>
      </c>
      <c r="P3315" s="181">
        <v>4402.8848847713552</v>
      </c>
      <c r="Q3315" s="181">
        <v>4541.3251127610829</v>
      </c>
      <c r="R3315" s="181">
        <v>4680.1534213042314</v>
      </c>
      <c r="S3315" s="181">
        <v>4819.0088503772013</v>
      </c>
      <c r="T3315" s="181">
        <v>4957.4436939818743</v>
      </c>
      <c r="U3315" s="181">
        <v>5095.3088474144979</v>
      </c>
      <c r="V3315" s="181">
        <v>5232.5604525989256</v>
      </c>
      <c r="W3315" s="181">
        <v>5368.8782089895431</v>
      </c>
      <c r="X3315" s="181">
        <v>5503.8991464005003</v>
      </c>
      <c r="Y3315" s="181">
        <v>5637.1536390439069</v>
      </c>
    </row>
    <row r="3316" spans="1:25" x14ac:dyDescent="0.25">
      <c r="A3316" s="178" t="s">
        <v>2945</v>
      </c>
      <c r="B3316" s="178" t="s">
        <v>821</v>
      </c>
      <c r="C3316" s="178" t="s">
        <v>1264</v>
      </c>
      <c r="D3316" s="178" t="s">
        <v>3047</v>
      </c>
      <c r="E3316" s="181">
        <v>2076.4011322796127</v>
      </c>
      <c r="F3316" s="181">
        <v>2157.4637903305629</v>
      </c>
      <c r="G3316" s="181">
        <v>2241.5215241490964</v>
      </c>
      <c r="H3316" s="181">
        <v>2328.0949504394648</v>
      </c>
      <c r="I3316" s="181">
        <v>2417.0032529480923</v>
      </c>
      <c r="J3316" s="182">
        <v>2507.9498894254471</v>
      </c>
      <c r="K3316" s="181">
        <v>2600.710143625713</v>
      </c>
      <c r="L3316" s="181">
        <v>2695.0973898338088</v>
      </c>
      <c r="M3316" s="181">
        <v>2790.841837430331</v>
      </c>
      <c r="N3316" s="181">
        <v>2887.66172033572</v>
      </c>
      <c r="O3316" s="181">
        <v>2985.179851810587</v>
      </c>
      <c r="P3316" s="181">
        <v>3083.439118465315</v>
      </c>
      <c r="Q3316" s="181">
        <v>3182.4993356862215</v>
      </c>
      <c r="R3316" s="181">
        <v>3281.9616210858867</v>
      </c>
      <c r="S3316" s="181">
        <v>3381.5733530872362</v>
      </c>
      <c r="T3316" s="181">
        <v>3481.0203282593525</v>
      </c>
      <c r="U3316" s="181">
        <v>3580.1973210353112</v>
      </c>
      <c r="V3316" s="181">
        <v>3679.0728275978572</v>
      </c>
      <c r="W3316" s="181">
        <v>3777.4207628121885</v>
      </c>
      <c r="X3316" s="181">
        <v>3874.9844019280799</v>
      </c>
      <c r="Y3316" s="181">
        <v>3971.4312013072181</v>
      </c>
    </row>
    <row r="3317" spans="1:25" x14ac:dyDescent="0.25">
      <c r="A3317" s="178" t="s">
        <v>2945</v>
      </c>
      <c r="B3317" s="178" t="s">
        <v>821</v>
      </c>
      <c r="C3317" s="178" t="s">
        <v>2909</v>
      </c>
      <c r="D3317" s="178" t="s">
        <v>3048</v>
      </c>
      <c r="E3317" s="181">
        <v>2679.8171169049015</v>
      </c>
      <c r="F3317" s="181">
        <v>2781.5179100083792</v>
      </c>
      <c r="G3317" s="181">
        <v>2886.8598745543604</v>
      </c>
      <c r="H3317" s="181">
        <v>2995.2144684702798</v>
      </c>
      <c r="I3317" s="181">
        <v>3106.3394802753337</v>
      </c>
      <c r="J3317" s="182">
        <v>3219.8451184230635</v>
      </c>
      <c r="K3317" s="181">
        <v>3335.4353247564595</v>
      </c>
      <c r="L3317" s="181">
        <v>3452.8640667053737</v>
      </c>
      <c r="M3317" s="181">
        <v>3571.779892942835</v>
      </c>
      <c r="N3317" s="181">
        <v>3691.8175029457366</v>
      </c>
      <c r="O3317" s="181">
        <v>3812.4912522688783</v>
      </c>
      <c r="P3317" s="181">
        <v>3933.8534549500578</v>
      </c>
      <c r="Q3317" s="181">
        <v>4055.9777759886001</v>
      </c>
      <c r="R3317" s="181">
        <v>4178.3535858910718</v>
      </c>
      <c r="S3317" s="181">
        <v>4300.6584043049579</v>
      </c>
      <c r="T3317" s="181">
        <v>4422.4928638019046</v>
      </c>
      <c r="U3317" s="181">
        <v>4543.7244910599884</v>
      </c>
      <c r="V3317" s="181">
        <v>4664.3148349920539</v>
      </c>
      <c r="W3317" s="181">
        <v>4783.9791783287428</v>
      </c>
      <c r="X3317" s="181">
        <v>4902.3952380766423</v>
      </c>
      <c r="Y3317" s="181">
        <v>5019.1462674236936</v>
      </c>
    </row>
    <row r="3318" spans="1:25" x14ac:dyDescent="0.25">
      <c r="A3318" s="178" t="s">
        <v>2945</v>
      </c>
      <c r="B3318" s="178" t="s">
        <v>821</v>
      </c>
      <c r="C3318" s="178" t="s">
        <v>3049</v>
      </c>
      <c r="D3318" s="178" t="s">
        <v>3050</v>
      </c>
      <c r="E3318" s="181">
        <v>2470.5516407553905</v>
      </c>
      <c r="F3318" s="181">
        <v>2482.8031951665021</v>
      </c>
      <c r="G3318" s="181">
        <v>2494.9267223593361</v>
      </c>
      <c r="H3318" s="181">
        <v>2506.2920179368975</v>
      </c>
      <c r="I3318" s="181">
        <v>2516.6586760499254</v>
      </c>
      <c r="J3318" s="182">
        <v>2525.7015967871066</v>
      </c>
      <c r="K3318" s="181">
        <v>2533.2102499685525</v>
      </c>
      <c r="L3318" s="181">
        <v>2539.0417929535938</v>
      </c>
      <c r="M3318" s="181">
        <v>2543.0020593637091</v>
      </c>
      <c r="N3318" s="181">
        <v>2544.9186464309855</v>
      </c>
      <c r="O3318" s="181">
        <v>2544.5687584509355</v>
      </c>
      <c r="P3318" s="181">
        <v>2542.1148511816068</v>
      </c>
      <c r="Q3318" s="181">
        <v>2537.7229814313009</v>
      </c>
      <c r="R3318" s="181">
        <v>2531.1943365581074</v>
      </c>
      <c r="S3318" s="181">
        <v>2522.4752023242959</v>
      </c>
      <c r="T3318" s="181">
        <v>2511.4859526063046</v>
      </c>
      <c r="U3318" s="181">
        <v>2498.3153604665608</v>
      </c>
      <c r="V3318" s="181">
        <v>2483.1032635260158</v>
      </c>
      <c r="W3318" s="181">
        <v>2465.8568444928719</v>
      </c>
      <c r="X3318" s="181">
        <v>2446.5751289618261</v>
      </c>
      <c r="Y3318" s="181">
        <v>2425.2233577118109</v>
      </c>
    </row>
    <row r="3319" spans="1:25" x14ac:dyDescent="0.25">
      <c r="A3319" s="178" t="s">
        <v>2945</v>
      </c>
      <c r="B3319" s="178" t="s">
        <v>821</v>
      </c>
      <c r="C3319" s="178" t="s">
        <v>3051</v>
      </c>
      <c r="D3319" s="178" t="s">
        <v>3052</v>
      </c>
      <c r="E3319" s="181">
        <v>4649.5538074578226</v>
      </c>
      <c r="F3319" s="181">
        <v>4939.8043988961599</v>
      </c>
      <c r="G3319" s="181">
        <v>5247.7769380503105</v>
      </c>
      <c r="H3319" s="181">
        <v>5573.1323669654712</v>
      </c>
      <c r="I3319" s="181">
        <v>5916.1900974536547</v>
      </c>
      <c r="J3319" s="182">
        <v>6276.9685994325419</v>
      </c>
      <c r="K3319" s="181">
        <v>6655.6315073501619</v>
      </c>
      <c r="L3319" s="181">
        <v>7052.4172161397673</v>
      </c>
      <c r="M3319" s="181">
        <v>7467.3236403727942</v>
      </c>
      <c r="N3319" s="181">
        <v>7900.2763199846231</v>
      </c>
      <c r="O3319" s="181">
        <v>8350.8884691349886</v>
      </c>
      <c r="P3319" s="181">
        <v>8819.9023259782898</v>
      </c>
      <c r="Q3319" s="181">
        <v>9308.1406185333617</v>
      </c>
      <c r="R3319" s="181">
        <v>9815.0909467309175</v>
      </c>
      <c r="S3319" s="181">
        <v>10340.602851713844</v>
      </c>
      <c r="T3319" s="181">
        <v>10884.282908231864</v>
      </c>
      <c r="U3319" s="181">
        <v>11446.334715637411</v>
      </c>
      <c r="V3319" s="181">
        <v>12027.1874327921</v>
      </c>
      <c r="W3319" s="181">
        <v>12626.624738341992</v>
      </c>
      <c r="X3319" s="181">
        <v>13244.271809729093</v>
      </c>
      <c r="Y3319" s="181">
        <v>13879.422174169888</v>
      </c>
    </row>
    <row r="3320" spans="1:25" x14ac:dyDescent="0.25">
      <c r="A3320" s="178" t="s">
        <v>2945</v>
      </c>
      <c r="B3320" s="178" t="s">
        <v>821</v>
      </c>
      <c r="C3320" s="178" t="s">
        <v>3053</v>
      </c>
      <c r="D3320" s="178" t="s">
        <v>3054</v>
      </c>
      <c r="E3320" s="181">
        <v>4404.7335173994134</v>
      </c>
      <c r="F3320" s="181">
        <v>4679.7010866536475</v>
      </c>
      <c r="G3320" s="181">
        <v>4971.4574619589566</v>
      </c>
      <c r="H3320" s="181">
        <v>5279.6814383138035</v>
      </c>
      <c r="I3320" s="181">
        <v>5604.6756090362769</v>
      </c>
      <c r="J3320" s="182">
        <v>5946.4574715183517</v>
      </c>
      <c r="K3320" s="181">
        <v>6305.1820441053742</v>
      </c>
      <c r="L3320" s="181">
        <v>6681.0751691461719</v>
      </c>
      <c r="M3320" s="181">
        <v>7074.134871019538</v>
      </c>
      <c r="N3320" s="181">
        <v>7484.2906103240784</v>
      </c>
      <c r="O3320" s="181">
        <v>7911.1759672644266</v>
      </c>
      <c r="P3320" s="181">
        <v>8355.4940977587557</v>
      </c>
      <c r="Q3320" s="181">
        <v>8818.0244094298905</v>
      </c>
      <c r="R3320" s="181">
        <v>9298.2814824175657</v>
      </c>
      <c r="S3320" s="181">
        <v>9796.1227802121812</v>
      </c>
      <c r="T3320" s="181">
        <v>10311.175593203683</v>
      </c>
      <c r="U3320" s="181">
        <v>10843.632800306679</v>
      </c>
      <c r="V3320" s="181">
        <v>11393.900963204358</v>
      </c>
      <c r="W3320" s="181">
        <v>11961.775150852223</v>
      </c>
      <c r="X3320" s="181">
        <v>12546.900276815606</v>
      </c>
      <c r="Y3320" s="181">
        <v>13148.607067336736</v>
      </c>
    </row>
    <row r="3321" spans="1:25" x14ac:dyDescent="0.25">
      <c r="A3321" s="178" t="s">
        <v>2945</v>
      </c>
      <c r="B3321" s="178" t="s">
        <v>821</v>
      </c>
      <c r="C3321" s="178" t="s">
        <v>3055</v>
      </c>
      <c r="D3321" s="178" t="s">
        <v>290</v>
      </c>
      <c r="E3321" s="181">
        <v>3951.6636030174627</v>
      </c>
      <c r="F3321" s="181">
        <v>4198.3480689766357</v>
      </c>
      <c r="G3321" s="181">
        <v>4460.0944481135493</v>
      </c>
      <c r="H3321" s="181">
        <v>4736.6145745020094</v>
      </c>
      <c r="I3321" s="181">
        <v>5028.1799167784002</v>
      </c>
      <c r="J3321" s="182">
        <v>5334.8061725568314</v>
      </c>
      <c r="K3321" s="181">
        <v>5656.6324150299688</v>
      </c>
      <c r="L3321" s="181">
        <v>5993.861256452642</v>
      </c>
      <c r="M3321" s="181">
        <v>6346.4909244156051</v>
      </c>
      <c r="N3321" s="181">
        <v>6714.4581351846737</v>
      </c>
      <c r="O3321" s="181">
        <v>7097.4341588235056</v>
      </c>
      <c r="P3321" s="181">
        <v>7496.0498247882124</v>
      </c>
      <c r="Q3321" s="181">
        <v>7911.0043710060972</v>
      </c>
      <c r="R3321" s="181">
        <v>8341.8623077962493</v>
      </c>
      <c r="S3321" s="181">
        <v>8788.4957599228874</v>
      </c>
      <c r="T3321" s="181">
        <v>9250.5703546039313</v>
      </c>
      <c r="U3321" s="181">
        <v>9728.259131271534</v>
      </c>
      <c r="V3321" s="181">
        <v>10221.926832764166</v>
      </c>
      <c r="W3321" s="181">
        <v>10731.389607199193</v>
      </c>
      <c r="X3321" s="181">
        <v>11256.328892254001</v>
      </c>
      <c r="Y3321" s="181">
        <v>11796.144255521365</v>
      </c>
    </row>
    <row r="3322" spans="1:25" x14ac:dyDescent="0.25">
      <c r="A3322" s="178" t="s">
        <v>2945</v>
      </c>
      <c r="B3322" s="178" t="s">
        <v>821</v>
      </c>
      <c r="C3322" s="178" t="s">
        <v>3056</v>
      </c>
      <c r="D3322" s="178" t="s">
        <v>3057</v>
      </c>
      <c r="E3322" s="181">
        <v>8800.3243683651126</v>
      </c>
      <c r="F3322" s="181">
        <v>8843.9654933089678</v>
      </c>
      <c r="G3322" s="181">
        <v>8887.1505739304794</v>
      </c>
      <c r="H3322" s="181">
        <v>8927.6347661954533</v>
      </c>
      <c r="I3322" s="181">
        <v>8964.5617231169836</v>
      </c>
      <c r="J3322" s="182">
        <v>8996.7734099369682</v>
      </c>
      <c r="K3322" s="181">
        <v>9023.5198994562379</v>
      </c>
      <c r="L3322" s="181">
        <v>9044.2923735020486</v>
      </c>
      <c r="M3322" s="181">
        <v>9058.3991941890617</v>
      </c>
      <c r="N3322" s="181">
        <v>9065.2262475458883</v>
      </c>
      <c r="O3322" s="181">
        <v>9063.9799154853681</v>
      </c>
      <c r="P3322" s="181">
        <v>9055.2388798463053</v>
      </c>
      <c r="Q3322" s="181">
        <v>9039.5946497283348</v>
      </c>
      <c r="R3322" s="181">
        <v>9016.3390368432683</v>
      </c>
      <c r="S3322" s="181">
        <v>8985.2807063056389</v>
      </c>
      <c r="T3322" s="181">
        <v>8946.136022791261</v>
      </c>
      <c r="U3322" s="181">
        <v>8899.2212038329508</v>
      </c>
      <c r="V3322" s="181">
        <v>8845.0343634563269</v>
      </c>
      <c r="W3322" s="181">
        <v>8783.6010871059425</v>
      </c>
      <c r="X3322" s="181">
        <v>8714.9179038635666</v>
      </c>
      <c r="Y3322" s="181">
        <v>8638.86099829659</v>
      </c>
    </row>
    <row r="3323" spans="1:25" x14ac:dyDescent="0.25">
      <c r="A3323" s="178" t="s">
        <v>2945</v>
      </c>
      <c r="B3323" s="178" t="s">
        <v>821</v>
      </c>
      <c r="C3323" s="178" t="s">
        <v>3058</v>
      </c>
      <c r="D3323" s="178" t="s">
        <v>3059</v>
      </c>
      <c r="E3323" s="181">
        <v>11107.323865139573</v>
      </c>
      <c r="F3323" s="181">
        <v>11162.405483532291</v>
      </c>
      <c r="G3323" s="181">
        <v>11216.911505870468</v>
      </c>
      <c r="H3323" s="181">
        <v>11268.008603668601</v>
      </c>
      <c r="I3323" s="181">
        <v>11314.615939115905</v>
      </c>
      <c r="J3323" s="182">
        <v>11355.271899370977</v>
      </c>
      <c r="K3323" s="181">
        <v>11389.029964291176</v>
      </c>
      <c r="L3323" s="181">
        <v>11415.247929339872</v>
      </c>
      <c r="M3323" s="181">
        <v>11433.052844195208</v>
      </c>
      <c r="N3323" s="181">
        <v>11441.669605294543</v>
      </c>
      <c r="O3323" s="181">
        <v>11440.096548068439</v>
      </c>
      <c r="P3323" s="181">
        <v>11429.064055435687</v>
      </c>
      <c r="Q3323" s="181">
        <v>11409.318700234266</v>
      </c>
      <c r="R3323" s="181">
        <v>11379.966643061769</v>
      </c>
      <c r="S3323" s="181">
        <v>11340.766390712874</v>
      </c>
      <c r="T3323" s="181">
        <v>11291.359953041598</v>
      </c>
      <c r="U3323" s="181">
        <v>11232.146443808051</v>
      </c>
      <c r="V3323" s="181">
        <v>11163.754557316299</v>
      </c>
      <c r="W3323" s="181">
        <v>11086.216586219089</v>
      </c>
      <c r="X3323" s="181">
        <v>10999.528149699156</v>
      </c>
      <c r="Y3323" s="181">
        <v>10903.532974186126</v>
      </c>
    </row>
    <row r="3324" spans="1:25" x14ac:dyDescent="0.25">
      <c r="A3324" s="178" t="s">
        <v>2945</v>
      </c>
      <c r="B3324" s="178" t="s">
        <v>821</v>
      </c>
      <c r="C3324" s="178" t="s">
        <v>240</v>
      </c>
      <c r="D3324" s="178" t="s">
        <v>241</v>
      </c>
      <c r="E3324" s="181">
        <v>59733.103218773744</v>
      </c>
      <c r="F3324" s="181">
        <v>62472.020305316255</v>
      </c>
      <c r="G3324" s="181">
        <v>65374.786881756627</v>
      </c>
      <c r="H3324" s="181">
        <v>68434.064298441619</v>
      </c>
      <c r="I3324" s="181">
        <v>71651.252772405278</v>
      </c>
      <c r="J3324" s="182">
        <v>75024.408058748581</v>
      </c>
      <c r="K3324" s="181">
        <v>78553.707052071273</v>
      </c>
      <c r="L3324" s="181">
        <v>82240.475764362011</v>
      </c>
      <c r="M3324" s="181">
        <v>86083.473207116826</v>
      </c>
      <c r="N3324" s="181">
        <v>90080.935813014075</v>
      </c>
      <c r="O3324" s="181">
        <v>94227.874314254863</v>
      </c>
      <c r="P3324" s="181">
        <v>98532.311265831595</v>
      </c>
      <c r="Q3324" s="181">
        <v>103003.02635141554</v>
      </c>
      <c r="R3324" s="181">
        <v>107634.01030627955</v>
      </c>
      <c r="S3324" s="181">
        <v>112423.56410572871</v>
      </c>
      <c r="T3324" s="181">
        <v>117367.56244275709</v>
      </c>
      <c r="U3324" s="181">
        <v>122468.51390874533</v>
      </c>
      <c r="V3324" s="181">
        <v>127731.34240000116</v>
      </c>
      <c r="W3324" s="181">
        <v>133154.11067922268</v>
      </c>
      <c r="X3324" s="181">
        <v>138733.35267898234</v>
      </c>
      <c r="Y3324" s="181">
        <v>144462.30182407203</v>
      </c>
    </row>
    <row r="3325" spans="1:25" x14ac:dyDescent="0.25">
      <c r="A3325" s="178" t="s">
        <v>2945</v>
      </c>
      <c r="B3325" s="178" t="s">
        <v>822</v>
      </c>
      <c r="C3325" s="178" t="s">
        <v>218</v>
      </c>
      <c r="D3325" s="178" t="s">
        <v>3060</v>
      </c>
      <c r="E3325" s="181">
        <v>2481.7214446351459</v>
      </c>
      <c r="F3325" s="181">
        <v>2465.9433947454186</v>
      </c>
      <c r="G3325" s="181">
        <v>2459.4324897210304</v>
      </c>
      <c r="H3325" s="181">
        <v>2459.4758235268437</v>
      </c>
      <c r="I3325" s="181">
        <v>2464.3520435802584</v>
      </c>
      <c r="J3325" s="182">
        <v>2472.7674903729167</v>
      </c>
      <c r="K3325" s="181">
        <v>2483.8280817950395</v>
      </c>
      <c r="L3325" s="181">
        <v>2496.9036850356938</v>
      </c>
      <c r="M3325" s="181">
        <v>2511.4610600028163</v>
      </c>
      <c r="N3325" s="181">
        <v>2527.1020866998033</v>
      </c>
      <c r="O3325" s="181">
        <v>2543.4836911615757</v>
      </c>
      <c r="P3325" s="181">
        <v>2560.6255375051214</v>
      </c>
      <c r="Q3325" s="181">
        <v>2578.5797504169427</v>
      </c>
      <c r="R3325" s="181">
        <v>2597.0900620181183</v>
      </c>
      <c r="S3325" s="181">
        <v>2616.0560547651789</v>
      </c>
      <c r="T3325" s="181">
        <v>2635.3375491922798</v>
      </c>
      <c r="U3325" s="181">
        <v>2654.862789719768</v>
      </c>
      <c r="V3325" s="181">
        <v>2674.6358803977837</v>
      </c>
      <c r="W3325" s="181">
        <v>2694.6027755759274</v>
      </c>
      <c r="X3325" s="181">
        <v>2714.701088841668</v>
      </c>
      <c r="Y3325" s="181">
        <v>2734.7942972222922</v>
      </c>
    </row>
    <row r="3326" spans="1:25" x14ac:dyDescent="0.25">
      <c r="A3326" s="178" t="s">
        <v>2945</v>
      </c>
      <c r="B3326" s="178" t="s">
        <v>822</v>
      </c>
      <c r="C3326" s="178" t="s">
        <v>240</v>
      </c>
      <c r="D3326" s="178" t="s">
        <v>241</v>
      </c>
      <c r="E3326" s="181">
        <v>5727.4397199367932</v>
      </c>
      <c r="F3326" s="181">
        <v>5638.1189240510457</v>
      </c>
      <c r="G3326" s="181">
        <v>5570.955253183798</v>
      </c>
      <c r="H3326" s="181">
        <v>5519.2613251399443</v>
      </c>
      <c r="I3326" s="181">
        <v>5478.7916322802303</v>
      </c>
      <c r="J3326" s="182">
        <v>5446.3927096372499</v>
      </c>
      <c r="K3326" s="181">
        <v>5419.8945699170472</v>
      </c>
      <c r="L3326" s="181">
        <v>5397.7744260343134</v>
      </c>
      <c r="M3326" s="181">
        <v>5378.7706355388063</v>
      </c>
      <c r="N3326" s="181">
        <v>5361.9529413574392</v>
      </c>
      <c r="O3326" s="181">
        <v>5346.5398037826826</v>
      </c>
      <c r="P3326" s="181">
        <v>5332.5330393642871</v>
      </c>
      <c r="Q3326" s="181">
        <v>5320.0006536920873</v>
      </c>
      <c r="R3326" s="181">
        <v>5308.3770581556446</v>
      </c>
      <c r="S3326" s="181">
        <v>5297.4325290652851</v>
      </c>
      <c r="T3326" s="181">
        <v>5286.8656464177357</v>
      </c>
      <c r="U3326" s="181">
        <v>5276.5218364736875</v>
      </c>
      <c r="V3326" s="181">
        <v>5266.401442090767</v>
      </c>
      <c r="W3326" s="181">
        <v>5256.3912388304698</v>
      </c>
      <c r="X3326" s="181">
        <v>5246.3659714236192</v>
      </c>
      <c r="Y3326" s="181">
        <v>5236.0630358256694</v>
      </c>
    </row>
    <row r="3327" spans="1:25" x14ac:dyDescent="0.25">
      <c r="A3327" s="178" t="s">
        <v>2945</v>
      </c>
      <c r="B3327" s="178" t="s">
        <v>824</v>
      </c>
      <c r="C3327" s="178" t="s">
        <v>218</v>
      </c>
      <c r="D3327" s="178" t="s">
        <v>3061</v>
      </c>
      <c r="E3327" s="181">
        <v>33026.347400380298</v>
      </c>
      <c r="F3327" s="181">
        <v>33526.511098415191</v>
      </c>
      <c r="G3327" s="181">
        <v>34001.927944630042</v>
      </c>
      <c r="H3327" s="181">
        <v>34456.750745349877</v>
      </c>
      <c r="I3327" s="181">
        <v>34895.682282168273</v>
      </c>
      <c r="J3327" s="182">
        <v>35320.641868403247</v>
      </c>
      <c r="K3327" s="181">
        <v>35733.286812526501</v>
      </c>
      <c r="L3327" s="181">
        <v>36135.345121259073</v>
      </c>
      <c r="M3327" s="181">
        <v>36526.933324746802</v>
      </c>
      <c r="N3327" s="181">
        <v>36908.087002244698</v>
      </c>
      <c r="O3327" s="181">
        <v>37278.038987143264</v>
      </c>
      <c r="P3327" s="181">
        <v>37640.800054764535</v>
      </c>
      <c r="Q3327" s="181">
        <v>38000.129039054249</v>
      </c>
      <c r="R3327" s="181">
        <v>38354.253683178329</v>
      </c>
      <c r="S3327" s="181">
        <v>38703.962756278837</v>
      </c>
      <c r="T3327" s="181">
        <v>39049.72132344202</v>
      </c>
      <c r="U3327" s="181">
        <v>39389.532047536275</v>
      </c>
      <c r="V3327" s="181">
        <v>39721.682357991704</v>
      </c>
      <c r="W3327" s="181">
        <v>40046.612935227589</v>
      </c>
      <c r="X3327" s="181">
        <v>40364.926068259549</v>
      </c>
      <c r="Y3327" s="181">
        <v>40676.50242074878</v>
      </c>
    </row>
    <row r="3328" spans="1:25" x14ac:dyDescent="0.25">
      <c r="A3328" s="178" t="s">
        <v>2945</v>
      </c>
      <c r="B3328" s="178" t="s">
        <v>824</v>
      </c>
      <c r="C3328" s="178" t="s">
        <v>462</v>
      </c>
      <c r="D3328" s="178" t="s">
        <v>3062</v>
      </c>
      <c r="E3328" s="181">
        <v>3068.9774265237738</v>
      </c>
      <c r="F3328" s="181">
        <v>3030.6169216016619</v>
      </c>
      <c r="G3328" s="181">
        <v>2989.8937709604679</v>
      </c>
      <c r="H3328" s="181">
        <v>2947.3795795680862</v>
      </c>
      <c r="I3328" s="181">
        <v>2903.6413759519942</v>
      </c>
      <c r="J3328" s="182">
        <v>2858.968713326336</v>
      </c>
      <c r="K3328" s="181">
        <v>2813.6062110033945</v>
      </c>
      <c r="L3328" s="181">
        <v>2767.7833279336483</v>
      </c>
      <c r="M3328" s="181">
        <v>2721.5895403827672</v>
      </c>
      <c r="N3328" s="181">
        <v>2675.1028513620199</v>
      </c>
      <c r="O3328" s="181">
        <v>2628.339973002448</v>
      </c>
      <c r="P3328" s="181">
        <v>2581.6470113599607</v>
      </c>
      <c r="Q3328" s="181">
        <v>2535.3190506154087</v>
      </c>
      <c r="R3328" s="181">
        <v>2489.2620497804578</v>
      </c>
      <c r="S3328" s="181">
        <v>2443.5546026489969</v>
      </c>
      <c r="T3328" s="181">
        <v>2398.2479786365921</v>
      </c>
      <c r="U3328" s="181">
        <v>2353.2415225309783</v>
      </c>
      <c r="V3328" s="181">
        <v>2308.4626322803419</v>
      </c>
      <c r="W3328" s="181">
        <v>2263.9693249121005</v>
      </c>
      <c r="X3328" s="181">
        <v>2219.8234894388079</v>
      </c>
      <c r="Y3328" s="181">
        <v>2176.0427215570508</v>
      </c>
    </row>
    <row r="3329" spans="1:25" x14ac:dyDescent="0.25">
      <c r="A3329" s="178" t="s">
        <v>2945</v>
      </c>
      <c r="B3329" s="178" t="s">
        <v>824</v>
      </c>
      <c r="C3329" s="178" t="s">
        <v>240</v>
      </c>
      <c r="D3329" s="178" t="s">
        <v>241</v>
      </c>
      <c r="E3329" s="181">
        <v>9642.3059416701526</v>
      </c>
      <c r="F3329" s="181">
        <v>9644.3054388689507</v>
      </c>
      <c r="G3329" s="181">
        <v>9639.0325878504009</v>
      </c>
      <c r="H3329" s="181">
        <v>9628.0337887546684</v>
      </c>
      <c r="I3329" s="181">
        <v>9612.9218256938166</v>
      </c>
      <c r="J3329" s="182">
        <v>9594.4651795571008</v>
      </c>
      <c r="K3329" s="181">
        <v>9573.3211616660774</v>
      </c>
      <c r="L3329" s="181">
        <v>9550.1311027245301</v>
      </c>
      <c r="M3329" s="181">
        <v>9525.082582739542</v>
      </c>
      <c r="N3329" s="181">
        <v>9498.332962875269</v>
      </c>
      <c r="O3329" s="181">
        <v>9469.827792502545</v>
      </c>
      <c r="P3329" s="181">
        <v>9440.7137630240013</v>
      </c>
      <c r="Q3329" s="181">
        <v>9412.0177398848191</v>
      </c>
      <c r="R3329" s="181">
        <v>9383.363048584677</v>
      </c>
      <c r="S3329" s="181">
        <v>9355.0103954109545</v>
      </c>
      <c r="T3329" s="181">
        <v>9327.1308308247808</v>
      </c>
      <c r="U3329" s="181">
        <v>9299.3061402734984</v>
      </c>
      <c r="V3329" s="181">
        <v>9271.2035789544861</v>
      </c>
      <c r="W3329" s="181">
        <v>9243.0018685969426</v>
      </c>
      <c r="X3329" s="181">
        <v>9214.9081710392238</v>
      </c>
      <c r="Y3329" s="181">
        <v>9186.9571513696028</v>
      </c>
    </row>
    <row r="3330" spans="1:25" x14ac:dyDescent="0.25">
      <c r="A3330" s="178" t="s">
        <v>2945</v>
      </c>
      <c r="B3330" s="178" t="s">
        <v>826</v>
      </c>
      <c r="C3330" s="178" t="s">
        <v>218</v>
      </c>
      <c r="D3330" s="178" t="s">
        <v>3063</v>
      </c>
      <c r="E3330" s="181">
        <v>10461.713985608398</v>
      </c>
      <c r="F3330" s="181">
        <v>10543.454991523146</v>
      </c>
      <c r="G3330" s="181">
        <v>10633.701874609269</v>
      </c>
      <c r="H3330" s="181">
        <v>10729.162241277663</v>
      </c>
      <c r="I3330" s="181">
        <v>10828.325664172904</v>
      </c>
      <c r="J3330" s="182">
        <v>10929.559705542475</v>
      </c>
      <c r="K3330" s="181">
        <v>11031.698845587121</v>
      </c>
      <c r="L3330" s="181">
        <v>11134.026633012616</v>
      </c>
      <c r="M3330" s="181">
        <v>11235.640357995231</v>
      </c>
      <c r="N3330" s="181">
        <v>11335.750015041416</v>
      </c>
      <c r="O3330" s="181">
        <v>11433.546758607736</v>
      </c>
      <c r="P3330" s="181">
        <v>11529.877787067644</v>
      </c>
      <c r="Q3330" s="181">
        <v>11625.656415203995</v>
      </c>
      <c r="R3330" s="181">
        <v>11720.215951555061</v>
      </c>
      <c r="S3330" s="181">
        <v>11813.63019515923</v>
      </c>
      <c r="T3330" s="181">
        <v>11905.94511354998</v>
      </c>
      <c r="U3330" s="181">
        <v>11996.557241802107</v>
      </c>
      <c r="V3330" s="181">
        <v>12084.963632508825</v>
      </c>
      <c r="W3330" s="181">
        <v>12171.37072634906</v>
      </c>
      <c r="X3330" s="181">
        <v>12255.993181236145</v>
      </c>
      <c r="Y3330" s="181">
        <v>12338.886762049297</v>
      </c>
    </row>
    <row r="3331" spans="1:25" x14ac:dyDescent="0.25">
      <c r="A3331" s="178" t="s">
        <v>2945</v>
      </c>
      <c r="B3331" s="178" t="s">
        <v>826</v>
      </c>
      <c r="C3331" s="178" t="s">
        <v>560</v>
      </c>
      <c r="D3331" s="178" t="s">
        <v>3064</v>
      </c>
      <c r="E3331" s="181">
        <v>2754.0464610562999</v>
      </c>
      <c r="F3331" s="181">
        <v>2726.510977899246</v>
      </c>
      <c r="G3331" s="181">
        <v>2701.2492839856591</v>
      </c>
      <c r="H3331" s="181">
        <v>2677.3298450670632</v>
      </c>
      <c r="I3331" s="181">
        <v>2654.3198674361229</v>
      </c>
      <c r="J3331" s="182">
        <v>2631.7855499753841</v>
      </c>
      <c r="K3331" s="181">
        <v>2609.4327633691628</v>
      </c>
      <c r="L3331" s="181">
        <v>2587.0918719965762</v>
      </c>
      <c r="M3331" s="181">
        <v>2564.5626168695271</v>
      </c>
      <c r="N3331" s="181">
        <v>2541.6843809796133</v>
      </c>
      <c r="O3331" s="181">
        <v>2518.304344060236</v>
      </c>
      <c r="P3331" s="181">
        <v>2494.6396951239367</v>
      </c>
      <c r="Q3331" s="181">
        <v>2470.9075169961384</v>
      </c>
      <c r="R3331" s="181">
        <v>2446.9804695136763</v>
      </c>
      <c r="S3331" s="181">
        <v>2422.892487477061</v>
      </c>
      <c r="T3331" s="181">
        <v>2398.670145399275</v>
      </c>
      <c r="U3331" s="181">
        <v>2374.2102003804125</v>
      </c>
      <c r="V3331" s="181">
        <v>2349.436794719104</v>
      </c>
      <c r="W3331" s="181">
        <v>2324.4156518488867</v>
      </c>
      <c r="X3331" s="181">
        <v>2299.2102840510088</v>
      </c>
      <c r="Y3331" s="181">
        <v>2273.8512120224473</v>
      </c>
    </row>
    <row r="3332" spans="1:25" x14ac:dyDescent="0.25">
      <c r="A3332" s="178" t="s">
        <v>2945</v>
      </c>
      <c r="B3332" s="178" t="s">
        <v>826</v>
      </c>
      <c r="C3332" s="178" t="s">
        <v>475</v>
      </c>
      <c r="D3332" s="178" t="s">
        <v>3065</v>
      </c>
      <c r="E3332" s="181">
        <v>4844.7614508866272</v>
      </c>
      <c r="F3332" s="181">
        <v>4796.3225994666445</v>
      </c>
      <c r="G3332" s="181">
        <v>4751.8836683929449</v>
      </c>
      <c r="H3332" s="181">
        <v>4709.8059557478191</v>
      </c>
      <c r="I3332" s="181">
        <v>4669.3281155267105</v>
      </c>
      <c r="J3332" s="182">
        <v>4629.6870295466442</v>
      </c>
      <c r="K3332" s="181">
        <v>4590.3652822918129</v>
      </c>
      <c r="L3332" s="181">
        <v>4551.0644604535191</v>
      </c>
      <c r="M3332" s="181">
        <v>4511.4322798421372</v>
      </c>
      <c r="N3332" s="181">
        <v>4471.1861921776472</v>
      </c>
      <c r="O3332" s="181">
        <v>4430.0573647635047</v>
      </c>
      <c r="P3332" s="181">
        <v>4388.4278641226983</v>
      </c>
      <c r="Q3332" s="181">
        <v>4346.6795699798904</v>
      </c>
      <c r="R3332" s="181">
        <v>4304.5884727831817</v>
      </c>
      <c r="S3332" s="181">
        <v>4262.2142686980806</v>
      </c>
      <c r="T3332" s="181">
        <v>4219.6037060920871</v>
      </c>
      <c r="U3332" s="181">
        <v>4176.575165944384</v>
      </c>
      <c r="V3332" s="181">
        <v>4132.9952037134417</v>
      </c>
      <c r="W3332" s="181">
        <v>4088.9794363148512</v>
      </c>
      <c r="X3332" s="181">
        <v>4044.6395909312146</v>
      </c>
      <c r="Y3332" s="181">
        <v>4000.0293578318351</v>
      </c>
    </row>
    <row r="3333" spans="1:25" x14ac:dyDescent="0.25">
      <c r="A3333" s="178" t="s">
        <v>2945</v>
      </c>
      <c r="B3333" s="178" t="s">
        <v>826</v>
      </c>
      <c r="C3333" s="178" t="s">
        <v>506</v>
      </c>
      <c r="D3333" s="178" t="s">
        <v>3066</v>
      </c>
      <c r="E3333" s="181">
        <v>3402.1172389258463</v>
      </c>
      <c r="F3333" s="181">
        <v>3450.2128589170975</v>
      </c>
      <c r="G3333" s="181">
        <v>3501.5790028838319</v>
      </c>
      <c r="H3333" s="181">
        <v>3555.1814370683451</v>
      </c>
      <c r="I3333" s="181">
        <v>3610.553411464854</v>
      </c>
      <c r="J3333" s="182">
        <v>3667.1750406212814</v>
      </c>
      <c r="K3333" s="181">
        <v>3724.670667461759</v>
      </c>
      <c r="L3333" s="181">
        <v>3782.8075324457141</v>
      </c>
      <c r="M3333" s="181">
        <v>3841.2831992705705</v>
      </c>
      <c r="N3333" s="181">
        <v>3899.8263141810999</v>
      </c>
      <c r="O3333" s="181">
        <v>3958.1521623324043</v>
      </c>
      <c r="P3333" s="181">
        <v>4016.5458180977598</v>
      </c>
      <c r="Q3333" s="181">
        <v>4075.322790789337</v>
      </c>
      <c r="R3333" s="181">
        <v>4134.2492045399449</v>
      </c>
      <c r="S3333" s="181">
        <v>4193.3481179711143</v>
      </c>
      <c r="T3333" s="181">
        <v>4252.6332439754324</v>
      </c>
      <c r="U3333" s="181">
        <v>4311.8852272917302</v>
      </c>
      <c r="V3333" s="181">
        <v>4370.9155705912972</v>
      </c>
      <c r="W3333" s="181">
        <v>4429.7892883754948</v>
      </c>
      <c r="X3333" s="181">
        <v>4488.5761406584679</v>
      </c>
      <c r="Y3333" s="181">
        <v>4547.289169607463</v>
      </c>
    </row>
    <row r="3334" spans="1:25" x14ac:dyDescent="0.25">
      <c r="A3334" s="178" t="s">
        <v>2945</v>
      </c>
      <c r="B3334" s="178" t="s">
        <v>826</v>
      </c>
      <c r="C3334" s="178" t="s">
        <v>755</v>
      </c>
      <c r="D3334" s="178" t="s">
        <v>3067</v>
      </c>
      <c r="E3334" s="181">
        <v>3446.8819394380289</v>
      </c>
      <c r="F3334" s="181">
        <v>3489.0967080961873</v>
      </c>
      <c r="G3334" s="181">
        <v>3534.4434029623344</v>
      </c>
      <c r="H3334" s="181">
        <v>3581.8620586024854</v>
      </c>
      <c r="I3334" s="181">
        <v>3630.8712208952056</v>
      </c>
      <c r="J3334" s="182">
        <v>3680.9396449981309</v>
      </c>
      <c r="K3334" s="181">
        <v>3731.6845113000318</v>
      </c>
      <c r="L3334" s="181">
        <v>3782.8687300274551</v>
      </c>
      <c r="M3334" s="181">
        <v>3834.1874150864019</v>
      </c>
      <c r="N3334" s="181">
        <v>3885.3689096782241</v>
      </c>
      <c r="O3334" s="181">
        <v>3936.1302908914913</v>
      </c>
      <c r="P3334" s="181">
        <v>3986.7563093464314</v>
      </c>
      <c r="Q3334" s="181">
        <v>4037.5597535585744</v>
      </c>
      <c r="R3334" s="181">
        <v>4088.3078019186596</v>
      </c>
      <c r="S3334" s="181">
        <v>4139.0229689965608</v>
      </c>
      <c r="T3334" s="181">
        <v>4189.7183938744129</v>
      </c>
      <c r="U3334" s="181">
        <v>4240.1779248291714</v>
      </c>
      <c r="V3334" s="181">
        <v>4290.2173085040722</v>
      </c>
      <c r="W3334" s="181">
        <v>4339.9020361232733</v>
      </c>
      <c r="X3334" s="181">
        <v>4389.3017587202939</v>
      </c>
      <c r="Y3334" s="181">
        <v>4438.4302541613706</v>
      </c>
    </row>
    <row r="3335" spans="1:25" x14ac:dyDescent="0.25">
      <c r="A3335" s="178" t="s">
        <v>2945</v>
      </c>
      <c r="B3335" s="178" t="s">
        <v>826</v>
      </c>
      <c r="C3335" s="178" t="s">
        <v>240</v>
      </c>
      <c r="D3335" s="178" t="s">
        <v>241</v>
      </c>
      <c r="E3335" s="181">
        <v>2736.7510085856843</v>
      </c>
      <c r="F3335" s="181">
        <v>2759.96631144802</v>
      </c>
      <c r="G3335" s="181">
        <v>2785.4432447584195</v>
      </c>
      <c r="H3335" s="181">
        <v>2812.3233938427202</v>
      </c>
      <c r="I3335" s="181">
        <v>2840.2134619492913</v>
      </c>
      <c r="J3335" s="182">
        <v>2868.6870821294833</v>
      </c>
      <c r="K3335" s="181">
        <v>2897.439382509242</v>
      </c>
      <c r="L3335" s="181">
        <v>2926.2826995837599</v>
      </c>
      <c r="M3335" s="181">
        <v>2954.9798789796305</v>
      </c>
      <c r="N3335" s="181">
        <v>2983.3227870084711</v>
      </c>
      <c r="O3335" s="181">
        <v>3011.0977635779</v>
      </c>
      <c r="P3335" s="181">
        <v>3038.526992112098</v>
      </c>
      <c r="Q3335" s="181">
        <v>3065.8506924503963</v>
      </c>
      <c r="R3335" s="181">
        <v>3092.8927827688876</v>
      </c>
      <c r="S3335" s="181">
        <v>3119.6722438234947</v>
      </c>
      <c r="T3335" s="181">
        <v>3146.2007517870743</v>
      </c>
      <c r="U3335" s="181">
        <v>3172.3182799045235</v>
      </c>
      <c r="V3335" s="181">
        <v>3197.890958732929</v>
      </c>
      <c r="W3335" s="181">
        <v>3222.9723932588463</v>
      </c>
      <c r="X3335" s="181">
        <v>3247.6185103990333</v>
      </c>
      <c r="Y3335" s="181">
        <v>3271.8432557111009</v>
      </c>
    </row>
    <row r="3336" spans="1:25" x14ac:dyDescent="0.25">
      <c r="A3336" s="178" t="s">
        <v>2945</v>
      </c>
      <c r="B3336" s="178" t="s">
        <v>827</v>
      </c>
      <c r="C3336" s="178" t="s">
        <v>218</v>
      </c>
      <c r="D3336" s="178" t="s">
        <v>3068</v>
      </c>
      <c r="E3336" s="181">
        <v>3312.0826429366384</v>
      </c>
      <c r="F3336" s="181">
        <v>3291.0309270748135</v>
      </c>
      <c r="G3336" s="181">
        <v>3278.8094141312727</v>
      </c>
      <c r="H3336" s="181">
        <v>3273.5092208928313</v>
      </c>
      <c r="I3336" s="181">
        <v>3273.6374471570007</v>
      </c>
      <c r="J3336" s="182">
        <v>3277.9313739681743</v>
      </c>
      <c r="K3336" s="181">
        <v>3285.4156022969887</v>
      </c>
      <c r="L3336" s="181">
        <v>3295.3784357473987</v>
      </c>
      <c r="M3336" s="181">
        <v>3307.1446920286558</v>
      </c>
      <c r="N3336" s="181">
        <v>3320.2441373995157</v>
      </c>
      <c r="O3336" s="181">
        <v>3334.2144062948369</v>
      </c>
      <c r="P3336" s="181">
        <v>3349.0947683335053</v>
      </c>
      <c r="Q3336" s="181">
        <v>3364.9602374108817</v>
      </c>
      <c r="R3336" s="181">
        <v>3381.4466585906007</v>
      </c>
      <c r="S3336" s="181">
        <v>3398.4948503700493</v>
      </c>
      <c r="T3336" s="181">
        <v>3416.2966098981797</v>
      </c>
      <c r="U3336" s="181">
        <v>3434.4440142358171</v>
      </c>
      <c r="V3336" s="181">
        <v>3452.3506735465194</v>
      </c>
      <c r="W3336" s="181">
        <v>3470.038116991755</v>
      </c>
      <c r="X3336" s="181">
        <v>3487.5728714248175</v>
      </c>
      <c r="Y3336" s="181">
        <v>3505.1876283953011</v>
      </c>
    </row>
    <row r="3337" spans="1:25" x14ac:dyDescent="0.25">
      <c r="A3337" s="178" t="s">
        <v>2945</v>
      </c>
      <c r="B3337" s="178" t="s">
        <v>827</v>
      </c>
      <c r="C3337" s="178" t="s">
        <v>240</v>
      </c>
      <c r="D3337" s="178" t="s">
        <v>241</v>
      </c>
      <c r="E3337" s="181">
        <v>4611.5162933403062</v>
      </c>
      <c r="F3337" s="181">
        <v>4582.2053306725693</v>
      </c>
      <c r="G3337" s="181">
        <v>4565.1889358103817</v>
      </c>
      <c r="H3337" s="181">
        <v>4557.8093109302336</v>
      </c>
      <c r="I3337" s="181">
        <v>4557.9878443698244</v>
      </c>
      <c r="J3337" s="182">
        <v>4563.9664130188794</v>
      </c>
      <c r="K3337" s="181">
        <v>4574.3869382901948</v>
      </c>
      <c r="L3337" s="181">
        <v>4588.2585030237551</v>
      </c>
      <c r="M3337" s="181">
        <v>4604.6410297908178</v>
      </c>
      <c r="N3337" s="181">
        <v>4622.8797974406134</v>
      </c>
      <c r="O3337" s="181">
        <v>4642.3310399301417</v>
      </c>
      <c r="P3337" s="181">
        <v>4663.0494335784597</v>
      </c>
      <c r="Q3337" s="181">
        <v>4685.1394225791391</v>
      </c>
      <c r="R3337" s="181">
        <v>4708.0939826204731</v>
      </c>
      <c r="S3337" s="181">
        <v>4731.8307134446823</v>
      </c>
      <c r="T3337" s="181">
        <v>4756.616660223267</v>
      </c>
      <c r="U3337" s="181">
        <v>4781.8838590847818</v>
      </c>
      <c r="V3337" s="181">
        <v>4806.815861112781</v>
      </c>
      <c r="W3337" s="181">
        <v>4831.4426420323898</v>
      </c>
      <c r="X3337" s="181">
        <v>4855.8568292629634</v>
      </c>
      <c r="Y3337" s="181">
        <v>4880.3824065295357</v>
      </c>
    </row>
    <row r="3338" spans="1:25" x14ac:dyDescent="0.25">
      <c r="A3338" s="178" t="s">
        <v>2945</v>
      </c>
      <c r="B3338" s="178" t="s">
        <v>829</v>
      </c>
      <c r="C3338" s="178" t="s">
        <v>218</v>
      </c>
      <c r="D3338" s="178" t="s">
        <v>3069</v>
      </c>
      <c r="E3338" s="181">
        <v>15050.345522135236</v>
      </c>
      <c r="F3338" s="181">
        <v>15271.121026996612</v>
      </c>
      <c r="G3338" s="181">
        <v>15461.731251490235</v>
      </c>
      <c r="H3338" s="181">
        <v>15627.281963383708</v>
      </c>
      <c r="I3338" s="181">
        <v>15773.210402844059</v>
      </c>
      <c r="J3338" s="182">
        <v>15902.895166340091</v>
      </c>
      <c r="K3338" s="181">
        <v>16018.979565426476</v>
      </c>
      <c r="L3338" s="181">
        <v>16123.750264306154</v>
      </c>
      <c r="M3338" s="181">
        <v>16218.449016072551</v>
      </c>
      <c r="N3338" s="181">
        <v>16303.999859072086</v>
      </c>
      <c r="O3338" s="181">
        <v>16380.746121701894</v>
      </c>
      <c r="P3338" s="181">
        <v>16451.098917796386</v>
      </c>
      <c r="Q3338" s="181">
        <v>16517.262047588574</v>
      </c>
      <c r="R3338" s="181">
        <v>16578.966185884557</v>
      </c>
      <c r="S3338" s="181">
        <v>16637.024364531924</v>
      </c>
      <c r="T3338" s="181">
        <v>16692.30333428226</v>
      </c>
      <c r="U3338" s="181">
        <v>16744.131973910859</v>
      </c>
      <c r="V3338" s="181">
        <v>16791.682482979992</v>
      </c>
      <c r="W3338" s="181">
        <v>16835.48795349005</v>
      </c>
      <c r="X3338" s="181">
        <v>16876.165653266835</v>
      </c>
      <c r="Y3338" s="181">
        <v>16914.238692580941</v>
      </c>
    </row>
    <row r="3339" spans="1:25" x14ac:dyDescent="0.25">
      <c r="A3339" s="178" t="s">
        <v>2945</v>
      </c>
      <c r="B3339" s="178" t="s">
        <v>829</v>
      </c>
      <c r="C3339" s="178" t="s">
        <v>240</v>
      </c>
      <c r="D3339" s="178" t="s">
        <v>241</v>
      </c>
      <c r="E3339" s="181">
        <v>4138.5393657536779</v>
      </c>
      <c r="F3339" s="181">
        <v>4250.0613268195812</v>
      </c>
      <c r="G3339" s="181">
        <v>4355.1794643124231</v>
      </c>
      <c r="H3339" s="181">
        <v>4455.0752219972474</v>
      </c>
      <c r="I3339" s="181">
        <v>4551.0891964104867</v>
      </c>
      <c r="J3339" s="182">
        <v>4644.0309399364714</v>
      </c>
      <c r="K3339" s="181">
        <v>4734.5358946939386</v>
      </c>
      <c r="L3339" s="181">
        <v>4823.1668581492249</v>
      </c>
      <c r="M3339" s="181">
        <v>4910.2002193112148</v>
      </c>
      <c r="N3339" s="181">
        <v>4995.8305798976626</v>
      </c>
      <c r="O3339" s="181">
        <v>5080.0837981183122</v>
      </c>
      <c r="P3339" s="181">
        <v>5163.637762106282</v>
      </c>
      <c r="Q3339" s="181">
        <v>5247.1390241585714</v>
      </c>
      <c r="R3339" s="181">
        <v>5330.4713758277549</v>
      </c>
      <c r="S3339" s="181">
        <v>5413.8657240350303</v>
      </c>
      <c r="T3339" s="181">
        <v>5497.5824738070378</v>
      </c>
      <c r="U3339" s="181">
        <v>5581.382433506712</v>
      </c>
      <c r="V3339" s="181">
        <v>5664.9621691881412</v>
      </c>
      <c r="W3339" s="181">
        <v>5748.4686402040388</v>
      </c>
      <c r="X3339" s="181">
        <v>5832.0856781574676</v>
      </c>
      <c r="Y3339" s="181">
        <v>5915.9736167265928</v>
      </c>
    </row>
    <row r="3340" spans="1:25" x14ac:dyDescent="0.25">
      <c r="A3340" s="178" t="s">
        <v>2945</v>
      </c>
      <c r="B3340" s="178" t="s">
        <v>831</v>
      </c>
      <c r="C3340" s="178" t="s">
        <v>565</v>
      </c>
      <c r="D3340" s="178" t="s">
        <v>566</v>
      </c>
      <c r="E3340" s="181">
        <v>8365.607990142933</v>
      </c>
      <c r="F3340" s="181">
        <v>8397.7291632662927</v>
      </c>
      <c r="G3340" s="181">
        <v>8431.8803787653542</v>
      </c>
      <c r="H3340" s="181">
        <v>8467.6393309872346</v>
      </c>
      <c r="I3340" s="181">
        <v>8504.8104811136527</v>
      </c>
      <c r="J3340" s="182">
        <v>8542.873206216369</v>
      </c>
      <c r="K3340" s="181">
        <v>8581.5030809414056</v>
      </c>
      <c r="L3340" s="181">
        <v>8620.5563421142579</v>
      </c>
      <c r="M3340" s="181">
        <v>8659.6395566519059</v>
      </c>
      <c r="N3340" s="181">
        <v>8698.3486680194237</v>
      </c>
      <c r="O3340" s="181">
        <v>8736.1911399565761</v>
      </c>
      <c r="P3340" s="181">
        <v>8773.8252140156546</v>
      </c>
      <c r="Q3340" s="181">
        <v>8811.8259549451777</v>
      </c>
      <c r="R3340" s="181">
        <v>8849.4783679006032</v>
      </c>
      <c r="S3340" s="181">
        <v>8886.6404969804044</v>
      </c>
      <c r="T3340" s="181">
        <v>8923.5001629102317</v>
      </c>
      <c r="U3340" s="181">
        <v>8959.6931295854702</v>
      </c>
      <c r="V3340" s="181">
        <v>8994.5902941489003</v>
      </c>
      <c r="W3340" s="181">
        <v>9028.1110927453174</v>
      </c>
      <c r="X3340" s="181">
        <v>9060.22099363093</v>
      </c>
      <c r="Y3340" s="181">
        <v>9091.1161760705509</v>
      </c>
    </row>
    <row r="3341" spans="1:25" x14ac:dyDescent="0.25">
      <c r="A3341" s="178" t="s">
        <v>2945</v>
      </c>
      <c r="B3341" s="178" t="s">
        <v>853</v>
      </c>
      <c r="C3341" s="178" t="s">
        <v>218</v>
      </c>
      <c r="D3341" s="178" t="s">
        <v>3070</v>
      </c>
      <c r="E3341" s="181">
        <v>5017.0697087617573</v>
      </c>
      <c r="F3341" s="181">
        <v>5070.5664199929679</v>
      </c>
      <c r="G3341" s="181">
        <v>5132.3303486445293</v>
      </c>
      <c r="H3341" s="181">
        <v>5199.892659112058</v>
      </c>
      <c r="I3341" s="181">
        <v>5271.8018658942456</v>
      </c>
      <c r="J3341" s="182">
        <v>5346.7558912669056</v>
      </c>
      <c r="K3341" s="181">
        <v>5423.8259114360499</v>
      </c>
      <c r="L3341" s="181">
        <v>5502.3773965167475</v>
      </c>
      <c r="M3341" s="181">
        <v>5581.7545189545335</v>
      </c>
      <c r="N3341" s="181">
        <v>5661.3954462195461</v>
      </c>
      <c r="O3341" s="181">
        <v>5740.6999950356885</v>
      </c>
      <c r="P3341" s="181">
        <v>5819.8939468024901</v>
      </c>
      <c r="Q3341" s="181">
        <v>5899.2346495046449</v>
      </c>
      <c r="R3341" s="181">
        <v>5978.1801919947357</v>
      </c>
      <c r="S3341" s="181">
        <v>6056.5264847418985</v>
      </c>
      <c r="T3341" s="181">
        <v>6134.0721908344613</v>
      </c>
      <c r="U3341" s="181">
        <v>6210.7555899782164</v>
      </c>
      <c r="V3341" s="181">
        <v>6286.5490056803465</v>
      </c>
      <c r="W3341" s="181">
        <v>6361.3400682778283</v>
      </c>
      <c r="X3341" s="181">
        <v>6435.0125961873655</v>
      </c>
      <c r="Y3341" s="181">
        <v>6507.4290243875148</v>
      </c>
    </row>
    <row r="3342" spans="1:25" x14ac:dyDescent="0.25">
      <c r="A3342" s="178" t="s">
        <v>2945</v>
      </c>
      <c r="B3342" s="178" t="s">
        <v>853</v>
      </c>
      <c r="C3342" s="178" t="s">
        <v>240</v>
      </c>
      <c r="D3342" s="178" t="s">
        <v>241</v>
      </c>
      <c r="E3342" s="181">
        <v>4723.7984414008861</v>
      </c>
      <c r="F3342" s="181">
        <v>4657.4144283280866</v>
      </c>
      <c r="G3342" s="181">
        <v>4598.8790099006847</v>
      </c>
      <c r="H3342" s="181">
        <v>4545.5089596842372</v>
      </c>
      <c r="I3342" s="181">
        <v>4495.7252093752086</v>
      </c>
      <c r="J3342" s="182">
        <v>4448.2107171196494</v>
      </c>
      <c r="K3342" s="181">
        <v>4402.0688213874828</v>
      </c>
      <c r="L3342" s="181">
        <v>4356.7167202188684</v>
      </c>
      <c r="M3342" s="181">
        <v>4311.6083990588904</v>
      </c>
      <c r="N3342" s="181">
        <v>4266.320323160202</v>
      </c>
      <c r="O3342" s="181">
        <v>4220.4423500357698</v>
      </c>
      <c r="P3342" s="181">
        <v>4174.1985222448466</v>
      </c>
      <c r="Q3342" s="181">
        <v>4127.8162991766258</v>
      </c>
      <c r="R3342" s="181">
        <v>4080.9577837459219</v>
      </c>
      <c r="S3342" s="181">
        <v>4033.5447328107766</v>
      </c>
      <c r="T3342" s="181">
        <v>3985.5112373009642</v>
      </c>
      <c r="U3342" s="181">
        <v>3936.889549166634</v>
      </c>
      <c r="V3342" s="181">
        <v>3887.7333362183454</v>
      </c>
      <c r="W3342" s="181">
        <v>3838.0433774362</v>
      </c>
      <c r="X3342" s="181">
        <v>3787.821435818636</v>
      </c>
      <c r="Y3342" s="181">
        <v>3737.0601694102952</v>
      </c>
    </row>
    <row r="3343" spans="1:25" x14ac:dyDescent="0.25">
      <c r="A3343" s="178" t="s">
        <v>2945</v>
      </c>
      <c r="B3343" s="178" t="s">
        <v>855</v>
      </c>
      <c r="C3343" s="178" t="s">
        <v>218</v>
      </c>
      <c r="D3343" s="178" t="s">
        <v>613</v>
      </c>
      <c r="E3343" s="181">
        <v>3857.2719272733389</v>
      </c>
      <c r="F3343" s="181">
        <v>3799.2330840912518</v>
      </c>
      <c r="G3343" s="181">
        <v>3746.9309648122398</v>
      </c>
      <c r="H3343" s="181">
        <v>3698.7231933206181</v>
      </c>
      <c r="I3343" s="181">
        <v>3653.5546570117949</v>
      </c>
      <c r="J3343" s="182">
        <v>3610.4948229324718</v>
      </c>
      <c r="K3343" s="181">
        <v>3568.8701039334815</v>
      </c>
      <c r="L3343" s="181">
        <v>3528.2572169757022</v>
      </c>
      <c r="M3343" s="181">
        <v>3488.2295797235834</v>
      </c>
      <c r="N3343" s="181">
        <v>3448.4270896195826</v>
      </c>
      <c r="O3343" s="181">
        <v>3408.5223770706671</v>
      </c>
      <c r="P3343" s="181">
        <v>3368.700206513397</v>
      </c>
      <c r="Q3343" s="181">
        <v>3329.1433205355788</v>
      </c>
      <c r="R3343" s="181">
        <v>3289.5393579434476</v>
      </c>
      <c r="S3343" s="181">
        <v>3249.7915708330834</v>
      </c>
      <c r="T3343" s="181">
        <v>3209.8812135990606</v>
      </c>
      <c r="U3343" s="181">
        <v>3169.5606206300517</v>
      </c>
      <c r="V3343" s="181">
        <v>3128.5645315395818</v>
      </c>
      <c r="W3343" s="181">
        <v>3086.9122474047495</v>
      </c>
      <c r="X3343" s="181">
        <v>3044.6174340857451</v>
      </c>
      <c r="Y3343" s="181">
        <v>3001.7345176771823</v>
      </c>
    </row>
    <row r="3344" spans="1:25" x14ac:dyDescent="0.25">
      <c r="A3344" s="178" t="s">
        <v>2945</v>
      </c>
      <c r="B3344" s="178" t="s">
        <v>855</v>
      </c>
      <c r="C3344" s="178" t="s">
        <v>638</v>
      </c>
      <c r="D3344" s="178" t="s">
        <v>3071</v>
      </c>
      <c r="E3344" s="181">
        <v>3041.9549076364633</v>
      </c>
      <c r="F3344" s="181">
        <v>3054.684242371055</v>
      </c>
      <c r="G3344" s="181">
        <v>3071.4535252703531</v>
      </c>
      <c r="H3344" s="181">
        <v>3091.1348969145188</v>
      </c>
      <c r="I3344" s="181">
        <v>3113.0034849191811</v>
      </c>
      <c r="J3344" s="182">
        <v>3136.3794191647085</v>
      </c>
      <c r="K3344" s="181">
        <v>3160.7524312106152</v>
      </c>
      <c r="L3344" s="181">
        <v>3185.7951636587691</v>
      </c>
      <c r="M3344" s="181">
        <v>3211.1496182034866</v>
      </c>
      <c r="N3344" s="181">
        <v>3236.4909688850785</v>
      </c>
      <c r="O3344" s="181">
        <v>3261.499915168039</v>
      </c>
      <c r="P3344" s="181">
        <v>3286.3321528858792</v>
      </c>
      <c r="Q3344" s="181">
        <v>3311.1545749244069</v>
      </c>
      <c r="R3344" s="181">
        <v>3335.6457437373483</v>
      </c>
      <c r="S3344" s="181">
        <v>3359.6823095187806</v>
      </c>
      <c r="T3344" s="181">
        <v>3383.2145224040446</v>
      </c>
      <c r="U3344" s="181">
        <v>3405.9440421910422</v>
      </c>
      <c r="V3344" s="181">
        <v>3427.5313367041099</v>
      </c>
      <c r="W3344" s="181">
        <v>3447.9302460008944</v>
      </c>
      <c r="X3344" s="181">
        <v>3467.0873856112789</v>
      </c>
      <c r="Y3344" s="181">
        <v>3484.9953901147155</v>
      </c>
    </row>
    <row r="3345" spans="1:25" x14ac:dyDescent="0.25">
      <c r="A3345" s="178" t="s">
        <v>2945</v>
      </c>
      <c r="B3345" s="178" t="s">
        <v>855</v>
      </c>
      <c r="C3345" s="178" t="s">
        <v>240</v>
      </c>
      <c r="D3345" s="178" t="s">
        <v>241</v>
      </c>
      <c r="E3345" s="181">
        <v>16075.858495530078</v>
      </c>
      <c r="F3345" s="181">
        <v>16178.088191643619</v>
      </c>
      <c r="G3345" s="181">
        <v>16304.04288131594</v>
      </c>
      <c r="H3345" s="181">
        <v>16447.95816636772</v>
      </c>
      <c r="I3345" s="181">
        <v>16606.178020840853</v>
      </c>
      <c r="J3345" s="182">
        <v>16775.261511321187</v>
      </c>
      <c r="K3345" s="181">
        <v>16952.649862884638</v>
      </c>
      <c r="L3345" s="181">
        <v>17136.746795089755</v>
      </c>
      <c r="M3345" s="181">
        <v>17325.777822272765</v>
      </c>
      <c r="N3345" s="181">
        <v>17518.130787982933</v>
      </c>
      <c r="O3345" s="181">
        <v>17712.206089132167</v>
      </c>
      <c r="P3345" s="181">
        <v>17908.973094244622</v>
      </c>
      <c r="Q3345" s="181">
        <v>18109.477705251229</v>
      </c>
      <c r="R3345" s="181">
        <v>18312.102651891953</v>
      </c>
      <c r="S3345" s="181">
        <v>18516.299707421826</v>
      </c>
      <c r="T3345" s="181">
        <v>18721.920175033491</v>
      </c>
      <c r="U3345" s="181">
        <v>18927.431925215256</v>
      </c>
      <c r="V3345" s="181">
        <v>19131.046227799841</v>
      </c>
      <c r="W3345" s="181">
        <v>19332.585399416159</v>
      </c>
      <c r="X3345" s="181">
        <v>19531.824608028135</v>
      </c>
      <c r="Y3345" s="181">
        <v>19728.79162900534</v>
      </c>
    </row>
    <row r="3346" spans="1:25" x14ac:dyDescent="0.25">
      <c r="A3346" s="178" t="s">
        <v>2945</v>
      </c>
      <c r="B3346" s="178" t="s">
        <v>860</v>
      </c>
      <c r="C3346" s="178" t="s">
        <v>218</v>
      </c>
      <c r="D3346" s="178" t="s">
        <v>3072</v>
      </c>
      <c r="E3346" s="181">
        <v>10175.469984209876</v>
      </c>
      <c r="F3346" s="181">
        <v>10074.801505157811</v>
      </c>
      <c r="G3346" s="181">
        <v>9987.3797973251694</v>
      </c>
      <c r="H3346" s="181">
        <v>9908.5772090240334</v>
      </c>
      <c r="I3346" s="181">
        <v>9835.8439264735134</v>
      </c>
      <c r="J3346" s="182">
        <v>9766.9469483908197</v>
      </c>
      <c r="K3346" s="181">
        <v>9700.3074678734429</v>
      </c>
      <c r="L3346" s="181">
        <v>9634.9352788717042</v>
      </c>
      <c r="M3346" s="181">
        <v>9569.8102427392223</v>
      </c>
      <c r="N3346" s="181">
        <v>9504.1472321505498</v>
      </c>
      <c r="O3346" s="181">
        <v>9437.2264347991622</v>
      </c>
      <c r="P3346" s="181">
        <v>9369.6901323383863</v>
      </c>
      <c r="Q3346" s="181">
        <v>9302.1717150680433</v>
      </c>
      <c r="R3346" s="181">
        <v>9234.0306793849668</v>
      </c>
      <c r="S3346" s="181">
        <v>9165.3210526618677</v>
      </c>
      <c r="T3346" s="181">
        <v>9096.202930315656</v>
      </c>
      <c r="U3346" s="181">
        <v>9026.1827265161228</v>
      </c>
      <c r="V3346" s="181">
        <v>8954.7293800389798</v>
      </c>
      <c r="W3346" s="181">
        <v>8881.9737995706964</v>
      </c>
      <c r="X3346" s="181">
        <v>8808.0985742013218</v>
      </c>
      <c r="Y3346" s="181">
        <v>8733.2845718333301</v>
      </c>
    </row>
    <row r="3347" spans="1:25" x14ac:dyDescent="0.25">
      <c r="A3347" s="178" t="s">
        <v>2945</v>
      </c>
      <c r="B3347" s="178" t="s">
        <v>860</v>
      </c>
      <c r="C3347" s="178" t="s">
        <v>530</v>
      </c>
      <c r="D3347" s="178" t="s">
        <v>591</v>
      </c>
      <c r="E3347" s="181">
        <v>3322.7268672225177</v>
      </c>
      <c r="F3347" s="181">
        <v>3345.3346192074932</v>
      </c>
      <c r="G3347" s="181">
        <v>3372.2326799443172</v>
      </c>
      <c r="H3347" s="181">
        <v>3402.0458786971244</v>
      </c>
      <c r="I3347" s="181">
        <v>3434.0245681465735</v>
      </c>
      <c r="J3347" s="182">
        <v>3467.4762789265255</v>
      </c>
      <c r="K3347" s="181">
        <v>3501.8946041259883</v>
      </c>
      <c r="L3347" s="181">
        <v>3536.9528747328122</v>
      </c>
      <c r="M3347" s="181">
        <v>3572.2899269882309</v>
      </c>
      <c r="N3347" s="181">
        <v>3607.6087284257105</v>
      </c>
      <c r="O3347" s="181">
        <v>3642.6173340457599</v>
      </c>
      <c r="P3347" s="181">
        <v>3677.5391408568262</v>
      </c>
      <c r="Q3347" s="181">
        <v>3712.6099846962311</v>
      </c>
      <c r="R3347" s="181">
        <v>3747.5651372408538</v>
      </c>
      <c r="S3347" s="181">
        <v>3782.4087574984819</v>
      </c>
      <c r="T3347" s="181">
        <v>3817.1903688986436</v>
      </c>
      <c r="U3347" s="181">
        <v>3851.6844550012606</v>
      </c>
      <c r="V3347" s="181">
        <v>3885.6344967068621</v>
      </c>
      <c r="W3347" s="181">
        <v>3919.0596089836708</v>
      </c>
      <c r="X3347" s="181">
        <v>3952.0046654645339</v>
      </c>
      <c r="Y3347" s="181">
        <v>3984.5180170152921</v>
      </c>
    </row>
    <row r="3348" spans="1:25" x14ac:dyDescent="0.25">
      <c r="A3348" s="178" t="s">
        <v>2945</v>
      </c>
      <c r="B3348" s="178" t="s">
        <v>860</v>
      </c>
      <c r="C3348" s="178" t="s">
        <v>512</v>
      </c>
      <c r="D3348" s="178" t="s">
        <v>3073</v>
      </c>
      <c r="E3348" s="181">
        <v>2120.6516733618946</v>
      </c>
      <c r="F3348" s="181">
        <v>2157.255719535593</v>
      </c>
      <c r="G3348" s="181">
        <v>2197.1867171374356</v>
      </c>
      <c r="H3348" s="181">
        <v>2239.6335568742174</v>
      </c>
      <c r="I3348" s="181">
        <v>2284.1654897151516</v>
      </c>
      <c r="J3348" s="182">
        <v>2330.3708242471344</v>
      </c>
      <c r="K3348" s="181">
        <v>2377.9459255728316</v>
      </c>
      <c r="L3348" s="181">
        <v>2426.6969527325982</v>
      </c>
      <c r="M3348" s="181">
        <v>2476.3973930994375</v>
      </c>
      <c r="N3348" s="181">
        <v>2526.855667796814</v>
      </c>
      <c r="O3348" s="181">
        <v>2577.8754156220984</v>
      </c>
      <c r="P3348" s="181">
        <v>2629.6203163922805</v>
      </c>
      <c r="Q3348" s="181">
        <v>2682.2696705699009</v>
      </c>
      <c r="R3348" s="181">
        <v>2735.6445560368079</v>
      </c>
      <c r="S3348" s="181">
        <v>2789.7565547266868</v>
      </c>
      <c r="T3348" s="181">
        <v>2844.6512720307937</v>
      </c>
      <c r="U3348" s="181">
        <v>2900.1688445536793</v>
      </c>
      <c r="V3348" s="181">
        <v>2956.118885284257</v>
      </c>
      <c r="W3348" s="181">
        <v>3012.5147833474516</v>
      </c>
      <c r="X3348" s="181">
        <v>3069.3904258020107</v>
      </c>
      <c r="Y3348" s="181">
        <v>3126.783764645324</v>
      </c>
    </row>
    <row r="3349" spans="1:25" x14ac:dyDescent="0.25">
      <c r="A3349" s="178" t="s">
        <v>2945</v>
      </c>
      <c r="B3349" s="178" t="s">
        <v>860</v>
      </c>
      <c r="C3349" s="178" t="s">
        <v>240</v>
      </c>
      <c r="D3349" s="178" t="s">
        <v>241</v>
      </c>
      <c r="E3349" s="181">
        <v>4144.7715264222179</v>
      </c>
      <c r="F3349" s="181">
        <v>4182.2786694405095</v>
      </c>
      <c r="G3349" s="181">
        <v>4225.4668305271134</v>
      </c>
      <c r="H3349" s="181">
        <v>4272.6517022011249</v>
      </c>
      <c r="I3349" s="181">
        <v>4322.9217053471657</v>
      </c>
      <c r="J3349" s="182">
        <v>4375.4294712972514</v>
      </c>
      <c r="K3349" s="181">
        <v>4429.5553430952559</v>
      </c>
      <c r="L3349" s="181">
        <v>4484.901874598896</v>
      </c>
      <c r="M3349" s="181">
        <v>4541.0240711763508</v>
      </c>
      <c r="N3349" s="181">
        <v>4597.5543428255642</v>
      </c>
      <c r="O3349" s="181">
        <v>4654.1279129980412</v>
      </c>
      <c r="P3349" s="181">
        <v>4711.0363836173847</v>
      </c>
      <c r="Q3349" s="181">
        <v>4768.5903826646609</v>
      </c>
      <c r="R3349" s="181">
        <v>4826.4592209939201</v>
      </c>
      <c r="S3349" s="181">
        <v>4884.6559022733527</v>
      </c>
      <c r="T3349" s="181">
        <v>4943.2523192791814</v>
      </c>
      <c r="U3349" s="181">
        <v>5001.9639935633568</v>
      </c>
      <c r="V3349" s="181">
        <v>5060.4628300165032</v>
      </c>
      <c r="W3349" s="181">
        <v>5118.7768958149891</v>
      </c>
      <c r="X3349" s="181">
        <v>5176.9682157104717</v>
      </c>
      <c r="Y3349" s="181">
        <v>5235.1040101844947</v>
      </c>
    </row>
    <row r="3350" spans="1:25" x14ac:dyDescent="0.25">
      <c r="A3350" s="178" t="s">
        <v>2945</v>
      </c>
      <c r="B3350" s="178" t="s">
        <v>862</v>
      </c>
      <c r="C3350" s="178" t="s">
        <v>218</v>
      </c>
      <c r="D3350" s="178" t="s">
        <v>3074</v>
      </c>
      <c r="E3350" s="181">
        <v>5642.8046756540652</v>
      </c>
      <c r="F3350" s="181">
        <v>5630.3867603482622</v>
      </c>
      <c r="G3350" s="181">
        <v>5626.8112894414417</v>
      </c>
      <c r="H3350" s="181">
        <v>5629.5876943893454</v>
      </c>
      <c r="I3350" s="181">
        <v>5637.2112590203769</v>
      </c>
      <c r="J3350" s="182">
        <v>5648.3637762831722</v>
      </c>
      <c r="K3350" s="181">
        <v>5662.1515769602202</v>
      </c>
      <c r="L3350" s="181">
        <v>5677.957313775637</v>
      </c>
      <c r="M3350" s="181">
        <v>5695.1423649084954</v>
      </c>
      <c r="N3350" s="181">
        <v>5713.1922306841916</v>
      </c>
      <c r="O3350" s="181">
        <v>5731.5900792203556</v>
      </c>
      <c r="P3350" s="181">
        <v>5750.587517793354</v>
      </c>
      <c r="Q3350" s="181">
        <v>5770.4588193496784</v>
      </c>
      <c r="R3350" s="181">
        <v>5790.712680302172</v>
      </c>
      <c r="S3350" s="181">
        <v>5811.1498792193288</v>
      </c>
      <c r="T3350" s="181">
        <v>5831.3976575723755</v>
      </c>
      <c r="U3350" s="181">
        <v>5851.3237848502722</v>
      </c>
      <c r="V3350" s="181">
        <v>5871.023878807734</v>
      </c>
      <c r="W3350" s="181">
        <v>5890.4051779008905</v>
      </c>
      <c r="X3350" s="181">
        <v>5909.3203492664516</v>
      </c>
      <c r="Y3350" s="181">
        <v>5927.4070819479957</v>
      </c>
    </row>
    <row r="3351" spans="1:25" x14ac:dyDescent="0.25">
      <c r="A3351" s="178" t="s">
        <v>2945</v>
      </c>
      <c r="B3351" s="178" t="s">
        <v>862</v>
      </c>
      <c r="C3351" s="178" t="s">
        <v>240</v>
      </c>
      <c r="D3351" s="178" t="s">
        <v>241</v>
      </c>
      <c r="E3351" s="181">
        <v>10645.787293745198</v>
      </c>
      <c r="F3351" s="181">
        <v>10610.852827118852</v>
      </c>
      <c r="G3351" s="181">
        <v>10592.729663661235</v>
      </c>
      <c r="H3351" s="181">
        <v>10586.679151818735</v>
      </c>
      <c r="I3351" s="181">
        <v>10589.835458870619</v>
      </c>
      <c r="J3351" s="182">
        <v>10599.695338735402</v>
      </c>
      <c r="K3351" s="181">
        <v>10614.562233435792</v>
      </c>
      <c r="L3351" s="181">
        <v>10633.264355244153</v>
      </c>
      <c r="M3351" s="181">
        <v>10654.59512611904</v>
      </c>
      <c r="N3351" s="181">
        <v>10677.584993276554</v>
      </c>
      <c r="O3351" s="181">
        <v>10701.264047584282</v>
      </c>
      <c r="P3351" s="181">
        <v>10726.099603632752</v>
      </c>
      <c r="Q3351" s="181">
        <v>10752.599404020873</v>
      </c>
      <c r="R3351" s="181">
        <v>10779.844087472036</v>
      </c>
      <c r="S3351" s="181">
        <v>10807.461119186915</v>
      </c>
      <c r="T3351" s="181">
        <v>10834.756984747532</v>
      </c>
      <c r="U3351" s="181">
        <v>10861.487286627116</v>
      </c>
      <c r="V3351" s="181">
        <v>10887.831069663471</v>
      </c>
      <c r="W3351" s="181">
        <v>10913.617656706772</v>
      </c>
      <c r="X3351" s="181">
        <v>10938.575961657953</v>
      </c>
      <c r="Y3351" s="181">
        <v>10962.038281951731</v>
      </c>
    </row>
    <row r="3352" spans="1:25" x14ac:dyDescent="0.25">
      <c r="A3352" s="178" t="s">
        <v>2945</v>
      </c>
      <c r="B3352" s="178" t="s">
        <v>864</v>
      </c>
      <c r="C3352" s="178" t="s">
        <v>218</v>
      </c>
      <c r="D3352" s="178" t="s">
        <v>1234</v>
      </c>
      <c r="E3352" s="181">
        <v>3996.2551346897653</v>
      </c>
      <c r="F3352" s="181">
        <v>4060.131564898049</v>
      </c>
      <c r="G3352" s="181">
        <v>4123.1642799284054</v>
      </c>
      <c r="H3352" s="181">
        <v>4185.6531888278951</v>
      </c>
      <c r="I3352" s="181">
        <v>4247.9539720526627</v>
      </c>
      <c r="J3352" s="182">
        <v>4310.1411300968821</v>
      </c>
      <c r="K3352" s="181">
        <v>4372.303293799635</v>
      </c>
      <c r="L3352" s="181">
        <v>4434.5814486907311</v>
      </c>
      <c r="M3352" s="181">
        <v>4496.9412569895576</v>
      </c>
      <c r="N3352" s="181">
        <v>4559.3413320638165</v>
      </c>
      <c r="O3352" s="181">
        <v>4621.6509058943129</v>
      </c>
      <c r="P3352" s="181">
        <v>4684.3486620161912</v>
      </c>
      <c r="Q3352" s="181">
        <v>4747.9064566779307</v>
      </c>
      <c r="R3352" s="181">
        <v>4812.0826261727798</v>
      </c>
      <c r="S3352" s="181">
        <v>4876.8910202140423</v>
      </c>
      <c r="T3352" s="181">
        <v>4942.1590685007714</v>
      </c>
      <c r="U3352" s="181">
        <v>5007.5568620250569</v>
      </c>
      <c r="V3352" s="181">
        <v>5072.9369980398124</v>
      </c>
      <c r="W3352" s="181">
        <v>5138.3210539051524</v>
      </c>
      <c r="X3352" s="181">
        <v>5203.683969064009</v>
      </c>
      <c r="Y3352" s="181">
        <v>5268.7834507268026</v>
      </c>
    </row>
    <row r="3353" spans="1:25" x14ac:dyDescent="0.25">
      <c r="A3353" s="178" t="s">
        <v>2945</v>
      </c>
      <c r="B3353" s="178" t="s">
        <v>864</v>
      </c>
      <c r="C3353" s="178" t="s">
        <v>475</v>
      </c>
      <c r="D3353" s="178" t="s">
        <v>3075</v>
      </c>
      <c r="E3353" s="181">
        <v>9191.7933464227463</v>
      </c>
      <c r="F3353" s="181">
        <v>9291.4453725562689</v>
      </c>
      <c r="G3353" s="181">
        <v>9387.9320305586261</v>
      </c>
      <c r="H3353" s="181">
        <v>9481.9719347659611</v>
      </c>
      <c r="I3353" s="181">
        <v>9574.3952808850681</v>
      </c>
      <c r="J3353" s="182">
        <v>9665.3852364927479</v>
      </c>
      <c r="K3353" s="181">
        <v>9755.1529806929484</v>
      </c>
      <c r="L3353" s="181">
        <v>9844.0218015979317</v>
      </c>
      <c r="M3353" s="181">
        <v>9931.9213579418574</v>
      </c>
      <c r="N3353" s="181">
        <v>10018.767328680362</v>
      </c>
      <c r="O3353" s="181">
        <v>10104.281782639531</v>
      </c>
      <c r="P3353" s="181">
        <v>10189.518220850359</v>
      </c>
      <c r="Q3353" s="181">
        <v>10275.494191498581</v>
      </c>
      <c r="R3353" s="181">
        <v>10361.670237514909</v>
      </c>
      <c r="S3353" s="181">
        <v>10448.065061877198</v>
      </c>
      <c r="T3353" s="181">
        <v>10534.299549276651</v>
      </c>
      <c r="U3353" s="181">
        <v>10619.668502594539</v>
      </c>
      <c r="V3353" s="181">
        <v>10703.866062967028</v>
      </c>
      <c r="W3353" s="181">
        <v>10786.94738796164</v>
      </c>
      <c r="X3353" s="181">
        <v>10868.869235214388</v>
      </c>
      <c r="Y3353" s="181">
        <v>10949.137925276087</v>
      </c>
    </row>
    <row r="3354" spans="1:25" x14ac:dyDescent="0.25">
      <c r="A3354" s="178" t="s">
        <v>2945</v>
      </c>
      <c r="B3354" s="178" t="s">
        <v>864</v>
      </c>
      <c r="C3354" s="178" t="s">
        <v>240</v>
      </c>
      <c r="D3354" s="178" t="s">
        <v>241</v>
      </c>
      <c r="E3354" s="181">
        <v>12569.096452367326</v>
      </c>
      <c r="F3354" s="181">
        <v>12600.23334661091</v>
      </c>
      <c r="G3354" s="181">
        <v>12626.369878998288</v>
      </c>
      <c r="H3354" s="181">
        <v>12648.591990788431</v>
      </c>
      <c r="I3354" s="181">
        <v>12668.098640113132</v>
      </c>
      <c r="J3354" s="182">
        <v>12685.201410630219</v>
      </c>
      <c r="K3354" s="181">
        <v>12700.238756946443</v>
      </c>
      <c r="L3354" s="181">
        <v>12713.683487069295</v>
      </c>
      <c r="M3354" s="181">
        <v>12725.489388078302</v>
      </c>
      <c r="N3354" s="181">
        <v>12735.594205256721</v>
      </c>
      <c r="O3354" s="181">
        <v>12743.693717315346</v>
      </c>
      <c r="P3354" s="181">
        <v>12751.159592534779</v>
      </c>
      <c r="Q3354" s="181">
        <v>12759.276687690477</v>
      </c>
      <c r="R3354" s="181">
        <v>12767.372021581506</v>
      </c>
      <c r="S3354" s="181">
        <v>12775.475761036305</v>
      </c>
      <c r="T3354" s="181">
        <v>12783.134545658053</v>
      </c>
      <c r="U3354" s="181">
        <v>12789.516118142277</v>
      </c>
      <c r="V3354" s="181">
        <v>12794.290657847521</v>
      </c>
      <c r="W3354" s="181">
        <v>12797.566671647388</v>
      </c>
      <c r="X3354" s="181">
        <v>12799.333778789713</v>
      </c>
      <c r="Y3354" s="181">
        <v>12799.055550569103</v>
      </c>
    </row>
    <row r="3355" spans="1:25" x14ac:dyDescent="0.25">
      <c r="A3355" s="178" t="s">
        <v>2945</v>
      </c>
      <c r="B3355" s="178" t="s">
        <v>870</v>
      </c>
      <c r="C3355" s="178" t="s">
        <v>218</v>
      </c>
      <c r="D3355" s="178" t="s">
        <v>3076</v>
      </c>
      <c r="E3355" s="181">
        <v>19166.7867632862</v>
      </c>
      <c r="F3355" s="181">
        <v>19458.777259982133</v>
      </c>
      <c r="G3355" s="181">
        <v>19751.931552410533</v>
      </c>
      <c r="H3355" s="181">
        <v>20044.596652743487</v>
      </c>
      <c r="I3355" s="181">
        <v>20336.686618181335</v>
      </c>
      <c r="J3355" s="182">
        <v>20627.251580566724</v>
      </c>
      <c r="K3355" s="181">
        <v>20915.731315666693</v>
      </c>
      <c r="L3355" s="181">
        <v>21201.898715627776</v>
      </c>
      <c r="M3355" s="181">
        <v>21484.864250460472</v>
      </c>
      <c r="N3355" s="181">
        <v>21763.779816139595</v>
      </c>
      <c r="O3355" s="181">
        <v>22037.471478835869</v>
      </c>
      <c r="P3355" s="181">
        <v>22307.690937075819</v>
      </c>
      <c r="Q3355" s="181">
        <v>22576.165107191446</v>
      </c>
      <c r="R3355" s="181">
        <v>22841.416063205306</v>
      </c>
      <c r="S3355" s="181">
        <v>23103.189145171491</v>
      </c>
      <c r="T3355" s="181">
        <v>23361.3678904933</v>
      </c>
      <c r="U3355" s="181">
        <v>23615.808918364066</v>
      </c>
      <c r="V3355" s="181">
        <v>23866.340643178883</v>
      </c>
      <c r="W3355" s="181">
        <v>24112.885336131818</v>
      </c>
      <c r="X3355" s="181">
        <v>24355.274887721025</v>
      </c>
      <c r="Y3355" s="181">
        <v>24593.274467827741</v>
      </c>
    </row>
    <row r="3356" spans="1:25" x14ac:dyDescent="0.25">
      <c r="A3356" s="178" t="s">
        <v>2945</v>
      </c>
      <c r="B3356" s="178" t="s">
        <v>870</v>
      </c>
      <c r="C3356" s="178" t="s">
        <v>530</v>
      </c>
      <c r="D3356" s="178" t="s">
        <v>3077</v>
      </c>
      <c r="E3356" s="181">
        <v>3808.3677960334944</v>
      </c>
      <c r="F3356" s="181">
        <v>3778.6377202857475</v>
      </c>
      <c r="G3356" s="181">
        <v>3748.5164119813512</v>
      </c>
      <c r="H3356" s="181">
        <v>3717.7253453295089</v>
      </c>
      <c r="I3356" s="181">
        <v>3686.2969158115397</v>
      </c>
      <c r="J3356" s="182">
        <v>3654.1100097531194</v>
      </c>
      <c r="K3356" s="181">
        <v>3621.1243818669063</v>
      </c>
      <c r="L3356" s="181">
        <v>3587.3626308489265</v>
      </c>
      <c r="M3356" s="181">
        <v>3552.7387610980954</v>
      </c>
      <c r="N3356" s="181">
        <v>3517.184249847614</v>
      </c>
      <c r="O3356" s="181">
        <v>3480.5886156292754</v>
      </c>
      <c r="P3356" s="181">
        <v>3443.3065360857886</v>
      </c>
      <c r="Q3356" s="181">
        <v>3405.6606902109952</v>
      </c>
      <c r="R3356" s="181">
        <v>3367.4748786769924</v>
      </c>
      <c r="S3356" s="181">
        <v>3328.7670928508646</v>
      </c>
      <c r="T3356" s="181">
        <v>3289.5756662168747</v>
      </c>
      <c r="U3356" s="181">
        <v>3249.9342430234956</v>
      </c>
      <c r="V3356" s="181">
        <v>3209.8720310765466</v>
      </c>
      <c r="W3356" s="181">
        <v>3169.4302634199034</v>
      </c>
      <c r="X3356" s="181">
        <v>3128.6371010459989</v>
      </c>
      <c r="Y3356" s="181">
        <v>3087.5119561886718</v>
      </c>
    </row>
    <row r="3357" spans="1:25" x14ac:dyDescent="0.25">
      <c r="A3357" s="178" t="s">
        <v>2945</v>
      </c>
      <c r="B3357" s="178" t="s">
        <v>870</v>
      </c>
      <c r="C3357" s="178" t="s">
        <v>506</v>
      </c>
      <c r="D3357" s="178" t="s">
        <v>3078</v>
      </c>
      <c r="E3357" s="181">
        <v>2734.6295297205033</v>
      </c>
      <c r="F3357" s="181">
        <v>2770.1351167876678</v>
      </c>
      <c r="G3357" s="181">
        <v>2805.635163346577</v>
      </c>
      <c r="H3357" s="181">
        <v>2840.8948772066915</v>
      </c>
      <c r="I3357" s="181">
        <v>2875.903149560042</v>
      </c>
      <c r="J3357" s="182">
        <v>2910.5270747874633</v>
      </c>
      <c r="K3357" s="181">
        <v>2944.6897888392932</v>
      </c>
      <c r="L3357" s="181">
        <v>2978.3619138701779</v>
      </c>
      <c r="M3357" s="181">
        <v>3011.4214962857909</v>
      </c>
      <c r="N3357" s="181">
        <v>3043.7534703399592</v>
      </c>
      <c r="O3357" s="181">
        <v>3075.1983394714098</v>
      </c>
      <c r="P3357" s="181">
        <v>3106.0053909415619</v>
      </c>
      <c r="Q3357" s="181">
        <v>3136.418283382247</v>
      </c>
      <c r="R3357" s="181">
        <v>3166.2342830515686</v>
      </c>
      <c r="S3357" s="181">
        <v>3195.4216549963189</v>
      </c>
      <c r="T3357" s="181">
        <v>3223.9680336741835</v>
      </c>
      <c r="U3357" s="181">
        <v>3251.8574737537015</v>
      </c>
      <c r="V3357" s="181">
        <v>3279.070313695383</v>
      </c>
      <c r="W3357" s="181">
        <v>3305.5999510351717</v>
      </c>
      <c r="X3357" s="181">
        <v>3331.4274978170088</v>
      </c>
      <c r="Y3357" s="181">
        <v>3356.5251463167897</v>
      </c>
    </row>
    <row r="3358" spans="1:25" x14ac:dyDescent="0.25">
      <c r="A3358" s="178" t="s">
        <v>2945</v>
      </c>
      <c r="B3358" s="178" t="s">
        <v>870</v>
      </c>
      <c r="C3358" s="178" t="s">
        <v>240</v>
      </c>
      <c r="D3358" s="178" t="s">
        <v>241</v>
      </c>
      <c r="E3358" s="181">
        <v>9561.0449976706459</v>
      </c>
      <c r="F3358" s="181">
        <v>9544.5934943236298</v>
      </c>
      <c r="G3358" s="181">
        <v>9527.2379195396843</v>
      </c>
      <c r="H3358" s="181">
        <v>9508.2399997114153</v>
      </c>
      <c r="I3358" s="181">
        <v>9487.6427392960359</v>
      </c>
      <c r="J3358" s="182">
        <v>9465.0922655224022</v>
      </c>
      <c r="K3358" s="181">
        <v>9440.4360314419228</v>
      </c>
      <c r="L3358" s="181">
        <v>9413.6820317862912</v>
      </c>
      <c r="M3358" s="181">
        <v>9384.5512442294566</v>
      </c>
      <c r="N3358" s="181">
        <v>9352.8032862746641</v>
      </c>
      <c r="O3358" s="181">
        <v>9318.0785668708268</v>
      </c>
      <c r="P3358" s="181">
        <v>9281.2610915821097</v>
      </c>
      <c r="Q3358" s="181">
        <v>9243.1720225108274</v>
      </c>
      <c r="R3358" s="181">
        <v>9203.2917461974121</v>
      </c>
      <c r="S3358" s="181">
        <v>9161.6203406650202</v>
      </c>
      <c r="T3358" s="181">
        <v>9118.2140990040589</v>
      </c>
      <c r="U3358" s="181">
        <v>9073.117692658745</v>
      </c>
      <c r="V3358" s="181">
        <v>9026.3644958918539</v>
      </c>
      <c r="W3358" s="181">
        <v>8978.0228350498637</v>
      </c>
      <c r="X3358" s="181">
        <v>8928.1256938489605</v>
      </c>
      <c r="Y3358" s="181">
        <v>8876.6818567987721</v>
      </c>
    </row>
    <row r="3359" spans="1:25" x14ac:dyDescent="0.25">
      <c r="A3359" s="178" t="s">
        <v>2945</v>
      </c>
      <c r="B3359" s="178" t="s">
        <v>874</v>
      </c>
      <c r="C3359" s="178" t="s">
        <v>218</v>
      </c>
      <c r="D3359" s="178" t="s">
        <v>3079</v>
      </c>
      <c r="E3359" s="181">
        <v>56199.726129882685</v>
      </c>
      <c r="F3359" s="181">
        <v>56444.033734262317</v>
      </c>
      <c r="G3359" s="181">
        <v>56667.291251660041</v>
      </c>
      <c r="H3359" s="181">
        <v>56866.32078613279</v>
      </c>
      <c r="I3359" s="181">
        <v>57042.587403725454</v>
      </c>
      <c r="J3359" s="182">
        <v>57194.547713871303</v>
      </c>
      <c r="K3359" s="181">
        <v>57321.782809633478</v>
      </c>
      <c r="L3359" s="181">
        <v>57424.826568877354</v>
      </c>
      <c r="M3359" s="181">
        <v>57502.366029060278</v>
      </c>
      <c r="N3359" s="181">
        <v>57553.109462705346</v>
      </c>
      <c r="O3359" s="181">
        <v>57574.773457198789</v>
      </c>
      <c r="P3359" s="181">
        <v>57572.875020235129</v>
      </c>
      <c r="Q3359" s="181">
        <v>57552.692305922261</v>
      </c>
      <c r="R3359" s="181">
        <v>57511.17515484304</v>
      </c>
      <c r="S3359" s="181">
        <v>57448.455690769573</v>
      </c>
      <c r="T3359" s="181">
        <v>57363.689121119023</v>
      </c>
      <c r="U3359" s="181">
        <v>57255.978734880395</v>
      </c>
      <c r="V3359" s="181">
        <v>57125.60379966168</v>
      </c>
      <c r="W3359" s="181">
        <v>56973.125337855156</v>
      </c>
      <c r="X3359" s="181">
        <v>56798.863694848216</v>
      </c>
      <c r="Y3359" s="181">
        <v>56601.843410086221</v>
      </c>
    </row>
    <row r="3360" spans="1:25" x14ac:dyDescent="0.25">
      <c r="A3360" s="178" t="s">
        <v>2945</v>
      </c>
      <c r="B3360" s="178" t="s">
        <v>874</v>
      </c>
      <c r="C3360" s="178" t="s">
        <v>755</v>
      </c>
      <c r="D3360" s="178" t="s">
        <v>3080</v>
      </c>
      <c r="E3360" s="181">
        <v>4835.587126586528</v>
      </c>
      <c r="F3360" s="181">
        <v>4784.5586832019299</v>
      </c>
      <c r="G3360" s="181">
        <v>4732.222168282211</v>
      </c>
      <c r="H3360" s="181">
        <v>4678.3922569317801</v>
      </c>
      <c r="I3360" s="181">
        <v>4623.2730909715829</v>
      </c>
      <c r="J3360" s="182">
        <v>4566.8189054703698</v>
      </c>
      <c r="K3360" s="181">
        <v>4509.0772822918243</v>
      </c>
      <c r="L3360" s="181">
        <v>4450.1690725001026</v>
      </c>
      <c r="M3360" s="181">
        <v>4390.0691704802439</v>
      </c>
      <c r="N3360" s="181">
        <v>4328.7576309906008</v>
      </c>
      <c r="O3360" s="181">
        <v>4266.1443356186855</v>
      </c>
      <c r="P3360" s="181">
        <v>4202.7160996741395</v>
      </c>
      <c r="Q3360" s="181">
        <v>4138.9159800856123</v>
      </c>
      <c r="R3360" s="181">
        <v>4074.5723790699089</v>
      </c>
      <c r="S3360" s="181">
        <v>4009.7471092815176</v>
      </c>
      <c r="T3360" s="181">
        <v>3944.4324881225089</v>
      </c>
      <c r="U3360" s="181">
        <v>3878.6190477620189</v>
      </c>
      <c r="V3360" s="181">
        <v>3812.3776586726881</v>
      </c>
      <c r="W3360" s="181">
        <v>3745.7948277283972</v>
      </c>
      <c r="X3360" s="181">
        <v>3678.9375729974208</v>
      </c>
      <c r="Y3360" s="181">
        <v>3611.7873778238245</v>
      </c>
    </row>
    <row r="3361" spans="1:25" x14ac:dyDescent="0.25">
      <c r="A3361" s="178" t="s">
        <v>2945</v>
      </c>
      <c r="B3361" s="178" t="s">
        <v>874</v>
      </c>
      <c r="C3361" s="178" t="s">
        <v>512</v>
      </c>
      <c r="D3361" s="178" t="s">
        <v>3081</v>
      </c>
      <c r="E3361" s="181">
        <v>2632.2342702520195</v>
      </c>
      <c r="F3361" s="181">
        <v>2604.4571226340895</v>
      </c>
      <c r="G3361" s="181">
        <v>2575.9679310321399</v>
      </c>
      <c r="H3361" s="181">
        <v>2546.6658145130937</v>
      </c>
      <c r="I3361" s="181">
        <v>2516.661896934927</v>
      </c>
      <c r="J3361" s="182">
        <v>2485.9312663237151</v>
      </c>
      <c r="K3361" s="181">
        <v>2454.4998236939468</v>
      </c>
      <c r="L3361" s="181">
        <v>2422.4333538829833</v>
      </c>
      <c r="M3361" s="181">
        <v>2389.7181907406039</v>
      </c>
      <c r="N3361" s="181">
        <v>2356.3434771470388</v>
      </c>
      <c r="O3361" s="181">
        <v>2322.2601574721193</v>
      </c>
      <c r="P3361" s="181">
        <v>2287.7332278595973</v>
      </c>
      <c r="Q3361" s="181">
        <v>2253.0038647376364</v>
      </c>
      <c r="R3361" s="181">
        <v>2217.9786594768807</v>
      </c>
      <c r="S3361" s="181">
        <v>2182.691259571051</v>
      </c>
      <c r="T3361" s="181">
        <v>2147.1374830258983</v>
      </c>
      <c r="U3361" s="181">
        <v>2111.3121760621166</v>
      </c>
      <c r="V3361" s="181">
        <v>2075.2539167638038</v>
      </c>
      <c r="W3361" s="181">
        <v>2039.00979483322</v>
      </c>
      <c r="X3361" s="181">
        <v>2002.6162913121536</v>
      </c>
      <c r="Y3361" s="181">
        <v>1966.0633267262733</v>
      </c>
    </row>
    <row r="3362" spans="1:25" x14ac:dyDescent="0.25">
      <c r="A3362" s="178" t="s">
        <v>2945</v>
      </c>
      <c r="B3362" s="178" t="s">
        <v>874</v>
      </c>
      <c r="C3362" s="178" t="s">
        <v>464</v>
      </c>
      <c r="D3362" s="178" t="s">
        <v>3082</v>
      </c>
      <c r="E3362" s="181">
        <v>2498.0817900692905</v>
      </c>
      <c r="F3362" s="181">
        <v>2597.6658189572286</v>
      </c>
      <c r="G3362" s="181">
        <v>2700.1660544916117</v>
      </c>
      <c r="H3362" s="181">
        <v>2805.4719636486561</v>
      </c>
      <c r="I3362" s="181">
        <v>2913.6863645006224</v>
      </c>
      <c r="J3362" s="182">
        <v>3024.760532791182</v>
      </c>
      <c r="K3362" s="181">
        <v>3138.6930057970462</v>
      </c>
      <c r="L3362" s="181">
        <v>3255.52942647388</v>
      </c>
      <c r="M3362" s="181">
        <v>3375.207135343474</v>
      </c>
      <c r="N3362" s="181">
        <v>3497.6495343922875</v>
      </c>
      <c r="O3362" s="181">
        <v>3622.7012320958625</v>
      </c>
      <c r="P3362" s="181">
        <v>3750.6883633338725</v>
      </c>
      <c r="Q3362" s="181">
        <v>3881.9638875649298</v>
      </c>
      <c r="R3362" s="181">
        <v>4016.3437019110788</v>
      </c>
      <c r="S3362" s="181">
        <v>4153.8400589421663</v>
      </c>
      <c r="T3362" s="181">
        <v>4294.3878737566629</v>
      </c>
      <c r="U3362" s="181">
        <v>4437.9031464243371</v>
      </c>
      <c r="V3362" s="181">
        <v>4584.3795133971444</v>
      </c>
      <c r="W3362" s="181">
        <v>4733.8292218409952</v>
      </c>
      <c r="X3362" s="181">
        <v>4886.2419996439139</v>
      </c>
      <c r="Y3362" s="181">
        <v>5041.4873656559821</v>
      </c>
    </row>
    <row r="3363" spans="1:25" x14ac:dyDescent="0.25">
      <c r="A3363" s="178" t="s">
        <v>2945</v>
      </c>
      <c r="B3363" s="178" t="s">
        <v>874</v>
      </c>
      <c r="C3363" s="178" t="s">
        <v>541</v>
      </c>
      <c r="D3363" s="178" t="s">
        <v>3083</v>
      </c>
      <c r="E3363" s="181">
        <v>1987.8958427077025</v>
      </c>
      <c r="F3363" s="181">
        <v>2088.5456263129995</v>
      </c>
      <c r="G3363" s="181">
        <v>2193.4355412386071</v>
      </c>
      <c r="H3363" s="181">
        <v>2302.5764135269033</v>
      </c>
      <c r="I3363" s="181">
        <v>2416.1541340278281</v>
      </c>
      <c r="J3363" s="182">
        <v>2534.2330333192067</v>
      </c>
      <c r="K3363" s="181">
        <v>2656.9177187925607</v>
      </c>
      <c r="L3363" s="181">
        <v>2784.3550008291386</v>
      </c>
      <c r="M3363" s="181">
        <v>2916.6017172103307</v>
      </c>
      <c r="N3363" s="181">
        <v>3053.7023488548134</v>
      </c>
      <c r="O3363" s="181">
        <v>3195.6311557502495</v>
      </c>
      <c r="P3363" s="181">
        <v>3342.7879233562539</v>
      </c>
      <c r="Q3363" s="181">
        <v>3495.6106194831459</v>
      </c>
      <c r="R3363" s="181">
        <v>3654.063964966153</v>
      </c>
      <c r="S3363" s="181">
        <v>3818.2886850866334</v>
      </c>
      <c r="T3363" s="181">
        <v>3988.3565255590097</v>
      </c>
      <c r="U3363" s="181">
        <v>4164.3214054806003</v>
      </c>
      <c r="V3363" s="181">
        <v>4346.3100103141041</v>
      </c>
      <c r="W3363" s="181">
        <v>4534.4690173187928</v>
      </c>
      <c r="X3363" s="181">
        <v>4728.9262450973856</v>
      </c>
      <c r="Y3363" s="181">
        <v>4929.694053703839</v>
      </c>
    </row>
    <row r="3364" spans="1:25" x14ac:dyDescent="0.25">
      <c r="A3364" s="178" t="s">
        <v>2945</v>
      </c>
      <c r="B3364" s="178" t="s">
        <v>874</v>
      </c>
      <c r="C3364" s="178" t="s">
        <v>1667</v>
      </c>
      <c r="D3364" s="178" t="s">
        <v>3084</v>
      </c>
      <c r="E3364" s="181">
        <v>3089.5722708749568</v>
      </c>
      <c r="F3364" s="181">
        <v>3113.3818663610564</v>
      </c>
      <c r="G3364" s="181">
        <v>3136.1511925244745</v>
      </c>
      <c r="H3364" s="181">
        <v>3157.6926641956688</v>
      </c>
      <c r="I3364" s="181">
        <v>3178.0749378241389</v>
      </c>
      <c r="J3364" s="182">
        <v>3197.1994998542932</v>
      </c>
      <c r="K3364" s="181">
        <v>3215.0296687154396</v>
      </c>
      <c r="L3364" s="181">
        <v>3231.5819771134284</v>
      </c>
      <c r="M3364" s="181">
        <v>3246.7689897326245</v>
      </c>
      <c r="N3364" s="181">
        <v>3260.5033925101347</v>
      </c>
      <c r="O3364" s="181">
        <v>3272.6404279843605</v>
      </c>
      <c r="P3364" s="181">
        <v>3283.4783725037823</v>
      </c>
      <c r="Q3364" s="181">
        <v>3293.3059341602725</v>
      </c>
      <c r="R3364" s="181">
        <v>3301.9376118095252</v>
      </c>
      <c r="S3364" s="181">
        <v>3309.3688097316267</v>
      </c>
      <c r="T3364" s="181">
        <v>3315.5384876974804</v>
      </c>
      <c r="U3364" s="181">
        <v>3320.3818594313375</v>
      </c>
      <c r="V3364" s="181">
        <v>3323.9017825708938</v>
      </c>
      <c r="W3364" s="181">
        <v>3326.117691499619</v>
      </c>
      <c r="X3364" s="181">
        <v>3327.0352719281373</v>
      </c>
      <c r="Y3364" s="181">
        <v>3326.5842166150264</v>
      </c>
    </row>
    <row r="3365" spans="1:25" x14ac:dyDescent="0.25">
      <c r="A3365" s="178" t="s">
        <v>2945</v>
      </c>
      <c r="B3365" s="178" t="s">
        <v>874</v>
      </c>
      <c r="C3365" s="178" t="s">
        <v>240</v>
      </c>
      <c r="D3365" s="178" t="s">
        <v>241</v>
      </c>
      <c r="E3365" s="181">
        <v>17982.530184493909</v>
      </c>
      <c r="F3365" s="181">
        <v>18354.669185645282</v>
      </c>
      <c r="G3365" s="181">
        <v>18729.477492616323</v>
      </c>
      <c r="H3365" s="181">
        <v>19105.798276586203</v>
      </c>
      <c r="I3365" s="181">
        <v>19483.979673056372</v>
      </c>
      <c r="J3365" s="182">
        <v>19863.345686270717</v>
      </c>
      <c r="K3365" s="181">
        <v>20243.569008787068</v>
      </c>
      <c r="L3365" s="181">
        <v>20624.640385653784</v>
      </c>
      <c r="M3365" s="181">
        <v>21005.873949764657</v>
      </c>
      <c r="N3365" s="181">
        <v>21386.543408970087</v>
      </c>
      <c r="O3365" s="181">
        <v>21765.497168116879</v>
      </c>
      <c r="P3365" s="181">
        <v>22144.504648834893</v>
      </c>
      <c r="Q3365" s="181">
        <v>22525.368788405631</v>
      </c>
      <c r="R3365" s="181">
        <v>22906.703686311204</v>
      </c>
      <c r="S3365" s="181">
        <v>23288.313942191693</v>
      </c>
      <c r="T3365" s="181">
        <v>23669.588051277817</v>
      </c>
      <c r="U3365" s="181">
        <v>24049.850213696693</v>
      </c>
      <c r="V3365" s="181">
        <v>24428.881223413158</v>
      </c>
      <c r="W3365" s="181">
        <v>24806.572404040922</v>
      </c>
      <c r="X3365" s="181">
        <v>25182.704833216623</v>
      </c>
      <c r="Y3365" s="181">
        <v>25556.463300085234</v>
      </c>
    </row>
    <row r="3366" spans="1:25" x14ac:dyDescent="0.25">
      <c r="A3366" s="178" t="s">
        <v>2945</v>
      </c>
      <c r="B3366" s="178" t="s">
        <v>876</v>
      </c>
      <c r="C3366" s="178" t="s">
        <v>218</v>
      </c>
      <c r="D3366" s="178" t="s">
        <v>3085</v>
      </c>
      <c r="E3366" s="181">
        <v>3404.9972332142142</v>
      </c>
      <c r="F3366" s="181">
        <v>3387.1366395476402</v>
      </c>
      <c r="G3366" s="181">
        <v>3370.4089183602314</v>
      </c>
      <c r="H3366" s="181">
        <v>3354.0945113074754</v>
      </c>
      <c r="I3366" s="181">
        <v>3337.952657844522</v>
      </c>
      <c r="J3366" s="182">
        <v>3321.6842380997236</v>
      </c>
      <c r="K3366" s="181">
        <v>3305.1362868348433</v>
      </c>
      <c r="L3366" s="181">
        <v>3288.2384113617431</v>
      </c>
      <c r="M3366" s="181">
        <v>3270.8549628518808</v>
      </c>
      <c r="N3366" s="181">
        <v>3252.8767592507738</v>
      </c>
      <c r="O3366" s="181">
        <v>3234.1812487652533</v>
      </c>
      <c r="P3366" s="181">
        <v>3215.0617147223802</v>
      </c>
      <c r="Q3366" s="181">
        <v>3195.7843377826553</v>
      </c>
      <c r="R3366" s="181">
        <v>3176.1750712765302</v>
      </c>
      <c r="S3366" s="181">
        <v>3156.2574988979736</v>
      </c>
      <c r="T3366" s="181">
        <v>3136.0078998276449</v>
      </c>
      <c r="U3366" s="181">
        <v>3115.4780333667277</v>
      </c>
      <c r="V3366" s="181">
        <v>3094.7683758734993</v>
      </c>
      <c r="W3366" s="181">
        <v>3073.8787255067386</v>
      </c>
      <c r="X3366" s="181">
        <v>3052.8114285461179</v>
      </c>
      <c r="Y3366" s="181">
        <v>3031.4981190362728</v>
      </c>
    </row>
    <row r="3367" spans="1:25" x14ac:dyDescent="0.25">
      <c r="A3367" s="178" t="s">
        <v>2945</v>
      </c>
      <c r="B3367" s="178" t="s">
        <v>876</v>
      </c>
      <c r="C3367" s="178" t="s">
        <v>240</v>
      </c>
      <c r="D3367" s="178" t="s">
        <v>241</v>
      </c>
      <c r="E3367" s="181">
        <v>14020.098956682206</v>
      </c>
      <c r="F3367" s="181">
        <v>14065.39232622804</v>
      </c>
      <c r="G3367" s="181">
        <v>14115.974965465943</v>
      </c>
      <c r="H3367" s="181">
        <v>14168.92053729193</v>
      </c>
      <c r="I3367" s="181">
        <v>14223.240808377454</v>
      </c>
      <c r="J3367" s="182">
        <v>14277.662057216967</v>
      </c>
      <c r="K3367" s="181">
        <v>14331.49952096631</v>
      </c>
      <c r="L3367" s="181">
        <v>14384.405620636508</v>
      </c>
      <c r="M3367" s="181">
        <v>14435.732723810919</v>
      </c>
      <c r="N3367" s="181">
        <v>14484.928264334354</v>
      </c>
      <c r="O3367" s="181">
        <v>14531.360247036151</v>
      </c>
      <c r="P3367" s="181">
        <v>14576.259756091849</v>
      </c>
      <c r="Q3367" s="181">
        <v>14620.779561587442</v>
      </c>
      <c r="R3367" s="181">
        <v>14664.082799128748</v>
      </c>
      <c r="S3367" s="181">
        <v>14706.223060225755</v>
      </c>
      <c r="T3367" s="181">
        <v>14747.034095192053</v>
      </c>
      <c r="U3367" s="181">
        <v>14786.702352366416</v>
      </c>
      <c r="V3367" s="181">
        <v>14825.655329821742</v>
      </c>
      <c r="W3367" s="181">
        <v>14863.850425820849</v>
      </c>
      <c r="X3367" s="181">
        <v>14901.256455510362</v>
      </c>
      <c r="Y3367" s="181">
        <v>14937.493235124586</v>
      </c>
    </row>
    <row r="3368" spans="1:25" x14ac:dyDescent="0.25">
      <c r="A3368" s="178" t="s">
        <v>2945</v>
      </c>
      <c r="B3368" s="178" t="s">
        <v>878</v>
      </c>
      <c r="C3368" s="178" t="s">
        <v>218</v>
      </c>
      <c r="D3368" s="178" t="s">
        <v>3086</v>
      </c>
      <c r="E3368" s="181">
        <v>15689.272262821181</v>
      </c>
      <c r="F3368" s="181">
        <v>15837.652479163922</v>
      </c>
      <c r="G3368" s="181">
        <v>15934.890991445</v>
      </c>
      <c r="H3368" s="181">
        <v>15989.699645983197</v>
      </c>
      <c r="I3368" s="181">
        <v>16010.591670533644</v>
      </c>
      <c r="J3368" s="182">
        <v>16003.410264103697</v>
      </c>
      <c r="K3368" s="181">
        <v>15972.866309298392</v>
      </c>
      <c r="L3368" s="181">
        <v>15922.914682201994</v>
      </c>
      <c r="M3368" s="181">
        <v>15856.164048998866</v>
      </c>
      <c r="N3368" s="181">
        <v>15774.583423599192</v>
      </c>
      <c r="O3368" s="181">
        <v>15679.381007173977</v>
      </c>
      <c r="P3368" s="181">
        <v>15573.609022555533</v>
      </c>
      <c r="Q3368" s="181">
        <v>15459.911463725248</v>
      </c>
      <c r="R3368" s="181">
        <v>15338.337074396964</v>
      </c>
      <c r="S3368" s="181">
        <v>15209.596233295228</v>
      </c>
      <c r="T3368" s="181">
        <v>15074.060548995269</v>
      </c>
      <c r="U3368" s="181">
        <v>14931.931646987414</v>
      </c>
      <c r="V3368" s="181">
        <v>14783.611162736326</v>
      </c>
      <c r="W3368" s="181">
        <v>14629.654479416769</v>
      </c>
      <c r="X3368" s="181">
        <v>14470.435947992361</v>
      </c>
      <c r="Y3368" s="181">
        <v>14306.028726506358</v>
      </c>
    </row>
    <row r="3369" spans="1:25" x14ac:dyDescent="0.25">
      <c r="A3369" s="178" t="s">
        <v>2945</v>
      </c>
      <c r="B3369" s="178" t="s">
        <v>878</v>
      </c>
      <c r="C3369" s="178" t="s">
        <v>447</v>
      </c>
      <c r="D3369" s="178" t="s">
        <v>3087</v>
      </c>
      <c r="E3369" s="181">
        <v>2087.9723485703453</v>
      </c>
      <c r="F3369" s="181">
        <v>2154.0292678821652</v>
      </c>
      <c r="G3369" s="181">
        <v>2214.8725216771222</v>
      </c>
      <c r="H3369" s="181">
        <v>2271.3224407098114</v>
      </c>
      <c r="I3369" s="181">
        <v>2324.2600358362138</v>
      </c>
      <c r="J3369" s="182">
        <v>2374.2624268884592</v>
      </c>
      <c r="K3369" s="181">
        <v>2421.7978259288107</v>
      </c>
      <c r="L3369" s="181">
        <v>2467.2686693076889</v>
      </c>
      <c r="M3369" s="181">
        <v>2510.9083081024646</v>
      </c>
      <c r="N3369" s="181">
        <v>2552.8745274185167</v>
      </c>
      <c r="O3369" s="181">
        <v>2593.2198173328011</v>
      </c>
      <c r="P3369" s="181">
        <v>2632.3190892691696</v>
      </c>
      <c r="Q3369" s="181">
        <v>2670.5155780751979</v>
      </c>
      <c r="R3369" s="181">
        <v>2707.7292618244605</v>
      </c>
      <c r="S3369" s="181">
        <v>2743.9961222016127</v>
      </c>
      <c r="T3369" s="181">
        <v>2779.2966959090372</v>
      </c>
      <c r="U3369" s="181">
        <v>2813.5814786684064</v>
      </c>
      <c r="V3369" s="181">
        <v>2846.8388373468861</v>
      </c>
      <c r="W3369" s="181">
        <v>2879.0901741780358</v>
      </c>
      <c r="X3369" s="181">
        <v>2910.3261456214045</v>
      </c>
      <c r="Y3369" s="181">
        <v>2940.4783486925171</v>
      </c>
    </row>
    <row r="3370" spans="1:25" x14ac:dyDescent="0.25">
      <c r="A3370" s="178" t="s">
        <v>2945</v>
      </c>
      <c r="B3370" s="178" t="s">
        <v>878</v>
      </c>
      <c r="C3370" s="178" t="s">
        <v>240</v>
      </c>
      <c r="D3370" s="178" t="s">
        <v>241</v>
      </c>
      <c r="E3370" s="181">
        <v>7937.1412354611748</v>
      </c>
      <c r="F3370" s="181">
        <v>8257.6684284792445</v>
      </c>
      <c r="G3370" s="181">
        <v>8563.5966368382324</v>
      </c>
      <c r="H3370" s="181">
        <v>8857.7382763008336</v>
      </c>
      <c r="I3370" s="181">
        <v>9143.2397833540545</v>
      </c>
      <c r="J3370" s="182">
        <v>9422.149946985759</v>
      </c>
      <c r="K3370" s="181">
        <v>9696.1521325449048</v>
      </c>
      <c r="L3370" s="181">
        <v>9966.7223422348852</v>
      </c>
      <c r="M3370" s="181">
        <v>10234.698871410961</v>
      </c>
      <c r="N3370" s="181">
        <v>10500.637977660403</v>
      </c>
      <c r="O3370" s="181">
        <v>10764.677561079317</v>
      </c>
      <c r="P3370" s="181">
        <v>11028.309765895743</v>
      </c>
      <c r="Q3370" s="181">
        <v>11292.946967347385</v>
      </c>
      <c r="R3370" s="181">
        <v>11558.246410921714</v>
      </c>
      <c r="S3370" s="181">
        <v>11824.350451243976</v>
      </c>
      <c r="T3370" s="181">
        <v>12091.163987869624</v>
      </c>
      <c r="U3370" s="181">
        <v>12358.454602982756</v>
      </c>
      <c r="V3370" s="181">
        <v>12626.147138765784</v>
      </c>
      <c r="W3370" s="181">
        <v>12894.309834225354</v>
      </c>
      <c r="X3370" s="181">
        <v>13162.872994701971</v>
      </c>
      <c r="Y3370" s="181">
        <v>13431.492831865418</v>
      </c>
    </row>
    <row r="3371" spans="1:25" x14ac:dyDescent="0.25">
      <c r="A3371" s="178" t="s">
        <v>2945</v>
      </c>
      <c r="B3371" s="178" t="s">
        <v>881</v>
      </c>
      <c r="C3371" s="178" t="s">
        <v>218</v>
      </c>
      <c r="D3371" s="178" t="s">
        <v>3088</v>
      </c>
      <c r="E3371" s="181">
        <v>84623.762867749989</v>
      </c>
      <c r="F3371" s="181">
        <v>85306.065566526551</v>
      </c>
      <c r="G3371" s="181">
        <v>85941.258198363037</v>
      </c>
      <c r="H3371" s="181">
        <v>86527.117421272749</v>
      </c>
      <c r="I3371" s="181">
        <v>87069.924881302722</v>
      </c>
      <c r="J3371" s="182">
        <v>87570.524961039904</v>
      </c>
      <c r="K3371" s="181">
        <v>88031.084835668371</v>
      </c>
      <c r="L3371" s="181">
        <v>88454.545086962666</v>
      </c>
      <c r="M3371" s="181">
        <v>88840.606507713033</v>
      </c>
      <c r="N3371" s="181">
        <v>89188.506626087285</v>
      </c>
      <c r="O3371" s="181">
        <v>89495.796359891057</v>
      </c>
      <c r="P3371" s="181">
        <v>89771.83169355712</v>
      </c>
      <c r="Q3371" s="181">
        <v>90025.182153064845</v>
      </c>
      <c r="R3371" s="181">
        <v>90251.152854044267</v>
      </c>
      <c r="S3371" s="181">
        <v>90449.970317839572</v>
      </c>
      <c r="T3371" s="181">
        <v>90621.829336499548</v>
      </c>
      <c r="U3371" s="181">
        <v>90767.994746769895</v>
      </c>
      <c r="V3371" s="181">
        <v>90889.813905230374</v>
      </c>
      <c r="W3371" s="181">
        <v>90987.259117471098</v>
      </c>
      <c r="X3371" s="181">
        <v>91060.067479559832</v>
      </c>
      <c r="Y3371" s="181">
        <v>91107.370969434705</v>
      </c>
    </row>
    <row r="3372" spans="1:25" x14ac:dyDescent="0.25">
      <c r="A3372" s="178" t="s">
        <v>2945</v>
      </c>
      <c r="B3372" s="178" t="s">
        <v>881</v>
      </c>
      <c r="C3372" s="178" t="s">
        <v>447</v>
      </c>
      <c r="D3372" s="178" t="s">
        <v>3089</v>
      </c>
      <c r="E3372" s="181">
        <v>1356.8564164914128</v>
      </c>
      <c r="F3372" s="181">
        <v>1434.362056423053</v>
      </c>
      <c r="G3372" s="181">
        <v>1515.3672587703227</v>
      </c>
      <c r="H3372" s="181">
        <v>1599.9475430626035</v>
      </c>
      <c r="I3372" s="181">
        <v>1688.3364387747308</v>
      </c>
      <c r="J3372" s="182">
        <v>1780.6808705796818</v>
      </c>
      <c r="K3372" s="181">
        <v>1877.1609444263759</v>
      </c>
      <c r="L3372" s="181">
        <v>1977.98468800559</v>
      </c>
      <c r="M3372" s="181">
        <v>2083.2989874634081</v>
      </c>
      <c r="N3372" s="181">
        <v>2193.240698227632</v>
      </c>
      <c r="O3372" s="181">
        <v>2307.9019646590632</v>
      </c>
      <c r="P3372" s="181">
        <v>2427.6838127312244</v>
      </c>
      <c r="Q3372" s="181">
        <v>2553.0149664084197</v>
      </c>
      <c r="R3372" s="181">
        <v>2683.9809324697417</v>
      </c>
      <c r="S3372" s="181">
        <v>2820.8007644008267</v>
      </c>
      <c r="T3372" s="181">
        <v>2963.6992126386695</v>
      </c>
      <c r="U3372" s="181">
        <v>3112.9443511236673</v>
      </c>
      <c r="V3372" s="181">
        <v>3268.8210512997257</v>
      </c>
      <c r="W3372" s="181">
        <v>3431.5776498640421</v>
      </c>
      <c r="X3372" s="181">
        <v>3601.4594704422843</v>
      </c>
      <c r="Y3372" s="181">
        <v>3778.6911336251865</v>
      </c>
    </row>
    <row r="3373" spans="1:25" x14ac:dyDescent="0.25">
      <c r="A3373" s="178" t="s">
        <v>2945</v>
      </c>
      <c r="B3373" s="178" t="s">
        <v>881</v>
      </c>
      <c r="C3373" s="178" t="s">
        <v>3090</v>
      </c>
      <c r="D3373" s="178" t="s">
        <v>3091</v>
      </c>
      <c r="E3373" s="181">
        <v>2257.703453488331</v>
      </c>
      <c r="F3373" s="181">
        <v>2293.0842609823417</v>
      </c>
      <c r="G3373" s="181">
        <v>2327.5946248346036</v>
      </c>
      <c r="H3373" s="181">
        <v>2361.1490897844183</v>
      </c>
      <c r="I3373" s="181">
        <v>2393.8938071868142</v>
      </c>
      <c r="J3373" s="182">
        <v>2425.8290993476603</v>
      </c>
      <c r="K3373" s="181">
        <v>2456.9925450370856</v>
      </c>
      <c r="L3373" s="181">
        <v>2487.444931930826</v>
      </c>
      <c r="M3373" s="181">
        <v>2517.1573995790673</v>
      </c>
      <c r="N3373" s="181">
        <v>2546.0872800537245</v>
      </c>
      <c r="O3373" s="181">
        <v>2574.1424030753851</v>
      </c>
      <c r="P3373" s="181">
        <v>2601.5702347819133</v>
      </c>
      <c r="Q3373" s="181">
        <v>2628.6030894662786</v>
      </c>
      <c r="R3373" s="181">
        <v>2655.0903249311573</v>
      </c>
      <c r="S3373" s="181">
        <v>2681.0228000246079</v>
      </c>
      <c r="T3373" s="181">
        <v>2706.3903745735661</v>
      </c>
      <c r="U3373" s="181">
        <v>2731.2150266227522</v>
      </c>
      <c r="V3373" s="181">
        <v>2755.5221285631224</v>
      </c>
      <c r="W3373" s="181">
        <v>2779.2960369761186</v>
      </c>
      <c r="X3373" s="181">
        <v>2802.5136080366642</v>
      </c>
      <c r="Y3373" s="181">
        <v>2825.1324503845894</v>
      </c>
    </row>
    <row r="3374" spans="1:25" x14ac:dyDescent="0.25">
      <c r="A3374" s="178" t="s">
        <v>2945</v>
      </c>
      <c r="B3374" s="178" t="s">
        <v>881</v>
      </c>
      <c r="C3374" s="178" t="s">
        <v>240</v>
      </c>
      <c r="D3374" s="178" t="s">
        <v>241</v>
      </c>
      <c r="E3374" s="181">
        <v>12892.167178848798</v>
      </c>
      <c r="F3374" s="181">
        <v>13018.427090713825</v>
      </c>
      <c r="G3374" s="181">
        <v>13139.682941994937</v>
      </c>
      <c r="H3374" s="181">
        <v>13255.578542293568</v>
      </c>
      <c r="I3374" s="181">
        <v>13367.054547517067</v>
      </c>
      <c r="J3374" s="182">
        <v>13474.217556644293</v>
      </c>
      <c r="K3374" s="181">
        <v>13577.374163077569</v>
      </c>
      <c r="L3374" s="181">
        <v>13676.948822722385</v>
      </c>
      <c r="M3374" s="181">
        <v>13772.863785149788</v>
      </c>
      <c r="N3374" s="181">
        <v>13864.964453332148</v>
      </c>
      <c r="O3374" s="181">
        <v>13952.827620372722</v>
      </c>
      <c r="P3374" s="181">
        <v>14037.867159747922</v>
      </c>
      <c r="Q3374" s="181">
        <v>14121.387269967901</v>
      </c>
      <c r="R3374" s="181">
        <v>14202.618746180078</v>
      </c>
      <c r="S3374" s="181">
        <v>14281.55719408095</v>
      </c>
      <c r="T3374" s="181">
        <v>14358.190809766029</v>
      </c>
      <c r="U3374" s="181">
        <v>14432.675554474903</v>
      </c>
      <c r="V3374" s="181">
        <v>14505.180749541778</v>
      </c>
      <c r="W3374" s="181">
        <v>14575.656099149059</v>
      </c>
      <c r="X3374" s="181">
        <v>14644.010995556908</v>
      </c>
      <c r="Y3374" s="181">
        <v>14710.054056314426</v>
      </c>
    </row>
    <row r="3375" spans="1:25" x14ac:dyDescent="0.25">
      <c r="A3375" s="178" t="s">
        <v>2945</v>
      </c>
      <c r="B3375" s="178" t="s">
        <v>883</v>
      </c>
      <c r="C3375" s="178" t="s">
        <v>218</v>
      </c>
      <c r="D3375" s="178" t="s">
        <v>3092</v>
      </c>
      <c r="E3375" s="181">
        <v>14086.142428222662</v>
      </c>
      <c r="F3375" s="181">
        <v>14015.884591601474</v>
      </c>
      <c r="G3375" s="181">
        <v>13980.686067125629</v>
      </c>
      <c r="H3375" s="181">
        <v>13969.41245384019</v>
      </c>
      <c r="I3375" s="181">
        <v>13975.613070922125</v>
      </c>
      <c r="J3375" s="182">
        <v>13993.934076699254</v>
      </c>
      <c r="K3375" s="181">
        <v>14020.495779606452</v>
      </c>
      <c r="L3375" s="181">
        <v>14052.596579221979</v>
      </c>
      <c r="M3375" s="181">
        <v>14087.802258764508</v>
      </c>
      <c r="N3375" s="181">
        <v>14124.24415873533</v>
      </c>
      <c r="O3375" s="181">
        <v>14160.287191799693</v>
      </c>
      <c r="P3375" s="181">
        <v>14196.430757355563</v>
      </c>
      <c r="Q3375" s="181">
        <v>14233.276943972283</v>
      </c>
      <c r="R3375" s="181">
        <v>14269.677629584967</v>
      </c>
      <c r="S3375" s="181">
        <v>14305.642348797033</v>
      </c>
      <c r="T3375" s="181">
        <v>14341.677981321431</v>
      </c>
      <c r="U3375" s="181">
        <v>14377.238533831636</v>
      </c>
      <c r="V3375" s="181">
        <v>14411.39934904401</v>
      </c>
      <c r="W3375" s="181">
        <v>14444.233191916908</v>
      </c>
      <c r="X3375" s="181">
        <v>14475.998384326229</v>
      </c>
      <c r="Y3375" s="181">
        <v>14507.210807283898</v>
      </c>
    </row>
    <row r="3376" spans="1:25" x14ac:dyDescent="0.25">
      <c r="A3376" s="178" t="s">
        <v>2945</v>
      </c>
      <c r="B3376" s="178" t="s">
        <v>883</v>
      </c>
      <c r="C3376" s="178" t="s">
        <v>240</v>
      </c>
      <c r="D3376" s="178" t="s">
        <v>241</v>
      </c>
      <c r="E3376" s="181">
        <v>1474.0839001820768</v>
      </c>
      <c r="F3376" s="181">
        <v>1452.1373487410303</v>
      </c>
      <c r="G3376" s="181">
        <v>1434.0778295053715</v>
      </c>
      <c r="H3376" s="181">
        <v>1418.6636249338098</v>
      </c>
      <c r="I3376" s="181">
        <v>1405.1711239983156</v>
      </c>
      <c r="J3376" s="182">
        <v>1393.013185227004</v>
      </c>
      <c r="K3376" s="181">
        <v>1381.770223681182</v>
      </c>
      <c r="L3376" s="181">
        <v>1371.1535505154579</v>
      </c>
      <c r="M3376" s="181">
        <v>1360.9112873199888</v>
      </c>
      <c r="N3376" s="181">
        <v>1350.855329628117</v>
      </c>
      <c r="O3376" s="181">
        <v>1340.8269823072912</v>
      </c>
      <c r="P3376" s="181">
        <v>1330.8738845358273</v>
      </c>
      <c r="Q3376" s="181">
        <v>1321.0513203264356</v>
      </c>
      <c r="R3376" s="181">
        <v>1311.2515267400079</v>
      </c>
      <c r="S3376" s="181">
        <v>1301.4762978828803</v>
      </c>
      <c r="T3376" s="181">
        <v>1291.7721650600768</v>
      </c>
      <c r="U3376" s="181">
        <v>1282.0899287443031</v>
      </c>
      <c r="V3376" s="181">
        <v>1272.3488996555566</v>
      </c>
      <c r="W3376" s="181">
        <v>1262.5587963506821</v>
      </c>
      <c r="X3376" s="181">
        <v>1252.7450689923962</v>
      </c>
      <c r="Y3376" s="181">
        <v>1242.9542770278285</v>
      </c>
    </row>
    <row r="3377" spans="1:25" x14ac:dyDescent="0.25">
      <c r="A3377" s="178" t="s">
        <v>2945</v>
      </c>
      <c r="B3377" s="178" t="s">
        <v>884</v>
      </c>
      <c r="C3377" s="178" t="s">
        <v>218</v>
      </c>
      <c r="D3377" s="178" t="s">
        <v>3093</v>
      </c>
      <c r="E3377" s="181">
        <v>31041.842685774176</v>
      </c>
      <c r="F3377" s="181">
        <v>30853.905643969432</v>
      </c>
      <c r="G3377" s="181">
        <v>30696.479341678318</v>
      </c>
      <c r="H3377" s="181">
        <v>30555.715226370459</v>
      </c>
      <c r="I3377" s="181">
        <v>30424.501581956432</v>
      </c>
      <c r="J3377" s="182">
        <v>30296.499645425796</v>
      </c>
      <c r="K3377" s="181">
        <v>30167.435981535607</v>
      </c>
      <c r="L3377" s="181">
        <v>30034.622533844624</v>
      </c>
      <c r="M3377" s="181">
        <v>29895.310277934015</v>
      </c>
      <c r="N3377" s="181">
        <v>29747.460931118581</v>
      </c>
      <c r="O3377" s="181">
        <v>29589.062723468098</v>
      </c>
      <c r="P3377" s="181">
        <v>29422.120453292489</v>
      </c>
      <c r="Q3377" s="181">
        <v>29248.567728129132</v>
      </c>
      <c r="R3377" s="181">
        <v>29066.37374325137</v>
      </c>
      <c r="S3377" s="181">
        <v>28875.315895191692</v>
      </c>
      <c r="T3377" s="181">
        <v>28675.142563233709</v>
      </c>
      <c r="U3377" s="181">
        <v>28465.152389150397</v>
      </c>
      <c r="V3377" s="181">
        <v>28244.863261736165</v>
      </c>
      <c r="W3377" s="181">
        <v>28014.261489847158</v>
      </c>
      <c r="X3377" s="181">
        <v>27773.307262209539</v>
      </c>
      <c r="Y3377" s="181">
        <v>27521.684891749253</v>
      </c>
    </row>
    <row r="3378" spans="1:25" x14ac:dyDescent="0.25">
      <c r="A3378" s="178" t="s">
        <v>2945</v>
      </c>
      <c r="B3378" s="178" t="s">
        <v>884</v>
      </c>
      <c r="C3378" s="178" t="s">
        <v>280</v>
      </c>
      <c r="D3378" s="178" t="s">
        <v>3094</v>
      </c>
      <c r="E3378" s="181">
        <v>3007.6195752596614</v>
      </c>
      <c r="F3378" s="181">
        <v>2989.410503988664</v>
      </c>
      <c r="G3378" s="181">
        <v>2974.1575941268252</v>
      </c>
      <c r="H3378" s="181">
        <v>2960.5190703774592</v>
      </c>
      <c r="I3378" s="181">
        <v>2947.8058841959692</v>
      </c>
      <c r="J3378" s="182">
        <v>2935.4038778499635</v>
      </c>
      <c r="K3378" s="181">
        <v>2922.8990015802065</v>
      </c>
      <c r="L3378" s="181">
        <v>2910.0308117250925</v>
      </c>
      <c r="M3378" s="181">
        <v>2896.5329574839088</v>
      </c>
      <c r="N3378" s="181">
        <v>2882.207951260124</v>
      </c>
      <c r="O3378" s="181">
        <v>2866.8608742570577</v>
      </c>
      <c r="P3378" s="181">
        <v>2850.6859697966161</v>
      </c>
      <c r="Q3378" s="181">
        <v>2833.8705835830847</v>
      </c>
      <c r="R3378" s="181">
        <v>2816.2179525534184</v>
      </c>
      <c r="S3378" s="181">
        <v>2797.7065088337899</v>
      </c>
      <c r="T3378" s="181">
        <v>2778.3118730920887</v>
      </c>
      <c r="U3378" s="181">
        <v>2757.9660912846643</v>
      </c>
      <c r="V3378" s="181">
        <v>2736.6224520382889</v>
      </c>
      <c r="W3378" s="181">
        <v>2714.2796288288669</v>
      </c>
      <c r="X3378" s="181">
        <v>2690.933764373578</v>
      </c>
      <c r="Y3378" s="181">
        <v>2666.5542720016119</v>
      </c>
    </row>
    <row r="3379" spans="1:25" x14ac:dyDescent="0.25">
      <c r="A3379" s="178" t="s">
        <v>2945</v>
      </c>
      <c r="B3379" s="178" t="s">
        <v>884</v>
      </c>
      <c r="C3379" s="178" t="s">
        <v>797</v>
      </c>
      <c r="D3379" s="178" t="s">
        <v>3095</v>
      </c>
      <c r="E3379" s="181">
        <v>2215.6063177638694</v>
      </c>
      <c r="F3379" s="181">
        <v>2244.38597665719</v>
      </c>
      <c r="G3379" s="181">
        <v>2275.7170622427229</v>
      </c>
      <c r="H3379" s="181">
        <v>2308.6837693117191</v>
      </c>
      <c r="I3379" s="181">
        <v>2342.8137618759097</v>
      </c>
      <c r="J3379" s="182">
        <v>2377.6561418649221</v>
      </c>
      <c r="K3379" s="181">
        <v>2412.8887048188749</v>
      </c>
      <c r="L3379" s="181">
        <v>2448.2928659843456</v>
      </c>
      <c r="M3379" s="181">
        <v>2483.6280284787899</v>
      </c>
      <c r="N3379" s="181">
        <v>2518.6956270790715</v>
      </c>
      <c r="O3379" s="181">
        <v>2553.2849893628586</v>
      </c>
      <c r="P3379" s="181">
        <v>2587.5237871081213</v>
      </c>
      <c r="Q3379" s="181">
        <v>2621.544801215904</v>
      </c>
      <c r="R3379" s="181">
        <v>2655.130256956787</v>
      </c>
      <c r="S3379" s="181">
        <v>2688.2151271081721</v>
      </c>
      <c r="T3379" s="181">
        <v>2720.7282154317113</v>
      </c>
      <c r="U3379" s="181">
        <v>2752.5510743049881</v>
      </c>
      <c r="V3379" s="181">
        <v>2783.5796179399267</v>
      </c>
      <c r="W3379" s="181">
        <v>2813.7509043273526</v>
      </c>
      <c r="X3379" s="181">
        <v>2842.9967720707314</v>
      </c>
      <c r="Y3379" s="181">
        <v>2871.2174452260056</v>
      </c>
    </row>
    <row r="3380" spans="1:25" x14ac:dyDescent="0.25">
      <c r="A3380" s="178" t="s">
        <v>2945</v>
      </c>
      <c r="B3380" s="178" t="s">
        <v>884</v>
      </c>
      <c r="C3380" s="178" t="s">
        <v>258</v>
      </c>
      <c r="D3380" s="178" t="s">
        <v>3096</v>
      </c>
      <c r="E3380" s="181">
        <v>2022.6800114507919</v>
      </c>
      <c r="F3380" s="181">
        <v>2059.8383154048611</v>
      </c>
      <c r="G3380" s="181">
        <v>2099.6884022431982</v>
      </c>
      <c r="H3380" s="181">
        <v>2141.4208724059145</v>
      </c>
      <c r="I3380" s="181">
        <v>2184.6222173943056</v>
      </c>
      <c r="J3380" s="182">
        <v>2228.8899420838675</v>
      </c>
      <c r="K3380" s="181">
        <v>2273.9340556205525</v>
      </c>
      <c r="L3380" s="181">
        <v>2319.5564198716415</v>
      </c>
      <c r="M3380" s="181">
        <v>2365.533614298522</v>
      </c>
      <c r="N3380" s="181">
        <v>2411.6776439335713</v>
      </c>
      <c r="O3380" s="181">
        <v>2457.7848301742065</v>
      </c>
      <c r="P3380" s="181">
        <v>2503.9745832013014</v>
      </c>
      <c r="Q3380" s="181">
        <v>2550.373853012165</v>
      </c>
      <c r="R3380" s="181">
        <v>2596.7694486600772</v>
      </c>
      <c r="S3380" s="181">
        <v>2643.0938229845601</v>
      </c>
      <c r="T3380" s="181">
        <v>2689.2719222615588</v>
      </c>
      <c r="U3380" s="181">
        <v>2735.1801825958901</v>
      </c>
      <c r="V3380" s="181">
        <v>2780.7068119474088</v>
      </c>
      <c r="W3380" s="181">
        <v>2825.7790337181814</v>
      </c>
      <c r="X3380" s="181">
        <v>2870.3173453269956</v>
      </c>
      <c r="Y3380" s="181">
        <v>2914.2085689729961</v>
      </c>
    </row>
    <row r="3381" spans="1:25" x14ac:dyDescent="0.25">
      <c r="A3381" s="178" t="s">
        <v>2945</v>
      </c>
      <c r="B3381" s="178" t="s">
        <v>884</v>
      </c>
      <c r="C3381" s="178" t="s">
        <v>741</v>
      </c>
      <c r="D3381" s="178" t="s">
        <v>3097</v>
      </c>
      <c r="E3381" s="181">
        <v>1935.35547280382</v>
      </c>
      <c r="F3381" s="181">
        <v>1986.677011387013</v>
      </c>
      <c r="G3381" s="181">
        <v>2041.312784295149</v>
      </c>
      <c r="H3381" s="181">
        <v>2098.5402791966267</v>
      </c>
      <c r="I3381" s="181">
        <v>2158.0037549239642</v>
      </c>
      <c r="J3381" s="182">
        <v>2219.3461611932312</v>
      </c>
      <c r="K3381" s="181">
        <v>2282.3111909216118</v>
      </c>
      <c r="L3381" s="181">
        <v>2346.7266554108714</v>
      </c>
      <c r="M3381" s="181">
        <v>2412.3885663696192</v>
      </c>
      <c r="N3381" s="181">
        <v>2479.1223869709625</v>
      </c>
      <c r="O3381" s="181">
        <v>2546.7313878557779</v>
      </c>
      <c r="P3381" s="181">
        <v>2615.3497170564401</v>
      </c>
      <c r="Q3381" s="181">
        <v>2685.1235442936372</v>
      </c>
      <c r="R3381" s="181">
        <v>2755.8424801803835</v>
      </c>
      <c r="S3381" s="181">
        <v>2827.4448913532665</v>
      </c>
      <c r="T3381" s="181">
        <v>2899.8588470423601</v>
      </c>
      <c r="U3381" s="181">
        <v>2972.9571819443886</v>
      </c>
      <c r="V3381" s="181">
        <v>3046.6213827162451</v>
      </c>
      <c r="W3381" s="181">
        <v>3120.7721058657867</v>
      </c>
      <c r="X3381" s="181">
        <v>3195.3199018562582</v>
      </c>
      <c r="Y3381" s="181">
        <v>3270.1346224622321</v>
      </c>
    </row>
    <row r="3382" spans="1:25" x14ac:dyDescent="0.25">
      <c r="A3382" s="178" t="s">
        <v>2945</v>
      </c>
      <c r="B3382" s="178" t="s">
        <v>884</v>
      </c>
      <c r="C3382" s="178" t="s">
        <v>488</v>
      </c>
      <c r="D3382" s="178" t="s">
        <v>1216</v>
      </c>
      <c r="E3382" s="181">
        <v>2673.5524448543852</v>
      </c>
      <c r="F3382" s="181">
        <v>2744.0312530524066</v>
      </c>
      <c r="G3382" s="181">
        <v>2819.0655003248253</v>
      </c>
      <c r="H3382" s="181">
        <v>2897.655457559807</v>
      </c>
      <c r="I3382" s="181">
        <v>2979.3083631948484</v>
      </c>
      <c r="J3382" s="182">
        <v>3063.5299484154953</v>
      </c>
      <c r="K3382" s="181">
        <v>3149.9652874217609</v>
      </c>
      <c r="L3382" s="181">
        <v>3238.3757499000853</v>
      </c>
      <c r="M3382" s="181">
        <v>3328.4789753596533</v>
      </c>
      <c r="N3382" s="181">
        <v>3420.0334044133529</v>
      </c>
      <c r="O3382" s="181">
        <v>3512.7670139704801</v>
      </c>
      <c r="P3382" s="181">
        <v>3606.8642640207058</v>
      </c>
      <c r="Q3382" s="181">
        <v>3702.5260787154066</v>
      </c>
      <c r="R3382" s="181">
        <v>3799.4616738933632</v>
      </c>
      <c r="S3382" s="181">
        <v>3897.5855000848419</v>
      </c>
      <c r="T3382" s="181">
        <v>3996.7978671399783</v>
      </c>
      <c r="U3382" s="181">
        <v>4096.9230288182844</v>
      </c>
      <c r="V3382" s="181">
        <v>4197.79726696739</v>
      </c>
      <c r="W3382" s="181">
        <v>4299.3109251697533</v>
      </c>
      <c r="X3382" s="181">
        <v>4401.3404933289066</v>
      </c>
      <c r="Y3382" s="181">
        <v>4503.7064853383463</v>
      </c>
    </row>
    <row r="3383" spans="1:25" x14ac:dyDescent="0.25">
      <c r="A3383" s="178" t="s">
        <v>2945</v>
      </c>
      <c r="B3383" s="178" t="s">
        <v>884</v>
      </c>
      <c r="C3383" s="178" t="s">
        <v>889</v>
      </c>
      <c r="D3383" s="178" t="s">
        <v>3098</v>
      </c>
      <c r="E3383" s="181">
        <v>4047.3908261259317</v>
      </c>
      <c r="F3383" s="181">
        <v>4224.2559868973667</v>
      </c>
      <c r="G3383" s="181">
        <v>4413.0726909415807</v>
      </c>
      <c r="H3383" s="181">
        <v>4612.7232484362739</v>
      </c>
      <c r="I3383" s="181">
        <v>4822.8177340779584</v>
      </c>
      <c r="J3383" s="182">
        <v>5042.9221441132795</v>
      </c>
      <c r="K3383" s="181">
        <v>5272.7920093906887</v>
      </c>
      <c r="L3383" s="181">
        <v>5512.350838360464</v>
      </c>
      <c r="M3383" s="181">
        <v>5761.4284087959049</v>
      </c>
      <c r="N3383" s="181">
        <v>6019.9022483209947</v>
      </c>
      <c r="O3383" s="181">
        <v>6287.5749749931456</v>
      </c>
      <c r="P3383" s="181">
        <v>6565.0550075161955</v>
      </c>
      <c r="Q3383" s="181">
        <v>6853.011112883546</v>
      </c>
      <c r="R3383" s="181">
        <v>7151.2196481557858</v>
      </c>
      <c r="S3383" s="181">
        <v>7459.8215730900947</v>
      </c>
      <c r="T3383" s="181">
        <v>7778.9273147664708</v>
      </c>
      <c r="U3383" s="181">
        <v>8108.4916316914032</v>
      </c>
      <c r="V3383" s="181">
        <v>8448.4778181119236</v>
      </c>
      <c r="W3383" s="181">
        <v>8798.9449703144383</v>
      </c>
      <c r="X3383" s="181">
        <v>9159.9152239622563</v>
      </c>
      <c r="Y3383" s="181">
        <v>9531.2816983624871</v>
      </c>
    </row>
    <row r="3384" spans="1:25" x14ac:dyDescent="0.25">
      <c r="A3384" s="178" t="s">
        <v>2945</v>
      </c>
      <c r="B3384" s="178" t="s">
        <v>884</v>
      </c>
      <c r="C3384" s="178" t="s">
        <v>240</v>
      </c>
      <c r="D3384" s="178" t="s">
        <v>241</v>
      </c>
      <c r="E3384" s="181">
        <v>21937.751831021262</v>
      </c>
      <c r="F3384" s="181">
        <v>21844.46744268974</v>
      </c>
      <c r="G3384" s="181">
        <v>21775.139103811638</v>
      </c>
      <c r="H3384" s="181">
        <v>21720.078589819532</v>
      </c>
      <c r="I3384" s="181">
        <v>21674.328448487595</v>
      </c>
      <c r="J3384" s="182">
        <v>21633.446504256022</v>
      </c>
      <c r="K3384" s="181">
        <v>21594.431025679514</v>
      </c>
      <c r="L3384" s="181">
        <v>21555.389228325632</v>
      </c>
      <c r="M3384" s="181">
        <v>21514.36365506149</v>
      </c>
      <c r="N3384" s="181">
        <v>21469.885561564635</v>
      </c>
      <c r="O3384" s="181">
        <v>21420.484196752415</v>
      </c>
      <c r="P3384" s="181">
        <v>21367.582322793176</v>
      </c>
      <c r="Q3384" s="181">
        <v>21312.563714647629</v>
      </c>
      <c r="R3384" s="181">
        <v>21253.927564787071</v>
      </c>
      <c r="S3384" s="181">
        <v>21191.474093711789</v>
      </c>
      <c r="T3384" s="181">
        <v>21124.973586169293</v>
      </c>
      <c r="U3384" s="181">
        <v>21053.854184789874</v>
      </c>
      <c r="V3384" s="181">
        <v>20977.691171537041</v>
      </c>
      <c r="W3384" s="181">
        <v>20896.395018580355</v>
      </c>
      <c r="X3384" s="181">
        <v>20809.847610426703</v>
      </c>
      <c r="Y3384" s="181">
        <v>20717.713320262807</v>
      </c>
    </row>
    <row r="3385" spans="1:25" x14ac:dyDescent="0.25">
      <c r="A3385" s="178" t="s">
        <v>2945</v>
      </c>
      <c r="B3385" s="178" t="s">
        <v>886</v>
      </c>
      <c r="C3385" s="178" t="s">
        <v>218</v>
      </c>
      <c r="D3385" s="178" t="s">
        <v>3099</v>
      </c>
      <c r="E3385" s="181">
        <v>9246.6078478962118</v>
      </c>
      <c r="F3385" s="181">
        <v>9282.2121831033637</v>
      </c>
      <c r="G3385" s="181">
        <v>9317.0419950935157</v>
      </c>
      <c r="H3385" s="181">
        <v>9350.7507647870698</v>
      </c>
      <c r="I3385" s="181">
        <v>9383.5537769398197</v>
      </c>
      <c r="J3385" s="182">
        <v>9415.254719055536</v>
      </c>
      <c r="K3385" s="181">
        <v>9445.8038089946458</v>
      </c>
      <c r="L3385" s="181">
        <v>9475.3224327836724</v>
      </c>
      <c r="M3385" s="181">
        <v>9503.6081769566645</v>
      </c>
      <c r="N3385" s="181">
        <v>9530.4700288806307</v>
      </c>
      <c r="O3385" s="181">
        <v>9555.5901937905292</v>
      </c>
      <c r="P3385" s="181">
        <v>9579.9237114234402</v>
      </c>
      <c r="Q3385" s="181">
        <v>9604.3404084758404</v>
      </c>
      <c r="R3385" s="181">
        <v>9628.2850393349654</v>
      </c>
      <c r="S3385" s="181">
        <v>9651.7987126542594</v>
      </c>
      <c r="T3385" s="181">
        <v>9675.1741731309885</v>
      </c>
      <c r="U3385" s="181">
        <v>9698.0066242217417</v>
      </c>
      <c r="V3385" s="181">
        <v>9719.6657619449652</v>
      </c>
      <c r="W3385" s="181">
        <v>9740.1700839730129</v>
      </c>
      <c r="X3385" s="181">
        <v>9759.556644378712</v>
      </c>
      <c r="Y3385" s="181">
        <v>9778.0133854877822</v>
      </c>
    </row>
    <row r="3386" spans="1:25" x14ac:dyDescent="0.25">
      <c r="A3386" s="178" t="s">
        <v>2945</v>
      </c>
      <c r="B3386" s="178" t="s">
        <v>886</v>
      </c>
      <c r="C3386" s="178" t="s">
        <v>240</v>
      </c>
      <c r="D3386" s="178" t="s">
        <v>241</v>
      </c>
      <c r="E3386" s="181">
        <v>4514.1320026247849</v>
      </c>
      <c r="F3386" s="181">
        <v>4557.0197221918997</v>
      </c>
      <c r="G3386" s="181">
        <v>4599.8684808096205</v>
      </c>
      <c r="H3386" s="181">
        <v>4642.5023441419498</v>
      </c>
      <c r="I3386" s="181">
        <v>4685.0219442475018</v>
      </c>
      <c r="J3386" s="182">
        <v>4727.3235846601519</v>
      </c>
      <c r="K3386" s="181">
        <v>4769.3752641022747</v>
      </c>
      <c r="L3386" s="181">
        <v>4811.2312378341257</v>
      </c>
      <c r="M3386" s="181">
        <v>4852.7817139849521</v>
      </c>
      <c r="N3386" s="181">
        <v>4893.920340441854</v>
      </c>
      <c r="O3386" s="181">
        <v>4934.4729781026526</v>
      </c>
      <c r="P3386" s="181">
        <v>4974.9226536499009</v>
      </c>
      <c r="Q3386" s="181">
        <v>5015.7189163843605</v>
      </c>
      <c r="R3386" s="181">
        <v>5056.5730776982764</v>
      </c>
      <c r="S3386" s="181">
        <v>5097.504854346912</v>
      </c>
      <c r="T3386" s="181">
        <v>5138.6680685080746</v>
      </c>
      <c r="U3386" s="181">
        <v>5179.8474541652558</v>
      </c>
      <c r="V3386" s="181">
        <v>5220.7017412714704</v>
      </c>
      <c r="W3386" s="181">
        <v>5261.2324334442183</v>
      </c>
      <c r="X3386" s="181">
        <v>5301.4512316769851</v>
      </c>
      <c r="Y3386" s="181">
        <v>5341.452610081853</v>
      </c>
    </row>
    <row r="3387" spans="1:25" x14ac:dyDescent="0.25">
      <c r="A3387" s="178" t="s">
        <v>2945</v>
      </c>
      <c r="B3387" s="178" t="s">
        <v>891</v>
      </c>
      <c r="C3387" s="178" t="s">
        <v>218</v>
      </c>
      <c r="D3387" s="178" t="s">
        <v>3100</v>
      </c>
      <c r="E3387" s="181">
        <v>14895.203456990752</v>
      </c>
      <c r="F3387" s="181">
        <v>14981.879405159179</v>
      </c>
      <c r="G3387" s="181">
        <v>15057.101900434325</v>
      </c>
      <c r="H3387" s="181">
        <v>15121.259961704141</v>
      </c>
      <c r="I3387" s="181">
        <v>15175.840821376916</v>
      </c>
      <c r="J3387" s="182">
        <v>15221.352117974073</v>
      </c>
      <c r="K3387" s="181">
        <v>15258.373746224832</v>
      </c>
      <c r="L3387" s="181">
        <v>15287.533388428301</v>
      </c>
      <c r="M3387" s="181">
        <v>15308.825568621738</v>
      </c>
      <c r="N3387" s="181">
        <v>15322.213181837216</v>
      </c>
      <c r="O3387" s="181">
        <v>15327.36526024354</v>
      </c>
      <c r="P3387" s="181">
        <v>15325.914507872385</v>
      </c>
      <c r="Q3387" s="181">
        <v>15319.312794454796</v>
      </c>
      <c r="R3387" s="181">
        <v>15306.757606415114</v>
      </c>
      <c r="S3387" s="181">
        <v>15288.325376890645</v>
      </c>
      <c r="T3387" s="181">
        <v>15264.342185387601</v>
      </c>
      <c r="U3387" s="181">
        <v>15234.98291330149</v>
      </c>
      <c r="V3387" s="181">
        <v>15200.211818732821</v>
      </c>
      <c r="W3387" s="181">
        <v>15160.122573574301</v>
      </c>
      <c r="X3387" s="181">
        <v>15114.785980000621</v>
      </c>
      <c r="Y3387" s="181">
        <v>15064.389694000698</v>
      </c>
    </row>
    <row r="3388" spans="1:25" x14ac:dyDescent="0.25">
      <c r="A3388" s="178" t="s">
        <v>2945</v>
      </c>
      <c r="B3388" s="178" t="s">
        <v>891</v>
      </c>
      <c r="C3388" s="178" t="s">
        <v>244</v>
      </c>
      <c r="D3388" s="178" t="s">
        <v>3101</v>
      </c>
      <c r="E3388" s="181">
        <v>4954.2366668933046</v>
      </c>
      <c r="F3388" s="181">
        <v>5096.2311459687089</v>
      </c>
      <c r="G3388" s="181">
        <v>5238.135416119565</v>
      </c>
      <c r="H3388" s="181">
        <v>5379.9200666091101</v>
      </c>
      <c r="I3388" s="181">
        <v>5521.9582303991501</v>
      </c>
      <c r="J3388" s="182">
        <v>5664.2980639914367</v>
      </c>
      <c r="K3388" s="181">
        <v>5807.0240625189745</v>
      </c>
      <c r="L3388" s="181">
        <v>5950.2512866596544</v>
      </c>
      <c r="M3388" s="181">
        <v>6093.8572180443944</v>
      </c>
      <c r="N3388" s="181">
        <v>6237.6989615716266</v>
      </c>
      <c r="O3388" s="181">
        <v>6381.5022863361846</v>
      </c>
      <c r="P3388" s="181">
        <v>6525.8086016821153</v>
      </c>
      <c r="Q3388" s="181">
        <v>6671.1349873053641</v>
      </c>
      <c r="R3388" s="181">
        <v>6817.0449998333197</v>
      </c>
      <c r="S3388" s="181">
        <v>6963.4647952315581</v>
      </c>
      <c r="T3388" s="181">
        <v>7110.4333784509972</v>
      </c>
      <c r="U3388" s="181">
        <v>7257.9247510333889</v>
      </c>
      <c r="V3388" s="181">
        <v>7405.8112817554456</v>
      </c>
      <c r="W3388" s="181">
        <v>7554.0216455095351</v>
      </c>
      <c r="X3388" s="181">
        <v>7702.4701795265901</v>
      </c>
      <c r="Y3388" s="181">
        <v>7851.1283361679289</v>
      </c>
    </row>
    <row r="3389" spans="1:25" x14ac:dyDescent="0.25">
      <c r="A3389" s="178" t="s">
        <v>2945</v>
      </c>
      <c r="B3389" s="178" t="s">
        <v>891</v>
      </c>
      <c r="C3389" s="178" t="s">
        <v>240</v>
      </c>
      <c r="D3389" s="178" t="s">
        <v>241</v>
      </c>
      <c r="E3389" s="181">
        <v>6137.2015607098037</v>
      </c>
      <c r="F3389" s="181">
        <v>6145.6028000461883</v>
      </c>
      <c r="G3389" s="181">
        <v>6151.4626454613126</v>
      </c>
      <c r="H3389" s="181">
        <v>6155.0338119468843</v>
      </c>
      <c r="I3389" s="181">
        <v>6157.0024129061776</v>
      </c>
      <c r="J3389" s="182">
        <v>6157.6416241543566</v>
      </c>
      <c r="K3389" s="181">
        <v>6157.2435095642923</v>
      </c>
      <c r="L3389" s="181">
        <v>6156.109692070343</v>
      </c>
      <c r="M3389" s="181">
        <v>6154.2783871330284</v>
      </c>
      <c r="N3389" s="181">
        <v>6151.7685600537552</v>
      </c>
      <c r="O3389" s="181">
        <v>6148.4747566639535</v>
      </c>
      <c r="P3389" s="181">
        <v>6145.0724619734719</v>
      </c>
      <c r="Q3389" s="181">
        <v>6142.1575154695447</v>
      </c>
      <c r="R3389" s="181">
        <v>6139.4169736265749</v>
      </c>
      <c r="S3389" s="181">
        <v>6136.885671974409</v>
      </c>
      <c r="T3389" s="181">
        <v>6134.6940563008575</v>
      </c>
      <c r="U3389" s="181">
        <v>6132.9077193273233</v>
      </c>
      <c r="V3389" s="181">
        <v>6131.5033038497058</v>
      </c>
      <c r="W3389" s="181">
        <v>6130.5051951586647</v>
      </c>
      <c r="X3389" s="181">
        <v>6129.9243946395436</v>
      </c>
      <c r="Y3389" s="181">
        <v>6129.8153128441527</v>
      </c>
    </row>
    <row r="3390" spans="1:25" x14ac:dyDescent="0.25">
      <c r="A3390" s="178" t="s">
        <v>2945</v>
      </c>
      <c r="B3390" s="178" t="s">
        <v>893</v>
      </c>
      <c r="C3390" s="178" t="s">
        <v>218</v>
      </c>
      <c r="D3390" s="178" t="s">
        <v>3102</v>
      </c>
      <c r="E3390" s="181">
        <v>6877.7477011590518</v>
      </c>
      <c r="F3390" s="181">
        <v>6886.5576080886603</v>
      </c>
      <c r="G3390" s="181">
        <v>6901.9274440590698</v>
      </c>
      <c r="H3390" s="181">
        <v>6921.4667181921186</v>
      </c>
      <c r="I3390" s="181">
        <v>6943.9855469052045</v>
      </c>
      <c r="J3390" s="182">
        <v>6968.2924560883666</v>
      </c>
      <c r="K3390" s="181">
        <v>6993.5575380716418</v>
      </c>
      <c r="L3390" s="181">
        <v>7019.2591820263979</v>
      </c>
      <c r="M3390" s="181">
        <v>7044.7960128523946</v>
      </c>
      <c r="N3390" s="181">
        <v>7069.7022158504333</v>
      </c>
      <c r="O3390" s="181">
        <v>7093.4983459307523</v>
      </c>
      <c r="P3390" s="181">
        <v>7116.7011263810928</v>
      </c>
      <c r="Q3390" s="181">
        <v>7139.8357529296609</v>
      </c>
      <c r="R3390" s="181">
        <v>7162.468951640999</v>
      </c>
      <c r="S3390" s="181">
        <v>7184.6678471267705</v>
      </c>
      <c r="T3390" s="181">
        <v>7206.4621491972675</v>
      </c>
      <c r="U3390" s="181">
        <v>7227.6297553125714</v>
      </c>
      <c r="V3390" s="181">
        <v>7248.0145557347323</v>
      </c>
      <c r="W3390" s="181">
        <v>7267.7021687419037</v>
      </c>
      <c r="X3390" s="181">
        <v>7286.8061386994414</v>
      </c>
      <c r="Y3390" s="181">
        <v>7305.3196874987934</v>
      </c>
    </row>
    <row r="3391" spans="1:25" x14ac:dyDescent="0.25">
      <c r="A3391" s="178" t="s">
        <v>2945</v>
      </c>
      <c r="B3391" s="178" t="s">
        <v>893</v>
      </c>
      <c r="C3391" s="178" t="s">
        <v>240</v>
      </c>
      <c r="D3391" s="178" t="s">
        <v>241</v>
      </c>
      <c r="E3391" s="181">
        <v>3271.5827819944798</v>
      </c>
      <c r="F3391" s="181">
        <v>3275.8016172088314</v>
      </c>
      <c r="G3391" s="181">
        <v>3283.1409823298004</v>
      </c>
      <c r="H3391" s="181">
        <v>3292.4638282509227</v>
      </c>
      <c r="I3391" s="181">
        <v>3303.2041870434318</v>
      </c>
      <c r="J3391" s="182">
        <v>3314.7953147007242</v>
      </c>
      <c r="K3391" s="181">
        <v>3326.8424452447339</v>
      </c>
      <c r="L3391" s="181">
        <v>3339.0974575006389</v>
      </c>
      <c r="M3391" s="181">
        <v>3351.2742771607705</v>
      </c>
      <c r="N3391" s="181">
        <v>3363.1513079615984</v>
      </c>
      <c r="O3391" s="181">
        <v>3374.5004618035168</v>
      </c>
      <c r="P3391" s="181">
        <v>3385.5675414290731</v>
      </c>
      <c r="Q3391" s="181">
        <v>3396.6023885926065</v>
      </c>
      <c r="R3391" s="181">
        <v>3407.3988812004154</v>
      </c>
      <c r="S3391" s="181">
        <v>3417.9889465438578</v>
      </c>
      <c r="T3391" s="181">
        <v>3428.3867133759563</v>
      </c>
      <c r="U3391" s="181">
        <v>3438.4865132428877</v>
      </c>
      <c r="V3391" s="181">
        <v>3448.2140698689791</v>
      </c>
      <c r="W3391" s="181">
        <v>3457.6101065540211</v>
      </c>
      <c r="X3391" s="181">
        <v>3466.728633952066</v>
      </c>
      <c r="Y3391" s="181">
        <v>3475.5664201604268</v>
      </c>
    </row>
    <row r="3392" spans="1:25" x14ac:dyDescent="0.25">
      <c r="A3392" s="178" t="s">
        <v>2945</v>
      </c>
      <c r="B3392" s="178" t="s">
        <v>896</v>
      </c>
      <c r="C3392" s="178" t="s">
        <v>218</v>
      </c>
      <c r="D3392" s="178" t="s">
        <v>3103</v>
      </c>
      <c r="E3392" s="181">
        <v>39831.540378595339</v>
      </c>
      <c r="F3392" s="181">
        <v>40716.702417664354</v>
      </c>
      <c r="G3392" s="181">
        <v>41427.82757733787</v>
      </c>
      <c r="H3392" s="181">
        <v>41998.179899254297</v>
      </c>
      <c r="I3392" s="181">
        <v>42457.927317746755</v>
      </c>
      <c r="J3392" s="182">
        <v>42828.75337232231</v>
      </c>
      <c r="K3392" s="181">
        <v>43128.054713307502</v>
      </c>
      <c r="L3392" s="181">
        <v>43369.983593838217</v>
      </c>
      <c r="M3392" s="181">
        <v>43564.11346888532</v>
      </c>
      <c r="N3392" s="181">
        <v>43717.560466510899</v>
      </c>
      <c r="O3392" s="181">
        <v>43834.845886880459</v>
      </c>
      <c r="P3392" s="181">
        <v>43925.04102075853</v>
      </c>
      <c r="Q3392" s="181">
        <v>43995.833078357762</v>
      </c>
      <c r="R3392" s="181">
        <v>44047.5082478814</v>
      </c>
      <c r="S3392" s="181">
        <v>44082.279660046937</v>
      </c>
      <c r="T3392" s="181">
        <v>44101.52454202043</v>
      </c>
      <c r="U3392" s="181">
        <v>44105.824274941435</v>
      </c>
      <c r="V3392" s="181">
        <v>44095.976584271033</v>
      </c>
      <c r="W3392" s="181">
        <v>44073.095177200448</v>
      </c>
      <c r="X3392" s="181">
        <v>44037.979267974843</v>
      </c>
      <c r="Y3392" s="181">
        <v>43990.67066245489</v>
      </c>
    </row>
    <row r="3393" spans="1:25" x14ac:dyDescent="0.25">
      <c r="A3393" s="178" t="s">
        <v>2945</v>
      </c>
      <c r="B3393" s="178" t="s">
        <v>896</v>
      </c>
      <c r="C3393" s="178" t="s">
        <v>560</v>
      </c>
      <c r="D3393" s="178" t="s">
        <v>3104</v>
      </c>
      <c r="E3393" s="181">
        <v>2359.8834017566619</v>
      </c>
      <c r="F3393" s="181">
        <v>2423.9740698127198</v>
      </c>
      <c r="G3393" s="181">
        <v>2478.2177306557437</v>
      </c>
      <c r="H3393" s="181">
        <v>2524.4669966162191</v>
      </c>
      <c r="I3393" s="181">
        <v>2564.4246637234878</v>
      </c>
      <c r="J3393" s="182">
        <v>2599.3126319753037</v>
      </c>
      <c r="K3393" s="181">
        <v>2630.115869422742</v>
      </c>
      <c r="L3393" s="181">
        <v>2657.6402821807201</v>
      </c>
      <c r="M3393" s="181">
        <v>2682.4259913249211</v>
      </c>
      <c r="N3393" s="181">
        <v>2704.8719823059087</v>
      </c>
      <c r="O3393" s="181">
        <v>2725.2240194442402</v>
      </c>
      <c r="P3393" s="181">
        <v>2744.0171906927562</v>
      </c>
      <c r="Q3393" s="181">
        <v>2761.7103385445389</v>
      </c>
      <c r="R3393" s="181">
        <v>2778.304572455786</v>
      </c>
      <c r="S3393" s="181">
        <v>2793.9233132782429</v>
      </c>
      <c r="T3393" s="181">
        <v>2808.6392906349756</v>
      </c>
      <c r="U3393" s="181">
        <v>2822.4758524766448</v>
      </c>
      <c r="V3393" s="181">
        <v>2835.4708409260861</v>
      </c>
      <c r="W3393" s="181">
        <v>2847.6833735521741</v>
      </c>
      <c r="X3393" s="181">
        <v>2859.1534137721028</v>
      </c>
      <c r="Y3393" s="181">
        <v>2869.8723986573796</v>
      </c>
    </row>
    <row r="3394" spans="1:25" x14ac:dyDescent="0.25">
      <c r="A3394" s="178" t="s">
        <v>2945</v>
      </c>
      <c r="B3394" s="178" t="s">
        <v>896</v>
      </c>
      <c r="C3394" s="178" t="s">
        <v>506</v>
      </c>
      <c r="D3394" s="178" t="s">
        <v>3105</v>
      </c>
      <c r="E3394" s="181">
        <v>2038.8661159387088</v>
      </c>
      <c r="F3394" s="181">
        <v>2113.4343479566746</v>
      </c>
      <c r="G3394" s="181">
        <v>2180.5340890170578</v>
      </c>
      <c r="H3394" s="181">
        <v>2241.587762642745</v>
      </c>
      <c r="I3394" s="181">
        <v>2297.9396765243091</v>
      </c>
      <c r="J3394" s="182">
        <v>2350.5517928143831</v>
      </c>
      <c r="K3394" s="181">
        <v>2400.207665195157</v>
      </c>
      <c r="L3394" s="181">
        <v>2447.5567114009814</v>
      </c>
      <c r="M3394" s="181">
        <v>2493.026776974039</v>
      </c>
      <c r="N3394" s="181">
        <v>2536.9303205800306</v>
      </c>
      <c r="O3394" s="181">
        <v>2579.4473079455502</v>
      </c>
      <c r="P3394" s="181">
        <v>2621.0415728931489</v>
      </c>
      <c r="Q3394" s="181">
        <v>2662.121275933403</v>
      </c>
      <c r="R3394" s="181">
        <v>2702.6648494570086</v>
      </c>
      <c r="S3394" s="181">
        <v>2742.7703764448788</v>
      </c>
      <c r="T3394" s="181">
        <v>2782.4896950392845</v>
      </c>
      <c r="U3394" s="181">
        <v>2821.8275005735131</v>
      </c>
      <c r="V3394" s="181">
        <v>2860.8035833479648</v>
      </c>
      <c r="W3394" s="181">
        <v>2899.4604168482451</v>
      </c>
      <c r="X3394" s="181">
        <v>2937.8226345183498</v>
      </c>
      <c r="Y3394" s="181">
        <v>2975.8657154685015</v>
      </c>
    </row>
    <row r="3395" spans="1:25" x14ac:dyDescent="0.25">
      <c r="A3395" s="178" t="s">
        <v>2945</v>
      </c>
      <c r="B3395" s="178" t="s">
        <v>896</v>
      </c>
      <c r="C3395" s="178" t="s">
        <v>755</v>
      </c>
      <c r="D3395" s="178" t="s">
        <v>3106</v>
      </c>
      <c r="E3395" s="181">
        <v>1451.6889285881489</v>
      </c>
      <c r="F3395" s="181">
        <v>1517.922547955978</v>
      </c>
      <c r="G3395" s="181">
        <v>1579.7913295313813</v>
      </c>
      <c r="H3395" s="181">
        <v>1638.2062819819616</v>
      </c>
      <c r="I3395" s="181">
        <v>1694.0548129348645</v>
      </c>
      <c r="J3395" s="182">
        <v>1747.9727344217963</v>
      </c>
      <c r="K3395" s="181">
        <v>1800.4855570442749</v>
      </c>
      <c r="L3395" s="181">
        <v>1852.0366708945335</v>
      </c>
      <c r="M3395" s="181">
        <v>1902.9166051491682</v>
      </c>
      <c r="N3395" s="181">
        <v>1953.3377634309272</v>
      </c>
      <c r="O3395" s="181">
        <v>2003.4174972627736</v>
      </c>
      <c r="P3395" s="181">
        <v>2053.4999932265964</v>
      </c>
      <c r="Q3395" s="181">
        <v>2103.8977406255931</v>
      </c>
      <c r="R3395" s="181">
        <v>2154.5916811375509</v>
      </c>
      <c r="S3395" s="181">
        <v>2205.658287865263</v>
      </c>
      <c r="T3395" s="181">
        <v>2257.1391783439576</v>
      </c>
      <c r="U3395" s="181">
        <v>2309.0388001746855</v>
      </c>
      <c r="V3395" s="181">
        <v>2361.3741499941675</v>
      </c>
      <c r="W3395" s="181">
        <v>2414.1816375744015</v>
      </c>
      <c r="X3395" s="181">
        <v>2467.4838863370378</v>
      </c>
      <c r="Y3395" s="181">
        <v>2521.2625745357045</v>
      </c>
    </row>
    <row r="3396" spans="1:25" x14ac:dyDescent="0.25">
      <c r="A3396" s="178" t="s">
        <v>2945</v>
      </c>
      <c r="B3396" s="178" t="s">
        <v>896</v>
      </c>
      <c r="C3396" s="178" t="s">
        <v>512</v>
      </c>
      <c r="D3396" s="178" t="s">
        <v>3107</v>
      </c>
      <c r="E3396" s="181">
        <v>3112.6486194500267</v>
      </c>
      <c r="F3396" s="181">
        <v>3157.5179553980088</v>
      </c>
      <c r="G3396" s="181">
        <v>3188.1271006914658</v>
      </c>
      <c r="H3396" s="181">
        <v>3207.3338850340497</v>
      </c>
      <c r="I3396" s="181">
        <v>3217.6790904039372</v>
      </c>
      <c r="J3396" s="182">
        <v>3220.9917211549118</v>
      </c>
      <c r="K3396" s="181">
        <v>3218.7280216956597</v>
      </c>
      <c r="L3396" s="181">
        <v>3212.0618927436008</v>
      </c>
      <c r="M3396" s="181">
        <v>3201.7967818453344</v>
      </c>
      <c r="N3396" s="181">
        <v>3188.5338996211453</v>
      </c>
      <c r="O3396" s="181">
        <v>3172.6695417969513</v>
      </c>
      <c r="P3396" s="181">
        <v>3154.9157565306941</v>
      </c>
      <c r="Q3396" s="181">
        <v>3135.8651091947445</v>
      </c>
      <c r="R3396" s="181">
        <v>3115.5692512056994</v>
      </c>
      <c r="S3396" s="181">
        <v>3094.2139862771419</v>
      </c>
      <c r="T3396" s="181">
        <v>3071.9216752582724</v>
      </c>
      <c r="U3396" s="181">
        <v>3048.7563252611772</v>
      </c>
      <c r="V3396" s="181">
        <v>3024.7951836449438</v>
      </c>
      <c r="W3396" s="181">
        <v>3000.1349820039268</v>
      </c>
      <c r="X3396" s="181">
        <v>2974.8485614621222</v>
      </c>
      <c r="Y3396" s="181">
        <v>2948.9560411979351</v>
      </c>
    </row>
    <row r="3397" spans="1:25" x14ac:dyDescent="0.25">
      <c r="A3397" s="178" t="s">
        <v>2945</v>
      </c>
      <c r="B3397" s="178" t="s">
        <v>896</v>
      </c>
      <c r="C3397" s="178" t="s">
        <v>797</v>
      </c>
      <c r="D3397" s="178" t="s">
        <v>2920</v>
      </c>
      <c r="E3397" s="181">
        <v>2211.5652886888734</v>
      </c>
      <c r="F3397" s="181">
        <v>2312.468430301024</v>
      </c>
      <c r="G3397" s="181">
        <v>2406.7219904757276</v>
      </c>
      <c r="H3397" s="181">
        <v>2495.7138389606198</v>
      </c>
      <c r="I3397" s="181">
        <v>2580.7958906642357</v>
      </c>
      <c r="J3397" s="182">
        <v>2662.9367689546821</v>
      </c>
      <c r="K3397" s="181">
        <v>2742.937059261983</v>
      </c>
      <c r="L3397" s="181">
        <v>2821.4722411038383</v>
      </c>
      <c r="M3397" s="181">
        <v>2898.9849191110729</v>
      </c>
      <c r="N3397" s="181">
        <v>2975.7986780889505</v>
      </c>
      <c r="O3397" s="181">
        <v>3052.0922963898088</v>
      </c>
      <c r="P3397" s="181">
        <v>3128.3901226412008</v>
      </c>
      <c r="Q3397" s="181">
        <v>3205.1682164743788</v>
      </c>
      <c r="R3397" s="181">
        <v>3282.3975436224032</v>
      </c>
      <c r="S3397" s="181">
        <v>3360.194606495897</v>
      </c>
      <c r="T3397" s="181">
        <v>3438.6228070362131</v>
      </c>
      <c r="U3397" s="181">
        <v>3517.6889209098922</v>
      </c>
      <c r="V3397" s="181">
        <v>3597.4188415236113</v>
      </c>
      <c r="W3397" s="181">
        <v>3677.868037088454</v>
      </c>
      <c r="X3397" s="181">
        <v>3759.0709730970257</v>
      </c>
      <c r="Y3397" s="181">
        <v>3840.9997374136715</v>
      </c>
    </row>
    <row r="3398" spans="1:25" x14ac:dyDescent="0.25">
      <c r="A3398" s="178" t="s">
        <v>2945</v>
      </c>
      <c r="B3398" s="178" t="s">
        <v>896</v>
      </c>
      <c r="C3398" s="178" t="s">
        <v>240</v>
      </c>
      <c r="D3398" s="178" t="s">
        <v>241</v>
      </c>
      <c r="E3398" s="181">
        <v>14153.205145619379</v>
      </c>
      <c r="F3398" s="181">
        <v>14623.484026619226</v>
      </c>
      <c r="G3398" s="181">
        <v>15039.431214835056</v>
      </c>
      <c r="H3398" s="181">
        <v>15411.365622420022</v>
      </c>
      <c r="I3398" s="181">
        <v>15748.936252551934</v>
      </c>
      <c r="J3398" s="182">
        <v>16059.055540800058</v>
      </c>
      <c r="K3398" s="181">
        <v>16347.332150359007</v>
      </c>
      <c r="L3398" s="181">
        <v>16618.392607541828</v>
      </c>
      <c r="M3398" s="181">
        <v>16875.305234047031</v>
      </c>
      <c r="N3398" s="181">
        <v>17120.321027659917</v>
      </c>
      <c r="O3398" s="181">
        <v>17354.771304692091</v>
      </c>
      <c r="P3398" s="181">
        <v>17581.874696538318</v>
      </c>
      <c r="Q3398" s="181">
        <v>17804.43844479878</v>
      </c>
      <c r="R3398" s="181">
        <v>18022.370573810404</v>
      </c>
      <c r="S3398" s="181">
        <v>18236.3753966851</v>
      </c>
      <c r="T3398" s="181">
        <v>18446.842131839567</v>
      </c>
      <c r="U3398" s="181">
        <v>18653.843593518148</v>
      </c>
      <c r="V3398" s="181">
        <v>18857.5510084901</v>
      </c>
      <c r="W3398" s="181">
        <v>19058.282506687232</v>
      </c>
      <c r="X3398" s="181">
        <v>19256.235466288839</v>
      </c>
      <c r="Y3398" s="181">
        <v>19451.283556114118</v>
      </c>
    </row>
    <row r="3399" spans="1:25" x14ac:dyDescent="0.25">
      <c r="A3399" s="178" t="s">
        <v>2945</v>
      </c>
      <c r="B3399" s="178" t="s">
        <v>898</v>
      </c>
      <c r="C3399" s="178" t="s">
        <v>218</v>
      </c>
      <c r="D3399" s="178" t="s">
        <v>3108</v>
      </c>
      <c r="E3399" s="181">
        <v>65442.402558676207</v>
      </c>
      <c r="F3399" s="181">
        <v>66482.855871540174</v>
      </c>
      <c r="G3399" s="181">
        <v>67338.07805593191</v>
      </c>
      <c r="H3399" s="181">
        <v>68040.190412135475</v>
      </c>
      <c r="I3399" s="181">
        <v>68620.166710410529</v>
      </c>
      <c r="J3399" s="182">
        <v>69098.703566579483</v>
      </c>
      <c r="K3399" s="181">
        <v>69492.718028591902</v>
      </c>
      <c r="L3399" s="181">
        <v>69816.265007630107</v>
      </c>
      <c r="M3399" s="181">
        <v>70078.004630688825</v>
      </c>
      <c r="N3399" s="181">
        <v>70284.188727274726</v>
      </c>
      <c r="O3399" s="181">
        <v>70438.016111792414</v>
      </c>
      <c r="P3399" s="181">
        <v>70550.82312832406</v>
      </c>
      <c r="Q3399" s="181">
        <v>70632.344601829056</v>
      </c>
      <c r="R3399" s="181">
        <v>70680.943968026433</v>
      </c>
      <c r="S3399" s="181">
        <v>70698.285907520811</v>
      </c>
      <c r="T3399" s="181">
        <v>70684.845200805896</v>
      </c>
      <c r="U3399" s="181">
        <v>70641.054469280192</v>
      </c>
      <c r="V3399" s="181">
        <v>70567.914058106355</v>
      </c>
      <c r="W3399" s="181">
        <v>70465.9726966546</v>
      </c>
      <c r="X3399" s="181">
        <v>70335.2942798328</v>
      </c>
      <c r="Y3399" s="181">
        <v>70174.707833953085</v>
      </c>
    </row>
    <row r="3400" spans="1:25" x14ac:dyDescent="0.25">
      <c r="A3400" s="178" t="s">
        <v>2945</v>
      </c>
      <c r="B3400" s="178" t="s">
        <v>898</v>
      </c>
      <c r="C3400" s="178" t="s">
        <v>254</v>
      </c>
      <c r="D3400" s="178" t="s">
        <v>3109</v>
      </c>
      <c r="E3400" s="181">
        <v>2734.257541989979</v>
      </c>
      <c r="F3400" s="181">
        <v>2787.1720362950682</v>
      </c>
      <c r="G3400" s="181">
        <v>2832.6228310813476</v>
      </c>
      <c r="H3400" s="181">
        <v>2871.8878765321106</v>
      </c>
      <c r="I3400" s="181">
        <v>2906.214426031911</v>
      </c>
      <c r="J3400" s="182">
        <v>2936.4303896293918</v>
      </c>
      <c r="K3400" s="181">
        <v>2963.2141206852775</v>
      </c>
      <c r="L3400" s="181">
        <v>2987.1310288986406</v>
      </c>
      <c r="M3400" s="181">
        <v>3008.522851219825</v>
      </c>
      <c r="N3400" s="181">
        <v>3027.632432048717</v>
      </c>
      <c r="O3400" s="181">
        <v>3044.5741346983446</v>
      </c>
      <c r="P3400" s="181">
        <v>3059.8169667290881</v>
      </c>
      <c r="Q3400" s="181">
        <v>3073.7667717461177</v>
      </c>
      <c r="R3400" s="181">
        <v>3086.3384916781192</v>
      </c>
      <c r="S3400" s="181">
        <v>3097.5906449390504</v>
      </c>
      <c r="T3400" s="181">
        <v>3107.5303312573833</v>
      </c>
      <c r="U3400" s="181">
        <v>3116.1629802269831</v>
      </c>
      <c r="V3400" s="181">
        <v>3123.5193165728624</v>
      </c>
      <c r="W3400" s="181">
        <v>3129.6105169650828</v>
      </c>
      <c r="X3400" s="181">
        <v>3134.4263933119159</v>
      </c>
      <c r="Y3400" s="181">
        <v>3137.901489605928</v>
      </c>
    </row>
    <row r="3401" spans="1:25" x14ac:dyDescent="0.25">
      <c r="A3401" s="178" t="s">
        <v>2945</v>
      </c>
      <c r="B3401" s="178" t="s">
        <v>898</v>
      </c>
      <c r="C3401" s="178" t="s">
        <v>240</v>
      </c>
      <c r="D3401" s="178" t="s">
        <v>241</v>
      </c>
      <c r="E3401" s="181">
        <v>5807.7580330975852</v>
      </c>
      <c r="F3401" s="181">
        <v>6113.0820583513987</v>
      </c>
      <c r="G3401" s="181">
        <v>6416.8469341085065</v>
      </c>
      <c r="H3401" s="181">
        <v>6721.1464332415353</v>
      </c>
      <c r="I3401" s="181">
        <v>7028.3002667843566</v>
      </c>
      <c r="J3401" s="182">
        <v>7339.9033585481775</v>
      </c>
      <c r="K3401" s="181">
        <v>7657.3807662532572</v>
      </c>
      <c r="L3401" s="181">
        <v>7982.0432298224514</v>
      </c>
      <c r="M3401" s="181">
        <v>8314.7495667978583</v>
      </c>
      <c r="N3401" s="181">
        <v>8656.1744438051264</v>
      </c>
      <c r="O3401" s="181">
        <v>9006.6821981869798</v>
      </c>
      <c r="P3401" s="181">
        <v>9367.7468984219631</v>
      </c>
      <c r="Q3401" s="181">
        <v>9740.8213875606089</v>
      </c>
      <c r="R3401" s="181">
        <v>10125.916879734681</v>
      </c>
      <c r="S3401" s="181">
        <v>10523.489615822207</v>
      </c>
      <c r="T3401" s="181">
        <v>10933.836746568415</v>
      </c>
      <c r="U3401" s="181">
        <v>11357.246884990795</v>
      </c>
      <c r="V3401" s="181">
        <v>11794.099981738667</v>
      </c>
      <c r="W3401" s="181">
        <v>12244.708149381573</v>
      </c>
      <c r="X3401" s="181">
        <v>12709.294719410504</v>
      </c>
      <c r="Y3401" s="181">
        <v>13187.835160849147</v>
      </c>
    </row>
    <row r="3402" spans="1:25" x14ac:dyDescent="0.25">
      <c r="A3402" s="178" t="s">
        <v>2945</v>
      </c>
      <c r="B3402" s="178" t="s">
        <v>901</v>
      </c>
      <c r="C3402" s="178" t="s">
        <v>218</v>
      </c>
      <c r="D3402" s="178" t="s">
        <v>1050</v>
      </c>
      <c r="E3402" s="181">
        <v>3129.321949436966</v>
      </c>
      <c r="F3402" s="181">
        <v>3097.3796436143507</v>
      </c>
      <c r="G3402" s="181">
        <v>3062.6082962606365</v>
      </c>
      <c r="H3402" s="181">
        <v>3025.6184759045395</v>
      </c>
      <c r="I3402" s="181">
        <v>2987.049093917924</v>
      </c>
      <c r="J3402" s="182">
        <v>2947.2655305685103</v>
      </c>
      <c r="K3402" s="181">
        <v>2906.5683123252379</v>
      </c>
      <c r="L3402" s="181">
        <v>2865.2170279455295</v>
      </c>
      <c r="M3402" s="181">
        <v>2823.3218175072461</v>
      </c>
      <c r="N3402" s="181">
        <v>2780.9717471900804</v>
      </c>
      <c r="O3402" s="181">
        <v>2738.191359313721</v>
      </c>
      <c r="P3402" s="181">
        <v>2695.3240032707777</v>
      </c>
      <c r="Q3402" s="181">
        <v>2652.6627391748143</v>
      </c>
      <c r="R3402" s="181">
        <v>2610.1109665077347</v>
      </c>
      <c r="S3402" s="181">
        <v>2567.7238448300714</v>
      </c>
      <c r="T3402" s="181">
        <v>2525.4764992132455</v>
      </c>
      <c r="U3402" s="181">
        <v>2483.3021746432851</v>
      </c>
      <c r="V3402" s="181">
        <v>2441.2029651851749</v>
      </c>
      <c r="W3402" s="181">
        <v>2399.2185731944401</v>
      </c>
      <c r="X3402" s="181">
        <v>2357.3732777361652</v>
      </c>
      <c r="Y3402" s="181">
        <v>2315.6102846263652</v>
      </c>
    </row>
    <row r="3403" spans="1:25" x14ac:dyDescent="0.25">
      <c r="A3403" s="178" t="s">
        <v>2945</v>
      </c>
      <c r="B3403" s="178" t="s">
        <v>901</v>
      </c>
      <c r="C3403" s="178" t="s">
        <v>1482</v>
      </c>
      <c r="D3403" s="178" t="s">
        <v>3110</v>
      </c>
      <c r="E3403" s="181">
        <v>1366.352241780095</v>
      </c>
      <c r="F3403" s="181">
        <v>1418.901867461524</v>
      </c>
      <c r="G3403" s="181">
        <v>1471.9561360235477</v>
      </c>
      <c r="H3403" s="181">
        <v>1525.6786552559697</v>
      </c>
      <c r="I3403" s="181">
        <v>1580.2898858088574</v>
      </c>
      <c r="J3403" s="182">
        <v>1635.9090615254734</v>
      </c>
      <c r="K3403" s="181">
        <v>1692.6451486913595</v>
      </c>
      <c r="L3403" s="181">
        <v>1750.6059610373422</v>
      </c>
      <c r="M3403" s="181">
        <v>1809.8257242057466</v>
      </c>
      <c r="N3403" s="181">
        <v>1870.330872285545</v>
      </c>
      <c r="O3403" s="181">
        <v>1932.1069138666803</v>
      </c>
      <c r="P3403" s="181">
        <v>1995.3718039662792</v>
      </c>
      <c r="Q3403" s="181">
        <v>2060.347060234526</v>
      </c>
      <c r="R3403" s="181">
        <v>2126.9770787600633</v>
      </c>
      <c r="S3403" s="181">
        <v>2195.3190483546919</v>
      </c>
      <c r="T3403" s="181">
        <v>2265.3648430904</v>
      </c>
      <c r="U3403" s="181">
        <v>2337.0601314894207</v>
      </c>
      <c r="V3403" s="181">
        <v>2410.403225618998</v>
      </c>
      <c r="W3403" s="181">
        <v>2485.4276128454849</v>
      </c>
      <c r="X3403" s="181">
        <v>2562.1535506597775</v>
      </c>
      <c r="Y3403" s="181">
        <v>2640.5096579618858</v>
      </c>
    </row>
    <row r="3404" spans="1:25" x14ac:dyDescent="0.25">
      <c r="A3404" s="178" t="s">
        <v>2945</v>
      </c>
      <c r="B3404" s="178" t="s">
        <v>901</v>
      </c>
      <c r="C3404" s="178" t="s">
        <v>1236</v>
      </c>
      <c r="D3404" s="178" t="s">
        <v>3111</v>
      </c>
      <c r="E3404" s="181">
        <v>4441.9127444358101</v>
      </c>
      <c r="F3404" s="181">
        <v>4523.8433332418454</v>
      </c>
      <c r="G3404" s="181">
        <v>4602.5435957711343</v>
      </c>
      <c r="H3404" s="181">
        <v>4678.5789173245803</v>
      </c>
      <c r="I3404" s="181">
        <v>4752.6463178776321</v>
      </c>
      <c r="J3404" s="182">
        <v>4825.093575336221</v>
      </c>
      <c r="K3404" s="181">
        <v>4896.2135289860134</v>
      </c>
      <c r="L3404" s="181">
        <v>4966.2740163686121</v>
      </c>
      <c r="M3404" s="181">
        <v>5035.3177163187329</v>
      </c>
      <c r="N3404" s="181">
        <v>5103.3624162050637</v>
      </c>
      <c r="O3404" s="181">
        <v>5170.3145997085321</v>
      </c>
      <c r="P3404" s="181">
        <v>5236.6975616063992</v>
      </c>
      <c r="Q3404" s="181">
        <v>5303.0032146378744</v>
      </c>
      <c r="R3404" s="181">
        <v>5368.9846755474873</v>
      </c>
      <c r="S3404" s="181">
        <v>5434.690879731892</v>
      </c>
      <c r="T3404" s="181">
        <v>5500.006515423609</v>
      </c>
      <c r="U3404" s="181">
        <v>5564.7131340468832</v>
      </c>
      <c r="V3404" s="181">
        <v>5628.7303083899042</v>
      </c>
      <c r="W3404" s="181">
        <v>5692.0631062263119</v>
      </c>
      <c r="X3404" s="181">
        <v>5754.6854144703111</v>
      </c>
      <c r="Y3404" s="181">
        <v>5816.3702008556693</v>
      </c>
    </row>
    <row r="3405" spans="1:25" x14ac:dyDescent="0.25">
      <c r="A3405" s="178" t="s">
        <v>2945</v>
      </c>
      <c r="B3405" s="178" t="s">
        <v>901</v>
      </c>
      <c r="C3405" s="178" t="s">
        <v>240</v>
      </c>
      <c r="D3405" s="178" t="s">
        <v>241</v>
      </c>
      <c r="E3405" s="181">
        <v>9788.6407818692769</v>
      </c>
      <c r="F3405" s="181">
        <v>9792.4178482947009</v>
      </c>
      <c r="G3405" s="181">
        <v>9786.1147454315069</v>
      </c>
      <c r="H3405" s="181">
        <v>9771.3903879257068</v>
      </c>
      <c r="I3405" s="181">
        <v>9750.0740409023838</v>
      </c>
      <c r="J3405" s="182">
        <v>9723.1765159705192</v>
      </c>
      <c r="K3405" s="181">
        <v>9691.5399817411089</v>
      </c>
      <c r="L3405" s="181">
        <v>9655.9083012714691</v>
      </c>
      <c r="M3405" s="181">
        <v>9616.551140629268</v>
      </c>
      <c r="N3405" s="181">
        <v>9573.6796250421303</v>
      </c>
      <c r="O3405" s="181">
        <v>9527.2916715479623</v>
      </c>
      <c r="P3405" s="181">
        <v>9478.5083361816924</v>
      </c>
      <c r="Q3405" s="181">
        <v>9428.3220053577061</v>
      </c>
      <c r="R3405" s="181">
        <v>9376.3690548920531</v>
      </c>
      <c r="S3405" s="181">
        <v>9322.8219001860416</v>
      </c>
      <c r="T3405" s="181">
        <v>9267.567484379204</v>
      </c>
      <c r="U3405" s="181">
        <v>9210.3332985300603</v>
      </c>
      <c r="V3405" s="181">
        <v>9151.0940429758029</v>
      </c>
      <c r="W3405" s="181">
        <v>9089.966789604443</v>
      </c>
      <c r="X3405" s="181">
        <v>9027.0155380060569</v>
      </c>
      <c r="Y3405" s="181">
        <v>8961.9941399608688</v>
      </c>
    </row>
    <row r="3406" spans="1:25" x14ac:dyDescent="0.25">
      <c r="A3406" s="178" t="s">
        <v>2945</v>
      </c>
      <c r="B3406" s="178" t="s">
        <v>904</v>
      </c>
      <c r="C3406" s="178" t="s">
        <v>218</v>
      </c>
      <c r="D3406" s="178" t="s">
        <v>3112</v>
      </c>
      <c r="E3406" s="181">
        <v>7186.8519883049476</v>
      </c>
      <c r="F3406" s="181">
        <v>7173.6690466061082</v>
      </c>
      <c r="G3406" s="181">
        <v>7161.4028095362028</v>
      </c>
      <c r="H3406" s="181">
        <v>7149.1068850615775</v>
      </c>
      <c r="I3406" s="181">
        <v>7136.640620217775</v>
      </c>
      <c r="J3406" s="182">
        <v>7123.6231889916135</v>
      </c>
      <c r="K3406" s="181">
        <v>7109.9394382048649</v>
      </c>
      <c r="L3406" s="181">
        <v>7095.59430648328</v>
      </c>
      <c r="M3406" s="181">
        <v>7080.4203630983275</v>
      </c>
      <c r="N3406" s="181">
        <v>7064.2148064825678</v>
      </c>
      <c r="O3406" s="181">
        <v>7046.695430055981</v>
      </c>
      <c r="P3406" s="181">
        <v>7028.4779796556832</v>
      </c>
      <c r="Q3406" s="181">
        <v>7010.1370129734814</v>
      </c>
      <c r="R3406" s="181">
        <v>6991.2374244574439</v>
      </c>
      <c r="S3406" s="181">
        <v>6971.6190751965141</v>
      </c>
      <c r="T3406" s="181">
        <v>6950.7854856826007</v>
      </c>
      <c r="U3406" s="181">
        <v>6928.7725688439941</v>
      </c>
      <c r="V3406" s="181">
        <v>6905.9750433740537</v>
      </c>
      <c r="W3406" s="181">
        <v>6882.3154744034373</v>
      </c>
      <c r="X3406" s="181">
        <v>6857.6166339283554</v>
      </c>
      <c r="Y3406" s="181">
        <v>6831.3681765563415</v>
      </c>
    </row>
    <row r="3407" spans="1:25" x14ac:dyDescent="0.25">
      <c r="A3407" s="178" t="s">
        <v>2945</v>
      </c>
      <c r="B3407" s="178" t="s">
        <v>904</v>
      </c>
      <c r="C3407" s="178" t="s">
        <v>240</v>
      </c>
      <c r="D3407" s="178" t="s">
        <v>241</v>
      </c>
      <c r="E3407" s="181">
        <v>5608.9287917757401</v>
      </c>
      <c r="F3407" s="181">
        <v>5674.0653532016504</v>
      </c>
      <c r="G3407" s="181">
        <v>5740.6738043921832</v>
      </c>
      <c r="H3407" s="181">
        <v>5808.0230212541519</v>
      </c>
      <c r="I3407" s="181">
        <v>5876.0047413181273</v>
      </c>
      <c r="J3407" s="182">
        <v>5944.3041136385118</v>
      </c>
      <c r="K3407" s="181">
        <v>6012.8137785583485</v>
      </c>
      <c r="L3407" s="181">
        <v>6081.523647484104</v>
      </c>
      <c r="M3407" s="181">
        <v>6150.2736082149513</v>
      </c>
      <c r="N3407" s="181">
        <v>6218.8640384994496</v>
      </c>
      <c r="O3407" s="181">
        <v>6287.0141444844667</v>
      </c>
      <c r="P3407" s="181">
        <v>6355.2405868323794</v>
      </c>
      <c r="Q3407" s="181">
        <v>6424.0510712591567</v>
      </c>
      <c r="R3407" s="181">
        <v>6493.0433265076945</v>
      </c>
      <c r="S3407" s="181">
        <v>6562.0520408119264</v>
      </c>
      <c r="T3407" s="181">
        <v>6630.5824134340746</v>
      </c>
      <c r="U3407" s="181">
        <v>6698.6281335965195</v>
      </c>
      <c r="V3407" s="181">
        <v>6766.5350934446778</v>
      </c>
      <c r="W3407" s="181">
        <v>6834.199953837081</v>
      </c>
      <c r="X3407" s="181">
        <v>6901.4139746060491</v>
      </c>
      <c r="Y3407" s="181">
        <v>6967.6181127744576</v>
      </c>
    </row>
    <row r="3408" spans="1:25" x14ac:dyDescent="0.25">
      <c r="A3408" s="178" t="s">
        <v>2945</v>
      </c>
      <c r="B3408" s="178" t="s">
        <v>907</v>
      </c>
      <c r="C3408" s="178" t="s">
        <v>218</v>
      </c>
      <c r="D3408" s="178" t="s">
        <v>3113</v>
      </c>
      <c r="E3408" s="181">
        <v>14603.193575355299</v>
      </c>
      <c r="F3408" s="181">
        <v>14650.847468429654</v>
      </c>
      <c r="G3408" s="181">
        <v>14663.583341683756</v>
      </c>
      <c r="H3408" s="181">
        <v>14648.031126230731</v>
      </c>
      <c r="I3408" s="181">
        <v>14610.369942886</v>
      </c>
      <c r="J3408" s="182">
        <v>14554.659226802109</v>
      </c>
      <c r="K3408" s="181">
        <v>14484.098601386628</v>
      </c>
      <c r="L3408" s="181">
        <v>14401.387252439803</v>
      </c>
      <c r="M3408" s="181">
        <v>14308.138193666891</v>
      </c>
      <c r="N3408" s="181">
        <v>14205.553317946218</v>
      </c>
      <c r="O3408" s="181">
        <v>14094.290250311091</v>
      </c>
      <c r="P3408" s="181">
        <v>13976.702168404656</v>
      </c>
      <c r="Q3408" s="181">
        <v>13854.806235364775</v>
      </c>
      <c r="R3408" s="181">
        <v>13728.386270287527</v>
      </c>
      <c r="S3408" s="181">
        <v>13598.013849884737</v>
      </c>
      <c r="T3408" s="181">
        <v>13464.428553038393</v>
      </c>
      <c r="U3408" s="181">
        <v>13327.555154340129</v>
      </c>
      <c r="V3408" s="181">
        <v>13187.080236199743</v>
      </c>
      <c r="W3408" s="181">
        <v>13043.412730630924</v>
      </c>
      <c r="X3408" s="181">
        <v>12896.930099922125</v>
      </c>
      <c r="Y3408" s="181">
        <v>12748.099955279034</v>
      </c>
    </row>
    <row r="3409" spans="1:25" x14ac:dyDescent="0.25">
      <c r="A3409" s="178" t="s">
        <v>2945</v>
      </c>
      <c r="B3409" s="178" t="s">
        <v>907</v>
      </c>
      <c r="C3409" s="178" t="s">
        <v>545</v>
      </c>
      <c r="D3409" s="178" t="s">
        <v>3114</v>
      </c>
      <c r="E3409" s="181">
        <v>10225.998426087996</v>
      </c>
      <c r="F3409" s="181">
        <v>10371.866946163653</v>
      </c>
      <c r="G3409" s="181">
        <v>10494.714111379337</v>
      </c>
      <c r="H3409" s="181">
        <v>10598.540536000328</v>
      </c>
      <c r="I3409" s="181">
        <v>10687.209779210649</v>
      </c>
      <c r="J3409" s="182">
        <v>10763.201571034691</v>
      </c>
      <c r="K3409" s="181">
        <v>10828.472932967437</v>
      </c>
      <c r="L3409" s="181">
        <v>10884.697950187609</v>
      </c>
      <c r="M3409" s="181">
        <v>10932.802176095978</v>
      </c>
      <c r="N3409" s="181">
        <v>10973.440894839103</v>
      </c>
      <c r="O3409" s="181">
        <v>11006.879087391266</v>
      </c>
      <c r="P3409" s="181">
        <v>11034.737494243145</v>
      </c>
      <c r="Q3409" s="181">
        <v>11058.444999893622</v>
      </c>
      <c r="R3409" s="181">
        <v>11077.69507782053</v>
      </c>
      <c r="S3409" s="181">
        <v>11092.81336594972</v>
      </c>
      <c r="T3409" s="181">
        <v>11104.281520025637</v>
      </c>
      <c r="U3409" s="181">
        <v>11111.925896799161</v>
      </c>
      <c r="V3409" s="181">
        <v>11115.367017891302</v>
      </c>
      <c r="W3409" s="181">
        <v>11114.826962805668</v>
      </c>
      <c r="X3409" s="181">
        <v>11110.513353338258</v>
      </c>
      <c r="Y3409" s="181">
        <v>11102.724161188384</v>
      </c>
    </row>
    <row r="3410" spans="1:25" x14ac:dyDescent="0.25">
      <c r="A3410" s="178" t="s">
        <v>2945</v>
      </c>
      <c r="B3410" s="178" t="s">
        <v>907</v>
      </c>
      <c r="C3410" s="178" t="s">
        <v>1485</v>
      </c>
      <c r="D3410" s="178" t="s">
        <v>3115</v>
      </c>
      <c r="E3410" s="181">
        <v>2992.0325578867114</v>
      </c>
      <c r="F3410" s="181">
        <v>3053.8827204778495</v>
      </c>
      <c r="G3410" s="181">
        <v>3109.5737001540037</v>
      </c>
      <c r="H3410" s="181">
        <v>3160.1749896912056</v>
      </c>
      <c r="I3410" s="181">
        <v>3206.7435142778677</v>
      </c>
      <c r="J3410" s="182">
        <v>3249.9463286399773</v>
      </c>
      <c r="K3410" s="181">
        <v>3290.3095256154215</v>
      </c>
      <c r="L3410" s="181">
        <v>3328.2868238750316</v>
      </c>
      <c r="M3410" s="181">
        <v>3364.1137956312418</v>
      </c>
      <c r="N3410" s="181">
        <v>3397.948882907503</v>
      </c>
      <c r="O3410" s="181">
        <v>3429.8334575103077</v>
      </c>
      <c r="P3410" s="181">
        <v>3460.2355788494006</v>
      </c>
      <c r="Q3410" s="181">
        <v>3489.5750875003182</v>
      </c>
      <c r="R3410" s="181">
        <v>3517.7317330272895</v>
      </c>
      <c r="S3410" s="181">
        <v>3544.7845185851979</v>
      </c>
      <c r="T3410" s="181">
        <v>3570.8649223861721</v>
      </c>
      <c r="U3410" s="181">
        <v>3595.8959727022675</v>
      </c>
      <c r="V3410" s="181">
        <v>3619.731976921149</v>
      </c>
      <c r="W3410" s="181">
        <v>3642.420968455097</v>
      </c>
      <c r="X3410" s="181">
        <v>3664.0077322735619</v>
      </c>
      <c r="Y3410" s="181">
        <v>3684.5684615846344</v>
      </c>
    </row>
    <row r="3411" spans="1:25" x14ac:dyDescent="0.25">
      <c r="A3411" s="178" t="s">
        <v>2945</v>
      </c>
      <c r="B3411" s="178" t="s">
        <v>907</v>
      </c>
      <c r="C3411" s="178" t="s">
        <v>240</v>
      </c>
      <c r="D3411" s="178" t="s">
        <v>241</v>
      </c>
      <c r="E3411" s="181">
        <v>18164.749665674557</v>
      </c>
      <c r="F3411" s="181">
        <v>18707.58591385476</v>
      </c>
      <c r="G3411" s="181">
        <v>19221.679722507753</v>
      </c>
      <c r="H3411" s="181">
        <v>19712.847706399749</v>
      </c>
      <c r="I3411" s="181">
        <v>20187.044804263496</v>
      </c>
      <c r="J3411" s="182">
        <v>20647.971977537916</v>
      </c>
      <c r="K3411" s="181">
        <v>21098.5658802668</v>
      </c>
      <c r="L3411" s="181">
        <v>21541.405997700298</v>
      </c>
      <c r="M3411" s="181">
        <v>21977.74465410327</v>
      </c>
      <c r="N3411" s="181">
        <v>22408.373494274299</v>
      </c>
      <c r="O3411" s="181">
        <v>22833.335362826936</v>
      </c>
      <c r="P3411" s="181">
        <v>23255.542855140851</v>
      </c>
      <c r="Q3411" s="181">
        <v>23677.693671274596</v>
      </c>
      <c r="R3411" s="181">
        <v>24098.889446671717</v>
      </c>
      <c r="S3411" s="181">
        <v>24519.574489642044</v>
      </c>
      <c r="T3411" s="181">
        <v>24940.576461430941</v>
      </c>
      <c r="U3411" s="181">
        <v>25361.284728738134</v>
      </c>
      <c r="V3411" s="181">
        <v>25780.57444961635</v>
      </c>
      <c r="W3411" s="181">
        <v>26198.669184960774</v>
      </c>
      <c r="X3411" s="181">
        <v>26615.777649956937</v>
      </c>
      <c r="Y3411" s="181">
        <v>27032.347178485426</v>
      </c>
    </row>
    <row r="3412" spans="1:25" x14ac:dyDescent="0.25">
      <c r="A3412" s="178" t="s">
        <v>2945</v>
      </c>
      <c r="B3412" s="178" t="s">
        <v>911</v>
      </c>
      <c r="C3412" s="178" t="s">
        <v>218</v>
      </c>
      <c r="D3412" s="178" t="s">
        <v>3116</v>
      </c>
      <c r="E3412" s="181">
        <v>2751.4451998947525</v>
      </c>
      <c r="F3412" s="181">
        <v>2747.3996604583203</v>
      </c>
      <c r="G3412" s="181">
        <v>2738.1295404003881</v>
      </c>
      <c r="H3412" s="181">
        <v>2725.0426760824894</v>
      </c>
      <c r="I3412" s="181">
        <v>2709.190517262804</v>
      </c>
      <c r="J3412" s="182">
        <v>2691.236663570146</v>
      </c>
      <c r="K3412" s="181">
        <v>2671.6747632716697</v>
      </c>
      <c r="L3412" s="181">
        <v>2650.8972278918382</v>
      </c>
      <c r="M3412" s="181">
        <v>2629.0972396297393</v>
      </c>
      <c r="N3412" s="181">
        <v>2606.3958353272615</v>
      </c>
      <c r="O3412" s="181">
        <v>2582.8138010193165</v>
      </c>
      <c r="P3412" s="181">
        <v>2558.6683209241369</v>
      </c>
      <c r="Q3412" s="181">
        <v>2534.224694094316</v>
      </c>
      <c r="R3412" s="181">
        <v>2509.3563239254981</v>
      </c>
      <c r="S3412" s="181">
        <v>2484.0844156634571</v>
      </c>
      <c r="T3412" s="181">
        <v>2458.4173018555912</v>
      </c>
      <c r="U3412" s="181">
        <v>2432.2479981659458</v>
      </c>
      <c r="V3412" s="181">
        <v>2405.4936683196474</v>
      </c>
      <c r="W3412" s="181">
        <v>2378.2026328188713</v>
      </c>
      <c r="X3412" s="181">
        <v>2350.4238802358341</v>
      </c>
      <c r="Y3412" s="181">
        <v>2322.1862539768586</v>
      </c>
    </row>
    <row r="3413" spans="1:25" x14ac:dyDescent="0.25">
      <c r="A3413" s="178" t="s">
        <v>2945</v>
      </c>
      <c r="B3413" s="178" t="s">
        <v>911</v>
      </c>
      <c r="C3413" s="178" t="s">
        <v>240</v>
      </c>
      <c r="D3413" s="178" t="s">
        <v>241</v>
      </c>
      <c r="E3413" s="181">
        <v>15978.100680585707</v>
      </c>
      <c r="F3413" s="181">
        <v>16244.747295145822</v>
      </c>
      <c r="G3413" s="181">
        <v>16486.157168698581</v>
      </c>
      <c r="H3413" s="181">
        <v>16709.33769992875</v>
      </c>
      <c r="I3413" s="181">
        <v>16919.627965773605</v>
      </c>
      <c r="J3413" s="182">
        <v>17120.327189083411</v>
      </c>
      <c r="K3413" s="181">
        <v>17313.903273439173</v>
      </c>
      <c r="L3413" s="181">
        <v>17502.36024904871</v>
      </c>
      <c r="M3413" s="181">
        <v>17686.528995300738</v>
      </c>
      <c r="N3413" s="181">
        <v>17866.821776884735</v>
      </c>
      <c r="O3413" s="181">
        <v>18042.993779745484</v>
      </c>
      <c r="P3413" s="181">
        <v>18216.903051252953</v>
      </c>
      <c r="Q3413" s="181">
        <v>18390.186212722023</v>
      </c>
      <c r="R3413" s="181">
        <v>18561.716573903173</v>
      </c>
      <c r="S3413" s="181">
        <v>18731.400708662208</v>
      </c>
      <c r="T3413" s="181">
        <v>18899.047292366064</v>
      </c>
      <c r="U3413" s="181">
        <v>19063.554809741116</v>
      </c>
      <c r="V3413" s="181">
        <v>19223.937300406422</v>
      </c>
      <c r="W3413" s="181">
        <v>19380.211162654658</v>
      </c>
      <c r="X3413" s="181">
        <v>19532.412875385486</v>
      </c>
      <c r="Y3413" s="181">
        <v>19680.424378118154</v>
      </c>
    </row>
    <row r="3414" spans="1:25" x14ac:dyDescent="0.25">
      <c r="A3414" s="178" t="s">
        <v>2945</v>
      </c>
      <c r="B3414" s="178" t="s">
        <v>913</v>
      </c>
      <c r="C3414" s="178" t="s">
        <v>1319</v>
      </c>
      <c r="D3414" s="178" t="s">
        <v>1240</v>
      </c>
      <c r="E3414" s="181">
        <v>1545.9377520819478</v>
      </c>
      <c r="F3414" s="181">
        <v>1591.5595785472335</v>
      </c>
      <c r="G3414" s="181">
        <v>1636.7237366900913</v>
      </c>
      <c r="H3414" s="181">
        <v>1681.7496016187649</v>
      </c>
      <c r="I3414" s="181">
        <v>1726.9299610709345</v>
      </c>
      <c r="J3414" s="182">
        <v>1772.4262929310801</v>
      </c>
      <c r="K3414" s="181">
        <v>1818.3655027528096</v>
      </c>
      <c r="L3414" s="181">
        <v>1864.8649987118592</v>
      </c>
      <c r="M3414" s="181">
        <v>1911.9523264878346</v>
      </c>
      <c r="N3414" s="181">
        <v>1959.6562905372216</v>
      </c>
      <c r="O3414" s="181">
        <v>2007.9407287709205</v>
      </c>
      <c r="P3414" s="181">
        <v>2057.0108378253285</v>
      </c>
      <c r="Q3414" s="181">
        <v>2107.0649197627063</v>
      </c>
      <c r="R3414" s="181">
        <v>2157.9905733015667</v>
      </c>
      <c r="S3414" s="181">
        <v>2209.8028882116246</v>
      </c>
      <c r="T3414" s="181">
        <v>2262.4350120033373</v>
      </c>
      <c r="U3414" s="181">
        <v>2315.7344955422227</v>
      </c>
      <c r="V3414" s="181">
        <v>2369.623834373032</v>
      </c>
      <c r="W3414" s="181">
        <v>2424.1121295567459</v>
      </c>
      <c r="X3414" s="181">
        <v>2479.1981714093376</v>
      </c>
      <c r="Y3414" s="181">
        <v>2534.7811667323931</v>
      </c>
    </row>
    <row r="3415" spans="1:25" x14ac:dyDescent="0.25">
      <c r="A3415" s="178" t="s">
        <v>2945</v>
      </c>
      <c r="B3415" s="178" t="s">
        <v>913</v>
      </c>
      <c r="C3415" s="178" t="s">
        <v>240</v>
      </c>
      <c r="D3415" s="178" t="s">
        <v>241</v>
      </c>
      <c r="E3415" s="181">
        <v>7300.7698048682651</v>
      </c>
      <c r="F3415" s="181">
        <v>7346.4404216079593</v>
      </c>
      <c r="G3415" s="181">
        <v>7384.2577743193033</v>
      </c>
      <c r="H3415" s="181">
        <v>7416.008337285266</v>
      </c>
      <c r="I3415" s="181">
        <v>7443.2226113543493</v>
      </c>
      <c r="J3415" s="182">
        <v>7466.7545540916472</v>
      </c>
      <c r="K3415" s="181">
        <v>7487.2491116845076</v>
      </c>
      <c r="L3415" s="181">
        <v>7505.2628217861338</v>
      </c>
      <c r="M3415" s="181">
        <v>7520.9547248157714</v>
      </c>
      <c r="N3415" s="181">
        <v>7534.479037151078</v>
      </c>
      <c r="O3415" s="181">
        <v>7545.7362285221361</v>
      </c>
      <c r="P3415" s="181">
        <v>7555.5262455408629</v>
      </c>
      <c r="Q3415" s="181">
        <v>7564.5563631539972</v>
      </c>
      <c r="R3415" s="181">
        <v>7572.3817050802645</v>
      </c>
      <c r="S3415" s="181">
        <v>7579.0347623859743</v>
      </c>
      <c r="T3415" s="181">
        <v>7584.2717036141967</v>
      </c>
      <c r="U3415" s="181">
        <v>7587.5915266093871</v>
      </c>
      <c r="V3415" s="181">
        <v>7588.7805663731942</v>
      </c>
      <c r="W3415" s="181">
        <v>7587.9192093027459</v>
      </c>
      <c r="X3415" s="181">
        <v>7585.0534287401015</v>
      </c>
      <c r="Y3415" s="181">
        <v>7579.9314996406765</v>
      </c>
    </row>
    <row r="3416" spans="1:25" x14ac:dyDescent="0.25">
      <c r="A3416" s="178" t="s">
        <v>2945</v>
      </c>
      <c r="B3416" s="178" t="s">
        <v>917</v>
      </c>
      <c r="C3416" s="178" t="s">
        <v>218</v>
      </c>
      <c r="D3416" s="178" t="s">
        <v>3117</v>
      </c>
      <c r="E3416" s="181">
        <v>26093.893695559182</v>
      </c>
      <c r="F3416" s="181">
        <v>26349.961496862594</v>
      </c>
      <c r="G3416" s="181">
        <v>26550.731886700134</v>
      </c>
      <c r="H3416" s="181">
        <v>26706.823399272169</v>
      </c>
      <c r="I3416" s="181">
        <v>26827.949260026053</v>
      </c>
      <c r="J3416" s="182">
        <v>26920.213081112131</v>
      </c>
      <c r="K3416" s="181">
        <v>26988.524940633826</v>
      </c>
      <c r="L3416" s="181">
        <v>27037.061630545188</v>
      </c>
      <c r="M3416" s="181">
        <v>27068.148600078563</v>
      </c>
      <c r="N3416" s="181">
        <v>27083.455976468293</v>
      </c>
      <c r="O3416" s="181">
        <v>27083.668206851507</v>
      </c>
      <c r="P3416" s="181">
        <v>27072.781331586364</v>
      </c>
      <c r="Q3416" s="181">
        <v>27054.321534270181</v>
      </c>
      <c r="R3416" s="181">
        <v>27027.53129827369</v>
      </c>
      <c r="S3416" s="181">
        <v>26993.179531849732</v>
      </c>
      <c r="T3416" s="181">
        <v>26951.615464906339</v>
      </c>
      <c r="U3416" s="181">
        <v>26902.25252265422</v>
      </c>
      <c r="V3416" s="181">
        <v>26844.862208019455</v>
      </c>
      <c r="W3416" s="181">
        <v>26780.041149487679</v>
      </c>
      <c r="X3416" s="181">
        <v>26708.288263434941</v>
      </c>
      <c r="Y3416" s="181">
        <v>26629.568886972924</v>
      </c>
    </row>
    <row r="3417" spans="1:25" x14ac:dyDescent="0.25">
      <c r="A3417" s="178" t="s">
        <v>2945</v>
      </c>
      <c r="B3417" s="178" t="s">
        <v>917</v>
      </c>
      <c r="C3417" s="178" t="s">
        <v>466</v>
      </c>
      <c r="D3417" s="178" t="s">
        <v>3118</v>
      </c>
      <c r="E3417" s="181">
        <v>6233.4565457811559</v>
      </c>
      <c r="F3417" s="181">
        <v>6252.1099674489142</v>
      </c>
      <c r="G3417" s="181">
        <v>6257.1950930470657</v>
      </c>
      <c r="H3417" s="181">
        <v>6251.4679529927425</v>
      </c>
      <c r="I3417" s="181">
        <v>6237.4033117104373</v>
      </c>
      <c r="J3417" s="182">
        <v>6216.5784565356153</v>
      </c>
      <c r="K3417" s="181">
        <v>6190.2565791811203</v>
      </c>
      <c r="L3417" s="181">
        <v>6159.5015419643796</v>
      </c>
      <c r="M3417" s="181">
        <v>6124.9310625067765</v>
      </c>
      <c r="N3417" s="181">
        <v>6087.0001183668683</v>
      </c>
      <c r="O3417" s="181">
        <v>6045.9324288657981</v>
      </c>
      <c r="P3417" s="181">
        <v>6002.6808776643447</v>
      </c>
      <c r="Q3417" s="181">
        <v>5958.0700210619607</v>
      </c>
      <c r="R3417" s="181">
        <v>5911.9657622283139</v>
      </c>
      <c r="S3417" s="181">
        <v>5864.5696730831078</v>
      </c>
      <c r="T3417" s="181">
        <v>5815.987766801436</v>
      </c>
      <c r="U3417" s="181">
        <v>5766.1230136285458</v>
      </c>
      <c r="V3417" s="181">
        <v>5714.9576066799809</v>
      </c>
      <c r="W3417" s="181">
        <v>5662.6490921236391</v>
      </c>
      <c r="X3417" s="181">
        <v>5609.3306432083609</v>
      </c>
      <c r="Y3417" s="181">
        <v>5555.0208925653005</v>
      </c>
    </row>
    <row r="3418" spans="1:25" x14ac:dyDescent="0.25">
      <c r="A3418" s="178" t="s">
        <v>2945</v>
      </c>
      <c r="B3418" s="178" t="s">
        <v>917</v>
      </c>
      <c r="C3418" s="178" t="s">
        <v>872</v>
      </c>
      <c r="D3418" s="178" t="s">
        <v>3119</v>
      </c>
      <c r="E3418" s="181">
        <v>2591.5969230461856</v>
      </c>
      <c r="F3418" s="181">
        <v>2638.6931018690784</v>
      </c>
      <c r="G3418" s="181">
        <v>2680.8080803138137</v>
      </c>
      <c r="H3418" s="181">
        <v>2718.8909629897298</v>
      </c>
      <c r="I3418" s="181">
        <v>2753.8314963639473</v>
      </c>
      <c r="J3418" s="182">
        <v>2786.1770432589788</v>
      </c>
      <c r="K3418" s="181">
        <v>2816.3699063396994</v>
      </c>
      <c r="L3418" s="181">
        <v>2844.7910123769016</v>
      </c>
      <c r="M3418" s="181">
        <v>2871.6384396045246</v>
      </c>
      <c r="N3418" s="181">
        <v>2897.0475108914306</v>
      </c>
      <c r="O3418" s="181">
        <v>2921.0524197985833</v>
      </c>
      <c r="P3418" s="181">
        <v>2944.0492526799135</v>
      </c>
      <c r="Q3418" s="181">
        <v>2966.3963148667253</v>
      </c>
      <c r="R3418" s="181">
        <v>2987.9906529263235</v>
      </c>
      <c r="S3418" s="181">
        <v>3008.8963587147582</v>
      </c>
      <c r="T3418" s="181">
        <v>3029.1328244095562</v>
      </c>
      <c r="U3418" s="181">
        <v>3048.614355351031</v>
      </c>
      <c r="V3418" s="181">
        <v>3067.2936418533295</v>
      </c>
      <c r="W3418" s="181">
        <v>3085.2172091688831</v>
      </c>
      <c r="X3418" s="181">
        <v>3102.4221327505124</v>
      </c>
      <c r="Y3418" s="181">
        <v>3118.8845611039178</v>
      </c>
    </row>
    <row r="3419" spans="1:25" x14ac:dyDescent="0.25">
      <c r="A3419" s="178" t="s">
        <v>2945</v>
      </c>
      <c r="B3419" s="178" t="s">
        <v>917</v>
      </c>
      <c r="C3419" s="178" t="s">
        <v>240</v>
      </c>
      <c r="D3419" s="178" t="s">
        <v>241</v>
      </c>
      <c r="E3419" s="181">
        <v>36205.086869232902</v>
      </c>
      <c r="F3419" s="181">
        <v>37059.096268204092</v>
      </c>
      <c r="G3419" s="181">
        <v>37851.512626677119</v>
      </c>
      <c r="H3419" s="181">
        <v>38594.797924408711</v>
      </c>
      <c r="I3419" s="181">
        <v>39300.839204351149</v>
      </c>
      <c r="J3419" s="182">
        <v>39976.870788508451</v>
      </c>
      <c r="K3419" s="181">
        <v>40628.770733478617</v>
      </c>
      <c r="L3419" s="181">
        <v>41261.656836079375</v>
      </c>
      <c r="M3419" s="181">
        <v>41878.093812954976</v>
      </c>
      <c r="N3419" s="181">
        <v>42479.783869068699</v>
      </c>
      <c r="O3419" s="181">
        <v>43066.976967800205</v>
      </c>
      <c r="P3419" s="181">
        <v>43645.294884012692</v>
      </c>
      <c r="Q3419" s="181">
        <v>44219.921857212808</v>
      </c>
      <c r="R3419" s="181">
        <v>44789.244066652791</v>
      </c>
      <c r="S3419" s="181">
        <v>45354.130236872807</v>
      </c>
      <c r="T3419" s="181">
        <v>45914.791697657885</v>
      </c>
      <c r="U3419" s="181">
        <v>46469.843341897904</v>
      </c>
      <c r="V3419" s="181">
        <v>47018.457821192271</v>
      </c>
      <c r="W3419" s="181">
        <v>47561.236270774534</v>
      </c>
      <c r="X3419" s="181">
        <v>48098.647733530081</v>
      </c>
      <c r="Y3419" s="181">
        <v>48630.222679783154</v>
      </c>
    </row>
    <row r="3420" spans="1:25" x14ac:dyDescent="0.25">
      <c r="A3420" s="178" t="s">
        <v>2945</v>
      </c>
      <c r="B3420" s="178" t="s">
        <v>918</v>
      </c>
      <c r="C3420" s="178" t="s">
        <v>218</v>
      </c>
      <c r="D3420" s="178" t="s">
        <v>3120</v>
      </c>
      <c r="E3420" s="181">
        <v>6860.7407695784041</v>
      </c>
      <c r="F3420" s="181">
        <v>7044.0193943150225</v>
      </c>
      <c r="G3420" s="181">
        <v>7229.2149272078004</v>
      </c>
      <c r="H3420" s="181">
        <v>7416.2709501591617</v>
      </c>
      <c r="I3420" s="181">
        <v>7605.4588989746271</v>
      </c>
      <c r="J3420" s="182">
        <v>7796.5881186177558</v>
      </c>
      <c r="K3420" s="181">
        <v>7989.5469091454379</v>
      </c>
      <c r="L3420" s="181">
        <v>8184.3723628788739</v>
      </c>
      <c r="M3420" s="181">
        <v>8380.8075497622649</v>
      </c>
      <c r="N3420" s="181">
        <v>8578.5586629869267</v>
      </c>
      <c r="O3420" s="181">
        <v>8777.1620528300555</v>
      </c>
      <c r="P3420" s="181">
        <v>8977.3664269782021</v>
      </c>
      <c r="Q3420" s="181">
        <v>9179.9405377286967</v>
      </c>
      <c r="R3420" s="181">
        <v>9384.2776382974916</v>
      </c>
      <c r="S3420" s="181">
        <v>9590.3165512453506</v>
      </c>
      <c r="T3420" s="181">
        <v>9797.9075301024513</v>
      </c>
      <c r="U3420" s="181">
        <v>10006.333659144524</v>
      </c>
      <c r="V3420" s="181">
        <v>10214.974458169669</v>
      </c>
      <c r="W3420" s="181">
        <v>10423.769677333883</v>
      </c>
      <c r="X3420" s="181">
        <v>10632.643606700787</v>
      </c>
      <c r="Y3420" s="181">
        <v>10841.344367195457</v>
      </c>
    </row>
    <row r="3421" spans="1:25" x14ac:dyDescent="0.25">
      <c r="A3421" s="178" t="s">
        <v>2945</v>
      </c>
      <c r="B3421" s="178" t="s">
        <v>918</v>
      </c>
      <c r="C3421" s="178" t="s">
        <v>972</v>
      </c>
      <c r="D3421" s="178" t="s">
        <v>3121</v>
      </c>
      <c r="E3421" s="181">
        <v>1357.5053990495283</v>
      </c>
      <c r="F3421" s="181">
        <v>1419.3460758219001</v>
      </c>
      <c r="G3421" s="181">
        <v>1483.3925645378595</v>
      </c>
      <c r="H3421" s="181">
        <v>1549.7004248110381</v>
      </c>
      <c r="I3421" s="181">
        <v>1618.3959776805696</v>
      </c>
      <c r="J3421" s="182">
        <v>1689.5115349576711</v>
      </c>
      <c r="K3421" s="181">
        <v>1763.0958502273252</v>
      </c>
      <c r="L3421" s="181">
        <v>1839.2313257785738</v>
      </c>
      <c r="M3421" s="181">
        <v>1917.9357120788736</v>
      </c>
      <c r="N3421" s="181">
        <v>1999.2159412614239</v>
      </c>
      <c r="O3421" s="181">
        <v>2083.0356380631956</v>
      </c>
      <c r="P3421" s="181">
        <v>2169.6452916629173</v>
      </c>
      <c r="Q3421" s="181">
        <v>2259.3153714823566</v>
      </c>
      <c r="R3421" s="181">
        <v>2351.987665718083</v>
      </c>
      <c r="S3421" s="181">
        <v>2447.7346565169642</v>
      </c>
      <c r="T3421" s="181">
        <v>2546.6070306787042</v>
      </c>
      <c r="U3421" s="181">
        <v>2648.50489774372</v>
      </c>
      <c r="V3421" s="181">
        <v>2753.3428137034234</v>
      </c>
      <c r="W3421" s="181">
        <v>2861.178891774774</v>
      </c>
      <c r="X3421" s="181">
        <v>2972.0674790404669</v>
      </c>
      <c r="Y3421" s="181">
        <v>3086.0129982212979</v>
      </c>
    </row>
    <row r="3422" spans="1:25" x14ac:dyDescent="0.25">
      <c r="A3422" s="178" t="s">
        <v>2945</v>
      </c>
      <c r="B3422" s="178" t="s">
        <v>918</v>
      </c>
      <c r="C3422" s="178" t="s">
        <v>240</v>
      </c>
      <c r="D3422" s="178" t="s">
        <v>241</v>
      </c>
      <c r="E3422" s="181">
        <v>21691.614361441603</v>
      </c>
      <c r="F3422" s="181">
        <v>21709.624549600354</v>
      </c>
      <c r="G3422" s="181">
        <v>21718.748319462749</v>
      </c>
      <c r="H3422" s="181">
        <v>21719.114444235252</v>
      </c>
      <c r="I3422" s="181">
        <v>21711.798707773156</v>
      </c>
      <c r="J3422" s="182">
        <v>21696.506643837554</v>
      </c>
      <c r="K3422" s="181">
        <v>21673.208223879898</v>
      </c>
      <c r="L3422" s="181">
        <v>21642.292081148866</v>
      </c>
      <c r="M3422" s="181">
        <v>21603.372572290064</v>
      </c>
      <c r="N3422" s="181">
        <v>21556.032084524217</v>
      </c>
      <c r="O3422" s="181">
        <v>21499.502841450663</v>
      </c>
      <c r="P3422" s="181">
        <v>21436.015154293244</v>
      </c>
      <c r="Q3422" s="181">
        <v>21367.650642186542</v>
      </c>
      <c r="R3422" s="181">
        <v>21293.181666895292</v>
      </c>
      <c r="S3422" s="181">
        <v>21212.725029812456</v>
      </c>
      <c r="T3422" s="181">
        <v>21126.213827442334</v>
      </c>
      <c r="U3422" s="181">
        <v>21032.414753854326</v>
      </c>
      <c r="V3422" s="181">
        <v>20930.435948362872</v>
      </c>
      <c r="W3422" s="181">
        <v>20820.619106209757</v>
      </c>
      <c r="X3422" s="181">
        <v>20703.270027525505</v>
      </c>
      <c r="Y3422" s="181">
        <v>20578.357198411868</v>
      </c>
    </row>
    <row r="3423" spans="1:25" x14ac:dyDescent="0.25">
      <c r="A3423" s="178" t="s">
        <v>2945</v>
      </c>
      <c r="B3423" s="178" t="s">
        <v>920</v>
      </c>
      <c r="C3423" s="178" t="s">
        <v>218</v>
      </c>
      <c r="D3423" s="178" t="s">
        <v>3122</v>
      </c>
      <c r="E3423" s="181">
        <v>10632.989941230626</v>
      </c>
      <c r="F3423" s="181">
        <v>10667.416212415608</v>
      </c>
      <c r="G3423" s="181">
        <v>10683.794922489466</v>
      </c>
      <c r="H3423" s="181">
        <v>10685.362104287535</v>
      </c>
      <c r="I3423" s="181">
        <v>10675.150715679471</v>
      </c>
      <c r="J3423" s="182">
        <v>10654.937899645322</v>
      </c>
      <c r="K3423" s="181">
        <v>10626.142602363487</v>
      </c>
      <c r="L3423" s="181">
        <v>10589.98658402906</v>
      </c>
      <c r="M3423" s="181">
        <v>10547.053491543744</v>
      </c>
      <c r="N3423" s="181">
        <v>10497.72876978469</v>
      </c>
      <c r="O3423" s="181">
        <v>10442.096233252791</v>
      </c>
      <c r="P3423" s="181">
        <v>10381.55633377288</v>
      </c>
      <c r="Q3423" s="181">
        <v>10317.352970037038</v>
      </c>
      <c r="R3423" s="181">
        <v>10249.141588046876</v>
      </c>
      <c r="S3423" s="181">
        <v>10177.179964196002</v>
      </c>
      <c r="T3423" s="181">
        <v>10101.761410113506</v>
      </c>
      <c r="U3423" s="181">
        <v>10022.680774992948</v>
      </c>
      <c r="V3423" s="181">
        <v>9939.7168197349984</v>
      </c>
      <c r="W3423" s="181">
        <v>9853.1397448557364</v>
      </c>
      <c r="X3423" s="181">
        <v>9763.2047633081947</v>
      </c>
      <c r="Y3423" s="181">
        <v>9670.1293300026682</v>
      </c>
    </row>
    <row r="3424" spans="1:25" x14ac:dyDescent="0.25">
      <c r="A3424" s="178" t="s">
        <v>2945</v>
      </c>
      <c r="B3424" s="178" t="s">
        <v>920</v>
      </c>
      <c r="C3424" s="178" t="s">
        <v>503</v>
      </c>
      <c r="D3424" s="178" t="s">
        <v>3123</v>
      </c>
      <c r="E3424" s="181">
        <v>4089.3769973728408</v>
      </c>
      <c r="F3424" s="181">
        <v>4188.1998159074783</v>
      </c>
      <c r="G3424" s="181">
        <v>4282.1325099475798</v>
      </c>
      <c r="H3424" s="181">
        <v>4372.1012374554703</v>
      </c>
      <c r="I3424" s="181">
        <v>4459.0401938360528</v>
      </c>
      <c r="J3424" s="182">
        <v>4543.4389932166932</v>
      </c>
      <c r="K3424" s="181">
        <v>4625.6825435072969</v>
      </c>
      <c r="L3424" s="181">
        <v>4706.1092033387422</v>
      </c>
      <c r="M3424" s="181">
        <v>4784.8039240124735</v>
      </c>
      <c r="N3424" s="181">
        <v>4861.7738225745752</v>
      </c>
      <c r="O3424" s="181">
        <v>4936.8905693615334</v>
      </c>
      <c r="P3424" s="181">
        <v>5010.6570712269813</v>
      </c>
      <c r="Q3424" s="181">
        <v>5083.5477893023408</v>
      </c>
      <c r="R3424" s="181">
        <v>5155.2831208067701</v>
      </c>
      <c r="S3424" s="181">
        <v>5225.8734528479963</v>
      </c>
      <c r="T3424" s="181">
        <v>5295.3533814084549</v>
      </c>
      <c r="U3424" s="181">
        <v>5363.4982756590953</v>
      </c>
      <c r="V3424" s="181">
        <v>5430.0604582708247</v>
      </c>
      <c r="W3424" s="181">
        <v>5495.0506778183044</v>
      </c>
      <c r="X3424" s="181">
        <v>5558.4776509447247</v>
      </c>
      <c r="Y3424" s="181">
        <v>5620.3343820427881</v>
      </c>
    </row>
    <row r="3425" spans="1:25" x14ac:dyDescent="0.25">
      <c r="A3425" s="178" t="s">
        <v>2945</v>
      </c>
      <c r="B3425" s="178" t="s">
        <v>920</v>
      </c>
      <c r="C3425" s="178" t="s">
        <v>583</v>
      </c>
      <c r="D3425" s="178" t="s">
        <v>3124</v>
      </c>
      <c r="E3425" s="181">
        <v>9006.9951112613053</v>
      </c>
      <c r="F3425" s="181">
        <v>9300.5979342900628</v>
      </c>
      <c r="G3425" s="181">
        <v>9587.4757555293891</v>
      </c>
      <c r="H3425" s="181">
        <v>9869.4985046479251</v>
      </c>
      <c r="I3425" s="181">
        <v>10148.619329744957</v>
      </c>
      <c r="J3425" s="182">
        <v>10425.83808654209</v>
      </c>
      <c r="K3425" s="181">
        <v>10701.947073933834</v>
      </c>
      <c r="L3425" s="181">
        <v>10977.65744964863</v>
      </c>
      <c r="M3425" s="181">
        <v>11253.108838933209</v>
      </c>
      <c r="N3425" s="181">
        <v>11528.26163436712</v>
      </c>
      <c r="O3425" s="181">
        <v>11802.751779800274</v>
      </c>
      <c r="P3425" s="181">
        <v>12077.725453687692</v>
      </c>
      <c r="Q3425" s="181">
        <v>12354.29827982693</v>
      </c>
      <c r="R3425" s="181">
        <v>12631.775331240313</v>
      </c>
      <c r="S3425" s="181">
        <v>12910.155105897933</v>
      </c>
      <c r="T3425" s="181">
        <v>13189.496545079346</v>
      </c>
      <c r="U3425" s="181">
        <v>13469.209737087662</v>
      </c>
      <c r="V3425" s="181">
        <v>13748.627164083613</v>
      </c>
      <c r="W3425" s="181">
        <v>14027.719447275051</v>
      </c>
      <c r="X3425" s="181">
        <v>14306.451694578782</v>
      </c>
      <c r="Y3425" s="181">
        <v>14584.747785635653</v>
      </c>
    </row>
    <row r="3426" spans="1:25" x14ac:dyDescent="0.25">
      <c r="A3426" s="178" t="s">
        <v>2945</v>
      </c>
      <c r="B3426" s="178" t="s">
        <v>920</v>
      </c>
      <c r="C3426" s="178" t="s">
        <v>240</v>
      </c>
      <c r="D3426" s="178" t="s">
        <v>241</v>
      </c>
      <c r="E3426" s="181">
        <v>4544.6555497642512</v>
      </c>
      <c r="F3426" s="181">
        <v>4518.1896926048621</v>
      </c>
      <c r="G3426" s="181">
        <v>4484.3691257916025</v>
      </c>
      <c r="H3426" s="181">
        <v>4444.7416567004202</v>
      </c>
      <c r="I3426" s="181">
        <v>4400.7183933484812</v>
      </c>
      <c r="J3426" s="182">
        <v>4353.1489018928933</v>
      </c>
      <c r="K3426" s="181">
        <v>4302.7089134062971</v>
      </c>
      <c r="L3426" s="181">
        <v>4249.9722053905534</v>
      </c>
      <c r="M3426" s="181">
        <v>4195.2393717275927</v>
      </c>
      <c r="N3426" s="181">
        <v>4138.7230213492885</v>
      </c>
      <c r="O3426" s="181">
        <v>4080.5110803068692</v>
      </c>
      <c r="P3426" s="181">
        <v>4021.1989817540875</v>
      </c>
      <c r="Q3426" s="181">
        <v>3961.301755964902</v>
      </c>
      <c r="R3426" s="181">
        <v>3900.7122660687919</v>
      </c>
      <c r="S3426" s="181">
        <v>3839.5545788166992</v>
      </c>
      <c r="T3426" s="181">
        <v>3777.9619946317703</v>
      </c>
      <c r="U3426" s="181">
        <v>3715.8786059989961</v>
      </c>
      <c r="V3426" s="181">
        <v>3653.2447043612001</v>
      </c>
      <c r="W3426" s="181">
        <v>3590.1819021364518</v>
      </c>
      <c r="X3426" s="181">
        <v>3526.8024254409352</v>
      </c>
      <c r="Y3426" s="181">
        <v>3463.2013010461824</v>
      </c>
    </row>
    <row r="3427" spans="1:25" x14ac:dyDescent="0.25">
      <c r="A3427" s="178" t="s">
        <v>2945</v>
      </c>
      <c r="B3427" s="178" t="s">
        <v>921</v>
      </c>
      <c r="C3427" s="178" t="s">
        <v>218</v>
      </c>
      <c r="D3427" s="178" t="s">
        <v>3125</v>
      </c>
      <c r="E3427" s="181">
        <v>15313.495480615071</v>
      </c>
      <c r="F3427" s="181">
        <v>15199.737587075753</v>
      </c>
      <c r="G3427" s="181">
        <v>15079.600935438952</v>
      </c>
      <c r="H3427" s="181">
        <v>14952.405978358413</v>
      </c>
      <c r="I3427" s="181">
        <v>14819.065433999314</v>
      </c>
      <c r="J3427" s="182">
        <v>14679.666645146268</v>
      </c>
      <c r="K3427" s="181">
        <v>14534.457642748648</v>
      </c>
      <c r="L3427" s="181">
        <v>14383.913316519993</v>
      </c>
      <c r="M3427" s="181">
        <v>14228.008226045829</v>
      </c>
      <c r="N3427" s="181">
        <v>14066.766410467726</v>
      </c>
      <c r="O3427" s="181">
        <v>13899.973213422136</v>
      </c>
      <c r="P3427" s="181">
        <v>13729.244850974166</v>
      </c>
      <c r="Q3427" s="181">
        <v>13556.018541073536</v>
      </c>
      <c r="R3427" s="181">
        <v>13379.744757391958</v>
      </c>
      <c r="S3427" s="181">
        <v>13200.737390811883</v>
      </c>
      <c r="T3427" s="181">
        <v>13019.339536811407</v>
      </c>
      <c r="U3427" s="181">
        <v>12835.271440605402</v>
      </c>
      <c r="V3427" s="181">
        <v>12648.229396958146</v>
      </c>
      <c r="W3427" s="181">
        <v>12458.484700578187</v>
      </c>
      <c r="X3427" s="181">
        <v>12266.309487801267</v>
      </c>
      <c r="Y3427" s="181">
        <v>12071.913586641353</v>
      </c>
    </row>
    <row r="3428" spans="1:25" x14ac:dyDescent="0.25">
      <c r="A3428" s="178" t="s">
        <v>2945</v>
      </c>
      <c r="B3428" s="178" t="s">
        <v>921</v>
      </c>
      <c r="C3428" s="178" t="s">
        <v>972</v>
      </c>
      <c r="D3428" s="178" t="s">
        <v>3126</v>
      </c>
      <c r="E3428" s="181">
        <v>3660.6856066614996</v>
      </c>
      <c r="F3428" s="181">
        <v>3685.3899278004601</v>
      </c>
      <c r="G3428" s="181">
        <v>3708.4844331700911</v>
      </c>
      <c r="H3428" s="181">
        <v>3729.7261834777519</v>
      </c>
      <c r="I3428" s="181">
        <v>3749.2633131314801</v>
      </c>
      <c r="J3428" s="182">
        <v>3767.0429987570001</v>
      </c>
      <c r="K3428" s="181">
        <v>3783.0534030226463</v>
      </c>
      <c r="L3428" s="181">
        <v>3797.3441265856763</v>
      </c>
      <c r="M3428" s="181">
        <v>3809.8358473796061</v>
      </c>
      <c r="N3428" s="181">
        <v>3820.4602846512462</v>
      </c>
      <c r="O3428" s="181">
        <v>3829.0817133665073</v>
      </c>
      <c r="P3428" s="181">
        <v>3836.0704890342358</v>
      </c>
      <c r="Q3428" s="181">
        <v>3841.7698157979294</v>
      </c>
      <c r="R3428" s="181">
        <v>3845.9733615009382</v>
      </c>
      <c r="S3428" s="181">
        <v>3848.7162380550694</v>
      </c>
      <c r="T3428" s="181">
        <v>3850.0459374403345</v>
      </c>
      <c r="U3428" s="181">
        <v>3849.8275235615847</v>
      </c>
      <c r="V3428" s="181">
        <v>3847.9126664040559</v>
      </c>
      <c r="W3428" s="181">
        <v>3844.3237398722626</v>
      </c>
      <c r="X3428" s="181">
        <v>3839.0865733468763</v>
      </c>
      <c r="Y3428" s="181">
        <v>3832.2105588624277</v>
      </c>
    </row>
    <row r="3429" spans="1:25" x14ac:dyDescent="0.25">
      <c r="A3429" s="178" t="s">
        <v>2945</v>
      </c>
      <c r="B3429" s="178" t="s">
        <v>921</v>
      </c>
      <c r="C3429" s="178" t="s">
        <v>733</v>
      </c>
      <c r="D3429" s="178" t="s">
        <v>3127</v>
      </c>
      <c r="E3429" s="181">
        <v>1297.8055301795491</v>
      </c>
      <c r="F3429" s="181">
        <v>1367.8202999902035</v>
      </c>
      <c r="G3429" s="181">
        <v>1440.9219997229964</v>
      </c>
      <c r="H3429" s="181">
        <v>1517.1180404652378</v>
      </c>
      <c r="I3429" s="181">
        <v>1596.5656347313798</v>
      </c>
      <c r="J3429" s="182">
        <v>1679.3446063840699</v>
      </c>
      <c r="K3429" s="181">
        <v>1765.5504415297389</v>
      </c>
      <c r="L3429" s="181">
        <v>1855.3080343920542</v>
      </c>
      <c r="M3429" s="181">
        <v>1948.6809727477032</v>
      </c>
      <c r="N3429" s="181">
        <v>2045.7312608839052</v>
      </c>
      <c r="O3429" s="181">
        <v>2146.4755119682709</v>
      </c>
      <c r="P3429" s="181">
        <v>2251.211477054097</v>
      </c>
      <c r="Q3429" s="181">
        <v>2360.2579377070028</v>
      </c>
      <c r="R3429" s="181">
        <v>2473.6190119144644</v>
      </c>
      <c r="S3429" s="181">
        <v>2591.4381145406414</v>
      </c>
      <c r="T3429" s="181">
        <v>2713.8714530293423</v>
      </c>
      <c r="U3429" s="181">
        <v>2840.9464388974707</v>
      </c>
      <c r="V3429" s="181">
        <v>2972.6610377508769</v>
      </c>
      <c r="W3429" s="181">
        <v>3109.127623935859</v>
      </c>
      <c r="X3429" s="181">
        <v>3250.4606522815739</v>
      </c>
      <c r="Y3429" s="181">
        <v>3396.7593695198157</v>
      </c>
    </row>
    <row r="3430" spans="1:25" x14ac:dyDescent="0.25">
      <c r="A3430" s="178" t="s">
        <v>2945</v>
      </c>
      <c r="B3430" s="178" t="s">
        <v>921</v>
      </c>
      <c r="C3430" s="178" t="s">
        <v>284</v>
      </c>
      <c r="D3430" s="178" t="s">
        <v>3128</v>
      </c>
      <c r="E3430" s="181">
        <v>2436.0531369149403</v>
      </c>
      <c r="F3430" s="181">
        <v>2518.313690030885</v>
      </c>
      <c r="G3430" s="181">
        <v>2602.1054866243926</v>
      </c>
      <c r="H3430" s="181">
        <v>2687.2461153477489</v>
      </c>
      <c r="I3430" s="181">
        <v>2773.8213901928139</v>
      </c>
      <c r="J3430" s="182">
        <v>2861.7730159492512</v>
      </c>
      <c r="K3430" s="181">
        <v>2951.0674447763463</v>
      </c>
      <c r="L3430" s="181">
        <v>3041.7160919346215</v>
      </c>
      <c r="M3430" s="181">
        <v>3133.6251165523431</v>
      </c>
      <c r="N3430" s="181">
        <v>3226.6994963589077</v>
      </c>
      <c r="O3430" s="181">
        <v>3320.7755483572141</v>
      </c>
      <c r="P3430" s="181">
        <v>3416.1231883355185</v>
      </c>
      <c r="Q3430" s="181">
        <v>3513.0177227255931</v>
      </c>
      <c r="R3430" s="181">
        <v>3611.2481205825529</v>
      </c>
      <c r="S3430" s="181">
        <v>3710.8124536069276</v>
      </c>
      <c r="T3430" s="181">
        <v>3811.7207901219344</v>
      </c>
      <c r="U3430" s="181">
        <v>3913.798828055164</v>
      </c>
      <c r="V3430" s="181">
        <v>4016.83958835876</v>
      </c>
      <c r="W3430" s="181">
        <v>4120.797675028517</v>
      </c>
      <c r="X3430" s="181">
        <v>4225.6283770506516</v>
      </c>
      <c r="Y3430" s="181">
        <v>4331.2655782948459</v>
      </c>
    </row>
    <row r="3431" spans="1:25" x14ac:dyDescent="0.25">
      <c r="A3431" s="178" t="s">
        <v>2945</v>
      </c>
      <c r="B3431" s="178" t="s">
        <v>921</v>
      </c>
      <c r="C3431" s="178" t="s">
        <v>240</v>
      </c>
      <c r="D3431" s="178" t="s">
        <v>241</v>
      </c>
      <c r="E3431" s="181">
        <v>10501.35046464</v>
      </c>
      <c r="F3431" s="181">
        <v>10628.264217850065</v>
      </c>
      <c r="G3431" s="181">
        <v>10752.149869306013</v>
      </c>
      <c r="H3431" s="181">
        <v>10872.243011769446</v>
      </c>
      <c r="I3431" s="181">
        <v>10988.907804296538</v>
      </c>
      <c r="J3431" s="182">
        <v>11101.923208019625</v>
      </c>
      <c r="K3431" s="181">
        <v>11211.183855819285</v>
      </c>
      <c r="L3431" s="181">
        <v>11316.764279787729</v>
      </c>
      <c r="M3431" s="181">
        <v>11418.35353878239</v>
      </c>
      <c r="N3431" s="181">
        <v>11515.66616413896</v>
      </c>
      <c r="O3431" s="181">
        <v>11608.204980067412</v>
      </c>
      <c r="P3431" s="181">
        <v>11697.003782800099</v>
      </c>
      <c r="Q3431" s="181">
        <v>11783.03674751381</v>
      </c>
      <c r="R3431" s="181">
        <v>11865.605203296935</v>
      </c>
      <c r="S3431" s="181">
        <v>11944.742871290859</v>
      </c>
      <c r="T3431" s="181">
        <v>12020.522633649864</v>
      </c>
      <c r="U3431" s="181">
        <v>12092.445877166503</v>
      </c>
      <c r="V3431" s="181">
        <v>12159.959342354812</v>
      </c>
      <c r="W3431" s="181">
        <v>12223.038817106895</v>
      </c>
      <c r="X3431" s="181">
        <v>12281.67044123413</v>
      </c>
      <c r="Y3431" s="181">
        <v>12335.787055783443</v>
      </c>
    </row>
    <row r="3432" spans="1:25" x14ac:dyDescent="0.25">
      <c r="A3432" s="178" t="s">
        <v>2945</v>
      </c>
      <c r="B3432" s="178" t="s">
        <v>924</v>
      </c>
      <c r="C3432" s="178" t="s">
        <v>218</v>
      </c>
      <c r="D3432" s="178" t="s">
        <v>3129</v>
      </c>
      <c r="E3432" s="181">
        <v>9690.395495402001</v>
      </c>
      <c r="F3432" s="181">
        <v>9705.7522355800465</v>
      </c>
      <c r="G3432" s="181">
        <v>9733.8912187657224</v>
      </c>
      <c r="H3432" s="181">
        <v>9770.2084195183088</v>
      </c>
      <c r="I3432" s="181">
        <v>9812.2702513428667</v>
      </c>
      <c r="J3432" s="182">
        <v>9857.9137024374431</v>
      </c>
      <c r="K3432" s="181">
        <v>9905.6381663913289</v>
      </c>
      <c r="L3432" s="181">
        <v>9954.4963876460752</v>
      </c>
      <c r="M3432" s="181">
        <v>10003.518352042493</v>
      </c>
      <c r="N3432" s="181">
        <v>10051.955646167975</v>
      </c>
      <c r="O3432" s="181">
        <v>10099.02113558641</v>
      </c>
      <c r="P3432" s="181">
        <v>10145.34210635077</v>
      </c>
      <c r="Q3432" s="181">
        <v>10191.558512496638</v>
      </c>
      <c r="R3432" s="181">
        <v>10236.904421739595</v>
      </c>
      <c r="S3432" s="181">
        <v>10281.170587279328</v>
      </c>
      <c r="T3432" s="181">
        <v>10324.101867366009</v>
      </c>
      <c r="U3432" s="181">
        <v>10365.32774700441</v>
      </c>
      <c r="V3432" s="181">
        <v>10404.564658710695</v>
      </c>
      <c r="W3432" s="181">
        <v>10441.705947297762</v>
      </c>
      <c r="X3432" s="181">
        <v>10476.59173675326</v>
      </c>
      <c r="Y3432" s="181">
        <v>10508.950914275774</v>
      </c>
    </row>
    <row r="3433" spans="1:25" x14ac:dyDescent="0.25">
      <c r="A3433" s="178" t="s">
        <v>2945</v>
      </c>
      <c r="B3433" s="178" t="s">
        <v>924</v>
      </c>
      <c r="C3433" s="178" t="s">
        <v>240</v>
      </c>
      <c r="D3433" s="178" t="s">
        <v>241</v>
      </c>
      <c r="E3433" s="181">
        <v>5715.1609720420356</v>
      </c>
      <c r="F3433" s="181">
        <v>5678.8497277762299</v>
      </c>
      <c r="G3433" s="181">
        <v>5651.7870859835912</v>
      </c>
      <c r="H3433" s="181">
        <v>5631.1524908818965</v>
      </c>
      <c r="I3433" s="181">
        <v>5615.4585189646732</v>
      </c>
      <c r="J3433" s="182">
        <v>5603.4196449668598</v>
      </c>
      <c r="K3433" s="181">
        <v>5594.1636601938408</v>
      </c>
      <c r="L3433" s="181">
        <v>5587.154644331039</v>
      </c>
      <c r="M3433" s="181">
        <v>5581.8594661458246</v>
      </c>
      <c r="N3433" s="181">
        <v>5577.8818787778537</v>
      </c>
      <c r="O3433" s="181">
        <v>5574.8137365409493</v>
      </c>
      <c r="P3433" s="181">
        <v>5573.0323200822259</v>
      </c>
      <c r="Q3433" s="181">
        <v>5572.9146349109151</v>
      </c>
      <c r="R3433" s="181">
        <v>5574.0660864780502</v>
      </c>
      <c r="S3433" s="181">
        <v>5576.4010941522647</v>
      </c>
      <c r="T3433" s="181">
        <v>5579.8106055557828</v>
      </c>
      <c r="U3433" s="181">
        <v>5584.1246826885217</v>
      </c>
      <c r="V3433" s="181">
        <v>5589.2216065135653</v>
      </c>
      <c r="W3433" s="181">
        <v>5595.0748059534371</v>
      </c>
      <c r="X3433" s="181">
        <v>5601.6282601192534</v>
      </c>
      <c r="Y3433" s="181">
        <v>5608.7656036492481</v>
      </c>
    </row>
    <row r="3434" spans="1:25" x14ac:dyDescent="0.25">
      <c r="A3434" s="178" t="s">
        <v>2945</v>
      </c>
      <c r="B3434" s="178" t="s">
        <v>927</v>
      </c>
      <c r="C3434" s="178" t="s">
        <v>218</v>
      </c>
      <c r="D3434" s="178" t="s">
        <v>3130</v>
      </c>
      <c r="E3434" s="181">
        <v>6539.6420968338443</v>
      </c>
      <c r="F3434" s="181">
        <v>6547.7511219368525</v>
      </c>
      <c r="G3434" s="181">
        <v>6550.3917642642791</v>
      </c>
      <c r="H3434" s="181">
        <v>6548.3153129266229</v>
      </c>
      <c r="I3434" s="181">
        <v>6542.5471949776911</v>
      </c>
      <c r="J3434" s="182">
        <v>6533.6044807950657</v>
      </c>
      <c r="K3434" s="181">
        <v>6521.9537336011845</v>
      </c>
      <c r="L3434" s="181">
        <v>6508.0486188307214</v>
      </c>
      <c r="M3434" s="181">
        <v>6492.0210130643045</v>
      </c>
      <c r="N3434" s="181">
        <v>6473.9483683280469</v>
      </c>
      <c r="O3434" s="181">
        <v>6453.7670972928518</v>
      </c>
      <c r="P3434" s="181">
        <v>6432.211908955268</v>
      </c>
      <c r="Q3434" s="181">
        <v>6409.9118365578488</v>
      </c>
      <c r="R3434" s="181">
        <v>6386.5235756384418</v>
      </c>
      <c r="S3434" s="181">
        <v>6362.0871296812384</v>
      </c>
      <c r="T3434" s="181">
        <v>6336.6588652437649</v>
      </c>
      <c r="U3434" s="181">
        <v>6310.0959358895052</v>
      </c>
      <c r="V3434" s="181">
        <v>6282.2280319611491</v>
      </c>
      <c r="W3434" s="181">
        <v>6253.058605469284</v>
      </c>
      <c r="X3434" s="181">
        <v>6222.5904730717612</v>
      </c>
      <c r="Y3434" s="181">
        <v>6190.8110622279919</v>
      </c>
    </row>
    <row r="3435" spans="1:25" x14ac:dyDescent="0.25">
      <c r="A3435" s="178" t="s">
        <v>2945</v>
      </c>
      <c r="B3435" s="178" t="s">
        <v>927</v>
      </c>
      <c r="C3435" s="178" t="s">
        <v>240</v>
      </c>
      <c r="D3435" s="178" t="s">
        <v>241</v>
      </c>
      <c r="E3435" s="181">
        <v>7228.1323672769113</v>
      </c>
      <c r="F3435" s="181">
        <v>7333.6585455574332</v>
      </c>
      <c r="G3435" s="181">
        <v>7434.8451908996212</v>
      </c>
      <c r="H3435" s="181">
        <v>7532.346383712531</v>
      </c>
      <c r="I3435" s="181">
        <v>7627.1748867279894</v>
      </c>
      <c r="J3435" s="182">
        <v>7719.8009194325332</v>
      </c>
      <c r="K3435" s="181">
        <v>7810.662227976889</v>
      </c>
      <c r="L3435" s="181">
        <v>7900.2068537431569</v>
      </c>
      <c r="M3435" s="181">
        <v>7988.5131146332515</v>
      </c>
      <c r="N3435" s="181">
        <v>8075.5971040981958</v>
      </c>
      <c r="O3435" s="181">
        <v>8161.2987491355843</v>
      </c>
      <c r="P3435" s="181">
        <v>8246.4738803041164</v>
      </c>
      <c r="Q3435" s="181">
        <v>8331.8898871998135</v>
      </c>
      <c r="R3435" s="181">
        <v>8417.0761146020959</v>
      </c>
      <c r="S3435" s="181">
        <v>8502.0478789489389</v>
      </c>
      <c r="T3435" s="181">
        <v>8586.8439808761068</v>
      </c>
      <c r="U3435" s="181">
        <v>8671.2320899507413</v>
      </c>
      <c r="V3435" s="181">
        <v>8754.9288772344225</v>
      </c>
      <c r="W3435" s="181">
        <v>8837.8811421285209</v>
      </c>
      <c r="X3435" s="181">
        <v>8920.0326122891565</v>
      </c>
      <c r="Y3435" s="181">
        <v>9001.3023427941334</v>
      </c>
    </row>
    <row r="3436" spans="1:25" x14ac:dyDescent="0.25">
      <c r="A3436" s="178" t="s">
        <v>2945</v>
      </c>
      <c r="B3436" s="178" t="s">
        <v>930</v>
      </c>
      <c r="C3436" s="178" t="s">
        <v>218</v>
      </c>
      <c r="D3436" s="178" t="s">
        <v>3131</v>
      </c>
      <c r="E3436" s="181">
        <v>6153.6115907326621</v>
      </c>
      <c r="F3436" s="181">
        <v>6614.3719718388666</v>
      </c>
      <c r="G3436" s="181">
        <v>7023.2825531580265</v>
      </c>
      <c r="H3436" s="181">
        <v>7386.5291832522262</v>
      </c>
      <c r="I3436" s="181">
        <v>7711.35939356565</v>
      </c>
      <c r="J3436" s="182">
        <v>8003.8669000517584</v>
      </c>
      <c r="K3436" s="181">
        <v>8269.4668510465417</v>
      </c>
      <c r="L3436" s="181">
        <v>8512.8336265355119</v>
      </c>
      <c r="M3436" s="181">
        <v>8737.5740981109975</v>
      </c>
      <c r="N3436" s="181">
        <v>8946.5353073500773</v>
      </c>
      <c r="O3436" s="181">
        <v>9141.7448888509734</v>
      </c>
      <c r="P3436" s="181">
        <v>9326.0365998633551</v>
      </c>
      <c r="Q3436" s="181">
        <v>9501.8776220450072</v>
      </c>
      <c r="R3436" s="181">
        <v>9670.0114501405114</v>
      </c>
      <c r="S3436" s="181">
        <v>9831.3986717506814</v>
      </c>
      <c r="T3436" s="181">
        <v>9986.4120615552274</v>
      </c>
      <c r="U3436" s="181">
        <v>10135.419319597442</v>
      </c>
      <c r="V3436" s="181">
        <v>10279.065343057908</v>
      </c>
      <c r="W3436" s="181">
        <v>10417.750216609942</v>
      </c>
      <c r="X3436" s="181">
        <v>10551.690742985775</v>
      </c>
      <c r="Y3436" s="181">
        <v>10680.58635764698</v>
      </c>
    </row>
    <row r="3437" spans="1:25" x14ac:dyDescent="0.25">
      <c r="A3437" s="178" t="s">
        <v>2945</v>
      </c>
      <c r="B3437" s="178" t="s">
        <v>930</v>
      </c>
      <c r="C3437" s="178" t="s">
        <v>972</v>
      </c>
      <c r="D3437" s="178" t="s">
        <v>3132</v>
      </c>
      <c r="E3437" s="181">
        <v>4218.718344646777</v>
      </c>
      <c r="F3437" s="181">
        <v>4412.1854256289862</v>
      </c>
      <c r="G3437" s="181">
        <v>4558.4791439078126</v>
      </c>
      <c r="H3437" s="181">
        <v>4664.8205276529734</v>
      </c>
      <c r="I3437" s="181">
        <v>4738.492046082426</v>
      </c>
      <c r="J3437" s="182">
        <v>4785.4607653733146</v>
      </c>
      <c r="K3437" s="181">
        <v>4810.7867132029605</v>
      </c>
      <c r="L3437" s="181">
        <v>4818.6726946810159</v>
      </c>
      <c r="M3437" s="181">
        <v>4812.3681566632295</v>
      </c>
      <c r="N3437" s="181">
        <v>4794.4361920589727</v>
      </c>
      <c r="O3437" s="181">
        <v>4766.7947321426755</v>
      </c>
      <c r="P3437" s="181">
        <v>4731.6123734817156</v>
      </c>
      <c r="Q3437" s="181">
        <v>4690.6838885067655</v>
      </c>
      <c r="R3437" s="181">
        <v>4644.814904818063</v>
      </c>
      <c r="S3437" s="181">
        <v>4594.8508800050195</v>
      </c>
      <c r="T3437" s="181">
        <v>4541.3009804757112</v>
      </c>
      <c r="U3437" s="181">
        <v>4484.6361703382054</v>
      </c>
      <c r="V3437" s="181">
        <v>4425.4130430071391</v>
      </c>
      <c r="W3437" s="181">
        <v>4364.0409302033104</v>
      </c>
      <c r="X3437" s="181">
        <v>4300.8234916535166</v>
      </c>
      <c r="Y3437" s="181">
        <v>4235.8380885319248</v>
      </c>
    </row>
    <row r="3438" spans="1:25" x14ac:dyDescent="0.25">
      <c r="A3438" s="178" t="s">
        <v>2945</v>
      </c>
      <c r="B3438" s="178" t="s">
        <v>930</v>
      </c>
      <c r="C3438" s="178" t="s">
        <v>264</v>
      </c>
      <c r="D3438" s="178" t="s">
        <v>3133</v>
      </c>
      <c r="E3438" s="181">
        <v>1958.2910087882913</v>
      </c>
      <c r="F3438" s="181">
        <v>2086.0353590684499</v>
      </c>
      <c r="G3438" s="181">
        <v>2195.1241787240624</v>
      </c>
      <c r="H3438" s="181">
        <v>2287.943377358351</v>
      </c>
      <c r="I3438" s="181">
        <v>2367.1277680858161</v>
      </c>
      <c r="J3438" s="182">
        <v>2434.8741298525529</v>
      </c>
      <c r="K3438" s="181">
        <v>2493.1021297149896</v>
      </c>
      <c r="L3438" s="181">
        <v>2543.4464969315218</v>
      </c>
      <c r="M3438" s="181">
        <v>2587.1715931442977</v>
      </c>
      <c r="N3438" s="181">
        <v>2625.2770630017289</v>
      </c>
      <c r="O3438" s="181">
        <v>2658.4914211104133</v>
      </c>
      <c r="P3438" s="181">
        <v>2687.7519319199318</v>
      </c>
      <c r="Q3438" s="181">
        <v>2713.8597598717997</v>
      </c>
      <c r="R3438" s="181">
        <v>2737.1012233569127</v>
      </c>
      <c r="S3438" s="181">
        <v>2757.814683172523</v>
      </c>
      <c r="T3438" s="181">
        <v>2776.1642399671605</v>
      </c>
      <c r="U3438" s="181">
        <v>2792.3078433113074</v>
      </c>
      <c r="V3438" s="181">
        <v>2806.4745210354381</v>
      </c>
      <c r="W3438" s="181">
        <v>2818.8198351199921</v>
      </c>
      <c r="X3438" s="181">
        <v>2829.4455076854779</v>
      </c>
      <c r="Y3438" s="181">
        <v>2838.3129431103571</v>
      </c>
    </row>
    <row r="3439" spans="1:25" x14ac:dyDescent="0.25">
      <c r="A3439" s="178" t="s">
        <v>2945</v>
      </c>
      <c r="B3439" s="178" t="s">
        <v>930</v>
      </c>
      <c r="C3439" s="178" t="s">
        <v>698</v>
      </c>
      <c r="D3439" s="178" t="s">
        <v>3134</v>
      </c>
      <c r="E3439" s="181">
        <v>3822.9909667669608</v>
      </c>
      <c r="F3439" s="181">
        <v>3900.2680930451247</v>
      </c>
      <c r="G3439" s="181">
        <v>3930.7791219919382</v>
      </c>
      <c r="H3439" s="181">
        <v>3923.8425479995672</v>
      </c>
      <c r="I3439" s="181">
        <v>3888.0760639770019</v>
      </c>
      <c r="J3439" s="182">
        <v>3830.3311346273599</v>
      </c>
      <c r="K3439" s="181">
        <v>3756.1820037261355</v>
      </c>
      <c r="L3439" s="181">
        <v>3670.0832610917173</v>
      </c>
      <c r="M3439" s="181">
        <v>3575.405445913615</v>
      </c>
      <c r="N3439" s="181">
        <v>3474.7371701539669</v>
      </c>
      <c r="O3439" s="181">
        <v>3369.9917039054189</v>
      </c>
      <c r="P3439" s="181">
        <v>3263.0933930202818</v>
      </c>
      <c r="Q3439" s="181">
        <v>3155.5457086185529</v>
      </c>
      <c r="R3439" s="181">
        <v>3048.0682369680248</v>
      </c>
      <c r="S3439" s="181">
        <v>2941.3429101283591</v>
      </c>
      <c r="T3439" s="181">
        <v>2835.7796890309637</v>
      </c>
      <c r="U3439" s="181">
        <v>2731.7275381742797</v>
      </c>
      <c r="V3439" s="181">
        <v>2629.5530744601165</v>
      </c>
      <c r="W3439" s="181">
        <v>2529.5013101244313</v>
      </c>
      <c r="X3439" s="181">
        <v>2431.7318148679819</v>
      </c>
      <c r="Y3439" s="181">
        <v>2336.2610732722846</v>
      </c>
    </row>
    <row r="3440" spans="1:25" x14ac:dyDescent="0.25">
      <c r="A3440" s="178" t="s">
        <v>2945</v>
      </c>
      <c r="B3440" s="178" t="s">
        <v>930</v>
      </c>
      <c r="C3440" s="178" t="s">
        <v>1319</v>
      </c>
      <c r="D3440" s="178" t="s">
        <v>3135</v>
      </c>
      <c r="E3440" s="181">
        <v>2640.8953032802101</v>
      </c>
      <c r="F3440" s="181">
        <v>2694.2777992403253</v>
      </c>
      <c r="G3440" s="181">
        <v>2715.3546036963994</v>
      </c>
      <c r="H3440" s="181">
        <v>2710.5628671119944</v>
      </c>
      <c r="I3440" s="181">
        <v>2685.8556312092323</v>
      </c>
      <c r="J3440" s="182">
        <v>2645.9658396733957</v>
      </c>
      <c r="K3440" s="181">
        <v>2594.7441409454605</v>
      </c>
      <c r="L3440" s="181">
        <v>2535.2677343784167</v>
      </c>
      <c r="M3440" s="181">
        <v>2469.8649647662946</v>
      </c>
      <c r="N3440" s="181">
        <v>2400.3240270675055</v>
      </c>
      <c r="O3440" s="181">
        <v>2327.9665948213019</v>
      </c>
      <c r="P3440" s="181">
        <v>2254.1219926239046</v>
      </c>
      <c r="Q3440" s="181">
        <v>2179.8288077631032</v>
      </c>
      <c r="R3440" s="181">
        <v>2105.5841253775857</v>
      </c>
      <c r="S3440" s="181">
        <v>2031.8590193435846</v>
      </c>
      <c r="T3440" s="181">
        <v>1958.9366877925356</v>
      </c>
      <c r="U3440" s="181">
        <v>1887.0581929484813</v>
      </c>
      <c r="V3440" s="181">
        <v>1816.4767911917033</v>
      </c>
      <c r="W3440" s="181">
        <v>1747.3617352535871</v>
      </c>
      <c r="X3440" s="181">
        <v>1679.8232547624364</v>
      </c>
      <c r="Y3440" s="181">
        <v>1613.8727371513583</v>
      </c>
    </row>
    <row r="3441" spans="1:25" x14ac:dyDescent="0.25">
      <c r="A3441" s="178" t="s">
        <v>2945</v>
      </c>
      <c r="B3441" s="178" t="s">
        <v>930</v>
      </c>
      <c r="C3441" s="178" t="s">
        <v>967</v>
      </c>
      <c r="D3441" s="178" t="s">
        <v>3136</v>
      </c>
      <c r="E3441" s="181">
        <v>1465.9206980072352</v>
      </c>
      <c r="F3441" s="181">
        <v>1588.032309428273</v>
      </c>
      <c r="G3441" s="181">
        <v>1699.4217941660688</v>
      </c>
      <c r="H3441" s="181">
        <v>1801.323786493655</v>
      </c>
      <c r="I3441" s="181">
        <v>1895.2767426565722</v>
      </c>
      <c r="J3441" s="182">
        <v>1982.5852475123554</v>
      </c>
      <c r="K3441" s="181">
        <v>2064.4285006875198</v>
      </c>
      <c r="L3441" s="181">
        <v>2141.8389121401833</v>
      </c>
      <c r="M3441" s="181">
        <v>2215.6127397566656</v>
      </c>
      <c r="N3441" s="181">
        <v>2286.3788040291038</v>
      </c>
      <c r="O3441" s="181">
        <v>2354.576070265889</v>
      </c>
      <c r="P3441" s="181">
        <v>2420.8677615668798</v>
      </c>
      <c r="Q3441" s="181">
        <v>2485.8430644087625</v>
      </c>
      <c r="R3441" s="181">
        <v>2549.6559820176553</v>
      </c>
      <c r="S3441" s="181">
        <v>2612.5236378753334</v>
      </c>
      <c r="T3441" s="181">
        <v>2674.5130809867524</v>
      </c>
      <c r="U3441" s="181">
        <v>2735.6925543409884</v>
      </c>
      <c r="V3441" s="181">
        <v>2796.2082810661386</v>
      </c>
      <c r="W3441" s="181">
        <v>2856.1443579878924</v>
      </c>
      <c r="X3441" s="181">
        <v>2915.5372279003095</v>
      </c>
      <c r="Y3441" s="181">
        <v>2974.2807217562545</v>
      </c>
    </row>
    <row r="3442" spans="1:25" x14ac:dyDescent="0.25">
      <c r="A3442" s="178" t="s">
        <v>2945</v>
      </c>
      <c r="B3442" s="178" t="s">
        <v>930</v>
      </c>
      <c r="C3442" s="178" t="s">
        <v>303</v>
      </c>
      <c r="D3442" s="178" t="s">
        <v>3137</v>
      </c>
      <c r="E3442" s="181">
        <v>3988.8098937448781</v>
      </c>
      <c r="F3442" s="181">
        <v>4227.7730585391546</v>
      </c>
      <c r="G3442" s="181">
        <v>4426.6276001573124</v>
      </c>
      <c r="H3442" s="181">
        <v>4590.7438295677211</v>
      </c>
      <c r="I3442" s="181">
        <v>4725.8875085897917</v>
      </c>
      <c r="J3442" s="182">
        <v>4836.8440827599898</v>
      </c>
      <c r="K3442" s="181">
        <v>4927.7598546382787</v>
      </c>
      <c r="L3442" s="181">
        <v>5002.1414055696387</v>
      </c>
      <c r="M3442" s="181">
        <v>5062.7034034932249</v>
      </c>
      <c r="N3442" s="181">
        <v>5111.5932510375824</v>
      </c>
      <c r="O3442" s="181">
        <v>5150.3921798288202</v>
      </c>
      <c r="P3442" s="181">
        <v>5181.0539221060981</v>
      </c>
      <c r="Q3442" s="181">
        <v>5205.2335925864863</v>
      </c>
      <c r="R3442" s="181">
        <v>5223.5718643773307</v>
      </c>
      <c r="S3442" s="181">
        <v>5236.7963779383335</v>
      </c>
      <c r="T3442" s="181">
        <v>5245.2918390112</v>
      </c>
      <c r="U3442" s="181">
        <v>5249.4244523965262</v>
      </c>
      <c r="V3442" s="181">
        <v>5249.686756836526</v>
      </c>
      <c r="W3442" s="181">
        <v>5246.4253547659318</v>
      </c>
      <c r="X3442" s="181">
        <v>5239.8807873073329</v>
      </c>
      <c r="Y3442" s="181">
        <v>5230.030754156377</v>
      </c>
    </row>
    <row r="3443" spans="1:25" x14ac:dyDescent="0.25">
      <c r="A3443" s="178" t="s">
        <v>2945</v>
      </c>
      <c r="B3443" s="178" t="s">
        <v>930</v>
      </c>
      <c r="C3443" s="178" t="s">
        <v>1442</v>
      </c>
      <c r="D3443" s="178" t="s">
        <v>3138</v>
      </c>
      <c r="E3443" s="181">
        <v>6092.5739489002999</v>
      </c>
      <c r="F3443" s="181">
        <v>6600.0870931061263</v>
      </c>
      <c r="G3443" s="181">
        <v>7063.0375609025587</v>
      </c>
      <c r="H3443" s="181">
        <v>7486.5566671134648</v>
      </c>
      <c r="I3443" s="181">
        <v>7877.0384536920301</v>
      </c>
      <c r="J3443" s="182">
        <v>8239.9049599941045</v>
      </c>
      <c r="K3443" s="181">
        <v>8580.057106604836</v>
      </c>
      <c r="L3443" s="181">
        <v>8901.7857354667431</v>
      </c>
      <c r="M3443" s="181">
        <v>9208.400207080289</v>
      </c>
      <c r="N3443" s="181">
        <v>9502.5139884318796</v>
      </c>
      <c r="O3443" s="181">
        <v>9785.9514814867835</v>
      </c>
      <c r="P3443" s="181">
        <v>10061.469135339417</v>
      </c>
      <c r="Q3443" s="181">
        <v>10331.515692397046</v>
      </c>
      <c r="R3443" s="181">
        <v>10596.731211869401</v>
      </c>
      <c r="S3443" s="181">
        <v>10858.018089684558</v>
      </c>
      <c r="T3443" s="181">
        <v>11115.654990999128</v>
      </c>
      <c r="U3443" s="181">
        <v>11369.92554333676</v>
      </c>
      <c r="V3443" s="181">
        <v>11621.437470718389</v>
      </c>
      <c r="W3443" s="181">
        <v>11870.540291457033</v>
      </c>
      <c r="X3443" s="181">
        <v>12117.385466963953</v>
      </c>
      <c r="Y3443" s="181">
        <v>12361.531743649073</v>
      </c>
    </row>
    <row r="3444" spans="1:25" x14ac:dyDescent="0.25">
      <c r="A3444" s="178" t="s">
        <v>2945</v>
      </c>
      <c r="B3444" s="178" t="s">
        <v>930</v>
      </c>
      <c r="C3444" s="178" t="s">
        <v>1080</v>
      </c>
      <c r="D3444" s="178" t="s">
        <v>3139</v>
      </c>
      <c r="E3444" s="181">
        <v>2776.1954093419467</v>
      </c>
      <c r="F3444" s="181">
        <v>2804.1308493071783</v>
      </c>
      <c r="G3444" s="181">
        <v>2797.9471759223966</v>
      </c>
      <c r="H3444" s="181">
        <v>2765.2187789839704</v>
      </c>
      <c r="I3444" s="181">
        <v>2712.7497569475549</v>
      </c>
      <c r="J3444" s="182">
        <v>2645.8691125622545</v>
      </c>
      <c r="K3444" s="181">
        <v>2568.8320945561936</v>
      </c>
      <c r="L3444" s="181">
        <v>2484.9752245279901</v>
      </c>
      <c r="M3444" s="181">
        <v>2396.7818024942981</v>
      </c>
      <c r="N3444" s="181">
        <v>2306.1216690525021</v>
      </c>
      <c r="O3444" s="181">
        <v>2214.3493725430017</v>
      </c>
      <c r="P3444" s="181">
        <v>2122.7745430925193</v>
      </c>
      <c r="Q3444" s="181">
        <v>2032.384609334001</v>
      </c>
      <c r="R3444" s="181">
        <v>1943.6280700933673</v>
      </c>
      <c r="S3444" s="181">
        <v>1856.9114372857478</v>
      </c>
      <c r="T3444" s="181">
        <v>1772.4544176726113</v>
      </c>
      <c r="U3444" s="181">
        <v>1690.4293461835653</v>
      </c>
      <c r="V3444" s="181">
        <v>1611.0114939203377</v>
      </c>
      <c r="W3444" s="181">
        <v>1534.2942654934645</v>
      </c>
      <c r="X3444" s="181">
        <v>1460.3147946695208</v>
      </c>
      <c r="Y3444" s="181">
        <v>1389.0223582219676</v>
      </c>
    </row>
    <row r="3445" spans="1:25" x14ac:dyDescent="0.25">
      <c r="A3445" s="178" t="s">
        <v>2945</v>
      </c>
      <c r="B3445" s="178" t="s">
        <v>930</v>
      </c>
      <c r="C3445" s="178" t="s">
        <v>3090</v>
      </c>
      <c r="D3445" s="178" t="s">
        <v>3140</v>
      </c>
      <c r="E3445" s="181">
        <v>2821.9736407162181</v>
      </c>
      <c r="F3445" s="181">
        <v>2937.1764052308044</v>
      </c>
      <c r="G3445" s="181">
        <v>3019.9524221398447</v>
      </c>
      <c r="H3445" s="181">
        <v>3075.5225950150193</v>
      </c>
      <c r="I3445" s="181">
        <v>3109.052045131888</v>
      </c>
      <c r="J3445" s="182">
        <v>3124.7512451996417</v>
      </c>
      <c r="K3445" s="181">
        <v>3126.1631998102025</v>
      </c>
      <c r="L3445" s="181">
        <v>3116.2107785036956</v>
      </c>
      <c r="M3445" s="181">
        <v>3097.1489725967767</v>
      </c>
      <c r="N3445" s="181">
        <v>3070.751323900578</v>
      </c>
      <c r="O3445" s="181">
        <v>3038.3472612400742</v>
      </c>
      <c r="P3445" s="181">
        <v>3001.4006406483763</v>
      </c>
      <c r="Q3445" s="181">
        <v>2961.1119844720042</v>
      </c>
      <c r="R3445" s="181">
        <v>2918.0379220820782</v>
      </c>
      <c r="S3445" s="181">
        <v>2872.7497442109507</v>
      </c>
      <c r="T3445" s="181">
        <v>2825.5989020502529</v>
      </c>
      <c r="U3445" s="181">
        <v>2776.9067485379451</v>
      </c>
      <c r="V3445" s="181">
        <v>2727.0414919529917</v>
      </c>
      <c r="W3445" s="181">
        <v>2676.2741737853912</v>
      </c>
      <c r="X3445" s="181">
        <v>2624.8063067934913</v>
      </c>
      <c r="Y3445" s="181">
        <v>2572.6982231737602</v>
      </c>
    </row>
    <row r="3446" spans="1:25" x14ac:dyDescent="0.25">
      <c r="A3446" s="178" t="s">
        <v>2945</v>
      </c>
      <c r="B3446" s="178" t="s">
        <v>930</v>
      </c>
      <c r="C3446" s="178" t="s">
        <v>726</v>
      </c>
      <c r="D3446" s="178" t="s">
        <v>3141</v>
      </c>
      <c r="E3446" s="181">
        <v>6076.2972444116695</v>
      </c>
      <c r="F3446" s="181">
        <v>6324.3528004483042</v>
      </c>
      <c r="G3446" s="181">
        <v>6502.5868123436521</v>
      </c>
      <c r="H3446" s="181">
        <v>6622.2409733326249</v>
      </c>
      <c r="I3446" s="181">
        <v>6694.4368657436007</v>
      </c>
      <c r="J3446" s="182">
        <v>6728.2405146277697</v>
      </c>
      <c r="K3446" s="181">
        <v>6731.2807471039305</v>
      </c>
      <c r="L3446" s="181">
        <v>6709.8511103109313</v>
      </c>
      <c r="M3446" s="181">
        <v>6668.8070704111333</v>
      </c>
      <c r="N3446" s="181">
        <v>6611.9674324650587</v>
      </c>
      <c r="O3446" s="181">
        <v>6542.1947337371539</v>
      </c>
      <c r="P3446" s="181">
        <v>6462.6409612806901</v>
      </c>
      <c r="Q3446" s="181">
        <v>6375.8910898526119</v>
      </c>
      <c r="R3446" s="181">
        <v>6283.1436584701141</v>
      </c>
      <c r="S3446" s="181">
        <v>6185.6287751160162</v>
      </c>
      <c r="T3446" s="181">
        <v>6084.1031874354576</v>
      </c>
      <c r="U3446" s="181">
        <v>5979.2588352620487</v>
      </c>
      <c r="V3446" s="181">
        <v>5871.8885477415188</v>
      </c>
      <c r="W3446" s="181">
        <v>5762.5759336769552</v>
      </c>
      <c r="X3446" s="181">
        <v>5651.7548920249592</v>
      </c>
      <c r="Y3446" s="181">
        <v>5539.5553305755466</v>
      </c>
    </row>
    <row r="3447" spans="1:25" x14ac:dyDescent="0.25">
      <c r="A3447" s="178" t="s">
        <v>2945</v>
      </c>
      <c r="B3447" s="178" t="s">
        <v>930</v>
      </c>
      <c r="C3447" s="178" t="s">
        <v>240</v>
      </c>
      <c r="D3447" s="178" t="s">
        <v>241</v>
      </c>
      <c r="E3447" s="181">
        <v>37966.430513759908</v>
      </c>
      <c r="F3447" s="181">
        <v>40479.568044237843</v>
      </c>
      <c r="G3447" s="181">
        <v>42652.901669574407</v>
      </c>
      <c r="H3447" s="181">
        <v>44533.764381269757</v>
      </c>
      <c r="I3447" s="181">
        <v>46173.796540257943</v>
      </c>
      <c r="J3447" s="182">
        <v>47615.790546854143</v>
      </c>
      <c r="K3447" s="181">
        <v>48896.948711721961</v>
      </c>
      <c r="L3447" s="181">
        <v>50048.824924274544</v>
      </c>
      <c r="M3447" s="181">
        <v>51095.69267724728</v>
      </c>
      <c r="N3447" s="181">
        <v>52056.624587710838</v>
      </c>
      <c r="O3447" s="181">
        <v>52945.350573270225</v>
      </c>
      <c r="P3447" s="181">
        <v>53779.811296500586</v>
      </c>
      <c r="Q3447" s="181">
        <v>54575.385246256366</v>
      </c>
      <c r="R3447" s="181">
        <v>55337.227819064581</v>
      </c>
      <c r="S3447" s="181">
        <v>56071.561008324141</v>
      </c>
      <c r="T3447" s="181">
        <v>56781.098315995878</v>
      </c>
      <c r="U3447" s="181">
        <v>57468.417955194956</v>
      </c>
      <c r="V3447" s="181">
        <v>58137.571122684785</v>
      </c>
      <c r="W3447" s="181">
        <v>58791.129226020152</v>
      </c>
      <c r="X3447" s="181">
        <v>59430.557956054807</v>
      </c>
      <c r="Y3447" s="181">
        <v>60054.356996076167</v>
      </c>
    </row>
    <row r="3448" spans="1:25" x14ac:dyDescent="0.25">
      <c r="A3448" s="178" t="s">
        <v>2945</v>
      </c>
      <c r="B3448" s="178" t="s">
        <v>931</v>
      </c>
      <c r="C3448" s="178" t="s">
        <v>218</v>
      </c>
      <c r="D3448" s="178" t="s">
        <v>2710</v>
      </c>
      <c r="E3448" s="181">
        <v>15453.967031416911</v>
      </c>
      <c r="F3448" s="181">
        <v>15429.499812415761</v>
      </c>
      <c r="G3448" s="181">
        <v>15431.75620290101</v>
      </c>
      <c r="H3448" s="181">
        <v>15452.399827395608</v>
      </c>
      <c r="I3448" s="181">
        <v>15486.543557349789</v>
      </c>
      <c r="J3448" s="182">
        <v>15529.901996003646</v>
      </c>
      <c r="K3448" s="181">
        <v>15579.439760351299</v>
      </c>
      <c r="L3448" s="181">
        <v>15633.141481107627</v>
      </c>
      <c r="M3448" s="181">
        <v>15689.060012981523</v>
      </c>
      <c r="N3448" s="181">
        <v>15745.73013837806</v>
      </c>
      <c r="O3448" s="181">
        <v>15801.755614792613</v>
      </c>
      <c r="P3448" s="181">
        <v>15858.010131931933</v>
      </c>
      <c r="Q3448" s="181">
        <v>15915.427276224966</v>
      </c>
      <c r="R3448" s="181">
        <v>15972.757113271098</v>
      </c>
      <c r="S3448" s="181">
        <v>16029.762984181258</v>
      </c>
      <c r="T3448" s="181">
        <v>16085.819467064373</v>
      </c>
      <c r="U3448" s="181">
        <v>16140.37583933779</v>
      </c>
      <c r="V3448" s="181">
        <v>16193.383185135237</v>
      </c>
      <c r="W3448" s="181">
        <v>16244.834371381343</v>
      </c>
      <c r="X3448" s="181">
        <v>16294.628188616047</v>
      </c>
      <c r="Y3448" s="181">
        <v>16342.142275044958</v>
      </c>
    </row>
    <row r="3449" spans="1:25" x14ac:dyDescent="0.25">
      <c r="A3449" s="178" t="s">
        <v>2945</v>
      </c>
      <c r="B3449" s="178" t="s">
        <v>931</v>
      </c>
      <c r="C3449" s="178" t="s">
        <v>240</v>
      </c>
      <c r="D3449" s="178" t="s">
        <v>241</v>
      </c>
      <c r="E3449" s="181">
        <v>7884.8635415533618</v>
      </c>
      <c r="F3449" s="181">
        <v>7872.3799713041717</v>
      </c>
      <c r="G3449" s="181">
        <v>7873.5312181676136</v>
      </c>
      <c r="H3449" s="181">
        <v>7884.063928753324</v>
      </c>
      <c r="I3449" s="181">
        <v>7901.4846111542338</v>
      </c>
      <c r="J3449" s="182">
        <v>7923.6067867396696</v>
      </c>
      <c r="K3449" s="181">
        <v>7948.8817540824157</v>
      </c>
      <c r="L3449" s="181">
        <v>7976.2812392275246</v>
      </c>
      <c r="M3449" s="181">
        <v>8004.8117772035275</v>
      </c>
      <c r="N3449" s="181">
        <v>8033.7257903320706</v>
      </c>
      <c r="O3449" s="181">
        <v>8062.3108931397364</v>
      </c>
      <c r="P3449" s="181">
        <v>8091.0128562238979</v>
      </c>
      <c r="Q3449" s="181">
        <v>8120.308010456848</v>
      </c>
      <c r="R3449" s="181">
        <v>8149.5586191225266</v>
      </c>
      <c r="S3449" s="181">
        <v>8178.643935033987</v>
      </c>
      <c r="T3449" s="181">
        <v>8207.2448578426283</v>
      </c>
      <c r="U3449" s="181">
        <v>8235.0803999933032</v>
      </c>
      <c r="V3449" s="181">
        <v>8262.1256038211104</v>
      </c>
      <c r="W3449" s="181">
        <v>8288.3768299158037</v>
      </c>
      <c r="X3449" s="181">
        <v>8313.7824395764546</v>
      </c>
      <c r="Y3449" s="181">
        <v>8338.0248937652068</v>
      </c>
    </row>
    <row r="3450" spans="1:25" x14ac:dyDescent="0.25">
      <c r="A3450" s="178" t="s">
        <v>2945</v>
      </c>
      <c r="B3450" s="178" t="s">
        <v>948</v>
      </c>
      <c r="C3450" s="178" t="s">
        <v>218</v>
      </c>
      <c r="D3450" s="178" t="s">
        <v>3142</v>
      </c>
      <c r="E3450" s="181">
        <v>7890.8781046434679</v>
      </c>
      <c r="F3450" s="181">
        <v>7961.6041208561519</v>
      </c>
      <c r="G3450" s="181">
        <v>8029.5050683060481</v>
      </c>
      <c r="H3450" s="181">
        <v>8093.9481242164766</v>
      </c>
      <c r="I3450" s="181">
        <v>8155.1875797456332</v>
      </c>
      <c r="J3450" s="182">
        <v>8213.056234505706</v>
      </c>
      <c r="K3450" s="181">
        <v>8267.5258879583816</v>
      </c>
      <c r="L3450" s="181">
        <v>8318.7072437520474</v>
      </c>
      <c r="M3450" s="181">
        <v>8366.4344131677244</v>
      </c>
      <c r="N3450" s="181">
        <v>8410.5397777768849</v>
      </c>
      <c r="O3450" s="181">
        <v>8450.7279944385591</v>
      </c>
      <c r="P3450" s="181">
        <v>8487.8844216460457</v>
      </c>
      <c r="Q3450" s="181">
        <v>8522.8456295140386</v>
      </c>
      <c r="R3450" s="181">
        <v>8555.167092285561</v>
      </c>
      <c r="S3450" s="181">
        <v>8584.8771578788801</v>
      </c>
      <c r="T3450" s="181">
        <v>8612.172846320289</v>
      </c>
      <c r="U3450" s="181">
        <v>8637.0927478810499</v>
      </c>
      <c r="V3450" s="181">
        <v>8659.5318908097943</v>
      </c>
      <c r="W3450" s="181">
        <v>8679.5557589326181</v>
      </c>
      <c r="X3450" s="181">
        <v>8697.1835421544583</v>
      </c>
      <c r="Y3450" s="181">
        <v>8712.5221413962154</v>
      </c>
    </row>
    <row r="3451" spans="1:25" x14ac:dyDescent="0.25">
      <c r="A3451" s="178" t="s">
        <v>2945</v>
      </c>
      <c r="B3451" s="178" t="s">
        <v>948</v>
      </c>
      <c r="C3451" s="178" t="s">
        <v>276</v>
      </c>
      <c r="D3451" s="178" t="s">
        <v>3143</v>
      </c>
      <c r="E3451" s="181">
        <v>5028.3912461966866</v>
      </c>
      <c r="F3451" s="181">
        <v>5043.0677743326942</v>
      </c>
      <c r="G3451" s="181">
        <v>5055.6092609670404</v>
      </c>
      <c r="H3451" s="181">
        <v>5065.6553587493781</v>
      </c>
      <c r="I3451" s="181">
        <v>5073.4066763120491</v>
      </c>
      <c r="J3451" s="182">
        <v>5078.7988928567047</v>
      </c>
      <c r="K3451" s="181">
        <v>5081.8551477917117</v>
      </c>
      <c r="L3451" s="181">
        <v>5082.6833905069097</v>
      </c>
      <c r="M3451" s="181">
        <v>5081.2214914914657</v>
      </c>
      <c r="N3451" s="181">
        <v>5077.4082363563148</v>
      </c>
      <c r="O3451" s="181">
        <v>5071.1077184463338</v>
      </c>
      <c r="P3451" s="181">
        <v>5062.8920590607422</v>
      </c>
      <c r="Q3451" s="181">
        <v>5053.2912752559723</v>
      </c>
      <c r="R3451" s="181">
        <v>5042.0680690116169</v>
      </c>
      <c r="S3451" s="181">
        <v>5029.2681503146632</v>
      </c>
      <c r="T3451" s="181">
        <v>5015.0347059425385</v>
      </c>
      <c r="U3451" s="181">
        <v>4999.4161301912045</v>
      </c>
      <c r="V3451" s="181">
        <v>4982.377370572467</v>
      </c>
      <c r="W3451" s="181">
        <v>4963.982004924409</v>
      </c>
      <c r="X3451" s="181">
        <v>4944.2660827278914</v>
      </c>
      <c r="Y3451" s="181">
        <v>4923.3146541257456</v>
      </c>
    </row>
    <row r="3452" spans="1:25" x14ac:dyDescent="0.25">
      <c r="A3452" s="178" t="s">
        <v>2945</v>
      </c>
      <c r="B3452" s="178" t="s">
        <v>948</v>
      </c>
      <c r="C3452" s="178" t="s">
        <v>240</v>
      </c>
      <c r="D3452" s="178" t="s">
        <v>241</v>
      </c>
      <c r="E3452" s="181">
        <v>1245.9281217858108</v>
      </c>
      <c r="F3452" s="181">
        <v>1292.6203851982864</v>
      </c>
      <c r="G3452" s="181">
        <v>1340.4850224330073</v>
      </c>
      <c r="H3452" s="181">
        <v>1389.4290462846989</v>
      </c>
      <c r="I3452" s="181">
        <v>1439.5033491569156</v>
      </c>
      <c r="J3452" s="182">
        <v>1490.6863991448627</v>
      </c>
      <c r="K3452" s="181">
        <v>1542.9783196480644</v>
      </c>
      <c r="L3452" s="181">
        <v>1596.4042259855344</v>
      </c>
      <c r="M3452" s="181">
        <v>1650.9358819960335</v>
      </c>
      <c r="N3452" s="181">
        <v>1706.5398449775234</v>
      </c>
      <c r="O3452" s="181">
        <v>1763.150784083718</v>
      </c>
      <c r="P3452" s="181">
        <v>1820.9480518707526</v>
      </c>
      <c r="Q3452" s="181">
        <v>1880.119653574324</v>
      </c>
      <c r="R3452" s="181">
        <v>1940.5825907665983</v>
      </c>
      <c r="S3452" s="181">
        <v>2002.3522846773003</v>
      </c>
      <c r="T3452" s="181">
        <v>2065.4843455381902</v>
      </c>
      <c r="U3452" s="181">
        <v>2129.999596789758</v>
      </c>
      <c r="V3452" s="181">
        <v>2195.882621821137</v>
      </c>
      <c r="W3452" s="181">
        <v>2263.1585012910332</v>
      </c>
      <c r="X3452" s="181">
        <v>2331.8406916826893</v>
      </c>
      <c r="Y3452" s="181">
        <v>2401.9662667071275</v>
      </c>
    </row>
    <row r="3453" spans="1:25" x14ac:dyDescent="0.25">
      <c r="A3453" s="178" t="s">
        <v>2945</v>
      </c>
      <c r="B3453" s="178" t="s">
        <v>949</v>
      </c>
      <c r="C3453" s="178" t="s">
        <v>218</v>
      </c>
      <c r="D3453" s="178" t="s">
        <v>3144</v>
      </c>
      <c r="E3453" s="181">
        <v>7029.6889593789738</v>
      </c>
      <c r="F3453" s="181">
        <v>7074.5485435450191</v>
      </c>
      <c r="G3453" s="181">
        <v>7117.9231744349208</v>
      </c>
      <c r="H3453" s="181">
        <v>7159.1997206921715</v>
      </c>
      <c r="I3453" s="181">
        <v>7198.7055356356868</v>
      </c>
      <c r="J3453" s="182">
        <v>7236.4083668875855</v>
      </c>
      <c r="K3453" s="181">
        <v>7272.3954384225644</v>
      </c>
      <c r="L3453" s="181">
        <v>7306.8689108298777</v>
      </c>
      <c r="M3453" s="181">
        <v>7339.7929262692396</v>
      </c>
      <c r="N3453" s="181">
        <v>7371.1205814746163</v>
      </c>
      <c r="O3453" s="181">
        <v>7400.6547861796071</v>
      </c>
      <c r="P3453" s="181">
        <v>7429.1691554392919</v>
      </c>
      <c r="Q3453" s="181">
        <v>7457.397962873687</v>
      </c>
      <c r="R3453" s="181">
        <v>7485.0047687746273</v>
      </c>
      <c r="S3453" s="181">
        <v>7512.030343103138</v>
      </c>
      <c r="T3453" s="181">
        <v>7538.3624516119653</v>
      </c>
      <c r="U3453" s="181">
        <v>7563.871217208326</v>
      </c>
      <c r="V3453" s="181">
        <v>7588.5720022154137</v>
      </c>
      <c r="W3453" s="181">
        <v>7612.513113998436</v>
      </c>
      <c r="X3453" s="181">
        <v>7635.683264966442</v>
      </c>
      <c r="Y3453" s="181">
        <v>7657.895218485035</v>
      </c>
    </row>
    <row r="3454" spans="1:25" x14ac:dyDescent="0.25">
      <c r="A3454" s="178" t="s">
        <v>2945</v>
      </c>
      <c r="B3454" s="178" t="s">
        <v>949</v>
      </c>
      <c r="C3454" s="178" t="s">
        <v>240</v>
      </c>
      <c r="D3454" s="178" t="s">
        <v>241</v>
      </c>
      <c r="E3454" s="181">
        <v>6689.5263418154973</v>
      </c>
      <c r="F3454" s="181">
        <v>6724.3093270613454</v>
      </c>
      <c r="G3454" s="181">
        <v>6757.6093008543285</v>
      </c>
      <c r="H3454" s="181">
        <v>6788.8502147381787</v>
      </c>
      <c r="I3454" s="181">
        <v>6818.3494901022168</v>
      </c>
      <c r="J3454" s="182">
        <v>6846.0828467586598</v>
      </c>
      <c r="K3454" s="181">
        <v>6872.1390053204268</v>
      </c>
      <c r="L3454" s="181">
        <v>6896.7147472329907</v>
      </c>
      <c r="M3454" s="181">
        <v>6919.7815335741016</v>
      </c>
      <c r="N3454" s="181">
        <v>6941.3005448754302</v>
      </c>
      <c r="O3454" s="181">
        <v>6961.0918626024268</v>
      </c>
      <c r="P3454" s="181">
        <v>6979.8883847978796</v>
      </c>
      <c r="Q3454" s="181">
        <v>6998.382717886625</v>
      </c>
      <c r="R3454" s="181">
        <v>7016.2606334219217</v>
      </c>
      <c r="S3454" s="181">
        <v>7033.5625182394479</v>
      </c>
      <c r="T3454" s="181">
        <v>7050.1854749713784</v>
      </c>
      <c r="U3454" s="181">
        <v>7066.0105877041497</v>
      </c>
      <c r="V3454" s="181">
        <v>7081.0550001900347</v>
      </c>
      <c r="W3454" s="181">
        <v>7095.3664795859986</v>
      </c>
      <c r="X3454" s="181">
        <v>7108.9370878289901</v>
      </c>
      <c r="Y3454" s="181">
        <v>7121.5952900413231</v>
      </c>
    </row>
    <row r="3455" spans="1:25" x14ac:dyDescent="0.25">
      <c r="A3455" s="178" t="s">
        <v>2945</v>
      </c>
      <c r="B3455" s="178" t="s">
        <v>951</v>
      </c>
      <c r="C3455" s="178" t="s">
        <v>218</v>
      </c>
      <c r="D3455" s="178" t="s">
        <v>3145</v>
      </c>
      <c r="E3455" s="181">
        <v>3255.994500747749</v>
      </c>
      <c r="F3455" s="181">
        <v>3218.330286956756</v>
      </c>
      <c r="G3455" s="181">
        <v>3185.3696166313016</v>
      </c>
      <c r="H3455" s="181">
        <v>3156.4660207921465</v>
      </c>
      <c r="I3455" s="181">
        <v>3130.8988259048147</v>
      </c>
      <c r="J3455" s="182">
        <v>3107.9805906121592</v>
      </c>
      <c r="K3455" s="181">
        <v>3087.1857641381512</v>
      </c>
      <c r="L3455" s="181">
        <v>3068.1229198260048</v>
      </c>
      <c r="M3455" s="181">
        <v>3050.3677226582231</v>
      </c>
      <c r="N3455" s="181">
        <v>3033.5779838899512</v>
      </c>
      <c r="O3455" s="181">
        <v>3017.4056295719201</v>
      </c>
      <c r="P3455" s="181">
        <v>3001.9203899103227</v>
      </c>
      <c r="Q3455" s="181">
        <v>2987.1984323015904</v>
      </c>
      <c r="R3455" s="181">
        <v>2972.8827686101804</v>
      </c>
      <c r="S3455" s="181">
        <v>2958.8024459975572</v>
      </c>
      <c r="T3455" s="181">
        <v>2944.7519911077438</v>
      </c>
      <c r="U3455" s="181">
        <v>2930.4933339194554</v>
      </c>
      <c r="V3455" s="181">
        <v>2915.8861582675959</v>
      </c>
      <c r="W3455" s="181">
        <v>2900.8874634671251</v>
      </c>
      <c r="X3455" s="181">
        <v>2885.4342402232733</v>
      </c>
      <c r="Y3455" s="181">
        <v>2869.4055345405754</v>
      </c>
    </row>
    <row r="3456" spans="1:25" x14ac:dyDescent="0.25">
      <c r="A3456" s="178" t="s">
        <v>2945</v>
      </c>
      <c r="B3456" s="178" t="s">
        <v>951</v>
      </c>
      <c r="C3456" s="178" t="s">
        <v>240</v>
      </c>
      <c r="D3456" s="178" t="s">
        <v>241</v>
      </c>
      <c r="E3456" s="181">
        <v>11222.530578278223</v>
      </c>
      <c r="F3456" s="181">
        <v>11227.278863394737</v>
      </c>
      <c r="G3456" s="181">
        <v>11247.164792173862</v>
      </c>
      <c r="H3456" s="181">
        <v>11280.445407161475</v>
      </c>
      <c r="I3456" s="181">
        <v>11325.011617644648</v>
      </c>
      <c r="J3456" s="182">
        <v>11378.762001246021</v>
      </c>
      <c r="K3456" s="181">
        <v>11440.083239808053</v>
      </c>
      <c r="L3456" s="181">
        <v>11507.778830121773</v>
      </c>
      <c r="M3456" s="181">
        <v>11580.462765991817</v>
      </c>
      <c r="N3456" s="181">
        <v>11656.991932328347</v>
      </c>
      <c r="O3456" s="181">
        <v>11736.140578142935</v>
      </c>
      <c r="P3456" s="181">
        <v>11818.265006010985</v>
      </c>
      <c r="Q3456" s="181">
        <v>11903.762601832668</v>
      </c>
      <c r="R3456" s="181">
        <v>11991.300747937994</v>
      </c>
      <c r="S3456" s="181">
        <v>12080.238714909969</v>
      </c>
      <c r="T3456" s="181">
        <v>12169.760389890984</v>
      </c>
      <c r="U3456" s="181">
        <v>12258.872549069865</v>
      </c>
      <c r="V3456" s="181">
        <v>12346.947164928166</v>
      </c>
      <c r="W3456" s="181">
        <v>12433.743297296105</v>
      </c>
      <c r="X3456" s="181">
        <v>12518.922647275993</v>
      </c>
      <c r="Y3456" s="181">
        <v>12601.877309502106</v>
      </c>
    </row>
    <row r="3457" spans="1:25" x14ac:dyDescent="0.25">
      <c r="A3457" s="178" t="s">
        <v>2945</v>
      </c>
      <c r="B3457" s="178" t="s">
        <v>955</v>
      </c>
      <c r="C3457" s="178" t="s">
        <v>218</v>
      </c>
      <c r="D3457" s="178" t="s">
        <v>3146</v>
      </c>
      <c r="E3457" s="181">
        <v>3585.2425297107866</v>
      </c>
      <c r="F3457" s="181">
        <v>3508.3699745416793</v>
      </c>
      <c r="G3457" s="181">
        <v>3433.8724939520507</v>
      </c>
      <c r="H3457" s="181">
        <v>3361.3065321763734</v>
      </c>
      <c r="I3457" s="181">
        <v>3290.4636433512287</v>
      </c>
      <c r="J3457" s="182">
        <v>3221.0382090580238</v>
      </c>
      <c r="K3457" s="181">
        <v>3152.8211940080955</v>
      </c>
      <c r="L3457" s="181">
        <v>3085.6975144934549</v>
      </c>
      <c r="M3457" s="181">
        <v>3019.482485868969</v>
      </c>
      <c r="N3457" s="181">
        <v>2954.038665072379</v>
      </c>
      <c r="O3457" s="181">
        <v>2889.2130389866629</v>
      </c>
      <c r="P3457" s="181">
        <v>2825.2406446049572</v>
      </c>
      <c r="Q3457" s="181">
        <v>2762.3280546348483</v>
      </c>
      <c r="R3457" s="181">
        <v>2700.2859986464209</v>
      </c>
      <c r="S3457" s="181">
        <v>2639.1207191161552</v>
      </c>
      <c r="T3457" s="181">
        <v>2578.8293253845768</v>
      </c>
      <c r="U3457" s="181">
        <v>2519.2624947453187</v>
      </c>
      <c r="V3457" s="181">
        <v>2460.3056734286552</v>
      </c>
      <c r="W3457" s="181">
        <v>2401.9989803740109</v>
      </c>
      <c r="X3457" s="181">
        <v>2344.386993459585</v>
      </c>
      <c r="Y3457" s="181">
        <v>2287.4823228210762</v>
      </c>
    </row>
    <row r="3458" spans="1:25" x14ac:dyDescent="0.25">
      <c r="A3458" s="178" t="s">
        <v>2945</v>
      </c>
      <c r="B3458" s="178" t="s">
        <v>955</v>
      </c>
      <c r="C3458" s="178" t="s">
        <v>462</v>
      </c>
      <c r="D3458" s="178" t="s">
        <v>3147</v>
      </c>
      <c r="E3458" s="181">
        <v>1720.5101544844399</v>
      </c>
      <c r="F3458" s="181">
        <v>1757.2584553412657</v>
      </c>
      <c r="G3458" s="181">
        <v>1795.1716313842107</v>
      </c>
      <c r="H3458" s="181">
        <v>1834.0935628320349</v>
      </c>
      <c r="I3458" s="181">
        <v>1873.9673470208731</v>
      </c>
      <c r="J3458" s="182">
        <v>1914.6630437869183</v>
      </c>
      <c r="K3458" s="181">
        <v>1956.0834335074017</v>
      </c>
      <c r="L3458" s="181">
        <v>1998.1723260605045</v>
      </c>
      <c r="M3458" s="181">
        <v>2040.8151028288157</v>
      </c>
      <c r="N3458" s="181">
        <v>2083.9096014084239</v>
      </c>
      <c r="O3458" s="181">
        <v>2127.3248921009113</v>
      </c>
      <c r="P3458" s="181">
        <v>2171.2071310424108</v>
      </c>
      <c r="Q3458" s="181">
        <v>2215.708485533446</v>
      </c>
      <c r="R3458" s="181">
        <v>2260.6778897803356</v>
      </c>
      <c r="S3458" s="181">
        <v>2306.1084864255095</v>
      </c>
      <c r="T3458" s="181">
        <v>2351.985464511497</v>
      </c>
      <c r="U3458" s="181">
        <v>2398.1536776275602</v>
      </c>
      <c r="V3458" s="181">
        <v>2444.4671893545315</v>
      </c>
      <c r="W3458" s="181">
        <v>2490.9185019339025</v>
      </c>
      <c r="X3458" s="181">
        <v>2537.5088088437828</v>
      </c>
      <c r="Y3458" s="181">
        <v>2584.20854031934</v>
      </c>
    </row>
    <row r="3459" spans="1:25" x14ac:dyDescent="0.25">
      <c r="A3459" s="178" t="s">
        <v>2945</v>
      </c>
      <c r="B3459" s="178" t="s">
        <v>955</v>
      </c>
      <c r="C3459" s="178" t="s">
        <v>240</v>
      </c>
      <c r="D3459" s="178" t="s">
        <v>241</v>
      </c>
      <c r="E3459" s="181">
        <v>22712.968467966664</v>
      </c>
      <c r="F3459" s="181">
        <v>22901.562625330109</v>
      </c>
      <c r="G3459" s="181">
        <v>23098.380025503931</v>
      </c>
      <c r="H3459" s="181">
        <v>23301.055684827734</v>
      </c>
      <c r="I3459" s="181">
        <v>23508.582559070168</v>
      </c>
      <c r="J3459" s="182">
        <v>23719.094779678122</v>
      </c>
      <c r="K3459" s="181">
        <v>23931.215665707648</v>
      </c>
      <c r="L3459" s="181">
        <v>24144.129454340735</v>
      </c>
      <c r="M3459" s="181">
        <v>24356.360988267472</v>
      </c>
      <c r="N3459" s="181">
        <v>24566.652334970968</v>
      </c>
      <c r="O3459" s="181">
        <v>24773.47076520673</v>
      </c>
      <c r="P3459" s="181">
        <v>24978.545128895199</v>
      </c>
      <c r="Q3459" s="181">
        <v>25183.589810630849</v>
      </c>
      <c r="R3459" s="181">
        <v>25386.831404513781</v>
      </c>
      <c r="S3459" s="181">
        <v>25588.1799470068</v>
      </c>
      <c r="T3459" s="181">
        <v>25787.462201309794</v>
      </c>
      <c r="U3459" s="181">
        <v>25982.992363236033</v>
      </c>
      <c r="V3459" s="181">
        <v>26173.262382337962</v>
      </c>
      <c r="W3459" s="181">
        <v>26358.300484833831</v>
      </c>
      <c r="X3459" s="181">
        <v>26538.225992068132</v>
      </c>
      <c r="Y3459" s="181">
        <v>26712.836217758591</v>
      </c>
    </row>
    <row r="3460" spans="1:25" x14ac:dyDescent="0.25">
      <c r="A3460" s="178" t="s">
        <v>2945</v>
      </c>
      <c r="B3460" s="178" t="s">
        <v>958</v>
      </c>
      <c r="C3460" s="178" t="s">
        <v>218</v>
      </c>
      <c r="D3460" s="178" t="s">
        <v>3148</v>
      </c>
      <c r="E3460" s="181">
        <v>3267.6885950968531</v>
      </c>
      <c r="F3460" s="181">
        <v>3284.5707199076355</v>
      </c>
      <c r="G3460" s="181">
        <v>3303.8635386472151</v>
      </c>
      <c r="H3460" s="181">
        <v>3324.6704567977336</v>
      </c>
      <c r="I3460" s="181">
        <v>3346.560711396362</v>
      </c>
      <c r="J3460" s="182">
        <v>3369.1159109867817</v>
      </c>
      <c r="K3460" s="181">
        <v>3392.0704153388983</v>
      </c>
      <c r="L3460" s="181">
        <v>3415.27398548154</v>
      </c>
      <c r="M3460" s="181">
        <v>3438.5088230221641</v>
      </c>
      <c r="N3460" s="181">
        <v>3461.5915154784184</v>
      </c>
      <c r="O3460" s="181">
        <v>3484.3074330572199</v>
      </c>
      <c r="P3460" s="181">
        <v>3506.8986625419016</v>
      </c>
      <c r="Q3460" s="181">
        <v>3529.5880058348594</v>
      </c>
      <c r="R3460" s="181">
        <v>3552.1082541870146</v>
      </c>
      <c r="S3460" s="181">
        <v>3574.3871574803125</v>
      </c>
      <c r="T3460" s="181">
        <v>3596.4380764201287</v>
      </c>
      <c r="U3460" s="181">
        <v>3618.3284401092728</v>
      </c>
      <c r="V3460" s="181">
        <v>3640.0403133754294</v>
      </c>
      <c r="W3460" s="181">
        <v>3661.5162105913441</v>
      </c>
      <c r="X3460" s="181">
        <v>3682.6854057903038</v>
      </c>
      <c r="Y3460" s="181">
        <v>3703.556625479976</v>
      </c>
    </row>
    <row r="3461" spans="1:25" x14ac:dyDescent="0.25">
      <c r="A3461" s="178" t="s">
        <v>2945</v>
      </c>
      <c r="B3461" s="178" t="s">
        <v>958</v>
      </c>
      <c r="C3461" s="178" t="s">
        <v>240</v>
      </c>
      <c r="D3461" s="178" t="s">
        <v>241</v>
      </c>
      <c r="E3461" s="181">
        <v>3707.0246701501474</v>
      </c>
      <c r="F3461" s="181">
        <v>3665.7113070333849</v>
      </c>
      <c r="G3461" s="181">
        <v>3627.4093766680717</v>
      </c>
      <c r="H3461" s="181">
        <v>3591.0206504895496</v>
      </c>
      <c r="I3461" s="181">
        <v>3556.0088618351488</v>
      </c>
      <c r="J3461" s="182">
        <v>3521.882862613204</v>
      </c>
      <c r="K3461" s="181">
        <v>3488.3386658266968</v>
      </c>
      <c r="L3461" s="181">
        <v>3455.2077164119301</v>
      </c>
      <c r="M3461" s="181">
        <v>3422.2645772339279</v>
      </c>
      <c r="N3461" s="181">
        <v>3389.3317883214208</v>
      </c>
      <c r="O3461" s="181">
        <v>3356.2133663919622</v>
      </c>
      <c r="P3461" s="181">
        <v>3323.1591437891689</v>
      </c>
      <c r="Q3461" s="181">
        <v>3290.3853775214343</v>
      </c>
      <c r="R3461" s="181">
        <v>3257.6451275770796</v>
      </c>
      <c r="S3461" s="181">
        <v>3224.8832671878404</v>
      </c>
      <c r="T3461" s="181">
        <v>3192.1245109848041</v>
      </c>
      <c r="U3461" s="181">
        <v>3159.4395462469561</v>
      </c>
      <c r="V3461" s="181">
        <v>3126.8214726726533</v>
      </c>
      <c r="W3461" s="181">
        <v>3094.2306347352587</v>
      </c>
      <c r="X3461" s="181">
        <v>3061.6191750979151</v>
      </c>
      <c r="Y3461" s="181">
        <v>3029.0076195420302</v>
      </c>
    </row>
    <row r="3462" spans="1:25" x14ac:dyDescent="0.25">
      <c r="A3462" s="178" t="s">
        <v>2945</v>
      </c>
      <c r="B3462" s="178" t="s">
        <v>2100</v>
      </c>
      <c r="C3462" s="178" t="s">
        <v>284</v>
      </c>
      <c r="D3462" s="178" t="s">
        <v>3149</v>
      </c>
      <c r="E3462" s="181">
        <v>7020.6299315960769</v>
      </c>
      <c r="F3462" s="181">
        <v>7162.771630786172</v>
      </c>
      <c r="G3462" s="181">
        <v>7280.4501856969418</v>
      </c>
      <c r="H3462" s="181">
        <v>7377.9053978711099</v>
      </c>
      <c r="I3462" s="181">
        <v>7459.2403433218815</v>
      </c>
      <c r="J3462" s="182">
        <v>7527.3984882117638</v>
      </c>
      <c r="K3462" s="181">
        <v>7584.8044590590889</v>
      </c>
      <c r="L3462" s="181">
        <v>7633.4664799449774</v>
      </c>
      <c r="M3462" s="181">
        <v>7674.7306723832908</v>
      </c>
      <c r="N3462" s="181">
        <v>7709.6424179854184</v>
      </c>
      <c r="O3462" s="181">
        <v>7738.8870710167312</v>
      </c>
      <c r="P3462" s="181">
        <v>7763.9402799666086</v>
      </c>
      <c r="Q3462" s="181">
        <v>7786.05077498428</v>
      </c>
      <c r="R3462" s="181">
        <v>7805.2307561567895</v>
      </c>
      <c r="S3462" s="181">
        <v>7821.8742107774478</v>
      </c>
      <c r="T3462" s="181">
        <v>7836.199861780814</v>
      </c>
      <c r="U3462" s="181">
        <v>7848.2921141552661</v>
      </c>
      <c r="V3462" s="181">
        <v>7858.3006213106182</v>
      </c>
      <c r="W3462" s="181">
        <v>7866.3704212790981</v>
      </c>
      <c r="X3462" s="181">
        <v>7872.6101548106981</v>
      </c>
      <c r="Y3462" s="181">
        <v>7876.9512197269214</v>
      </c>
    </row>
    <row r="3463" spans="1:25" x14ac:dyDescent="0.25">
      <c r="A3463" s="178" t="s">
        <v>2945</v>
      </c>
      <c r="B3463" s="178" t="s">
        <v>2100</v>
      </c>
      <c r="C3463" s="178" t="s">
        <v>240</v>
      </c>
      <c r="D3463" s="178" t="s">
        <v>241</v>
      </c>
      <c r="E3463" s="181">
        <v>4655.7220610425338</v>
      </c>
      <c r="F3463" s="181">
        <v>4714.4098648996624</v>
      </c>
      <c r="G3463" s="181">
        <v>4758.3021179446068</v>
      </c>
      <c r="H3463" s="181">
        <v>4790.5381693264571</v>
      </c>
      <c r="I3463" s="181">
        <v>4814.0501478103997</v>
      </c>
      <c r="J3463" s="182">
        <v>4830.9253504487751</v>
      </c>
      <c r="K3463" s="181">
        <v>4842.8494377356456</v>
      </c>
      <c r="L3463" s="181">
        <v>4851.1898554439131</v>
      </c>
      <c r="M3463" s="181">
        <v>4856.854370260543</v>
      </c>
      <c r="N3463" s="181">
        <v>4860.5335595619181</v>
      </c>
      <c r="O3463" s="181">
        <v>4862.6712410337796</v>
      </c>
      <c r="P3463" s="181">
        <v>4864.1918981022272</v>
      </c>
      <c r="Q3463" s="181">
        <v>4865.8610823892132</v>
      </c>
      <c r="R3463" s="181">
        <v>4867.6614744981653</v>
      </c>
      <c r="S3463" s="181">
        <v>4869.8103496275562</v>
      </c>
      <c r="T3463" s="181">
        <v>4872.4118619522924</v>
      </c>
      <c r="U3463" s="181">
        <v>4875.484069178764</v>
      </c>
      <c r="V3463" s="181">
        <v>4879.0836876344529</v>
      </c>
      <c r="W3463" s="181">
        <v>4883.2629727484991</v>
      </c>
      <c r="X3463" s="181">
        <v>4888.0503965196967</v>
      </c>
      <c r="Y3463" s="181">
        <v>4893.3634710885408</v>
      </c>
    </row>
    <row r="3464" spans="1:25" x14ac:dyDescent="0.25">
      <c r="A3464" s="178" t="s">
        <v>2945</v>
      </c>
      <c r="B3464" s="178" t="s">
        <v>960</v>
      </c>
      <c r="C3464" s="178" t="s">
        <v>218</v>
      </c>
      <c r="D3464" s="178" t="s">
        <v>3150</v>
      </c>
      <c r="E3464" s="181">
        <v>2842.8539992982528</v>
      </c>
      <c r="F3464" s="181">
        <v>2818.0241200425239</v>
      </c>
      <c r="G3464" s="181">
        <v>2807.1270368690407</v>
      </c>
      <c r="H3464" s="181">
        <v>2807.016458459389</v>
      </c>
      <c r="I3464" s="181">
        <v>2815.2487536533395</v>
      </c>
      <c r="J3464" s="182">
        <v>2829.9335535382556</v>
      </c>
      <c r="K3464" s="181">
        <v>2849.6666832069686</v>
      </c>
      <c r="L3464" s="181">
        <v>2873.3967756243587</v>
      </c>
      <c r="M3464" s="181">
        <v>2900.2029509654517</v>
      </c>
      <c r="N3464" s="181">
        <v>2929.3817047075286</v>
      </c>
      <c r="O3464" s="181">
        <v>2960.3180681261247</v>
      </c>
      <c r="P3464" s="181">
        <v>2992.8557856632215</v>
      </c>
      <c r="Q3464" s="181">
        <v>3026.8893686926285</v>
      </c>
      <c r="R3464" s="181">
        <v>3061.9183434139327</v>
      </c>
      <c r="S3464" s="181">
        <v>3097.6835277359664</v>
      </c>
      <c r="T3464" s="181">
        <v>3134.0228004139922</v>
      </c>
      <c r="U3464" s="181">
        <v>3170.6961393461647</v>
      </c>
      <c r="V3464" s="181">
        <v>3207.443980162313</v>
      </c>
      <c r="W3464" s="181">
        <v>3244.1313629026749</v>
      </c>
      <c r="X3464" s="181">
        <v>3280.6396434356202</v>
      </c>
      <c r="Y3464" s="181">
        <v>3316.895169050289</v>
      </c>
    </row>
    <row r="3465" spans="1:25" x14ac:dyDescent="0.25">
      <c r="A3465" s="178" t="s">
        <v>2945</v>
      </c>
      <c r="B3465" s="178" t="s">
        <v>960</v>
      </c>
      <c r="C3465" s="178" t="s">
        <v>240</v>
      </c>
      <c r="D3465" s="178" t="s">
        <v>241</v>
      </c>
      <c r="E3465" s="181">
        <v>5165.0424856939699</v>
      </c>
      <c r="F3465" s="181">
        <v>5068.986134050022</v>
      </c>
      <c r="G3465" s="181">
        <v>4999.1425356216587</v>
      </c>
      <c r="H3465" s="181">
        <v>4949.2052693982241</v>
      </c>
      <c r="I3465" s="181">
        <v>4914.3302422748857</v>
      </c>
      <c r="J3465" s="182">
        <v>4890.8107309416027</v>
      </c>
      <c r="K3465" s="181">
        <v>4875.9106427063243</v>
      </c>
      <c r="L3465" s="181">
        <v>4867.5937903852537</v>
      </c>
      <c r="M3465" s="181">
        <v>4864.1188012465891</v>
      </c>
      <c r="N3465" s="181">
        <v>4864.1706571214118</v>
      </c>
      <c r="O3465" s="181">
        <v>4866.6293360387135</v>
      </c>
      <c r="P3465" s="181">
        <v>4871.1638648492717</v>
      </c>
      <c r="Q3465" s="181">
        <v>4877.536771690804</v>
      </c>
      <c r="R3465" s="181">
        <v>4884.8885987716039</v>
      </c>
      <c r="S3465" s="181">
        <v>4892.7740565839449</v>
      </c>
      <c r="T3465" s="181">
        <v>4900.9167057066343</v>
      </c>
      <c r="U3465" s="181">
        <v>4908.9301078753779</v>
      </c>
      <c r="V3465" s="181">
        <v>4916.4130189399602</v>
      </c>
      <c r="W3465" s="181">
        <v>4923.1692561368627</v>
      </c>
      <c r="X3465" s="181">
        <v>4929.0351943266833</v>
      </c>
      <c r="Y3465" s="181">
        <v>4933.9210000978455</v>
      </c>
    </row>
    <row r="3466" spans="1:25" x14ac:dyDescent="0.25">
      <c r="A3466" s="178" t="s">
        <v>2945</v>
      </c>
      <c r="B3466" s="178" t="s">
        <v>969</v>
      </c>
      <c r="C3466" s="178" t="s">
        <v>218</v>
      </c>
      <c r="D3466" s="178" t="s">
        <v>3151</v>
      </c>
      <c r="E3466" s="181">
        <v>2165.6117873293651</v>
      </c>
      <c r="F3466" s="181">
        <v>2169.5765665904978</v>
      </c>
      <c r="G3466" s="181">
        <v>2179.7189953112324</v>
      </c>
      <c r="H3466" s="181">
        <v>2194.6040295525218</v>
      </c>
      <c r="I3466" s="181">
        <v>2213.2312506235385</v>
      </c>
      <c r="J3466" s="182">
        <v>2234.7774824677599</v>
      </c>
      <c r="K3466" s="181">
        <v>2258.6207065241492</v>
      </c>
      <c r="L3466" s="181">
        <v>2284.3126095020793</v>
      </c>
      <c r="M3466" s="181">
        <v>2311.4269383389928</v>
      </c>
      <c r="N3466" s="181">
        <v>2339.6324448980563</v>
      </c>
      <c r="O3466" s="181">
        <v>2368.6113990618437</v>
      </c>
      <c r="P3466" s="181">
        <v>2398.3831024961214</v>
      </c>
      <c r="Q3466" s="181">
        <v>2428.9855017986661</v>
      </c>
      <c r="R3466" s="181">
        <v>2460.1361927047724</v>
      </c>
      <c r="S3466" s="181">
        <v>2491.7297668456849</v>
      </c>
      <c r="T3466" s="181">
        <v>2523.7183195919329</v>
      </c>
      <c r="U3466" s="181">
        <v>2555.9089366403309</v>
      </c>
      <c r="V3466" s="181">
        <v>2588.0787593148248</v>
      </c>
      <c r="W3466" s="181">
        <v>2620.1764795814029</v>
      </c>
      <c r="X3466" s="181">
        <v>2652.1663035385218</v>
      </c>
      <c r="Y3466" s="181">
        <v>2684.045471419131</v>
      </c>
    </row>
    <row r="3467" spans="1:25" x14ac:dyDescent="0.25">
      <c r="A3467" s="178" t="s">
        <v>2945</v>
      </c>
      <c r="B3467" s="178" t="s">
        <v>969</v>
      </c>
      <c r="C3467" s="178" t="s">
        <v>1169</v>
      </c>
      <c r="D3467" s="178" t="s">
        <v>3152</v>
      </c>
      <c r="E3467" s="181">
        <v>2572.9337041769622</v>
      </c>
      <c r="F3467" s="181">
        <v>2595.090972436411</v>
      </c>
      <c r="G3467" s="181">
        <v>2624.869583581371</v>
      </c>
      <c r="H3467" s="181">
        <v>2660.6822343677613</v>
      </c>
      <c r="I3467" s="181">
        <v>2701.4270692441196</v>
      </c>
      <c r="J3467" s="182">
        <v>2746.1885771365669</v>
      </c>
      <c r="K3467" s="181">
        <v>2794.2740075253982</v>
      </c>
      <c r="L3467" s="181">
        <v>2845.1871509286279</v>
      </c>
      <c r="M3467" s="181">
        <v>2898.445162409525</v>
      </c>
      <c r="N3467" s="181">
        <v>2953.6713401744655</v>
      </c>
      <c r="O3467" s="181">
        <v>3010.4953777009946</v>
      </c>
      <c r="P3467" s="181">
        <v>3068.9677272908052</v>
      </c>
      <c r="Q3467" s="181">
        <v>3129.1638499057804</v>
      </c>
      <c r="R3467" s="181">
        <v>3190.745372344883</v>
      </c>
      <c r="S3467" s="181">
        <v>3253.5954664476808</v>
      </c>
      <c r="T3467" s="181">
        <v>3317.6694226333425</v>
      </c>
      <c r="U3467" s="181">
        <v>3382.7291225948106</v>
      </c>
      <c r="V3467" s="181">
        <v>3448.4898366355828</v>
      </c>
      <c r="W3467" s="181">
        <v>3514.8890580820657</v>
      </c>
      <c r="X3467" s="181">
        <v>3581.8834216104087</v>
      </c>
      <c r="Y3467" s="181">
        <v>3649.4732030048581</v>
      </c>
    </row>
    <row r="3468" spans="1:25" x14ac:dyDescent="0.25">
      <c r="A3468" s="178" t="s">
        <v>2945</v>
      </c>
      <c r="B3468" s="178" t="s">
        <v>969</v>
      </c>
      <c r="C3468" s="178" t="s">
        <v>721</v>
      </c>
      <c r="D3468" s="178" t="s">
        <v>3153</v>
      </c>
      <c r="E3468" s="181">
        <v>7274.9116420510854</v>
      </c>
      <c r="F3468" s="181">
        <v>7215.1192454352904</v>
      </c>
      <c r="G3468" s="181">
        <v>7176.1326170014827</v>
      </c>
      <c r="H3468" s="181">
        <v>7152.6592310926344</v>
      </c>
      <c r="I3468" s="181">
        <v>7141.0088557316449</v>
      </c>
      <c r="J3468" s="182">
        <v>7138.1961878187367</v>
      </c>
      <c r="K3468" s="181">
        <v>7141.9846752550529</v>
      </c>
      <c r="L3468" s="181">
        <v>7150.7659111100711</v>
      </c>
      <c r="M3468" s="181">
        <v>7163.060344396039</v>
      </c>
      <c r="N3468" s="181">
        <v>7177.7361546873653</v>
      </c>
      <c r="O3468" s="181">
        <v>7193.7457634006214</v>
      </c>
      <c r="P3468" s="181">
        <v>7211.0954030124858</v>
      </c>
      <c r="Q3468" s="181">
        <v>7229.8456152221661</v>
      </c>
      <c r="R3468" s="181">
        <v>7249.109610783159</v>
      </c>
      <c r="S3468" s="181">
        <v>7268.5515044184658</v>
      </c>
      <c r="T3468" s="181">
        <v>7288.0144892927374</v>
      </c>
      <c r="U3468" s="181">
        <v>7306.933232767261</v>
      </c>
      <c r="V3468" s="181">
        <v>7324.6801744908453</v>
      </c>
      <c r="W3468" s="181">
        <v>7341.1337573485152</v>
      </c>
      <c r="X3468" s="181">
        <v>7356.2208901031227</v>
      </c>
      <c r="Y3468" s="181">
        <v>7369.962756086552</v>
      </c>
    </row>
    <row r="3469" spans="1:25" x14ac:dyDescent="0.25">
      <c r="A3469" s="178" t="s">
        <v>2945</v>
      </c>
      <c r="B3469" s="178" t="s">
        <v>969</v>
      </c>
      <c r="C3469" s="178" t="s">
        <v>240</v>
      </c>
      <c r="D3469" s="178" t="s">
        <v>241</v>
      </c>
      <c r="E3469" s="181">
        <v>20366.095842379822</v>
      </c>
      <c r="F3469" s="181">
        <v>20194.424588714592</v>
      </c>
      <c r="G3469" s="181">
        <v>20081.062637103358</v>
      </c>
      <c r="H3469" s="181">
        <v>20011.165711647522</v>
      </c>
      <c r="I3469" s="181">
        <v>19974.384086864597</v>
      </c>
      <c r="J3469" s="182">
        <v>19962.348252266998</v>
      </c>
      <c r="K3469" s="181">
        <v>19968.789298740201</v>
      </c>
      <c r="L3469" s="181">
        <v>19989.19953764003</v>
      </c>
      <c r="M3469" s="181">
        <v>20019.435213990491</v>
      </c>
      <c r="N3469" s="181">
        <v>20056.327686484914</v>
      </c>
      <c r="O3469" s="181">
        <v>20096.946297277944</v>
      </c>
      <c r="P3469" s="181">
        <v>20141.306208477672</v>
      </c>
      <c r="Q3469" s="181">
        <v>20189.574246550947</v>
      </c>
      <c r="R3469" s="181">
        <v>20239.272202924021</v>
      </c>
      <c r="S3469" s="181">
        <v>20289.461680136705</v>
      </c>
      <c r="T3469" s="181">
        <v>20339.704820426847</v>
      </c>
      <c r="U3469" s="181">
        <v>20388.424214927818</v>
      </c>
      <c r="V3469" s="181">
        <v>20433.870113666395</v>
      </c>
      <c r="W3469" s="181">
        <v>20475.7054805476</v>
      </c>
      <c r="X3469" s="181">
        <v>20513.728684475711</v>
      </c>
      <c r="Y3469" s="181">
        <v>20548.001081637569</v>
      </c>
    </row>
    <row r="3470" spans="1:25" x14ac:dyDescent="0.25">
      <c r="A3470" s="178" t="s">
        <v>2945</v>
      </c>
      <c r="B3470" s="178" t="s">
        <v>976</v>
      </c>
      <c r="C3470" s="178" t="s">
        <v>218</v>
      </c>
      <c r="D3470" s="178" t="s">
        <v>1604</v>
      </c>
      <c r="E3470" s="181">
        <v>9263.5755992809209</v>
      </c>
      <c r="F3470" s="181">
        <v>9175.5096096253092</v>
      </c>
      <c r="G3470" s="181">
        <v>9098.6784538270513</v>
      </c>
      <c r="H3470" s="181">
        <v>9029.3559720678786</v>
      </c>
      <c r="I3470" s="181">
        <v>8965.2864913544217</v>
      </c>
      <c r="J3470" s="182">
        <v>8904.4226719004073</v>
      </c>
      <c r="K3470" s="181">
        <v>8845.3341150687611</v>
      </c>
      <c r="L3470" s="181">
        <v>8787.1072604980855</v>
      </c>
      <c r="M3470" s="181">
        <v>8728.797516347011</v>
      </c>
      <c r="N3470" s="181">
        <v>8669.6509589512953</v>
      </c>
      <c r="O3470" s="181">
        <v>8608.9318010153056</v>
      </c>
      <c r="P3470" s="181">
        <v>8547.1802181215153</v>
      </c>
      <c r="Q3470" s="181">
        <v>8484.9324032195782</v>
      </c>
      <c r="R3470" s="181">
        <v>8421.5088210054073</v>
      </c>
      <c r="S3470" s="181">
        <v>8356.7960254157169</v>
      </c>
      <c r="T3470" s="181">
        <v>8290.8388438413422</v>
      </c>
      <c r="U3470" s="181">
        <v>8223.426791204407</v>
      </c>
      <c r="V3470" s="181">
        <v>8154.3098568190107</v>
      </c>
      <c r="W3470" s="181">
        <v>8083.5597639549815</v>
      </c>
      <c r="X3470" s="181">
        <v>8011.2576311439852</v>
      </c>
      <c r="Y3470" s="181">
        <v>7937.5424236163635</v>
      </c>
    </row>
    <row r="3471" spans="1:25" x14ac:dyDescent="0.25">
      <c r="A3471" s="178" t="s">
        <v>2945</v>
      </c>
      <c r="B3471" s="178" t="s">
        <v>976</v>
      </c>
      <c r="C3471" s="178" t="s">
        <v>240</v>
      </c>
      <c r="D3471" s="178" t="s">
        <v>241</v>
      </c>
      <c r="E3471" s="181">
        <v>17166.354081368634</v>
      </c>
      <c r="F3471" s="181">
        <v>17322.166055222777</v>
      </c>
      <c r="G3471" s="181">
        <v>17499.396213201417</v>
      </c>
      <c r="H3471" s="181">
        <v>17691.897834426141</v>
      </c>
      <c r="I3471" s="181">
        <v>17895.954973090411</v>
      </c>
      <c r="J3471" s="182">
        <v>18107.96676767902</v>
      </c>
      <c r="K3471" s="181">
        <v>18325.318776362143</v>
      </c>
      <c r="L3471" s="181">
        <v>18546.277589847425</v>
      </c>
      <c r="M3471" s="181">
        <v>18768.905080385051</v>
      </c>
      <c r="N3471" s="181">
        <v>18991.531203723767</v>
      </c>
      <c r="O3471" s="181">
        <v>19212.401078448747</v>
      </c>
      <c r="P3471" s="181">
        <v>19432.532661334641</v>
      </c>
      <c r="Q3471" s="181">
        <v>19653.018354965323</v>
      </c>
      <c r="R3471" s="181">
        <v>19872.16885563709</v>
      </c>
      <c r="S3471" s="181">
        <v>20089.531600414783</v>
      </c>
      <c r="T3471" s="181">
        <v>20305.01391318001</v>
      </c>
      <c r="U3471" s="181">
        <v>20517.886269335144</v>
      </c>
      <c r="V3471" s="181">
        <v>20727.271157781946</v>
      </c>
      <c r="W3471" s="181">
        <v>20933.06706103656</v>
      </c>
      <c r="X3471" s="181">
        <v>21135.200096980163</v>
      </c>
      <c r="Y3471" s="181">
        <v>21333.756878273918</v>
      </c>
    </row>
    <row r="3472" spans="1:25" x14ac:dyDescent="0.25">
      <c r="A3472" s="178" t="s">
        <v>2945</v>
      </c>
      <c r="B3472" s="178" t="s">
        <v>978</v>
      </c>
      <c r="C3472" s="178" t="s">
        <v>218</v>
      </c>
      <c r="D3472" s="178" t="s">
        <v>3154</v>
      </c>
      <c r="E3472" s="181">
        <v>2837.163632964538</v>
      </c>
      <c r="F3472" s="181">
        <v>2850.3293221638646</v>
      </c>
      <c r="G3472" s="181">
        <v>2865.2990903023306</v>
      </c>
      <c r="H3472" s="181">
        <v>2881.8614752684866</v>
      </c>
      <c r="I3472" s="181">
        <v>2899.803139867819</v>
      </c>
      <c r="J3472" s="182">
        <v>2918.844030961071</v>
      </c>
      <c r="K3472" s="181">
        <v>2938.7764597478354</v>
      </c>
      <c r="L3472" s="181">
        <v>2959.4773273118994</v>
      </c>
      <c r="M3472" s="181">
        <v>2980.7354238819448</v>
      </c>
      <c r="N3472" s="181">
        <v>3002.3720960966984</v>
      </c>
      <c r="O3472" s="181">
        <v>3024.1757013815654</v>
      </c>
      <c r="P3472" s="181">
        <v>3046.3359811343448</v>
      </c>
      <c r="Q3472" s="181">
        <v>3069.0299972842668</v>
      </c>
      <c r="R3472" s="181">
        <v>3091.9807755094967</v>
      </c>
      <c r="S3472" s="181">
        <v>3115.1091179178306</v>
      </c>
      <c r="T3472" s="181">
        <v>3138.4107119460014</v>
      </c>
      <c r="U3472" s="181">
        <v>3161.6984308329352</v>
      </c>
      <c r="V3472" s="181">
        <v>3184.7346116154317</v>
      </c>
      <c r="W3472" s="181">
        <v>3207.4893249152988</v>
      </c>
      <c r="X3472" s="181">
        <v>3229.9315185399701</v>
      </c>
      <c r="Y3472" s="181">
        <v>3252.0826413321183</v>
      </c>
    </row>
    <row r="3473" spans="1:25" x14ac:dyDescent="0.25">
      <c r="A3473" s="178" t="s">
        <v>2945</v>
      </c>
      <c r="B3473" s="178" t="s">
        <v>978</v>
      </c>
      <c r="C3473" s="178" t="s">
        <v>240</v>
      </c>
      <c r="D3473" s="178" t="s">
        <v>241</v>
      </c>
      <c r="E3473" s="181">
        <v>13696.057609167981</v>
      </c>
      <c r="F3473" s="181">
        <v>13703.556203618155</v>
      </c>
      <c r="G3473" s="181">
        <v>13719.404526992948</v>
      </c>
      <c r="H3473" s="181">
        <v>13742.490846906952</v>
      </c>
      <c r="I3473" s="181">
        <v>13771.711805476372</v>
      </c>
      <c r="J3473" s="182">
        <v>13805.665740667806</v>
      </c>
      <c r="K3473" s="181">
        <v>13843.314088506737</v>
      </c>
      <c r="L3473" s="181">
        <v>13884.031569829627</v>
      </c>
      <c r="M3473" s="181">
        <v>13926.79103679881</v>
      </c>
      <c r="N3473" s="181">
        <v>13970.733253012728</v>
      </c>
      <c r="O3473" s="181">
        <v>14014.859885060258</v>
      </c>
      <c r="P3473" s="181">
        <v>14060.041280575058</v>
      </c>
      <c r="Q3473" s="181">
        <v>14107.075287466811</v>
      </c>
      <c r="R3473" s="181">
        <v>14154.668114677992</v>
      </c>
      <c r="S3473" s="181">
        <v>14202.448559407096</v>
      </c>
      <c r="T3473" s="181">
        <v>14250.391423056632</v>
      </c>
      <c r="U3473" s="181">
        <v>14297.645170700289</v>
      </c>
      <c r="V3473" s="181">
        <v>14343.144510376382</v>
      </c>
      <c r="W3473" s="181">
        <v>14386.77332380826</v>
      </c>
      <c r="X3473" s="181">
        <v>14428.412527288474</v>
      </c>
      <c r="Y3473" s="181">
        <v>14468.178719414303</v>
      </c>
    </row>
    <row r="3474" spans="1:25" x14ac:dyDescent="0.25">
      <c r="A3474" s="178" t="s">
        <v>2945</v>
      </c>
      <c r="B3474" s="178" t="s">
        <v>987</v>
      </c>
      <c r="C3474" s="178" t="s">
        <v>218</v>
      </c>
      <c r="D3474" s="178" t="s">
        <v>3155</v>
      </c>
      <c r="E3474" s="181">
        <v>3591.5696843522733</v>
      </c>
      <c r="F3474" s="181">
        <v>3619.1086417197685</v>
      </c>
      <c r="G3474" s="181">
        <v>3642.3100534150431</v>
      </c>
      <c r="H3474" s="181">
        <v>3661.6055597233585</v>
      </c>
      <c r="I3474" s="181">
        <v>3677.5789998685127</v>
      </c>
      <c r="J3474" s="182">
        <v>3690.5258942650953</v>
      </c>
      <c r="K3474" s="181">
        <v>3700.7209186649129</v>
      </c>
      <c r="L3474" s="181">
        <v>3708.4163298458102</v>
      </c>
      <c r="M3474" s="181">
        <v>3713.6923325623884</v>
      </c>
      <c r="N3474" s="181">
        <v>3716.609381694002</v>
      </c>
      <c r="O3474" s="181">
        <v>3717.1482164891663</v>
      </c>
      <c r="P3474" s="181">
        <v>3715.7527718770793</v>
      </c>
      <c r="Q3474" s="181">
        <v>3712.8281510056036</v>
      </c>
      <c r="R3474" s="181">
        <v>3708.2384761237317</v>
      </c>
      <c r="S3474" s="181">
        <v>3702.0488378035402</v>
      </c>
      <c r="T3474" s="181">
        <v>3694.2733255651406</v>
      </c>
      <c r="U3474" s="181">
        <v>3684.984446515426</v>
      </c>
      <c r="V3474" s="181">
        <v>3674.3078387818609</v>
      </c>
      <c r="W3474" s="181">
        <v>3662.3102362746758</v>
      </c>
      <c r="X3474" s="181">
        <v>3649.0369834015432</v>
      </c>
      <c r="Y3474" s="181">
        <v>3634.4567128643403</v>
      </c>
    </row>
    <row r="3475" spans="1:25" x14ac:dyDescent="0.25">
      <c r="A3475" s="178" t="s">
        <v>2945</v>
      </c>
      <c r="B3475" s="178" t="s">
        <v>987</v>
      </c>
      <c r="C3475" s="178" t="s">
        <v>755</v>
      </c>
      <c r="D3475" s="178" t="s">
        <v>3156</v>
      </c>
      <c r="E3475" s="181">
        <v>3633.2375839160659</v>
      </c>
      <c r="F3475" s="181">
        <v>3599.2098693698504</v>
      </c>
      <c r="G3475" s="181">
        <v>3561.0536192995864</v>
      </c>
      <c r="H3475" s="181">
        <v>3519.4046941450433</v>
      </c>
      <c r="I3475" s="181">
        <v>3475.0072148848644</v>
      </c>
      <c r="J3475" s="182">
        <v>3428.2935878849348</v>
      </c>
      <c r="K3475" s="181">
        <v>3379.6531722567383</v>
      </c>
      <c r="L3475" s="181">
        <v>3329.4334140308029</v>
      </c>
      <c r="M3475" s="181">
        <v>3277.8103308117625</v>
      </c>
      <c r="N3475" s="181">
        <v>3224.9342691320176</v>
      </c>
      <c r="O3475" s="181">
        <v>3170.8805093381557</v>
      </c>
      <c r="P3475" s="181">
        <v>3116.1105612622578</v>
      </c>
      <c r="Q3475" s="181">
        <v>3061.0254881072042</v>
      </c>
      <c r="R3475" s="181">
        <v>3005.5627738925618</v>
      </c>
      <c r="S3475" s="181">
        <v>2949.8256025309965</v>
      </c>
      <c r="T3475" s="181">
        <v>2893.871687268761</v>
      </c>
      <c r="U3475" s="181">
        <v>2837.8011185306327</v>
      </c>
      <c r="V3475" s="181">
        <v>2781.7486466653518</v>
      </c>
      <c r="W3475" s="181">
        <v>2725.7971096360866</v>
      </c>
      <c r="X3475" s="181">
        <v>2670.0089095638491</v>
      </c>
      <c r="Y3475" s="181">
        <v>2614.3877261273574</v>
      </c>
    </row>
    <row r="3476" spans="1:25" x14ac:dyDescent="0.25">
      <c r="A3476" s="178" t="s">
        <v>2945</v>
      </c>
      <c r="B3476" s="178" t="s">
        <v>987</v>
      </c>
      <c r="C3476" s="178" t="s">
        <v>240</v>
      </c>
      <c r="D3476" s="178" t="s">
        <v>241</v>
      </c>
      <c r="E3476" s="181">
        <v>6552.0231338480771</v>
      </c>
      <c r="F3476" s="181">
        <v>6713.8748321007697</v>
      </c>
      <c r="G3476" s="181">
        <v>6871.5071479888484</v>
      </c>
      <c r="H3476" s="181">
        <v>7025.4288890804301</v>
      </c>
      <c r="I3476" s="181">
        <v>7176.4879427926171</v>
      </c>
      <c r="J3476" s="182">
        <v>7325.0246767360859</v>
      </c>
      <c r="K3476" s="181">
        <v>7471.366272527519</v>
      </c>
      <c r="L3476" s="181">
        <v>7615.821488910804</v>
      </c>
      <c r="M3476" s="181">
        <v>7758.365627765621</v>
      </c>
      <c r="N3476" s="181">
        <v>7898.9345469450291</v>
      </c>
      <c r="O3476" s="181">
        <v>8037.2916112426583</v>
      </c>
      <c r="P3476" s="181">
        <v>8174.2071429731841</v>
      </c>
      <c r="Q3476" s="181">
        <v>8310.4232382247083</v>
      </c>
      <c r="R3476" s="181">
        <v>8445.5056183442648</v>
      </c>
      <c r="S3476" s="181">
        <v>8579.4578458119122</v>
      </c>
      <c r="T3476" s="181">
        <v>8712.16677853086</v>
      </c>
      <c r="U3476" s="181">
        <v>8843.6548310376056</v>
      </c>
      <c r="V3476" s="181">
        <v>8974.0793322091067</v>
      </c>
      <c r="W3476" s="181">
        <v>9103.4659124334394</v>
      </c>
      <c r="X3476" s="181">
        <v>9231.7912408194479</v>
      </c>
      <c r="Y3476" s="181">
        <v>9358.8361025292143</v>
      </c>
    </row>
    <row r="3477" spans="1:25" x14ac:dyDescent="0.25">
      <c r="A3477" s="178" t="s">
        <v>2945</v>
      </c>
      <c r="B3477" s="178" t="s">
        <v>991</v>
      </c>
      <c r="C3477" s="178" t="s">
        <v>565</v>
      </c>
      <c r="D3477" s="178" t="s">
        <v>566</v>
      </c>
      <c r="E3477" s="181">
        <v>9302.8391076968728</v>
      </c>
      <c r="F3477" s="181">
        <v>9180.4437047403844</v>
      </c>
      <c r="G3477" s="181">
        <v>9096.2111472366396</v>
      </c>
      <c r="H3477" s="181">
        <v>9041.3028850396186</v>
      </c>
      <c r="I3477" s="181">
        <v>9009.0172117585316</v>
      </c>
      <c r="J3477" s="182">
        <v>8994.0746883167158</v>
      </c>
      <c r="K3477" s="181">
        <v>8992.6605177041511</v>
      </c>
      <c r="L3477" s="181">
        <v>9002.0410935585023</v>
      </c>
      <c r="M3477" s="181">
        <v>9019.8344749138414</v>
      </c>
      <c r="N3477" s="181">
        <v>9044.1766214763429</v>
      </c>
      <c r="O3477" s="181">
        <v>9073.4286698087944</v>
      </c>
      <c r="P3477" s="181">
        <v>9107.3610623894074</v>
      </c>
      <c r="Q3477" s="181">
        <v>9145.8799069439174</v>
      </c>
      <c r="R3477" s="181">
        <v>9187.6391584695957</v>
      </c>
      <c r="S3477" s="181">
        <v>9231.9391837478688</v>
      </c>
      <c r="T3477" s="181">
        <v>9277.875617343685</v>
      </c>
      <c r="U3477" s="181">
        <v>9324.4145160527951</v>
      </c>
      <c r="V3477" s="181">
        <v>9370.9421600010592</v>
      </c>
      <c r="W3477" s="181">
        <v>9417.1340536825228</v>
      </c>
      <c r="X3477" s="181">
        <v>9462.6563286348501</v>
      </c>
      <c r="Y3477" s="181">
        <v>9506.8689357119747</v>
      </c>
    </row>
    <row r="3478" spans="1:25" x14ac:dyDescent="0.25">
      <c r="A3478" s="178" t="s">
        <v>2945</v>
      </c>
      <c r="B3478" s="178" t="s">
        <v>995</v>
      </c>
      <c r="C3478" s="178" t="s">
        <v>218</v>
      </c>
      <c r="D3478" s="178" t="s">
        <v>3157</v>
      </c>
      <c r="E3478" s="181">
        <v>268709.99565583834</v>
      </c>
      <c r="F3478" s="181">
        <v>271799.44963608694</v>
      </c>
      <c r="G3478" s="181">
        <v>274503.15888999746</v>
      </c>
      <c r="H3478" s="181">
        <v>276871.52659306634</v>
      </c>
      <c r="I3478" s="181">
        <v>278965.18928655481</v>
      </c>
      <c r="J3478" s="182">
        <v>280816.94776740007</v>
      </c>
      <c r="K3478" s="181">
        <v>282455.31531200878</v>
      </c>
      <c r="L3478" s="181">
        <v>283905.92707277084</v>
      </c>
      <c r="M3478" s="181">
        <v>285179.44020693313</v>
      </c>
      <c r="N3478" s="181">
        <v>286281.73342841229</v>
      </c>
      <c r="O3478" s="181">
        <v>287210.37527334032</v>
      </c>
      <c r="P3478" s="181">
        <v>287999.91298241715</v>
      </c>
      <c r="Q3478" s="181">
        <v>288681.40497058764</v>
      </c>
      <c r="R3478" s="181">
        <v>289242.01869196701</v>
      </c>
      <c r="S3478" s="181">
        <v>289684.61780498188</v>
      </c>
      <c r="T3478" s="181">
        <v>290010.65038226702</v>
      </c>
      <c r="U3478" s="181">
        <v>290221.46854760911</v>
      </c>
      <c r="V3478" s="181">
        <v>290319.55159189686</v>
      </c>
      <c r="W3478" s="181">
        <v>290307.05857062945</v>
      </c>
      <c r="X3478" s="181">
        <v>290185.43262912228</v>
      </c>
      <c r="Y3478" s="181">
        <v>289953.42361527274</v>
      </c>
    </row>
    <row r="3479" spans="1:25" x14ac:dyDescent="0.25">
      <c r="A3479" s="178" t="s">
        <v>2945</v>
      </c>
      <c r="B3479" s="178" t="s">
        <v>995</v>
      </c>
      <c r="C3479" s="178" t="s">
        <v>934</v>
      </c>
      <c r="D3479" s="178" t="s">
        <v>3158</v>
      </c>
      <c r="E3479" s="181">
        <v>5866.2406260844828</v>
      </c>
      <c r="F3479" s="181">
        <v>6159.0360964503861</v>
      </c>
      <c r="G3479" s="181">
        <v>6456.5370566998408</v>
      </c>
      <c r="H3479" s="181">
        <v>6759.5645828567922</v>
      </c>
      <c r="I3479" s="181">
        <v>7069.3350373157064</v>
      </c>
      <c r="J3479" s="182">
        <v>7386.5219244698683</v>
      </c>
      <c r="K3479" s="181">
        <v>7711.7786119846523</v>
      </c>
      <c r="L3479" s="181">
        <v>8045.765786286981</v>
      </c>
      <c r="M3479" s="181">
        <v>8388.7888653656792</v>
      </c>
      <c r="N3479" s="181">
        <v>8741.0341100607948</v>
      </c>
      <c r="O3479" s="181">
        <v>9102.4316452031271</v>
      </c>
      <c r="P3479" s="181">
        <v>9474.0960514746857</v>
      </c>
      <c r="Q3479" s="181">
        <v>9857.1726242121022</v>
      </c>
      <c r="R3479" s="181">
        <v>10251.397198259456</v>
      </c>
      <c r="S3479" s="181">
        <v>10657.006653314935</v>
      </c>
      <c r="T3479" s="181">
        <v>11074.187550350251</v>
      </c>
      <c r="U3479" s="181">
        <v>11503.118335126856</v>
      </c>
      <c r="V3479" s="181">
        <v>11944.018341008688</v>
      </c>
      <c r="W3479" s="181">
        <v>12397.094099748538</v>
      </c>
      <c r="X3479" s="181">
        <v>12862.519147577141</v>
      </c>
      <c r="Y3479" s="181">
        <v>13340.336773835832</v>
      </c>
    </row>
    <row r="3480" spans="1:25" x14ac:dyDescent="0.25">
      <c r="A3480" s="178" t="s">
        <v>2945</v>
      </c>
      <c r="B3480" s="178" t="s">
        <v>995</v>
      </c>
      <c r="C3480" s="178" t="s">
        <v>889</v>
      </c>
      <c r="D3480" s="178" t="s">
        <v>3159</v>
      </c>
      <c r="E3480" s="181">
        <v>5218.952339437019</v>
      </c>
      <c r="F3480" s="181">
        <v>5311.0218522707473</v>
      </c>
      <c r="G3480" s="181">
        <v>5396.4339804651136</v>
      </c>
      <c r="H3480" s="181">
        <v>5476.0552785570162</v>
      </c>
      <c r="I3480" s="181">
        <v>5550.9785329984279</v>
      </c>
      <c r="J3480" s="182">
        <v>5621.76717972394</v>
      </c>
      <c r="K3480" s="181">
        <v>5688.9130937301816</v>
      </c>
      <c r="L3480" s="181">
        <v>5752.8627557766686</v>
      </c>
      <c r="M3480" s="181">
        <v>5813.7690102529059</v>
      </c>
      <c r="N3480" s="181">
        <v>5871.6911685243367</v>
      </c>
      <c r="O3480" s="181">
        <v>5926.5192277618444</v>
      </c>
      <c r="P3480" s="181">
        <v>5978.9089016455937</v>
      </c>
      <c r="Q3480" s="181">
        <v>6029.4596961923417</v>
      </c>
      <c r="R3480" s="181">
        <v>6077.8639804058712</v>
      </c>
      <c r="S3480" s="181">
        <v>6124.1389237613957</v>
      </c>
      <c r="T3480" s="181">
        <v>6168.2725169863224</v>
      </c>
      <c r="U3480" s="181">
        <v>6210.2509124436801</v>
      </c>
      <c r="V3480" s="181">
        <v>6250.0846992784109</v>
      </c>
      <c r="W3480" s="181">
        <v>6287.7782962518741</v>
      </c>
      <c r="X3480" s="181">
        <v>6323.3211333548134</v>
      </c>
      <c r="Y3480" s="181">
        <v>6356.6438396872099</v>
      </c>
    </row>
    <row r="3481" spans="1:25" x14ac:dyDescent="0.25">
      <c r="A3481" s="178" t="s">
        <v>2945</v>
      </c>
      <c r="B3481" s="178" t="s">
        <v>995</v>
      </c>
      <c r="C3481" s="178" t="s">
        <v>1687</v>
      </c>
      <c r="D3481" s="178" t="s">
        <v>3160</v>
      </c>
      <c r="E3481" s="181">
        <v>7543.9061853544445</v>
      </c>
      <c r="F3481" s="181">
        <v>7428.3037912533828</v>
      </c>
      <c r="G3481" s="181">
        <v>7303.2649527821377</v>
      </c>
      <c r="H3481" s="181">
        <v>7170.9489672001409</v>
      </c>
      <c r="I3481" s="181">
        <v>7033.5888211637102</v>
      </c>
      <c r="J3481" s="182">
        <v>6892.533794287926</v>
      </c>
      <c r="K3481" s="181">
        <v>6748.9151460415633</v>
      </c>
      <c r="L3481" s="181">
        <v>6603.6994888346071</v>
      </c>
      <c r="M3481" s="181">
        <v>6457.42961545855</v>
      </c>
      <c r="N3481" s="181">
        <v>6310.4994563901137</v>
      </c>
      <c r="O3481" s="181">
        <v>6163.0947765792098</v>
      </c>
      <c r="P3481" s="181">
        <v>6016.1645322996719</v>
      </c>
      <c r="Q3481" s="181">
        <v>5870.495847969044</v>
      </c>
      <c r="R3481" s="181">
        <v>5725.9293530225732</v>
      </c>
      <c r="S3481" s="181">
        <v>5582.6276569944021</v>
      </c>
      <c r="T3481" s="181">
        <v>5440.7128046178514</v>
      </c>
      <c r="U3481" s="181">
        <v>5300.29468680639</v>
      </c>
      <c r="V3481" s="181">
        <v>5161.4935838613519</v>
      </c>
      <c r="W3481" s="181">
        <v>5024.4129854189023</v>
      </c>
      <c r="X3481" s="181">
        <v>4889.1343029845957</v>
      </c>
      <c r="Y3481" s="181">
        <v>4755.6866115145622</v>
      </c>
    </row>
    <row r="3482" spans="1:25" x14ac:dyDescent="0.25">
      <c r="A3482" s="178" t="s">
        <v>2945</v>
      </c>
      <c r="B3482" s="178" t="s">
        <v>995</v>
      </c>
      <c r="C3482" s="178" t="s">
        <v>602</v>
      </c>
      <c r="D3482" s="178" t="s">
        <v>3161</v>
      </c>
      <c r="E3482" s="181">
        <v>2026.205405926288</v>
      </c>
      <c r="F3482" s="181">
        <v>2070.366213864429</v>
      </c>
      <c r="G3482" s="181">
        <v>2112.2479456103574</v>
      </c>
      <c r="H3482" s="181">
        <v>2152.1611934227249</v>
      </c>
      <c r="I3482" s="181">
        <v>2190.511134455578</v>
      </c>
      <c r="J3482" s="182">
        <v>2227.500024920229</v>
      </c>
      <c r="K3482" s="181">
        <v>2263.3051193894544</v>
      </c>
      <c r="L3482" s="181">
        <v>2298.0885785521868</v>
      </c>
      <c r="M3482" s="181">
        <v>2331.8975609871086</v>
      </c>
      <c r="N3482" s="181">
        <v>2364.7424372738678</v>
      </c>
      <c r="O3482" s="181">
        <v>2396.5653862694107</v>
      </c>
      <c r="P3482" s="181">
        <v>2427.6186519377575</v>
      </c>
      <c r="Q3482" s="181">
        <v>2458.1357915900167</v>
      </c>
      <c r="R3482" s="181">
        <v>2487.9829225522449</v>
      </c>
      <c r="S3482" s="181">
        <v>2517.1575380034283</v>
      </c>
      <c r="T3482" s="181">
        <v>2545.6451227247239</v>
      </c>
      <c r="U3482" s="181">
        <v>2573.4302373880223</v>
      </c>
      <c r="V3482" s="181">
        <v>2600.507434065486</v>
      </c>
      <c r="W3482" s="181">
        <v>2626.8686753237012</v>
      </c>
      <c r="X3482" s="181">
        <v>2652.4995826452114</v>
      </c>
      <c r="Y3482" s="181">
        <v>2677.3608545777997</v>
      </c>
    </row>
    <row r="3483" spans="1:25" x14ac:dyDescent="0.25">
      <c r="A3483" s="178" t="s">
        <v>2945</v>
      </c>
      <c r="B3483" s="178" t="s">
        <v>995</v>
      </c>
      <c r="C3483" s="178" t="s">
        <v>3162</v>
      </c>
      <c r="D3483" s="178" t="s">
        <v>3163</v>
      </c>
      <c r="E3483" s="181">
        <v>2275.1624392522363</v>
      </c>
      <c r="F3483" s="181">
        <v>2394.8171056297715</v>
      </c>
      <c r="G3483" s="181">
        <v>2516.9020600584545</v>
      </c>
      <c r="H3483" s="181">
        <v>2641.7545015045671</v>
      </c>
      <c r="I3483" s="181">
        <v>2769.8698634599377</v>
      </c>
      <c r="J3483" s="182">
        <v>2901.535294701308</v>
      </c>
      <c r="K3483" s="181">
        <v>3037.0328261036757</v>
      </c>
      <c r="L3483" s="181">
        <v>3176.6501271839293</v>
      </c>
      <c r="M3483" s="181">
        <v>3320.5370372408202</v>
      </c>
      <c r="N3483" s="181">
        <v>3468.7974868114229</v>
      </c>
      <c r="O3483" s="181">
        <v>3621.4344051657845</v>
      </c>
      <c r="P3483" s="181">
        <v>3778.9230326627307</v>
      </c>
      <c r="Q3483" s="181">
        <v>3941.7555826570733</v>
      </c>
      <c r="R3483" s="181">
        <v>4109.8640505400363</v>
      </c>
      <c r="S3483" s="181">
        <v>4283.3809242927637</v>
      </c>
      <c r="T3483" s="181">
        <v>4462.4195727003116</v>
      </c>
      <c r="U3483" s="181">
        <v>4647.0910431692218</v>
      </c>
      <c r="V3483" s="181">
        <v>4837.5238725261561</v>
      </c>
      <c r="W3483" s="181">
        <v>5033.8425033465892</v>
      </c>
      <c r="X3483" s="181">
        <v>5236.1590035598892</v>
      </c>
      <c r="Y3483" s="181">
        <v>5444.5332105640282</v>
      </c>
    </row>
    <row r="3484" spans="1:25" x14ac:dyDescent="0.25">
      <c r="A3484" s="178" t="s">
        <v>2945</v>
      </c>
      <c r="B3484" s="178" t="s">
        <v>995</v>
      </c>
      <c r="C3484" s="178" t="s">
        <v>1824</v>
      </c>
      <c r="D3484" s="178" t="s">
        <v>3164</v>
      </c>
      <c r="E3484" s="181">
        <v>4035.1362421932245</v>
      </c>
      <c r="F3484" s="181">
        <v>4070.1640404199966</v>
      </c>
      <c r="G3484" s="181">
        <v>4099.2050742423999</v>
      </c>
      <c r="H3484" s="181">
        <v>4123.0590383967892</v>
      </c>
      <c r="I3484" s="181">
        <v>4142.6689622373469</v>
      </c>
      <c r="J3484" s="182">
        <v>4158.5553963905923</v>
      </c>
      <c r="K3484" s="181">
        <v>4171.1699723185484</v>
      </c>
      <c r="L3484" s="181">
        <v>4180.9170777988875</v>
      </c>
      <c r="M3484" s="181">
        <v>4187.9767889258419</v>
      </c>
      <c r="N3484" s="181">
        <v>4192.4573300872316</v>
      </c>
      <c r="O3484" s="181">
        <v>4194.3444845040058</v>
      </c>
      <c r="P3484" s="181">
        <v>4194.1628363430664</v>
      </c>
      <c r="Q3484" s="181">
        <v>4192.3805801467561</v>
      </c>
      <c r="R3484" s="181">
        <v>4188.8251590101981</v>
      </c>
      <c r="S3484" s="181">
        <v>4183.5526929477446</v>
      </c>
      <c r="T3484" s="181">
        <v>4176.5983726688055</v>
      </c>
      <c r="U3484" s="181">
        <v>4167.9956988872063</v>
      </c>
      <c r="V3484" s="181">
        <v>4157.7940202753107</v>
      </c>
      <c r="W3484" s="181">
        <v>4146.0376394106697</v>
      </c>
      <c r="X3484" s="181">
        <v>4132.760244446853</v>
      </c>
      <c r="Y3484" s="181">
        <v>4117.9569706963484</v>
      </c>
    </row>
    <row r="3485" spans="1:25" x14ac:dyDescent="0.25">
      <c r="A3485" s="178" t="s">
        <v>2945</v>
      </c>
      <c r="B3485" s="178" t="s">
        <v>995</v>
      </c>
      <c r="C3485" s="178" t="s">
        <v>350</v>
      </c>
      <c r="D3485" s="178" t="s">
        <v>3165</v>
      </c>
      <c r="E3485" s="181">
        <v>3680.4994885983028</v>
      </c>
      <c r="F3485" s="181">
        <v>3874.063223131323</v>
      </c>
      <c r="G3485" s="181">
        <v>4071.5584017560168</v>
      </c>
      <c r="H3485" s="181">
        <v>4273.5305066768824</v>
      </c>
      <c r="I3485" s="181">
        <v>4480.7809939490362</v>
      </c>
      <c r="J3485" s="182">
        <v>4693.7743802626774</v>
      </c>
      <c r="K3485" s="181">
        <v>4912.9669031476151</v>
      </c>
      <c r="L3485" s="181">
        <v>5138.8239216883376</v>
      </c>
      <c r="M3485" s="181">
        <v>5371.5878288906861</v>
      </c>
      <c r="N3485" s="181">
        <v>5611.4267517780127</v>
      </c>
      <c r="O3485" s="181">
        <v>5858.3454289908304</v>
      </c>
      <c r="P3485" s="181">
        <v>6113.1126504262647</v>
      </c>
      <c r="Q3485" s="181">
        <v>6376.5246629673575</v>
      </c>
      <c r="R3485" s="181">
        <v>6648.4714564787882</v>
      </c>
      <c r="S3485" s="181">
        <v>6929.1673549747138</v>
      </c>
      <c r="T3485" s="181">
        <v>7218.7957536045196</v>
      </c>
      <c r="U3485" s="181">
        <v>7517.5362922549839</v>
      </c>
      <c r="V3485" s="181">
        <v>7825.5969032111298</v>
      </c>
      <c r="W3485" s="181">
        <v>8143.1788955432448</v>
      </c>
      <c r="X3485" s="181">
        <v>8470.4635600240708</v>
      </c>
      <c r="Y3485" s="181">
        <v>8807.5476948025407</v>
      </c>
    </row>
    <row r="3486" spans="1:25" x14ac:dyDescent="0.25">
      <c r="A3486" s="178" t="s">
        <v>2945</v>
      </c>
      <c r="B3486" s="178" t="s">
        <v>995</v>
      </c>
      <c r="C3486" s="178" t="s">
        <v>3166</v>
      </c>
      <c r="D3486" s="178" t="s">
        <v>3167</v>
      </c>
      <c r="E3486" s="181">
        <v>3700.8225117269512</v>
      </c>
      <c r="F3486" s="181">
        <v>3895.4550686483367</v>
      </c>
      <c r="G3486" s="181">
        <v>4094.0407783532332</v>
      </c>
      <c r="H3486" s="181">
        <v>4297.1281350958598</v>
      </c>
      <c r="I3486" s="181">
        <v>4505.5230204203172</v>
      </c>
      <c r="J3486" s="182">
        <v>4719.6925159902466</v>
      </c>
      <c r="K3486" s="181">
        <v>4940.0953785929378</v>
      </c>
      <c r="L3486" s="181">
        <v>5167.1995369378628</v>
      </c>
      <c r="M3486" s="181">
        <v>5401.248722479264</v>
      </c>
      <c r="N3486" s="181">
        <v>5642.4119906061678</v>
      </c>
      <c r="O3486" s="181">
        <v>5890.6941061249663</v>
      </c>
      <c r="P3486" s="181">
        <v>6146.8681040454148</v>
      </c>
      <c r="Q3486" s="181">
        <v>6411.7346279754729</v>
      </c>
      <c r="R3486" s="181">
        <v>6685.1830603246281</v>
      </c>
      <c r="S3486" s="181">
        <v>6967.4289085637711</v>
      </c>
      <c r="T3486" s="181">
        <v>7258.6565805156679</v>
      </c>
      <c r="U3486" s="181">
        <v>7559.0467080046265</v>
      </c>
      <c r="V3486" s="181">
        <v>7868.8083714784807</v>
      </c>
      <c r="W3486" s="181">
        <v>8188.1439915981882</v>
      </c>
      <c r="X3486" s="181">
        <v>8517.2358601899014</v>
      </c>
      <c r="Y3486" s="181">
        <v>8856.1813099036499</v>
      </c>
    </row>
    <row r="3487" spans="1:25" x14ac:dyDescent="0.25">
      <c r="A3487" s="178" t="s">
        <v>2945</v>
      </c>
      <c r="B3487" s="178" t="s">
        <v>995</v>
      </c>
      <c r="C3487" s="178" t="s">
        <v>1573</v>
      </c>
      <c r="D3487" s="178" t="s">
        <v>3168</v>
      </c>
      <c r="E3487" s="181">
        <v>1660.390989610609</v>
      </c>
      <c r="F3487" s="181">
        <v>1747.7137787400832</v>
      </c>
      <c r="G3487" s="181">
        <v>1836.8101679926372</v>
      </c>
      <c r="H3487" s="181">
        <v>1927.9262418304882</v>
      </c>
      <c r="I3487" s="181">
        <v>2021.4235627036801</v>
      </c>
      <c r="J3487" s="182">
        <v>2117.511688942358</v>
      </c>
      <c r="K3487" s="181">
        <v>2216.3964438827202</v>
      </c>
      <c r="L3487" s="181">
        <v>2318.2877658859079</v>
      </c>
      <c r="M3487" s="181">
        <v>2423.2950061864713</v>
      </c>
      <c r="N3487" s="181">
        <v>2531.4940122598819</v>
      </c>
      <c r="O3487" s="181">
        <v>2642.8869218583764</v>
      </c>
      <c r="P3487" s="181">
        <v>2757.82056068375</v>
      </c>
      <c r="Q3487" s="181">
        <v>2876.6541411619801</v>
      </c>
      <c r="R3487" s="181">
        <v>2999.3380342038577</v>
      </c>
      <c r="S3487" s="181">
        <v>3125.9689282243839</v>
      </c>
      <c r="T3487" s="181">
        <v>3256.6295586388251</v>
      </c>
      <c r="U3487" s="181">
        <v>3391.4009667434257</v>
      </c>
      <c r="V3487" s="181">
        <v>3530.376957439822</v>
      </c>
      <c r="W3487" s="181">
        <v>3673.6483476857306</v>
      </c>
      <c r="X3487" s="181">
        <v>3821.296923544835</v>
      </c>
      <c r="Y3487" s="181">
        <v>3973.3663537568796</v>
      </c>
    </row>
    <row r="3488" spans="1:25" x14ac:dyDescent="0.25">
      <c r="A3488" s="178" t="s">
        <v>2945</v>
      </c>
      <c r="B3488" s="178" t="s">
        <v>995</v>
      </c>
      <c r="C3488" s="178" t="s">
        <v>240</v>
      </c>
      <c r="D3488" s="178" t="s">
        <v>241</v>
      </c>
      <c r="E3488" s="181">
        <v>15725.955296948463</v>
      </c>
      <c r="F3488" s="181">
        <v>16026.369247451492</v>
      </c>
      <c r="G3488" s="181">
        <v>16308.995849090765</v>
      </c>
      <c r="H3488" s="181">
        <v>16576.414393209692</v>
      </c>
      <c r="I3488" s="181">
        <v>16831.896146082294</v>
      </c>
      <c r="J3488" s="182">
        <v>17077.117956556925</v>
      </c>
      <c r="K3488" s="181">
        <v>17313.543575632251</v>
      </c>
      <c r="L3488" s="181">
        <v>17542.503012687685</v>
      </c>
      <c r="M3488" s="181">
        <v>17764.434060413187</v>
      </c>
      <c r="N3488" s="181">
        <v>17979.486806611236</v>
      </c>
      <c r="O3488" s="181">
        <v>18187.288449930686</v>
      </c>
      <c r="P3488" s="181">
        <v>18389.813611255053</v>
      </c>
      <c r="Q3488" s="181">
        <v>18588.877856801628</v>
      </c>
      <c r="R3488" s="181">
        <v>18783.507521078896</v>
      </c>
      <c r="S3488" s="181">
        <v>18973.723038025797</v>
      </c>
      <c r="T3488" s="181">
        <v>19159.45168012357</v>
      </c>
      <c r="U3488" s="181">
        <v>19340.611626450682</v>
      </c>
      <c r="V3488" s="181">
        <v>19517.19397831097</v>
      </c>
      <c r="W3488" s="181">
        <v>19689.168008912347</v>
      </c>
      <c r="X3488" s="181">
        <v>19856.453287618846</v>
      </c>
      <c r="Y3488" s="181">
        <v>20018.781095320344</v>
      </c>
    </row>
    <row r="3489" spans="1:25" x14ac:dyDescent="0.25">
      <c r="A3489" s="178" t="s">
        <v>2945</v>
      </c>
      <c r="B3489" s="178" t="s">
        <v>1000</v>
      </c>
      <c r="C3489" s="178" t="s">
        <v>218</v>
      </c>
      <c r="D3489" s="178" t="s">
        <v>787</v>
      </c>
      <c r="E3489" s="181">
        <v>12164.891981014154</v>
      </c>
      <c r="F3489" s="181">
        <v>12325.531682680468</v>
      </c>
      <c r="G3489" s="181">
        <v>12476.435947842043</v>
      </c>
      <c r="H3489" s="181">
        <v>12618.874813417124</v>
      </c>
      <c r="I3489" s="181">
        <v>12754.693887617812</v>
      </c>
      <c r="J3489" s="182">
        <v>12884.788129953105</v>
      </c>
      <c r="K3489" s="181">
        <v>13010.021855005822</v>
      </c>
      <c r="L3489" s="181">
        <v>13131.279574320672</v>
      </c>
      <c r="M3489" s="181">
        <v>13248.858327352007</v>
      </c>
      <c r="N3489" s="181">
        <v>13362.919542356562</v>
      </c>
      <c r="O3489" s="181">
        <v>13473.303661546553</v>
      </c>
      <c r="P3489" s="181">
        <v>13581.562554856588</v>
      </c>
      <c r="Q3489" s="181">
        <v>13689.129897721154</v>
      </c>
      <c r="R3489" s="181">
        <v>13795.39852900858</v>
      </c>
      <c r="S3489" s="181">
        <v>13900.433892924255</v>
      </c>
      <c r="T3489" s="181">
        <v>14004.109752544182</v>
      </c>
      <c r="U3489" s="181">
        <v>14106.124889183084</v>
      </c>
      <c r="V3489" s="181">
        <v>14206.333885619973</v>
      </c>
      <c r="W3489" s="181">
        <v>14304.76472146499</v>
      </c>
      <c r="X3489" s="181">
        <v>14401.336116943474</v>
      </c>
      <c r="Y3489" s="181">
        <v>14495.727488558834</v>
      </c>
    </row>
    <row r="3490" spans="1:25" x14ac:dyDescent="0.25">
      <c r="A3490" s="178" t="s">
        <v>2945</v>
      </c>
      <c r="B3490" s="178" t="s">
        <v>1000</v>
      </c>
      <c r="C3490" s="178" t="s">
        <v>475</v>
      </c>
      <c r="D3490" s="178" t="s">
        <v>3169</v>
      </c>
      <c r="E3490" s="181">
        <v>2933.9036220165112</v>
      </c>
      <c r="F3490" s="181">
        <v>2975.9515634998415</v>
      </c>
      <c r="G3490" s="181">
        <v>3015.7361847017719</v>
      </c>
      <c r="H3490" s="181">
        <v>3053.5571119124356</v>
      </c>
      <c r="I3490" s="181">
        <v>3089.8547545226538</v>
      </c>
      <c r="J3490" s="182">
        <v>3124.8409424546885</v>
      </c>
      <c r="K3490" s="181">
        <v>3158.7210189166826</v>
      </c>
      <c r="L3490" s="181">
        <v>3191.7061593973358</v>
      </c>
      <c r="M3490" s="181">
        <v>3223.8655364663537</v>
      </c>
      <c r="N3490" s="181">
        <v>3255.2356019800741</v>
      </c>
      <c r="O3490" s="181">
        <v>3285.7746963922041</v>
      </c>
      <c r="P3490" s="181">
        <v>3315.8588159411593</v>
      </c>
      <c r="Q3490" s="181">
        <v>3345.8367468501642</v>
      </c>
      <c r="R3490" s="181">
        <v>3375.5594632118368</v>
      </c>
      <c r="S3490" s="181">
        <v>3405.0420382828806</v>
      </c>
      <c r="T3490" s="181">
        <v>3434.2526081082151</v>
      </c>
      <c r="U3490" s="181">
        <v>3463.1162101600335</v>
      </c>
      <c r="V3490" s="181">
        <v>3491.5958431707104</v>
      </c>
      <c r="W3490" s="181">
        <v>3519.6970084468931</v>
      </c>
      <c r="X3490" s="181">
        <v>3547.3983215276166</v>
      </c>
      <c r="Y3490" s="181">
        <v>3574.6192939533817</v>
      </c>
    </row>
    <row r="3491" spans="1:25" x14ac:dyDescent="0.25">
      <c r="A3491" s="178" t="s">
        <v>2945</v>
      </c>
      <c r="B3491" s="178" t="s">
        <v>1000</v>
      </c>
      <c r="C3491" s="178" t="s">
        <v>276</v>
      </c>
      <c r="D3491" s="178" t="s">
        <v>3170</v>
      </c>
      <c r="E3491" s="181">
        <v>3843.2006283557694</v>
      </c>
      <c r="F3491" s="181">
        <v>3800.4808948008722</v>
      </c>
      <c r="G3491" s="181">
        <v>3754.6678512008302</v>
      </c>
      <c r="H3491" s="181">
        <v>3706.3779726971034</v>
      </c>
      <c r="I3491" s="181">
        <v>3656.3453217496258</v>
      </c>
      <c r="J3491" s="182">
        <v>3604.9773371675983</v>
      </c>
      <c r="K3491" s="181">
        <v>3552.6414191012987</v>
      </c>
      <c r="L3491" s="181">
        <v>3499.6812282459659</v>
      </c>
      <c r="M3491" s="181">
        <v>3446.2595909891052</v>
      </c>
      <c r="N3491" s="181">
        <v>3392.4931284853023</v>
      </c>
      <c r="O3491" s="181">
        <v>3338.4110763622884</v>
      </c>
      <c r="P3491" s="181">
        <v>3284.4567268752371</v>
      </c>
      <c r="Q3491" s="181">
        <v>3231.005833654247</v>
      </c>
      <c r="R3491" s="181">
        <v>3177.9293660916974</v>
      </c>
      <c r="S3491" s="181">
        <v>3125.2620417868789</v>
      </c>
      <c r="T3491" s="181">
        <v>3072.993755547735</v>
      </c>
      <c r="U3491" s="181">
        <v>3021.0783461910714</v>
      </c>
      <c r="V3491" s="181">
        <v>2969.5071305746387</v>
      </c>
      <c r="W3491" s="181">
        <v>2918.3082680124844</v>
      </c>
      <c r="X3491" s="181">
        <v>2867.4861211613425</v>
      </c>
      <c r="Y3491" s="181">
        <v>2816.9986920043366</v>
      </c>
    </row>
    <row r="3492" spans="1:25" x14ac:dyDescent="0.25">
      <c r="A3492" s="178" t="s">
        <v>2945</v>
      </c>
      <c r="B3492" s="178" t="s">
        <v>1000</v>
      </c>
      <c r="C3492" s="178" t="s">
        <v>240</v>
      </c>
      <c r="D3492" s="178" t="s">
        <v>241</v>
      </c>
      <c r="E3492" s="181">
        <v>4863.1152392608519</v>
      </c>
      <c r="F3492" s="181">
        <v>4875.7384297026874</v>
      </c>
      <c r="G3492" s="181">
        <v>4883.8657678132749</v>
      </c>
      <c r="H3492" s="181">
        <v>4888.1252034244808</v>
      </c>
      <c r="I3492" s="181">
        <v>4889.3415191788899</v>
      </c>
      <c r="J3492" s="182">
        <v>4887.9466129453576</v>
      </c>
      <c r="K3492" s="181">
        <v>4884.3445544209335</v>
      </c>
      <c r="L3492" s="181">
        <v>4878.9315607410681</v>
      </c>
      <c r="M3492" s="181">
        <v>4871.8726210361401</v>
      </c>
      <c r="N3492" s="181">
        <v>4863.2775163060724</v>
      </c>
      <c r="O3492" s="181">
        <v>4853.1367488403957</v>
      </c>
      <c r="P3492" s="181">
        <v>4842.0521514770644</v>
      </c>
      <c r="Q3492" s="181">
        <v>4830.5600531041446</v>
      </c>
      <c r="R3492" s="181">
        <v>4818.4625977525629</v>
      </c>
      <c r="S3492" s="181">
        <v>4805.802752242048</v>
      </c>
      <c r="T3492" s="181">
        <v>4792.5564730553851</v>
      </c>
      <c r="U3492" s="181">
        <v>4778.6417199614907</v>
      </c>
      <c r="V3492" s="181">
        <v>4764.0323279744498</v>
      </c>
      <c r="W3492" s="181">
        <v>4748.7611003468337</v>
      </c>
      <c r="X3492" s="181">
        <v>4732.8239777591461</v>
      </c>
      <c r="Y3492" s="181">
        <v>4716.1395506152112</v>
      </c>
    </row>
    <row r="3493" spans="1:25" x14ac:dyDescent="0.25">
      <c r="A3493" s="178" t="s">
        <v>2945</v>
      </c>
      <c r="B3493" s="178" t="s">
        <v>1004</v>
      </c>
      <c r="C3493" s="178" t="s">
        <v>218</v>
      </c>
      <c r="D3493" s="178" t="s">
        <v>3171</v>
      </c>
      <c r="E3493" s="181">
        <v>3140.6146642314002</v>
      </c>
      <c r="F3493" s="181">
        <v>3184.8146451888069</v>
      </c>
      <c r="G3493" s="181">
        <v>3226.3865517312151</v>
      </c>
      <c r="H3493" s="181">
        <v>3265.556518360474</v>
      </c>
      <c r="I3493" s="181">
        <v>3302.8560241966602</v>
      </c>
      <c r="J3493" s="182">
        <v>3338.5850454783686</v>
      </c>
      <c r="K3493" s="181">
        <v>3373.0325993802871</v>
      </c>
      <c r="L3493" s="181">
        <v>3406.4685265208841</v>
      </c>
      <c r="M3493" s="181">
        <v>3439.0074975406042</v>
      </c>
      <c r="N3493" s="181">
        <v>3470.7318775530584</v>
      </c>
      <c r="O3493" s="181">
        <v>3501.6432437296844</v>
      </c>
      <c r="P3493" s="181">
        <v>3532.1593211886761</v>
      </c>
      <c r="Q3493" s="181">
        <v>3562.6629498972879</v>
      </c>
      <c r="R3493" s="181">
        <v>3593.0287849580477</v>
      </c>
      <c r="S3493" s="181">
        <v>3623.3012022009279</v>
      </c>
      <c r="T3493" s="181">
        <v>3653.4373213832623</v>
      </c>
      <c r="U3493" s="181">
        <v>3683.4281116177522</v>
      </c>
      <c r="V3493" s="181">
        <v>3713.3394038226875</v>
      </c>
      <c r="W3493" s="181">
        <v>3743.1860844673924</v>
      </c>
      <c r="X3493" s="181">
        <v>3772.9504829820162</v>
      </c>
      <c r="Y3493" s="181">
        <v>3802.5070119817569</v>
      </c>
    </row>
    <row r="3494" spans="1:25" x14ac:dyDescent="0.25">
      <c r="A3494" s="178" t="s">
        <v>2945</v>
      </c>
      <c r="B3494" s="178" t="s">
        <v>1004</v>
      </c>
      <c r="C3494" s="178" t="s">
        <v>510</v>
      </c>
      <c r="D3494" s="178" t="s">
        <v>277</v>
      </c>
      <c r="E3494" s="181">
        <v>3741.3396662427049</v>
      </c>
      <c r="F3494" s="181">
        <v>3789.062603532826</v>
      </c>
      <c r="G3494" s="181">
        <v>3833.5325297181093</v>
      </c>
      <c r="H3494" s="181">
        <v>3875.0302191038554</v>
      </c>
      <c r="I3494" s="181">
        <v>3914.1968809964224</v>
      </c>
      <c r="J3494" s="182">
        <v>3951.3964244306289</v>
      </c>
      <c r="K3494" s="181">
        <v>3986.9779358659589</v>
      </c>
      <c r="L3494" s="181">
        <v>4021.2660688404335</v>
      </c>
      <c r="M3494" s="181">
        <v>4054.4008681340024</v>
      </c>
      <c r="N3494" s="181">
        <v>4086.4836262543436</v>
      </c>
      <c r="O3494" s="181">
        <v>4117.5201233391208</v>
      </c>
      <c r="P3494" s="181">
        <v>4148.0048247706136</v>
      </c>
      <c r="Q3494" s="181">
        <v>4178.3887211495448</v>
      </c>
      <c r="R3494" s="181">
        <v>4208.5252251549091</v>
      </c>
      <c r="S3494" s="181">
        <v>4238.4670483428017</v>
      </c>
      <c r="T3494" s="181">
        <v>4268.164692659926</v>
      </c>
      <c r="U3494" s="181">
        <v>4297.6084125483712</v>
      </c>
      <c r="V3494" s="181">
        <v>4326.8757461638879</v>
      </c>
      <c r="W3494" s="181">
        <v>4355.9845462408402</v>
      </c>
      <c r="X3494" s="181">
        <v>4384.9147364913588</v>
      </c>
      <c r="Y3494" s="181">
        <v>4413.521088684116</v>
      </c>
    </row>
    <row r="3495" spans="1:25" x14ac:dyDescent="0.25">
      <c r="A3495" s="178" t="s">
        <v>2945</v>
      </c>
      <c r="B3495" s="178" t="s">
        <v>1004</v>
      </c>
      <c r="C3495" s="178" t="s">
        <v>240</v>
      </c>
      <c r="D3495" s="178" t="s">
        <v>241</v>
      </c>
      <c r="E3495" s="181">
        <v>10359.46207015779</v>
      </c>
      <c r="F3495" s="181">
        <v>10396.460190465674</v>
      </c>
      <c r="G3495" s="181">
        <v>10423.119602874522</v>
      </c>
      <c r="H3495" s="181">
        <v>10440.462085086692</v>
      </c>
      <c r="I3495" s="181">
        <v>10450.439468912138</v>
      </c>
      <c r="J3495" s="182">
        <v>10454.203522922731</v>
      </c>
      <c r="K3495" s="181">
        <v>10452.828837343393</v>
      </c>
      <c r="L3495" s="181">
        <v>10447.290485380361</v>
      </c>
      <c r="M3495" s="181">
        <v>10438.055343372094</v>
      </c>
      <c r="N3495" s="181">
        <v>10425.476450707223</v>
      </c>
      <c r="O3495" s="181">
        <v>10409.654318377292</v>
      </c>
      <c r="P3495" s="181">
        <v>10391.911668443427</v>
      </c>
      <c r="Q3495" s="181">
        <v>10373.416982844155</v>
      </c>
      <c r="R3495" s="181">
        <v>10353.827242511512</v>
      </c>
      <c r="S3495" s="181">
        <v>10333.298055096793</v>
      </c>
      <c r="T3495" s="181">
        <v>10311.732982981492</v>
      </c>
      <c r="U3495" s="181">
        <v>10289.134683976506</v>
      </c>
      <c r="V3495" s="181">
        <v>10265.713291995155</v>
      </c>
      <c r="W3495" s="181">
        <v>10241.531517307112</v>
      </c>
      <c r="X3495" s="181">
        <v>10216.561827698635</v>
      </c>
      <c r="Y3495" s="181">
        <v>10190.48908218649</v>
      </c>
    </row>
    <row r="3496" spans="1:25" x14ac:dyDescent="0.25">
      <c r="A3496" s="178" t="s">
        <v>2945</v>
      </c>
      <c r="B3496" s="178" t="s">
        <v>1007</v>
      </c>
      <c r="C3496" s="178" t="s">
        <v>218</v>
      </c>
      <c r="D3496" s="178" t="s">
        <v>3172</v>
      </c>
      <c r="E3496" s="181">
        <v>10909.407398158128</v>
      </c>
      <c r="F3496" s="181">
        <v>10967.166522453708</v>
      </c>
      <c r="G3496" s="181">
        <v>11023.715076174334</v>
      </c>
      <c r="H3496" s="181">
        <v>11077.463659234143</v>
      </c>
      <c r="I3496" s="181">
        <v>11128.627244265186</v>
      </c>
      <c r="J3496" s="182">
        <v>11176.974359949761</v>
      </c>
      <c r="K3496" s="181">
        <v>11222.491942310618</v>
      </c>
      <c r="L3496" s="181">
        <v>11265.385526452445</v>
      </c>
      <c r="M3496" s="181">
        <v>11305.523703177765</v>
      </c>
      <c r="N3496" s="181">
        <v>11342.771007712063</v>
      </c>
      <c r="O3496" s="181">
        <v>11376.831986235806</v>
      </c>
      <c r="P3496" s="181">
        <v>11408.896210794835</v>
      </c>
      <c r="Q3496" s="181">
        <v>11440.077894027783</v>
      </c>
      <c r="R3496" s="181">
        <v>11469.854745493738</v>
      </c>
      <c r="S3496" s="181">
        <v>11498.282196249316</v>
      </c>
      <c r="T3496" s="181">
        <v>11525.409643483237</v>
      </c>
      <c r="U3496" s="181">
        <v>11551.105574320298</v>
      </c>
      <c r="V3496" s="181">
        <v>11575.225021160637</v>
      </c>
      <c r="W3496" s="181">
        <v>11597.817704569567</v>
      </c>
      <c r="X3496" s="181">
        <v>11618.844703266768</v>
      </c>
      <c r="Y3496" s="181">
        <v>11638.200634811728</v>
      </c>
    </row>
    <row r="3497" spans="1:25" x14ac:dyDescent="0.25">
      <c r="A3497" s="178" t="s">
        <v>2945</v>
      </c>
      <c r="B3497" s="178" t="s">
        <v>1007</v>
      </c>
      <c r="C3497" s="178" t="s">
        <v>503</v>
      </c>
      <c r="D3497" s="178" t="s">
        <v>1470</v>
      </c>
      <c r="E3497" s="181">
        <v>2473.6918932951558</v>
      </c>
      <c r="F3497" s="181">
        <v>2491.9742243123355</v>
      </c>
      <c r="G3497" s="181">
        <v>2510.0464040457455</v>
      </c>
      <c r="H3497" s="181">
        <v>2527.544248468575</v>
      </c>
      <c r="I3497" s="181">
        <v>2544.5131041357149</v>
      </c>
      <c r="J3497" s="182">
        <v>2560.8964210685822</v>
      </c>
      <c r="K3497" s="181">
        <v>2576.6873383843804</v>
      </c>
      <c r="L3497" s="181">
        <v>2591.9292488880678</v>
      </c>
      <c r="M3497" s="181">
        <v>2606.5882378407623</v>
      </c>
      <c r="N3497" s="181">
        <v>2620.6291854715282</v>
      </c>
      <c r="O3497" s="181">
        <v>2633.9796539078966</v>
      </c>
      <c r="P3497" s="181">
        <v>2646.9111498329471</v>
      </c>
      <c r="Q3497" s="181">
        <v>2659.6799428712616</v>
      </c>
      <c r="R3497" s="181">
        <v>2672.1631909767789</v>
      </c>
      <c r="S3497" s="181">
        <v>2684.3719061538177</v>
      </c>
      <c r="T3497" s="181">
        <v>2696.3157885245682</v>
      </c>
      <c r="U3497" s="181">
        <v>2707.9622153656123</v>
      </c>
      <c r="V3497" s="181">
        <v>2719.2751383400923</v>
      </c>
      <c r="W3497" s="181">
        <v>2730.2640484837493</v>
      </c>
      <c r="X3497" s="181">
        <v>2740.9176142120468</v>
      </c>
      <c r="Y3497" s="181">
        <v>2751.2087071721207</v>
      </c>
    </row>
    <row r="3498" spans="1:25" x14ac:dyDescent="0.25">
      <c r="A3498" s="178" t="s">
        <v>2945</v>
      </c>
      <c r="B3498" s="178" t="s">
        <v>1007</v>
      </c>
      <c r="C3498" s="178" t="s">
        <v>240</v>
      </c>
      <c r="D3498" s="178" t="s">
        <v>241</v>
      </c>
      <c r="E3498" s="181">
        <v>5889.9841839944138</v>
      </c>
      <c r="F3498" s="181">
        <v>5913.5674708702791</v>
      </c>
      <c r="G3498" s="181">
        <v>5937.1333809100415</v>
      </c>
      <c r="H3498" s="181">
        <v>5959.8398756735824</v>
      </c>
      <c r="I3498" s="181">
        <v>5981.817676999487</v>
      </c>
      <c r="J3498" s="182">
        <v>6002.9564537497763</v>
      </c>
      <c r="K3498" s="181">
        <v>6023.2626234345435</v>
      </c>
      <c r="L3498" s="181">
        <v>6042.8589762547645</v>
      </c>
      <c r="M3498" s="181">
        <v>6061.6865421188622</v>
      </c>
      <c r="N3498" s="181">
        <v>6079.6834467102863</v>
      </c>
      <c r="O3498" s="181">
        <v>6096.7012668936895</v>
      </c>
      <c r="P3498" s="181">
        <v>6113.386449098738</v>
      </c>
      <c r="Q3498" s="181">
        <v>6130.344121061501</v>
      </c>
      <c r="R3498" s="181">
        <v>6147.3021380526216</v>
      </c>
      <c r="S3498" s="181">
        <v>6164.2976219496722</v>
      </c>
      <c r="T3498" s="181">
        <v>6181.3641686937735</v>
      </c>
      <c r="U3498" s="181">
        <v>6198.4380365564512</v>
      </c>
      <c r="V3498" s="181">
        <v>6215.4477784703722</v>
      </c>
      <c r="W3498" s="181">
        <v>6232.4259782365734</v>
      </c>
      <c r="X3498" s="181">
        <v>6249.3572321118918</v>
      </c>
      <c r="Y3498" s="181">
        <v>6266.1898789146908</v>
      </c>
    </row>
    <row r="3499" spans="1:25" x14ac:dyDescent="0.25">
      <c r="A3499" s="178" t="s">
        <v>2945</v>
      </c>
      <c r="B3499" s="178" t="s">
        <v>1010</v>
      </c>
      <c r="C3499" s="178" t="s">
        <v>218</v>
      </c>
      <c r="D3499" s="178" t="s">
        <v>3173</v>
      </c>
      <c r="E3499" s="181">
        <v>24225.03707117157</v>
      </c>
      <c r="F3499" s="181">
        <v>24635.774244755215</v>
      </c>
      <c r="G3499" s="181">
        <v>25004.221768646323</v>
      </c>
      <c r="H3499" s="181">
        <v>25337.732118654065</v>
      </c>
      <c r="I3499" s="181">
        <v>25643.966400306614</v>
      </c>
      <c r="J3499" s="182">
        <v>25927.664444452705</v>
      </c>
      <c r="K3499" s="181">
        <v>26192.792140126385</v>
      </c>
      <c r="L3499" s="181">
        <v>26442.755430885085</v>
      </c>
      <c r="M3499" s="181">
        <v>26679.308910207408</v>
      </c>
      <c r="N3499" s="181">
        <v>26903.594588028758</v>
      </c>
      <c r="O3499" s="181">
        <v>27115.809643778346</v>
      </c>
      <c r="P3499" s="181">
        <v>27319.449742621346</v>
      </c>
      <c r="Q3499" s="181">
        <v>27517.598125170272</v>
      </c>
      <c r="R3499" s="181">
        <v>27709.06175094625</v>
      </c>
      <c r="S3499" s="181">
        <v>27894.02715438473</v>
      </c>
      <c r="T3499" s="181">
        <v>28072.416978443656</v>
      </c>
      <c r="U3499" s="181">
        <v>28243.835472811745</v>
      </c>
      <c r="V3499" s="181">
        <v>28408.081345631097</v>
      </c>
      <c r="W3499" s="181">
        <v>28565.17868709554</v>
      </c>
      <c r="X3499" s="181">
        <v>28715.03667688838</v>
      </c>
      <c r="Y3499" s="181">
        <v>28857.214179494553</v>
      </c>
    </row>
    <row r="3500" spans="1:25" x14ac:dyDescent="0.25">
      <c r="A3500" s="178" t="s">
        <v>2945</v>
      </c>
      <c r="B3500" s="178" t="s">
        <v>1010</v>
      </c>
      <c r="C3500" s="178" t="s">
        <v>240</v>
      </c>
      <c r="D3500" s="178" t="s">
        <v>241</v>
      </c>
      <c r="E3500" s="181">
        <v>6250.5736720147424</v>
      </c>
      <c r="F3500" s="181">
        <v>6285.038369316484</v>
      </c>
      <c r="G3500" s="181">
        <v>6309.2669363624045</v>
      </c>
      <c r="H3500" s="181">
        <v>6325.5394814768606</v>
      </c>
      <c r="I3500" s="181">
        <v>6336.1083849016622</v>
      </c>
      <c r="J3500" s="182">
        <v>6342.4130183861962</v>
      </c>
      <c r="K3500" s="181">
        <v>6345.6430745475209</v>
      </c>
      <c r="L3500" s="181">
        <v>6346.8040483619989</v>
      </c>
      <c r="M3500" s="181">
        <v>6346.46809429515</v>
      </c>
      <c r="N3500" s="181">
        <v>6345.039629520933</v>
      </c>
      <c r="O3500" s="181">
        <v>6342.6855517969434</v>
      </c>
      <c r="P3500" s="181">
        <v>6340.3300195935662</v>
      </c>
      <c r="Q3500" s="181">
        <v>6338.7714844569609</v>
      </c>
      <c r="R3500" s="181">
        <v>6337.8059532383559</v>
      </c>
      <c r="S3500" s="181">
        <v>6337.547834255517</v>
      </c>
      <c r="T3500" s="181">
        <v>6338.0479312375619</v>
      </c>
      <c r="U3500" s="181">
        <v>6339.2832251093105</v>
      </c>
      <c r="V3500" s="181">
        <v>6341.2733037978005</v>
      </c>
      <c r="W3500" s="181">
        <v>6344.0858108979301</v>
      </c>
      <c r="X3500" s="181">
        <v>6347.7599261796622</v>
      </c>
      <c r="Y3500" s="181">
        <v>6352.2551672001482</v>
      </c>
    </row>
    <row r="3501" spans="1:25" x14ac:dyDescent="0.25">
      <c r="A3501" s="178" t="s">
        <v>2945</v>
      </c>
      <c r="B3501" s="178" t="s">
        <v>1023</v>
      </c>
      <c r="C3501" s="178" t="s">
        <v>218</v>
      </c>
      <c r="D3501" s="178" t="s">
        <v>3174</v>
      </c>
      <c r="E3501" s="181">
        <v>53599.11289626389</v>
      </c>
      <c r="F3501" s="181">
        <v>53404.047696868583</v>
      </c>
      <c r="G3501" s="181">
        <v>53271.144805108335</v>
      </c>
      <c r="H3501" s="181">
        <v>53177.387596806562</v>
      </c>
      <c r="I3501" s="181">
        <v>53109.978249934902</v>
      </c>
      <c r="J3501" s="182">
        <v>53057.262942539506</v>
      </c>
      <c r="K3501" s="181">
        <v>53011.289772690143</v>
      </c>
      <c r="L3501" s="181">
        <v>52966.902164936779</v>
      </c>
      <c r="M3501" s="181">
        <v>52918.717443838766</v>
      </c>
      <c r="N3501" s="181">
        <v>52862.409077146185</v>
      </c>
      <c r="O3501" s="181">
        <v>52793.61082670054</v>
      </c>
      <c r="P3501" s="181">
        <v>52715.4766900299</v>
      </c>
      <c r="Q3501" s="181">
        <v>52631.172972323955</v>
      </c>
      <c r="R3501" s="181">
        <v>52536.637250583997</v>
      </c>
      <c r="S3501" s="181">
        <v>52431.027692497941</v>
      </c>
      <c r="T3501" s="181">
        <v>52313.626698375156</v>
      </c>
      <c r="U3501" s="181">
        <v>52183.848526991438</v>
      </c>
      <c r="V3501" s="181">
        <v>52041.415095945493</v>
      </c>
      <c r="W3501" s="181">
        <v>51886.200214899574</v>
      </c>
      <c r="X3501" s="181">
        <v>51718.022801291947</v>
      </c>
      <c r="Y3501" s="181">
        <v>51536.374045800447</v>
      </c>
    </row>
    <row r="3502" spans="1:25" x14ac:dyDescent="0.25">
      <c r="A3502" s="178" t="s">
        <v>2945</v>
      </c>
      <c r="B3502" s="178" t="s">
        <v>1023</v>
      </c>
      <c r="C3502" s="178" t="s">
        <v>583</v>
      </c>
      <c r="D3502" s="178" t="s">
        <v>3175</v>
      </c>
      <c r="E3502" s="181">
        <v>3219.6414442856699</v>
      </c>
      <c r="F3502" s="181">
        <v>3207.9240861732974</v>
      </c>
      <c r="G3502" s="181">
        <v>3199.940751463917</v>
      </c>
      <c r="H3502" s="181">
        <v>3194.3088561351046</v>
      </c>
      <c r="I3502" s="181">
        <v>3190.2596486913112</v>
      </c>
      <c r="J3502" s="182">
        <v>3187.0930964991699</v>
      </c>
      <c r="K3502" s="181">
        <v>3184.3315373058545</v>
      </c>
      <c r="L3502" s="181">
        <v>3181.665221133569</v>
      </c>
      <c r="M3502" s="181">
        <v>3178.7708164196551</v>
      </c>
      <c r="N3502" s="181">
        <v>3175.3884329944967</v>
      </c>
      <c r="O3502" s="181">
        <v>3171.2557955969733</v>
      </c>
      <c r="P3502" s="181">
        <v>3166.5623614887409</v>
      </c>
      <c r="Q3502" s="181">
        <v>3161.4983272395398</v>
      </c>
      <c r="R3502" s="181">
        <v>3155.8196674402893</v>
      </c>
      <c r="S3502" s="181">
        <v>3149.4758141234493</v>
      </c>
      <c r="T3502" s="181">
        <v>3142.4236618423151</v>
      </c>
      <c r="U3502" s="181">
        <v>3134.6280257473782</v>
      </c>
      <c r="V3502" s="181">
        <v>3126.0722017259063</v>
      </c>
      <c r="W3502" s="181">
        <v>3116.7486096591379</v>
      </c>
      <c r="X3502" s="181">
        <v>3106.6463721110654</v>
      </c>
      <c r="Y3502" s="181">
        <v>3095.7349254493388</v>
      </c>
    </row>
    <row r="3503" spans="1:25" x14ac:dyDescent="0.25">
      <c r="A3503" s="178" t="s">
        <v>2945</v>
      </c>
      <c r="B3503" s="178" t="s">
        <v>1023</v>
      </c>
      <c r="C3503" s="178" t="s">
        <v>246</v>
      </c>
      <c r="D3503" s="178" t="s">
        <v>3176</v>
      </c>
      <c r="E3503" s="181">
        <v>3304.9030714357318</v>
      </c>
      <c r="F3503" s="181">
        <v>3333.3317014294835</v>
      </c>
      <c r="G3503" s="181">
        <v>3365.8876859039829</v>
      </c>
      <c r="H3503" s="181">
        <v>3401.2442551031909</v>
      </c>
      <c r="I3503" s="181">
        <v>3438.6674622718451</v>
      </c>
      <c r="J3503" s="182">
        <v>3477.4599003323005</v>
      </c>
      <c r="K3503" s="181">
        <v>3517.1338135565002</v>
      </c>
      <c r="L3503" s="181">
        <v>3557.364175747427</v>
      </c>
      <c r="M3503" s="181">
        <v>3597.7940268012285</v>
      </c>
      <c r="N3503" s="181">
        <v>3638.121261646259</v>
      </c>
      <c r="O3503" s="181">
        <v>3678.026199944763</v>
      </c>
      <c r="P3503" s="181">
        <v>3717.704119571566</v>
      </c>
      <c r="Q3503" s="181">
        <v>3757.3613734304895</v>
      </c>
      <c r="R3503" s="181">
        <v>3796.6924719094691</v>
      </c>
      <c r="S3503" s="181">
        <v>3835.6127452534024</v>
      </c>
      <c r="T3503" s="181">
        <v>3874.0430675060943</v>
      </c>
      <c r="U3503" s="181">
        <v>3911.9108870096652</v>
      </c>
      <c r="V3503" s="181">
        <v>3949.1640792679191</v>
      </c>
      <c r="W3503" s="181">
        <v>3985.7603332543376</v>
      </c>
      <c r="X3503" s="181">
        <v>4021.6517394181856</v>
      </c>
      <c r="Y3503" s="181">
        <v>4056.7630184258865</v>
      </c>
    </row>
    <row r="3504" spans="1:25" x14ac:dyDescent="0.25">
      <c r="A3504" s="178" t="s">
        <v>2945</v>
      </c>
      <c r="B3504" s="178" t="s">
        <v>1023</v>
      </c>
      <c r="C3504" s="178" t="s">
        <v>240</v>
      </c>
      <c r="D3504" s="178" t="s">
        <v>241</v>
      </c>
      <c r="E3504" s="181">
        <v>14434.590472631307</v>
      </c>
      <c r="F3504" s="181">
        <v>14635.824283663796</v>
      </c>
      <c r="G3504" s="181">
        <v>14859.689601300428</v>
      </c>
      <c r="H3504" s="181">
        <v>15100.682822714874</v>
      </c>
      <c r="I3504" s="181">
        <v>15355.833947575418</v>
      </c>
      <c r="J3504" s="182">
        <v>15622.274780811522</v>
      </c>
      <c r="K3504" s="181">
        <v>15898.019777493641</v>
      </c>
      <c r="L3504" s="181">
        <v>16181.776256220541</v>
      </c>
      <c r="M3504" s="181">
        <v>16472.072766732548</v>
      </c>
      <c r="N3504" s="181">
        <v>16767.651268360019</v>
      </c>
      <c r="O3504" s="181">
        <v>17067.136395586513</v>
      </c>
      <c r="P3504" s="181">
        <v>17371.51820021715</v>
      </c>
      <c r="Q3504" s="181">
        <v>17681.863670186984</v>
      </c>
      <c r="R3504" s="181">
        <v>17996.841777772246</v>
      </c>
      <c r="S3504" s="181">
        <v>18316.134170374149</v>
      </c>
      <c r="T3504" s="181">
        <v>18639.436417060497</v>
      </c>
      <c r="U3504" s="181">
        <v>18966.463268458949</v>
      </c>
      <c r="V3504" s="181">
        <v>19297.016878015897</v>
      </c>
      <c r="W3504" s="181">
        <v>19630.937839895396</v>
      </c>
      <c r="X3504" s="181">
        <v>19968.030148408485</v>
      </c>
      <c r="Y3504" s="181">
        <v>20307.950683381641</v>
      </c>
    </row>
    <row r="3505" spans="1:25" x14ac:dyDescent="0.25">
      <c r="A3505" s="178" t="s">
        <v>2945</v>
      </c>
      <c r="B3505" s="178" t="s">
        <v>1036</v>
      </c>
      <c r="C3505" s="178" t="s">
        <v>218</v>
      </c>
      <c r="D3505" s="178" t="s">
        <v>3177</v>
      </c>
      <c r="E3505" s="181">
        <v>143918.08684076101</v>
      </c>
      <c r="F3505" s="181">
        <v>145130.92889371185</v>
      </c>
      <c r="G3505" s="181">
        <v>146365.74545112567</v>
      </c>
      <c r="H3505" s="181">
        <v>147593.69995324386</v>
      </c>
      <c r="I3505" s="181">
        <v>148808.45414151848</v>
      </c>
      <c r="J3505" s="182">
        <v>149998.17125694011</v>
      </c>
      <c r="K3505" s="181">
        <v>151155.93569482036</v>
      </c>
      <c r="L3505" s="181">
        <v>152279.0693230812</v>
      </c>
      <c r="M3505" s="181">
        <v>153361.36749344858</v>
      </c>
      <c r="N3505" s="181">
        <v>154397.316900331</v>
      </c>
      <c r="O3505" s="181">
        <v>155379.253405372</v>
      </c>
      <c r="P3505" s="181">
        <v>156321.41450835508</v>
      </c>
      <c r="Q3505" s="181">
        <v>157238.02198468123</v>
      </c>
      <c r="R3505" s="181">
        <v>158120.88059669876</v>
      </c>
      <c r="S3505" s="181">
        <v>158970.53264105</v>
      </c>
      <c r="T3505" s="181">
        <v>159785.16640062109</v>
      </c>
      <c r="U3505" s="181">
        <v>160562.37361711112</v>
      </c>
      <c r="V3505" s="181">
        <v>161302.42670592826</v>
      </c>
      <c r="W3505" s="181">
        <v>162006.6451986187</v>
      </c>
      <c r="X3505" s="181">
        <v>162675.56276696047</v>
      </c>
      <c r="Y3505" s="181">
        <v>163306.29582630083</v>
      </c>
    </row>
    <row r="3506" spans="1:25" x14ac:dyDescent="0.25">
      <c r="A3506" s="178" t="s">
        <v>2945</v>
      </c>
      <c r="B3506" s="178" t="s">
        <v>1036</v>
      </c>
      <c r="C3506" s="178" t="s">
        <v>475</v>
      </c>
      <c r="D3506" s="178" t="s">
        <v>3178</v>
      </c>
      <c r="E3506" s="181">
        <v>8600.9213428244711</v>
      </c>
      <c r="F3506" s="181">
        <v>8618.9580338979649</v>
      </c>
      <c r="G3506" s="181">
        <v>8637.7261786504223</v>
      </c>
      <c r="H3506" s="181">
        <v>8655.5166452000285</v>
      </c>
      <c r="I3506" s="181">
        <v>8671.9741256613943</v>
      </c>
      <c r="J3506" s="182">
        <v>8686.4340132802026</v>
      </c>
      <c r="K3506" s="181">
        <v>8698.5318697066614</v>
      </c>
      <c r="L3506" s="181">
        <v>8708.155171977769</v>
      </c>
      <c r="M3506" s="181">
        <v>8714.9943535152906</v>
      </c>
      <c r="N3506" s="181">
        <v>8718.7872203535462</v>
      </c>
      <c r="O3506" s="181">
        <v>8719.1581025826054</v>
      </c>
      <c r="P3506" s="181">
        <v>8716.9627657693727</v>
      </c>
      <c r="Q3506" s="181">
        <v>8713.0354081878468</v>
      </c>
      <c r="R3506" s="181">
        <v>8706.95547778535</v>
      </c>
      <c r="S3506" s="181">
        <v>8698.7914941372364</v>
      </c>
      <c r="T3506" s="181">
        <v>8688.482753700293</v>
      </c>
      <c r="U3506" s="181">
        <v>8675.9383284593459</v>
      </c>
      <c r="V3506" s="181">
        <v>8661.214015295167</v>
      </c>
      <c r="W3506" s="181">
        <v>8644.4206078156603</v>
      </c>
      <c r="X3506" s="181">
        <v>8625.6249629610757</v>
      </c>
      <c r="Y3506" s="181">
        <v>8604.7126918127015</v>
      </c>
    </row>
    <row r="3507" spans="1:25" x14ac:dyDescent="0.25">
      <c r="A3507" s="178" t="s">
        <v>2945</v>
      </c>
      <c r="B3507" s="178" t="s">
        <v>1036</v>
      </c>
      <c r="C3507" s="178" t="s">
        <v>528</v>
      </c>
      <c r="D3507" s="178" t="s">
        <v>3179</v>
      </c>
      <c r="E3507" s="181">
        <v>3336.1087864476299</v>
      </c>
      <c r="F3507" s="181">
        <v>3295.6091722262363</v>
      </c>
      <c r="G3507" s="181">
        <v>3255.8626676285144</v>
      </c>
      <c r="H3507" s="181">
        <v>3216.217051882591</v>
      </c>
      <c r="I3507" s="181">
        <v>3176.5524923619096</v>
      </c>
      <c r="J3507" s="182">
        <v>3136.6444789047287</v>
      </c>
      <c r="K3507" s="181">
        <v>3096.3884548822898</v>
      </c>
      <c r="L3507" s="181">
        <v>3055.7748237122019</v>
      </c>
      <c r="M3507" s="181">
        <v>3014.7271218185319</v>
      </c>
      <c r="N3507" s="181">
        <v>2973.1901524648988</v>
      </c>
      <c r="O3507" s="181">
        <v>2931.0745744000333</v>
      </c>
      <c r="P3507" s="181">
        <v>2888.7051464437336</v>
      </c>
      <c r="Q3507" s="181">
        <v>2846.3821806751653</v>
      </c>
      <c r="R3507" s="181">
        <v>2803.9855129069138</v>
      </c>
      <c r="S3507" s="181">
        <v>2761.5573808471113</v>
      </c>
      <c r="T3507" s="181">
        <v>2719.0976380119623</v>
      </c>
      <c r="U3507" s="181">
        <v>2676.5972301910574</v>
      </c>
      <c r="V3507" s="181">
        <v>2634.0926511421303</v>
      </c>
      <c r="W3507" s="181">
        <v>2591.6352327737104</v>
      </c>
      <c r="X3507" s="181">
        <v>2549.2607863957041</v>
      </c>
      <c r="Y3507" s="181">
        <v>2506.9506043082179</v>
      </c>
    </row>
    <row r="3508" spans="1:25" x14ac:dyDescent="0.25">
      <c r="A3508" s="178" t="s">
        <v>2945</v>
      </c>
      <c r="B3508" s="178" t="s">
        <v>1036</v>
      </c>
      <c r="C3508" s="178" t="s">
        <v>276</v>
      </c>
      <c r="D3508" s="178" t="s">
        <v>3180</v>
      </c>
      <c r="E3508" s="181">
        <v>2853.4247555117104</v>
      </c>
      <c r="F3508" s="181">
        <v>2946.294735315038</v>
      </c>
      <c r="G3508" s="181">
        <v>3042.4316545302859</v>
      </c>
      <c r="H3508" s="181">
        <v>3141.3358394410793</v>
      </c>
      <c r="I3508" s="181">
        <v>3242.94304663304</v>
      </c>
      <c r="J3508" s="182">
        <v>3347.0549920594653</v>
      </c>
      <c r="K3508" s="181">
        <v>3453.5619979523208</v>
      </c>
      <c r="L3508" s="181">
        <v>3562.4389612316722</v>
      </c>
      <c r="M3508" s="181">
        <v>3673.5703200951284</v>
      </c>
      <c r="N3508" s="181">
        <v>3786.8430121976098</v>
      </c>
      <c r="O3508" s="181">
        <v>3902.0762346203114</v>
      </c>
      <c r="P3508" s="181">
        <v>4019.6326296584257</v>
      </c>
      <c r="Q3508" s="181">
        <v>4139.9073882203938</v>
      </c>
      <c r="R3508" s="181">
        <v>4262.7262707923092</v>
      </c>
      <c r="S3508" s="181">
        <v>4388.1353805501676</v>
      </c>
      <c r="T3508" s="181">
        <v>4516.1152331612466</v>
      </c>
      <c r="U3508" s="181">
        <v>4646.6236928952949</v>
      </c>
      <c r="V3508" s="181">
        <v>4779.6906710269814</v>
      </c>
      <c r="W3508" s="181">
        <v>4915.3775997748153</v>
      </c>
      <c r="X3508" s="181">
        <v>5053.7242579497261</v>
      </c>
      <c r="Y3508" s="181">
        <v>5194.6622989240605</v>
      </c>
    </row>
    <row r="3509" spans="1:25" x14ac:dyDescent="0.25">
      <c r="A3509" s="178" t="s">
        <v>2945</v>
      </c>
      <c r="B3509" s="178" t="s">
        <v>1036</v>
      </c>
      <c r="C3509" s="178" t="s">
        <v>703</v>
      </c>
      <c r="D3509" s="178" t="s">
        <v>3181</v>
      </c>
      <c r="E3509" s="181">
        <v>4222.2150495552551</v>
      </c>
      <c r="F3509" s="181">
        <v>4335.4974936346789</v>
      </c>
      <c r="G3509" s="181">
        <v>4452.1768369921838</v>
      </c>
      <c r="H3509" s="181">
        <v>4571.4583694019257</v>
      </c>
      <c r="I3509" s="181">
        <v>4693.1944305334973</v>
      </c>
      <c r="J3509" s="182">
        <v>4817.0471583937588</v>
      </c>
      <c r="K3509" s="181">
        <v>4942.8124519728599</v>
      </c>
      <c r="L3509" s="181">
        <v>5070.4106290351301</v>
      </c>
      <c r="M3509" s="181">
        <v>5199.6352949078073</v>
      </c>
      <c r="N3509" s="181">
        <v>5330.2877169580324</v>
      </c>
      <c r="O3509" s="181">
        <v>5462.0783508947616</v>
      </c>
      <c r="P3509" s="181">
        <v>5595.4802058838895</v>
      </c>
      <c r="Q3509" s="181">
        <v>5731.0005708537738</v>
      </c>
      <c r="R3509" s="181">
        <v>5868.3511937770081</v>
      </c>
      <c r="S3509" s="181">
        <v>6007.5513798710817</v>
      </c>
      <c r="T3509" s="181">
        <v>6148.5302778771338</v>
      </c>
      <c r="U3509" s="181">
        <v>6291.1874984940605</v>
      </c>
      <c r="V3509" s="181">
        <v>6435.5214547976966</v>
      </c>
      <c r="W3509" s="181">
        <v>6581.5723907667616</v>
      </c>
      <c r="X3509" s="181">
        <v>6729.3504152527812</v>
      </c>
      <c r="Y3509" s="181">
        <v>6878.7218148884276</v>
      </c>
    </row>
    <row r="3510" spans="1:25" x14ac:dyDescent="0.25">
      <c r="A3510" s="178" t="s">
        <v>2945</v>
      </c>
      <c r="B3510" s="178" t="s">
        <v>1036</v>
      </c>
      <c r="C3510" s="178" t="s">
        <v>280</v>
      </c>
      <c r="D3510" s="178" t="s">
        <v>3182</v>
      </c>
      <c r="E3510" s="181">
        <v>1198.0725736283141</v>
      </c>
      <c r="F3510" s="181">
        <v>1250.8499089961817</v>
      </c>
      <c r="G3510" s="181">
        <v>1306.0570640265942</v>
      </c>
      <c r="H3510" s="181">
        <v>1363.5403703297159</v>
      </c>
      <c r="I3510" s="181">
        <v>1423.3288846757862</v>
      </c>
      <c r="J3510" s="182">
        <v>1485.3920635518411</v>
      </c>
      <c r="K3510" s="181">
        <v>1549.7363436951086</v>
      </c>
      <c r="L3510" s="181">
        <v>1616.405438659106</v>
      </c>
      <c r="M3510" s="181">
        <v>1685.4021308687113</v>
      </c>
      <c r="N3510" s="181">
        <v>1756.7290876256147</v>
      </c>
      <c r="O3510" s="181">
        <v>1830.3559310427536</v>
      </c>
      <c r="P3510" s="181">
        <v>1906.5073057931934</v>
      </c>
      <c r="Q3510" s="181">
        <v>1985.432134116151</v>
      </c>
      <c r="R3510" s="181">
        <v>2067.1127999382097</v>
      </c>
      <c r="S3510" s="181">
        <v>2151.6372699984395</v>
      </c>
      <c r="T3510" s="181">
        <v>2239.0632682418864</v>
      </c>
      <c r="U3510" s="181">
        <v>2329.438038755452</v>
      </c>
      <c r="V3510" s="181">
        <v>2422.8457266624541</v>
      </c>
      <c r="W3510" s="181">
        <v>2519.3886375421771</v>
      </c>
      <c r="X3510" s="181">
        <v>2619.1606208146741</v>
      </c>
      <c r="Y3510" s="181">
        <v>2722.2011923502332</v>
      </c>
    </row>
    <row r="3511" spans="1:25" x14ac:dyDescent="0.25">
      <c r="A3511" s="178" t="s">
        <v>2945</v>
      </c>
      <c r="B3511" s="178" t="s">
        <v>1036</v>
      </c>
      <c r="C3511" s="178" t="s">
        <v>583</v>
      </c>
      <c r="D3511" s="178" t="s">
        <v>3183</v>
      </c>
      <c r="E3511" s="181">
        <v>3118.6469282996572</v>
      </c>
      <c r="F3511" s="181">
        <v>3093.0863763078837</v>
      </c>
      <c r="G3511" s="181">
        <v>3067.9816856857483</v>
      </c>
      <c r="H3511" s="181">
        <v>3042.7226990302793</v>
      </c>
      <c r="I3511" s="181">
        <v>3017.1951445200511</v>
      </c>
      <c r="J3511" s="182">
        <v>2991.1831099969822</v>
      </c>
      <c r="K3511" s="181">
        <v>2964.5821012962365</v>
      </c>
      <c r="L3511" s="181">
        <v>2937.3772754361112</v>
      </c>
      <c r="M3511" s="181">
        <v>2909.4890685434216</v>
      </c>
      <c r="N3511" s="181">
        <v>2880.8573028104111</v>
      </c>
      <c r="O3511" s="181">
        <v>2851.3876809031094</v>
      </c>
      <c r="P3511" s="181">
        <v>2821.3889131228425</v>
      </c>
      <c r="Q3511" s="181">
        <v>2791.1507392269086</v>
      </c>
      <c r="R3511" s="181">
        <v>2760.5536047756727</v>
      </c>
      <c r="S3511" s="181">
        <v>2729.6365854168648</v>
      </c>
      <c r="T3511" s="181">
        <v>2698.3973451790544</v>
      </c>
      <c r="U3511" s="181">
        <v>2666.8246576778893</v>
      </c>
      <c r="V3511" s="181">
        <v>2634.9527023399019</v>
      </c>
      <c r="W3511" s="181">
        <v>2602.8311298903973</v>
      </c>
      <c r="X3511" s="181">
        <v>2570.4947539376244</v>
      </c>
      <c r="Y3511" s="181">
        <v>2537.923766514969</v>
      </c>
    </row>
    <row r="3512" spans="1:25" x14ac:dyDescent="0.25">
      <c r="A3512" s="178" t="s">
        <v>2945</v>
      </c>
      <c r="B3512" s="178" t="s">
        <v>1036</v>
      </c>
      <c r="C3512" s="178" t="s">
        <v>1537</v>
      </c>
      <c r="D3512" s="178" t="s">
        <v>3184</v>
      </c>
      <c r="E3512" s="181">
        <v>2662.3834969518093</v>
      </c>
      <c r="F3512" s="181">
        <v>2620.0879718874967</v>
      </c>
      <c r="G3512" s="181">
        <v>2578.6714411784956</v>
      </c>
      <c r="H3512" s="181">
        <v>2537.6109782933677</v>
      </c>
      <c r="I3512" s="181">
        <v>2496.8099862715817</v>
      </c>
      <c r="J3512" s="182">
        <v>2456.0913455295758</v>
      </c>
      <c r="K3512" s="181">
        <v>2415.3741806565167</v>
      </c>
      <c r="L3512" s="181">
        <v>2374.6526381894687</v>
      </c>
      <c r="M3512" s="181">
        <v>2333.8691962195526</v>
      </c>
      <c r="N3512" s="181">
        <v>2292.9836156348724</v>
      </c>
      <c r="O3512" s="181">
        <v>2251.9300484343721</v>
      </c>
      <c r="P3512" s="181">
        <v>2210.9606071900048</v>
      </c>
      <c r="Q3512" s="181">
        <v>2170.3049626462016</v>
      </c>
      <c r="R3512" s="181">
        <v>2129.8699144191305</v>
      </c>
      <c r="S3512" s="181">
        <v>2089.6865478655859</v>
      </c>
      <c r="T3512" s="181">
        <v>2049.7535154134534</v>
      </c>
      <c r="U3512" s="181">
        <v>2010.0627870899698</v>
      </c>
      <c r="V3512" s="181">
        <v>1970.6405172092559</v>
      </c>
      <c r="W3512" s="181">
        <v>1931.5235094299887</v>
      </c>
      <c r="X3512" s="181">
        <v>1892.7364706535316</v>
      </c>
      <c r="Y3512" s="181">
        <v>1854.2633898801737</v>
      </c>
    </row>
    <row r="3513" spans="1:25" x14ac:dyDescent="0.25">
      <c r="A3513" s="178" t="s">
        <v>2945</v>
      </c>
      <c r="B3513" s="178" t="s">
        <v>1036</v>
      </c>
      <c r="C3513" s="178" t="s">
        <v>240</v>
      </c>
      <c r="D3513" s="178" t="s">
        <v>241</v>
      </c>
      <c r="E3513" s="181">
        <v>19202.695015991732</v>
      </c>
      <c r="F3513" s="181">
        <v>19098.828516094207</v>
      </c>
      <c r="G3513" s="181">
        <v>18998.8668642759</v>
      </c>
      <c r="H3513" s="181">
        <v>18899.027982798347</v>
      </c>
      <c r="I3513" s="181">
        <v>18798.573904293124</v>
      </c>
      <c r="J3513" s="182">
        <v>18696.121332818682</v>
      </c>
      <c r="K3513" s="181">
        <v>18590.966446649745</v>
      </c>
      <c r="L3513" s="181">
        <v>18482.958256722137</v>
      </c>
      <c r="M3513" s="181">
        <v>18371.532903321138</v>
      </c>
      <c r="N3513" s="181">
        <v>18256.23909593065</v>
      </c>
      <c r="O3513" s="181">
        <v>18136.399387067766</v>
      </c>
      <c r="P3513" s="181">
        <v>18013.896440400844</v>
      </c>
      <c r="Q3513" s="181">
        <v>17890.517741815693</v>
      </c>
      <c r="R3513" s="181">
        <v>17765.443485142965</v>
      </c>
      <c r="S3513" s="181">
        <v>17638.864389740364</v>
      </c>
      <c r="T3513" s="181">
        <v>17510.704221624845</v>
      </c>
      <c r="U3513" s="181">
        <v>17380.826160943845</v>
      </c>
      <c r="V3513" s="181">
        <v>17249.386862167816</v>
      </c>
      <c r="W3513" s="181">
        <v>17116.646189009785</v>
      </c>
      <c r="X3513" s="181">
        <v>16982.769551171808</v>
      </c>
      <c r="Y3513" s="181">
        <v>16847.561814794662</v>
      </c>
    </row>
    <row r="3514" spans="1:25" x14ac:dyDescent="0.25">
      <c r="A3514" s="178" t="s">
        <v>2945</v>
      </c>
      <c r="B3514" s="178" t="s">
        <v>1047</v>
      </c>
      <c r="C3514" s="178" t="s">
        <v>565</v>
      </c>
      <c r="D3514" s="178" t="s">
        <v>566</v>
      </c>
      <c r="E3514" s="181">
        <v>3298.1511763798753</v>
      </c>
      <c r="F3514" s="181">
        <v>3280.7620028922356</v>
      </c>
      <c r="G3514" s="181">
        <v>3267.683750738689</v>
      </c>
      <c r="H3514" s="181">
        <v>3257.3161999262793</v>
      </c>
      <c r="I3514" s="181">
        <v>3248.904296518293</v>
      </c>
      <c r="J3514" s="182">
        <v>3241.7994452710423</v>
      </c>
      <c r="K3514" s="181">
        <v>3235.5676497490122</v>
      </c>
      <c r="L3514" s="181">
        <v>3229.9362781108366</v>
      </c>
      <c r="M3514" s="181">
        <v>3224.6332952085922</v>
      </c>
      <c r="N3514" s="181">
        <v>3219.4356319774279</v>
      </c>
      <c r="O3514" s="181">
        <v>3214.1228472772318</v>
      </c>
      <c r="P3514" s="181">
        <v>3208.8914733896108</v>
      </c>
      <c r="Q3514" s="181">
        <v>3203.9434870780196</v>
      </c>
      <c r="R3514" s="181">
        <v>3199.0950187694543</v>
      </c>
      <c r="S3514" s="181">
        <v>3194.3663510844954</v>
      </c>
      <c r="T3514" s="181">
        <v>3189.5923400146521</v>
      </c>
      <c r="U3514" s="181">
        <v>3184.7772970539572</v>
      </c>
      <c r="V3514" s="181">
        <v>3180.0973470401577</v>
      </c>
      <c r="W3514" s="181">
        <v>3175.5625866314126</v>
      </c>
      <c r="X3514" s="181">
        <v>3171.1802590161838</v>
      </c>
      <c r="Y3514" s="181">
        <v>3166.7642734695746</v>
      </c>
    </row>
    <row r="3515" spans="1:25" x14ac:dyDescent="0.25">
      <c r="A3515" s="178" t="s">
        <v>2945</v>
      </c>
      <c r="B3515" s="178" t="s">
        <v>1049</v>
      </c>
      <c r="C3515" s="178" t="s">
        <v>218</v>
      </c>
      <c r="D3515" s="178" t="s">
        <v>3185</v>
      </c>
      <c r="E3515" s="181">
        <v>16111.990580262331</v>
      </c>
      <c r="F3515" s="181">
        <v>16236.018056659977</v>
      </c>
      <c r="G3515" s="181">
        <v>16371.272077625252</v>
      </c>
      <c r="H3515" s="181">
        <v>16513.781303697266</v>
      </c>
      <c r="I3515" s="181">
        <v>16661.623266601389</v>
      </c>
      <c r="J3515" s="182">
        <v>16812.645766139965</v>
      </c>
      <c r="K3515" s="181">
        <v>16965.401845257795</v>
      </c>
      <c r="L3515" s="181">
        <v>17118.983901658845</v>
      </c>
      <c r="M3515" s="181">
        <v>17272.158652147602</v>
      </c>
      <c r="N3515" s="181">
        <v>17423.849903071976</v>
      </c>
      <c r="O3515" s="181">
        <v>17572.854665900017</v>
      </c>
      <c r="P3515" s="181">
        <v>17720.334880734423</v>
      </c>
      <c r="Q3515" s="181">
        <v>17867.455743043996</v>
      </c>
      <c r="R3515" s="181">
        <v>18012.912049112387</v>
      </c>
      <c r="S3515" s="181">
        <v>18156.42144271719</v>
      </c>
      <c r="T3515" s="181">
        <v>18297.673924432453</v>
      </c>
      <c r="U3515" s="181">
        <v>18436.316749244888</v>
      </c>
      <c r="V3515" s="181">
        <v>18572.171235006179</v>
      </c>
      <c r="W3515" s="181">
        <v>18705.178361147446</v>
      </c>
      <c r="X3515" s="181">
        <v>18835.235057054419</v>
      </c>
      <c r="Y3515" s="181">
        <v>18962.038908030558</v>
      </c>
    </row>
    <row r="3516" spans="1:25" x14ac:dyDescent="0.25">
      <c r="A3516" s="178" t="s">
        <v>2945</v>
      </c>
      <c r="B3516" s="178" t="s">
        <v>1049</v>
      </c>
      <c r="C3516" s="178" t="s">
        <v>462</v>
      </c>
      <c r="D3516" s="178" t="s">
        <v>3186</v>
      </c>
      <c r="E3516" s="181">
        <v>1849.1998007708955</v>
      </c>
      <c r="F3516" s="181">
        <v>1877.1691611807707</v>
      </c>
      <c r="G3516" s="181">
        <v>1906.7579154899729</v>
      </c>
      <c r="H3516" s="181">
        <v>1937.532103178615</v>
      </c>
      <c r="I3516" s="181">
        <v>1969.2866432886153</v>
      </c>
      <c r="J3516" s="182">
        <v>2001.782711262977</v>
      </c>
      <c r="K3516" s="181">
        <v>2034.8587536411731</v>
      </c>
      <c r="L3516" s="181">
        <v>2068.4134253799652</v>
      </c>
      <c r="M3516" s="181">
        <v>2102.3026100949369</v>
      </c>
      <c r="N3516" s="181">
        <v>2136.3970948767742</v>
      </c>
      <c r="O3516" s="181">
        <v>2170.5481347055143</v>
      </c>
      <c r="P3516" s="181">
        <v>2204.8968426326196</v>
      </c>
      <c r="Q3516" s="181">
        <v>2239.5889300382096</v>
      </c>
      <c r="R3516" s="181">
        <v>2274.4624546795653</v>
      </c>
      <c r="S3516" s="181">
        <v>2309.4807418856344</v>
      </c>
      <c r="T3516" s="181">
        <v>2344.6024835463581</v>
      </c>
      <c r="U3516" s="181">
        <v>2379.779638111926</v>
      </c>
      <c r="V3516" s="181">
        <v>2414.9853971413536</v>
      </c>
      <c r="W3516" s="181">
        <v>2450.2078677729601</v>
      </c>
      <c r="X3516" s="181">
        <v>2485.4290339314443</v>
      </c>
      <c r="Y3516" s="181">
        <v>2520.6038937051048</v>
      </c>
    </row>
    <row r="3517" spans="1:25" x14ac:dyDescent="0.25">
      <c r="A3517" s="178" t="s">
        <v>2945</v>
      </c>
      <c r="B3517" s="178" t="s">
        <v>1049</v>
      </c>
      <c r="C3517" s="178" t="s">
        <v>638</v>
      </c>
      <c r="D3517" s="178" t="s">
        <v>3187</v>
      </c>
      <c r="E3517" s="181">
        <v>1777.139874396179</v>
      </c>
      <c r="F3517" s="181">
        <v>1807.920202296443</v>
      </c>
      <c r="G3517" s="181">
        <v>1840.3883620219517</v>
      </c>
      <c r="H3517" s="181">
        <v>1874.1351276003024</v>
      </c>
      <c r="I3517" s="181">
        <v>1908.9695566231214</v>
      </c>
      <c r="J3517" s="182">
        <v>1944.6662397653545</v>
      </c>
      <c r="K3517" s="181">
        <v>1981.0730175308252</v>
      </c>
      <c r="L3517" s="181">
        <v>2018.0951352534933</v>
      </c>
      <c r="M3517" s="181">
        <v>2055.5951791067869</v>
      </c>
      <c r="N3517" s="181">
        <v>2093.4491347667022</v>
      </c>
      <c r="O3517" s="181">
        <v>2131.5127224739408</v>
      </c>
      <c r="P3517" s="181">
        <v>2169.9256668157768</v>
      </c>
      <c r="Q3517" s="181">
        <v>2208.8334316875657</v>
      </c>
      <c r="R3517" s="181">
        <v>2248.0786460053996</v>
      </c>
      <c r="S3517" s="181">
        <v>2287.6266473516366</v>
      </c>
      <c r="T3517" s="181">
        <v>2327.4378660437269</v>
      </c>
      <c r="U3517" s="181">
        <v>2367.4656845948052</v>
      </c>
      <c r="V3517" s="181">
        <v>2407.6842453900881</v>
      </c>
      <c r="W3517" s="181">
        <v>2448.0823652880517</v>
      </c>
      <c r="X3517" s="181">
        <v>2488.6426295067113</v>
      </c>
      <c r="Y3517" s="181">
        <v>2529.3203900194767</v>
      </c>
    </row>
    <row r="3518" spans="1:25" x14ac:dyDescent="0.25">
      <c r="A3518" s="178" t="s">
        <v>2945</v>
      </c>
      <c r="B3518" s="178" t="s">
        <v>1049</v>
      </c>
      <c r="C3518" s="178" t="s">
        <v>1013</v>
      </c>
      <c r="D3518" s="178" t="s">
        <v>3188</v>
      </c>
      <c r="E3518" s="181">
        <v>2864.1283412598614</v>
      </c>
      <c r="F3518" s="181">
        <v>2841.1757842526799</v>
      </c>
      <c r="G3518" s="181">
        <v>2820.1766234358188</v>
      </c>
      <c r="H3518" s="181">
        <v>2800.3719209864921</v>
      </c>
      <c r="I3518" s="181">
        <v>2781.3894268920626</v>
      </c>
      <c r="J3518" s="182">
        <v>2762.8407631976379</v>
      </c>
      <c r="K3518" s="181">
        <v>2744.4747944672367</v>
      </c>
      <c r="L3518" s="181">
        <v>2726.141427675097</v>
      </c>
      <c r="M3518" s="181">
        <v>2707.6487259726068</v>
      </c>
      <c r="N3518" s="181">
        <v>2688.8410325472582</v>
      </c>
      <c r="O3518" s="181">
        <v>2669.5534846712444</v>
      </c>
      <c r="P3518" s="181">
        <v>2649.9857432528975</v>
      </c>
      <c r="Q3518" s="181">
        <v>2630.3263213328373</v>
      </c>
      <c r="R3518" s="181">
        <v>2610.3945120507178</v>
      </c>
      <c r="S3518" s="181">
        <v>2590.167069072606</v>
      </c>
      <c r="T3518" s="181">
        <v>2569.6188525618913</v>
      </c>
      <c r="U3518" s="181">
        <v>2548.720959173455</v>
      </c>
      <c r="V3518" s="181">
        <v>2527.4705965087855</v>
      </c>
      <c r="W3518" s="181">
        <v>2505.8818455579026</v>
      </c>
      <c r="X3518" s="181">
        <v>2483.9627789638926</v>
      </c>
      <c r="Y3518" s="181">
        <v>2461.6957517273327</v>
      </c>
    </row>
    <row r="3519" spans="1:25" x14ac:dyDescent="0.25">
      <c r="A3519" s="178" t="s">
        <v>2945</v>
      </c>
      <c r="B3519" s="178" t="s">
        <v>1049</v>
      </c>
      <c r="C3519" s="178" t="s">
        <v>240</v>
      </c>
      <c r="D3519" s="178" t="s">
        <v>241</v>
      </c>
      <c r="E3519" s="181">
        <v>24760.196673768809</v>
      </c>
      <c r="F3519" s="181">
        <v>24723.628783788332</v>
      </c>
      <c r="G3519" s="181">
        <v>24704.221320102781</v>
      </c>
      <c r="H3519" s="181">
        <v>24695.591322101485</v>
      </c>
      <c r="I3519" s="181">
        <v>24694.61819177735</v>
      </c>
      <c r="J3519" s="182">
        <v>24697.953150353602</v>
      </c>
      <c r="K3519" s="181">
        <v>24703.391202833973</v>
      </c>
      <c r="L3519" s="181">
        <v>24709.582315858675</v>
      </c>
      <c r="M3519" s="181">
        <v>24714.75692559667</v>
      </c>
      <c r="N3519" s="181">
        <v>24717.429007629638</v>
      </c>
      <c r="O3519" s="181">
        <v>24715.984902191583</v>
      </c>
      <c r="P3519" s="181">
        <v>24712.163748913121</v>
      </c>
      <c r="Q3519" s="181">
        <v>24707.650773441368</v>
      </c>
      <c r="R3519" s="181">
        <v>24700.687275882727</v>
      </c>
      <c r="S3519" s="181">
        <v>24690.963762972857</v>
      </c>
      <c r="T3519" s="181">
        <v>24678.143620460523</v>
      </c>
      <c r="U3519" s="181">
        <v>24661.844027764946</v>
      </c>
      <c r="V3519" s="181">
        <v>24641.925506270349</v>
      </c>
      <c r="W3519" s="181">
        <v>24618.410523301252</v>
      </c>
      <c r="X3519" s="181">
        <v>24591.263261234049</v>
      </c>
      <c r="Y3519" s="181">
        <v>24560.190769271157</v>
      </c>
    </row>
    <row r="3520" spans="1:25" x14ac:dyDescent="0.25">
      <c r="A3520" s="178" t="s">
        <v>2945</v>
      </c>
      <c r="B3520" s="178" t="s">
        <v>1051</v>
      </c>
      <c r="C3520" s="178" t="s">
        <v>218</v>
      </c>
      <c r="D3520" s="178" t="s">
        <v>3189</v>
      </c>
      <c r="E3520" s="181">
        <v>2889.6516957635527</v>
      </c>
      <c r="F3520" s="181">
        <v>2857.4311799543384</v>
      </c>
      <c r="G3520" s="181">
        <v>2825.3223391640267</v>
      </c>
      <c r="H3520" s="181">
        <v>2792.9351162018106</v>
      </c>
      <c r="I3520" s="181">
        <v>2760.2299342622327</v>
      </c>
      <c r="J3520" s="182">
        <v>2727.0579945570103</v>
      </c>
      <c r="K3520" s="181">
        <v>2693.3320002798091</v>
      </c>
      <c r="L3520" s="181">
        <v>2659.0435478365944</v>
      </c>
      <c r="M3520" s="181">
        <v>2624.112436747997</v>
      </c>
      <c r="N3520" s="181">
        <v>2588.48815073883</v>
      </c>
      <c r="O3520" s="181">
        <v>2552.0960165765359</v>
      </c>
      <c r="P3520" s="181">
        <v>2515.2169535449661</v>
      </c>
      <c r="Q3520" s="181">
        <v>2478.1014254510396</v>
      </c>
      <c r="R3520" s="181">
        <v>2440.6314237754855</v>
      </c>
      <c r="S3520" s="181">
        <v>2402.8710139567293</v>
      </c>
      <c r="T3520" s="181">
        <v>2364.9617332267617</v>
      </c>
      <c r="U3520" s="181">
        <v>2326.8432189683731</v>
      </c>
      <c r="V3520" s="181">
        <v>2288.393743130332</v>
      </c>
      <c r="W3520" s="181">
        <v>2249.6778889647353</v>
      </c>
      <c r="X3520" s="181">
        <v>2210.7722737059667</v>
      </c>
      <c r="Y3520" s="181">
        <v>2171.7944206103934</v>
      </c>
    </row>
    <row r="3521" spans="1:25" x14ac:dyDescent="0.25">
      <c r="A3521" s="178" t="s">
        <v>2945</v>
      </c>
      <c r="B3521" s="178" t="s">
        <v>1051</v>
      </c>
      <c r="C3521" s="178" t="s">
        <v>276</v>
      </c>
      <c r="D3521" s="178" t="s">
        <v>3190</v>
      </c>
      <c r="E3521" s="181">
        <v>1396.0210338787326</v>
      </c>
      <c r="F3521" s="181">
        <v>1452.9316440301752</v>
      </c>
      <c r="G3521" s="181">
        <v>1512.0297841709539</v>
      </c>
      <c r="H3521" s="181">
        <v>1573.1717127989871</v>
      </c>
      <c r="I3521" s="181">
        <v>1636.3774388994648</v>
      </c>
      <c r="J3521" s="182">
        <v>1701.5923921071148</v>
      </c>
      <c r="K3521" s="181">
        <v>1768.7807043703397</v>
      </c>
      <c r="L3521" s="181">
        <v>1837.9449117074419</v>
      </c>
      <c r="M3521" s="181">
        <v>1909.0285321683566</v>
      </c>
      <c r="N3521" s="181">
        <v>1981.9792372356292</v>
      </c>
      <c r="O3521" s="181">
        <v>2056.7090947737493</v>
      </c>
      <c r="P3521" s="181">
        <v>2133.4096248191427</v>
      </c>
      <c r="Q3521" s="181">
        <v>2212.2836792462695</v>
      </c>
      <c r="R3521" s="181">
        <v>2293.2261003578105</v>
      </c>
      <c r="S3521" s="181">
        <v>2376.2825316215212</v>
      </c>
      <c r="T3521" s="181">
        <v>2461.5840794550131</v>
      </c>
      <c r="U3521" s="181">
        <v>2549.0632854771152</v>
      </c>
      <c r="V3521" s="181">
        <v>2638.5612930483217</v>
      </c>
      <c r="W3521" s="181">
        <v>2730.1072916318235</v>
      </c>
      <c r="X3521" s="181">
        <v>2823.7505194275891</v>
      </c>
      <c r="Y3521" s="181">
        <v>2919.6041154610875</v>
      </c>
    </row>
    <row r="3522" spans="1:25" x14ac:dyDescent="0.25">
      <c r="A3522" s="178" t="s">
        <v>2945</v>
      </c>
      <c r="B3522" s="178" t="s">
        <v>1051</v>
      </c>
      <c r="C3522" s="178" t="s">
        <v>755</v>
      </c>
      <c r="D3522" s="178" t="s">
        <v>3191</v>
      </c>
      <c r="E3522" s="181">
        <v>4527.6632657407117</v>
      </c>
      <c r="F3522" s="181">
        <v>4555.0380878365213</v>
      </c>
      <c r="G3522" s="181">
        <v>4582.1768679360648</v>
      </c>
      <c r="H3522" s="181">
        <v>4608.4226617235772</v>
      </c>
      <c r="I3522" s="181">
        <v>4633.6617765447645</v>
      </c>
      <c r="J3522" s="182">
        <v>4657.5878437585525</v>
      </c>
      <c r="K3522" s="181">
        <v>4679.9820099560638</v>
      </c>
      <c r="L3522" s="181">
        <v>4700.7521602737397</v>
      </c>
      <c r="M3522" s="181">
        <v>4719.6734990814339</v>
      </c>
      <c r="N3522" s="181">
        <v>4736.5629034722642</v>
      </c>
      <c r="O3522" s="181">
        <v>4751.182903423889</v>
      </c>
      <c r="P3522" s="181">
        <v>4763.9566767440238</v>
      </c>
      <c r="Q3522" s="181">
        <v>4775.2821921807154</v>
      </c>
      <c r="R3522" s="181">
        <v>4784.8659349439286</v>
      </c>
      <c r="S3522" s="181">
        <v>4792.7595992472334</v>
      </c>
      <c r="T3522" s="181">
        <v>4799.1786505508853</v>
      </c>
      <c r="U3522" s="181">
        <v>4803.9395368391233</v>
      </c>
      <c r="V3522" s="181">
        <v>4806.7194454394994</v>
      </c>
      <c r="W3522" s="181">
        <v>4807.5739621644516</v>
      </c>
      <c r="X3522" s="181">
        <v>4806.591959153051</v>
      </c>
      <c r="Y3522" s="181">
        <v>4803.962086665616</v>
      </c>
    </row>
    <row r="3523" spans="1:25" x14ac:dyDescent="0.25">
      <c r="A3523" s="178" t="s">
        <v>2945</v>
      </c>
      <c r="B3523" s="178" t="s">
        <v>1051</v>
      </c>
      <c r="C3523" s="178" t="s">
        <v>240</v>
      </c>
      <c r="D3523" s="178" t="s">
        <v>241</v>
      </c>
      <c r="E3523" s="181">
        <v>6663.8906453322752</v>
      </c>
      <c r="F3523" s="181">
        <v>6730.6633879715191</v>
      </c>
      <c r="G3523" s="181">
        <v>6797.8129729978391</v>
      </c>
      <c r="H3523" s="181">
        <v>6864.3669175147352</v>
      </c>
      <c r="I3523" s="181">
        <v>6930.1492221675926</v>
      </c>
      <c r="J3523" s="182">
        <v>6994.6913391037469</v>
      </c>
      <c r="K3523" s="181">
        <v>7057.6485686431279</v>
      </c>
      <c r="L3523" s="181">
        <v>7118.861953035077</v>
      </c>
      <c r="M3523" s="181">
        <v>7177.9676127030616</v>
      </c>
      <c r="N3523" s="181">
        <v>7234.6586166864226</v>
      </c>
      <c r="O3523" s="181">
        <v>7288.5388446015295</v>
      </c>
      <c r="P3523" s="181">
        <v>7340.2226219315889</v>
      </c>
      <c r="Q3523" s="181">
        <v>7390.2956031041613</v>
      </c>
      <c r="R3523" s="181">
        <v>7438.2785399454815</v>
      </c>
      <c r="S3523" s="181">
        <v>7484.2222323907981</v>
      </c>
      <c r="T3523" s="181">
        <v>7528.4349067005678</v>
      </c>
      <c r="U3523" s="181">
        <v>7570.6012615952004</v>
      </c>
      <c r="V3523" s="181">
        <v>7610.1793188106358</v>
      </c>
      <c r="W3523" s="181">
        <v>7647.2184796079046</v>
      </c>
      <c r="X3523" s="181">
        <v>7681.8218685517049</v>
      </c>
      <c r="Y3523" s="181">
        <v>7714.2544178139506</v>
      </c>
    </row>
    <row r="3524" spans="1:25" x14ac:dyDescent="0.25">
      <c r="A3524" s="178" t="s">
        <v>2945</v>
      </c>
      <c r="B3524" s="178" t="s">
        <v>1056</v>
      </c>
      <c r="C3524" s="178" t="s">
        <v>218</v>
      </c>
      <c r="D3524" s="178" t="s">
        <v>3192</v>
      </c>
      <c r="E3524" s="181">
        <v>85609.861582140875</v>
      </c>
      <c r="F3524" s="181">
        <v>85591.981434341404</v>
      </c>
      <c r="G3524" s="181">
        <v>85426.657246090312</v>
      </c>
      <c r="H3524" s="181">
        <v>85135.877333667057</v>
      </c>
      <c r="I3524" s="181">
        <v>84741.940881636387</v>
      </c>
      <c r="J3524" s="182">
        <v>84258.180283181122</v>
      </c>
      <c r="K3524" s="181">
        <v>83695.951889440927</v>
      </c>
      <c r="L3524" s="181">
        <v>83065.405438484901</v>
      </c>
      <c r="M3524" s="181">
        <v>82371.993394158344</v>
      </c>
      <c r="N3524" s="181">
        <v>81619.835435555433</v>
      </c>
      <c r="O3524" s="181">
        <v>80810.687057144198</v>
      </c>
      <c r="P3524" s="181">
        <v>79956.290594257021</v>
      </c>
      <c r="Q3524" s="181">
        <v>79066.983078610749</v>
      </c>
      <c r="R3524" s="181">
        <v>78140.782565731904</v>
      </c>
      <c r="S3524" s="181">
        <v>77179.833088315092</v>
      </c>
      <c r="T3524" s="181">
        <v>76185.056115064377</v>
      </c>
      <c r="U3524" s="181">
        <v>75156.578091095435</v>
      </c>
      <c r="V3524" s="181">
        <v>74095.775222930053</v>
      </c>
      <c r="W3524" s="181">
        <v>73005.021141725607</v>
      </c>
      <c r="X3524" s="181">
        <v>71886.220162784753</v>
      </c>
      <c r="Y3524" s="181">
        <v>70739.932264368326</v>
      </c>
    </row>
    <row r="3525" spans="1:25" x14ac:dyDescent="0.25">
      <c r="A3525" s="178" t="s">
        <v>2945</v>
      </c>
      <c r="B3525" s="178" t="s">
        <v>1056</v>
      </c>
      <c r="C3525" s="178" t="s">
        <v>464</v>
      </c>
      <c r="D3525" s="178" t="s">
        <v>3193</v>
      </c>
      <c r="E3525" s="181">
        <v>2698.0606856340319</v>
      </c>
      <c r="F3525" s="181">
        <v>2708.2900733885917</v>
      </c>
      <c r="G3525" s="181">
        <v>2713.8740547298889</v>
      </c>
      <c r="H3525" s="181">
        <v>2715.4578813318026</v>
      </c>
      <c r="I3525" s="181">
        <v>2713.7075347989226</v>
      </c>
      <c r="J3525" s="182">
        <v>2709.0117460871033</v>
      </c>
      <c r="K3525" s="181">
        <v>2701.7020009271041</v>
      </c>
      <c r="L3525" s="181">
        <v>2692.076266758434</v>
      </c>
      <c r="M3525" s="181">
        <v>2680.2846853580313</v>
      </c>
      <c r="N3525" s="181">
        <v>2666.4364805921932</v>
      </c>
      <c r="O3525" s="181">
        <v>2650.5652847374531</v>
      </c>
      <c r="P3525" s="181">
        <v>2633.0343380365425</v>
      </c>
      <c r="Q3525" s="181">
        <v>2614.1664211131911</v>
      </c>
      <c r="R3525" s="181">
        <v>2593.8807071346669</v>
      </c>
      <c r="S3525" s="181">
        <v>2572.2327086087334</v>
      </c>
      <c r="T3525" s="181">
        <v>2549.2380487830906</v>
      </c>
      <c r="U3525" s="181">
        <v>2524.8860171015299</v>
      </c>
      <c r="V3525" s="181">
        <v>2499.2080084663621</v>
      </c>
      <c r="W3525" s="181">
        <v>2472.2698212283767</v>
      </c>
      <c r="X3525" s="181">
        <v>2444.1224705851628</v>
      </c>
      <c r="Y3525" s="181">
        <v>2414.7720118444095</v>
      </c>
    </row>
    <row r="3526" spans="1:25" x14ac:dyDescent="0.25">
      <c r="A3526" s="178" t="s">
        <v>2945</v>
      </c>
      <c r="B3526" s="178" t="s">
        <v>1056</v>
      </c>
      <c r="C3526" s="178" t="s">
        <v>583</v>
      </c>
      <c r="D3526" s="178" t="s">
        <v>3194</v>
      </c>
      <c r="E3526" s="181">
        <v>1916.1612773020013</v>
      </c>
      <c r="F3526" s="181">
        <v>2007.7237578538068</v>
      </c>
      <c r="G3526" s="181">
        <v>2100.0367930378038</v>
      </c>
      <c r="H3526" s="181">
        <v>2193.3539446129798</v>
      </c>
      <c r="I3526" s="181">
        <v>2288.0058156803507</v>
      </c>
      <c r="J3526" s="182">
        <v>2384.1490683055235</v>
      </c>
      <c r="K3526" s="181">
        <v>2481.9235323662274</v>
      </c>
      <c r="L3526" s="181">
        <v>2581.468001707367</v>
      </c>
      <c r="M3526" s="181">
        <v>2682.8027705917602</v>
      </c>
      <c r="N3526" s="181">
        <v>2785.9126680858631</v>
      </c>
      <c r="O3526" s="181">
        <v>2890.7011534531966</v>
      </c>
      <c r="P3526" s="181">
        <v>2997.4341260925598</v>
      </c>
      <c r="Q3526" s="181">
        <v>3106.3814984974001</v>
      </c>
      <c r="R3526" s="181">
        <v>3217.3624767096376</v>
      </c>
      <c r="S3526" s="181">
        <v>3330.3408492029275</v>
      </c>
      <c r="T3526" s="181">
        <v>3445.2223371676487</v>
      </c>
      <c r="U3526" s="181">
        <v>3561.8618750923338</v>
      </c>
      <c r="V3526" s="181">
        <v>3680.1552077943034</v>
      </c>
      <c r="W3526" s="181">
        <v>3800.0388194441498</v>
      </c>
      <c r="X3526" s="181">
        <v>3921.421846260454</v>
      </c>
      <c r="Y3526" s="181">
        <v>4044.1305628816049</v>
      </c>
    </row>
    <row r="3527" spans="1:25" x14ac:dyDescent="0.25">
      <c r="A3527" s="178" t="s">
        <v>2945</v>
      </c>
      <c r="B3527" s="178" t="s">
        <v>1056</v>
      </c>
      <c r="C3527" s="178" t="s">
        <v>282</v>
      </c>
      <c r="D3527" s="178" t="s">
        <v>3195</v>
      </c>
      <c r="E3527" s="181">
        <v>1209.4054484720104</v>
      </c>
      <c r="F3527" s="181">
        <v>1267.1960761016871</v>
      </c>
      <c r="G3527" s="181">
        <v>1325.460424222588</v>
      </c>
      <c r="H3527" s="181">
        <v>1384.3585310196381</v>
      </c>
      <c r="I3527" s="181">
        <v>1444.0990601352912</v>
      </c>
      <c r="J3527" s="182">
        <v>1504.7808904885394</v>
      </c>
      <c r="K3527" s="181">
        <v>1566.4922771850397</v>
      </c>
      <c r="L3527" s="181">
        <v>1629.3208214273793</v>
      </c>
      <c r="M3527" s="181">
        <v>1693.2793321540933</v>
      </c>
      <c r="N3527" s="181">
        <v>1758.3582340700832</v>
      </c>
      <c r="O3527" s="181">
        <v>1824.4965944688597</v>
      </c>
      <c r="P3527" s="181">
        <v>1891.8622385671524</v>
      </c>
      <c r="Q3527" s="181">
        <v>1960.6255244888066</v>
      </c>
      <c r="R3527" s="181">
        <v>2030.6723422157656</v>
      </c>
      <c r="S3527" s="181">
        <v>2101.9798364603357</v>
      </c>
      <c r="T3527" s="181">
        <v>2174.4885021550772</v>
      </c>
      <c r="U3527" s="181">
        <v>2248.1067796687457</v>
      </c>
      <c r="V3527" s="181">
        <v>2322.7688672405729</v>
      </c>
      <c r="W3527" s="181">
        <v>2398.4346761833176</v>
      </c>
      <c r="X3527" s="181">
        <v>2475.0468568606939</v>
      </c>
      <c r="Y3527" s="181">
        <v>2552.4957606740381</v>
      </c>
    </row>
    <row r="3528" spans="1:25" x14ac:dyDescent="0.25">
      <c r="A3528" s="178" t="s">
        <v>2945</v>
      </c>
      <c r="B3528" s="178" t="s">
        <v>1056</v>
      </c>
      <c r="C3528" s="178" t="s">
        <v>953</v>
      </c>
      <c r="D3528" s="178" t="s">
        <v>3196</v>
      </c>
      <c r="E3528" s="181">
        <v>1712.0550681140301</v>
      </c>
      <c r="F3528" s="181">
        <v>1791.8212500914542</v>
      </c>
      <c r="G3528" s="181">
        <v>1872.0725828887394</v>
      </c>
      <c r="H3528" s="181">
        <v>1953.0328753019091</v>
      </c>
      <c r="I3528" s="181">
        <v>2034.9934341512155</v>
      </c>
      <c r="J3528" s="182">
        <v>2118.0897029941566</v>
      </c>
      <c r="K3528" s="181">
        <v>2202.4415632713417</v>
      </c>
      <c r="L3528" s="181">
        <v>2288.1674225920087</v>
      </c>
      <c r="M3528" s="181">
        <v>2375.2802225398468</v>
      </c>
      <c r="N3528" s="181">
        <v>2463.7614703885515</v>
      </c>
      <c r="O3528" s="181">
        <v>2553.5208677801929</v>
      </c>
      <c r="P3528" s="181">
        <v>2644.7883159204366</v>
      </c>
      <c r="Q3528" s="181">
        <v>2737.7961950284889</v>
      </c>
      <c r="R3528" s="181">
        <v>2832.3790385415386</v>
      </c>
      <c r="S3528" s="181">
        <v>2928.4992566741976</v>
      </c>
      <c r="T3528" s="181">
        <v>3026.0684154073165</v>
      </c>
      <c r="U3528" s="181">
        <v>3124.9539140356414</v>
      </c>
      <c r="V3528" s="181">
        <v>3225.0595077719327</v>
      </c>
      <c r="W3528" s="181">
        <v>3326.3250402694807</v>
      </c>
      <c r="X3528" s="181">
        <v>3428.6667076850817</v>
      </c>
      <c r="Y3528" s="181">
        <v>3531.928711461042</v>
      </c>
    </row>
    <row r="3529" spans="1:25" x14ac:dyDescent="0.25">
      <c r="A3529" s="178" t="s">
        <v>2945</v>
      </c>
      <c r="B3529" s="178" t="s">
        <v>1056</v>
      </c>
      <c r="C3529" s="178" t="s">
        <v>1013</v>
      </c>
      <c r="D3529" s="178" t="s">
        <v>3197</v>
      </c>
      <c r="E3529" s="181">
        <v>1330.2444479415058</v>
      </c>
      <c r="F3529" s="181">
        <v>1393.8092860564316</v>
      </c>
      <c r="G3529" s="181">
        <v>1457.895176936684</v>
      </c>
      <c r="H3529" s="181">
        <v>1522.6781491483855</v>
      </c>
      <c r="I3529" s="181">
        <v>1588.3877151781976</v>
      </c>
      <c r="J3529" s="182">
        <v>1655.1326335348351</v>
      </c>
      <c r="K3529" s="181">
        <v>1723.0099774243531</v>
      </c>
      <c r="L3529" s="181">
        <v>1792.1161008143326</v>
      </c>
      <c r="M3529" s="181">
        <v>1862.4650924616847</v>
      </c>
      <c r="N3529" s="181">
        <v>1934.0464203457723</v>
      </c>
      <c r="O3529" s="181">
        <v>2006.7930636055528</v>
      </c>
      <c r="P3529" s="181">
        <v>2080.8896158883108</v>
      </c>
      <c r="Q3529" s="181">
        <v>2156.5234568264873</v>
      </c>
      <c r="R3529" s="181">
        <v>2233.5690749812466</v>
      </c>
      <c r="S3529" s="181">
        <v>2312.0013314551247</v>
      </c>
      <c r="T3529" s="181">
        <v>2391.7547756701661</v>
      </c>
      <c r="U3529" s="181">
        <v>2472.7286997196284</v>
      </c>
      <c r="V3529" s="181">
        <v>2554.8507271915828</v>
      </c>
      <c r="W3529" s="181">
        <v>2638.0767638960324</v>
      </c>
      <c r="X3529" s="181">
        <v>2722.3437300483138</v>
      </c>
      <c r="Y3529" s="181">
        <v>2807.531021396328</v>
      </c>
    </row>
    <row r="3530" spans="1:25" x14ac:dyDescent="0.25">
      <c r="A3530" s="178" t="s">
        <v>2945</v>
      </c>
      <c r="B3530" s="178" t="s">
        <v>1056</v>
      </c>
      <c r="C3530" s="178" t="s">
        <v>1482</v>
      </c>
      <c r="D3530" s="178" t="s">
        <v>3198</v>
      </c>
      <c r="E3530" s="181">
        <v>1975.0575963711669</v>
      </c>
      <c r="F3530" s="181">
        <v>2044.0444999041679</v>
      </c>
      <c r="G3530" s="181">
        <v>2111.7960573442951</v>
      </c>
      <c r="H3530" s="181">
        <v>2178.5747902310495</v>
      </c>
      <c r="I3530" s="181">
        <v>2244.7064813137576</v>
      </c>
      <c r="J3530" s="182">
        <v>2310.3327014363695</v>
      </c>
      <c r="K3530" s="181">
        <v>2375.5720060103486</v>
      </c>
      <c r="L3530" s="181">
        <v>2440.5360713737241</v>
      </c>
      <c r="M3530" s="181">
        <v>2505.2202512703366</v>
      </c>
      <c r="N3530" s="181">
        <v>2569.5871304264037</v>
      </c>
      <c r="O3530" s="181">
        <v>2633.5267181578265</v>
      </c>
      <c r="P3530" s="181">
        <v>2697.2603191980402</v>
      </c>
      <c r="Q3530" s="181">
        <v>2761.0017980811931</v>
      </c>
      <c r="R3530" s="181">
        <v>2824.5584989624035</v>
      </c>
      <c r="S3530" s="181">
        <v>2887.8720563911834</v>
      </c>
      <c r="T3530" s="181">
        <v>2950.8368694558558</v>
      </c>
      <c r="U3530" s="181">
        <v>3013.3092420604889</v>
      </c>
      <c r="V3530" s="181">
        <v>3075.1864150478727</v>
      </c>
      <c r="W3530" s="181">
        <v>3136.4042111277977</v>
      </c>
      <c r="X3530" s="181">
        <v>3196.8793167751032</v>
      </c>
      <c r="Y3530" s="181">
        <v>3256.4658544573572</v>
      </c>
    </row>
    <row r="3531" spans="1:25" x14ac:dyDescent="0.25">
      <c r="A3531" s="178" t="s">
        <v>2945</v>
      </c>
      <c r="B3531" s="178" t="s">
        <v>1056</v>
      </c>
      <c r="C3531" s="178" t="s">
        <v>1206</v>
      </c>
      <c r="D3531" s="178" t="s">
        <v>3199</v>
      </c>
      <c r="E3531" s="181">
        <v>2789.4515255689444</v>
      </c>
      <c r="F3531" s="181">
        <v>2922.7435945015404</v>
      </c>
      <c r="G3531" s="181">
        <v>3057.1282832405113</v>
      </c>
      <c r="H3531" s="181">
        <v>3192.9747142829096</v>
      </c>
      <c r="I3531" s="181">
        <v>3330.7641630492394</v>
      </c>
      <c r="J3531" s="182">
        <v>3470.7246903207533</v>
      </c>
      <c r="K3531" s="181">
        <v>3613.0598534234291</v>
      </c>
      <c r="L3531" s="181">
        <v>3757.9717014785997</v>
      </c>
      <c r="M3531" s="181">
        <v>3905.4897778566724</v>
      </c>
      <c r="N3531" s="181">
        <v>4055.5919974731505</v>
      </c>
      <c r="O3531" s="181">
        <v>4208.1378211636966</v>
      </c>
      <c r="P3531" s="181">
        <v>4363.5143319428835</v>
      </c>
      <c r="Q3531" s="181">
        <v>4522.114454887288</v>
      </c>
      <c r="R3531" s="181">
        <v>4683.6749992163886</v>
      </c>
      <c r="S3531" s="181">
        <v>4848.1432500055043</v>
      </c>
      <c r="T3531" s="181">
        <v>5015.3819608900203</v>
      </c>
      <c r="U3531" s="181">
        <v>5185.1799527708372</v>
      </c>
      <c r="V3531" s="181">
        <v>5357.3854561795815</v>
      </c>
      <c r="W3531" s="181">
        <v>5531.9060079560086</v>
      </c>
      <c r="X3531" s="181">
        <v>5708.6093331623551</v>
      </c>
      <c r="Y3531" s="181">
        <v>5887.2425311264715</v>
      </c>
    </row>
    <row r="3532" spans="1:25" x14ac:dyDescent="0.25">
      <c r="A3532" s="178" t="s">
        <v>2945</v>
      </c>
      <c r="B3532" s="178" t="s">
        <v>1056</v>
      </c>
      <c r="C3532" s="178" t="s">
        <v>1089</v>
      </c>
      <c r="D3532" s="178" t="s">
        <v>3200</v>
      </c>
      <c r="E3532" s="181">
        <v>6309.0143168401346</v>
      </c>
      <c r="F3532" s="181">
        <v>6531.3471194358999</v>
      </c>
      <c r="G3532" s="181">
        <v>6749.8646663601548</v>
      </c>
      <c r="H3532" s="181">
        <v>6965.4027945559064</v>
      </c>
      <c r="I3532" s="181">
        <v>7179.0006706165022</v>
      </c>
      <c r="J3532" s="182">
        <v>7391.1093914346038</v>
      </c>
      <c r="K3532" s="181">
        <v>7602.1069459067467</v>
      </c>
      <c r="L3532" s="181">
        <v>7812.3497582900382</v>
      </c>
      <c r="M3532" s="181">
        <v>8021.8222125860357</v>
      </c>
      <c r="N3532" s="181">
        <v>8230.4037150629847</v>
      </c>
      <c r="O3532" s="181">
        <v>8437.7409978224459</v>
      </c>
      <c r="P3532" s="181">
        <v>8644.5421482926176</v>
      </c>
      <c r="Q3532" s="181">
        <v>8851.4922544057099</v>
      </c>
      <c r="R3532" s="181">
        <v>9057.9735736857237</v>
      </c>
      <c r="S3532" s="181">
        <v>9263.798400575899</v>
      </c>
      <c r="T3532" s="181">
        <v>9468.6272349959181</v>
      </c>
      <c r="U3532" s="181">
        <v>9671.9978922067639</v>
      </c>
      <c r="V3532" s="181">
        <v>9873.5790689652495</v>
      </c>
      <c r="W3532" s="181">
        <v>10073.162977107277</v>
      </c>
      <c r="X3532" s="181">
        <v>10270.480101167277</v>
      </c>
      <c r="Y3532" s="181">
        <v>10465.059545121105</v>
      </c>
    </row>
    <row r="3533" spans="1:25" x14ac:dyDescent="0.25">
      <c r="A3533" s="178" t="s">
        <v>2945</v>
      </c>
      <c r="B3533" s="178" t="s">
        <v>1056</v>
      </c>
      <c r="C3533" s="178" t="s">
        <v>983</v>
      </c>
      <c r="D3533" s="178" t="s">
        <v>3201</v>
      </c>
      <c r="E3533" s="181">
        <v>1303.8426497380869</v>
      </c>
      <c r="F3533" s="181">
        <v>1366.1458956461518</v>
      </c>
      <c r="G3533" s="181">
        <v>1428.9598528142772</v>
      </c>
      <c r="H3533" s="181">
        <v>1492.4570561118533</v>
      </c>
      <c r="I3533" s="181">
        <v>1556.8624628158832</v>
      </c>
      <c r="J3533" s="182">
        <v>1622.2826728692601</v>
      </c>
      <c r="K3533" s="181">
        <v>1688.8128328342541</v>
      </c>
      <c r="L3533" s="181">
        <v>1756.5473843096245</v>
      </c>
      <c r="M3533" s="181">
        <v>1825.500136428099</v>
      </c>
      <c r="N3533" s="181">
        <v>1895.6607662015113</v>
      </c>
      <c r="O3533" s="181">
        <v>1966.963582953847</v>
      </c>
      <c r="P3533" s="181">
        <v>2039.5895166416815</v>
      </c>
      <c r="Q3533" s="181">
        <v>2113.7222279123844</v>
      </c>
      <c r="R3533" s="181">
        <v>2189.2386963938443</v>
      </c>
      <c r="S3533" s="181">
        <v>2266.114282128548</v>
      </c>
      <c r="T3533" s="181">
        <v>2344.2848335576432</v>
      </c>
      <c r="U3533" s="181">
        <v>2423.6516415572701</v>
      </c>
      <c r="V3533" s="181">
        <v>2504.143766193904</v>
      </c>
      <c r="W3533" s="181">
        <v>2585.717988429411</v>
      </c>
      <c r="X3533" s="181">
        <v>2668.3124804443196</v>
      </c>
      <c r="Y3533" s="181">
        <v>2751.80903165871</v>
      </c>
    </row>
    <row r="3534" spans="1:25" x14ac:dyDescent="0.25">
      <c r="A3534" s="178" t="s">
        <v>2945</v>
      </c>
      <c r="B3534" s="178" t="s">
        <v>1056</v>
      </c>
      <c r="C3534" s="178" t="s">
        <v>240</v>
      </c>
      <c r="D3534" s="178" t="s">
        <v>241</v>
      </c>
      <c r="E3534" s="181">
        <v>51084.433162285</v>
      </c>
      <c r="F3534" s="181">
        <v>52402.421283685304</v>
      </c>
      <c r="G3534" s="181">
        <v>53683.092335688983</v>
      </c>
      <c r="H3534" s="181">
        <v>54935.169107481241</v>
      </c>
      <c r="I3534" s="181">
        <v>56168.583151538834</v>
      </c>
      <c r="J3534" s="182">
        <v>57388.309347983239</v>
      </c>
      <c r="K3534" s="181">
        <v>58598.544032421996</v>
      </c>
      <c r="L3534" s="181">
        <v>59803.14061062815</v>
      </c>
      <c r="M3534" s="181">
        <v>61002.967482487489</v>
      </c>
      <c r="N3534" s="181">
        <v>62198.030395772388</v>
      </c>
      <c r="O3534" s="181">
        <v>63386.541219928564</v>
      </c>
      <c r="P3534" s="181">
        <v>64574.635057924374</v>
      </c>
      <c r="Q3534" s="181">
        <v>65768.097782078519</v>
      </c>
      <c r="R3534" s="181">
        <v>66962.930127669591</v>
      </c>
      <c r="S3534" s="181">
        <v>68158.345601280947</v>
      </c>
      <c r="T3534" s="181">
        <v>69352.427134710495</v>
      </c>
      <c r="U3534" s="181">
        <v>70542.36206037084</v>
      </c>
      <c r="V3534" s="181">
        <v>71726.298178436569</v>
      </c>
      <c r="W3534" s="181">
        <v>72903.266990149074</v>
      </c>
      <c r="X3534" s="181">
        <v>74071.829282999912</v>
      </c>
      <c r="Y3534" s="181">
        <v>75229.078090859344</v>
      </c>
    </row>
    <row r="3535" spans="1:25" x14ac:dyDescent="0.25">
      <c r="A3535" s="178" t="s">
        <v>2945</v>
      </c>
      <c r="B3535" s="178" t="s">
        <v>1061</v>
      </c>
      <c r="C3535" s="178" t="s">
        <v>218</v>
      </c>
      <c r="D3535" s="178" t="s">
        <v>3202</v>
      </c>
      <c r="E3535" s="181">
        <v>6725.8640182635791</v>
      </c>
      <c r="F3535" s="181">
        <v>6784.9810573852346</v>
      </c>
      <c r="G3535" s="181">
        <v>6841.4081696767571</v>
      </c>
      <c r="H3535" s="181">
        <v>6894.6606802731021</v>
      </c>
      <c r="I3535" s="181">
        <v>6945.1181084241689</v>
      </c>
      <c r="J3535" s="182">
        <v>6992.8162970726826</v>
      </c>
      <c r="K3535" s="181">
        <v>7037.8810342762226</v>
      </c>
      <c r="L3535" s="181">
        <v>7080.4883072792964</v>
      </c>
      <c r="M3535" s="181">
        <v>7120.5779125151412</v>
      </c>
      <c r="N3535" s="181">
        <v>7158.0829991275914</v>
      </c>
      <c r="O3535" s="181">
        <v>7192.8318985359583</v>
      </c>
      <c r="P3535" s="181">
        <v>7225.5334701689208</v>
      </c>
      <c r="Q3535" s="181">
        <v>7256.8507223704719</v>
      </c>
      <c r="R3535" s="181">
        <v>7286.4565285257486</v>
      </c>
      <c r="S3535" s="181">
        <v>7314.4273747072693</v>
      </c>
      <c r="T3535" s="181">
        <v>7340.6716755309353</v>
      </c>
      <c r="U3535" s="181">
        <v>7365.1651527262729</v>
      </c>
      <c r="V3535" s="181">
        <v>7388.0575552972105</v>
      </c>
      <c r="W3535" s="181">
        <v>7409.4046391423035</v>
      </c>
      <c r="X3535" s="181">
        <v>7429.2289429594975</v>
      </c>
      <c r="Y3535" s="181">
        <v>7447.3256700166366</v>
      </c>
    </row>
    <row r="3536" spans="1:25" x14ac:dyDescent="0.25">
      <c r="A3536" s="178" t="s">
        <v>2945</v>
      </c>
      <c r="B3536" s="178" t="s">
        <v>1061</v>
      </c>
      <c r="C3536" s="178" t="s">
        <v>510</v>
      </c>
      <c r="D3536" s="178" t="s">
        <v>3203</v>
      </c>
      <c r="E3536" s="181">
        <v>3445.103198495191</v>
      </c>
      <c r="F3536" s="181">
        <v>3418.3068075680476</v>
      </c>
      <c r="G3536" s="181">
        <v>3390.1284177190873</v>
      </c>
      <c r="H3536" s="181">
        <v>3360.4063147714742</v>
      </c>
      <c r="I3536" s="181">
        <v>3329.4061530378799</v>
      </c>
      <c r="J3536" s="182">
        <v>3297.2168355607059</v>
      </c>
      <c r="K3536" s="181">
        <v>3263.9654873562317</v>
      </c>
      <c r="L3536" s="181">
        <v>3229.7960100690452</v>
      </c>
      <c r="M3536" s="181">
        <v>3194.7389288298177</v>
      </c>
      <c r="N3536" s="181">
        <v>3158.8216652197948</v>
      </c>
      <c r="O3536" s="181">
        <v>3122.0261480461659</v>
      </c>
      <c r="P3536" s="181">
        <v>3084.7131851509939</v>
      </c>
      <c r="Q3536" s="181">
        <v>3047.202453923866</v>
      </c>
      <c r="R3536" s="181">
        <v>3009.3849543506149</v>
      </c>
      <c r="S3536" s="181">
        <v>2971.3235597201219</v>
      </c>
      <c r="T3536" s="181">
        <v>2933.010795683937</v>
      </c>
      <c r="U3536" s="181">
        <v>2894.4669733160854</v>
      </c>
      <c r="V3536" s="181">
        <v>2855.7792001583857</v>
      </c>
      <c r="W3536" s="181">
        <v>2816.9939626231089</v>
      </c>
      <c r="X3536" s="181">
        <v>2778.1429743319163</v>
      </c>
      <c r="Y3536" s="181">
        <v>2739.1728828142077</v>
      </c>
    </row>
    <row r="3537" spans="1:25" x14ac:dyDescent="0.25">
      <c r="A3537" s="178" t="s">
        <v>2945</v>
      </c>
      <c r="B3537" s="178" t="s">
        <v>1061</v>
      </c>
      <c r="C3537" s="178" t="s">
        <v>280</v>
      </c>
      <c r="D3537" s="178" t="s">
        <v>3204</v>
      </c>
      <c r="E3537" s="181">
        <v>1994.4266455363797</v>
      </c>
      <c r="F3537" s="181">
        <v>2047.6790319495619</v>
      </c>
      <c r="G3537" s="181">
        <v>2101.3674662554417</v>
      </c>
      <c r="H3537" s="181">
        <v>2155.3244624659415</v>
      </c>
      <c r="I3537" s="181">
        <v>2209.6457593737991</v>
      </c>
      <c r="J3537" s="182">
        <v>2264.3231008868574</v>
      </c>
      <c r="K3537" s="181">
        <v>2319.3775966693779</v>
      </c>
      <c r="L3537" s="181">
        <v>2374.8490213230125</v>
      </c>
      <c r="M3537" s="181">
        <v>2430.6996387025497</v>
      </c>
      <c r="N3537" s="181">
        <v>2486.8869421770041</v>
      </c>
      <c r="O3537" s="181">
        <v>2543.3286377726427</v>
      </c>
      <c r="P3537" s="181">
        <v>2600.2538403175809</v>
      </c>
      <c r="Q3537" s="181">
        <v>2657.8916782251085</v>
      </c>
      <c r="R3537" s="181">
        <v>2716.1185693206421</v>
      </c>
      <c r="S3537" s="181">
        <v>2774.9549514100099</v>
      </c>
      <c r="T3537" s="181">
        <v>2834.3577364115913</v>
      </c>
      <c r="U3537" s="181">
        <v>2894.3071126227273</v>
      </c>
      <c r="V3537" s="181">
        <v>2954.8514394838062</v>
      </c>
      <c r="W3537" s="181">
        <v>3016.0042712802965</v>
      </c>
      <c r="X3537" s="181">
        <v>3077.7662989556511</v>
      </c>
      <c r="Y3537" s="181">
        <v>3140.04232719317</v>
      </c>
    </row>
    <row r="3538" spans="1:25" x14ac:dyDescent="0.25">
      <c r="A3538" s="178" t="s">
        <v>2945</v>
      </c>
      <c r="B3538" s="178" t="s">
        <v>1061</v>
      </c>
      <c r="C3538" s="178" t="s">
        <v>240</v>
      </c>
      <c r="D3538" s="178" t="s">
        <v>241</v>
      </c>
      <c r="E3538" s="181">
        <v>13780.412793980764</v>
      </c>
      <c r="F3538" s="181">
        <v>13839.971845073753</v>
      </c>
      <c r="G3538" s="181">
        <v>13895.024685447017</v>
      </c>
      <c r="H3538" s="181">
        <v>13944.680407761258</v>
      </c>
      <c r="I3538" s="181">
        <v>13989.799688611602</v>
      </c>
      <c r="J3538" s="182">
        <v>14030.535855008848</v>
      </c>
      <c r="K3538" s="181">
        <v>14067.215930015613</v>
      </c>
      <c r="L3538" s="181">
        <v>14100.258399529324</v>
      </c>
      <c r="M3538" s="181">
        <v>14129.6036038035</v>
      </c>
      <c r="N3538" s="181">
        <v>14155.176305630079</v>
      </c>
      <c r="O3538" s="181">
        <v>14176.692366980351</v>
      </c>
      <c r="P3538" s="181">
        <v>14195.597837511894</v>
      </c>
      <c r="Q3538" s="181">
        <v>14213.227588322892</v>
      </c>
      <c r="R3538" s="181">
        <v>14228.964532519178</v>
      </c>
      <c r="S3538" s="181">
        <v>14242.982791734845</v>
      </c>
      <c r="T3538" s="181">
        <v>14255.126065099317</v>
      </c>
      <c r="U3538" s="181">
        <v>14265.368030584577</v>
      </c>
      <c r="V3538" s="181">
        <v>14274.01674709388</v>
      </c>
      <c r="W3538" s="181">
        <v>14281.194061969023</v>
      </c>
      <c r="X3538" s="181">
        <v>14286.954941845626</v>
      </c>
      <c r="Y3538" s="181">
        <v>14290.915837702041</v>
      </c>
    </row>
    <row r="3539" spans="1:25" x14ac:dyDescent="0.25">
      <c r="A3539" s="178" t="s">
        <v>3205</v>
      </c>
      <c r="B3539" s="178" t="s">
        <v>217</v>
      </c>
      <c r="C3539" s="178" t="s">
        <v>218</v>
      </c>
      <c r="D3539" s="178" t="s">
        <v>3206</v>
      </c>
      <c r="E3539" s="181">
        <v>5435.1276311021957</v>
      </c>
      <c r="F3539" s="181">
        <v>5455.9708113643692</v>
      </c>
      <c r="G3539" s="181">
        <v>5473.3442322069732</v>
      </c>
      <c r="H3539" s="181">
        <v>5488.0275469809785</v>
      </c>
      <c r="I3539" s="181">
        <v>5500.6241412180279</v>
      </c>
      <c r="J3539" s="182">
        <v>5511.1881035049437</v>
      </c>
      <c r="K3539" s="181">
        <v>5519.8337659479148</v>
      </c>
      <c r="L3539" s="181">
        <v>5526.6829303587774</v>
      </c>
      <c r="M3539" s="181">
        <v>5531.5402871106298</v>
      </c>
      <c r="N3539" s="181">
        <v>5534.2048203035483</v>
      </c>
      <c r="O3539" s="181">
        <v>5534.6148834918549</v>
      </c>
      <c r="P3539" s="181">
        <v>5532.8804733820452</v>
      </c>
      <c r="Q3539" s="181">
        <v>5529.0731270689284</v>
      </c>
      <c r="R3539" s="181">
        <v>5522.9417894819899</v>
      </c>
      <c r="S3539" s="181">
        <v>5514.3407702735349</v>
      </c>
      <c r="T3539" s="181">
        <v>5503.1579569363157</v>
      </c>
      <c r="U3539" s="181">
        <v>5489.3178829881554</v>
      </c>
      <c r="V3539" s="181">
        <v>5472.7577051247235</v>
      </c>
      <c r="W3539" s="181">
        <v>5453.4444667428816</v>
      </c>
      <c r="X3539" s="181">
        <v>5431.3371324819809</v>
      </c>
      <c r="Y3539" s="181">
        <v>5406.4365728659368</v>
      </c>
    </row>
    <row r="3540" spans="1:25" x14ac:dyDescent="0.25">
      <c r="A3540" s="178" t="s">
        <v>3205</v>
      </c>
      <c r="B3540" s="178" t="s">
        <v>217</v>
      </c>
      <c r="C3540" s="178" t="s">
        <v>506</v>
      </c>
      <c r="D3540" s="178" t="s">
        <v>3207</v>
      </c>
      <c r="E3540" s="181">
        <v>3042.5779678580657</v>
      </c>
      <c r="F3540" s="181">
        <v>3066.3322931942203</v>
      </c>
      <c r="G3540" s="181">
        <v>3088.2692049315629</v>
      </c>
      <c r="H3540" s="181">
        <v>3108.8078508482281</v>
      </c>
      <c r="I3540" s="181">
        <v>3128.2739435526278</v>
      </c>
      <c r="J3540" s="182">
        <v>3146.6848591208554</v>
      </c>
      <c r="K3540" s="181">
        <v>3164.0928867220805</v>
      </c>
      <c r="L3540" s="181">
        <v>3180.5555451577206</v>
      </c>
      <c r="M3540" s="181">
        <v>3195.9481448049282</v>
      </c>
      <c r="N3540" s="181">
        <v>3210.1408047597715</v>
      </c>
      <c r="O3540" s="181">
        <v>3223.0828538902479</v>
      </c>
      <c r="P3540" s="181">
        <v>3234.8232867109828</v>
      </c>
      <c r="Q3540" s="181">
        <v>3245.3894189404195</v>
      </c>
      <c r="R3540" s="181">
        <v>3254.6190133882587</v>
      </c>
      <c r="S3540" s="181">
        <v>3262.4097134545864</v>
      </c>
      <c r="T3540" s="181">
        <v>3268.6776137789307</v>
      </c>
      <c r="U3540" s="181">
        <v>3273.3594701121538</v>
      </c>
      <c r="V3540" s="181">
        <v>3276.3987385008049</v>
      </c>
      <c r="W3540" s="181">
        <v>3277.756092938283</v>
      </c>
      <c r="X3540" s="181">
        <v>3277.3868647255877</v>
      </c>
      <c r="Y3540" s="181">
        <v>3275.2712230744351</v>
      </c>
    </row>
    <row r="3541" spans="1:25" x14ac:dyDescent="0.25">
      <c r="A3541" s="178" t="s">
        <v>3205</v>
      </c>
      <c r="B3541" s="178" t="s">
        <v>217</v>
      </c>
      <c r="C3541" s="178" t="s">
        <v>240</v>
      </c>
      <c r="D3541" s="178" t="s">
        <v>241</v>
      </c>
      <c r="E3541" s="181">
        <v>8756.1445144880381</v>
      </c>
      <c r="F3541" s="181">
        <v>8935.6949047954095</v>
      </c>
      <c r="G3541" s="181">
        <v>9115.1704726842163</v>
      </c>
      <c r="H3541" s="181">
        <v>9295.798479216648</v>
      </c>
      <c r="I3541" s="181">
        <v>9478.5826221797852</v>
      </c>
      <c r="J3541" s="182">
        <v>9663.62870203085</v>
      </c>
      <c r="K3541" s="181">
        <v>9851.1518834242179</v>
      </c>
      <c r="L3541" s="181">
        <v>10041.390640540654</v>
      </c>
      <c r="M3541" s="181">
        <v>10234.008235162704</v>
      </c>
      <c r="N3541" s="181">
        <v>10428.626062459294</v>
      </c>
      <c r="O3541" s="181">
        <v>10625.09865733279</v>
      </c>
      <c r="P3541" s="181">
        <v>10823.599530051855</v>
      </c>
      <c r="Q3541" s="181">
        <v>11024.233265292471</v>
      </c>
      <c r="R3541" s="181">
        <v>11226.451189091469</v>
      </c>
      <c r="S3541" s="181">
        <v>11429.874068132809</v>
      </c>
      <c r="T3541" s="181">
        <v>11634.158304025046</v>
      </c>
      <c r="U3541" s="181">
        <v>11839.007035090543</v>
      </c>
      <c r="V3541" s="181">
        <v>12044.122945267089</v>
      </c>
      <c r="W3541" s="181">
        <v>12249.247888346314</v>
      </c>
      <c r="X3541" s="181">
        <v>12454.080879366633</v>
      </c>
      <c r="Y3541" s="181">
        <v>12658.391550315775</v>
      </c>
    </row>
    <row r="3542" spans="1:25" x14ac:dyDescent="0.25">
      <c r="A3542" s="178" t="s">
        <v>3205</v>
      </c>
      <c r="B3542" s="178" t="s">
        <v>242</v>
      </c>
      <c r="C3542" s="178" t="s">
        <v>218</v>
      </c>
      <c r="D3542" s="178" t="s">
        <v>3208</v>
      </c>
      <c r="E3542" s="181">
        <v>8054.1420054831178</v>
      </c>
      <c r="F3542" s="181">
        <v>8233.0372162584663</v>
      </c>
      <c r="G3542" s="181">
        <v>8343.209783251601</v>
      </c>
      <c r="H3542" s="181">
        <v>8398.883713449779</v>
      </c>
      <c r="I3542" s="181">
        <v>8412.0945597416885</v>
      </c>
      <c r="J3542" s="182">
        <v>8392.0346957161655</v>
      </c>
      <c r="K3542" s="181">
        <v>8346.1240927981817</v>
      </c>
      <c r="L3542" s="181">
        <v>8280.2072316056401</v>
      </c>
      <c r="M3542" s="181">
        <v>8198.4176554638216</v>
      </c>
      <c r="N3542" s="181">
        <v>8103.9135964542147</v>
      </c>
      <c r="O3542" s="181">
        <v>7999.2759262226673</v>
      </c>
      <c r="P3542" s="181">
        <v>7886.7280054392195</v>
      </c>
      <c r="Q3542" s="181">
        <v>7767.9832816014768</v>
      </c>
      <c r="R3542" s="181">
        <v>7643.9797498797589</v>
      </c>
      <c r="S3542" s="181">
        <v>7515.5744010554508</v>
      </c>
      <c r="T3542" s="181">
        <v>7383.2857881498376</v>
      </c>
      <c r="U3542" s="181">
        <v>7247.4692048428597</v>
      </c>
      <c r="V3542" s="181">
        <v>7108.5627196750256</v>
      </c>
      <c r="W3542" s="181">
        <v>6967.0132000036338</v>
      </c>
      <c r="X3542" s="181">
        <v>6823.2101054468076</v>
      </c>
      <c r="Y3542" s="181">
        <v>6677.3660503973188</v>
      </c>
    </row>
    <row r="3543" spans="1:25" x14ac:dyDescent="0.25">
      <c r="A3543" s="178" t="s">
        <v>3205</v>
      </c>
      <c r="B3543" s="178" t="s">
        <v>242</v>
      </c>
      <c r="C3543" s="178" t="s">
        <v>264</v>
      </c>
      <c r="D3543" s="178" t="s">
        <v>3209</v>
      </c>
      <c r="E3543" s="181">
        <v>2754.6971019886846</v>
      </c>
      <c r="F3543" s="181">
        <v>2943.4152570882461</v>
      </c>
      <c r="G3543" s="181">
        <v>3117.8951780120487</v>
      </c>
      <c r="H3543" s="181">
        <v>3280.8532370874486</v>
      </c>
      <c r="I3543" s="181">
        <v>3434.8380847158519</v>
      </c>
      <c r="J3543" s="182">
        <v>3581.8408316706054</v>
      </c>
      <c r="K3543" s="181">
        <v>3723.5804238842593</v>
      </c>
      <c r="L3543" s="181">
        <v>3861.4818283310701</v>
      </c>
      <c r="M3543" s="181">
        <v>3996.4990751393943</v>
      </c>
      <c r="N3543" s="181">
        <v>4129.3468950365741</v>
      </c>
      <c r="O3543" s="181">
        <v>4260.6330551845622</v>
      </c>
      <c r="P3543" s="181">
        <v>4390.9370069161541</v>
      </c>
      <c r="Q3543" s="181">
        <v>4520.6981942752054</v>
      </c>
      <c r="R3543" s="181">
        <v>4650.0074459831358</v>
      </c>
      <c r="S3543" s="181">
        <v>4778.9577110546034</v>
      </c>
      <c r="T3543" s="181">
        <v>4907.4691333349992</v>
      </c>
      <c r="U3543" s="181">
        <v>5035.3674098186248</v>
      </c>
      <c r="V3543" s="181">
        <v>5162.5405292109353</v>
      </c>
      <c r="W3543" s="181">
        <v>5288.8980611728166</v>
      </c>
      <c r="X3543" s="181">
        <v>5414.3234425287392</v>
      </c>
      <c r="Y3543" s="181">
        <v>5538.5684173178297</v>
      </c>
    </row>
    <row r="3544" spans="1:25" x14ac:dyDescent="0.25">
      <c r="A3544" s="178" t="s">
        <v>3205</v>
      </c>
      <c r="B3544" s="178" t="s">
        <v>242</v>
      </c>
      <c r="C3544" s="178" t="s">
        <v>240</v>
      </c>
      <c r="D3544" s="178" t="s">
        <v>241</v>
      </c>
      <c r="E3544" s="181">
        <v>8355.3736105238531</v>
      </c>
      <c r="F3544" s="181">
        <v>8829.3385948834948</v>
      </c>
      <c r="G3544" s="181">
        <v>9252.135461961956</v>
      </c>
      <c r="H3544" s="181">
        <v>9633.5995357173688</v>
      </c>
      <c r="I3544" s="181">
        <v>9982.6319734380941</v>
      </c>
      <c r="J3544" s="182">
        <v>10306.138051768077</v>
      </c>
      <c r="K3544" s="181">
        <v>10609.949698548593</v>
      </c>
      <c r="L3544" s="181">
        <v>10898.824464372577</v>
      </c>
      <c r="M3544" s="181">
        <v>11176.008541905077</v>
      </c>
      <c r="N3544" s="181">
        <v>11443.95339913426</v>
      </c>
      <c r="O3544" s="181">
        <v>11704.71867413873</v>
      </c>
      <c r="P3544" s="181">
        <v>11960.206535942556</v>
      </c>
      <c r="Q3544" s="181">
        <v>12211.869419717166</v>
      </c>
      <c r="R3544" s="181">
        <v>12460.171864949705</v>
      </c>
      <c r="S3544" s="181">
        <v>12705.563693812937</v>
      </c>
      <c r="T3544" s="181">
        <v>12948.019583983032</v>
      </c>
      <c r="U3544" s="181">
        <v>13187.262387881605</v>
      </c>
      <c r="V3544" s="181">
        <v>13423.179546286985</v>
      </c>
      <c r="W3544" s="181">
        <v>13655.711698561696</v>
      </c>
      <c r="X3544" s="181">
        <v>13884.728266234993</v>
      </c>
      <c r="Y3544" s="181">
        <v>14109.760732369046</v>
      </c>
    </row>
    <row r="3545" spans="1:25" x14ac:dyDescent="0.25">
      <c r="A3545" s="178" t="s">
        <v>3205</v>
      </c>
      <c r="B3545" s="178" t="s">
        <v>250</v>
      </c>
      <c r="C3545" s="178" t="s">
        <v>218</v>
      </c>
      <c r="D3545" s="178" t="s">
        <v>3210</v>
      </c>
      <c r="E3545" s="181">
        <v>17788.775687024012</v>
      </c>
      <c r="F3545" s="181">
        <v>17898.609297078772</v>
      </c>
      <c r="G3545" s="181">
        <v>18011.322540285371</v>
      </c>
      <c r="H3545" s="181">
        <v>18124.806547857879</v>
      </c>
      <c r="I3545" s="181">
        <v>18238.049361544465</v>
      </c>
      <c r="J3545" s="182">
        <v>18348.890324902579</v>
      </c>
      <c r="K3545" s="181">
        <v>18456.166896073984</v>
      </c>
      <c r="L3545" s="181">
        <v>18558.974132722255</v>
      </c>
      <c r="M3545" s="181">
        <v>18655.686624771046</v>
      </c>
      <c r="N3545" s="181">
        <v>18745.017154175104</v>
      </c>
      <c r="O3545" s="181">
        <v>18826.41223675021</v>
      </c>
      <c r="P3545" s="181">
        <v>18900.082774268532</v>
      </c>
      <c r="Q3545" s="181">
        <v>18966.246469571241</v>
      </c>
      <c r="R3545" s="181">
        <v>19024.185313505084</v>
      </c>
      <c r="S3545" s="181">
        <v>19073.900370851858</v>
      </c>
      <c r="T3545" s="181">
        <v>19115.809904859078</v>
      </c>
      <c r="U3545" s="181">
        <v>19148.873713409896</v>
      </c>
      <c r="V3545" s="181">
        <v>19171.729792017475</v>
      </c>
      <c r="W3545" s="181">
        <v>19184.43648788767</v>
      </c>
      <c r="X3545" s="181">
        <v>19187.239395953831</v>
      </c>
      <c r="Y3545" s="181">
        <v>19180.726428493894</v>
      </c>
    </row>
    <row r="3546" spans="1:25" x14ac:dyDescent="0.25">
      <c r="A3546" s="178" t="s">
        <v>3205</v>
      </c>
      <c r="B3546" s="178" t="s">
        <v>250</v>
      </c>
      <c r="C3546" s="178" t="s">
        <v>475</v>
      </c>
      <c r="D3546" s="178" t="s">
        <v>3211</v>
      </c>
      <c r="E3546" s="181">
        <v>3383.4031892729013</v>
      </c>
      <c r="F3546" s="181">
        <v>3391.1630829874407</v>
      </c>
      <c r="G3546" s="181">
        <v>3399.356270153995</v>
      </c>
      <c r="H3546" s="181">
        <v>3407.5807157430568</v>
      </c>
      <c r="I3546" s="181">
        <v>3415.6459769535236</v>
      </c>
      <c r="J3546" s="182">
        <v>3423.1502437451527</v>
      </c>
      <c r="K3546" s="181">
        <v>3429.883405792873</v>
      </c>
      <c r="L3546" s="181">
        <v>3435.686329317045</v>
      </c>
      <c r="M3546" s="181">
        <v>3440.269541530251</v>
      </c>
      <c r="N3546" s="181">
        <v>3443.4102413320916</v>
      </c>
      <c r="O3546" s="181">
        <v>3445.0234368784045</v>
      </c>
      <c r="P3546" s="181">
        <v>3445.1649091300183</v>
      </c>
      <c r="Q3546" s="181">
        <v>3443.8909482596523</v>
      </c>
      <c r="R3546" s="181">
        <v>3441.0878549768654</v>
      </c>
      <c r="S3546" s="181">
        <v>3436.7733738575484</v>
      </c>
      <c r="T3546" s="181">
        <v>3431.0399934471629</v>
      </c>
      <c r="U3546" s="181">
        <v>3423.7181442123197</v>
      </c>
      <c r="V3546" s="181">
        <v>3414.5836849509847</v>
      </c>
      <c r="W3546" s="181">
        <v>3403.6680710731121</v>
      </c>
      <c r="X3546" s="181">
        <v>3391.0355284273573</v>
      </c>
      <c r="Y3546" s="181">
        <v>3376.8097180430555</v>
      </c>
    </row>
    <row r="3547" spans="1:25" x14ac:dyDescent="0.25">
      <c r="A3547" s="178" t="s">
        <v>3205</v>
      </c>
      <c r="B3547" s="178" t="s">
        <v>250</v>
      </c>
      <c r="C3547" s="178" t="s">
        <v>755</v>
      </c>
      <c r="D3547" s="178" t="s">
        <v>3212</v>
      </c>
      <c r="E3547" s="181">
        <v>2309.4520868520435</v>
      </c>
      <c r="F3547" s="181">
        <v>2334.50295496833</v>
      </c>
      <c r="G3547" s="181">
        <v>2360.1140241270973</v>
      </c>
      <c r="H3547" s="181">
        <v>2386.0140906836491</v>
      </c>
      <c r="I3547" s="181">
        <v>2412.0719212891813</v>
      </c>
      <c r="J3547" s="182">
        <v>2438.0011899886026</v>
      </c>
      <c r="K3547" s="181">
        <v>2463.6434752910786</v>
      </c>
      <c r="L3547" s="181">
        <v>2488.8719844378438</v>
      </c>
      <c r="M3547" s="181">
        <v>2513.4605478745771</v>
      </c>
      <c r="N3547" s="181">
        <v>2537.2246331603978</v>
      </c>
      <c r="O3547" s="181">
        <v>2560.0761471667424</v>
      </c>
      <c r="P3547" s="181">
        <v>2582.0299020841248</v>
      </c>
      <c r="Q3547" s="181">
        <v>2603.1020451466388</v>
      </c>
      <c r="R3547" s="181">
        <v>2623.18012555728</v>
      </c>
      <c r="S3547" s="181">
        <v>2642.2493363976869</v>
      </c>
      <c r="T3547" s="181">
        <v>2660.3527932005418</v>
      </c>
      <c r="U3547" s="181">
        <v>2677.3306321343598</v>
      </c>
      <c r="V3547" s="181">
        <v>2692.9749487912072</v>
      </c>
      <c r="W3547" s="181">
        <v>2707.2745659057364</v>
      </c>
      <c r="X3547" s="181">
        <v>2720.2448235024126</v>
      </c>
      <c r="Y3547" s="181">
        <v>2731.9502825669642</v>
      </c>
    </row>
    <row r="3548" spans="1:25" x14ac:dyDescent="0.25">
      <c r="A3548" s="178" t="s">
        <v>3205</v>
      </c>
      <c r="B3548" s="178" t="s">
        <v>250</v>
      </c>
      <c r="C3548" s="178" t="s">
        <v>508</v>
      </c>
      <c r="D3548" s="178" t="s">
        <v>3213</v>
      </c>
      <c r="E3548" s="181">
        <v>4627.0324696542921</v>
      </c>
      <c r="F3548" s="181">
        <v>4661.1447592012146</v>
      </c>
      <c r="G3548" s="181">
        <v>4696.0825299243807</v>
      </c>
      <c r="H3548" s="181">
        <v>4731.2980943417206</v>
      </c>
      <c r="I3548" s="181">
        <v>4766.5278279932754</v>
      </c>
      <c r="J3548" s="182">
        <v>4801.2062780739243</v>
      </c>
      <c r="K3548" s="181">
        <v>4835.0267782866804</v>
      </c>
      <c r="L3548" s="181">
        <v>4867.748771245826</v>
      </c>
      <c r="M3548" s="181">
        <v>4898.9413681362521</v>
      </c>
      <c r="N3548" s="181">
        <v>4928.2605516518024</v>
      </c>
      <c r="O3548" s="181">
        <v>4955.5538151811688</v>
      </c>
      <c r="P3548" s="181">
        <v>4980.8693857934386</v>
      </c>
      <c r="Q3548" s="181">
        <v>5004.2575321461663</v>
      </c>
      <c r="R3548" s="181">
        <v>5025.5215970732561</v>
      </c>
      <c r="S3548" s="181">
        <v>5044.6541835735097</v>
      </c>
      <c r="T3548" s="181">
        <v>5061.7583494261107</v>
      </c>
      <c r="U3548" s="181">
        <v>5076.5510082996971</v>
      </c>
      <c r="V3548" s="181">
        <v>5088.6623284401194</v>
      </c>
      <c r="W3548" s="181">
        <v>5098.0981825876042</v>
      </c>
      <c r="X3548" s="181">
        <v>5104.9143130675811</v>
      </c>
      <c r="Y3548" s="181">
        <v>5109.2579351689947</v>
      </c>
    </row>
    <row r="3549" spans="1:25" x14ac:dyDescent="0.25">
      <c r="A3549" s="178" t="s">
        <v>3205</v>
      </c>
      <c r="B3549" s="178" t="s">
        <v>250</v>
      </c>
      <c r="C3549" s="178" t="s">
        <v>240</v>
      </c>
      <c r="D3549" s="178" t="s">
        <v>241</v>
      </c>
      <c r="E3549" s="181">
        <v>6126.7030724671449</v>
      </c>
      <c r="F3549" s="181">
        <v>6323.6281132137847</v>
      </c>
      <c r="G3549" s="181">
        <v>6531.0010687934473</v>
      </c>
      <c r="H3549" s="181">
        <v>6748.5594501272935</v>
      </c>
      <c r="I3549" s="181">
        <v>6976.4021732743058</v>
      </c>
      <c r="J3549" s="182">
        <v>7214.1566555489135</v>
      </c>
      <c r="K3549" s="181">
        <v>7461.7790282147307</v>
      </c>
      <c r="L3549" s="181">
        <v>7719.294257791531</v>
      </c>
      <c r="M3549" s="181">
        <v>7986.3875577906319</v>
      </c>
      <c r="N3549" s="181">
        <v>8262.8206539513685</v>
      </c>
      <c r="O3549" s="181">
        <v>8548.6247252718458</v>
      </c>
      <c r="P3549" s="181">
        <v>8844.1577442848738</v>
      </c>
      <c r="Q3549" s="181">
        <v>9149.7903339517798</v>
      </c>
      <c r="R3549" s="181">
        <v>9465.4378822724175</v>
      </c>
      <c r="S3549" s="181">
        <v>9791.3367636462044</v>
      </c>
      <c r="T3549" s="181">
        <v>10127.937845760844</v>
      </c>
      <c r="U3549" s="181">
        <v>10474.915240271159</v>
      </c>
      <c r="V3549" s="181">
        <v>10831.679491388933</v>
      </c>
      <c r="W3549" s="181">
        <v>11198.355047796245</v>
      </c>
      <c r="X3549" s="181">
        <v>11575.162535763317</v>
      </c>
      <c r="Y3549" s="181">
        <v>11962.532890789815</v>
      </c>
    </row>
    <row r="3550" spans="1:25" x14ac:dyDescent="0.25">
      <c r="A3550" s="178" t="s">
        <v>3205</v>
      </c>
      <c r="B3550" s="178" t="s">
        <v>256</v>
      </c>
      <c r="C3550" s="178" t="s">
        <v>218</v>
      </c>
      <c r="D3550" s="178" t="s">
        <v>3214</v>
      </c>
      <c r="E3550" s="181">
        <v>6880.2127242032302</v>
      </c>
      <c r="F3550" s="181">
        <v>6968.1294972357564</v>
      </c>
      <c r="G3550" s="181">
        <v>7049.0880741397177</v>
      </c>
      <c r="H3550" s="181">
        <v>7123.6867306996919</v>
      </c>
      <c r="I3550" s="181">
        <v>7192.6177310475769</v>
      </c>
      <c r="J3550" s="182">
        <v>7255.8980209234496</v>
      </c>
      <c r="K3550" s="181">
        <v>7313.7039715299352</v>
      </c>
      <c r="L3550" s="181">
        <v>7366.2013967031007</v>
      </c>
      <c r="M3550" s="181">
        <v>7413.1612071695126</v>
      </c>
      <c r="N3550" s="181">
        <v>7454.3842727811707</v>
      </c>
      <c r="O3550" s="181">
        <v>7489.8774846776751</v>
      </c>
      <c r="P3550" s="181">
        <v>7519.8921952416731</v>
      </c>
      <c r="Q3550" s="181">
        <v>7544.6451274703386</v>
      </c>
      <c r="R3550" s="181">
        <v>7563.9320146966502</v>
      </c>
      <c r="S3550" s="181">
        <v>7577.7444872746637</v>
      </c>
      <c r="T3550" s="181">
        <v>7586.012992643633</v>
      </c>
      <c r="U3550" s="181">
        <v>7588.4304633259217</v>
      </c>
      <c r="V3550" s="181">
        <v>7584.7730581682827</v>
      </c>
      <c r="W3550" s="181">
        <v>7575.0720209971196</v>
      </c>
      <c r="X3550" s="181">
        <v>7559.3753397982919</v>
      </c>
      <c r="Y3550" s="181">
        <v>7537.6673238572039</v>
      </c>
    </row>
    <row r="3551" spans="1:25" x14ac:dyDescent="0.25">
      <c r="A3551" s="178" t="s">
        <v>3205</v>
      </c>
      <c r="B3551" s="178" t="s">
        <v>256</v>
      </c>
      <c r="C3551" s="178" t="s">
        <v>503</v>
      </c>
      <c r="D3551" s="178" t="s">
        <v>3215</v>
      </c>
      <c r="E3551" s="181">
        <v>10937.071222936611</v>
      </c>
      <c r="F3551" s="181">
        <v>11178.609395194699</v>
      </c>
      <c r="G3551" s="181">
        <v>11412.397735101973</v>
      </c>
      <c r="H3551" s="181">
        <v>11639.147415538842</v>
      </c>
      <c r="I3551" s="181">
        <v>11859.755321544284</v>
      </c>
      <c r="J3551" s="182">
        <v>12074.031764662481</v>
      </c>
      <c r="K3551" s="181">
        <v>12282.051544590324</v>
      </c>
      <c r="L3551" s="181">
        <v>12483.878127318014</v>
      </c>
      <c r="M3551" s="181">
        <v>12678.905649387911</v>
      </c>
      <c r="N3551" s="181">
        <v>12866.561386434538</v>
      </c>
      <c r="O3551" s="181">
        <v>13046.614415196997</v>
      </c>
      <c r="P3551" s="181">
        <v>13219.25931535231</v>
      </c>
      <c r="Q3551" s="181">
        <v>13384.640727270435</v>
      </c>
      <c r="R3551" s="181">
        <v>13542.15910461203</v>
      </c>
      <c r="S3551" s="181">
        <v>13691.550936038326</v>
      </c>
      <c r="T3551" s="181">
        <v>13832.435865519439</v>
      </c>
      <c r="U3551" s="181">
        <v>13963.98700000759</v>
      </c>
      <c r="V3551" s="181">
        <v>14085.506288372402</v>
      </c>
      <c r="W3551" s="181">
        <v>14196.753155958428</v>
      </c>
      <c r="X3551" s="181">
        <v>14297.5152468099</v>
      </c>
      <c r="Y3551" s="181">
        <v>14387.456335224455</v>
      </c>
    </row>
    <row r="3552" spans="1:25" x14ac:dyDescent="0.25">
      <c r="A3552" s="178" t="s">
        <v>3205</v>
      </c>
      <c r="B3552" s="178" t="s">
        <v>256</v>
      </c>
      <c r="C3552" s="178" t="s">
        <v>528</v>
      </c>
      <c r="D3552" s="178" t="s">
        <v>3216</v>
      </c>
      <c r="E3552" s="181">
        <v>12822.353062813458</v>
      </c>
      <c r="F3552" s="181">
        <v>12863.673994428756</v>
      </c>
      <c r="G3552" s="181">
        <v>12890.349601084188</v>
      </c>
      <c r="H3552" s="181">
        <v>12903.856334552554</v>
      </c>
      <c r="I3552" s="181">
        <v>12905.791151165335</v>
      </c>
      <c r="J3552" s="182">
        <v>12896.497281639413</v>
      </c>
      <c r="K3552" s="181">
        <v>12876.591722680063</v>
      </c>
      <c r="L3552" s="181">
        <v>12846.655662057123</v>
      </c>
      <c r="M3552" s="181">
        <v>12806.571737241906</v>
      </c>
      <c r="N3552" s="181">
        <v>12756.283604630837</v>
      </c>
      <c r="O3552" s="181">
        <v>12696.091692484395</v>
      </c>
      <c r="P3552" s="181">
        <v>12626.701050484955</v>
      </c>
      <c r="Q3552" s="181">
        <v>12548.73787902527</v>
      </c>
      <c r="R3552" s="181">
        <v>12462.116149483474</v>
      </c>
      <c r="S3552" s="181">
        <v>12367.077500359192</v>
      </c>
      <c r="T3552" s="181">
        <v>12263.760327244767</v>
      </c>
      <c r="U3552" s="181">
        <v>12151.922139464614</v>
      </c>
      <c r="V3552" s="181">
        <v>12031.46625937924</v>
      </c>
      <c r="W3552" s="181">
        <v>11902.705273218446</v>
      </c>
      <c r="X3552" s="181">
        <v>11765.970913430288</v>
      </c>
      <c r="Y3552" s="181">
        <v>11621.488958038739</v>
      </c>
    </row>
    <row r="3553" spans="1:25" x14ac:dyDescent="0.25">
      <c r="A3553" s="178" t="s">
        <v>3205</v>
      </c>
      <c r="B3553" s="178" t="s">
        <v>256</v>
      </c>
      <c r="C3553" s="178" t="s">
        <v>506</v>
      </c>
      <c r="D3553" s="178" t="s">
        <v>3217</v>
      </c>
      <c r="E3553" s="181">
        <v>2930.9685900508671</v>
      </c>
      <c r="F3553" s="181">
        <v>2933.64127631569</v>
      </c>
      <c r="G3553" s="181">
        <v>2932.9538367167165</v>
      </c>
      <c r="H3553" s="181">
        <v>2929.2645754876953</v>
      </c>
      <c r="I3553" s="181">
        <v>2922.95589487917</v>
      </c>
      <c r="J3553" s="182">
        <v>2914.1234746913087</v>
      </c>
      <c r="K3553" s="181">
        <v>2902.923915031085</v>
      </c>
      <c r="L3553" s="181">
        <v>2889.5043995515498</v>
      </c>
      <c r="M3553" s="181">
        <v>2873.8540736617624</v>
      </c>
      <c r="N3553" s="181">
        <v>2855.9759152934062</v>
      </c>
      <c r="O3553" s="181">
        <v>2835.9526394036357</v>
      </c>
      <c r="P3553" s="181">
        <v>2813.9564434502845</v>
      </c>
      <c r="Q3553" s="181">
        <v>2790.1404758042904</v>
      </c>
      <c r="R3553" s="181">
        <v>2764.49854224212</v>
      </c>
      <c r="S3553" s="181">
        <v>2737.0970842250422</v>
      </c>
      <c r="T3553" s="181">
        <v>2707.9791930696338</v>
      </c>
      <c r="U3553" s="181">
        <v>2677.1037099196697</v>
      </c>
      <c r="V3553" s="181">
        <v>2644.4619600616938</v>
      </c>
      <c r="W3553" s="181">
        <v>2610.1351531553519</v>
      </c>
      <c r="X3553" s="181">
        <v>2574.2079972121915</v>
      </c>
      <c r="Y3553" s="181">
        <v>2536.7413472215248</v>
      </c>
    </row>
    <row r="3554" spans="1:25" x14ac:dyDescent="0.25">
      <c r="A3554" s="178" t="s">
        <v>3205</v>
      </c>
      <c r="B3554" s="178" t="s">
        <v>256</v>
      </c>
      <c r="C3554" s="178" t="s">
        <v>244</v>
      </c>
      <c r="D3554" s="178" t="s">
        <v>3218</v>
      </c>
      <c r="E3554" s="181">
        <v>2573.6076812535321</v>
      </c>
      <c r="F3554" s="181">
        <v>2549.8110467559577</v>
      </c>
      <c r="G3554" s="181">
        <v>2523.3414936727568</v>
      </c>
      <c r="H3554" s="181">
        <v>2494.5902029726012</v>
      </c>
      <c r="I3554" s="181">
        <v>2463.9545131248387</v>
      </c>
      <c r="J3554" s="182">
        <v>2431.57788149101</v>
      </c>
      <c r="K3554" s="181">
        <v>2397.649516359113</v>
      </c>
      <c r="L3554" s="181">
        <v>2362.3444239408377</v>
      </c>
      <c r="M3554" s="181">
        <v>2325.7036796132979</v>
      </c>
      <c r="N3554" s="181">
        <v>2287.7787387059611</v>
      </c>
      <c r="O3554" s="181">
        <v>2248.6831403778683</v>
      </c>
      <c r="P3554" s="181">
        <v>2208.5969686951125</v>
      </c>
      <c r="Q3554" s="181">
        <v>2167.6790550371766</v>
      </c>
      <c r="R3554" s="181">
        <v>2125.959996292057</v>
      </c>
      <c r="S3554" s="181">
        <v>2083.5250965519081</v>
      </c>
      <c r="T3554" s="181">
        <v>2040.4392455454968</v>
      </c>
      <c r="U3554" s="181">
        <v>1996.7024550738674</v>
      </c>
      <c r="V3554" s="181">
        <v>1952.3392758647285</v>
      </c>
      <c r="W3554" s="181">
        <v>1907.4395082042911</v>
      </c>
      <c r="X3554" s="181">
        <v>1862.0923857770065</v>
      </c>
      <c r="Y3554" s="181">
        <v>1816.3669363373251</v>
      </c>
    </row>
    <row r="3555" spans="1:25" x14ac:dyDescent="0.25">
      <c r="A3555" s="178" t="s">
        <v>3205</v>
      </c>
      <c r="B3555" s="178" t="s">
        <v>256</v>
      </c>
      <c r="C3555" s="178" t="s">
        <v>510</v>
      </c>
      <c r="D3555" s="178" t="s">
        <v>3219</v>
      </c>
      <c r="E3555" s="181">
        <v>3620.3096612820891</v>
      </c>
      <c r="F3555" s="181">
        <v>3586.8347900322469</v>
      </c>
      <c r="G3555" s="181">
        <v>3549.5999078647146</v>
      </c>
      <c r="H3555" s="181">
        <v>3509.1552914399599</v>
      </c>
      <c r="I3555" s="181">
        <v>3466.0598792122996</v>
      </c>
      <c r="J3555" s="182">
        <v>3420.5154735293677</v>
      </c>
      <c r="K3555" s="181">
        <v>3372.7882348467861</v>
      </c>
      <c r="L3555" s="181">
        <v>3323.1243454725964</v>
      </c>
      <c r="M3555" s="181">
        <v>3271.5815863909361</v>
      </c>
      <c r="N3555" s="181">
        <v>3218.2323401283857</v>
      </c>
      <c r="O3555" s="181">
        <v>3163.2363229141911</v>
      </c>
      <c r="P3555" s="181">
        <v>3106.8468601052318</v>
      </c>
      <c r="Q3555" s="181">
        <v>3049.2873807741844</v>
      </c>
      <c r="R3555" s="181">
        <v>2990.6009257504757</v>
      </c>
      <c r="S3555" s="181">
        <v>2930.9074928221225</v>
      </c>
      <c r="T3555" s="181">
        <v>2870.298362767343</v>
      </c>
      <c r="U3555" s="181">
        <v>2808.773552186738</v>
      </c>
      <c r="V3555" s="181">
        <v>2746.3675967390882</v>
      </c>
      <c r="W3555" s="181">
        <v>2683.2068190360815</v>
      </c>
      <c r="X3555" s="181">
        <v>2619.4167446472461</v>
      </c>
      <c r="Y3555" s="181">
        <v>2555.0944753368299</v>
      </c>
    </row>
    <row r="3556" spans="1:25" x14ac:dyDescent="0.25">
      <c r="A3556" s="178" t="s">
        <v>3205</v>
      </c>
      <c r="B3556" s="178" t="s">
        <v>256</v>
      </c>
      <c r="C3556" s="178" t="s">
        <v>462</v>
      </c>
      <c r="D3556" s="178" t="s">
        <v>3220</v>
      </c>
      <c r="E3556" s="181">
        <v>3733.0001751357945</v>
      </c>
      <c r="F3556" s="181">
        <v>3738.1629717486303</v>
      </c>
      <c r="G3556" s="181">
        <v>3739.0461795285419</v>
      </c>
      <c r="H3556" s="181">
        <v>3736.1007476187096</v>
      </c>
      <c r="I3556" s="181">
        <v>3729.809229953195</v>
      </c>
      <c r="J3556" s="182">
        <v>3720.2890525328921</v>
      </c>
      <c r="K3556" s="181">
        <v>3707.7356768594145</v>
      </c>
      <c r="L3556" s="181">
        <v>3692.3329039953715</v>
      </c>
      <c r="M3556" s="181">
        <v>3674.0628419792952</v>
      </c>
      <c r="N3556" s="181">
        <v>3652.9252613807985</v>
      </c>
      <c r="O3556" s="181">
        <v>3629.0219714916952</v>
      </c>
      <c r="P3556" s="181">
        <v>3602.5695371265906</v>
      </c>
      <c r="Q3556" s="181">
        <v>3573.7605354378279</v>
      </c>
      <c r="R3556" s="181">
        <v>3542.5837189957051</v>
      </c>
      <c r="S3556" s="181">
        <v>3509.1209455749204</v>
      </c>
      <c r="T3556" s="181">
        <v>3473.4242798472878</v>
      </c>
      <c r="U3556" s="181">
        <v>3435.4377721067167</v>
      </c>
      <c r="V3556" s="181">
        <v>3395.1470756960671</v>
      </c>
      <c r="W3556" s="181">
        <v>3352.6532742023996</v>
      </c>
      <c r="X3556" s="181">
        <v>3308.0621402439415</v>
      </c>
      <c r="Y3556" s="181">
        <v>3261.4489810423011</v>
      </c>
    </row>
    <row r="3557" spans="1:25" x14ac:dyDescent="0.25">
      <c r="A3557" s="178" t="s">
        <v>3205</v>
      </c>
      <c r="B3557" s="178" t="s">
        <v>256</v>
      </c>
      <c r="C3557" s="178" t="s">
        <v>703</v>
      </c>
      <c r="D3557" s="178" t="s">
        <v>3221</v>
      </c>
      <c r="E3557" s="181">
        <v>1854.8249442407114</v>
      </c>
      <c r="F3557" s="181">
        <v>1948.4652148020277</v>
      </c>
      <c r="G3557" s="181">
        <v>2044.4889270371802</v>
      </c>
      <c r="H3557" s="181">
        <v>2143.0486035674644</v>
      </c>
      <c r="I3557" s="181">
        <v>2244.3447522567867</v>
      </c>
      <c r="J3557" s="182">
        <v>2348.3841603199535</v>
      </c>
      <c r="K3557" s="181">
        <v>2455.2218036431386</v>
      </c>
      <c r="L3557" s="181">
        <v>2564.9111467986436</v>
      </c>
      <c r="M3557" s="181">
        <v>2677.364883807661</v>
      </c>
      <c r="N3557" s="181">
        <v>2792.4877549178286</v>
      </c>
      <c r="O3557" s="181">
        <v>2910.2452996495126</v>
      </c>
      <c r="P3557" s="181">
        <v>3030.6925359122511</v>
      </c>
      <c r="Q3557" s="181">
        <v>3153.8749072463702</v>
      </c>
      <c r="R3557" s="181">
        <v>3279.6586604913764</v>
      </c>
      <c r="S3557" s="181">
        <v>3407.974749647999</v>
      </c>
      <c r="T3557" s="181">
        <v>3538.7132756231513</v>
      </c>
      <c r="U3557" s="181">
        <v>3671.6318966992135</v>
      </c>
      <c r="V3557" s="181">
        <v>3806.4939884630803</v>
      </c>
      <c r="W3557" s="181">
        <v>3943.1627794053493</v>
      </c>
      <c r="X3557" s="181">
        <v>4081.4946455795111</v>
      </c>
      <c r="Y3557" s="181">
        <v>4221.2946710560818</v>
      </c>
    </row>
    <row r="3558" spans="1:25" x14ac:dyDescent="0.25">
      <c r="A3558" s="178" t="s">
        <v>3205</v>
      </c>
      <c r="B3558" s="178" t="s">
        <v>256</v>
      </c>
      <c r="C3558" s="178" t="s">
        <v>258</v>
      </c>
      <c r="D3558" s="178" t="s">
        <v>3222</v>
      </c>
      <c r="E3558" s="181">
        <v>8206.1029142297048</v>
      </c>
      <c r="F3558" s="181">
        <v>8130.2259135812265</v>
      </c>
      <c r="G3558" s="181">
        <v>8045.8261512256013</v>
      </c>
      <c r="H3558" s="181">
        <v>7954.1509312140233</v>
      </c>
      <c r="I3558" s="181">
        <v>7856.4671911590121</v>
      </c>
      <c r="J3558" s="182">
        <v>7753.232353487916</v>
      </c>
      <c r="K3558" s="181">
        <v>7645.0497202093702</v>
      </c>
      <c r="L3558" s="181">
        <v>7532.4773091573352</v>
      </c>
      <c r="M3558" s="181">
        <v>7415.6460916427422</v>
      </c>
      <c r="N3558" s="181">
        <v>7294.7201360790359</v>
      </c>
      <c r="O3558" s="181">
        <v>7170.0614689050844</v>
      </c>
      <c r="P3558" s="181">
        <v>7042.2442989990841</v>
      </c>
      <c r="Q3558" s="181">
        <v>6911.775069769461</v>
      </c>
      <c r="R3558" s="181">
        <v>6778.7513412342332</v>
      </c>
      <c r="S3558" s="181">
        <v>6643.4451106229417</v>
      </c>
      <c r="T3558" s="181">
        <v>6506.063282739382</v>
      </c>
      <c r="U3558" s="181">
        <v>6366.6058952118938</v>
      </c>
      <c r="V3558" s="181">
        <v>6225.1512295126922</v>
      </c>
      <c r="W3558" s="181">
        <v>6081.9856192565494</v>
      </c>
      <c r="X3558" s="181">
        <v>5937.3935914144404</v>
      </c>
      <c r="Y3558" s="181">
        <v>5791.5952451339854</v>
      </c>
    </row>
    <row r="3559" spans="1:25" x14ac:dyDescent="0.25">
      <c r="A3559" s="178" t="s">
        <v>3205</v>
      </c>
      <c r="B3559" s="178" t="s">
        <v>256</v>
      </c>
      <c r="C3559" s="178" t="s">
        <v>590</v>
      </c>
      <c r="D3559" s="178" t="s">
        <v>3223</v>
      </c>
      <c r="E3559" s="181">
        <v>2586.8056693625249</v>
      </c>
      <c r="F3559" s="181">
        <v>2594.3491784698285</v>
      </c>
      <c r="G3559" s="181">
        <v>2598.9350672536598</v>
      </c>
      <c r="H3559" s="181">
        <v>2600.8636329445367</v>
      </c>
      <c r="I3559" s="181">
        <v>2600.4590886681644</v>
      </c>
      <c r="J3559" s="182">
        <v>2597.7927099958169</v>
      </c>
      <c r="K3559" s="181">
        <v>2592.9908156512302</v>
      </c>
      <c r="L3559" s="181">
        <v>2586.1723625638033</v>
      </c>
      <c r="M3559" s="181">
        <v>2577.3155806562063</v>
      </c>
      <c r="N3559" s="181">
        <v>2566.4110038526305</v>
      </c>
      <c r="O3559" s="181">
        <v>2553.5209350730975</v>
      </c>
      <c r="P3559" s="181">
        <v>2538.7889575144909</v>
      </c>
      <c r="Q3559" s="181">
        <v>2522.3426310653108</v>
      </c>
      <c r="R3559" s="181">
        <v>2504.1662438661001</v>
      </c>
      <c r="S3559" s="181">
        <v>2484.3099262879869</v>
      </c>
      <c r="T3559" s="181">
        <v>2462.8030152298488</v>
      </c>
      <c r="U3559" s="181">
        <v>2439.598346638667</v>
      </c>
      <c r="V3559" s="181">
        <v>2414.6780792357758</v>
      </c>
      <c r="W3559" s="181">
        <v>2388.1065073980244</v>
      </c>
      <c r="X3559" s="181">
        <v>2359.9516881533787</v>
      </c>
      <c r="Y3559" s="181">
        <v>2330.260351062142</v>
      </c>
    </row>
    <row r="3560" spans="1:25" x14ac:dyDescent="0.25">
      <c r="A3560" s="178" t="s">
        <v>3205</v>
      </c>
      <c r="B3560" s="178" t="s">
        <v>256</v>
      </c>
      <c r="C3560" s="178" t="s">
        <v>752</v>
      </c>
      <c r="D3560" s="178" t="s">
        <v>3224</v>
      </c>
      <c r="E3560" s="181">
        <v>1987.8200551851742</v>
      </c>
      <c r="F3560" s="181">
        <v>2091.2232130569732</v>
      </c>
      <c r="G3560" s="181">
        <v>2197.4858683980628</v>
      </c>
      <c r="H3560" s="181">
        <v>2306.7840663274478</v>
      </c>
      <c r="I3560" s="181">
        <v>2419.3465716248456</v>
      </c>
      <c r="J3560" s="182">
        <v>2535.1943167063118</v>
      </c>
      <c r="K3560" s="181">
        <v>2654.4004137863603</v>
      </c>
      <c r="L3560" s="181">
        <v>2777.0367251173798</v>
      </c>
      <c r="M3560" s="181">
        <v>2903.022855898218</v>
      </c>
      <c r="N3560" s="181">
        <v>3032.2692626979674</v>
      </c>
      <c r="O3560" s="181">
        <v>3164.7519541249799</v>
      </c>
      <c r="P3560" s="181">
        <v>3300.5442040503044</v>
      </c>
      <c r="Q3560" s="181">
        <v>3439.7092323717125</v>
      </c>
      <c r="R3560" s="181">
        <v>3582.1148649395841</v>
      </c>
      <c r="S3560" s="181">
        <v>3727.6988920233425</v>
      </c>
      <c r="T3560" s="181">
        <v>3876.3539498418718</v>
      </c>
      <c r="U3560" s="181">
        <v>4027.8267174938737</v>
      </c>
      <c r="V3560" s="181">
        <v>4181.8686383482582</v>
      </c>
      <c r="W3560" s="181">
        <v>4338.3395300156935</v>
      </c>
      <c r="X3560" s="181">
        <v>4497.0908102868971</v>
      </c>
      <c r="Y3560" s="181">
        <v>4657.9164028124824</v>
      </c>
    </row>
    <row r="3561" spans="1:25" x14ac:dyDescent="0.25">
      <c r="A3561" s="178" t="s">
        <v>3205</v>
      </c>
      <c r="B3561" s="178" t="s">
        <v>256</v>
      </c>
      <c r="C3561" s="178" t="s">
        <v>1013</v>
      </c>
      <c r="D3561" s="178" t="s">
        <v>3225</v>
      </c>
      <c r="E3561" s="181">
        <v>1072.0827263920039</v>
      </c>
      <c r="F3561" s="181">
        <v>1127.8507216487044</v>
      </c>
      <c r="G3561" s="181">
        <v>1185.160917787719</v>
      </c>
      <c r="H3561" s="181">
        <v>1244.1082604912074</v>
      </c>
      <c r="I3561" s="181">
        <v>1304.8161285167698</v>
      </c>
      <c r="J3561" s="182">
        <v>1367.2958112573356</v>
      </c>
      <c r="K3561" s="181">
        <v>1431.5867400196082</v>
      </c>
      <c r="L3561" s="181">
        <v>1497.7276719734157</v>
      </c>
      <c r="M3561" s="181">
        <v>1565.6752481248782</v>
      </c>
      <c r="N3561" s="181">
        <v>1635.3811753876635</v>
      </c>
      <c r="O3561" s="181">
        <v>1706.8325145842532</v>
      </c>
      <c r="P3561" s="181">
        <v>1780.0687842068985</v>
      </c>
      <c r="Q3561" s="181">
        <v>1855.1240803802402</v>
      </c>
      <c r="R3561" s="181">
        <v>1931.927118169652</v>
      </c>
      <c r="S3561" s="181">
        <v>2010.4443462597667</v>
      </c>
      <c r="T3561" s="181">
        <v>2090.6178605888585</v>
      </c>
      <c r="U3561" s="181">
        <v>2172.3110386483622</v>
      </c>
      <c r="V3561" s="181">
        <v>2255.3898274237572</v>
      </c>
      <c r="W3561" s="181">
        <v>2339.7786229297858</v>
      </c>
      <c r="X3561" s="181">
        <v>2425.3972909412169</v>
      </c>
      <c r="Y3561" s="181">
        <v>2512.134689157258</v>
      </c>
    </row>
    <row r="3562" spans="1:25" x14ac:dyDescent="0.25">
      <c r="A3562" s="178" t="s">
        <v>3205</v>
      </c>
      <c r="B3562" s="178" t="s">
        <v>256</v>
      </c>
      <c r="C3562" s="178" t="s">
        <v>980</v>
      </c>
      <c r="D3562" s="178" t="s">
        <v>3226</v>
      </c>
      <c r="E3562" s="181">
        <v>1430.4588650438766</v>
      </c>
      <c r="F3562" s="181">
        <v>1504.8690026543795</v>
      </c>
      <c r="G3562" s="181">
        <v>1581.33686852547</v>
      </c>
      <c r="H3562" s="181">
        <v>1659.9891468107116</v>
      </c>
      <c r="I3562" s="181">
        <v>1740.9904593561828</v>
      </c>
      <c r="J3562" s="182">
        <v>1824.3558693765019</v>
      </c>
      <c r="K3562" s="181">
        <v>1910.137989287527</v>
      </c>
      <c r="L3562" s="181">
        <v>1998.3885320175602</v>
      </c>
      <c r="M3562" s="181">
        <v>2089.0496445151089</v>
      </c>
      <c r="N3562" s="181">
        <v>2182.0568902663072</v>
      </c>
      <c r="O3562" s="181">
        <v>2277.3930047814551</v>
      </c>
      <c r="P3562" s="181">
        <v>2375.1107168063695</v>
      </c>
      <c r="Q3562" s="181">
        <v>2475.2555201285672</v>
      </c>
      <c r="R3562" s="181">
        <v>2577.732300663874</v>
      </c>
      <c r="S3562" s="181">
        <v>2682.4962915530546</v>
      </c>
      <c r="T3562" s="181">
        <v>2789.4702325470826</v>
      </c>
      <c r="U3562" s="181">
        <v>2898.4718309238287</v>
      </c>
      <c r="V3562" s="181">
        <v>3009.3222223864568</v>
      </c>
      <c r="W3562" s="181">
        <v>3121.9205300266067</v>
      </c>
      <c r="X3562" s="181">
        <v>3236.1598323259545</v>
      </c>
      <c r="Y3562" s="181">
        <v>3351.8918343017199</v>
      </c>
    </row>
    <row r="3563" spans="1:25" x14ac:dyDescent="0.25">
      <c r="A3563" s="178" t="s">
        <v>3205</v>
      </c>
      <c r="B3563" s="178" t="s">
        <v>256</v>
      </c>
      <c r="C3563" s="178" t="s">
        <v>240</v>
      </c>
      <c r="D3563" s="178" t="s">
        <v>241</v>
      </c>
      <c r="E3563" s="181">
        <v>19431.499415855073</v>
      </c>
      <c r="F3563" s="181">
        <v>20014.123270951455</v>
      </c>
      <c r="G3563" s="181">
        <v>20606.373070154496</v>
      </c>
      <c r="H3563" s="181">
        <v>21210.289739352484</v>
      </c>
      <c r="I3563" s="181">
        <v>21828.260226772782</v>
      </c>
      <c r="J3563" s="182">
        <v>22460.680880964548</v>
      </c>
      <c r="K3563" s="181">
        <v>23108.398726924781</v>
      </c>
      <c r="L3563" s="181">
        <v>23772.214428086776</v>
      </c>
      <c r="M3563" s="181">
        <v>24451.613950260598</v>
      </c>
      <c r="N3563" s="181">
        <v>25146.056680371719</v>
      </c>
      <c r="O3563" s="181">
        <v>25855.58281824235</v>
      </c>
      <c r="P3563" s="181">
        <v>26581.022596185889</v>
      </c>
      <c r="Q3563" s="181">
        <v>27323.087319261584</v>
      </c>
      <c r="R3563" s="181">
        <v>28080.924906452401</v>
      </c>
      <c r="S3563" s="181">
        <v>28854.27271426162</v>
      </c>
      <c r="T3563" s="181">
        <v>29642.536550193792</v>
      </c>
      <c r="U3563" s="181">
        <v>30444.045234792058</v>
      </c>
      <c r="V3563" s="181">
        <v>31257.233331981774</v>
      </c>
      <c r="W3563" s="181">
        <v>32081.394658497618</v>
      </c>
      <c r="X3563" s="181">
        <v>32915.777422079926</v>
      </c>
      <c r="Y3563" s="181">
        <v>33759.227537170293</v>
      </c>
    </row>
    <row r="3564" spans="1:25" x14ac:dyDescent="0.25">
      <c r="A3564" s="178" t="s">
        <v>3205</v>
      </c>
      <c r="B3564" s="178" t="s">
        <v>260</v>
      </c>
      <c r="C3564" s="178" t="s">
        <v>565</v>
      </c>
      <c r="D3564" s="178" t="s">
        <v>566</v>
      </c>
      <c r="E3564" s="181">
        <v>9599.8068220197656</v>
      </c>
      <c r="F3564" s="181">
        <v>9768.1298141361749</v>
      </c>
      <c r="G3564" s="181">
        <v>9915.8333861145893</v>
      </c>
      <c r="H3564" s="181">
        <v>10047.734868337961</v>
      </c>
      <c r="I3564" s="181">
        <v>10167.968683977029</v>
      </c>
      <c r="J3564" s="182">
        <v>10279.084527747502</v>
      </c>
      <c r="K3564" s="181">
        <v>10383.326438170778</v>
      </c>
      <c r="L3564" s="181">
        <v>10482.479172607844</v>
      </c>
      <c r="M3564" s="181">
        <v>10577.425835022166</v>
      </c>
      <c r="N3564" s="181">
        <v>10668.775551032626</v>
      </c>
      <c r="O3564" s="181">
        <v>10757.260291720302</v>
      </c>
      <c r="P3564" s="181">
        <v>10843.784165465137</v>
      </c>
      <c r="Q3564" s="181">
        <v>10929.05974294509</v>
      </c>
      <c r="R3564" s="181">
        <v>11013.103973701729</v>
      </c>
      <c r="S3564" s="181">
        <v>11096.13568774677</v>
      </c>
      <c r="T3564" s="181">
        <v>11178.556246158634</v>
      </c>
      <c r="U3564" s="181">
        <v>11260.063830340421</v>
      </c>
      <c r="V3564" s="181">
        <v>11340.072154577141</v>
      </c>
      <c r="W3564" s="181">
        <v>11418.625908774806</v>
      </c>
      <c r="X3564" s="181">
        <v>11495.789101708773</v>
      </c>
      <c r="Y3564" s="181">
        <v>11571.887782555084</v>
      </c>
    </row>
    <row r="3565" spans="1:25" x14ac:dyDescent="0.25">
      <c r="A3565" s="178" t="s">
        <v>3205</v>
      </c>
      <c r="B3565" s="178" t="s">
        <v>274</v>
      </c>
      <c r="C3565" s="178" t="s">
        <v>218</v>
      </c>
      <c r="D3565" s="178" t="s">
        <v>3227</v>
      </c>
      <c r="E3565" s="181">
        <v>156653.59940977325</v>
      </c>
      <c r="F3565" s="181">
        <v>157928.87602202609</v>
      </c>
      <c r="G3565" s="181">
        <v>159193.48244327641</v>
      </c>
      <c r="H3565" s="181">
        <v>160430.3262719177</v>
      </c>
      <c r="I3565" s="181">
        <v>161635.01682622419</v>
      </c>
      <c r="J3565" s="182">
        <v>162792.43902431722</v>
      </c>
      <c r="K3565" s="181">
        <v>163894.27703977763</v>
      </c>
      <c r="L3565" s="181">
        <v>164936.1297775179</v>
      </c>
      <c r="M3565" s="181">
        <v>165907.06050748655</v>
      </c>
      <c r="N3565" s="181">
        <v>166797.88170934224</v>
      </c>
      <c r="O3565" s="181">
        <v>167604.98825166424</v>
      </c>
      <c r="P3565" s="181">
        <v>168331.70732244739</v>
      </c>
      <c r="Q3565" s="181">
        <v>168981.28215482549</v>
      </c>
      <c r="R3565" s="181">
        <v>169548.08398912329</v>
      </c>
      <c r="S3565" s="181">
        <v>170030.91118234268</v>
      </c>
      <c r="T3565" s="181">
        <v>170428.4229580503</v>
      </c>
      <c r="U3565" s="181">
        <v>170739.30162044111</v>
      </c>
      <c r="V3565" s="181">
        <v>170962.85720932248</v>
      </c>
      <c r="W3565" s="181">
        <v>171098.56320980072</v>
      </c>
      <c r="X3565" s="181">
        <v>171146.08586412997</v>
      </c>
      <c r="Y3565" s="181">
        <v>171104.47793759106</v>
      </c>
    </row>
    <row r="3566" spans="1:25" x14ac:dyDescent="0.25">
      <c r="A3566" s="178" t="s">
        <v>3205</v>
      </c>
      <c r="B3566" s="178" t="s">
        <v>274</v>
      </c>
      <c r="C3566" s="178" t="s">
        <v>462</v>
      </c>
      <c r="D3566" s="178" t="s">
        <v>3228</v>
      </c>
      <c r="E3566" s="181">
        <v>2083.5320462059917</v>
      </c>
      <c r="F3566" s="181">
        <v>2174.3241263377599</v>
      </c>
      <c r="G3566" s="181">
        <v>2268.7725414500496</v>
      </c>
      <c r="H3566" s="181">
        <v>2366.7646530019742</v>
      </c>
      <c r="I3566" s="181">
        <v>2468.3514425492999</v>
      </c>
      <c r="J3566" s="182">
        <v>2573.4083475349057</v>
      </c>
      <c r="K3566" s="181">
        <v>2681.8914641324473</v>
      </c>
      <c r="L3566" s="181">
        <v>2793.8053363521608</v>
      </c>
      <c r="M3566" s="181">
        <v>2909.0296338762573</v>
      </c>
      <c r="N3566" s="181">
        <v>3027.448341528941</v>
      </c>
      <c r="O3566" s="181">
        <v>3149.0248234383889</v>
      </c>
      <c r="P3566" s="181">
        <v>3273.8441887688314</v>
      </c>
      <c r="Q3566" s="181">
        <v>3401.994543960207</v>
      </c>
      <c r="R3566" s="181">
        <v>3533.3839487827759</v>
      </c>
      <c r="S3566" s="181">
        <v>3667.9952234830348</v>
      </c>
      <c r="T3566" s="181">
        <v>3805.7989184467096</v>
      </c>
      <c r="U3566" s="181">
        <v>3946.7557239539665</v>
      </c>
      <c r="V3566" s="181">
        <v>4090.8301483283535</v>
      </c>
      <c r="W3566" s="181">
        <v>4237.9807230423994</v>
      </c>
      <c r="X3566" s="181">
        <v>4388.1606566965875</v>
      </c>
      <c r="Y3566" s="181">
        <v>4541.2964958204857</v>
      </c>
    </row>
    <row r="3567" spans="1:25" x14ac:dyDescent="0.25">
      <c r="A3567" s="178" t="s">
        <v>3205</v>
      </c>
      <c r="B3567" s="178" t="s">
        <v>274</v>
      </c>
      <c r="C3567" s="178" t="s">
        <v>252</v>
      </c>
      <c r="D3567" s="178" t="s">
        <v>3229</v>
      </c>
      <c r="E3567" s="181">
        <v>1497.9509499269575</v>
      </c>
      <c r="F3567" s="181">
        <v>1577.512422061912</v>
      </c>
      <c r="G3567" s="181">
        <v>1661.0800226158519</v>
      </c>
      <c r="H3567" s="181">
        <v>1748.661575791278</v>
      </c>
      <c r="I3567" s="181">
        <v>1840.3854106058941</v>
      </c>
      <c r="J3567" s="182">
        <v>1936.2506993146299</v>
      </c>
      <c r="K3567" s="181">
        <v>2036.3160066721439</v>
      </c>
      <c r="L3567" s="181">
        <v>2140.677352586235</v>
      </c>
      <c r="M3567" s="181">
        <v>2249.3358861690031</v>
      </c>
      <c r="N3567" s="181">
        <v>2362.2943046690875</v>
      </c>
      <c r="O3567" s="181">
        <v>2479.6160599661157</v>
      </c>
      <c r="P3567" s="181">
        <v>2601.4618265216527</v>
      </c>
      <c r="Q3567" s="181">
        <v>2727.9986985446812</v>
      </c>
      <c r="R3567" s="181">
        <v>2859.2522575289522</v>
      </c>
      <c r="S3567" s="181">
        <v>2995.3080738093227</v>
      </c>
      <c r="T3567" s="181">
        <v>3136.2427391306246</v>
      </c>
      <c r="U3567" s="181">
        <v>3282.1254205986597</v>
      </c>
      <c r="V3567" s="181">
        <v>3433.0289683995557</v>
      </c>
      <c r="W3567" s="181">
        <v>3589.0217640006081</v>
      </c>
      <c r="X3567" s="181">
        <v>3750.1680470414417</v>
      </c>
      <c r="Y3567" s="181">
        <v>3916.5092990181711</v>
      </c>
    </row>
    <row r="3568" spans="1:25" x14ac:dyDescent="0.25">
      <c r="A3568" s="178" t="s">
        <v>3205</v>
      </c>
      <c r="B3568" s="178" t="s">
        <v>274</v>
      </c>
      <c r="C3568" s="178" t="s">
        <v>1465</v>
      </c>
      <c r="D3568" s="178" t="s">
        <v>3230</v>
      </c>
      <c r="E3568" s="181">
        <v>3924.5097041785534</v>
      </c>
      <c r="F3568" s="181">
        <v>3940.5078453838105</v>
      </c>
      <c r="G3568" s="181">
        <v>3956.0480511544774</v>
      </c>
      <c r="H3568" s="181">
        <v>3970.7117792917979</v>
      </c>
      <c r="I3568" s="181">
        <v>3984.4003813936356</v>
      </c>
      <c r="J3568" s="182">
        <v>3996.7535830538</v>
      </c>
      <c r="K3568" s="181">
        <v>4007.5832668585949</v>
      </c>
      <c r="L3568" s="181">
        <v>4016.7998125965219</v>
      </c>
      <c r="M3568" s="181">
        <v>4024.1566645188486</v>
      </c>
      <c r="N3568" s="181">
        <v>4029.4536530908026</v>
      </c>
      <c r="O3568" s="181">
        <v>4032.6283285703284</v>
      </c>
      <c r="P3568" s="181">
        <v>4033.7855674958378</v>
      </c>
      <c r="Q3568" s="181">
        <v>4033.0267559673534</v>
      </c>
      <c r="R3568" s="181">
        <v>4030.2409483746551</v>
      </c>
      <c r="S3568" s="181">
        <v>4025.4239841543335</v>
      </c>
      <c r="T3568" s="181">
        <v>4018.5686859754983</v>
      </c>
      <c r="U3568" s="181">
        <v>4009.6687320113124</v>
      </c>
      <c r="V3568" s="181">
        <v>3998.7327837583639</v>
      </c>
      <c r="W3568" s="181">
        <v>3985.7733706481931</v>
      </c>
      <c r="X3568" s="181">
        <v>3970.8074920892909</v>
      </c>
      <c r="Y3568" s="181">
        <v>3953.8378964207286</v>
      </c>
    </row>
    <row r="3569" spans="1:25" x14ac:dyDescent="0.25">
      <c r="A3569" s="178" t="s">
        <v>3205</v>
      </c>
      <c r="B3569" s="178" t="s">
        <v>274</v>
      </c>
      <c r="C3569" s="178" t="s">
        <v>284</v>
      </c>
      <c r="D3569" s="178" t="s">
        <v>3231</v>
      </c>
      <c r="E3569" s="181">
        <v>1635.9735306790349</v>
      </c>
      <c r="F3569" s="181">
        <v>1722.865870165178</v>
      </c>
      <c r="G3569" s="181">
        <v>1814.1334664341152</v>
      </c>
      <c r="H3569" s="181">
        <v>1909.7848646175748</v>
      </c>
      <c r="I3569" s="181">
        <v>2009.9602180871962</v>
      </c>
      <c r="J3569" s="182">
        <v>2114.6586228287151</v>
      </c>
      <c r="K3569" s="181">
        <v>2223.9440398072466</v>
      </c>
      <c r="L3569" s="181">
        <v>2337.9213362933674</v>
      </c>
      <c r="M3569" s="181">
        <v>2456.5917672794262</v>
      </c>
      <c r="N3569" s="181">
        <v>2579.9582785410366</v>
      </c>
      <c r="O3569" s="181">
        <v>2708.0901684724799</v>
      </c>
      <c r="P3569" s="181">
        <v>2841.1629162282566</v>
      </c>
      <c r="Q3569" s="181">
        <v>2979.3590122317278</v>
      </c>
      <c r="R3569" s="181">
        <v>3122.7063950790489</v>
      </c>
      <c r="S3569" s="181">
        <v>3271.2985196345758</v>
      </c>
      <c r="T3569" s="181">
        <v>3425.2190348770819</v>
      </c>
      <c r="U3569" s="181">
        <v>3584.5434810332285</v>
      </c>
      <c r="V3569" s="181">
        <v>3749.3514207724184</v>
      </c>
      <c r="W3569" s="181">
        <v>3919.7175362933499</v>
      </c>
      <c r="X3569" s="181">
        <v>4095.7119863352355</v>
      </c>
      <c r="Y3569" s="181">
        <v>4277.3800745374629</v>
      </c>
    </row>
    <row r="3570" spans="1:25" x14ac:dyDescent="0.25">
      <c r="A3570" s="178" t="s">
        <v>3205</v>
      </c>
      <c r="B3570" s="178" t="s">
        <v>274</v>
      </c>
      <c r="C3570" s="178" t="s">
        <v>240</v>
      </c>
      <c r="D3570" s="178" t="s">
        <v>241</v>
      </c>
      <c r="E3570" s="181">
        <v>12017.098372686383</v>
      </c>
      <c r="F3570" s="181">
        <v>12611.282503514625</v>
      </c>
      <c r="G3570" s="181">
        <v>13234.754560877453</v>
      </c>
      <c r="H3570" s="181">
        <v>13887.453564691004</v>
      </c>
      <c r="I3570" s="181">
        <v>14570.285493103211</v>
      </c>
      <c r="J3570" s="182">
        <v>15283.137346713733</v>
      </c>
      <c r="K3570" s="181">
        <v>16026.376078467923</v>
      </c>
      <c r="L3570" s="181">
        <v>16800.668923480367</v>
      </c>
      <c r="M3570" s="181">
        <v>17605.943309105543</v>
      </c>
      <c r="N3570" s="181">
        <v>18442.149145567117</v>
      </c>
      <c r="O3570" s="181">
        <v>19309.718911055552</v>
      </c>
      <c r="P3570" s="181">
        <v>20209.844506250112</v>
      </c>
      <c r="Q3570" s="181">
        <v>21143.764458725174</v>
      </c>
      <c r="R3570" s="181">
        <v>22111.619786446838</v>
      </c>
      <c r="S3570" s="181">
        <v>23114.021124247196</v>
      </c>
      <c r="T3570" s="181">
        <v>24151.512303381405</v>
      </c>
      <c r="U3570" s="181">
        <v>25224.58286251354</v>
      </c>
      <c r="V3570" s="181">
        <v>26333.753626620983</v>
      </c>
      <c r="W3570" s="181">
        <v>27479.513823181529</v>
      </c>
      <c r="X3570" s="181">
        <v>28662.323706451032</v>
      </c>
      <c r="Y3570" s="181">
        <v>29882.472594063198</v>
      </c>
    </row>
    <row r="3571" spans="1:25" x14ac:dyDescent="0.25">
      <c r="A3571" s="178" t="s">
        <v>3205</v>
      </c>
      <c r="B3571" s="178" t="s">
        <v>278</v>
      </c>
      <c r="C3571" s="178" t="s">
        <v>218</v>
      </c>
      <c r="D3571" s="178" t="s">
        <v>3232</v>
      </c>
      <c r="E3571" s="181">
        <v>343399.98364661448</v>
      </c>
      <c r="F3571" s="181">
        <v>344694.04461626546</v>
      </c>
      <c r="G3571" s="181">
        <v>346247.34616141312</v>
      </c>
      <c r="H3571" s="181">
        <v>347944.33500996389</v>
      </c>
      <c r="I3571" s="181">
        <v>349719.8734015681</v>
      </c>
      <c r="J3571" s="182">
        <v>351499.45357100479</v>
      </c>
      <c r="K3571" s="181">
        <v>353230.21520671807</v>
      </c>
      <c r="L3571" s="181">
        <v>354878.20042826928</v>
      </c>
      <c r="M3571" s="181">
        <v>356400.9538518535</v>
      </c>
      <c r="N3571" s="181">
        <v>357763.7580948752</v>
      </c>
      <c r="O3571" s="181">
        <v>358945.66047874739</v>
      </c>
      <c r="P3571" s="181">
        <v>359943.36157377443</v>
      </c>
      <c r="Q3571" s="181">
        <v>360755.34074904071</v>
      </c>
      <c r="R3571" s="181">
        <v>361363.05370774557</v>
      </c>
      <c r="S3571" s="181">
        <v>361758.00466404879</v>
      </c>
      <c r="T3571" s="181">
        <v>361927.85846764501</v>
      </c>
      <c r="U3571" s="181">
        <v>361876.89967325306</v>
      </c>
      <c r="V3571" s="181">
        <v>361615.47486431128</v>
      </c>
      <c r="W3571" s="181">
        <v>361139.41898851964</v>
      </c>
      <c r="X3571" s="181">
        <v>360445.0903760459</v>
      </c>
      <c r="Y3571" s="181">
        <v>359523.44269238244</v>
      </c>
    </row>
    <row r="3572" spans="1:25" x14ac:dyDescent="0.25">
      <c r="A3572" s="178" t="s">
        <v>3205</v>
      </c>
      <c r="B3572" s="178" t="s">
        <v>278</v>
      </c>
      <c r="C3572" s="178" t="s">
        <v>1485</v>
      </c>
      <c r="D3572" s="178" t="s">
        <v>3233</v>
      </c>
      <c r="E3572" s="181">
        <v>3455.8014004655602</v>
      </c>
      <c r="F3572" s="181">
        <v>3613.188562921523</v>
      </c>
      <c r="G3572" s="181">
        <v>3780.520878832162</v>
      </c>
      <c r="H3572" s="181">
        <v>3957.157154495615</v>
      </c>
      <c r="I3572" s="181">
        <v>4142.8783531181471</v>
      </c>
      <c r="J3572" s="182">
        <v>4337.254075018076</v>
      </c>
      <c r="K3572" s="181">
        <v>4540.0056789394312</v>
      </c>
      <c r="L3572" s="181">
        <v>4751.0129374645194</v>
      </c>
      <c r="M3572" s="181">
        <v>4969.9736847963668</v>
      </c>
      <c r="N3572" s="181">
        <v>5196.6075038777071</v>
      </c>
      <c r="O3572" s="181">
        <v>5430.760119430528</v>
      </c>
      <c r="P3572" s="181">
        <v>5672.4989196245897</v>
      </c>
      <c r="Q3572" s="181">
        <v>5921.9040098532287</v>
      </c>
      <c r="R3572" s="181">
        <v>6178.7508395659661</v>
      </c>
      <c r="S3572" s="181">
        <v>6442.9301813792545</v>
      </c>
      <c r="T3572" s="181">
        <v>6714.22095819472</v>
      </c>
      <c r="U3572" s="181">
        <v>6992.6665292229491</v>
      </c>
      <c r="V3572" s="181">
        <v>7278.4232176113519</v>
      </c>
      <c r="W3572" s="181">
        <v>7571.3536702718002</v>
      </c>
      <c r="X3572" s="181">
        <v>7871.2932625153853</v>
      </c>
      <c r="Y3572" s="181">
        <v>8177.9138913576062</v>
      </c>
    </row>
    <row r="3573" spans="1:25" x14ac:dyDescent="0.25">
      <c r="A3573" s="178" t="s">
        <v>3205</v>
      </c>
      <c r="B3573" s="178" t="s">
        <v>278</v>
      </c>
      <c r="C3573" s="178" t="s">
        <v>676</v>
      </c>
      <c r="D3573" s="178" t="s">
        <v>3234</v>
      </c>
      <c r="E3573" s="181">
        <v>1888.1168449726745</v>
      </c>
      <c r="F3573" s="181">
        <v>2012.4265838330516</v>
      </c>
      <c r="G3573" s="181">
        <v>2146.4975046262684</v>
      </c>
      <c r="H3573" s="181">
        <v>2290.4002027102247</v>
      </c>
      <c r="I3573" s="181">
        <v>2444.4411431879976</v>
      </c>
      <c r="J3573" s="182">
        <v>2608.8048638179043</v>
      </c>
      <c r="K3573" s="181">
        <v>2783.7642686852355</v>
      </c>
      <c r="L3573" s="181">
        <v>2969.6933146221963</v>
      </c>
      <c r="M3573" s="181">
        <v>3166.8595706774049</v>
      </c>
      <c r="N3573" s="181">
        <v>3375.5454570828479</v>
      </c>
      <c r="O3573" s="181">
        <v>3596.1184903222111</v>
      </c>
      <c r="P3573" s="181">
        <v>3829.103655533454</v>
      </c>
      <c r="Q3573" s="181">
        <v>4075.0542329738441</v>
      </c>
      <c r="R3573" s="181">
        <v>4334.3306620870026</v>
      </c>
      <c r="S3573" s="181">
        <v>4607.3808309128181</v>
      </c>
      <c r="T3573" s="181">
        <v>4894.5823919621889</v>
      </c>
      <c r="U3573" s="181">
        <v>5196.5147008671111</v>
      </c>
      <c r="V3573" s="181">
        <v>5513.86305448861</v>
      </c>
      <c r="W3573" s="181">
        <v>5847.1136080839678</v>
      </c>
      <c r="X3573" s="181">
        <v>6196.7420809818368</v>
      </c>
      <c r="Y3573" s="181">
        <v>6563.1025273022078</v>
      </c>
    </row>
    <row r="3574" spans="1:25" x14ac:dyDescent="0.25">
      <c r="A3574" s="178" t="s">
        <v>3205</v>
      </c>
      <c r="B3574" s="178" t="s">
        <v>278</v>
      </c>
      <c r="C3574" s="178" t="s">
        <v>1323</v>
      </c>
      <c r="D3574" s="178" t="s">
        <v>3235</v>
      </c>
      <c r="E3574" s="181">
        <v>1082.9800163430805</v>
      </c>
      <c r="F3574" s="181">
        <v>1154.281198460633</v>
      </c>
      <c r="G3574" s="181">
        <v>1231.1811680670539</v>
      </c>
      <c r="H3574" s="181">
        <v>1313.7204170217612</v>
      </c>
      <c r="I3574" s="181">
        <v>1402.074726597627</v>
      </c>
      <c r="J3574" s="182">
        <v>1496.3499433713866</v>
      </c>
      <c r="K3574" s="181">
        <v>1596.7025987947538</v>
      </c>
      <c r="L3574" s="181">
        <v>1703.3471858305618</v>
      </c>
      <c r="M3574" s="181">
        <v>1816.4371758772656</v>
      </c>
      <c r="N3574" s="181">
        <v>1936.1345586275411</v>
      </c>
      <c r="O3574" s="181">
        <v>2062.6501330097321</v>
      </c>
      <c r="P3574" s="181">
        <v>2196.2850183188657</v>
      </c>
      <c r="Q3574" s="181">
        <v>2337.3565632739337</v>
      </c>
      <c r="R3574" s="181">
        <v>2486.0715075772919</v>
      </c>
      <c r="S3574" s="181">
        <v>2642.6867494172329</v>
      </c>
      <c r="T3574" s="181">
        <v>2807.4189015121456</v>
      </c>
      <c r="U3574" s="181">
        <v>2980.6002688109934</v>
      </c>
      <c r="V3574" s="181">
        <v>3162.6239216937847</v>
      </c>
      <c r="W3574" s="181">
        <v>3353.7687075368767</v>
      </c>
      <c r="X3574" s="181">
        <v>3554.3074879100873</v>
      </c>
      <c r="Y3574" s="181">
        <v>3764.4433400422836</v>
      </c>
    </row>
    <row r="3575" spans="1:25" x14ac:dyDescent="0.25">
      <c r="A3575" s="178" t="s">
        <v>3205</v>
      </c>
      <c r="B3575" s="178" t="s">
        <v>278</v>
      </c>
      <c r="C3575" s="178" t="s">
        <v>769</v>
      </c>
      <c r="D3575" s="178" t="s">
        <v>3236</v>
      </c>
      <c r="E3575" s="181">
        <v>9116.0958304534579</v>
      </c>
      <c r="F3575" s="181">
        <v>9453.3609556535357</v>
      </c>
      <c r="G3575" s="181">
        <v>9810.3107242656861</v>
      </c>
      <c r="H3575" s="181">
        <v>10184.739578547393</v>
      </c>
      <c r="I3575" s="181">
        <v>10575.583050412488</v>
      </c>
      <c r="J3575" s="182">
        <v>10981.268507702807</v>
      </c>
      <c r="K3575" s="181">
        <v>11400.648383315287</v>
      </c>
      <c r="L3575" s="181">
        <v>11833.000331407538</v>
      </c>
      <c r="M3575" s="181">
        <v>12277.169763893546</v>
      </c>
      <c r="N3575" s="181">
        <v>12732.08696354693</v>
      </c>
      <c r="O3575" s="181">
        <v>13197.017986456598</v>
      </c>
      <c r="P3575" s="181">
        <v>13671.781804217851</v>
      </c>
      <c r="Q3575" s="181">
        <v>14156.228644705621</v>
      </c>
      <c r="R3575" s="181">
        <v>14649.486295568886</v>
      </c>
      <c r="S3575" s="181">
        <v>15150.977274437939</v>
      </c>
      <c r="T3575" s="181">
        <v>15659.877456711554</v>
      </c>
      <c r="U3575" s="181">
        <v>16175.996937179742</v>
      </c>
      <c r="V3575" s="181">
        <v>16699.40706985478</v>
      </c>
      <c r="W3575" s="181">
        <v>17229.504507584596</v>
      </c>
      <c r="X3575" s="181">
        <v>17765.63995762332</v>
      </c>
      <c r="Y3575" s="181">
        <v>18306.815502692923</v>
      </c>
    </row>
    <row r="3576" spans="1:25" x14ac:dyDescent="0.25">
      <c r="A3576" s="178" t="s">
        <v>3205</v>
      </c>
      <c r="B3576" s="178" t="s">
        <v>278</v>
      </c>
      <c r="C3576" s="178" t="s">
        <v>240</v>
      </c>
      <c r="D3576" s="178" t="s">
        <v>241</v>
      </c>
      <c r="E3576" s="181">
        <v>11346.953542021603</v>
      </c>
      <c r="F3576" s="181">
        <v>12049.940259438401</v>
      </c>
      <c r="G3576" s="181">
        <v>12807.559228418475</v>
      </c>
      <c r="H3576" s="181">
        <v>13619.882339138234</v>
      </c>
      <c r="I3576" s="181">
        <v>14488.406849906412</v>
      </c>
      <c r="J3576" s="182">
        <v>15413.917556052817</v>
      </c>
      <c r="K3576" s="181">
        <v>16397.736477357714</v>
      </c>
      <c r="L3576" s="181">
        <v>17441.788885439601</v>
      </c>
      <c r="M3576" s="181">
        <v>18547.379780495394</v>
      </c>
      <c r="N3576" s="181">
        <v>19715.910885334859</v>
      </c>
      <c r="O3576" s="181">
        <v>20949.288400232046</v>
      </c>
      <c r="P3576" s="181">
        <v>22250.337060419573</v>
      </c>
      <c r="Q3576" s="181">
        <v>23622.040483330216</v>
      </c>
      <c r="R3576" s="181">
        <v>25066.261442590341</v>
      </c>
      <c r="S3576" s="181">
        <v>26585.372842445977</v>
      </c>
      <c r="T3576" s="181">
        <v>28181.344360777079</v>
      </c>
      <c r="U3576" s="181">
        <v>29857.309538305166</v>
      </c>
      <c r="V3576" s="181">
        <v>31617.005042276571</v>
      </c>
      <c r="W3576" s="181">
        <v>33463.019705276289</v>
      </c>
      <c r="X3576" s="181">
        <v>35397.884360474956</v>
      </c>
      <c r="Y3576" s="181">
        <v>37423.438450324407</v>
      </c>
    </row>
    <row r="3577" spans="1:25" x14ac:dyDescent="0.25">
      <c r="A3577" s="178" t="s">
        <v>3205</v>
      </c>
      <c r="B3577" s="178" t="s">
        <v>286</v>
      </c>
      <c r="C3577" s="178" t="s">
        <v>218</v>
      </c>
      <c r="D3577" s="178" t="s">
        <v>277</v>
      </c>
      <c r="E3577" s="181">
        <v>49948.831988546663</v>
      </c>
      <c r="F3577" s="181">
        <v>51625.583084154845</v>
      </c>
      <c r="G3577" s="181">
        <v>53174.300977280058</v>
      </c>
      <c r="H3577" s="181">
        <v>54618.770991166966</v>
      </c>
      <c r="I3577" s="181">
        <v>55980.979391259723</v>
      </c>
      <c r="J3577" s="182">
        <v>57273.939006866647</v>
      </c>
      <c r="K3577" s="181">
        <v>58509.430673414281</v>
      </c>
      <c r="L3577" s="181">
        <v>59697.240625939827</v>
      </c>
      <c r="M3577" s="181">
        <v>60842.205027278615</v>
      </c>
      <c r="N3577" s="181">
        <v>61947.88418677439</v>
      </c>
      <c r="O3577" s="181">
        <v>63018.304832746551</v>
      </c>
      <c r="P3577" s="181">
        <v>64058.888453306055</v>
      </c>
      <c r="Q3577" s="181">
        <v>65074.158552334455</v>
      </c>
      <c r="R3577" s="181">
        <v>66064.421583521747</v>
      </c>
      <c r="S3577" s="181">
        <v>67031.291293855451</v>
      </c>
      <c r="T3577" s="181">
        <v>67976.190022544673</v>
      </c>
      <c r="U3577" s="181">
        <v>68898.050900457296</v>
      </c>
      <c r="V3577" s="181">
        <v>69795.422670830259</v>
      </c>
      <c r="W3577" s="181">
        <v>70668.656380412634</v>
      </c>
      <c r="X3577" s="181">
        <v>71518.085461623952</v>
      </c>
      <c r="Y3577" s="181">
        <v>72343.925901975905</v>
      </c>
    </row>
    <row r="3578" spans="1:25" x14ac:dyDescent="0.25">
      <c r="A3578" s="178" t="s">
        <v>3205</v>
      </c>
      <c r="B3578" s="178" t="s">
        <v>286</v>
      </c>
      <c r="C3578" s="178" t="s">
        <v>560</v>
      </c>
      <c r="D3578" s="178" t="s">
        <v>2711</v>
      </c>
      <c r="E3578" s="181">
        <v>2136.3271706117166</v>
      </c>
      <c r="F3578" s="181">
        <v>2235.5705317271536</v>
      </c>
      <c r="G3578" s="181">
        <v>2331.3430075988181</v>
      </c>
      <c r="H3578" s="181">
        <v>2424.5284751854847</v>
      </c>
      <c r="I3578" s="181">
        <v>2515.9779881830818</v>
      </c>
      <c r="J3578" s="182">
        <v>2606.1798172950957</v>
      </c>
      <c r="K3578" s="181">
        <v>2695.5921084158863</v>
      </c>
      <c r="L3578" s="181">
        <v>2784.6046295183774</v>
      </c>
      <c r="M3578" s="181">
        <v>2873.3941835982423</v>
      </c>
      <c r="N3578" s="181">
        <v>2962.0863876176577</v>
      </c>
      <c r="O3578" s="181">
        <v>3050.8365359305403</v>
      </c>
      <c r="P3578" s="181">
        <v>3139.8767438127279</v>
      </c>
      <c r="Q3578" s="181">
        <v>3229.4067020345974</v>
      </c>
      <c r="R3578" s="181">
        <v>3319.4245187775396</v>
      </c>
      <c r="S3578" s="181">
        <v>3409.9948718239939</v>
      </c>
      <c r="T3578" s="181">
        <v>3501.1759688748148</v>
      </c>
      <c r="U3578" s="181">
        <v>3592.899217457868</v>
      </c>
      <c r="V3578" s="181">
        <v>3685.0723617552148</v>
      </c>
      <c r="W3578" s="181">
        <v>3777.6950087598511</v>
      </c>
      <c r="X3578" s="181">
        <v>3870.7659993411435</v>
      </c>
      <c r="Y3578" s="181">
        <v>3964.27788930922</v>
      </c>
    </row>
    <row r="3579" spans="1:25" x14ac:dyDescent="0.25">
      <c r="A3579" s="178" t="s">
        <v>3205</v>
      </c>
      <c r="B3579" s="178" t="s">
        <v>286</v>
      </c>
      <c r="C3579" s="178" t="s">
        <v>475</v>
      </c>
      <c r="D3579" s="178" t="s">
        <v>3237</v>
      </c>
      <c r="E3579" s="181">
        <v>3101.9389288112138</v>
      </c>
      <c r="F3579" s="181">
        <v>3246.0399117996458</v>
      </c>
      <c r="G3579" s="181">
        <v>3385.1011826114022</v>
      </c>
      <c r="H3579" s="181">
        <v>3520.4061272298759</v>
      </c>
      <c r="I3579" s="181">
        <v>3653.1904723856078</v>
      </c>
      <c r="J3579" s="182">
        <v>3784.163185283518</v>
      </c>
      <c r="K3579" s="181">
        <v>3913.9894920202169</v>
      </c>
      <c r="L3579" s="181">
        <v>4043.2353342103825</v>
      </c>
      <c r="M3579" s="181">
        <v>4172.1574291314791</v>
      </c>
      <c r="N3579" s="181">
        <v>4300.9381721349555</v>
      </c>
      <c r="O3579" s="181">
        <v>4429.8030500322247</v>
      </c>
      <c r="P3579" s="181">
        <v>4559.0890933212368</v>
      </c>
      <c r="Q3579" s="181">
        <v>4689.0862522412972</v>
      </c>
      <c r="R3579" s="181">
        <v>4819.7917798789804</v>
      </c>
      <c r="S3579" s="181">
        <v>4951.2995881284642</v>
      </c>
      <c r="T3579" s="181">
        <v>5083.6941943500678</v>
      </c>
      <c r="U3579" s="181">
        <v>5216.8760025350593</v>
      </c>
      <c r="V3579" s="181">
        <v>5350.7110575865754</v>
      </c>
      <c r="W3579" s="181">
        <v>5485.1987888599397</v>
      </c>
      <c r="X3579" s="181">
        <v>5620.3375133018808</v>
      </c>
      <c r="Y3579" s="181">
        <v>5756.1164219770089</v>
      </c>
    </row>
    <row r="3580" spans="1:25" x14ac:dyDescent="0.25">
      <c r="A3580" s="178" t="s">
        <v>3205</v>
      </c>
      <c r="B3580" s="178" t="s">
        <v>286</v>
      </c>
      <c r="C3580" s="178" t="s">
        <v>503</v>
      </c>
      <c r="D3580" s="178" t="s">
        <v>2780</v>
      </c>
      <c r="E3580" s="181">
        <v>4624.9858660343953</v>
      </c>
      <c r="F3580" s="181">
        <v>4689.0129636177326</v>
      </c>
      <c r="G3580" s="181">
        <v>4737.5045909254732</v>
      </c>
      <c r="H3580" s="181">
        <v>4773.3267997349303</v>
      </c>
      <c r="I3580" s="181">
        <v>4799.0041800268318</v>
      </c>
      <c r="J3580" s="182">
        <v>4816.1397402408347</v>
      </c>
      <c r="K3580" s="181">
        <v>4826.1330408096701</v>
      </c>
      <c r="L3580" s="181">
        <v>4830.1327360082551</v>
      </c>
      <c r="M3580" s="181">
        <v>4828.8214186916339</v>
      </c>
      <c r="N3580" s="181">
        <v>4822.7424271234058</v>
      </c>
      <c r="O3580" s="181">
        <v>4812.4440949448754</v>
      </c>
      <c r="P3580" s="181">
        <v>4798.5471902786894</v>
      </c>
      <c r="Q3580" s="181">
        <v>4781.567858548523</v>
      </c>
      <c r="R3580" s="181">
        <v>4761.6864037698961</v>
      </c>
      <c r="S3580" s="181">
        <v>4739.1682766433605</v>
      </c>
      <c r="T3580" s="181">
        <v>4714.251566834906</v>
      </c>
      <c r="U3580" s="181">
        <v>4686.9925332427647</v>
      </c>
      <c r="V3580" s="181">
        <v>4657.4227262343402</v>
      </c>
      <c r="W3580" s="181">
        <v>4625.6944424230496</v>
      </c>
      <c r="X3580" s="181">
        <v>4591.9524036864268</v>
      </c>
      <c r="Y3580" s="181">
        <v>4556.3278045645538</v>
      </c>
    </row>
    <row r="3581" spans="1:25" x14ac:dyDescent="0.25">
      <c r="A3581" s="178" t="s">
        <v>3205</v>
      </c>
      <c r="B3581" s="178" t="s">
        <v>286</v>
      </c>
      <c r="C3581" s="178" t="s">
        <v>528</v>
      </c>
      <c r="D3581" s="178" t="s">
        <v>3238</v>
      </c>
      <c r="E3581" s="181">
        <v>18242.040849434459</v>
      </c>
      <c r="F3581" s="181">
        <v>18174.00292782042</v>
      </c>
      <c r="G3581" s="181">
        <v>18043.673099655774</v>
      </c>
      <c r="H3581" s="181">
        <v>17864.983585158912</v>
      </c>
      <c r="I3581" s="181">
        <v>17649.756865138163</v>
      </c>
      <c r="J3581" s="182">
        <v>17405.753333972109</v>
      </c>
      <c r="K3581" s="181">
        <v>17139.54076007858</v>
      </c>
      <c r="L3581" s="181">
        <v>16856.410665411462</v>
      </c>
      <c r="M3581" s="181">
        <v>16559.732926235254</v>
      </c>
      <c r="N3581" s="181">
        <v>16252.208967845019</v>
      </c>
      <c r="O3581" s="181">
        <v>15936.39823018628</v>
      </c>
      <c r="P3581" s="181">
        <v>15614.942616895143</v>
      </c>
      <c r="Q3581" s="181">
        <v>15289.986156397888</v>
      </c>
      <c r="R3581" s="181">
        <v>14962.484207740612</v>
      </c>
      <c r="S3581" s="181">
        <v>14633.600375727623</v>
      </c>
      <c r="T3581" s="181">
        <v>14304.34451529113</v>
      </c>
      <c r="U3581" s="181">
        <v>13975.122235706767</v>
      </c>
      <c r="V3581" s="181">
        <v>13646.244798857946</v>
      </c>
      <c r="W3581" s="181">
        <v>13318.355016984546</v>
      </c>
      <c r="X3581" s="181">
        <v>12992.034647584775</v>
      </c>
      <c r="Y3581" s="181">
        <v>12667.791312001276</v>
      </c>
    </row>
    <row r="3582" spans="1:25" x14ac:dyDescent="0.25">
      <c r="A3582" s="178" t="s">
        <v>3205</v>
      </c>
      <c r="B3582" s="178" t="s">
        <v>286</v>
      </c>
      <c r="C3582" s="178" t="s">
        <v>1482</v>
      </c>
      <c r="D3582" s="178" t="s">
        <v>3239</v>
      </c>
      <c r="E3582" s="181">
        <v>4579.2944579177001</v>
      </c>
      <c r="F3582" s="181">
        <v>4792.0261873048785</v>
      </c>
      <c r="G3582" s="181">
        <v>4997.3179487978487</v>
      </c>
      <c r="H3582" s="181">
        <v>5197.0643645848586</v>
      </c>
      <c r="I3582" s="181">
        <v>5393.089699004614</v>
      </c>
      <c r="J3582" s="182">
        <v>5586.4405779471927</v>
      </c>
      <c r="K3582" s="181">
        <v>5778.0990536861509</v>
      </c>
      <c r="L3582" s="181">
        <v>5968.9006079505216</v>
      </c>
      <c r="M3582" s="181">
        <v>6159.2242243479513</v>
      </c>
      <c r="N3582" s="181">
        <v>6349.3391673743599</v>
      </c>
      <c r="O3582" s="181">
        <v>6539.5783160868605</v>
      </c>
      <c r="P3582" s="181">
        <v>6730.4392179636034</v>
      </c>
      <c r="Q3582" s="181">
        <v>6922.3499173840555</v>
      </c>
      <c r="R3582" s="181">
        <v>7115.3063591666933</v>
      </c>
      <c r="S3582" s="181">
        <v>7309.4471824744451</v>
      </c>
      <c r="T3582" s="181">
        <v>7504.8971576166514</v>
      </c>
      <c r="U3582" s="181">
        <v>7701.5092541516169</v>
      </c>
      <c r="V3582" s="181">
        <v>7899.0857184011556</v>
      </c>
      <c r="W3582" s="181">
        <v>8097.6257079405577</v>
      </c>
      <c r="X3582" s="181">
        <v>8297.126738131441</v>
      </c>
      <c r="Y3582" s="181">
        <v>8497.5728520839184</v>
      </c>
    </row>
    <row r="3583" spans="1:25" x14ac:dyDescent="0.25">
      <c r="A3583" s="178" t="s">
        <v>3205</v>
      </c>
      <c r="B3583" s="178" t="s">
        <v>286</v>
      </c>
      <c r="C3583" s="178" t="s">
        <v>240</v>
      </c>
      <c r="D3583" s="178" t="s">
        <v>241</v>
      </c>
      <c r="E3583" s="181">
        <v>2134.2964413620857</v>
      </c>
      <c r="F3583" s="181">
        <v>2233.4454646817858</v>
      </c>
      <c r="G3583" s="181">
        <v>2329.1269020782875</v>
      </c>
      <c r="H3583" s="181">
        <v>2422.2237903231426</v>
      </c>
      <c r="I3583" s="181">
        <v>2513.5863741258754</v>
      </c>
      <c r="J3583" s="182">
        <v>2603.7024600543232</v>
      </c>
      <c r="K3583" s="181">
        <v>2693.0297585029462</v>
      </c>
      <c r="L3583" s="181">
        <v>2781.9576669427925</v>
      </c>
      <c r="M3583" s="181">
        <v>2870.6628203058517</v>
      </c>
      <c r="N3583" s="181">
        <v>2959.270716146541</v>
      </c>
      <c r="O3583" s="181">
        <v>3047.9365012005701</v>
      </c>
      <c r="P3583" s="181">
        <v>3136.8920701018806</v>
      </c>
      <c r="Q3583" s="181">
        <v>3226.3369238007244</v>
      </c>
      <c r="R3583" s="181">
        <v>3316.2691722767995</v>
      </c>
      <c r="S3583" s="181">
        <v>3406.7534318317639</v>
      </c>
      <c r="T3583" s="181">
        <v>3497.8478548359576</v>
      </c>
      <c r="U3583" s="181">
        <v>3589.4839140192157</v>
      </c>
      <c r="V3583" s="181">
        <v>3681.5694412592438</v>
      </c>
      <c r="W3583" s="181">
        <v>3774.1040439226181</v>
      </c>
      <c r="X3583" s="181">
        <v>3867.0865639805406</v>
      </c>
      <c r="Y3583" s="181">
        <v>3960.5095643193658</v>
      </c>
    </row>
    <row r="3584" spans="1:25" x14ac:dyDescent="0.25">
      <c r="A3584" s="178" t="s">
        <v>3205</v>
      </c>
      <c r="B3584" s="178" t="s">
        <v>288</v>
      </c>
      <c r="C3584" s="178" t="s">
        <v>218</v>
      </c>
      <c r="D3584" s="178" t="s">
        <v>3240</v>
      </c>
      <c r="E3584" s="181">
        <v>4641.1253593274096</v>
      </c>
      <c r="F3584" s="181">
        <v>4680.255589165854</v>
      </c>
      <c r="G3584" s="181">
        <v>4710.0714228851994</v>
      </c>
      <c r="H3584" s="181">
        <v>4732.1280060189074</v>
      </c>
      <c r="I3584" s="181">
        <v>4747.9057495072129</v>
      </c>
      <c r="J3584" s="182">
        <v>4758.1991384432549</v>
      </c>
      <c r="K3584" s="181">
        <v>4763.7980433813154</v>
      </c>
      <c r="L3584" s="181">
        <v>4765.3590810591759</v>
      </c>
      <c r="M3584" s="181">
        <v>4763.2113540787323</v>
      </c>
      <c r="N3584" s="181">
        <v>4757.582117298205</v>
      </c>
      <c r="O3584" s="181">
        <v>4748.7969002728787</v>
      </c>
      <c r="P3584" s="181">
        <v>4737.3068504954254</v>
      </c>
      <c r="Q3584" s="181">
        <v>4723.5172193823619</v>
      </c>
      <c r="R3584" s="181">
        <v>4707.5403121271229</v>
      </c>
      <c r="S3584" s="181">
        <v>4689.5717955100999</v>
      </c>
      <c r="T3584" s="181">
        <v>4669.5888934648674</v>
      </c>
      <c r="U3584" s="181">
        <v>4647.5072908930333</v>
      </c>
      <c r="V3584" s="181">
        <v>4623.4044546660525</v>
      </c>
      <c r="W3584" s="181">
        <v>4597.3957826606511</v>
      </c>
      <c r="X3584" s="181">
        <v>4569.5633876486445</v>
      </c>
      <c r="Y3584" s="181">
        <v>4539.7822064033062</v>
      </c>
    </row>
    <row r="3585" spans="1:25" x14ac:dyDescent="0.25">
      <c r="A3585" s="178" t="s">
        <v>3205</v>
      </c>
      <c r="B3585" s="178" t="s">
        <v>288</v>
      </c>
      <c r="C3585" s="178" t="s">
        <v>475</v>
      </c>
      <c r="D3585" s="178" t="s">
        <v>3241</v>
      </c>
      <c r="E3585" s="181">
        <v>2122.4410848587913</v>
      </c>
      <c r="F3585" s="181">
        <v>2166.0997834744203</v>
      </c>
      <c r="G3585" s="181">
        <v>2206.1392672952215</v>
      </c>
      <c r="H3585" s="181">
        <v>2243.1507418502911</v>
      </c>
      <c r="I3585" s="181">
        <v>2277.7214328494492</v>
      </c>
      <c r="J3585" s="182">
        <v>2310.136685497122</v>
      </c>
      <c r="K3585" s="181">
        <v>2340.6956507370733</v>
      </c>
      <c r="L3585" s="181">
        <v>2369.6476889680789</v>
      </c>
      <c r="M3585" s="181">
        <v>2397.0911374798516</v>
      </c>
      <c r="N3585" s="181">
        <v>2423.0787582299818</v>
      </c>
      <c r="O3585" s="181">
        <v>2447.7179727013136</v>
      </c>
      <c r="P3585" s="181">
        <v>2471.1883099123675</v>
      </c>
      <c r="Q3585" s="181">
        <v>2493.6550167600303</v>
      </c>
      <c r="R3585" s="181">
        <v>2515.1359191547463</v>
      </c>
      <c r="S3585" s="181">
        <v>2535.6957606115252</v>
      </c>
      <c r="T3585" s="181">
        <v>2555.2838280238075</v>
      </c>
      <c r="U3585" s="181">
        <v>2573.8137841117868</v>
      </c>
      <c r="V3585" s="181">
        <v>2591.2867441824988</v>
      </c>
      <c r="W3585" s="181">
        <v>2607.7263957316777</v>
      </c>
      <c r="X3585" s="181">
        <v>2623.1394541830664</v>
      </c>
      <c r="Y3585" s="181">
        <v>2637.4135643835057</v>
      </c>
    </row>
    <row r="3586" spans="1:25" x14ac:dyDescent="0.25">
      <c r="A3586" s="178" t="s">
        <v>3205</v>
      </c>
      <c r="B3586" s="178" t="s">
        <v>288</v>
      </c>
      <c r="C3586" s="178" t="s">
        <v>972</v>
      </c>
      <c r="D3586" s="178" t="s">
        <v>3242</v>
      </c>
      <c r="E3586" s="181">
        <v>6258.610379478293</v>
      </c>
      <c r="F3586" s="181">
        <v>6342.2275519945897</v>
      </c>
      <c r="G3586" s="181">
        <v>6413.8289652770227</v>
      </c>
      <c r="H3586" s="181">
        <v>6475.3611940521532</v>
      </c>
      <c r="I3586" s="181">
        <v>6528.7078645653828</v>
      </c>
      <c r="J3586" s="182">
        <v>6574.8430974229123</v>
      </c>
      <c r="K3586" s="181">
        <v>6614.7548499810464</v>
      </c>
      <c r="L3586" s="181">
        <v>6649.2655173558251</v>
      </c>
      <c r="M3586" s="181">
        <v>6678.7552586772899</v>
      </c>
      <c r="N3586" s="181">
        <v>6703.4689507581379</v>
      </c>
      <c r="O3586" s="181">
        <v>6723.7961369004061</v>
      </c>
      <c r="P3586" s="181">
        <v>6740.3134024338233</v>
      </c>
      <c r="Q3586" s="181">
        <v>6753.5436216447333</v>
      </c>
      <c r="R3586" s="181">
        <v>6763.5995507128528</v>
      </c>
      <c r="S3586" s="181">
        <v>6770.7169813952751</v>
      </c>
      <c r="T3586" s="181">
        <v>6774.8198476455682</v>
      </c>
      <c r="U3586" s="181">
        <v>6775.7412986598965</v>
      </c>
      <c r="V3586" s="181">
        <v>6773.5486727403177</v>
      </c>
      <c r="W3586" s="181">
        <v>6768.3669215755617</v>
      </c>
      <c r="X3586" s="181">
        <v>6760.2746404087729</v>
      </c>
      <c r="Y3586" s="181">
        <v>6749.0443876044565</v>
      </c>
    </row>
    <row r="3587" spans="1:25" x14ac:dyDescent="0.25">
      <c r="A3587" s="178" t="s">
        <v>3205</v>
      </c>
      <c r="B3587" s="178" t="s">
        <v>288</v>
      </c>
      <c r="C3587" s="178" t="s">
        <v>240</v>
      </c>
      <c r="D3587" s="178" t="s">
        <v>241</v>
      </c>
      <c r="E3587" s="181">
        <v>4595.404991295507</v>
      </c>
      <c r="F3587" s="181">
        <v>4793.074613474686</v>
      </c>
      <c r="G3587" s="181">
        <v>4989.0314130170764</v>
      </c>
      <c r="H3587" s="181">
        <v>5184.2908239979652</v>
      </c>
      <c r="I3587" s="181">
        <v>5379.9605124578075</v>
      </c>
      <c r="J3587" s="182">
        <v>5576.5261036542806</v>
      </c>
      <c r="K3587" s="181">
        <v>5774.5559518303398</v>
      </c>
      <c r="L3587" s="181">
        <v>5974.5473852486739</v>
      </c>
      <c r="M3587" s="181">
        <v>6176.6551913993781</v>
      </c>
      <c r="N3587" s="181">
        <v>6380.9291849188057</v>
      </c>
      <c r="O3587" s="181">
        <v>6587.5716849738874</v>
      </c>
      <c r="P3587" s="181">
        <v>6797.0020555318506</v>
      </c>
      <c r="Q3587" s="181">
        <v>7009.6367776793577</v>
      </c>
      <c r="R3587" s="181">
        <v>7225.5046666121043</v>
      </c>
      <c r="S3587" s="181">
        <v>7444.7728926426971</v>
      </c>
      <c r="T3587" s="181">
        <v>7667.2749721430437</v>
      </c>
      <c r="U3587" s="181">
        <v>7892.7182101227882</v>
      </c>
      <c r="V3587" s="181">
        <v>8121.0564932180951</v>
      </c>
      <c r="W3587" s="181">
        <v>8352.3111383537798</v>
      </c>
      <c r="X3587" s="181">
        <v>8586.449179235502</v>
      </c>
      <c r="Y3587" s="181">
        <v>8823.0358240552814</v>
      </c>
    </row>
    <row r="3588" spans="1:25" x14ac:dyDescent="0.25">
      <c r="A3588" s="178" t="s">
        <v>3205</v>
      </c>
      <c r="B3588" s="178" t="s">
        <v>291</v>
      </c>
      <c r="C3588" s="178" t="s">
        <v>218</v>
      </c>
      <c r="D3588" s="178" t="s">
        <v>3243</v>
      </c>
      <c r="E3588" s="181">
        <v>4721.1121906659264</v>
      </c>
      <c r="F3588" s="181">
        <v>4824.0237276863727</v>
      </c>
      <c r="G3588" s="181">
        <v>4923.2802180504168</v>
      </c>
      <c r="H3588" s="181">
        <v>5019.87248751471</v>
      </c>
      <c r="I3588" s="181">
        <v>5114.6147840674821</v>
      </c>
      <c r="J3588" s="182">
        <v>5207.7216154571606</v>
      </c>
      <c r="K3588" s="181">
        <v>5299.4882118219812</v>
      </c>
      <c r="L3588" s="181">
        <v>5390.1162322264909</v>
      </c>
      <c r="M3588" s="181">
        <v>5479.4646841730582</v>
      </c>
      <c r="N3588" s="181">
        <v>5567.3873994597479</v>
      </c>
      <c r="O3588" s="181">
        <v>5653.8459555882282</v>
      </c>
      <c r="P3588" s="181">
        <v>5738.9694001968483</v>
      </c>
      <c r="Q3588" s="181">
        <v>5822.8496041216886</v>
      </c>
      <c r="R3588" s="181">
        <v>5905.2620808914671</v>
      </c>
      <c r="S3588" s="181">
        <v>5986.1630455686491</v>
      </c>
      <c r="T3588" s="181">
        <v>6065.6543402106045</v>
      </c>
      <c r="U3588" s="181">
        <v>6143.5006189775841</v>
      </c>
      <c r="V3588" s="181">
        <v>6219.3077095494673</v>
      </c>
      <c r="W3588" s="181">
        <v>6293.0070412731984</v>
      </c>
      <c r="X3588" s="181">
        <v>6364.5806581211245</v>
      </c>
      <c r="Y3588" s="181">
        <v>6434.1733368801497</v>
      </c>
    </row>
    <row r="3589" spans="1:25" x14ac:dyDescent="0.25">
      <c r="A3589" s="178" t="s">
        <v>3205</v>
      </c>
      <c r="B3589" s="178" t="s">
        <v>291</v>
      </c>
      <c r="C3589" s="178" t="s">
        <v>560</v>
      </c>
      <c r="D3589" s="178" t="s">
        <v>3244</v>
      </c>
      <c r="E3589" s="181">
        <v>5373.6318949517226</v>
      </c>
      <c r="F3589" s="181">
        <v>5449.5748886841238</v>
      </c>
      <c r="G3589" s="181">
        <v>5519.9779476371887</v>
      </c>
      <c r="H3589" s="181">
        <v>5586.0532426367436</v>
      </c>
      <c r="I3589" s="181">
        <v>5648.7832752201311</v>
      </c>
      <c r="J3589" s="182">
        <v>5708.4649812322405</v>
      </c>
      <c r="K3589" s="181">
        <v>5765.4752068836651</v>
      </c>
      <c r="L3589" s="181">
        <v>5820.079360456466</v>
      </c>
      <c r="M3589" s="181">
        <v>5872.1684603879658</v>
      </c>
      <c r="N3589" s="181">
        <v>5921.6319885858393</v>
      </c>
      <c r="O3589" s="181">
        <v>5968.4772239002768</v>
      </c>
      <c r="P3589" s="181">
        <v>6012.8874703717274</v>
      </c>
      <c r="Q3589" s="181">
        <v>6055.0026543933027</v>
      </c>
      <c r="R3589" s="181">
        <v>6094.6327254948301</v>
      </c>
      <c r="S3589" s="181">
        <v>6131.7791145991077</v>
      </c>
      <c r="T3589" s="181">
        <v>6166.592009061018</v>
      </c>
      <c r="U3589" s="181">
        <v>6198.8776146743676</v>
      </c>
      <c r="V3589" s="181">
        <v>6228.2896027805446</v>
      </c>
      <c r="W3589" s="181">
        <v>6254.8164383803041</v>
      </c>
      <c r="X3589" s="181">
        <v>6278.4977589956616</v>
      </c>
      <c r="Y3589" s="181">
        <v>6299.5322451424026</v>
      </c>
    </row>
    <row r="3590" spans="1:25" x14ac:dyDescent="0.25">
      <c r="A3590" s="178" t="s">
        <v>3205</v>
      </c>
      <c r="B3590" s="178" t="s">
        <v>291</v>
      </c>
      <c r="C3590" s="178" t="s">
        <v>475</v>
      </c>
      <c r="D3590" s="178" t="s">
        <v>3245</v>
      </c>
      <c r="E3590" s="181">
        <v>2489.1289031089032</v>
      </c>
      <c r="F3590" s="181">
        <v>2496.8329785852102</v>
      </c>
      <c r="G3590" s="181">
        <v>2501.5639040546876</v>
      </c>
      <c r="H3590" s="181">
        <v>2503.9561660179734</v>
      </c>
      <c r="I3590" s="181">
        <v>2504.516838232908</v>
      </c>
      <c r="J3590" s="182">
        <v>2503.4318689815973</v>
      </c>
      <c r="K3590" s="181">
        <v>2500.9150287555399</v>
      </c>
      <c r="L3590" s="181">
        <v>2497.1241004124927</v>
      </c>
      <c r="M3590" s="181">
        <v>2492.0521010082953</v>
      </c>
      <c r="N3590" s="181">
        <v>2485.6925899889143</v>
      </c>
      <c r="O3590" s="181">
        <v>2478.0892109730739</v>
      </c>
      <c r="P3590" s="181">
        <v>2469.3569033188915</v>
      </c>
      <c r="Q3590" s="181">
        <v>2459.5888640916201</v>
      </c>
      <c r="R3590" s="181">
        <v>2448.7424594331069</v>
      </c>
      <c r="S3590" s="181">
        <v>2436.8537552554603</v>
      </c>
      <c r="T3590" s="181">
        <v>2424.0165039440235</v>
      </c>
      <c r="U3590" s="181">
        <v>2410.1873950557647</v>
      </c>
      <c r="V3590" s="181">
        <v>2395.2670432562668</v>
      </c>
      <c r="W3590" s="181">
        <v>2379.2884800108463</v>
      </c>
      <c r="X3590" s="181">
        <v>2362.3033654591632</v>
      </c>
      <c r="Y3590" s="181">
        <v>2344.4210950746906</v>
      </c>
    </row>
    <row r="3591" spans="1:25" x14ac:dyDescent="0.25">
      <c r="A3591" s="178" t="s">
        <v>3205</v>
      </c>
      <c r="B3591" s="178" t="s">
        <v>291</v>
      </c>
      <c r="C3591" s="178" t="s">
        <v>240</v>
      </c>
      <c r="D3591" s="178" t="s">
        <v>241</v>
      </c>
      <c r="E3591" s="181">
        <v>3318.4997422011302</v>
      </c>
      <c r="F3591" s="181">
        <v>3392.4831023865249</v>
      </c>
      <c r="G3591" s="181">
        <v>3465.7060478342992</v>
      </c>
      <c r="H3591" s="181">
        <v>3538.978364028666</v>
      </c>
      <c r="I3591" s="181">
        <v>3612.9849333245083</v>
      </c>
      <c r="J3591" s="182">
        <v>3687.9880880010205</v>
      </c>
      <c r="K3591" s="181">
        <v>3764.3075440056955</v>
      </c>
      <c r="L3591" s="181">
        <v>3842.198013240084</v>
      </c>
      <c r="M3591" s="181">
        <v>3921.6707423566818</v>
      </c>
      <c r="N3591" s="181">
        <v>4002.7313861813595</v>
      </c>
      <c r="O3591" s="181">
        <v>4085.4610421294528</v>
      </c>
      <c r="P3591" s="181">
        <v>4170.061313179016</v>
      </c>
      <c r="Q3591" s="181">
        <v>4256.7083026568844</v>
      </c>
      <c r="R3591" s="181">
        <v>4345.3468460949052</v>
      </c>
      <c r="S3591" s="181">
        <v>4436.0510405427303</v>
      </c>
      <c r="T3591" s="181">
        <v>4529.0022742835099</v>
      </c>
      <c r="U3591" s="181">
        <v>4624.1300672914313</v>
      </c>
      <c r="V3591" s="181">
        <v>4721.2370756028231</v>
      </c>
      <c r="W3591" s="181">
        <v>4820.363756136212</v>
      </c>
      <c r="X3591" s="181">
        <v>4921.5859294980673</v>
      </c>
      <c r="Y3591" s="181">
        <v>5025.103997323471</v>
      </c>
    </row>
    <row r="3592" spans="1:25" x14ac:dyDescent="0.25">
      <c r="A3592" s="178" t="s">
        <v>3205</v>
      </c>
      <c r="B3592" s="178" t="s">
        <v>293</v>
      </c>
      <c r="C3592" s="178" t="s">
        <v>218</v>
      </c>
      <c r="D3592" s="178" t="s">
        <v>3246</v>
      </c>
      <c r="E3592" s="181">
        <v>164840.5219405425</v>
      </c>
      <c r="F3592" s="181">
        <v>166276.25614146848</v>
      </c>
      <c r="G3592" s="181">
        <v>167745.4734020131</v>
      </c>
      <c r="H3592" s="181">
        <v>169222.10764275579</v>
      </c>
      <c r="I3592" s="181">
        <v>170695.29892785856</v>
      </c>
      <c r="J3592" s="182">
        <v>172143.6903194882</v>
      </c>
      <c r="K3592" s="181">
        <v>173553.43258274088</v>
      </c>
      <c r="L3592" s="181">
        <v>174916.77712955332</v>
      </c>
      <c r="M3592" s="181">
        <v>176219.47974887333</v>
      </c>
      <c r="N3592" s="181">
        <v>177449.48698892241</v>
      </c>
      <c r="O3592" s="181">
        <v>178600.91992367528</v>
      </c>
      <c r="P3592" s="181">
        <v>179675.86587286717</v>
      </c>
      <c r="Q3592" s="181">
        <v>180676.63313304403</v>
      </c>
      <c r="R3592" s="181">
        <v>181596.15067795329</v>
      </c>
      <c r="S3592" s="181">
        <v>182432.45296868667</v>
      </c>
      <c r="T3592" s="181">
        <v>183182.32781903385</v>
      </c>
      <c r="U3592" s="181">
        <v>183846.87150874309</v>
      </c>
      <c r="V3592" s="181">
        <v>184429.31826771938</v>
      </c>
      <c r="W3592" s="181">
        <v>184929.11707283926</v>
      </c>
      <c r="X3592" s="181">
        <v>185346.13460095893</v>
      </c>
      <c r="Y3592" s="181">
        <v>185678.21179982246</v>
      </c>
    </row>
    <row r="3593" spans="1:25" x14ac:dyDescent="0.25">
      <c r="A3593" s="178" t="s">
        <v>3205</v>
      </c>
      <c r="B3593" s="178" t="s">
        <v>293</v>
      </c>
      <c r="C3593" s="178" t="s">
        <v>503</v>
      </c>
      <c r="D3593" s="178" t="s">
        <v>3247</v>
      </c>
      <c r="E3593" s="181">
        <v>5472.1203636304635</v>
      </c>
      <c r="F3593" s="181">
        <v>5561.025533036157</v>
      </c>
      <c r="G3593" s="181">
        <v>5652.0819813078051</v>
      </c>
      <c r="H3593" s="181">
        <v>5744.4404801549626</v>
      </c>
      <c r="I3593" s="181">
        <v>5837.7458772913033</v>
      </c>
      <c r="J3593" s="182">
        <v>5931.270426222758</v>
      </c>
      <c r="K3593" s="181">
        <v>6024.5250621938521</v>
      </c>
      <c r="L3593" s="181">
        <v>6117.2195204985865</v>
      </c>
      <c r="M3593" s="181">
        <v>6208.826225836443</v>
      </c>
      <c r="N3593" s="181">
        <v>6298.8799243134081</v>
      </c>
      <c r="O3593" s="181">
        <v>6387.1227700552754</v>
      </c>
      <c r="P3593" s="181">
        <v>6473.5768821303964</v>
      </c>
      <c r="Q3593" s="181">
        <v>6558.27379933676</v>
      </c>
      <c r="R3593" s="181">
        <v>6640.9037315729165</v>
      </c>
      <c r="S3593" s="181">
        <v>6721.3364435462236</v>
      </c>
      <c r="T3593" s="181">
        <v>6799.3923477848366</v>
      </c>
      <c r="U3593" s="181">
        <v>6875.0484600780946</v>
      </c>
      <c r="V3593" s="181">
        <v>6948.3625661084106</v>
      </c>
      <c r="W3593" s="181">
        <v>7019.2514171167359</v>
      </c>
      <c r="X3593" s="181">
        <v>7087.6461386607134</v>
      </c>
      <c r="Y3593" s="181">
        <v>7153.3986683066469</v>
      </c>
    </row>
    <row r="3594" spans="1:25" x14ac:dyDescent="0.25">
      <c r="A3594" s="178" t="s">
        <v>3205</v>
      </c>
      <c r="B3594" s="178" t="s">
        <v>293</v>
      </c>
      <c r="C3594" s="178" t="s">
        <v>528</v>
      </c>
      <c r="D3594" s="178" t="s">
        <v>3248</v>
      </c>
      <c r="E3594" s="181">
        <v>2123.0852746133028</v>
      </c>
      <c r="F3594" s="181">
        <v>2238.6549939546953</v>
      </c>
      <c r="G3594" s="181">
        <v>2360.8109678806804</v>
      </c>
      <c r="H3594" s="181">
        <v>2489.5507167404544</v>
      </c>
      <c r="I3594" s="181">
        <v>2625.0580541375512</v>
      </c>
      <c r="J3594" s="182">
        <v>2767.336265733943</v>
      </c>
      <c r="K3594" s="181">
        <v>2916.469956644522</v>
      </c>
      <c r="L3594" s="181">
        <v>3072.6227360718663</v>
      </c>
      <c r="M3594" s="181">
        <v>3235.826008939539</v>
      </c>
      <c r="N3594" s="181">
        <v>3406.1162679126737</v>
      </c>
      <c r="O3594" s="181">
        <v>3583.6194545043477</v>
      </c>
      <c r="P3594" s="181">
        <v>3768.6118920954486</v>
      </c>
      <c r="Q3594" s="181">
        <v>3961.3857088612367</v>
      </c>
      <c r="R3594" s="181">
        <v>4162.0304539835479</v>
      </c>
      <c r="S3594" s="181">
        <v>4370.7320890256169</v>
      </c>
      <c r="T3594" s="181">
        <v>4587.6379446743294</v>
      </c>
      <c r="U3594" s="181">
        <v>4812.9935561284583</v>
      </c>
      <c r="V3594" s="181">
        <v>5047.106522253649</v>
      </c>
      <c r="W3594" s="181">
        <v>5290.1901168980639</v>
      </c>
      <c r="X3594" s="181">
        <v>5542.4653996156831</v>
      </c>
      <c r="Y3594" s="181">
        <v>5804.0864966765657</v>
      </c>
    </row>
    <row r="3595" spans="1:25" x14ac:dyDescent="0.25">
      <c r="A3595" s="178" t="s">
        <v>3205</v>
      </c>
      <c r="B3595" s="178" t="s">
        <v>293</v>
      </c>
      <c r="C3595" s="178" t="s">
        <v>755</v>
      </c>
      <c r="D3595" s="178" t="s">
        <v>372</v>
      </c>
      <c r="E3595" s="181">
        <v>14740.828687264924</v>
      </c>
      <c r="F3595" s="181">
        <v>15117.194714632495</v>
      </c>
      <c r="G3595" s="181">
        <v>15505.109251204225</v>
      </c>
      <c r="H3595" s="181">
        <v>15902.454895658368</v>
      </c>
      <c r="I3595" s="181">
        <v>16308.412380251952</v>
      </c>
      <c r="J3595" s="182">
        <v>16721.078454375271</v>
      </c>
      <c r="K3595" s="181">
        <v>17139.156124386973</v>
      </c>
      <c r="L3595" s="181">
        <v>17561.869495695017</v>
      </c>
      <c r="M3595" s="181">
        <v>17987.725233923196</v>
      </c>
      <c r="N3595" s="181">
        <v>18415.35646671434</v>
      </c>
      <c r="O3595" s="181">
        <v>18843.957879270707</v>
      </c>
      <c r="P3595" s="181">
        <v>19273.528540980078</v>
      </c>
      <c r="Q3595" s="181">
        <v>19704.09648186115</v>
      </c>
      <c r="R3595" s="181">
        <v>20134.656569948736</v>
      </c>
      <c r="S3595" s="181">
        <v>20564.716987137679</v>
      </c>
      <c r="T3595" s="181">
        <v>20993.616745533735</v>
      </c>
      <c r="U3595" s="181">
        <v>21421.16006829933</v>
      </c>
      <c r="V3595" s="181">
        <v>21847.399737504718</v>
      </c>
      <c r="W3595" s="181">
        <v>22271.944809490509</v>
      </c>
      <c r="X3595" s="181">
        <v>22694.437889918085</v>
      </c>
      <c r="Y3595" s="181">
        <v>23114.254648252583</v>
      </c>
    </row>
    <row r="3596" spans="1:25" x14ac:dyDescent="0.25">
      <c r="A3596" s="178" t="s">
        <v>3205</v>
      </c>
      <c r="B3596" s="178" t="s">
        <v>293</v>
      </c>
      <c r="C3596" s="178" t="s">
        <v>682</v>
      </c>
      <c r="D3596" s="178" t="s">
        <v>3249</v>
      </c>
      <c r="E3596" s="181">
        <v>7390.2040964311991</v>
      </c>
      <c r="F3596" s="181">
        <v>7550.5388011901196</v>
      </c>
      <c r="G3596" s="181">
        <v>7715.3169273530866</v>
      </c>
      <c r="H3596" s="181">
        <v>7883.4318119165555</v>
      </c>
      <c r="I3596" s="181">
        <v>8054.4340693931335</v>
      </c>
      <c r="J3596" s="182">
        <v>8227.3473659654901</v>
      </c>
      <c r="K3596" s="181">
        <v>8401.5068823372985</v>
      </c>
      <c r="L3596" s="181">
        <v>8576.5120339158548</v>
      </c>
      <c r="M3596" s="181">
        <v>8751.6190301956776</v>
      </c>
      <c r="N3596" s="181">
        <v>8926.1563997650101</v>
      </c>
      <c r="O3596" s="181">
        <v>9099.7338483403528</v>
      </c>
      <c r="P3596" s="181">
        <v>9272.3539150382167</v>
      </c>
      <c r="Q3596" s="181">
        <v>9444.0330239428968</v>
      </c>
      <c r="R3596" s="181">
        <v>9614.2940610355763</v>
      </c>
      <c r="S3596" s="181">
        <v>9782.9112834295884</v>
      </c>
      <c r="T3596" s="181">
        <v>9949.5822324163728</v>
      </c>
      <c r="U3596" s="181">
        <v>10114.228730314118</v>
      </c>
      <c r="V3596" s="181">
        <v>10276.890816248857</v>
      </c>
      <c r="W3596" s="181">
        <v>10437.400118208574</v>
      </c>
      <c r="X3596" s="181">
        <v>10595.606577541819</v>
      </c>
      <c r="Y3596" s="181">
        <v>10751.238364635879</v>
      </c>
    </row>
    <row r="3597" spans="1:25" x14ac:dyDescent="0.25">
      <c r="A3597" s="178" t="s">
        <v>3205</v>
      </c>
      <c r="B3597" s="178" t="s">
        <v>293</v>
      </c>
      <c r="C3597" s="178" t="s">
        <v>240</v>
      </c>
      <c r="D3597" s="178" t="s">
        <v>241</v>
      </c>
      <c r="E3597" s="181">
        <v>5312.787482122676</v>
      </c>
      <c r="F3597" s="181">
        <v>5601.9879987346212</v>
      </c>
      <c r="G3597" s="181">
        <v>5907.6698933343023</v>
      </c>
      <c r="H3597" s="181">
        <v>6229.8269608682012</v>
      </c>
      <c r="I3597" s="181">
        <v>6568.919174670209</v>
      </c>
      <c r="J3597" s="182">
        <v>6924.9547567481777</v>
      </c>
      <c r="K3597" s="181">
        <v>7298.145422100416</v>
      </c>
      <c r="L3597" s="181">
        <v>7688.9005847687458</v>
      </c>
      <c r="M3597" s="181">
        <v>8097.2988321216453</v>
      </c>
      <c r="N3597" s="181">
        <v>8523.4314830415133</v>
      </c>
      <c r="O3597" s="181">
        <v>8967.6136923184822</v>
      </c>
      <c r="P3597" s="181">
        <v>9430.5369288335041</v>
      </c>
      <c r="Q3597" s="181">
        <v>9912.9322112278205</v>
      </c>
      <c r="R3597" s="181">
        <v>10415.023626483704</v>
      </c>
      <c r="S3597" s="181">
        <v>10937.276522968044</v>
      </c>
      <c r="T3597" s="181">
        <v>11480.059579526847</v>
      </c>
      <c r="U3597" s="181">
        <v>12043.987221000256</v>
      </c>
      <c r="V3597" s="181">
        <v>12629.829179731316</v>
      </c>
      <c r="W3597" s="181">
        <v>13238.119150077167</v>
      </c>
      <c r="X3597" s="181">
        <v>13869.410309267776</v>
      </c>
      <c r="Y3597" s="181">
        <v>14524.088341348914</v>
      </c>
    </row>
    <row r="3598" spans="1:25" x14ac:dyDescent="0.25">
      <c r="A3598" s="178" t="s">
        <v>3205</v>
      </c>
      <c r="B3598" s="178" t="s">
        <v>580</v>
      </c>
      <c r="C3598" s="178" t="s">
        <v>218</v>
      </c>
      <c r="D3598" s="178" t="s">
        <v>3250</v>
      </c>
      <c r="E3598" s="181">
        <v>19129.743255187706</v>
      </c>
      <c r="F3598" s="181">
        <v>18908.7986660473</v>
      </c>
      <c r="G3598" s="181">
        <v>18691.060033862846</v>
      </c>
      <c r="H3598" s="181">
        <v>18473.242408906797</v>
      </c>
      <c r="I3598" s="181">
        <v>18253.667322374171</v>
      </c>
      <c r="J3598" s="182">
        <v>18029.863708803885</v>
      </c>
      <c r="K3598" s="181">
        <v>17800.347765124126</v>
      </c>
      <c r="L3598" s="181">
        <v>17564.353589828657</v>
      </c>
      <c r="M3598" s="181">
        <v>17320.587910301711</v>
      </c>
      <c r="N3598" s="181">
        <v>17068.13844954428</v>
      </c>
      <c r="O3598" s="181">
        <v>16806.793428164357</v>
      </c>
      <c r="P3598" s="181">
        <v>16537.126953870338</v>
      </c>
      <c r="Q3598" s="181">
        <v>16259.753040357265</v>
      </c>
      <c r="R3598" s="181">
        <v>15974.510587876333</v>
      </c>
      <c r="S3598" s="181">
        <v>15681.737613558653</v>
      </c>
      <c r="T3598" s="181">
        <v>15381.828483351244</v>
      </c>
      <c r="U3598" s="181">
        <v>15075.437391476553</v>
      </c>
      <c r="V3598" s="181">
        <v>14763.312698544663</v>
      </c>
      <c r="W3598" s="181">
        <v>14446.064175796873</v>
      </c>
      <c r="X3598" s="181">
        <v>14124.340280419745</v>
      </c>
      <c r="Y3598" s="181">
        <v>13798.752331102567</v>
      </c>
    </row>
    <row r="3599" spans="1:25" x14ac:dyDescent="0.25">
      <c r="A3599" s="178" t="s">
        <v>3205</v>
      </c>
      <c r="B3599" s="178" t="s">
        <v>580</v>
      </c>
      <c r="C3599" s="178" t="s">
        <v>503</v>
      </c>
      <c r="D3599" s="178" t="s">
        <v>3251</v>
      </c>
      <c r="E3599" s="181">
        <v>4631.6143101551625</v>
      </c>
      <c r="F3599" s="181">
        <v>4661.9099605947868</v>
      </c>
      <c r="G3599" s="181">
        <v>4692.567992727094</v>
      </c>
      <c r="H3599" s="181">
        <v>4722.7664423823699</v>
      </c>
      <c r="I3599" s="181">
        <v>4752.0408859569225</v>
      </c>
      <c r="J3599" s="182">
        <v>4779.6839363706913</v>
      </c>
      <c r="K3599" s="181">
        <v>4805.2050021393652</v>
      </c>
      <c r="L3599" s="181">
        <v>4828.2783873907829</v>
      </c>
      <c r="M3599" s="181">
        <v>4848.4113392054996</v>
      </c>
      <c r="N3599" s="181">
        <v>4865.1886406278036</v>
      </c>
      <c r="O3599" s="181">
        <v>4878.3739413898129</v>
      </c>
      <c r="P3599" s="181">
        <v>4887.9525726817874</v>
      </c>
      <c r="Q3599" s="181">
        <v>4893.9278895977186</v>
      </c>
      <c r="R3599" s="181">
        <v>4896.0729523772507</v>
      </c>
      <c r="S3599" s="181">
        <v>4894.3069123486011</v>
      </c>
      <c r="T3599" s="181">
        <v>4888.5682067034131</v>
      </c>
      <c r="U3599" s="181">
        <v>4878.8822183583061</v>
      </c>
      <c r="V3599" s="181">
        <v>4865.314613143365</v>
      </c>
      <c r="W3599" s="181">
        <v>4847.8965990370443</v>
      </c>
      <c r="X3599" s="181">
        <v>4826.6819041287918</v>
      </c>
      <c r="Y3599" s="181">
        <v>4801.7221248579899</v>
      </c>
    </row>
    <row r="3600" spans="1:25" x14ac:dyDescent="0.25">
      <c r="A3600" s="178" t="s">
        <v>3205</v>
      </c>
      <c r="B3600" s="178" t="s">
        <v>580</v>
      </c>
      <c r="C3600" s="178" t="s">
        <v>506</v>
      </c>
      <c r="D3600" s="178" t="s">
        <v>3252</v>
      </c>
      <c r="E3600" s="181">
        <v>5628.303641784436</v>
      </c>
      <c r="F3600" s="181">
        <v>5708.9315859503677</v>
      </c>
      <c r="G3600" s="181">
        <v>5790.9172139505181</v>
      </c>
      <c r="H3600" s="181">
        <v>5873.2579628688054</v>
      </c>
      <c r="I3600" s="181">
        <v>5955.3679752634343</v>
      </c>
      <c r="J3600" s="182">
        <v>6036.3364315927302</v>
      </c>
      <c r="K3600" s="181">
        <v>6115.5004623409413</v>
      </c>
      <c r="L3600" s="181">
        <v>6192.388715356622</v>
      </c>
      <c r="M3600" s="181">
        <v>6266.3001213023399</v>
      </c>
      <c r="N3600" s="181">
        <v>6336.6138506130073</v>
      </c>
      <c r="O3600" s="181">
        <v>6402.9258216546987</v>
      </c>
      <c r="P3600" s="181">
        <v>6465.1140680152512</v>
      </c>
      <c r="Q3600" s="181">
        <v>6523.0784179423717</v>
      </c>
      <c r="R3600" s="181">
        <v>6576.4078485853788</v>
      </c>
      <c r="S3600" s="181">
        <v>6624.8779772397302</v>
      </c>
      <c r="T3600" s="181">
        <v>6668.2855343490965</v>
      </c>
      <c r="U3600" s="181">
        <v>6706.5422975117235</v>
      </c>
      <c r="V3600" s="181">
        <v>6739.6149995019723</v>
      </c>
      <c r="W3600" s="181">
        <v>6767.423147595965</v>
      </c>
      <c r="X3600" s="181">
        <v>6789.9173464305713</v>
      </c>
      <c r="Y3600" s="181">
        <v>6807.0455771968454</v>
      </c>
    </row>
    <row r="3601" spans="1:25" x14ac:dyDescent="0.25">
      <c r="A3601" s="178" t="s">
        <v>3205</v>
      </c>
      <c r="B3601" s="178" t="s">
        <v>580</v>
      </c>
      <c r="C3601" s="178" t="s">
        <v>244</v>
      </c>
      <c r="D3601" s="178" t="s">
        <v>3253</v>
      </c>
      <c r="E3601" s="181">
        <v>6398.8874587104265</v>
      </c>
      <c r="F3601" s="181">
        <v>6455.6540894869668</v>
      </c>
      <c r="G3601" s="181">
        <v>6513.1522430466948</v>
      </c>
      <c r="H3601" s="181">
        <v>6570.2426623543815</v>
      </c>
      <c r="I3601" s="181">
        <v>6626.2740760701317</v>
      </c>
      <c r="J3601" s="182">
        <v>6680.2496234693845</v>
      </c>
      <c r="K3601" s="181">
        <v>6731.4669515083096</v>
      </c>
      <c r="L3601" s="181">
        <v>6779.448803784614</v>
      </c>
      <c r="M3601" s="181">
        <v>6823.478485409908</v>
      </c>
      <c r="N3601" s="181">
        <v>6862.9421448691055</v>
      </c>
      <c r="O3601" s="181">
        <v>6897.4732727756009</v>
      </c>
      <c r="P3601" s="181">
        <v>6927.016272846924</v>
      </c>
      <c r="Q3601" s="181">
        <v>6951.5407962482395</v>
      </c>
      <c r="R3601" s="181">
        <v>6970.6884972154376</v>
      </c>
      <c r="S3601" s="181">
        <v>6984.3063500508679</v>
      </c>
      <c r="T3601" s="181">
        <v>6992.2676710479363</v>
      </c>
      <c r="U3601" s="181">
        <v>6994.5694309531536</v>
      </c>
      <c r="V3601" s="181">
        <v>6991.266639813919</v>
      </c>
      <c r="W3601" s="181">
        <v>6982.3653700822861</v>
      </c>
      <c r="X3601" s="181">
        <v>6967.9044411228715</v>
      </c>
      <c r="Y3601" s="181">
        <v>6947.9201270423109</v>
      </c>
    </row>
    <row r="3602" spans="1:25" x14ac:dyDescent="0.25">
      <c r="A3602" s="178" t="s">
        <v>3205</v>
      </c>
      <c r="B3602" s="178" t="s">
        <v>580</v>
      </c>
      <c r="C3602" s="178" t="s">
        <v>510</v>
      </c>
      <c r="D3602" s="178" t="s">
        <v>3254</v>
      </c>
      <c r="E3602" s="181">
        <v>3597.4097137544909</v>
      </c>
      <c r="F3602" s="181">
        <v>3671.7127433094024</v>
      </c>
      <c r="G3602" s="181">
        <v>3747.6816215098388</v>
      </c>
      <c r="H3602" s="181">
        <v>3824.6868543317978</v>
      </c>
      <c r="I3602" s="181">
        <v>3902.3559671146513</v>
      </c>
      <c r="J3602" s="182">
        <v>3980.0927491354282</v>
      </c>
      <c r="K3602" s="181">
        <v>4057.4505302644125</v>
      </c>
      <c r="L3602" s="181">
        <v>4134.0994046521892</v>
      </c>
      <c r="M3602" s="181">
        <v>4209.5470720946651</v>
      </c>
      <c r="N3602" s="181">
        <v>4283.3434192493023</v>
      </c>
      <c r="O3602" s="181">
        <v>4355.174876037705</v>
      </c>
      <c r="P3602" s="181">
        <v>4424.9135867114983</v>
      </c>
      <c r="Q3602" s="181">
        <v>4492.4440386923607</v>
      </c>
      <c r="R3602" s="181">
        <v>4557.4329695345514</v>
      </c>
      <c r="S3602" s="181">
        <v>4619.6695240916688</v>
      </c>
      <c r="T3602" s="181">
        <v>4678.9530516264876</v>
      </c>
      <c r="U3602" s="181">
        <v>4735.1598218116505</v>
      </c>
      <c r="V3602" s="181">
        <v>4788.2028028080804</v>
      </c>
      <c r="W3602" s="181">
        <v>4837.9597988932492</v>
      </c>
      <c r="X3602" s="181">
        <v>4884.3287209630535</v>
      </c>
      <c r="Y3602" s="181">
        <v>4927.2038449139345</v>
      </c>
    </row>
    <row r="3603" spans="1:25" x14ac:dyDescent="0.25">
      <c r="A3603" s="178" t="s">
        <v>3205</v>
      </c>
      <c r="B3603" s="178" t="s">
        <v>580</v>
      </c>
      <c r="C3603" s="178" t="s">
        <v>512</v>
      </c>
      <c r="D3603" s="178" t="s">
        <v>3255</v>
      </c>
      <c r="E3603" s="181">
        <v>5632.3593460840466</v>
      </c>
      <c r="F3603" s="181">
        <v>5785.7343125206953</v>
      </c>
      <c r="G3603" s="181">
        <v>5943.4938300260746</v>
      </c>
      <c r="H3603" s="181">
        <v>6104.7003012768055</v>
      </c>
      <c r="I3603" s="181">
        <v>6268.8039058744062</v>
      </c>
      <c r="J3603" s="182">
        <v>6434.8782240240944</v>
      </c>
      <c r="K3603" s="181">
        <v>6602.215729446053</v>
      </c>
      <c r="L3603" s="181">
        <v>6770.2815557545555</v>
      </c>
      <c r="M3603" s="181">
        <v>6938.2592418557651</v>
      </c>
      <c r="N3603" s="181">
        <v>7105.3812514467909</v>
      </c>
      <c r="O3603" s="181">
        <v>7271.0884194614691</v>
      </c>
      <c r="P3603" s="181">
        <v>7435.1196036127221</v>
      </c>
      <c r="Q3603" s="181">
        <v>7597.2283240763418</v>
      </c>
      <c r="R3603" s="181">
        <v>7756.7917187284893</v>
      </c>
      <c r="S3603" s="181">
        <v>7913.3811947448694</v>
      </c>
      <c r="T3603" s="181">
        <v>8066.5755002178221</v>
      </c>
      <c r="U3603" s="181">
        <v>8216.0768908288337</v>
      </c>
      <c r="V3603" s="181">
        <v>8361.6450349139905</v>
      </c>
      <c r="W3603" s="181">
        <v>8502.9726744278996</v>
      </c>
      <c r="X3603" s="181">
        <v>8639.7813242293159</v>
      </c>
      <c r="Y3603" s="181">
        <v>8771.7800482753501</v>
      </c>
    </row>
    <row r="3604" spans="1:25" x14ac:dyDescent="0.25">
      <c r="A3604" s="178" t="s">
        <v>3205</v>
      </c>
      <c r="B3604" s="178" t="s">
        <v>580</v>
      </c>
      <c r="C3604" s="178" t="s">
        <v>280</v>
      </c>
      <c r="D3604" s="178" t="s">
        <v>3256</v>
      </c>
      <c r="E3604" s="181">
        <v>3739.3593642408578</v>
      </c>
      <c r="F3604" s="181">
        <v>3712.3727612711918</v>
      </c>
      <c r="G3604" s="181">
        <v>3685.709899259562</v>
      </c>
      <c r="H3604" s="181">
        <v>3658.7263040153753</v>
      </c>
      <c r="I3604" s="181">
        <v>3631.0857203089049</v>
      </c>
      <c r="J3604" s="182">
        <v>3602.2876662775975</v>
      </c>
      <c r="K3604" s="181">
        <v>3572.0210652144401</v>
      </c>
      <c r="L3604" s="181">
        <v>3540.1142025813201</v>
      </c>
      <c r="M3604" s="181">
        <v>3506.2857531097011</v>
      </c>
      <c r="N3604" s="181">
        <v>3470.3271011047664</v>
      </c>
      <c r="O3604" s="181">
        <v>3432.1692333280521</v>
      </c>
      <c r="P3604" s="181">
        <v>3391.9033513790878</v>
      </c>
      <c r="Q3604" s="181">
        <v>3349.630717064802</v>
      </c>
      <c r="R3604" s="181">
        <v>3305.2942174996915</v>
      </c>
      <c r="S3604" s="181">
        <v>3258.9396801322323</v>
      </c>
      <c r="T3604" s="181">
        <v>3210.6257200062009</v>
      </c>
      <c r="U3604" s="181">
        <v>3160.4666677085634</v>
      </c>
      <c r="V3604" s="181">
        <v>3108.5988954755821</v>
      </c>
      <c r="W3604" s="181">
        <v>3055.1320523136037</v>
      </c>
      <c r="X3604" s="181">
        <v>3000.1861061150917</v>
      </c>
      <c r="Y3604" s="181">
        <v>2943.8753707540859</v>
      </c>
    </row>
    <row r="3605" spans="1:25" x14ac:dyDescent="0.25">
      <c r="A3605" s="178" t="s">
        <v>3205</v>
      </c>
      <c r="B3605" s="178" t="s">
        <v>580</v>
      </c>
      <c r="C3605" s="178" t="s">
        <v>240</v>
      </c>
      <c r="D3605" s="178" t="s">
        <v>241</v>
      </c>
      <c r="E3605" s="181">
        <v>7124.858528340701</v>
      </c>
      <c r="F3605" s="181">
        <v>7489.9878528359241</v>
      </c>
      <c r="G3605" s="181">
        <v>7874.416049307104</v>
      </c>
      <c r="H3605" s="181">
        <v>8277.7400212531502</v>
      </c>
      <c r="I3605" s="181">
        <v>8700.0108591940298</v>
      </c>
      <c r="J3605" s="182">
        <v>9140.7052146914521</v>
      </c>
      <c r="K3605" s="181">
        <v>9599.5247554069138</v>
      </c>
      <c r="L3605" s="181">
        <v>10076.358242208229</v>
      </c>
      <c r="M3605" s="181">
        <v>10570.614691951903</v>
      </c>
      <c r="N3605" s="181">
        <v>11081.684135425101</v>
      </c>
      <c r="O3605" s="181">
        <v>11609.19455000274</v>
      </c>
      <c r="P3605" s="181">
        <v>12153.191331529179</v>
      </c>
      <c r="Q3605" s="181">
        <v>12713.716115841984</v>
      </c>
      <c r="R3605" s="181">
        <v>13290.137420917703</v>
      </c>
      <c r="S3605" s="181">
        <v>13882.072484694743</v>
      </c>
      <c r="T3605" s="181">
        <v>14489.085948123819</v>
      </c>
      <c r="U3605" s="181">
        <v>15110.900526351257</v>
      </c>
      <c r="V3605" s="181">
        <v>15747.295039485043</v>
      </c>
      <c r="W3605" s="181">
        <v>16397.874016441539</v>
      </c>
      <c r="X3605" s="181">
        <v>17062.238055498961</v>
      </c>
      <c r="Y3605" s="181">
        <v>17739.903222885183</v>
      </c>
    </row>
    <row r="3606" spans="1:25" x14ac:dyDescent="0.25">
      <c r="A3606" s="178" t="s">
        <v>3205</v>
      </c>
      <c r="B3606" s="178" t="s">
        <v>581</v>
      </c>
      <c r="C3606" s="178" t="s">
        <v>218</v>
      </c>
      <c r="D3606" s="178" t="s">
        <v>3257</v>
      </c>
      <c r="E3606" s="181">
        <v>8235.1550195976961</v>
      </c>
      <c r="F3606" s="181">
        <v>8253.5040885718172</v>
      </c>
      <c r="G3606" s="181">
        <v>8272.9793700844821</v>
      </c>
      <c r="H3606" s="181">
        <v>8292.5189639071214</v>
      </c>
      <c r="I3606" s="181">
        <v>8311.7153070210134</v>
      </c>
      <c r="J3606" s="182">
        <v>8329.6822915500998</v>
      </c>
      <c r="K3606" s="181">
        <v>8345.9511767854092</v>
      </c>
      <c r="L3606" s="181">
        <v>8360.2248052401901</v>
      </c>
      <c r="M3606" s="181">
        <v>8371.8720779735231</v>
      </c>
      <c r="N3606" s="181">
        <v>8380.3678288930842</v>
      </c>
      <c r="O3606" s="181">
        <v>8385.4759894686922</v>
      </c>
      <c r="P3606" s="181">
        <v>8387.2609165124213</v>
      </c>
      <c r="Q3606" s="181">
        <v>8385.7434006652475</v>
      </c>
      <c r="R3606" s="181">
        <v>8380.5296005760829</v>
      </c>
      <c r="S3606" s="181">
        <v>8371.5231371936388</v>
      </c>
      <c r="T3606" s="181">
        <v>8358.8743105977319</v>
      </c>
      <c r="U3606" s="181">
        <v>8342.4919032766284</v>
      </c>
      <c r="V3606" s="181">
        <v>8322.059755752096</v>
      </c>
      <c r="W3606" s="181">
        <v>8297.4961926371434</v>
      </c>
      <c r="X3606" s="181">
        <v>8268.813624768467</v>
      </c>
      <c r="Y3606" s="181">
        <v>8236.2620257979379</v>
      </c>
    </row>
    <row r="3607" spans="1:25" x14ac:dyDescent="0.25">
      <c r="A3607" s="178" t="s">
        <v>3205</v>
      </c>
      <c r="B3607" s="178" t="s">
        <v>581</v>
      </c>
      <c r="C3607" s="178" t="s">
        <v>560</v>
      </c>
      <c r="D3607" s="178" t="s">
        <v>3258</v>
      </c>
      <c r="E3607" s="181">
        <v>2364.1981417828174</v>
      </c>
      <c r="F3607" s="181">
        <v>2397.0892649066341</v>
      </c>
      <c r="G3607" s="181">
        <v>2430.7568647279486</v>
      </c>
      <c r="H3607" s="181">
        <v>2464.9027894638239</v>
      </c>
      <c r="I3607" s="181">
        <v>2499.4112808309487</v>
      </c>
      <c r="J3607" s="182">
        <v>2534.0153809396093</v>
      </c>
      <c r="K3607" s="181">
        <v>2568.5640085361943</v>
      </c>
      <c r="L3607" s="181">
        <v>2602.9525546909713</v>
      </c>
      <c r="M3607" s="181">
        <v>2636.9665660574697</v>
      </c>
      <c r="N3607" s="181">
        <v>2670.4156471963242</v>
      </c>
      <c r="O3607" s="181">
        <v>2703.1941953159171</v>
      </c>
      <c r="P3607" s="181">
        <v>2735.2902873336038</v>
      </c>
      <c r="Q3607" s="181">
        <v>2766.6777806170094</v>
      </c>
      <c r="R3607" s="181">
        <v>2797.1916355564877</v>
      </c>
      <c r="S3607" s="181">
        <v>2826.7602899503595</v>
      </c>
      <c r="T3607" s="181">
        <v>2855.3939709786887</v>
      </c>
      <c r="U3607" s="181">
        <v>2883.0208314976444</v>
      </c>
      <c r="V3607" s="181">
        <v>2909.4879298360106</v>
      </c>
      <c r="W3607" s="181">
        <v>2934.7190766429662</v>
      </c>
      <c r="X3607" s="181">
        <v>2958.6692628296328</v>
      </c>
      <c r="Y3607" s="181">
        <v>2981.3784962532832</v>
      </c>
    </row>
    <row r="3608" spans="1:25" x14ac:dyDescent="0.25">
      <c r="A3608" s="178" t="s">
        <v>3205</v>
      </c>
      <c r="B3608" s="178" t="s">
        <v>581</v>
      </c>
      <c r="C3608" s="178" t="s">
        <v>530</v>
      </c>
      <c r="D3608" s="178" t="s">
        <v>3259</v>
      </c>
      <c r="E3608" s="181">
        <v>3225.9341711633474</v>
      </c>
      <c r="F3608" s="181">
        <v>3268.6728314428879</v>
      </c>
      <c r="G3608" s="181">
        <v>3312.4122669638377</v>
      </c>
      <c r="H3608" s="181">
        <v>3356.7444286400187</v>
      </c>
      <c r="I3608" s="181">
        <v>3401.5105570213577</v>
      </c>
      <c r="J3608" s="182">
        <v>3446.3466701995412</v>
      </c>
      <c r="K3608" s="181">
        <v>3491.047231136351</v>
      </c>
      <c r="L3608" s="181">
        <v>3535.470361955644</v>
      </c>
      <c r="M3608" s="181">
        <v>3579.3254576337349</v>
      </c>
      <c r="N3608" s="181">
        <v>3622.3553087101568</v>
      </c>
      <c r="O3608" s="181">
        <v>3664.4183245313034</v>
      </c>
      <c r="P3608" s="181">
        <v>3705.5001952426787</v>
      </c>
      <c r="Q3608" s="181">
        <v>3745.5674002686355</v>
      </c>
      <c r="R3608" s="181">
        <v>3784.3985916835932</v>
      </c>
      <c r="S3608" s="181">
        <v>3821.8993891092146</v>
      </c>
      <c r="T3608" s="181">
        <v>3858.0861727389561</v>
      </c>
      <c r="U3608" s="181">
        <v>3892.8644605296267</v>
      </c>
      <c r="V3608" s="181">
        <v>3926.0305931143303</v>
      </c>
      <c r="W3608" s="181">
        <v>3957.4849488987352</v>
      </c>
      <c r="X3608" s="181">
        <v>3987.1701904757151</v>
      </c>
      <c r="Y3608" s="181">
        <v>4015.1436307116414</v>
      </c>
    </row>
    <row r="3609" spans="1:25" x14ac:dyDescent="0.25">
      <c r="A3609" s="178" t="s">
        <v>3205</v>
      </c>
      <c r="B3609" s="178" t="s">
        <v>581</v>
      </c>
      <c r="C3609" s="178" t="s">
        <v>240</v>
      </c>
      <c r="D3609" s="178" t="s">
        <v>241</v>
      </c>
      <c r="E3609" s="181">
        <v>980.35145930702595</v>
      </c>
      <c r="F3609" s="181">
        <v>1031.4359023285485</v>
      </c>
      <c r="G3609" s="181">
        <v>1085.3246518053052</v>
      </c>
      <c r="H3609" s="181">
        <v>1142.0314193284341</v>
      </c>
      <c r="I3609" s="181">
        <v>1201.6447433667918</v>
      </c>
      <c r="J3609" s="182">
        <v>1264.1765244566509</v>
      </c>
      <c r="K3609" s="181">
        <v>1329.6856344745343</v>
      </c>
      <c r="L3609" s="181">
        <v>1398.2503779992821</v>
      </c>
      <c r="M3609" s="181">
        <v>1469.8852304629797</v>
      </c>
      <c r="N3609" s="181">
        <v>1544.6062082373078</v>
      </c>
      <c r="O3609" s="181">
        <v>1622.4684765619463</v>
      </c>
      <c r="P3609" s="181">
        <v>1703.5800831270199</v>
      </c>
      <c r="Q3609" s="181">
        <v>1788.0424378777177</v>
      </c>
      <c r="R3609" s="181">
        <v>1875.8649561100603</v>
      </c>
      <c r="S3609" s="181">
        <v>1967.10906804417</v>
      </c>
      <c r="T3609" s="181">
        <v>2061.8905404796055</v>
      </c>
      <c r="U3609" s="181">
        <v>2160.2671307935425</v>
      </c>
      <c r="V3609" s="181">
        <v>2262.2278597250483</v>
      </c>
      <c r="W3609" s="181">
        <v>2367.8077140565119</v>
      </c>
      <c r="X3609" s="181">
        <v>2477.0594235659191</v>
      </c>
      <c r="Y3609" s="181">
        <v>2590.1041597225631</v>
      </c>
    </row>
    <row r="3610" spans="1:25" x14ac:dyDescent="0.25">
      <c r="A3610" s="178" t="s">
        <v>3205</v>
      </c>
      <c r="B3610" s="178" t="s">
        <v>582</v>
      </c>
      <c r="C3610" s="178" t="s">
        <v>218</v>
      </c>
      <c r="D3610" s="178" t="s">
        <v>3260</v>
      </c>
      <c r="E3610" s="181">
        <v>4631.3713358078994</v>
      </c>
      <c r="F3610" s="181">
        <v>4591.9216355307099</v>
      </c>
      <c r="G3610" s="181">
        <v>4551.61290816992</v>
      </c>
      <c r="H3610" s="181">
        <v>4510.4185250776245</v>
      </c>
      <c r="I3610" s="181">
        <v>4468.3636516273691</v>
      </c>
      <c r="J3610" s="182">
        <v>4425.1641814596414</v>
      </c>
      <c r="K3610" s="181">
        <v>4380.7422303235489</v>
      </c>
      <c r="L3610" s="181">
        <v>4335.0867377765771</v>
      </c>
      <c r="M3610" s="181">
        <v>4287.9900647090153</v>
      </c>
      <c r="N3610" s="181">
        <v>4239.2927086867094</v>
      </c>
      <c r="O3610" s="181">
        <v>4188.9836387827263</v>
      </c>
      <c r="P3610" s="181">
        <v>4137.1969806760226</v>
      </c>
      <c r="Q3610" s="181">
        <v>4084.0396823238798</v>
      </c>
      <c r="R3610" s="181">
        <v>4029.3937780039964</v>
      </c>
      <c r="S3610" s="181">
        <v>3973.2588838394136</v>
      </c>
      <c r="T3610" s="181">
        <v>3915.7198485322601</v>
      </c>
      <c r="U3610" s="181">
        <v>3856.830655790217</v>
      </c>
      <c r="V3610" s="181">
        <v>3796.5873831666977</v>
      </c>
      <c r="W3610" s="181">
        <v>3735.0379452586653</v>
      </c>
      <c r="X3610" s="181">
        <v>3672.2442907930799</v>
      </c>
      <c r="Y3610" s="181">
        <v>3608.3491554326047</v>
      </c>
    </row>
    <row r="3611" spans="1:25" x14ac:dyDescent="0.25">
      <c r="A3611" s="178" t="s">
        <v>3205</v>
      </c>
      <c r="B3611" s="178" t="s">
        <v>582</v>
      </c>
      <c r="C3611" s="178" t="s">
        <v>560</v>
      </c>
      <c r="D3611" s="178" t="s">
        <v>3261</v>
      </c>
      <c r="E3611" s="181">
        <v>2413.9452959821133</v>
      </c>
      <c r="F3611" s="181">
        <v>2454.0685987389106</v>
      </c>
      <c r="G3611" s="181">
        <v>2494.2039393005198</v>
      </c>
      <c r="H3611" s="181">
        <v>2534.2992354572161</v>
      </c>
      <c r="I3611" s="181">
        <v>2574.3285345109593</v>
      </c>
      <c r="J3611" s="182">
        <v>2614.0823122811648</v>
      </c>
      <c r="K3611" s="181">
        <v>2653.4565430291013</v>
      </c>
      <c r="L3611" s="181">
        <v>2692.3807780271668</v>
      </c>
      <c r="M3611" s="181">
        <v>2730.6552314695282</v>
      </c>
      <c r="N3611" s="181">
        <v>2768.0945090646969</v>
      </c>
      <c r="O3611" s="181">
        <v>2804.5977655545835</v>
      </c>
      <c r="P3611" s="181">
        <v>2840.1581812548138</v>
      </c>
      <c r="Q3611" s="181">
        <v>2874.7540375571616</v>
      </c>
      <c r="R3611" s="181">
        <v>2908.203955213191</v>
      </c>
      <c r="S3611" s="181">
        <v>2940.4000555067378</v>
      </c>
      <c r="T3611" s="181">
        <v>2971.2936961704418</v>
      </c>
      <c r="U3611" s="181">
        <v>3000.8131163158514</v>
      </c>
      <c r="V3611" s="181">
        <v>3028.8390019847288</v>
      </c>
      <c r="W3611" s="181">
        <v>3055.2884412387266</v>
      </c>
      <c r="X3611" s="181">
        <v>3080.0883419909242</v>
      </c>
      <c r="Y3611" s="181">
        <v>3103.2343450611793</v>
      </c>
    </row>
    <row r="3612" spans="1:25" x14ac:dyDescent="0.25">
      <c r="A3612" s="178" t="s">
        <v>3205</v>
      </c>
      <c r="B3612" s="178" t="s">
        <v>582</v>
      </c>
      <c r="C3612" s="178" t="s">
        <v>240</v>
      </c>
      <c r="D3612" s="178" t="s">
        <v>241</v>
      </c>
      <c r="E3612" s="181">
        <v>2533.4776270462717</v>
      </c>
      <c r="F3612" s="181">
        <v>2624.6097180602364</v>
      </c>
      <c r="G3612" s="181">
        <v>2718.3537188375703</v>
      </c>
      <c r="H3612" s="181">
        <v>2814.7216061621339</v>
      </c>
      <c r="I3612" s="181">
        <v>2913.7523319261099</v>
      </c>
      <c r="J3612" s="182">
        <v>3015.2725892581234</v>
      </c>
      <c r="K3612" s="181">
        <v>3119.2163085130983</v>
      </c>
      <c r="L3612" s="181">
        <v>3225.5494763005577</v>
      </c>
      <c r="M3612" s="181">
        <v>3334.0746275676383</v>
      </c>
      <c r="N3612" s="181">
        <v>3444.5942494277961</v>
      </c>
      <c r="O3612" s="181">
        <v>3557.0005458562919</v>
      </c>
      <c r="P3612" s="181">
        <v>3671.297083921153</v>
      </c>
      <c r="Q3612" s="181">
        <v>3787.4664450128193</v>
      </c>
      <c r="R3612" s="181">
        <v>3905.2738658680519</v>
      </c>
      <c r="S3612" s="181">
        <v>4024.5655636445063</v>
      </c>
      <c r="T3612" s="181">
        <v>4145.257537255171</v>
      </c>
      <c r="U3612" s="181">
        <v>4267.2257836800127</v>
      </c>
      <c r="V3612" s="181">
        <v>4390.2673547940585</v>
      </c>
      <c r="W3612" s="181">
        <v>4514.2172458345685</v>
      </c>
      <c r="X3612" s="181">
        <v>4638.9127799541957</v>
      </c>
      <c r="Y3612" s="181">
        <v>4764.284882575218</v>
      </c>
    </row>
    <row r="3613" spans="1:25" x14ac:dyDescent="0.25">
      <c r="A3613" s="178" t="s">
        <v>3205</v>
      </c>
      <c r="B3613" s="178" t="s">
        <v>585</v>
      </c>
      <c r="C3613" s="178" t="s">
        <v>218</v>
      </c>
      <c r="D3613" s="178" t="s">
        <v>3262</v>
      </c>
      <c r="E3613" s="181">
        <v>7324.5401119731769</v>
      </c>
      <c r="F3613" s="181">
        <v>7233.2785492789626</v>
      </c>
      <c r="G3613" s="181">
        <v>7139.1612031447075</v>
      </c>
      <c r="H3613" s="181">
        <v>7042.7671014888856</v>
      </c>
      <c r="I3613" s="181">
        <v>6944.5152530824616</v>
      </c>
      <c r="J3613" s="182">
        <v>6844.2138464052123</v>
      </c>
      <c r="K3613" s="181">
        <v>6741.8966190300307</v>
      </c>
      <c r="L3613" s="181">
        <v>6637.6034349506381</v>
      </c>
      <c r="M3613" s="181">
        <v>6531.0530495101057</v>
      </c>
      <c r="N3613" s="181">
        <v>6422.0763682797551</v>
      </c>
      <c r="O3613" s="181">
        <v>6310.7417435737161</v>
      </c>
      <c r="P3613" s="181">
        <v>6197.3301137595881</v>
      </c>
      <c r="Q3613" s="181">
        <v>6082.0921527720639</v>
      </c>
      <c r="R3613" s="181">
        <v>5964.9741898475559</v>
      </c>
      <c r="S3613" s="181">
        <v>5846.1605217115448</v>
      </c>
      <c r="T3613" s="181">
        <v>5725.9343694705967</v>
      </c>
      <c r="U3613" s="181">
        <v>5604.2335014990776</v>
      </c>
      <c r="V3613" s="181">
        <v>5480.9431504009472</v>
      </c>
      <c r="W3613" s="181">
        <v>5356.2991753294609</v>
      </c>
      <c r="X3613" s="181">
        <v>5230.5852119379533</v>
      </c>
      <c r="Y3613" s="181">
        <v>5104.15329091271</v>
      </c>
    </row>
    <row r="3614" spans="1:25" x14ac:dyDescent="0.25">
      <c r="A3614" s="178" t="s">
        <v>3205</v>
      </c>
      <c r="B3614" s="178" t="s">
        <v>585</v>
      </c>
      <c r="C3614" s="178" t="s">
        <v>475</v>
      </c>
      <c r="D3614" s="178" t="s">
        <v>3263</v>
      </c>
      <c r="E3614" s="181">
        <v>1382.2378109256092</v>
      </c>
      <c r="F3614" s="181">
        <v>1449.4233915515931</v>
      </c>
      <c r="G3614" s="181">
        <v>1519.0250418537894</v>
      </c>
      <c r="H3614" s="181">
        <v>1591.1779093706434</v>
      </c>
      <c r="I3614" s="181">
        <v>1666.0000839358049</v>
      </c>
      <c r="J3614" s="182">
        <v>1743.469371434629</v>
      </c>
      <c r="K3614" s="181">
        <v>1823.6038875412735</v>
      </c>
      <c r="L3614" s="181">
        <v>1906.4147582478977</v>
      </c>
      <c r="M3614" s="181">
        <v>1991.8056954095339</v>
      </c>
      <c r="N3614" s="181">
        <v>2079.6818090460765</v>
      </c>
      <c r="O3614" s="181">
        <v>2169.9988518698256</v>
      </c>
      <c r="P3614" s="181">
        <v>2262.7751236673225</v>
      </c>
      <c r="Q3614" s="181">
        <v>2358.0197060658516</v>
      </c>
      <c r="R3614" s="181">
        <v>2455.6172294464855</v>
      </c>
      <c r="S3614" s="181">
        <v>2555.5272003703344</v>
      </c>
      <c r="T3614" s="181">
        <v>2657.7480409892964</v>
      </c>
      <c r="U3614" s="181">
        <v>2762.1122993531258</v>
      </c>
      <c r="V3614" s="181">
        <v>2868.3891838303234</v>
      </c>
      <c r="W3614" s="181">
        <v>2976.4958000535676</v>
      </c>
      <c r="X3614" s="181">
        <v>3086.372908267565</v>
      </c>
      <c r="Y3614" s="181">
        <v>3198.007620823983</v>
      </c>
    </row>
    <row r="3615" spans="1:25" x14ac:dyDescent="0.25">
      <c r="A3615" s="178" t="s">
        <v>3205</v>
      </c>
      <c r="B3615" s="178" t="s">
        <v>585</v>
      </c>
      <c r="C3615" s="178" t="s">
        <v>503</v>
      </c>
      <c r="D3615" s="178" t="s">
        <v>3264</v>
      </c>
      <c r="E3615" s="181">
        <v>9235.9079004830946</v>
      </c>
      <c r="F3615" s="181">
        <v>9278.5317041443723</v>
      </c>
      <c r="G3615" s="181">
        <v>9316.1417744643113</v>
      </c>
      <c r="H3615" s="181">
        <v>9349.2562173396145</v>
      </c>
      <c r="I3615" s="181">
        <v>9378.2219222193416</v>
      </c>
      <c r="J3615" s="182">
        <v>9402.5786370680235</v>
      </c>
      <c r="K3615" s="181">
        <v>9422.1567889738762</v>
      </c>
      <c r="L3615" s="181">
        <v>9436.7918177506454</v>
      </c>
      <c r="M3615" s="181">
        <v>9445.8515999367646</v>
      </c>
      <c r="N3615" s="181">
        <v>9448.8337321874515</v>
      </c>
      <c r="O3615" s="181">
        <v>9445.5659224993979</v>
      </c>
      <c r="P3615" s="181">
        <v>9436.1978968765688</v>
      </c>
      <c r="Q3615" s="181">
        <v>9420.8532863354121</v>
      </c>
      <c r="R3615" s="181">
        <v>9399.1947368128858</v>
      </c>
      <c r="S3615" s="181">
        <v>9371.252701049827</v>
      </c>
      <c r="T3615" s="181">
        <v>9337.2312177363401</v>
      </c>
      <c r="U3615" s="181">
        <v>9296.7853511378962</v>
      </c>
      <c r="V3615" s="181">
        <v>9249.4671388007719</v>
      </c>
      <c r="W3615" s="181">
        <v>9195.4095564025756</v>
      </c>
      <c r="X3615" s="181">
        <v>9134.8488707571141</v>
      </c>
      <c r="Y3615" s="181">
        <v>9068.1694805678671</v>
      </c>
    </row>
    <row r="3616" spans="1:25" x14ac:dyDescent="0.25">
      <c r="A3616" s="178" t="s">
        <v>3205</v>
      </c>
      <c r="B3616" s="178" t="s">
        <v>585</v>
      </c>
      <c r="C3616" s="178" t="s">
        <v>508</v>
      </c>
      <c r="D3616" s="178" t="s">
        <v>3265</v>
      </c>
      <c r="E3616" s="181">
        <v>1297.9426321549806</v>
      </c>
      <c r="F3616" s="181">
        <v>1357.0771687177692</v>
      </c>
      <c r="G3616" s="181">
        <v>1418.1127481097594</v>
      </c>
      <c r="H3616" s="181">
        <v>1481.1570768421552</v>
      </c>
      <c r="I3616" s="181">
        <v>1546.3006756040006</v>
      </c>
      <c r="J3616" s="182">
        <v>1613.5030789196549</v>
      </c>
      <c r="K3616" s="181">
        <v>1682.7613754826384</v>
      </c>
      <c r="L3616" s="181">
        <v>1754.0661459673584</v>
      </c>
      <c r="M3616" s="181">
        <v>1827.3094265242576</v>
      </c>
      <c r="N3616" s="181">
        <v>1902.3856762759133</v>
      </c>
      <c r="O3616" s="181">
        <v>1979.2366662038248</v>
      </c>
      <c r="P3616" s="181">
        <v>2057.8616266941726</v>
      </c>
      <c r="Q3616" s="181">
        <v>2138.2513406998719</v>
      </c>
      <c r="R3616" s="181">
        <v>2220.284076273806</v>
      </c>
      <c r="S3616" s="181">
        <v>2303.9069225570761</v>
      </c>
      <c r="T3616" s="181">
        <v>2389.1024742856607</v>
      </c>
      <c r="U3616" s="181">
        <v>2475.7047653644322</v>
      </c>
      <c r="V3616" s="181">
        <v>2563.4930632436017</v>
      </c>
      <c r="W3616" s="181">
        <v>2652.3809130365803</v>
      </c>
      <c r="X3616" s="181">
        <v>2742.3038133341388</v>
      </c>
      <c r="Y3616" s="181">
        <v>2833.2390128979546</v>
      </c>
    </row>
    <row r="3617" spans="1:25" x14ac:dyDescent="0.25">
      <c r="A3617" s="178" t="s">
        <v>3205</v>
      </c>
      <c r="B3617" s="178" t="s">
        <v>585</v>
      </c>
      <c r="C3617" s="178" t="s">
        <v>240</v>
      </c>
      <c r="D3617" s="178" t="s">
        <v>241</v>
      </c>
      <c r="E3617" s="181">
        <v>6139.3295863668682</v>
      </c>
      <c r="F3617" s="181">
        <v>6360.6302786096812</v>
      </c>
      <c r="G3617" s="181">
        <v>6586.7481736351601</v>
      </c>
      <c r="H3617" s="181">
        <v>6818.0508756379277</v>
      </c>
      <c r="I3617" s="181">
        <v>7054.8147415013882</v>
      </c>
      <c r="J3617" s="182">
        <v>7296.7142442626191</v>
      </c>
      <c r="K3617" s="181">
        <v>7543.6037367082963</v>
      </c>
      <c r="L3617" s="181">
        <v>7795.3138627013968</v>
      </c>
      <c r="M3617" s="181">
        <v>8051.2470496435099</v>
      </c>
      <c r="N3617" s="181">
        <v>8310.8367803130332</v>
      </c>
      <c r="O3617" s="181">
        <v>8573.7407286148864</v>
      </c>
      <c r="P3617" s="181">
        <v>8839.8749750731367</v>
      </c>
      <c r="Q3617" s="181">
        <v>9109.122521948244</v>
      </c>
      <c r="R3617" s="181">
        <v>9380.8949425190931</v>
      </c>
      <c r="S3617" s="181">
        <v>9654.911486004843</v>
      </c>
      <c r="T3617" s="181">
        <v>9931.0481402121477</v>
      </c>
      <c r="U3617" s="181">
        <v>10208.572332969725</v>
      </c>
      <c r="V3617" s="181">
        <v>10486.550784974235</v>
      </c>
      <c r="W3617" s="181">
        <v>10764.624623770043</v>
      </c>
      <c r="X3617" s="181">
        <v>11042.534588919276</v>
      </c>
      <c r="Y3617" s="181">
        <v>11320.196240318315</v>
      </c>
    </row>
    <row r="3618" spans="1:25" x14ac:dyDescent="0.25">
      <c r="A3618" s="178" t="s">
        <v>3205</v>
      </c>
      <c r="B3618" s="178" t="s">
        <v>586</v>
      </c>
      <c r="C3618" s="178" t="s">
        <v>218</v>
      </c>
      <c r="D3618" s="178" t="s">
        <v>3266</v>
      </c>
      <c r="E3618" s="181">
        <v>4920.5864499918025</v>
      </c>
      <c r="F3618" s="181">
        <v>4928.4005217937301</v>
      </c>
      <c r="G3618" s="181">
        <v>4939.5431975778401</v>
      </c>
      <c r="H3618" s="181">
        <v>4953.0914332208613</v>
      </c>
      <c r="I3618" s="181">
        <v>4968.485109174323</v>
      </c>
      <c r="J3618" s="182">
        <v>4984.9648054819581</v>
      </c>
      <c r="K3618" s="181">
        <v>5002.1365074266305</v>
      </c>
      <c r="L3618" s="181">
        <v>5019.6993889128098</v>
      </c>
      <c r="M3618" s="181">
        <v>5037.1906968874737</v>
      </c>
      <c r="N3618" s="181">
        <v>5054.1945099814893</v>
      </c>
      <c r="O3618" s="181">
        <v>5070.5250325207562</v>
      </c>
      <c r="P3618" s="181">
        <v>5086.2015573604695</v>
      </c>
      <c r="Q3618" s="181">
        <v>5101.238643456375</v>
      </c>
      <c r="R3618" s="181">
        <v>5115.3834603475634</v>
      </c>
      <c r="S3618" s="181">
        <v>5128.5253502211744</v>
      </c>
      <c r="T3618" s="181">
        <v>5140.767967272639</v>
      </c>
      <c r="U3618" s="181">
        <v>5151.7556876137687</v>
      </c>
      <c r="V3618" s="181">
        <v>5160.9418141047845</v>
      </c>
      <c r="W3618" s="181">
        <v>5168.2694543479374</v>
      </c>
      <c r="X3618" s="181">
        <v>5173.7123351538467</v>
      </c>
      <c r="Y3618" s="181">
        <v>5177.4808281550349</v>
      </c>
    </row>
    <row r="3619" spans="1:25" x14ac:dyDescent="0.25">
      <c r="A3619" s="178" t="s">
        <v>3205</v>
      </c>
      <c r="B3619" s="178" t="s">
        <v>586</v>
      </c>
      <c r="C3619" s="178" t="s">
        <v>560</v>
      </c>
      <c r="D3619" s="178" t="s">
        <v>3267</v>
      </c>
      <c r="E3619" s="181">
        <v>1812.4735479231051</v>
      </c>
      <c r="F3619" s="181">
        <v>1864.1476143499442</v>
      </c>
      <c r="G3619" s="181">
        <v>1918.5829744654959</v>
      </c>
      <c r="H3619" s="181">
        <v>1975.5573303534256</v>
      </c>
      <c r="I3619" s="181">
        <v>2034.9642253434163</v>
      </c>
      <c r="J3619" s="182">
        <v>2096.5941831628738</v>
      </c>
      <c r="K3619" s="181">
        <v>2160.3658986226728</v>
      </c>
      <c r="L3619" s="181">
        <v>2226.2246002033048</v>
      </c>
      <c r="M3619" s="181">
        <v>2294.0303235715305</v>
      </c>
      <c r="N3619" s="181">
        <v>2363.6447693092364</v>
      </c>
      <c r="O3619" s="181">
        <v>2435.0208295809121</v>
      </c>
      <c r="P3619" s="181">
        <v>2508.2037330317712</v>
      </c>
      <c r="Q3619" s="181">
        <v>2583.2377476091124</v>
      </c>
      <c r="R3619" s="181">
        <v>2660.0293348662485</v>
      </c>
      <c r="S3619" s="181">
        <v>2738.5472063686975</v>
      </c>
      <c r="T3619" s="181">
        <v>2818.8711250726351</v>
      </c>
      <c r="U3619" s="181">
        <v>2900.8279549608537</v>
      </c>
      <c r="V3619" s="181">
        <v>2984.1123457320928</v>
      </c>
      <c r="W3619" s="181">
        <v>3068.6746708144929</v>
      </c>
      <c r="X3619" s="181">
        <v>3154.4777768828026</v>
      </c>
      <c r="Y3619" s="181">
        <v>3241.6280951781505</v>
      </c>
    </row>
    <row r="3620" spans="1:25" x14ac:dyDescent="0.25">
      <c r="A3620" s="178" t="s">
        <v>3205</v>
      </c>
      <c r="B3620" s="178" t="s">
        <v>586</v>
      </c>
      <c r="C3620" s="178" t="s">
        <v>528</v>
      </c>
      <c r="D3620" s="178" t="s">
        <v>3268</v>
      </c>
      <c r="E3620" s="181">
        <v>3918.3951940813795</v>
      </c>
      <c r="F3620" s="181">
        <v>3940.7213931291672</v>
      </c>
      <c r="G3620" s="181">
        <v>3965.8372932650295</v>
      </c>
      <c r="H3620" s="181">
        <v>3993.0322477221207</v>
      </c>
      <c r="I3620" s="181">
        <v>4021.8774484821856</v>
      </c>
      <c r="J3620" s="182">
        <v>4051.7748541288197</v>
      </c>
      <c r="K3620" s="181">
        <v>4082.4146670143914</v>
      </c>
      <c r="L3620" s="181">
        <v>4113.5582718327978</v>
      </c>
      <c r="M3620" s="181">
        <v>4144.8298281472926</v>
      </c>
      <c r="N3620" s="181">
        <v>4175.8859766553924</v>
      </c>
      <c r="O3620" s="181">
        <v>4206.5686320851655</v>
      </c>
      <c r="P3620" s="181">
        <v>4236.8879858089449</v>
      </c>
      <c r="Q3620" s="181">
        <v>4266.8504820112885</v>
      </c>
      <c r="R3620" s="181">
        <v>4296.2381432823195</v>
      </c>
      <c r="S3620" s="181">
        <v>4324.949353760454</v>
      </c>
      <c r="T3620" s="181">
        <v>4353.0623684902093</v>
      </c>
      <c r="U3620" s="181">
        <v>4380.2663022136221</v>
      </c>
      <c r="V3620" s="181">
        <v>4406.0821081483036</v>
      </c>
      <c r="W3620" s="181">
        <v>4430.4428551112005</v>
      </c>
      <c r="X3620" s="181">
        <v>4453.3070155776722</v>
      </c>
      <c r="Y3620" s="181">
        <v>4474.837062709772</v>
      </c>
    </row>
    <row r="3621" spans="1:25" x14ac:dyDescent="0.25">
      <c r="A3621" s="178" t="s">
        <v>3205</v>
      </c>
      <c r="B3621" s="178" t="s">
        <v>586</v>
      </c>
      <c r="C3621" s="178" t="s">
        <v>530</v>
      </c>
      <c r="D3621" s="178" t="s">
        <v>2512</v>
      </c>
      <c r="E3621" s="181">
        <v>2620.7250572490389</v>
      </c>
      <c r="F3621" s="181">
        <v>2633.8944815793197</v>
      </c>
      <c r="G3621" s="181">
        <v>2648.9084458586572</v>
      </c>
      <c r="H3621" s="181">
        <v>2665.2888843233036</v>
      </c>
      <c r="I3621" s="181">
        <v>2682.7470025927123</v>
      </c>
      <c r="J3621" s="182">
        <v>2700.881965585053</v>
      </c>
      <c r="K3621" s="181">
        <v>2719.4860202990321</v>
      </c>
      <c r="L3621" s="181">
        <v>2738.3993538840141</v>
      </c>
      <c r="M3621" s="181">
        <v>2757.3712899982806</v>
      </c>
      <c r="N3621" s="181">
        <v>2776.1734159334605</v>
      </c>
      <c r="O3621" s="181">
        <v>2794.7010196770098</v>
      </c>
      <c r="P3621" s="181">
        <v>2812.9613923018078</v>
      </c>
      <c r="Q3621" s="181">
        <v>2830.9593199125716</v>
      </c>
      <c r="R3621" s="181">
        <v>2848.5507774178241</v>
      </c>
      <c r="S3621" s="181">
        <v>2865.6692257723867</v>
      </c>
      <c r="T3621" s="181">
        <v>2882.3674060146991</v>
      </c>
      <c r="U3621" s="181">
        <v>2898.4404235669781</v>
      </c>
      <c r="V3621" s="181">
        <v>2913.5727344003394</v>
      </c>
      <c r="W3621" s="181">
        <v>2927.7219743052333</v>
      </c>
      <c r="X3621" s="181">
        <v>2940.8626709208834</v>
      </c>
      <c r="Y3621" s="181">
        <v>2953.1040499628507</v>
      </c>
    </row>
    <row r="3622" spans="1:25" x14ac:dyDescent="0.25">
      <c r="A3622" s="178" t="s">
        <v>3205</v>
      </c>
      <c r="B3622" s="178" t="s">
        <v>586</v>
      </c>
      <c r="C3622" s="178" t="s">
        <v>240</v>
      </c>
      <c r="D3622" s="178" t="s">
        <v>241</v>
      </c>
      <c r="E3622" s="181">
        <v>3845.2870173584306</v>
      </c>
      <c r="F3622" s="181">
        <v>3898.2552073578422</v>
      </c>
      <c r="G3622" s="181">
        <v>3954.9555900204177</v>
      </c>
      <c r="H3622" s="181">
        <v>4014.763912720834</v>
      </c>
      <c r="I3622" s="181">
        <v>4077.3210523673806</v>
      </c>
      <c r="J3622" s="182">
        <v>4142.0828317708001</v>
      </c>
      <c r="K3622" s="181">
        <v>4208.7837028936256</v>
      </c>
      <c r="L3622" s="181">
        <v>4277.2228502255639</v>
      </c>
      <c r="M3622" s="181">
        <v>4347.04834265711</v>
      </c>
      <c r="N3622" s="181">
        <v>4417.9300089490644</v>
      </c>
      <c r="O3622" s="181">
        <v>4489.7234048126975</v>
      </c>
      <c r="P3622" s="181">
        <v>4562.4597415889693</v>
      </c>
      <c r="Q3622" s="181">
        <v>4636.166864595506</v>
      </c>
      <c r="R3622" s="181">
        <v>4710.6271307127918</v>
      </c>
      <c r="S3622" s="181">
        <v>4785.7431943722222</v>
      </c>
      <c r="T3622" s="181">
        <v>4861.6145006560273</v>
      </c>
      <c r="U3622" s="181">
        <v>4937.9050557211576</v>
      </c>
      <c r="V3622" s="181">
        <v>5014.0742630002715</v>
      </c>
      <c r="W3622" s="181">
        <v>5090.0337913161857</v>
      </c>
      <c r="X3622" s="181">
        <v>5165.7208435904649</v>
      </c>
      <c r="Y3622" s="181">
        <v>5241.3085996409145</v>
      </c>
    </row>
    <row r="3623" spans="1:25" x14ac:dyDescent="0.25">
      <c r="A3623" s="178" t="s">
        <v>3205</v>
      </c>
      <c r="B3623" s="178" t="s">
        <v>587</v>
      </c>
      <c r="C3623" s="178" t="s">
        <v>218</v>
      </c>
      <c r="D3623" s="178" t="s">
        <v>3269</v>
      </c>
      <c r="E3623" s="181">
        <v>21404.322784550732</v>
      </c>
      <c r="F3623" s="181">
        <v>21277.36024586</v>
      </c>
      <c r="G3623" s="181">
        <v>21152.255675109169</v>
      </c>
      <c r="H3623" s="181">
        <v>21025.862581081095</v>
      </c>
      <c r="I3623" s="181">
        <v>20896.73805232107</v>
      </c>
      <c r="J3623" s="182">
        <v>20762.263250474971</v>
      </c>
      <c r="K3623" s="181">
        <v>20620.995778996195</v>
      </c>
      <c r="L3623" s="181">
        <v>20472.092367175264</v>
      </c>
      <c r="M3623" s="181">
        <v>20313.974105696947</v>
      </c>
      <c r="N3623" s="181">
        <v>20145.44791638985</v>
      </c>
      <c r="O3623" s="181">
        <v>19966.139505534597</v>
      </c>
      <c r="P3623" s="181">
        <v>19776.519881761134</v>
      </c>
      <c r="Q3623" s="181">
        <v>19577.045998469301</v>
      </c>
      <c r="R3623" s="181">
        <v>19367.139495432853</v>
      </c>
      <c r="S3623" s="181">
        <v>19146.795589755773</v>
      </c>
      <c r="T3623" s="181">
        <v>18916.106320641895</v>
      </c>
      <c r="U3623" s="181">
        <v>18674.842321360888</v>
      </c>
      <c r="V3623" s="181">
        <v>18422.86385072819</v>
      </c>
      <c r="W3623" s="181">
        <v>18160.510962069413</v>
      </c>
      <c r="X3623" s="181">
        <v>17888.170460127916</v>
      </c>
      <c r="Y3623" s="181">
        <v>17606.276340714547</v>
      </c>
    </row>
    <row r="3624" spans="1:25" x14ac:dyDescent="0.25">
      <c r="A3624" s="178" t="s">
        <v>3205</v>
      </c>
      <c r="B3624" s="178" t="s">
        <v>587</v>
      </c>
      <c r="C3624" s="178" t="s">
        <v>276</v>
      </c>
      <c r="D3624" s="178" t="s">
        <v>3270</v>
      </c>
      <c r="E3624" s="181">
        <v>4858.5317004082599</v>
      </c>
      <c r="F3624" s="181">
        <v>4829.7126844925369</v>
      </c>
      <c r="G3624" s="181">
        <v>4801.3154056355015</v>
      </c>
      <c r="H3624" s="181">
        <v>4772.6256470185508</v>
      </c>
      <c r="I3624" s="181">
        <v>4743.3158845656299</v>
      </c>
      <c r="J3624" s="182">
        <v>4712.7916725056748</v>
      </c>
      <c r="K3624" s="181">
        <v>4680.7256036407689</v>
      </c>
      <c r="L3624" s="181">
        <v>4646.9262653522874</v>
      </c>
      <c r="M3624" s="181">
        <v>4611.0352636355556</v>
      </c>
      <c r="N3624" s="181">
        <v>4572.7817836568074</v>
      </c>
      <c r="O3624" s="181">
        <v>4532.0808651059615</v>
      </c>
      <c r="P3624" s="181">
        <v>4489.0394214501148</v>
      </c>
      <c r="Q3624" s="181">
        <v>4443.7611757830118</v>
      </c>
      <c r="R3624" s="181">
        <v>4396.1148470769022</v>
      </c>
      <c r="S3624" s="181">
        <v>4346.0993496701576</v>
      </c>
      <c r="T3624" s="181">
        <v>4293.7355753888842</v>
      </c>
      <c r="U3624" s="181">
        <v>4238.9714606596826</v>
      </c>
      <c r="V3624" s="181">
        <v>4181.775285863022</v>
      </c>
      <c r="W3624" s="181">
        <v>4122.2242391388372</v>
      </c>
      <c r="X3624" s="181">
        <v>4060.4061206537781</v>
      </c>
      <c r="Y3624" s="181">
        <v>3996.4194423965691</v>
      </c>
    </row>
    <row r="3625" spans="1:25" x14ac:dyDescent="0.25">
      <c r="A3625" s="178" t="s">
        <v>3205</v>
      </c>
      <c r="B3625" s="178" t="s">
        <v>587</v>
      </c>
      <c r="C3625" s="178" t="s">
        <v>506</v>
      </c>
      <c r="D3625" s="178" t="s">
        <v>3271</v>
      </c>
      <c r="E3625" s="181">
        <v>4511.5661874536499</v>
      </c>
      <c r="F3625" s="181">
        <v>4592.3965278463074</v>
      </c>
      <c r="G3625" s="181">
        <v>4674.9192357782822</v>
      </c>
      <c r="H3625" s="181">
        <v>4758.4667447114607</v>
      </c>
      <c r="I3625" s="181">
        <v>4842.6993484863906</v>
      </c>
      <c r="J3625" s="182">
        <v>4926.9651881123264</v>
      </c>
      <c r="K3625" s="181">
        <v>5010.8364232948034</v>
      </c>
      <c r="L3625" s="181">
        <v>5093.9961972562187</v>
      </c>
      <c r="M3625" s="181">
        <v>5175.9142222461869</v>
      </c>
      <c r="N3625" s="181">
        <v>5256.1154471611699</v>
      </c>
      <c r="O3625" s="181">
        <v>5334.3052082916238</v>
      </c>
      <c r="P3625" s="181">
        <v>5410.4005863367811</v>
      </c>
      <c r="Q3625" s="181">
        <v>5484.3164284273307</v>
      </c>
      <c r="R3625" s="181">
        <v>5555.6722290577181</v>
      </c>
      <c r="S3625" s="181">
        <v>5624.2294152541999</v>
      </c>
      <c r="T3625" s="181">
        <v>5689.7667738777673</v>
      </c>
      <c r="U3625" s="181">
        <v>5751.954657571865</v>
      </c>
      <c r="V3625" s="181">
        <v>5810.4724272467747</v>
      </c>
      <c r="W3625" s="181">
        <v>5865.1369528636415</v>
      </c>
      <c r="X3625" s="181">
        <v>5915.7772156212823</v>
      </c>
      <c r="Y3625" s="181">
        <v>5962.2363990455306</v>
      </c>
    </row>
    <row r="3626" spans="1:25" x14ac:dyDescent="0.25">
      <c r="A3626" s="178" t="s">
        <v>3205</v>
      </c>
      <c r="B3626" s="178" t="s">
        <v>587</v>
      </c>
      <c r="C3626" s="178" t="s">
        <v>755</v>
      </c>
      <c r="D3626" s="178" t="s">
        <v>3272</v>
      </c>
      <c r="E3626" s="181">
        <v>21379.974327501288</v>
      </c>
      <c r="F3626" s="181">
        <v>21649.230941680158</v>
      </c>
      <c r="G3626" s="181">
        <v>21923.023672178551</v>
      </c>
      <c r="H3626" s="181">
        <v>22198.142041790135</v>
      </c>
      <c r="I3626" s="181">
        <v>22472.963270084689</v>
      </c>
      <c r="J3626" s="182">
        <v>22744.457128631275</v>
      </c>
      <c r="K3626" s="181">
        <v>23010.685375848421</v>
      </c>
      <c r="L3626" s="181">
        <v>23270.25767210684</v>
      </c>
      <c r="M3626" s="181">
        <v>23520.843556410724</v>
      </c>
      <c r="N3626" s="181">
        <v>23760.4119302293</v>
      </c>
      <c r="O3626" s="181">
        <v>23987.786665888823</v>
      </c>
      <c r="P3626" s="181">
        <v>24202.765093486094</v>
      </c>
      <c r="Q3626" s="181">
        <v>24405.140688194449</v>
      </c>
      <c r="R3626" s="181">
        <v>24593.405686840841</v>
      </c>
      <c r="S3626" s="181">
        <v>24766.710797695505</v>
      </c>
      <c r="T3626" s="181">
        <v>24924.302718238687</v>
      </c>
      <c r="U3626" s="181">
        <v>25064.973711414321</v>
      </c>
      <c r="V3626" s="181">
        <v>25187.58280936622</v>
      </c>
      <c r="W3626" s="181">
        <v>25291.60854007594</v>
      </c>
      <c r="X3626" s="181">
        <v>25376.595154673498</v>
      </c>
      <c r="Y3626" s="181">
        <v>25442.160000100506</v>
      </c>
    </row>
    <row r="3627" spans="1:25" x14ac:dyDescent="0.25">
      <c r="A3627" s="178" t="s">
        <v>3205</v>
      </c>
      <c r="B3627" s="178" t="s">
        <v>587</v>
      </c>
      <c r="C3627" s="178" t="s">
        <v>240</v>
      </c>
      <c r="D3627" s="178" t="s">
        <v>241</v>
      </c>
      <c r="E3627" s="181">
        <v>10324.76030800895</v>
      </c>
      <c r="F3627" s="181">
        <v>10802.636239262612</v>
      </c>
      <c r="G3627" s="181">
        <v>11305.457115639867</v>
      </c>
      <c r="H3627" s="181">
        <v>11832.849177140548</v>
      </c>
      <c r="I3627" s="181">
        <v>12385.154095816801</v>
      </c>
      <c r="J3627" s="182">
        <v>12961.851913545521</v>
      </c>
      <c r="K3627" s="181">
        <v>13562.887799315806</v>
      </c>
      <c r="L3627" s="181">
        <v>14188.430297815497</v>
      </c>
      <c r="M3627" s="181">
        <v>14837.976630484525</v>
      </c>
      <c r="N3627" s="181">
        <v>15511.048139238868</v>
      </c>
      <c r="O3627" s="181">
        <v>16207.58020067671</v>
      </c>
      <c r="P3627" s="181">
        <v>16928.08805511746</v>
      </c>
      <c r="Q3627" s="181">
        <v>17673.067354597741</v>
      </c>
      <c r="R3627" s="181">
        <v>18442.017377832195</v>
      </c>
      <c r="S3627" s="181">
        <v>19234.785131522774</v>
      </c>
      <c r="T3627" s="181">
        <v>20051.186325668241</v>
      </c>
      <c r="U3627" s="181">
        <v>20890.548216532108</v>
      </c>
      <c r="V3627" s="181">
        <v>21752.079003989798</v>
      </c>
      <c r="W3627" s="181">
        <v>22635.354186609216</v>
      </c>
      <c r="X3627" s="181">
        <v>23539.884495184775</v>
      </c>
      <c r="Y3627" s="181">
        <v>24465.121284575802</v>
      </c>
    </row>
    <row r="3628" spans="1:25" x14ac:dyDescent="0.25">
      <c r="A3628" s="178" t="s">
        <v>3205</v>
      </c>
      <c r="B3628" s="178" t="s">
        <v>594</v>
      </c>
      <c r="C3628" s="178" t="s">
        <v>218</v>
      </c>
      <c r="D3628" s="178" t="s">
        <v>3273</v>
      </c>
      <c r="E3628" s="181">
        <v>99256.014257985589</v>
      </c>
      <c r="F3628" s="181">
        <v>100328.485777767</v>
      </c>
      <c r="G3628" s="181">
        <v>101426.70563781829</v>
      </c>
      <c r="H3628" s="181">
        <v>102539.49415436605</v>
      </c>
      <c r="I3628" s="181">
        <v>103661.67919991493</v>
      </c>
      <c r="J3628" s="182">
        <v>104781.43063968926</v>
      </c>
      <c r="K3628" s="181">
        <v>105891.77507904339</v>
      </c>
      <c r="L3628" s="181">
        <v>106988.57481951689</v>
      </c>
      <c r="M3628" s="181">
        <v>108063.4969711809</v>
      </c>
      <c r="N3628" s="181">
        <v>109109.55547428787</v>
      </c>
      <c r="O3628" s="181">
        <v>110123.66152545117</v>
      </c>
      <c r="P3628" s="181">
        <v>111107.34686519731</v>
      </c>
      <c r="Q3628" s="181">
        <v>112062.19089543226</v>
      </c>
      <c r="R3628" s="181">
        <v>112983.64361175716</v>
      </c>
      <c r="S3628" s="181">
        <v>113869.93734327357</v>
      </c>
      <c r="T3628" s="181">
        <v>114718.74369809445</v>
      </c>
      <c r="U3628" s="181">
        <v>115527.06484650949</v>
      </c>
      <c r="V3628" s="181">
        <v>116292.94294666244</v>
      </c>
      <c r="W3628" s="181">
        <v>117015.44794584686</v>
      </c>
      <c r="X3628" s="181">
        <v>117693.48498743249</v>
      </c>
      <c r="Y3628" s="181">
        <v>118325.02860715908</v>
      </c>
    </row>
    <row r="3629" spans="1:25" x14ac:dyDescent="0.25">
      <c r="A3629" s="178" t="s">
        <v>3205</v>
      </c>
      <c r="B3629" s="178" t="s">
        <v>594</v>
      </c>
      <c r="C3629" s="178" t="s">
        <v>503</v>
      </c>
      <c r="D3629" s="178" t="s">
        <v>3274</v>
      </c>
      <c r="E3629" s="181">
        <v>3421.6061690971219</v>
      </c>
      <c r="F3629" s="181">
        <v>3366.179833957081</v>
      </c>
      <c r="G3629" s="181">
        <v>3312.1137496954307</v>
      </c>
      <c r="H3629" s="181">
        <v>3258.9970105427169</v>
      </c>
      <c r="I3629" s="181">
        <v>3206.6451164039404</v>
      </c>
      <c r="J3629" s="182">
        <v>3154.6911716797385</v>
      </c>
      <c r="K3629" s="181">
        <v>3102.9488936401858</v>
      </c>
      <c r="L3629" s="181">
        <v>3051.3334091458401</v>
      </c>
      <c r="M3629" s="181">
        <v>2999.6538861476192</v>
      </c>
      <c r="N3629" s="181">
        <v>2947.7780684481691</v>
      </c>
      <c r="O3629" s="181">
        <v>2895.6929412457416</v>
      </c>
      <c r="P3629" s="181">
        <v>2843.50835931352</v>
      </c>
      <c r="Q3629" s="181">
        <v>2791.3269501874229</v>
      </c>
      <c r="R3629" s="181">
        <v>2739.0946743118584</v>
      </c>
      <c r="S3629" s="181">
        <v>2686.831409170964</v>
      </c>
      <c r="T3629" s="181">
        <v>2634.5447801840232</v>
      </c>
      <c r="U3629" s="181">
        <v>2582.2293293256221</v>
      </c>
      <c r="V3629" s="181">
        <v>2529.9054971594524</v>
      </c>
      <c r="W3629" s="181">
        <v>2477.6160443437379</v>
      </c>
      <c r="X3629" s="181">
        <v>2425.3984497338442</v>
      </c>
      <c r="Y3629" s="181">
        <v>2373.2700498241593</v>
      </c>
    </row>
    <row r="3630" spans="1:25" x14ac:dyDescent="0.25">
      <c r="A3630" s="178" t="s">
        <v>3205</v>
      </c>
      <c r="B3630" s="178" t="s">
        <v>594</v>
      </c>
      <c r="C3630" s="178" t="s">
        <v>240</v>
      </c>
      <c r="D3630" s="178" t="s">
        <v>241</v>
      </c>
      <c r="E3630" s="181">
        <v>7071.5900860574457</v>
      </c>
      <c r="F3630" s="181">
        <v>7372.6832831119682</v>
      </c>
      <c r="G3630" s="181">
        <v>7689.2527679752366</v>
      </c>
      <c r="H3630" s="181">
        <v>8021.2329101141022</v>
      </c>
      <c r="I3630" s="181">
        <v>8368.9734941856168</v>
      </c>
      <c r="J3630" s="182">
        <v>8732.2538292655699</v>
      </c>
      <c r="K3630" s="181">
        <v>9111.1801626481174</v>
      </c>
      <c r="L3630" s="181">
        <v>9506.0637524980266</v>
      </c>
      <c r="M3630" s="181">
        <v>9916.8108290632499</v>
      </c>
      <c r="N3630" s="181">
        <v>10343.38088773593</v>
      </c>
      <c r="O3630" s="181">
        <v>10786.048922154479</v>
      </c>
      <c r="P3630" s="181">
        <v>11245.534466759831</v>
      </c>
      <c r="Q3630" s="181">
        <v>11722.598083690811</v>
      </c>
      <c r="R3630" s="181">
        <v>12217.376426277056</v>
      </c>
      <c r="S3630" s="181">
        <v>12730.268675233734</v>
      </c>
      <c r="T3630" s="181">
        <v>13261.59684499707</v>
      </c>
      <c r="U3630" s="181">
        <v>13811.579132170464</v>
      </c>
      <c r="V3630" s="181">
        <v>14380.52389319137</v>
      </c>
      <c r="W3630" s="181">
        <v>14968.845209769097</v>
      </c>
      <c r="X3630" s="181">
        <v>15576.924062231697</v>
      </c>
      <c r="Y3630" s="181">
        <v>16204.99736068731</v>
      </c>
    </row>
    <row r="3631" spans="1:25" x14ac:dyDescent="0.25">
      <c r="A3631" s="178" t="s">
        <v>3205</v>
      </c>
      <c r="B3631" s="178" t="s">
        <v>596</v>
      </c>
      <c r="C3631" s="178" t="s">
        <v>218</v>
      </c>
      <c r="D3631" s="178" t="s">
        <v>3275</v>
      </c>
      <c r="E3631" s="181">
        <v>12242.944800814745</v>
      </c>
      <c r="F3631" s="181">
        <v>12373.182846178024</v>
      </c>
      <c r="G3631" s="181">
        <v>12505.619980765034</v>
      </c>
      <c r="H3631" s="181">
        <v>12639.987172942689</v>
      </c>
      <c r="I3631" s="181">
        <v>12776.319581499785</v>
      </c>
      <c r="J3631" s="182">
        <v>12913.814840356976</v>
      </c>
      <c r="K3631" s="181">
        <v>13052.0829614184</v>
      </c>
      <c r="L3631" s="181">
        <v>13190.856217703837</v>
      </c>
      <c r="M3631" s="181">
        <v>13329.295242323085</v>
      </c>
      <c r="N3631" s="181">
        <v>13466.766156804191</v>
      </c>
      <c r="O3631" s="181">
        <v>13603.068984730398</v>
      </c>
      <c r="P3631" s="181">
        <v>13738.446968228691</v>
      </c>
      <c r="Q3631" s="181">
        <v>13873.100033436933</v>
      </c>
      <c r="R3631" s="181">
        <v>14006.558312049907</v>
      </c>
      <c r="S3631" s="181">
        <v>14138.863848387013</v>
      </c>
      <c r="T3631" s="181">
        <v>14270.164617826082</v>
      </c>
      <c r="U3631" s="181">
        <v>14399.780996202544</v>
      </c>
      <c r="V3631" s="181">
        <v>14526.946154210935</v>
      </c>
      <c r="W3631" s="181">
        <v>14651.651183003689</v>
      </c>
      <c r="X3631" s="181">
        <v>14774.02825554586</v>
      </c>
      <c r="Y3631" s="181">
        <v>14894.241385684294</v>
      </c>
    </row>
    <row r="3632" spans="1:25" x14ac:dyDescent="0.25">
      <c r="A3632" s="178" t="s">
        <v>3205</v>
      </c>
      <c r="B3632" s="178" t="s">
        <v>596</v>
      </c>
      <c r="C3632" s="178" t="s">
        <v>560</v>
      </c>
      <c r="D3632" s="178" t="s">
        <v>3276</v>
      </c>
      <c r="E3632" s="181">
        <v>3225.0352395741152</v>
      </c>
      <c r="F3632" s="181">
        <v>3238.5912795724407</v>
      </c>
      <c r="G3632" s="181">
        <v>3252.4159098729065</v>
      </c>
      <c r="H3632" s="181">
        <v>3266.4319963101202</v>
      </c>
      <c r="I3632" s="181">
        <v>3280.6423930277024</v>
      </c>
      <c r="J3632" s="182">
        <v>3294.8361288814326</v>
      </c>
      <c r="K3632" s="181">
        <v>3308.9120828391169</v>
      </c>
      <c r="L3632" s="181">
        <v>3322.8024909272344</v>
      </c>
      <c r="M3632" s="181">
        <v>3336.2982430817751</v>
      </c>
      <c r="N3632" s="181">
        <v>3349.2466856990081</v>
      </c>
      <c r="O3632" s="181">
        <v>3361.6063553660265</v>
      </c>
      <c r="P3632" s="181">
        <v>3373.4457896796557</v>
      </c>
      <c r="Q3632" s="181">
        <v>3384.8213367205258</v>
      </c>
      <c r="R3632" s="181">
        <v>3395.6256388103975</v>
      </c>
      <c r="S3632" s="181">
        <v>3405.8774808252529</v>
      </c>
      <c r="T3632" s="181">
        <v>3415.6206459168129</v>
      </c>
      <c r="U3632" s="181">
        <v>3424.7010918020069</v>
      </c>
      <c r="V3632" s="181">
        <v>3432.9481987533413</v>
      </c>
      <c r="W3632" s="181">
        <v>3440.3738060226406</v>
      </c>
      <c r="X3632" s="181">
        <v>3447.0225557393192</v>
      </c>
      <c r="Y3632" s="181">
        <v>3452.9455204971405</v>
      </c>
    </row>
    <row r="3633" spans="1:25" x14ac:dyDescent="0.25">
      <c r="A3633" s="178" t="s">
        <v>3205</v>
      </c>
      <c r="B3633" s="178" t="s">
        <v>596</v>
      </c>
      <c r="C3633" s="178" t="s">
        <v>528</v>
      </c>
      <c r="D3633" s="178" t="s">
        <v>3277</v>
      </c>
      <c r="E3633" s="181">
        <v>3325.5953935009929</v>
      </c>
      <c r="F3633" s="181">
        <v>3365.3284472845585</v>
      </c>
      <c r="G3633" s="181">
        <v>3405.757803639025</v>
      </c>
      <c r="H3633" s="181">
        <v>3446.8126143821642</v>
      </c>
      <c r="I3633" s="181">
        <v>3488.5047149002048</v>
      </c>
      <c r="J3633" s="182">
        <v>3530.6170179712303</v>
      </c>
      <c r="K3633" s="181">
        <v>3573.0441944915483</v>
      </c>
      <c r="L3633" s="181">
        <v>3615.7138781247536</v>
      </c>
      <c r="M3633" s="181">
        <v>3658.3964306314774</v>
      </c>
      <c r="N3633" s="181">
        <v>3700.9174932222772</v>
      </c>
      <c r="O3633" s="181">
        <v>3743.2212023142238</v>
      </c>
      <c r="P3633" s="181">
        <v>3785.3735273291036</v>
      </c>
      <c r="Q3633" s="181">
        <v>3827.4288318571466</v>
      </c>
      <c r="R3633" s="181">
        <v>3869.2567351213361</v>
      </c>
      <c r="S3633" s="181">
        <v>3910.8677788870182</v>
      </c>
      <c r="T3633" s="181">
        <v>3952.3019011594397</v>
      </c>
      <c r="U3633" s="181">
        <v>3993.3697383345088</v>
      </c>
      <c r="V3633" s="181">
        <v>4033.8567320267389</v>
      </c>
      <c r="W3633" s="181">
        <v>4073.757948438843</v>
      </c>
      <c r="X3633" s="181">
        <v>4113.107711746994</v>
      </c>
      <c r="Y3633" s="181">
        <v>4151.9494063470775</v>
      </c>
    </row>
    <row r="3634" spans="1:25" x14ac:dyDescent="0.25">
      <c r="A3634" s="178" t="s">
        <v>3205</v>
      </c>
      <c r="B3634" s="178" t="s">
        <v>596</v>
      </c>
      <c r="C3634" s="178" t="s">
        <v>240</v>
      </c>
      <c r="D3634" s="178" t="s">
        <v>241</v>
      </c>
      <c r="E3634" s="181">
        <v>6951.8554896520463</v>
      </c>
      <c r="F3634" s="181">
        <v>7035.5402196670912</v>
      </c>
      <c r="G3634" s="181">
        <v>7121.0028838389489</v>
      </c>
      <c r="H3634" s="181">
        <v>7208.1083583275258</v>
      </c>
      <c r="I3634" s="181">
        <v>7296.8948159556876</v>
      </c>
      <c r="J3634" s="182">
        <v>7386.9219365080899</v>
      </c>
      <c r="K3634" s="181">
        <v>7477.9831944920079</v>
      </c>
      <c r="L3634" s="181">
        <v>7569.9411057095904</v>
      </c>
      <c r="M3634" s="181">
        <v>7662.3288325175254</v>
      </c>
      <c r="N3634" s="181">
        <v>7754.7947694819968</v>
      </c>
      <c r="O3634" s="181">
        <v>7847.2351357959387</v>
      </c>
      <c r="P3634" s="181">
        <v>7939.8014707843886</v>
      </c>
      <c r="Q3634" s="181">
        <v>8032.6212676036857</v>
      </c>
      <c r="R3634" s="181">
        <v>8125.4343709850709</v>
      </c>
      <c r="S3634" s="181">
        <v>8218.2760960289161</v>
      </c>
      <c r="T3634" s="181">
        <v>8311.2436281120026</v>
      </c>
      <c r="U3634" s="181">
        <v>8403.9518440589873</v>
      </c>
      <c r="V3634" s="181">
        <v>8495.9613000460868</v>
      </c>
      <c r="W3634" s="181">
        <v>8587.2728089343618</v>
      </c>
      <c r="X3634" s="181">
        <v>8677.9697579936674</v>
      </c>
      <c r="Y3634" s="181">
        <v>8768.1547199466277</v>
      </c>
    </row>
    <row r="3635" spans="1:25" x14ac:dyDescent="0.25">
      <c r="A3635" s="178" t="s">
        <v>3205</v>
      </c>
      <c r="B3635" s="178" t="s">
        <v>598</v>
      </c>
      <c r="C3635" s="178" t="s">
        <v>218</v>
      </c>
      <c r="D3635" s="178" t="s">
        <v>3278</v>
      </c>
      <c r="E3635" s="181">
        <v>14329.816562571905</v>
      </c>
      <c r="F3635" s="181">
        <v>14198.141657166721</v>
      </c>
      <c r="G3635" s="181">
        <v>14027.681665721517</v>
      </c>
      <c r="H3635" s="181">
        <v>13826.002169228015</v>
      </c>
      <c r="I3635" s="181">
        <v>13599.685087127531</v>
      </c>
      <c r="J3635" s="182">
        <v>13352.847711197324</v>
      </c>
      <c r="K3635" s="181">
        <v>13089.081511429024</v>
      </c>
      <c r="L3635" s="181">
        <v>12811.447734884585</v>
      </c>
      <c r="M3635" s="181">
        <v>12521.837016970032</v>
      </c>
      <c r="N3635" s="181">
        <v>12221.860600764945</v>
      </c>
      <c r="O3635" s="181">
        <v>11913.224414707205</v>
      </c>
      <c r="P3635" s="181">
        <v>11597.839536973703</v>
      </c>
      <c r="Q3635" s="181">
        <v>11277.345690330358</v>
      </c>
      <c r="R3635" s="181">
        <v>10952.60185346405</v>
      </c>
      <c r="S3635" s="181">
        <v>10624.69321820306</v>
      </c>
      <c r="T3635" s="181">
        <v>10294.767028872546</v>
      </c>
      <c r="U3635" s="181">
        <v>9963.6188010098958</v>
      </c>
      <c r="V3635" s="181">
        <v>9631.9044671275478</v>
      </c>
      <c r="W3635" s="181">
        <v>9300.5059325204529</v>
      </c>
      <c r="X3635" s="181">
        <v>8970.2947535114017</v>
      </c>
      <c r="Y3635" s="181">
        <v>8642.1990715215379</v>
      </c>
    </row>
    <row r="3636" spans="1:25" x14ac:dyDescent="0.25">
      <c r="A3636" s="178" t="s">
        <v>3205</v>
      </c>
      <c r="B3636" s="178" t="s">
        <v>598</v>
      </c>
      <c r="C3636" s="178" t="s">
        <v>560</v>
      </c>
      <c r="D3636" s="178" t="s">
        <v>3279</v>
      </c>
      <c r="E3636" s="181">
        <v>1252.4645049381675</v>
      </c>
      <c r="F3636" s="181">
        <v>1320.7099217367136</v>
      </c>
      <c r="G3636" s="181">
        <v>1388.7145224381566</v>
      </c>
      <c r="H3636" s="181">
        <v>1456.7158173100597</v>
      </c>
      <c r="I3636" s="181">
        <v>1524.9591392074453</v>
      </c>
      <c r="J3636" s="182">
        <v>1593.5085234242526</v>
      </c>
      <c r="K3636" s="181">
        <v>1662.4201985236391</v>
      </c>
      <c r="L3636" s="181">
        <v>1731.7332023627314</v>
      </c>
      <c r="M3636" s="181">
        <v>1801.3659988914967</v>
      </c>
      <c r="N3636" s="181">
        <v>1871.2093554463179</v>
      </c>
      <c r="O3636" s="181">
        <v>1941.1786981089272</v>
      </c>
      <c r="P3636" s="181">
        <v>2011.242462693272</v>
      </c>
      <c r="Q3636" s="181">
        <v>2081.3511961498307</v>
      </c>
      <c r="R3636" s="181">
        <v>2151.3294086037035</v>
      </c>
      <c r="S3636" s="181">
        <v>2221.0439487392805</v>
      </c>
      <c r="T3636" s="181">
        <v>2290.3846060675005</v>
      </c>
      <c r="U3636" s="181">
        <v>2359.1748861238802</v>
      </c>
      <c r="V3636" s="181">
        <v>2427.2043356484673</v>
      </c>
      <c r="W3636" s="181">
        <v>2494.3183787382432</v>
      </c>
      <c r="X3636" s="181">
        <v>2560.372571699977</v>
      </c>
      <c r="Y3636" s="181">
        <v>2625.2571999462407</v>
      </c>
    </row>
    <row r="3637" spans="1:25" x14ac:dyDescent="0.25">
      <c r="A3637" s="178" t="s">
        <v>3205</v>
      </c>
      <c r="B3637" s="178" t="s">
        <v>598</v>
      </c>
      <c r="C3637" s="178" t="s">
        <v>530</v>
      </c>
      <c r="D3637" s="178" t="s">
        <v>2218</v>
      </c>
      <c r="E3637" s="181">
        <v>4584.9328152432827</v>
      </c>
      <c r="F3637" s="181">
        <v>4672.4614311626665</v>
      </c>
      <c r="G3637" s="181">
        <v>4748.1233972911059</v>
      </c>
      <c r="H3637" s="181">
        <v>4813.4292329418704</v>
      </c>
      <c r="I3637" s="181">
        <v>4869.7727778114295</v>
      </c>
      <c r="J3637" s="182">
        <v>4917.8538332941953</v>
      </c>
      <c r="K3637" s="181">
        <v>4958.2996352728442</v>
      </c>
      <c r="L3637" s="181">
        <v>4991.6448723280919</v>
      </c>
      <c r="M3637" s="181">
        <v>5018.0547198670874</v>
      </c>
      <c r="N3637" s="181">
        <v>5037.6332540561361</v>
      </c>
      <c r="O3637" s="181">
        <v>5050.5702838541738</v>
      </c>
      <c r="P3637" s="181">
        <v>5057.1992763201224</v>
      </c>
      <c r="Q3637" s="181">
        <v>5057.8010213312755</v>
      </c>
      <c r="R3637" s="181">
        <v>5052.3569061494654</v>
      </c>
      <c r="S3637" s="181">
        <v>5040.9802464812374</v>
      </c>
      <c r="T3637" s="181">
        <v>5023.8538271399175</v>
      </c>
      <c r="U3637" s="181">
        <v>5001.0298919856959</v>
      </c>
      <c r="V3637" s="181">
        <v>4972.5182814572081</v>
      </c>
      <c r="W3637" s="181">
        <v>4938.4728586173451</v>
      </c>
      <c r="X3637" s="181">
        <v>4899.0817438388358</v>
      </c>
      <c r="Y3637" s="181">
        <v>4854.6073977244314</v>
      </c>
    </row>
    <row r="3638" spans="1:25" x14ac:dyDescent="0.25">
      <c r="A3638" s="178" t="s">
        <v>3205</v>
      </c>
      <c r="B3638" s="178" t="s">
        <v>598</v>
      </c>
      <c r="C3638" s="178" t="s">
        <v>1417</v>
      </c>
      <c r="D3638" s="178" t="s">
        <v>3280</v>
      </c>
      <c r="E3638" s="181">
        <v>1469.4907430408134</v>
      </c>
      <c r="F3638" s="181">
        <v>1561.5588005304046</v>
      </c>
      <c r="G3638" s="181">
        <v>1654.6774670605657</v>
      </c>
      <c r="H3638" s="181">
        <v>1749.1404591258863</v>
      </c>
      <c r="I3638" s="181">
        <v>1845.2598427553282</v>
      </c>
      <c r="J3638" s="182">
        <v>1943.1359565548578</v>
      </c>
      <c r="K3638" s="181">
        <v>2042.8622269167711</v>
      </c>
      <c r="L3638" s="181">
        <v>2144.5132255673843</v>
      </c>
      <c r="M3638" s="181">
        <v>2248.0148730743108</v>
      </c>
      <c r="N3638" s="181">
        <v>2353.255450145693</v>
      </c>
      <c r="O3638" s="181">
        <v>2460.1505446439601</v>
      </c>
      <c r="P3638" s="181">
        <v>2568.6803912431105</v>
      </c>
      <c r="Q3638" s="181">
        <v>2678.8011808885003</v>
      </c>
      <c r="R3638" s="181">
        <v>2790.3038783339043</v>
      </c>
      <c r="S3638" s="181">
        <v>2903.027933997465</v>
      </c>
      <c r="T3638" s="181">
        <v>3016.8377414977272</v>
      </c>
      <c r="U3638" s="181">
        <v>3131.5052693807438</v>
      </c>
      <c r="V3638" s="181">
        <v>3246.7498080241426</v>
      </c>
      <c r="W3638" s="181">
        <v>3362.3571698841711</v>
      </c>
      <c r="X3638" s="181">
        <v>3478.1202927588788</v>
      </c>
      <c r="Y3638" s="181">
        <v>3593.8733168892672</v>
      </c>
    </row>
    <row r="3639" spans="1:25" x14ac:dyDescent="0.25">
      <c r="A3639" s="178" t="s">
        <v>3205</v>
      </c>
      <c r="B3639" s="178" t="s">
        <v>598</v>
      </c>
      <c r="C3639" s="178" t="s">
        <v>772</v>
      </c>
      <c r="D3639" s="178" t="s">
        <v>2652</v>
      </c>
      <c r="E3639" s="181">
        <v>2364.9775105391141</v>
      </c>
      <c r="F3639" s="181">
        <v>2513.1505333588011</v>
      </c>
      <c r="G3639" s="181">
        <v>2663.0143914321866</v>
      </c>
      <c r="H3639" s="181">
        <v>2815.0417879099837</v>
      </c>
      <c r="I3639" s="181">
        <v>2969.7349574226537</v>
      </c>
      <c r="J3639" s="182">
        <v>3127.255383496155</v>
      </c>
      <c r="K3639" s="181">
        <v>3287.7534252380342</v>
      </c>
      <c r="L3639" s="181">
        <v>3451.3490973244607</v>
      </c>
      <c r="M3639" s="181">
        <v>3617.9231773701149</v>
      </c>
      <c r="N3639" s="181">
        <v>3787.2958659349624</v>
      </c>
      <c r="O3639" s="181">
        <v>3959.3313113248596</v>
      </c>
      <c r="P3639" s="181">
        <v>4133.9977035051361</v>
      </c>
      <c r="Q3639" s="181">
        <v>4311.2245368060676</v>
      </c>
      <c r="R3639" s="181">
        <v>4490.6753928741718</v>
      </c>
      <c r="S3639" s="181">
        <v>4672.0918854948923</v>
      </c>
      <c r="T3639" s="181">
        <v>4855.25577168579</v>
      </c>
      <c r="U3639" s="181">
        <v>5039.800060866738</v>
      </c>
      <c r="V3639" s="181">
        <v>5225.2729829622549</v>
      </c>
      <c r="W3639" s="181">
        <v>5411.3298275844672</v>
      </c>
      <c r="X3639" s="181">
        <v>5597.6373517692946</v>
      </c>
      <c r="Y3639" s="181">
        <v>5783.9286231785854</v>
      </c>
    </row>
    <row r="3640" spans="1:25" x14ac:dyDescent="0.25">
      <c r="A3640" s="178" t="s">
        <v>3205</v>
      </c>
      <c r="B3640" s="178" t="s">
        <v>598</v>
      </c>
      <c r="C3640" s="178" t="s">
        <v>1323</v>
      </c>
      <c r="D3640" s="178" t="s">
        <v>3281</v>
      </c>
      <c r="E3640" s="181">
        <v>3250.3228650419642</v>
      </c>
      <c r="F3640" s="181">
        <v>3220.4560517494224</v>
      </c>
      <c r="G3640" s="181">
        <v>3181.7919135624525</v>
      </c>
      <c r="H3640" s="181">
        <v>3136.0464934448541</v>
      </c>
      <c r="I3640" s="181">
        <v>3084.7127179224167</v>
      </c>
      <c r="J3640" s="182">
        <v>3028.7244808483683</v>
      </c>
      <c r="K3640" s="181">
        <v>2968.8964079356019</v>
      </c>
      <c r="L3640" s="181">
        <v>2905.9228584787784</v>
      </c>
      <c r="M3640" s="181">
        <v>2840.2326708697096</v>
      </c>
      <c r="N3640" s="181">
        <v>2772.1913110723067</v>
      </c>
      <c r="O3640" s="181">
        <v>2702.1857218072632</v>
      </c>
      <c r="P3640" s="181">
        <v>2630.6493783440019</v>
      </c>
      <c r="Q3640" s="181">
        <v>2557.9542064762086</v>
      </c>
      <c r="R3640" s="181">
        <v>2484.2950417800639</v>
      </c>
      <c r="S3640" s="181">
        <v>2409.9180300311978</v>
      </c>
      <c r="T3640" s="181">
        <v>2335.0833918992589</v>
      </c>
      <c r="U3640" s="181">
        <v>2259.9715680988493</v>
      </c>
      <c r="V3640" s="181">
        <v>2184.7313387929094</v>
      </c>
      <c r="W3640" s="181">
        <v>2109.5627398250576</v>
      </c>
      <c r="X3640" s="181">
        <v>2034.6634596605838</v>
      </c>
      <c r="Y3640" s="181">
        <v>1960.2440215305401</v>
      </c>
    </row>
    <row r="3641" spans="1:25" x14ac:dyDescent="0.25">
      <c r="A3641" s="178" t="s">
        <v>3205</v>
      </c>
      <c r="B3641" s="178" t="s">
        <v>598</v>
      </c>
      <c r="C3641" s="178" t="s">
        <v>240</v>
      </c>
      <c r="D3641" s="178" t="s">
        <v>241</v>
      </c>
      <c r="E3641" s="181">
        <v>14965.683157386668</v>
      </c>
      <c r="F3641" s="181">
        <v>15573.404278326578</v>
      </c>
      <c r="G3641" s="181">
        <v>16168.332829290855</v>
      </c>
      <c r="H3641" s="181">
        <v>16754.524458715703</v>
      </c>
      <c r="I3641" s="181">
        <v>17335.91937255704</v>
      </c>
      <c r="J3641" s="182">
        <v>17914.233265703762</v>
      </c>
      <c r="K3641" s="181">
        <v>18491.015883690921</v>
      </c>
      <c r="L3641" s="181">
        <v>19067.559161235989</v>
      </c>
      <c r="M3641" s="181">
        <v>19643.785018816423</v>
      </c>
      <c r="N3641" s="181">
        <v>20219.313518576349</v>
      </c>
      <c r="O3641" s="181">
        <v>20794.033661186564</v>
      </c>
      <c r="P3641" s="181">
        <v>21368.38948452027</v>
      </c>
      <c r="Q3641" s="181">
        <v>21942.608317263035</v>
      </c>
      <c r="R3641" s="181">
        <v>22515.576291915251</v>
      </c>
      <c r="S3641" s="181">
        <v>23086.633113646636</v>
      </c>
      <c r="T3641" s="181">
        <v>23655.351020015507</v>
      </c>
      <c r="U3641" s="181">
        <v>24220.60760502304</v>
      </c>
      <c r="V3641" s="181">
        <v>24780.932018697396</v>
      </c>
      <c r="W3641" s="181">
        <v>25335.420916481064</v>
      </c>
      <c r="X3641" s="181">
        <v>25883.256088782859</v>
      </c>
      <c r="Y3641" s="181">
        <v>26423.946139439431</v>
      </c>
    </row>
    <row r="3642" spans="1:25" x14ac:dyDescent="0.25">
      <c r="A3642" s="178" t="s">
        <v>3205</v>
      </c>
      <c r="B3642" s="178" t="s">
        <v>606</v>
      </c>
      <c r="C3642" s="178" t="s">
        <v>218</v>
      </c>
      <c r="D3642" s="178" t="s">
        <v>3282</v>
      </c>
      <c r="E3642" s="181">
        <v>4959.4749915711218</v>
      </c>
      <c r="F3642" s="181">
        <v>4988.0427305950298</v>
      </c>
      <c r="G3642" s="181">
        <v>5002.6818243907264</v>
      </c>
      <c r="H3642" s="181">
        <v>5006.4538673155275</v>
      </c>
      <c r="I3642" s="181">
        <v>5001.7592286234212</v>
      </c>
      <c r="J3642" s="182">
        <v>4990.0712388963793</v>
      </c>
      <c r="K3642" s="181">
        <v>4972.6050109184253</v>
      </c>
      <c r="L3642" s="181">
        <v>4950.3294622198518</v>
      </c>
      <c r="M3642" s="181">
        <v>4923.7236828241048</v>
      </c>
      <c r="N3642" s="181">
        <v>4893.1233948591762</v>
      </c>
      <c r="O3642" s="181">
        <v>4858.8871605794147</v>
      </c>
      <c r="P3642" s="181">
        <v>4821.4377062302092</v>
      </c>
      <c r="Q3642" s="181">
        <v>4781.0941063171422</v>
      </c>
      <c r="R3642" s="181">
        <v>4737.8608771037461</v>
      </c>
      <c r="S3642" s="181">
        <v>4691.8376741908869</v>
      </c>
      <c r="T3642" s="181">
        <v>4643.0803564966855</v>
      </c>
      <c r="U3642" s="181">
        <v>4591.6909590180076</v>
      </c>
      <c r="V3642" s="181">
        <v>4537.8061925197217</v>
      </c>
      <c r="W3642" s="181">
        <v>4481.5218719175191</v>
      </c>
      <c r="X3642" s="181">
        <v>4422.9527336644687</v>
      </c>
      <c r="Y3642" s="181">
        <v>4362.1889631557679</v>
      </c>
    </row>
    <row r="3643" spans="1:25" x14ac:dyDescent="0.25">
      <c r="A3643" s="178" t="s">
        <v>3205</v>
      </c>
      <c r="B3643" s="178" t="s">
        <v>606</v>
      </c>
      <c r="C3643" s="178" t="s">
        <v>240</v>
      </c>
      <c r="D3643" s="178" t="s">
        <v>241</v>
      </c>
      <c r="E3643" s="181">
        <v>2582.616447685105</v>
      </c>
      <c r="F3643" s="181">
        <v>2701.4844084095007</v>
      </c>
      <c r="G3643" s="181">
        <v>2817.8850600057276</v>
      </c>
      <c r="H3643" s="181">
        <v>2932.9097760585892</v>
      </c>
      <c r="I3643" s="181">
        <v>3047.4694372851941</v>
      </c>
      <c r="J3643" s="182">
        <v>3162.0695250386348</v>
      </c>
      <c r="K3643" s="181">
        <v>3277.1530504082484</v>
      </c>
      <c r="L3643" s="181">
        <v>3393.0867015855715</v>
      </c>
      <c r="M3643" s="181">
        <v>3509.963643580616</v>
      </c>
      <c r="N3643" s="181">
        <v>3627.7989072723894</v>
      </c>
      <c r="O3643" s="181">
        <v>3746.6398093386229</v>
      </c>
      <c r="P3643" s="181">
        <v>3866.6047674972856</v>
      </c>
      <c r="Q3643" s="181">
        <v>3987.7562678097574</v>
      </c>
      <c r="R3643" s="181">
        <v>4109.9043102034175</v>
      </c>
      <c r="S3643" s="181">
        <v>4232.9240576141719</v>
      </c>
      <c r="T3643" s="181">
        <v>4356.6411664122797</v>
      </c>
      <c r="U3643" s="181">
        <v>4480.9111602778557</v>
      </c>
      <c r="V3643" s="181">
        <v>4605.615931700926</v>
      </c>
      <c r="W3643" s="181">
        <v>4730.5908544438298</v>
      </c>
      <c r="X3643" s="181">
        <v>4855.6822353656107</v>
      </c>
      <c r="Y3643" s="181">
        <v>4980.7016359000218</v>
      </c>
    </row>
    <row r="3644" spans="1:25" x14ac:dyDescent="0.25">
      <c r="A3644" s="178" t="s">
        <v>3205</v>
      </c>
      <c r="B3644" s="178" t="s">
        <v>608</v>
      </c>
      <c r="C3644" s="178" t="s">
        <v>218</v>
      </c>
      <c r="D3644" s="178" t="s">
        <v>3283</v>
      </c>
      <c r="E3644" s="181">
        <v>10369.282327905881</v>
      </c>
      <c r="F3644" s="181">
        <v>10507.653428025598</v>
      </c>
      <c r="G3644" s="181">
        <v>10655.073021556222</v>
      </c>
      <c r="H3644" s="181">
        <v>10810.021555021429</v>
      </c>
      <c r="I3644" s="181">
        <v>10971.616641412</v>
      </c>
      <c r="J3644" s="182">
        <v>11138.455581976676</v>
      </c>
      <c r="K3644" s="181">
        <v>11309.726628262439</v>
      </c>
      <c r="L3644" s="181">
        <v>11484.792841268227</v>
      </c>
      <c r="M3644" s="181">
        <v>11662.615621588015</v>
      </c>
      <c r="N3644" s="181">
        <v>11842.371931400732</v>
      </c>
      <c r="O3644" s="181">
        <v>12023.663558359309</v>
      </c>
      <c r="P3644" s="181">
        <v>12206.548750238153</v>
      </c>
      <c r="Q3644" s="181">
        <v>12391.11451996974</v>
      </c>
      <c r="R3644" s="181">
        <v>12576.834908181399</v>
      </c>
      <c r="S3644" s="181">
        <v>12763.578636052283</v>
      </c>
      <c r="T3644" s="181">
        <v>12950.97773252811</v>
      </c>
      <c r="U3644" s="181">
        <v>13137.835270404999</v>
      </c>
      <c r="V3644" s="181">
        <v>13323.18557519567</v>
      </c>
      <c r="W3644" s="181">
        <v>13506.888645065366</v>
      </c>
      <c r="X3644" s="181">
        <v>13688.851641050318</v>
      </c>
      <c r="Y3644" s="181">
        <v>13868.686377332844</v>
      </c>
    </row>
    <row r="3645" spans="1:25" x14ac:dyDescent="0.25">
      <c r="A3645" s="178" t="s">
        <v>3205</v>
      </c>
      <c r="B3645" s="178" t="s">
        <v>608</v>
      </c>
      <c r="C3645" s="178" t="s">
        <v>560</v>
      </c>
      <c r="D3645" s="178" t="s">
        <v>3284</v>
      </c>
      <c r="E3645" s="181">
        <v>6586.1565761520051</v>
      </c>
      <c r="F3645" s="181">
        <v>6614.4171604917483</v>
      </c>
      <c r="G3645" s="181">
        <v>6647.2920754516363</v>
      </c>
      <c r="H3645" s="181">
        <v>6683.7066592483261</v>
      </c>
      <c r="I3645" s="181">
        <v>6723.0127553367547</v>
      </c>
      <c r="J3645" s="182">
        <v>6764.2675591996031</v>
      </c>
      <c r="K3645" s="181">
        <v>6806.9160997565477</v>
      </c>
      <c r="L3645" s="181">
        <v>6850.5264223555769</v>
      </c>
      <c r="M3645" s="181">
        <v>6894.4437364234236</v>
      </c>
      <c r="N3645" s="181">
        <v>6938.162318512047</v>
      </c>
      <c r="O3645" s="181">
        <v>6981.4408747198722</v>
      </c>
      <c r="P3645" s="181">
        <v>7024.3093323515432</v>
      </c>
      <c r="Q3645" s="181">
        <v>7066.8129964509371</v>
      </c>
      <c r="R3645" s="181">
        <v>7108.6491189837179</v>
      </c>
      <c r="S3645" s="181">
        <v>7149.746866475607</v>
      </c>
      <c r="T3645" s="181">
        <v>7189.9066876913139</v>
      </c>
      <c r="U3645" s="181">
        <v>7228.4802575730409</v>
      </c>
      <c r="V3645" s="181">
        <v>7264.9688060490744</v>
      </c>
      <c r="W3645" s="181">
        <v>7299.3381937507847</v>
      </c>
      <c r="X3645" s="181">
        <v>7331.58160391609</v>
      </c>
      <c r="Y3645" s="181">
        <v>7361.5365572459286</v>
      </c>
    </row>
    <row r="3646" spans="1:25" x14ac:dyDescent="0.25">
      <c r="A3646" s="178" t="s">
        <v>3205</v>
      </c>
      <c r="B3646" s="178" t="s">
        <v>608</v>
      </c>
      <c r="C3646" s="178" t="s">
        <v>240</v>
      </c>
      <c r="D3646" s="178" t="s">
        <v>241</v>
      </c>
      <c r="E3646" s="181">
        <v>2502.0888135088121</v>
      </c>
      <c r="F3646" s="181">
        <v>2537.7834469209351</v>
      </c>
      <c r="G3646" s="181">
        <v>2576.4112519456894</v>
      </c>
      <c r="H3646" s="181">
        <v>2617.6502053312488</v>
      </c>
      <c r="I3646" s="181">
        <v>2661.3347173143634</v>
      </c>
      <c r="J3646" s="182">
        <v>2707.1749393643431</v>
      </c>
      <c r="K3646" s="181">
        <v>2755.0255359158259</v>
      </c>
      <c r="L3646" s="181">
        <v>2804.7850144556533</v>
      </c>
      <c r="M3646" s="181">
        <v>2856.2546644702406</v>
      </c>
      <c r="N3646" s="181">
        <v>2909.2882888653103</v>
      </c>
      <c r="O3646" s="181">
        <v>2963.8440117029018</v>
      </c>
      <c r="P3646" s="181">
        <v>3019.9934942103423</v>
      </c>
      <c r="Q3646" s="181">
        <v>3077.8177035454241</v>
      </c>
      <c r="R3646" s="181">
        <v>3137.2470881740842</v>
      </c>
      <c r="S3646" s="181">
        <v>3198.310727235184</v>
      </c>
      <c r="T3646" s="181">
        <v>3260.9793995148948</v>
      </c>
      <c r="U3646" s="181">
        <v>3325.0141132984982</v>
      </c>
      <c r="V3646" s="181">
        <v>3390.229953357305</v>
      </c>
      <c r="W3646" s="181">
        <v>3456.6489547906567</v>
      </c>
      <c r="X3646" s="181">
        <v>3524.3052580530743</v>
      </c>
      <c r="Y3646" s="181">
        <v>3593.156660327244</v>
      </c>
    </row>
    <row r="3647" spans="1:25" x14ac:dyDescent="0.25">
      <c r="A3647" s="178" t="s">
        <v>3205</v>
      </c>
      <c r="B3647" s="178" t="s">
        <v>612</v>
      </c>
      <c r="C3647" s="178" t="s">
        <v>218</v>
      </c>
      <c r="D3647" s="178" t="s">
        <v>2798</v>
      </c>
      <c r="E3647" s="181">
        <v>3938.4302772680549</v>
      </c>
      <c r="F3647" s="181">
        <v>3980.385973066424</v>
      </c>
      <c r="G3647" s="181">
        <v>4022.5262362586991</v>
      </c>
      <c r="H3647" s="181">
        <v>4064.4102233879198</v>
      </c>
      <c r="I3647" s="181">
        <v>4106.0522415906307</v>
      </c>
      <c r="J3647" s="182">
        <v>4147.2101732329829</v>
      </c>
      <c r="K3647" s="181">
        <v>4187.8105737010628</v>
      </c>
      <c r="L3647" s="181">
        <v>4227.8546464332076</v>
      </c>
      <c r="M3647" s="181">
        <v>4267.1628167520403</v>
      </c>
      <c r="N3647" s="181">
        <v>4305.6163063511685</v>
      </c>
      <c r="O3647" s="181">
        <v>4343.2455223778461</v>
      </c>
      <c r="P3647" s="181">
        <v>4380.262937193761</v>
      </c>
      <c r="Q3647" s="181">
        <v>4416.8934274493022</v>
      </c>
      <c r="R3647" s="181">
        <v>4453.1299182974726</v>
      </c>
      <c r="S3647" s="181">
        <v>4489.0698560801002</v>
      </c>
      <c r="T3647" s="181">
        <v>4524.7670014036594</v>
      </c>
      <c r="U3647" s="181">
        <v>4559.9205091848071</v>
      </c>
      <c r="V3647" s="181">
        <v>4594.2588135125807</v>
      </c>
      <c r="W3647" s="181">
        <v>4627.8396034903835</v>
      </c>
      <c r="X3647" s="181">
        <v>4660.7189852518095</v>
      </c>
      <c r="Y3647" s="181">
        <v>4692.885760288731</v>
      </c>
    </row>
    <row r="3648" spans="1:25" x14ac:dyDescent="0.25">
      <c r="A3648" s="178" t="s">
        <v>3205</v>
      </c>
      <c r="B3648" s="178" t="s">
        <v>612</v>
      </c>
      <c r="C3648" s="178" t="s">
        <v>240</v>
      </c>
      <c r="D3648" s="178" t="s">
        <v>241</v>
      </c>
      <c r="E3648" s="181">
        <v>2811.4207867688283</v>
      </c>
      <c r="F3648" s="181">
        <v>2849.5086137843814</v>
      </c>
      <c r="G3648" s="181">
        <v>2888.2935363894367</v>
      </c>
      <c r="H3648" s="181">
        <v>2927.4745728473445</v>
      </c>
      <c r="I3648" s="181">
        <v>2967.0758101875153</v>
      </c>
      <c r="J3648" s="182">
        <v>3006.9355935612075</v>
      </c>
      <c r="K3648" s="181">
        <v>3047.0125825569094</v>
      </c>
      <c r="L3648" s="181">
        <v>3087.3190756406948</v>
      </c>
      <c r="M3648" s="181">
        <v>3127.7347378493942</v>
      </c>
      <c r="N3648" s="181">
        <v>3168.1817840642279</v>
      </c>
      <c r="O3648" s="181">
        <v>3208.6909886911235</v>
      </c>
      <c r="P3648" s="181">
        <v>3249.4282302594647</v>
      </c>
      <c r="Q3648" s="181">
        <v>3290.5710023841921</v>
      </c>
      <c r="R3648" s="181">
        <v>3332.1259968664504</v>
      </c>
      <c r="S3648" s="181">
        <v>3374.1783351173544</v>
      </c>
      <c r="T3648" s="181">
        <v>3416.7814672787517</v>
      </c>
      <c r="U3648" s="181">
        <v>3459.7205916822877</v>
      </c>
      <c r="V3648" s="181">
        <v>3502.7988304233286</v>
      </c>
      <c r="W3648" s="181">
        <v>3546.0673100123267</v>
      </c>
      <c r="X3648" s="181">
        <v>3589.5765203194242</v>
      </c>
      <c r="Y3648" s="181">
        <v>3633.325460919631</v>
      </c>
    </row>
    <row r="3649" spans="1:25" x14ac:dyDescent="0.25">
      <c r="A3649" s="178" t="s">
        <v>3205</v>
      </c>
      <c r="B3649" s="178" t="s">
        <v>618</v>
      </c>
      <c r="C3649" s="178" t="s">
        <v>218</v>
      </c>
      <c r="D3649" s="178" t="s">
        <v>3285</v>
      </c>
      <c r="E3649" s="181">
        <v>10713.506277052698</v>
      </c>
      <c r="F3649" s="181">
        <v>10809.955382351132</v>
      </c>
      <c r="G3649" s="181">
        <v>10904.210611621493</v>
      </c>
      <c r="H3649" s="181">
        <v>10995.570565379747</v>
      </c>
      <c r="I3649" s="181">
        <v>11083.778545945166</v>
      </c>
      <c r="J3649" s="182">
        <v>11167.817260345093</v>
      </c>
      <c r="K3649" s="181">
        <v>11247.116245142446</v>
      </c>
      <c r="L3649" s="181">
        <v>11321.301666076797</v>
      </c>
      <c r="M3649" s="181">
        <v>11389.500020270778</v>
      </c>
      <c r="N3649" s="181">
        <v>11450.954023452196</v>
      </c>
      <c r="O3649" s="181">
        <v>11505.310188012774</v>
      </c>
      <c r="P3649" s="181">
        <v>11552.652296575299</v>
      </c>
      <c r="Q3649" s="181">
        <v>11593.047563229176</v>
      </c>
      <c r="R3649" s="181">
        <v>11625.950514513845</v>
      </c>
      <c r="S3649" s="181">
        <v>11651.143775624329</v>
      </c>
      <c r="T3649" s="181">
        <v>11668.376516529446</v>
      </c>
      <c r="U3649" s="181">
        <v>11677.325085103603</v>
      </c>
      <c r="V3649" s="181">
        <v>11677.788184311594</v>
      </c>
      <c r="W3649" s="181">
        <v>11669.71053559885</v>
      </c>
      <c r="X3649" s="181">
        <v>11653.083777892498</v>
      </c>
      <c r="Y3649" s="181">
        <v>11627.844182668798</v>
      </c>
    </row>
    <row r="3650" spans="1:25" x14ac:dyDescent="0.25">
      <c r="A3650" s="178" t="s">
        <v>3205</v>
      </c>
      <c r="B3650" s="178" t="s">
        <v>618</v>
      </c>
      <c r="C3650" s="178" t="s">
        <v>528</v>
      </c>
      <c r="D3650" s="178" t="s">
        <v>3286</v>
      </c>
      <c r="E3650" s="181">
        <v>2181.6483955259259</v>
      </c>
      <c r="F3650" s="181">
        <v>2264.4112197098816</v>
      </c>
      <c r="G3650" s="181">
        <v>2349.6538875865149</v>
      </c>
      <c r="H3650" s="181">
        <v>2437.2815377192592</v>
      </c>
      <c r="I3650" s="181">
        <v>2527.2839234483972</v>
      </c>
      <c r="J3650" s="182">
        <v>2619.4659635443827</v>
      </c>
      <c r="K3650" s="181">
        <v>2713.712972109266</v>
      </c>
      <c r="L3650" s="181">
        <v>2809.9419990556489</v>
      </c>
      <c r="M3650" s="181">
        <v>2907.9298037367807</v>
      </c>
      <c r="N3650" s="181">
        <v>3007.4554023573519</v>
      </c>
      <c r="O3650" s="181">
        <v>3108.3801214175883</v>
      </c>
      <c r="P3650" s="181">
        <v>3210.6706609536932</v>
      </c>
      <c r="Q3650" s="181">
        <v>3314.2856826664165</v>
      </c>
      <c r="R3650" s="181">
        <v>3418.9996723077606</v>
      </c>
      <c r="S3650" s="181">
        <v>3524.6615155635095</v>
      </c>
      <c r="T3650" s="181">
        <v>3631.0945339606496</v>
      </c>
      <c r="U3650" s="181">
        <v>3738.0814313256101</v>
      </c>
      <c r="V3650" s="181">
        <v>3845.4241273531493</v>
      </c>
      <c r="W3650" s="181">
        <v>3952.9562060246767</v>
      </c>
      <c r="X3650" s="181">
        <v>4060.5143916576931</v>
      </c>
      <c r="Y3650" s="181">
        <v>4167.9034969700033</v>
      </c>
    </row>
    <row r="3651" spans="1:25" x14ac:dyDescent="0.25">
      <c r="A3651" s="178" t="s">
        <v>3205</v>
      </c>
      <c r="B3651" s="178" t="s">
        <v>618</v>
      </c>
      <c r="C3651" s="178" t="s">
        <v>276</v>
      </c>
      <c r="D3651" s="178" t="s">
        <v>3287</v>
      </c>
      <c r="E3651" s="181">
        <v>3379.47580376215</v>
      </c>
      <c r="F3651" s="181">
        <v>3424.880303685592</v>
      </c>
      <c r="G3651" s="181">
        <v>3469.9203922157762</v>
      </c>
      <c r="H3651" s="181">
        <v>3514.3647452742775</v>
      </c>
      <c r="I3651" s="181">
        <v>3558.1207884912983</v>
      </c>
      <c r="J3651" s="182">
        <v>3600.8491642674758</v>
      </c>
      <c r="K3651" s="181">
        <v>3642.3493495516727</v>
      </c>
      <c r="L3651" s="181">
        <v>3682.4813876437725</v>
      </c>
      <c r="M3651" s="181">
        <v>3720.9397764788919</v>
      </c>
      <c r="N3651" s="181">
        <v>3757.451951902744</v>
      </c>
      <c r="O3651" s="181">
        <v>3791.8738477453044</v>
      </c>
      <c r="P3651" s="181">
        <v>3824.2038501058037</v>
      </c>
      <c r="Q3651" s="181">
        <v>3854.4350611067289</v>
      </c>
      <c r="R3651" s="181">
        <v>3882.3561140251936</v>
      </c>
      <c r="S3651" s="181">
        <v>3907.862226616001</v>
      </c>
      <c r="T3651" s="181">
        <v>3930.8357812741851</v>
      </c>
      <c r="U3651" s="181">
        <v>3951.1327411552784</v>
      </c>
      <c r="V3651" s="181">
        <v>3968.6484206175624</v>
      </c>
      <c r="W3651" s="181">
        <v>3983.3264524672045</v>
      </c>
      <c r="X3651" s="181">
        <v>3995.1258915924382</v>
      </c>
      <c r="Y3651" s="181">
        <v>4003.9863409452009</v>
      </c>
    </row>
    <row r="3652" spans="1:25" x14ac:dyDescent="0.25">
      <c r="A3652" s="178" t="s">
        <v>3205</v>
      </c>
      <c r="B3652" s="178" t="s">
        <v>618</v>
      </c>
      <c r="C3652" s="178" t="s">
        <v>510</v>
      </c>
      <c r="D3652" s="178" t="s">
        <v>3288</v>
      </c>
      <c r="E3652" s="181">
        <v>3952.5261726473882</v>
      </c>
      <c r="F3652" s="181">
        <v>4000.8658428150025</v>
      </c>
      <c r="G3652" s="181">
        <v>4048.6597489654414</v>
      </c>
      <c r="H3652" s="181">
        <v>4095.6400415464036</v>
      </c>
      <c r="I3652" s="181">
        <v>4141.7016561124938</v>
      </c>
      <c r="J3652" s="182">
        <v>4186.453117175296</v>
      </c>
      <c r="K3652" s="181">
        <v>4229.6660402323278</v>
      </c>
      <c r="L3652" s="181">
        <v>4271.1833868957683</v>
      </c>
      <c r="M3652" s="181">
        <v>4310.6570965929413</v>
      </c>
      <c r="N3652" s="181">
        <v>4347.7788913927288</v>
      </c>
      <c r="O3652" s="181">
        <v>4382.3904862343006</v>
      </c>
      <c r="P3652" s="181">
        <v>4414.4988096096977</v>
      </c>
      <c r="Q3652" s="181">
        <v>4444.1046857511656</v>
      </c>
      <c r="R3652" s="181">
        <v>4470.9734869024442</v>
      </c>
      <c r="S3652" s="181">
        <v>4494.9943206447988</v>
      </c>
      <c r="T3652" s="181">
        <v>4516.042098892357</v>
      </c>
      <c r="U3652" s="181">
        <v>4533.9620362923497</v>
      </c>
      <c r="V3652" s="181">
        <v>4548.6452110811706</v>
      </c>
      <c r="W3652" s="181">
        <v>4560.038560127955</v>
      </c>
      <c r="X3652" s="181">
        <v>4568.1069339956312</v>
      </c>
      <c r="Y3652" s="181">
        <v>4572.7931629942941</v>
      </c>
    </row>
    <row r="3653" spans="1:25" x14ac:dyDescent="0.25">
      <c r="A3653" s="178" t="s">
        <v>3205</v>
      </c>
      <c r="B3653" s="178" t="s">
        <v>618</v>
      </c>
      <c r="C3653" s="178" t="s">
        <v>512</v>
      </c>
      <c r="D3653" s="178" t="s">
        <v>3289</v>
      </c>
      <c r="E3653" s="181">
        <v>16928.8207204664</v>
      </c>
      <c r="F3653" s="181">
        <v>16787.076869809083</v>
      </c>
      <c r="G3653" s="181">
        <v>16641.846397815571</v>
      </c>
      <c r="H3653" s="181">
        <v>16492.297047384716</v>
      </c>
      <c r="I3653" s="181">
        <v>16338.317022794259</v>
      </c>
      <c r="J3653" s="182">
        <v>16178.70953670171</v>
      </c>
      <c r="K3653" s="181">
        <v>16013.005883957041</v>
      </c>
      <c r="L3653" s="181">
        <v>15841.056481045514</v>
      </c>
      <c r="M3653" s="181">
        <v>15662.047608725465</v>
      </c>
      <c r="N3653" s="181">
        <v>15475.39173679851</v>
      </c>
      <c r="O3653" s="181">
        <v>15281.092783718696</v>
      </c>
      <c r="P3653" s="181">
        <v>15079.741038841716</v>
      </c>
      <c r="Q3653" s="181">
        <v>14871.880911231034</v>
      </c>
      <c r="R3653" s="181">
        <v>14657.262029147843</v>
      </c>
      <c r="S3653" s="181">
        <v>14436.072139039574</v>
      </c>
      <c r="T3653" s="181">
        <v>14208.460262354693</v>
      </c>
      <c r="U3653" s="181">
        <v>13974.492775675875</v>
      </c>
      <c r="V3653" s="181">
        <v>13734.390042409843</v>
      </c>
      <c r="W3653" s="181">
        <v>13488.540711872154</v>
      </c>
      <c r="X3653" s="181">
        <v>13237.374404534004</v>
      </c>
      <c r="Y3653" s="181">
        <v>12981.243236274784</v>
      </c>
    </row>
    <row r="3654" spans="1:25" x14ac:dyDescent="0.25">
      <c r="A3654" s="178" t="s">
        <v>3205</v>
      </c>
      <c r="B3654" s="178" t="s">
        <v>618</v>
      </c>
      <c r="C3654" s="178" t="s">
        <v>703</v>
      </c>
      <c r="D3654" s="178" t="s">
        <v>3290</v>
      </c>
      <c r="E3654" s="181">
        <v>1243.4685880589423</v>
      </c>
      <c r="F3654" s="181">
        <v>1294.7905773729526</v>
      </c>
      <c r="G3654" s="181">
        <v>1347.8522824483548</v>
      </c>
      <c r="H3654" s="181">
        <v>1402.6143431155467</v>
      </c>
      <c r="I3654" s="181">
        <v>1459.08564269557</v>
      </c>
      <c r="J3654" s="182">
        <v>1517.1680259021223</v>
      </c>
      <c r="K3654" s="181">
        <v>1576.8086900207886</v>
      </c>
      <c r="L3654" s="181">
        <v>1637.9725600919164</v>
      </c>
      <c r="M3654" s="181">
        <v>1700.5419797690595</v>
      </c>
      <c r="N3654" s="181">
        <v>1764.3990167966067</v>
      </c>
      <c r="O3654" s="181">
        <v>1829.472587580924</v>
      </c>
      <c r="P3654" s="181">
        <v>1895.7528407732082</v>
      </c>
      <c r="Q3654" s="181">
        <v>1963.2249696413044</v>
      </c>
      <c r="R3654" s="181">
        <v>2031.7644627840232</v>
      </c>
      <c r="S3654" s="181">
        <v>2101.2894969295721</v>
      </c>
      <c r="T3654" s="181">
        <v>2171.7018494700337</v>
      </c>
      <c r="U3654" s="181">
        <v>2242.8776113505064</v>
      </c>
      <c r="V3654" s="181">
        <v>2314.7028005947054</v>
      </c>
      <c r="W3654" s="181">
        <v>2387.0810522253764</v>
      </c>
      <c r="X3654" s="181">
        <v>2459.9166332803211</v>
      </c>
      <c r="Y3654" s="181">
        <v>2533.0931598816155</v>
      </c>
    </row>
    <row r="3655" spans="1:25" x14ac:dyDescent="0.25">
      <c r="A3655" s="178" t="s">
        <v>3205</v>
      </c>
      <c r="B3655" s="178" t="s">
        <v>618</v>
      </c>
      <c r="C3655" s="178" t="s">
        <v>240</v>
      </c>
      <c r="D3655" s="178" t="s">
        <v>241</v>
      </c>
      <c r="E3655" s="181">
        <v>11178.032062803919</v>
      </c>
      <c r="F3655" s="181">
        <v>11532.999584320098</v>
      </c>
      <c r="G3655" s="181">
        <v>11900.975576092347</v>
      </c>
      <c r="H3655" s="181">
        <v>12281.764587406606</v>
      </c>
      <c r="I3655" s="181">
        <v>12675.627603466743</v>
      </c>
      <c r="J3655" s="182">
        <v>13081.924775196672</v>
      </c>
      <c r="K3655" s="181">
        <v>13500.452071216652</v>
      </c>
      <c r="L3655" s="181">
        <v>13931.188655561462</v>
      </c>
      <c r="M3655" s="181">
        <v>14373.441565942634</v>
      </c>
      <c r="N3655" s="181">
        <v>14826.555637601474</v>
      </c>
      <c r="O3655" s="181">
        <v>15290.302514251232</v>
      </c>
      <c r="P3655" s="181">
        <v>15764.98579849666</v>
      </c>
      <c r="Q3655" s="181">
        <v>16250.878658823505</v>
      </c>
      <c r="R3655" s="181">
        <v>16747.360725163955</v>
      </c>
      <c r="S3655" s="181">
        <v>17254.186044903363</v>
      </c>
      <c r="T3655" s="181">
        <v>17770.989322802656</v>
      </c>
      <c r="U3655" s="181">
        <v>18297.209563947974</v>
      </c>
      <c r="V3655" s="181">
        <v>18832.379611106153</v>
      </c>
      <c r="W3655" s="181">
        <v>19376.183956244313</v>
      </c>
      <c r="X3655" s="181">
        <v>19928.31653740078</v>
      </c>
      <c r="Y3655" s="181">
        <v>20488.306013199632</v>
      </c>
    </row>
    <row r="3656" spans="1:25" x14ac:dyDescent="0.25">
      <c r="A3656" s="178" t="s">
        <v>3205</v>
      </c>
      <c r="B3656" s="178" t="s">
        <v>620</v>
      </c>
      <c r="C3656" s="178" t="s">
        <v>218</v>
      </c>
      <c r="D3656" s="178" t="s">
        <v>3291</v>
      </c>
      <c r="E3656" s="181">
        <v>18581.298759110938</v>
      </c>
      <c r="F3656" s="181">
        <v>18620.634285003329</v>
      </c>
      <c r="G3656" s="181">
        <v>18671.268892265962</v>
      </c>
      <c r="H3656" s="181">
        <v>18729.721829898619</v>
      </c>
      <c r="I3656" s="181">
        <v>18793.803798692577</v>
      </c>
      <c r="J3656" s="182">
        <v>18860.442298404603</v>
      </c>
      <c r="K3656" s="181">
        <v>18927.66720923797</v>
      </c>
      <c r="L3656" s="181">
        <v>18994.134866170054</v>
      </c>
      <c r="M3656" s="181">
        <v>19057.821295233913</v>
      </c>
      <c r="N3656" s="181">
        <v>19117.064215172784</v>
      </c>
      <c r="O3656" s="181">
        <v>19171.00156886128</v>
      </c>
      <c r="P3656" s="181">
        <v>19219.567627133256</v>
      </c>
      <c r="Q3656" s="181">
        <v>19262.679804086991</v>
      </c>
      <c r="R3656" s="181">
        <v>19299.248585670419</v>
      </c>
      <c r="S3656" s="181">
        <v>19328.801191002774</v>
      </c>
      <c r="T3656" s="181">
        <v>19351.335546066235</v>
      </c>
      <c r="U3656" s="181">
        <v>19366.634834893513</v>
      </c>
      <c r="V3656" s="181">
        <v>19374.2311388571</v>
      </c>
      <c r="W3656" s="181">
        <v>19373.988812700441</v>
      </c>
      <c r="X3656" s="181">
        <v>19365.89615213493</v>
      </c>
      <c r="Y3656" s="181">
        <v>19350.359967118391</v>
      </c>
    </row>
    <row r="3657" spans="1:25" x14ac:dyDescent="0.25">
      <c r="A3657" s="178" t="s">
        <v>3205</v>
      </c>
      <c r="B3657" s="178" t="s">
        <v>620</v>
      </c>
      <c r="C3657" s="178" t="s">
        <v>240</v>
      </c>
      <c r="D3657" s="178" t="s">
        <v>241</v>
      </c>
      <c r="E3657" s="181">
        <v>13378.048632064163</v>
      </c>
      <c r="F3657" s="181">
        <v>13583.432946300809</v>
      </c>
      <c r="G3657" s="181">
        <v>13803.048693420587</v>
      </c>
      <c r="H3657" s="181">
        <v>14034.738256132492</v>
      </c>
      <c r="I3657" s="181">
        <v>14277.20326670121</v>
      </c>
      <c r="J3657" s="182">
        <v>14528.388666792223</v>
      </c>
      <c r="K3657" s="181">
        <v>14786.979699941588</v>
      </c>
      <c r="L3657" s="181">
        <v>15052.077847340974</v>
      </c>
      <c r="M3657" s="181">
        <v>15322.18058171868</v>
      </c>
      <c r="N3657" s="181">
        <v>15595.987210805251</v>
      </c>
      <c r="O3657" s="181">
        <v>15872.777677775954</v>
      </c>
      <c r="P3657" s="181">
        <v>16152.453830380771</v>
      </c>
      <c r="Q3657" s="181">
        <v>16434.893592757635</v>
      </c>
      <c r="R3657" s="181">
        <v>16719.091749067029</v>
      </c>
      <c r="S3657" s="181">
        <v>17004.520204405097</v>
      </c>
      <c r="T3657" s="181">
        <v>17291.03609191579</v>
      </c>
      <c r="U3657" s="181">
        <v>17578.290943020522</v>
      </c>
      <c r="V3657" s="181">
        <v>17865.681271001275</v>
      </c>
      <c r="W3657" s="181">
        <v>18152.875427149898</v>
      </c>
      <c r="X3657" s="181">
        <v>18439.63840219449</v>
      </c>
      <c r="Y3657" s="181">
        <v>18726.125616273202</v>
      </c>
    </row>
    <row r="3658" spans="1:25" x14ac:dyDescent="0.25">
      <c r="A3658" s="178" t="s">
        <v>3205</v>
      </c>
      <c r="B3658" s="178" t="s">
        <v>622</v>
      </c>
      <c r="C3658" s="178" t="s">
        <v>218</v>
      </c>
      <c r="D3658" s="178" t="s">
        <v>3292</v>
      </c>
      <c r="E3658" s="181">
        <v>8108.7628585043449</v>
      </c>
      <c r="F3658" s="181">
        <v>8143.5383347948691</v>
      </c>
      <c r="G3658" s="181">
        <v>8169.2909277594226</v>
      </c>
      <c r="H3658" s="181">
        <v>8187.1913775663525</v>
      </c>
      <c r="I3658" s="181">
        <v>8198.7525725058313</v>
      </c>
      <c r="J3658" s="182">
        <v>8204.521337143402</v>
      </c>
      <c r="K3658" s="181">
        <v>8205.1712155248606</v>
      </c>
      <c r="L3658" s="181">
        <v>8201.2786211914645</v>
      </c>
      <c r="M3658" s="181">
        <v>8192.9468132213751</v>
      </c>
      <c r="N3658" s="181">
        <v>8180.1577018214521</v>
      </c>
      <c r="O3658" s="181">
        <v>8163.0833208594786</v>
      </c>
      <c r="P3658" s="181">
        <v>8142.1736232690319</v>
      </c>
      <c r="Q3658" s="181">
        <v>8117.8163391695107</v>
      </c>
      <c r="R3658" s="181">
        <v>8089.9373061816441</v>
      </c>
      <c r="S3658" s="181">
        <v>8058.6176945628731</v>
      </c>
      <c r="T3658" s="181">
        <v>8024.1823667095287</v>
      </c>
      <c r="U3658" s="181">
        <v>7986.5478099257607</v>
      </c>
      <c r="V3658" s="181">
        <v>7945.396223673305</v>
      </c>
      <c r="W3658" s="181">
        <v>7900.8533312339041</v>
      </c>
      <c r="X3658" s="181">
        <v>7853.0627845934187</v>
      </c>
      <c r="Y3658" s="181">
        <v>7802.4426302692345</v>
      </c>
    </row>
    <row r="3659" spans="1:25" x14ac:dyDescent="0.25">
      <c r="A3659" s="178" t="s">
        <v>3205</v>
      </c>
      <c r="B3659" s="178" t="s">
        <v>622</v>
      </c>
      <c r="C3659" s="178" t="s">
        <v>240</v>
      </c>
      <c r="D3659" s="178" t="s">
        <v>241</v>
      </c>
      <c r="E3659" s="181">
        <v>8682.2327564959542</v>
      </c>
      <c r="F3659" s="181">
        <v>8926.3648344804242</v>
      </c>
      <c r="G3659" s="181">
        <v>9167.3480162094256</v>
      </c>
      <c r="H3659" s="181">
        <v>9406.0067831480865</v>
      </c>
      <c r="I3659" s="181">
        <v>9643.6658285918456</v>
      </c>
      <c r="J3659" s="182">
        <v>9880.6292405782478</v>
      </c>
      <c r="K3659" s="181">
        <v>10117.398467401979</v>
      </c>
      <c r="L3659" s="181">
        <v>10354.411320350002</v>
      </c>
      <c r="M3659" s="181">
        <v>10591.54522848649</v>
      </c>
      <c r="N3659" s="181">
        <v>10828.513153211334</v>
      </c>
      <c r="O3659" s="181">
        <v>11065.266537783933</v>
      </c>
      <c r="P3659" s="181">
        <v>11302.147195178712</v>
      </c>
      <c r="Q3659" s="181">
        <v>11539.45078425897</v>
      </c>
      <c r="R3659" s="181">
        <v>11776.837306515743</v>
      </c>
      <c r="S3659" s="181">
        <v>12014.17280131671</v>
      </c>
      <c r="T3659" s="181">
        <v>12251.690840355475</v>
      </c>
      <c r="U3659" s="181">
        <v>12489.017805445157</v>
      </c>
      <c r="V3659" s="181">
        <v>12725.376695426779</v>
      </c>
      <c r="W3659" s="181">
        <v>12960.65202563168</v>
      </c>
      <c r="X3659" s="181">
        <v>13194.759076749853</v>
      </c>
      <c r="Y3659" s="181">
        <v>13428.089313254626</v>
      </c>
    </row>
    <row r="3660" spans="1:25" x14ac:dyDescent="0.25">
      <c r="A3660" s="178" t="s">
        <v>3205</v>
      </c>
      <c r="B3660" s="178" t="s">
        <v>623</v>
      </c>
      <c r="C3660" s="178" t="s">
        <v>218</v>
      </c>
      <c r="D3660" s="178" t="s">
        <v>3293</v>
      </c>
      <c r="E3660" s="181">
        <v>6303.5578781248105</v>
      </c>
      <c r="F3660" s="181">
        <v>6241.3680006323566</v>
      </c>
      <c r="G3660" s="181">
        <v>6188.9576773401495</v>
      </c>
      <c r="H3660" s="181">
        <v>6142.691742555684</v>
      </c>
      <c r="I3660" s="181">
        <v>6100.3945383415812</v>
      </c>
      <c r="J3660" s="182">
        <v>6060.0441038418785</v>
      </c>
      <c r="K3660" s="181">
        <v>6020.3503465283975</v>
      </c>
      <c r="L3660" s="181">
        <v>5980.4085987625285</v>
      </c>
      <c r="M3660" s="181">
        <v>5939.3094593493715</v>
      </c>
      <c r="N3660" s="181">
        <v>5896.4073533004066</v>
      </c>
      <c r="O3660" s="181">
        <v>5851.4010442160034</v>
      </c>
      <c r="P3660" s="181">
        <v>5804.3298357812646</v>
      </c>
      <c r="Q3660" s="181">
        <v>5755.3022330344093</v>
      </c>
      <c r="R3660" s="181">
        <v>5704.1823169516665</v>
      </c>
      <c r="S3660" s="181">
        <v>5651.0454987658195</v>
      </c>
      <c r="T3660" s="181">
        <v>5596.0931081671679</v>
      </c>
      <c r="U3660" s="181">
        <v>5538.9099457066259</v>
      </c>
      <c r="V3660" s="181">
        <v>5479.0209168335405</v>
      </c>
      <c r="W3660" s="181">
        <v>5416.5770755587591</v>
      </c>
      <c r="X3660" s="181">
        <v>5351.7593605048933</v>
      </c>
      <c r="Y3660" s="181">
        <v>5284.829578756061</v>
      </c>
    </row>
    <row r="3661" spans="1:25" x14ac:dyDescent="0.25">
      <c r="A3661" s="178" t="s">
        <v>3205</v>
      </c>
      <c r="B3661" s="178" t="s">
        <v>623</v>
      </c>
      <c r="C3661" s="178" t="s">
        <v>528</v>
      </c>
      <c r="D3661" s="178" t="s">
        <v>3294</v>
      </c>
      <c r="E3661" s="181">
        <v>2228.3148291338271</v>
      </c>
      <c r="F3661" s="181">
        <v>2265.8988405961486</v>
      </c>
      <c r="G3661" s="181">
        <v>2307.5342803256758</v>
      </c>
      <c r="H3661" s="181">
        <v>2352.1190105224277</v>
      </c>
      <c r="I3661" s="181">
        <v>2398.9898770284067</v>
      </c>
      <c r="J3661" s="182">
        <v>2447.4633563864368</v>
      </c>
      <c r="K3661" s="181">
        <v>2497.0779521269392</v>
      </c>
      <c r="L3661" s="181">
        <v>2547.4819391099159</v>
      </c>
      <c r="M3661" s="181">
        <v>2598.2810872346399</v>
      </c>
      <c r="N3661" s="181">
        <v>2649.1562769512257</v>
      </c>
      <c r="O3661" s="181">
        <v>2699.9137205255074</v>
      </c>
      <c r="P3661" s="181">
        <v>2750.5023869109418</v>
      </c>
      <c r="Q3661" s="181">
        <v>2800.9025511670952</v>
      </c>
      <c r="R3661" s="181">
        <v>2850.9735202551806</v>
      </c>
      <c r="S3661" s="181">
        <v>2900.6712546657932</v>
      </c>
      <c r="T3661" s="181">
        <v>2950.017283449969</v>
      </c>
      <c r="U3661" s="181">
        <v>2998.7057642851119</v>
      </c>
      <c r="V3661" s="181">
        <v>3046.3684589906679</v>
      </c>
      <c r="W3661" s="181">
        <v>3092.9601224233147</v>
      </c>
      <c r="X3661" s="181">
        <v>3138.454900267569</v>
      </c>
      <c r="Y3661" s="181">
        <v>3182.8796934773991</v>
      </c>
    </row>
    <row r="3662" spans="1:25" x14ac:dyDescent="0.25">
      <c r="A3662" s="178" t="s">
        <v>3205</v>
      </c>
      <c r="B3662" s="178" t="s">
        <v>623</v>
      </c>
      <c r="C3662" s="178" t="s">
        <v>240</v>
      </c>
      <c r="D3662" s="178" t="s">
        <v>241</v>
      </c>
      <c r="E3662" s="181">
        <v>2440.874299370691</v>
      </c>
      <c r="F3662" s="181">
        <v>2530.017521116356</v>
      </c>
      <c r="G3662" s="181">
        <v>2626.3059682620856</v>
      </c>
      <c r="H3662" s="181">
        <v>2728.7930389681856</v>
      </c>
      <c r="I3662" s="181">
        <v>2836.9642910385642</v>
      </c>
      <c r="J3662" s="182">
        <v>2950.2294887741423</v>
      </c>
      <c r="K3662" s="181">
        <v>3068.2154249728828</v>
      </c>
      <c r="L3662" s="181">
        <v>3190.6488491000464</v>
      </c>
      <c r="M3662" s="181">
        <v>3317.1734132030101</v>
      </c>
      <c r="N3662" s="181">
        <v>3447.4959911912051</v>
      </c>
      <c r="O3662" s="181">
        <v>3581.4609857701303</v>
      </c>
      <c r="P3662" s="181">
        <v>3719.0884938978143</v>
      </c>
      <c r="Q3662" s="181">
        <v>3860.438451609728</v>
      </c>
      <c r="R3662" s="181">
        <v>4005.4006564370252</v>
      </c>
      <c r="S3662" s="181">
        <v>4153.9899325294246</v>
      </c>
      <c r="T3662" s="181">
        <v>4306.3134310749565</v>
      </c>
      <c r="U3662" s="181">
        <v>4461.9949855975092</v>
      </c>
      <c r="V3662" s="181">
        <v>4620.530071222056</v>
      </c>
      <c r="W3662" s="181">
        <v>4781.8708123805682</v>
      </c>
      <c r="X3662" s="181">
        <v>4945.9936900292923</v>
      </c>
      <c r="Y3662" s="181">
        <v>5112.9557798092683</v>
      </c>
    </row>
    <row r="3663" spans="1:25" x14ac:dyDescent="0.25">
      <c r="A3663" s="178" t="s">
        <v>3205</v>
      </c>
      <c r="B3663" s="178" t="s">
        <v>625</v>
      </c>
      <c r="C3663" s="178" t="s">
        <v>218</v>
      </c>
      <c r="D3663" s="178" t="s">
        <v>1644</v>
      </c>
      <c r="E3663" s="181">
        <v>19444.598970591076</v>
      </c>
      <c r="F3663" s="181">
        <v>19891.846421760558</v>
      </c>
      <c r="G3663" s="181">
        <v>20293.950235623997</v>
      </c>
      <c r="H3663" s="181">
        <v>20658.999746467227</v>
      </c>
      <c r="I3663" s="181">
        <v>20994.616451671205</v>
      </c>
      <c r="J3663" s="182">
        <v>21304.977372900354</v>
      </c>
      <c r="K3663" s="181">
        <v>21593.930802838106</v>
      </c>
      <c r="L3663" s="181">
        <v>21864.595862511389</v>
      </c>
      <c r="M3663" s="181">
        <v>22118.263760952905</v>
      </c>
      <c r="N3663" s="181">
        <v>22355.69094964043</v>
      </c>
      <c r="O3663" s="181">
        <v>22577.925165130655</v>
      </c>
      <c r="P3663" s="181">
        <v>22786.544461521626</v>
      </c>
      <c r="Q3663" s="181">
        <v>22982.798552671778</v>
      </c>
      <c r="R3663" s="181">
        <v>23166.427988139174</v>
      </c>
      <c r="S3663" s="181">
        <v>23337.598003095904</v>
      </c>
      <c r="T3663" s="181">
        <v>23496.504186142873</v>
      </c>
      <c r="U3663" s="181">
        <v>23642.572939394147</v>
      </c>
      <c r="V3663" s="181">
        <v>23775.096874546853</v>
      </c>
      <c r="W3663" s="181">
        <v>23894.098782916222</v>
      </c>
      <c r="X3663" s="181">
        <v>23999.622874528552</v>
      </c>
      <c r="Y3663" s="181">
        <v>24091.85921045702</v>
      </c>
    </row>
    <row r="3664" spans="1:25" x14ac:dyDescent="0.25">
      <c r="A3664" s="178" t="s">
        <v>3205</v>
      </c>
      <c r="B3664" s="178" t="s">
        <v>625</v>
      </c>
      <c r="C3664" s="178" t="s">
        <v>560</v>
      </c>
      <c r="D3664" s="178" t="s">
        <v>3295</v>
      </c>
      <c r="E3664" s="181">
        <v>8451.9677220321246</v>
      </c>
      <c r="F3664" s="181">
        <v>8508.0840291140557</v>
      </c>
      <c r="G3664" s="181">
        <v>8541.2433934825731</v>
      </c>
      <c r="H3664" s="181">
        <v>8555.8198352824147</v>
      </c>
      <c r="I3664" s="181">
        <v>8555.7506555195469</v>
      </c>
      <c r="J3664" s="182">
        <v>8543.3674411045049</v>
      </c>
      <c r="K3664" s="181">
        <v>8520.7445829028784</v>
      </c>
      <c r="L3664" s="181">
        <v>8489.5589812892595</v>
      </c>
      <c r="M3664" s="181">
        <v>8450.6972272677995</v>
      </c>
      <c r="N3664" s="181">
        <v>8404.8010989886116</v>
      </c>
      <c r="O3664" s="181">
        <v>8352.5908104105947</v>
      </c>
      <c r="P3664" s="181">
        <v>8294.9444270769563</v>
      </c>
      <c r="Q3664" s="181">
        <v>8232.5761158225778</v>
      </c>
      <c r="R3664" s="181">
        <v>8165.6310567630881</v>
      </c>
      <c r="S3664" s="181">
        <v>8094.4000839154414</v>
      </c>
      <c r="T3664" s="181">
        <v>8019.1732868368645</v>
      </c>
      <c r="U3664" s="181">
        <v>7939.9710127806438</v>
      </c>
      <c r="V3664" s="181">
        <v>7856.7748587926762</v>
      </c>
      <c r="W3664" s="181">
        <v>7769.8118399180448</v>
      </c>
      <c r="X3664" s="181">
        <v>7679.3082026045731</v>
      </c>
      <c r="Y3664" s="181">
        <v>7585.5282649650162</v>
      </c>
    </row>
    <row r="3665" spans="1:25" x14ac:dyDescent="0.25">
      <c r="A3665" s="178" t="s">
        <v>3205</v>
      </c>
      <c r="B3665" s="178" t="s">
        <v>625</v>
      </c>
      <c r="C3665" s="178" t="s">
        <v>475</v>
      </c>
      <c r="D3665" s="178" t="s">
        <v>3296</v>
      </c>
      <c r="E3665" s="181">
        <v>4191.4860335791964</v>
      </c>
      <c r="F3665" s="181">
        <v>4255.6454892006122</v>
      </c>
      <c r="G3665" s="181">
        <v>4309.0174038053547</v>
      </c>
      <c r="H3665" s="181">
        <v>4353.5371981329381</v>
      </c>
      <c r="I3665" s="181">
        <v>4390.9877588452919</v>
      </c>
      <c r="J3665" s="182">
        <v>4422.3862479936761</v>
      </c>
      <c r="K3665" s="181">
        <v>4448.6538141141955</v>
      </c>
      <c r="L3665" s="181">
        <v>4470.5367803547788</v>
      </c>
      <c r="M3665" s="181">
        <v>4488.3897588755308</v>
      </c>
      <c r="N3665" s="181">
        <v>4502.4504223887852</v>
      </c>
      <c r="O3665" s="181">
        <v>4513.0088334962938</v>
      </c>
      <c r="P3665" s="181">
        <v>4520.4527766742567</v>
      </c>
      <c r="Q3665" s="181">
        <v>4525.0948735241554</v>
      </c>
      <c r="R3665" s="181">
        <v>4526.9444600366514</v>
      </c>
      <c r="S3665" s="181">
        <v>4526.0938786937186</v>
      </c>
      <c r="T3665" s="181">
        <v>4522.6394618058157</v>
      </c>
      <c r="U3665" s="181">
        <v>4516.5286018541619</v>
      </c>
      <c r="V3665" s="181">
        <v>4507.68577840955</v>
      </c>
      <c r="W3665" s="181">
        <v>4496.1760346062447</v>
      </c>
      <c r="X3665" s="181">
        <v>4482.0673800239856</v>
      </c>
      <c r="Y3665" s="181">
        <v>4465.4537176297727</v>
      </c>
    </row>
    <row r="3666" spans="1:25" x14ac:dyDescent="0.25">
      <c r="A3666" s="178" t="s">
        <v>3205</v>
      </c>
      <c r="B3666" s="178" t="s">
        <v>625</v>
      </c>
      <c r="C3666" s="178" t="s">
        <v>530</v>
      </c>
      <c r="D3666" s="178" t="s">
        <v>3297</v>
      </c>
      <c r="E3666" s="181">
        <v>7174.5334648846519</v>
      </c>
      <c r="F3666" s="181">
        <v>7254.5208988051263</v>
      </c>
      <c r="G3666" s="181">
        <v>7315.418786375154</v>
      </c>
      <c r="H3666" s="181">
        <v>7360.7294655890664</v>
      </c>
      <c r="I3666" s="181">
        <v>7393.6429547139933</v>
      </c>
      <c r="J3666" s="182">
        <v>7416.0144983357168</v>
      </c>
      <c r="K3666" s="181">
        <v>7429.5098327364221</v>
      </c>
      <c r="L3666" s="181">
        <v>7435.4776825586659</v>
      </c>
      <c r="M3666" s="181">
        <v>7434.5967296896306</v>
      </c>
      <c r="N3666" s="181">
        <v>7427.3423834635823</v>
      </c>
      <c r="O3666" s="181">
        <v>7414.2690199989447</v>
      </c>
      <c r="P3666" s="181">
        <v>7396.0824594222231</v>
      </c>
      <c r="Q3666" s="181">
        <v>7373.3550712458173</v>
      </c>
      <c r="R3666" s="181">
        <v>7346.1582036274867</v>
      </c>
      <c r="S3666" s="181">
        <v>7314.6966439782818</v>
      </c>
      <c r="T3666" s="181">
        <v>7279.1787004100006</v>
      </c>
      <c r="U3666" s="181">
        <v>7239.5709665095837</v>
      </c>
      <c r="V3666" s="181">
        <v>7195.8044211464112</v>
      </c>
      <c r="W3666" s="181">
        <v>7148.0350616382757</v>
      </c>
      <c r="X3666" s="181">
        <v>7096.4214538360884</v>
      </c>
      <c r="Y3666" s="181">
        <v>7041.1608076362072</v>
      </c>
    </row>
    <row r="3667" spans="1:25" x14ac:dyDescent="0.25">
      <c r="A3667" s="178" t="s">
        <v>3205</v>
      </c>
      <c r="B3667" s="178" t="s">
        <v>625</v>
      </c>
      <c r="C3667" s="178" t="s">
        <v>282</v>
      </c>
      <c r="D3667" s="178" t="s">
        <v>3256</v>
      </c>
      <c r="E3667" s="181">
        <v>10780.571074020567</v>
      </c>
      <c r="F3667" s="181">
        <v>11038.234040828649</v>
      </c>
      <c r="G3667" s="181">
        <v>11271.26902126166</v>
      </c>
      <c r="H3667" s="181">
        <v>11484.107226529739</v>
      </c>
      <c r="I3667" s="181">
        <v>11680.935274937203</v>
      </c>
      <c r="J3667" s="182">
        <v>11864.036490453374</v>
      </c>
      <c r="K3667" s="181">
        <v>12035.519083899499</v>
      </c>
      <c r="L3667" s="181">
        <v>12197.091979652394</v>
      </c>
      <c r="M3667" s="181">
        <v>12349.449576100054</v>
      </c>
      <c r="N3667" s="181">
        <v>12492.98992292229</v>
      </c>
      <c r="O3667" s="181">
        <v>12628.275434511781</v>
      </c>
      <c r="P3667" s="181">
        <v>12756.167422592202</v>
      </c>
      <c r="Q3667" s="181">
        <v>12877.346296865497</v>
      </c>
      <c r="R3667" s="181">
        <v>12991.648561086204</v>
      </c>
      <c r="S3667" s="181">
        <v>13099.148546992898</v>
      </c>
      <c r="T3667" s="181">
        <v>13199.937932042563</v>
      </c>
      <c r="U3667" s="181">
        <v>13293.676252104477</v>
      </c>
      <c r="V3667" s="181">
        <v>13379.94658350142</v>
      </c>
      <c r="W3667" s="181">
        <v>13458.741854677115</v>
      </c>
      <c r="X3667" s="181">
        <v>13530.067079144241</v>
      </c>
      <c r="Y3667" s="181">
        <v>13594.00962048755</v>
      </c>
    </row>
    <row r="3668" spans="1:25" x14ac:dyDescent="0.25">
      <c r="A3668" s="178" t="s">
        <v>3205</v>
      </c>
      <c r="B3668" s="178" t="s">
        <v>625</v>
      </c>
      <c r="C3668" s="178" t="s">
        <v>522</v>
      </c>
      <c r="D3668" s="178" t="s">
        <v>3298</v>
      </c>
      <c r="E3668" s="181">
        <v>2258.593055131274</v>
      </c>
      <c r="F3668" s="181">
        <v>2375.1338963652547</v>
      </c>
      <c r="G3668" s="181">
        <v>2490.8845193175107</v>
      </c>
      <c r="H3668" s="181">
        <v>2606.5754173824457</v>
      </c>
      <c r="I3668" s="181">
        <v>2722.97059885006</v>
      </c>
      <c r="J3668" s="182">
        <v>2840.4692148995791</v>
      </c>
      <c r="K3668" s="181">
        <v>2959.4752827026314</v>
      </c>
      <c r="L3668" s="181">
        <v>3080.3386740812371</v>
      </c>
      <c r="M3668" s="181">
        <v>3203.1851998006891</v>
      </c>
      <c r="N3668" s="181">
        <v>3328.0750855264273</v>
      </c>
      <c r="O3668" s="181">
        <v>3455.1193224461485</v>
      </c>
      <c r="P3668" s="181">
        <v>3584.5240089277818</v>
      </c>
      <c r="Q3668" s="181">
        <v>3716.4640501173817</v>
      </c>
      <c r="R3668" s="181">
        <v>3850.8810467236904</v>
      </c>
      <c r="S3668" s="181">
        <v>3987.7799468327471</v>
      </c>
      <c r="T3668" s="181">
        <v>4127.1693097155012</v>
      </c>
      <c r="U3668" s="181">
        <v>4268.9176059167166</v>
      </c>
      <c r="V3668" s="181">
        <v>4412.8516995202554</v>
      </c>
      <c r="W3668" s="181">
        <v>4558.9170950033913</v>
      </c>
      <c r="X3668" s="181">
        <v>4707.0570212427237</v>
      </c>
      <c r="Y3668" s="181">
        <v>4857.2377416551226</v>
      </c>
    </row>
    <row r="3669" spans="1:25" x14ac:dyDescent="0.25">
      <c r="A3669" s="178" t="s">
        <v>3205</v>
      </c>
      <c r="B3669" s="178" t="s">
        <v>625</v>
      </c>
      <c r="C3669" s="178" t="s">
        <v>1228</v>
      </c>
      <c r="D3669" s="178" t="s">
        <v>3299</v>
      </c>
      <c r="E3669" s="181">
        <v>2523.4146128083908</v>
      </c>
      <c r="F3669" s="181">
        <v>2474.218838224072</v>
      </c>
      <c r="G3669" s="181">
        <v>2419.3739007755321</v>
      </c>
      <c r="H3669" s="181">
        <v>2360.5819346621806</v>
      </c>
      <c r="I3669" s="181">
        <v>2299.2760862040172</v>
      </c>
      <c r="J3669" s="182">
        <v>2236.3390294953351</v>
      </c>
      <c r="K3669" s="181">
        <v>2172.5093788660856</v>
      </c>
      <c r="L3669" s="181">
        <v>2108.3601432394389</v>
      </c>
      <c r="M3669" s="181">
        <v>2044.220619420608</v>
      </c>
      <c r="N3669" s="181">
        <v>1980.3329684046917</v>
      </c>
      <c r="O3669" s="181">
        <v>1916.9356678851736</v>
      </c>
      <c r="P3669" s="181">
        <v>1854.2802293552522</v>
      </c>
      <c r="Q3669" s="181">
        <v>1792.5579176230412</v>
      </c>
      <c r="R3669" s="181">
        <v>1731.8199978339744</v>
      </c>
      <c r="S3669" s="181">
        <v>1672.1422415088746</v>
      </c>
      <c r="T3669" s="181">
        <v>1613.5918983407375</v>
      </c>
      <c r="U3669" s="181">
        <v>1556.1755161844617</v>
      </c>
      <c r="V3669" s="181">
        <v>1499.8903963294015</v>
      </c>
      <c r="W3669" s="181">
        <v>1444.7785079580908</v>
      </c>
      <c r="X3669" s="181">
        <v>1390.8760333576399</v>
      </c>
      <c r="Y3669" s="181">
        <v>1338.2206017717117</v>
      </c>
    </row>
    <row r="3670" spans="1:25" x14ac:dyDescent="0.25">
      <c r="A3670" s="178" t="s">
        <v>3205</v>
      </c>
      <c r="B3670" s="178" t="s">
        <v>625</v>
      </c>
      <c r="C3670" s="178" t="s">
        <v>240</v>
      </c>
      <c r="D3670" s="178" t="s">
        <v>241</v>
      </c>
      <c r="E3670" s="181">
        <v>9484.8732611712239</v>
      </c>
      <c r="F3670" s="181">
        <v>9974.2819691026052</v>
      </c>
      <c r="G3670" s="181">
        <v>10460.372186244425</v>
      </c>
      <c r="H3670" s="181">
        <v>10946.211591056202</v>
      </c>
      <c r="I3670" s="181">
        <v>11435.00860649163</v>
      </c>
      <c r="J3670" s="182">
        <v>11928.439452327622</v>
      </c>
      <c r="K3670" s="181">
        <v>12428.200782885999</v>
      </c>
      <c r="L3670" s="181">
        <v>12935.761871209097</v>
      </c>
      <c r="M3670" s="181">
        <v>13451.651054688637</v>
      </c>
      <c r="N3670" s="181">
        <v>13976.121248652798</v>
      </c>
      <c r="O3670" s="181">
        <v>14509.638556256383</v>
      </c>
      <c r="P3670" s="181">
        <v>15053.06847954045</v>
      </c>
      <c r="Q3670" s="181">
        <v>15607.145525829941</v>
      </c>
      <c r="R3670" s="181">
        <v>16171.624449583671</v>
      </c>
      <c r="S3670" s="181">
        <v>16746.526030095571</v>
      </c>
      <c r="T3670" s="181">
        <v>17331.886211689463</v>
      </c>
      <c r="U3670" s="181">
        <v>17927.152641558729</v>
      </c>
      <c r="V3670" s="181">
        <v>18531.59824219031</v>
      </c>
      <c r="W3670" s="181">
        <v>19144.994161766404</v>
      </c>
      <c r="X3670" s="181">
        <v>19767.101992173106</v>
      </c>
      <c r="Y3670" s="181">
        <v>20397.780057948101</v>
      </c>
    </row>
    <row r="3671" spans="1:25" x14ac:dyDescent="0.25">
      <c r="A3671" s="178" t="s">
        <v>3205</v>
      </c>
      <c r="B3671" s="178" t="s">
        <v>628</v>
      </c>
      <c r="C3671" s="178" t="s">
        <v>218</v>
      </c>
      <c r="D3671" s="178" t="s">
        <v>3300</v>
      </c>
      <c r="E3671" s="181">
        <v>43377.303119767414</v>
      </c>
      <c r="F3671" s="181">
        <v>43826.95645659577</v>
      </c>
      <c r="G3671" s="181">
        <v>44188.383703095147</v>
      </c>
      <c r="H3671" s="181">
        <v>44476.991498317628</v>
      </c>
      <c r="I3671" s="181">
        <v>44706.56361145476</v>
      </c>
      <c r="J3671" s="182">
        <v>44884.515558166648</v>
      </c>
      <c r="K3671" s="181">
        <v>45017.595214324014</v>
      </c>
      <c r="L3671" s="181">
        <v>45111.389004243239</v>
      </c>
      <c r="M3671" s="181">
        <v>45168.111043529258</v>
      </c>
      <c r="N3671" s="181">
        <v>45189.365960870302</v>
      </c>
      <c r="O3671" s="181">
        <v>45177.432295832019</v>
      </c>
      <c r="P3671" s="181">
        <v>45135.666532414514</v>
      </c>
      <c r="Q3671" s="181">
        <v>45066.858419447177</v>
      </c>
      <c r="R3671" s="181">
        <v>44971.026421714108</v>
      </c>
      <c r="S3671" s="181">
        <v>44849.109723791058</v>
      </c>
      <c r="T3671" s="181">
        <v>44701.551865439214</v>
      </c>
      <c r="U3671" s="181">
        <v>44527.673755731783</v>
      </c>
      <c r="V3671" s="181">
        <v>44327.106156833295</v>
      </c>
      <c r="W3671" s="181">
        <v>44100.45274485556</v>
      </c>
      <c r="X3671" s="181">
        <v>43848.30820337066</v>
      </c>
      <c r="Y3671" s="181">
        <v>43570.842521879989</v>
      </c>
    </row>
    <row r="3672" spans="1:25" x14ac:dyDescent="0.25">
      <c r="A3672" s="178" t="s">
        <v>3205</v>
      </c>
      <c r="B3672" s="178" t="s">
        <v>628</v>
      </c>
      <c r="C3672" s="178" t="s">
        <v>475</v>
      </c>
      <c r="D3672" s="178" t="s">
        <v>1367</v>
      </c>
      <c r="E3672" s="181">
        <v>5528.3703351256318</v>
      </c>
      <c r="F3672" s="181">
        <v>5549.9208532714711</v>
      </c>
      <c r="G3672" s="181">
        <v>5559.8681262424334</v>
      </c>
      <c r="H3672" s="181">
        <v>5560.3569750601182</v>
      </c>
      <c r="I3672" s="181">
        <v>5553.2785342829338</v>
      </c>
      <c r="J3672" s="182">
        <v>5539.6918432101265</v>
      </c>
      <c r="K3672" s="181">
        <v>5520.5488006086462</v>
      </c>
      <c r="L3672" s="181">
        <v>5496.6370109132313</v>
      </c>
      <c r="M3672" s="181">
        <v>5468.3170105562131</v>
      </c>
      <c r="N3672" s="181">
        <v>5435.8679715913941</v>
      </c>
      <c r="O3672" s="181">
        <v>5399.6435636072219</v>
      </c>
      <c r="P3672" s="181">
        <v>5360.1174478077628</v>
      </c>
      <c r="Q3672" s="181">
        <v>5317.6852376693832</v>
      </c>
      <c r="R3672" s="181">
        <v>5272.4083515259481</v>
      </c>
      <c r="S3672" s="181">
        <v>5224.4546362529272</v>
      </c>
      <c r="T3672" s="181">
        <v>5173.9310079136585</v>
      </c>
      <c r="U3672" s="181">
        <v>5120.8132357844243</v>
      </c>
      <c r="V3672" s="181">
        <v>5065.1137888593521</v>
      </c>
      <c r="W3672" s="181">
        <v>5006.9559589695427</v>
      </c>
      <c r="X3672" s="181">
        <v>4946.4595483004532</v>
      </c>
      <c r="Y3672" s="181">
        <v>4883.6943432811559</v>
      </c>
    </row>
    <row r="3673" spans="1:25" x14ac:dyDescent="0.25">
      <c r="A3673" s="178" t="s">
        <v>3205</v>
      </c>
      <c r="B3673" s="178" t="s">
        <v>628</v>
      </c>
      <c r="C3673" s="178" t="s">
        <v>528</v>
      </c>
      <c r="D3673" s="178" t="s">
        <v>3301</v>
      </c>
      <c r="E3673" s="181">
        <v>9809.1521388760502</v>
      </c>
      <c r="F3673" s="181">
        <v>9908.1960721886444</v>
      </c>
      <c r="G3673" s="181">
        <v>9987.2461337094392</v>
      </c>
      <c r="H3673" s="181">
        <v>10049.799479303103</v>
      </c>
      <c r="I3673" s="181">
        <v>10098.982950996537</v>
      </c>
      <c r="J3673" s="182">
        <v>10136.481895089852</v>
      </c>
      <c r="K3673" s="181">
        <v>10163.829132617957</v>
      </c>
      <c r="L3673" s="181">
        <v>10182.293700736709</v>
      </c>
      <c r="M3673" s="181">
        <v>10192.382313179813</v>
      </c>
      <c r="N3673" s="181">
        <v>10194.46365104285</v>
      </c>
      <c r="O3673" s="181">
        <v>10189.057996326936</v>
      </c>
      <c r="P3673" s="181">
        <v>10176.92812900705</v>
      </c>
      <c r="Q3673" s="181">
        <v>10158.70826976754</v>
      </c>
      <c r="R3673" s="181">
        <v>10134.407446364519</v>
      </c>
      <c r="S3673" s="181">
        <v>10104.242112314862</v>
      </c>
      <c r="T3673" s="181">
        <v>10068.316857058549</v>
      </c>
      <c r="U3673" s="181">
        <v>10026.48337367824</v>
      </c>
      <c r="V3673" s="181">
        <v>9978.6632679976428</v>
      </c>
      <c r="W3673" s="181">
        <v>9924.9971903256737</v>
      </c>
      <c r="X3673" s="181">
        <v>9865.623620460854</v>
      </c>
      <c r="Y3673" s="181">
        <v>9800.5853648691173</v>
      </c>
    </row>
    <row r="3674" spans="1:25" x14ac:dyDescent="0.25">
      <c r="A3674" s="178" t="s">
        <v>3205</v>
      </c>
      <c r="B3674" s="178" t="s">
        <v>628</v>
      </c>
      <c r="C3674" s="178" t="s">
        <v>506</v>
      </c>
      <c r="D3674" s="178" t="s">
        <v>3302</v>
      </c>
      <c r="E3674" s="181">
        <v>1316.6170261949951</v>
      </c>
      <c r="F3674" s="181">
        <v>1387.8441728745559</v>
      </c>
      <c r="G3674" s="181">
        <v>1459.8558842472733</v>
      </c>
      <c r="H3674" s="181">
        <v>1532.9914957696003</v>
      </c>
      <c r="I3674" s="181">
        <v>1607.6004004018359</v>
      </c>
      <c r="J3674" s="182">
        <v>1683.8594292034086</v>
      </c>
      <c r="K3674" s="181">
        <v>1761.9519356121309</v>
      </c>
      <c r="L3674" s="181">
        <v>1842.0458631388508</v>
      </c>
      <c r="M3674" s="181">
        <v>1924.193052841199</v>
      </c>
      <c r="N3674" s="181">
        <v>2008.4241553923073</v>
      </c>
      <c r="O3674" s="181">
        <v>2094.8030911793726</v>
      </c>
      <c r="P3674" s="181">
        <v>2183.4537486118188</v>
      </c>
      <c r="Q3674" s="181">
        <v>2274.4892871726656</v>
      </c>
      <c r="R3674" s="181">
        <v>2367.8919725398082</v>
      </c>
      <c r="S3674" s="181">
        <v>2463.6861720324141</v>
      </c>
      <c r="T3674" s="181">
        <v>2561.8673223212591</v>
      </c>
      <c r="U3674" s="181">
        <v>2662.3583772172283</v>
      </c>
      <c r="V3674" s="181">
        <v>2765.0842091841405</v>
      </c>
      <c r="W3674" s="181">
        <v>2870.0172336116689</v>
      </c>
      <c r="X3674" s="181">
        <v>2977.1229624138023</v>
      </c>
      <c r="Y3674" s="181">
        <v>3086.3300184948607</v>
      </c>
    </row>
    <row r="3675" spans="1:25" x14ac:dyDescent="0.25">
      <c r="A3675" s="178" t="s">
        <v>3205</v>
      </c>
      <c r="B3675" s="178" t="s">
        <v>628</v>
      </c>
      <c r="C3675" s="178" t="s">
        <v>510</v>
      </c>
      <c r="D3675" s="178" t="s">
        <v>3303</v>
      </c>
      <c r="E3675" s="181">
        <v>2673.8390493428046</v>
      </c>
      <c r="F3675" s="181">
        <v>2818.4900164622832</v>
      </c>
      <c r="G3675" s="181">
        <v>2964.7343092577648</v>
      </c>
      <c r="H3675" s="181">
        <v>3113.2610638836791</v>
      </c>
      <c r="I3675" s="181">
        <v>3264.7798416796013</v>
      </c>
      <c r="J3675" s="182">
        <v>3419.6497583051573</v>
      </c>
      <c r="K3675" s="181">
        <v>3578.2431753295045</v>
      </c>
      <c r="L3675" s="181">
        <v>3740.9011592195461</v>
      </c>
      <c r="M3675" s="181">
        <v>3907.728990889545</v>
      </c>
      <c r="N3675" s="181">
        <v>4078.7889169648129</v>
      </c>
      <c r="O3675" s="181">
        <v>4254.2107495501114</v>
      </c>
      <c r="P3675" s="181">
        <v>4434.2460862325061</v>
      </c>
      <c r="Q3675" s="181">
        <v>4619.1247358618612</v>
      </c>
      <c r="R3675" s="181">
        <v>4808.8106828603632</v>
      </c>
      <c r="S3675" s="181">
        <v>5003.3534133642406</v>
      </c>
      <c r="T3675" s="181">
        <v>5202.7436599801395</v>
      </c>
      <c r="U3675" s="181">
        <v>5406.8249541944688</v>
      </c>
      <c r="V3675" s="181">
        <v>5615.4447239715291</v>
      </c>
      <c r="W3675" s="181">
        <v>5828.5469493702267</v>
      </c>
      <c r="X3675" s="181">
        <v>6046.0615905921386</v>
      </c>
      <c r="Y3675" s="181">
        <v>6267.8436921476587</v>
      </c>
    </row>
    <row r="3676" spans="1:25" x14ac:dyDescent="0.25">
      <c r="A3676" s="178" t="s">
        <v>3205</v>
      </c>
      <c r="B3676" s="178" t="s">
        <v>628</v>
      </c>
      <c r="C3676" s="178" t="s">
        <v>512</v>
      </c>
      <c r="D3676" s="178" t="s">
        <v>3304</v>
      </c>
      <c r="E3676" s="181">
        <v>7043.9518463894156</v>
      </c>
      <c r="F3676" s="181">
        <v>7179.2528350661441</v>
      </c>
      <c r="G3676" s="181">
        <v>7301.8037698870576</v>
      </c>
      <c r="H3676" s="181">
        <v>7413.8116598396618</v>
      </c>
      <c r="I3676" s="181">
        <v>7517.294069443943</v>
      </c>
      <c r="J3676" s="182">
        <v>7613.2641430617614</v>
      </c>
      <c r="K3676" s="181">
        <v>7702.6604299651181</v>
      </c>
      <c r="L3676" s="181">
        <v>7786.257552091869</v>
      </c>
      <c r="M3676" s="181">
        <v>7864.2733244125093</v>
      </c>
      <c r="N3676" s="181">
        <v>7936.8289991717857</v>
      </c>
      <c r="O3676" s="181">
        <v>8004.1722147781065</v>
      </c>
      <c r="P3676" s="181">
        <v>8066.7546035379337</v>
      </c>
      <c r="Q3676" s="181">
        <v>8124.943976122212</v>
      </c>
      <c r="R3676" s="181">
        <v>8178.6193427872759</v>
      </c>
      <c r="S3676" s="181">
        <v>8227.8265293188251</v>
      </c>
      <c r="T3676" s="181">
        <v>8272.5234239312231</v>
      </c>
      <c r="U3676" s="181">
        <v>8312.4590166019498</v>
      </c>
      <c r="V3676" s="181">
        <v>8347.4340169453044</v>
      </c>
      <c r="W3676" s="181">
        <v>8377.4292349179432</v>
      </c>
      <c r="X3676" s="181">
        <v>8402.4254235195567</v>
      </c>
      <c r="Y3676" s="181">
        <v>8422.3229011439125</v>
      </c>
    </row>
    <row r="3677" spans="1:25" x14ac:dyDescent="0.25">
      <c r="A3677" s="178" t="s">
        <v>3205</v>
      </c>
      <c r="B3677" s="178" t="s">
        <v>628</v>
      </c>
      <c r="C3677" s="178" t="s">
        <v>797</v>
      </c>
      <c r="D3677" s="178" t="s">
        <v>407</v>
      </c>
      <c r="E3677" s="181">
        <v>13922.438330196112</v>
      </c>
      <c r="F3677" s="181">
        <v>14142.932196544643</v>
      </c>
      <c r="G3677" s="181">
        <v>14336.781119993944</v>
      </c>
      <c r="H3677" s="181">
        <v>14508.560764949923</v>
      </c>
      <c r="I3677" s="181">
        <v>14662.418469088376</v>
      </c>
      <c r="J3677" s="182">
        <v>14800.495489419633</v>
      </c>
      <c r="K3677" s="181">
        <v>14924.76136935095</v>
      </c>
      <c r="L3677" s="181">
        <v>15036.844031673572</v>
      </c>
      <c r="M3677" s="181">
        <v>15137.278996918994</v>
      </c>
      <c r="N3677" s="181">
        <v>15226.410230201234</v>
      </c>
      <c r="O3677" s="181">
        <v>15304.819556341903</v>
      </c>
      <c r="P3677" s="181">
        <v>15373.470596419347</v>
      </c>
      <c r="Q3677" s="181">
        <v>15433.155695224135</v>
      </c>
      <c r="R3677" s="181">
        <v>15483.731947639539</v>
      </c>
      <c r="S3677" s="181">
        <v>15525.373685771712</v>
      </c>
      <c r="T3677" s="181">
        <v>15558.088139097452</v>
      </c>
      <c r="U3677" s="181">
        <v>15581.491444255837</v>
      </c>
      <c r="V3677" s="181">
        <v>15595.302020568701</v>
      </c>
      <c r="W3677" s="181">
        <v>15599.577981045635</v>
      </c>
      <c r="X3677" s="181">
        <v>15594.377188513079</v>
      </c>
      <c r="Y3677" s="181">
        <v>15579.608574311302</v>
      </c>
    </row>
    <row r="3678" spans="1:25" x14ac:dyDescent="0.25">
      <c r="A3678" s="178" t="s">
        <v>3205</v>
      </c>
      <c r="B3678" s="178" t="s">
        <v>628</v>
      </c>
      <c r="C3678" s="178" t="s">
        <v>246</v>
      </c>
      <c r="D3678" s="178" t="s">
        <v>3305</v>
      </c>
      <c r="E3678" s="181">
        <v>1529.7932601972686</v>
      </c>
      <c r="F3678" s="181">
        <v>1612.5529441187011</v>
      </c>
      <c r="G3678" s="181">
        <v>1696.2242232541564</v>
      </c>
      <c r="H3678" s="181">
        <v>1781.201375578094</v>
      </c>
      <c r="I3678" s="181">
        <v>1867.8903650004374</v>
      </c>
      <c r="J3678" s="182">
        <v>1956.4966536696518</v>
      </c>
      <c r="K3678" s="181">
        <v>2047.233282164598</v>
      </c>
      <c r="L3678" s="181">
        <v>2140.2953860834627</v>
      </c>
      <c r="M3678" s="181">
        <v>2235.7432001786356</v>
      </c>
      <c r="N3678" s="181">
        <v>2333.6123378382508</v>
      </c>
      <c r="O3678" s="181">
        <v>2433.9770689339393</v>
      </c>
      <c r="P3678" s="181">
        <v>2536.9813409082631</v>
      </c>
      <c r="Q3678" s="181">
        <v>2642.7566351343216</v>
      </c>
      <c r="R3678" s="181">
        <v>2751.28234588859</v>
      </c>
      <c r="S3678" s="181">
        <v>2862.5867858541715</v>
      </c>
      <c r="T3678" s="181">
        <v>2976.6646528436017</v>
      </c>
      <c r="U3678" s="181">
        <v>3093.4264259571164</v>
      </c>
      <c r="V3678" s="181">
        <v>3212.784813601018</v>
      </c>
      <c r="W3678" s="181">
        <v>3334.7077648826598</v>
      </c>
      <c r="X3678" s="181">
        <v>3459.1552076774324</v>
      </c>
      <c r="Y3678" s="181">
        <v>3586.0442080738562</v>
      </c>
    </row>
    <row r="3679" spans="1:25" x14ac:dyDescent="0.25">
      <c r="A3679" s="178" t="s">
        <v>3205</v>
      </c>
      <c r="B3679" s="178" t="s">
        <v>628</v>
      </c>
      <c r="C3679" s="178" t="s">
        <v>240</v>
      </c>
      <c r="D3679" s="178" t="s">
        <v>241</v>
      </c>
      <c r="E3679" s="181">
        <v>14105.160816483776</v>
      </c>
      <c r="F3679" s="181">
        <v>14789.872295145429</v>
      </c>
      <c r="G3679" s="181">
        <v>15477.626424765154</v>
      </c>
      <c r="H3679" s="181">
        <v>16172.182597254256</v>
      </c>
      <c r="I3679" s="181">
        <v>16877.329860715759</v>
      </c>
      <c r="J3679" s="182">
        <v>17594.982223046252</v>
      </c>
      <c r="K3679" s="181">
        <v>18327.088259217406</v>
      </c>
      <c r="L3679" s="181">
        <v>19075.405116676786</v>
      </c>
      <c r="M3679" s="181">
        <v>19840.466244859454</v>
      </c>
      <c r="N3679" s="181">
        <v>20622.583071720132</v>
      </c>
      <c r="O3679" s="181">
        <v>21422.406680800425</v>
      </c>
      <c r="P3679" s="181">
        <v>22241.193098418033</v>
      </c>
      <c r="Q3679" s="181">
        <v>23080.074709286593</v>
      </c>
      <c r="R3679" s="181">
        <v>23938.848632049263</v>
      </c>
      <c r="S3679" s="181">
        <v>24817.744148153695</v>
      </c>
      <c r="T3679" s="181">
        <v>25716.701604585247</v>
      </c>
      <c r="U3679" s="181">
        <v>26634.941497970285</v>
      </c>
      <c r="V3679" s="181">
        <v>27571.71783532466</v>
      </c>
      <c r="W3679" s="181">
        <v>28526.770120187233</v>
      </c>
      <c r="X3679" s="181">
        <v>29499.775446385152</v>
      </c>
      <c r="Y3679" s="181">
        <v>30490.052754611857</v>
      </c>
    </row>
    <row r="3680" spans="1:25" x14ac:dyDescent="0.25">
      <c r="A3680" s="178" t="s">
        <v>3205</v>
      </c>
      <c r="B3680" s="178" t="s">
        <v>630</v>
      </c>
      <c r="C3680" s="178" t="s">
        <v>218</v>
      </c>
      <c r="D3680" s="178" t="s">
        <v>3306</v>
      </c>
      <c r="E3680" s="181">
        <v>17070.099892451246</v>
      </c>
      <c r="F3680" s="181">
        <v>17394.58629324727</v>
      </c>
      <c r="G3680" s="181">
        <v>17690.579533572236</v>
      </c>
      <c r="H3680" s="181">
        <v>17963.404700302832</v>
      </c>
      <c r="I3680" s="181">
        <v>18218.087160523031</v>
      </c>
      <c r="J3680" s="182">
        <v>18457.216525214211</v>
      </c>
      <c r="K3680" s="181">
        <v>18683.296250536288</v>
      </c>
      <c r="L3680" s="181">
        <v>18898.401035872466</v>
      </c>
      <c r="M3680" s="181">
        <v>19103.219341823413</v>
      </c>
      <c r="N3680" s="181">
        <v>19298.203074695124</v>
      </c>
      <c r="O3680" s="181">
        <v>19484.185781886725</v>
      </c>
      <c r="P3680" s="181">
        <v>19662.488249807062</v>
      </c>
      <c r="Q3680" s="181">
        <v>19834.199229051392</v>
      </c>
      <c r="R3680" s="181">
        <v>19999.161543696391</v>
      </c>
      <c r="S3680" s="181">
        <v>20157.64114518544</v>
      </c>
      <c r="T3680" s="181">
        <v>20309.864357821119</v>
      </c>
      <c r="U3680" s="181">
        <v>20454.802888662434</v>
      </c>
      <c r="V3680" s="181">
        <v>20591.315043883784</v>
      </c>
      <c r="W3680" s="181">
        <v>20719.355326130892</v>
      </c>
      <c r="X3680" s="181">
        <v>20838.906272465665</v>
      </c>
      <c r="Y3680" s="181">
        <v>20949.955066021739</v>
      </c>
    </row>
    <row r="3681" spans="1:25" x14ac:dyDescent="0.25">
      <c r="A3681" s="178" t="s">
        <v>3205</v>
      </c>
      <c r="B3681" s="178" t="s">
        <v>630</v>
      </c>
      <c r="C3681" s="178" t="s">
        <v>560</v>
      </c>
      <c r="D3681" s="178" t="s">
        <v>3307</v>
      </c>
      <c r="E3681" s="181">
        <v>2323.2638483093478</v>
      </c>
      <c r="F3681" s="181">
        <v>2362.602752166139</v>
      </c>
      <c r="G3681" s="181">
        <v>2397.9095166516067</v>
      </c>
      <c r="H3681" s="181">
        <v>2429.9286111945944</v>
      </c>
      <c r="I3681" s="181">
        <v>2459.3580754515679</v>
      </c>
      <c r="J3681" s="182">
        <v>2486.5621942805228</v>
      </c>
      <c r="K3681" s="181">
        <v>2511.8907635450228</v>
      </c>
      <c r="L3681" s="181">
        <v>2535.6332552914405</v>
      </c>
      <c r="M3681" s="181">
        <v>2557.8912126792725</v>
      </c>
      <c r="N3681" s="181">
        <v>2578.7337801122057</v>
      </c>
      <c r="O3681" s="181">
        <v>2598.2804676454502</v>
      </c>
      <c r="P3681" s="181">
        <v>2616.7146882202469</v>
      </c>
      <c r="Q3681" s="181">
        <v>2634.1875745764351</v>
      </c>
      <c r="R3681" s="181">
        <v>2650.6839198103526</v>
      </c>
      <c r="S3681" s="181">
        <v>2666.2446311682575</v>
      </c>
      <c r="T3681" s="181">
        <v>2680.9050753717725</v>
      </c>
      <c r="U3681" s="181">
        <v>2694.5350813846558</v>
      </c>
      <c r="V3681" s="181">
        <v>2706.9906530415069</v>
      </c>
      <c r="W3681" s="181">
        <v>2718.2728083349875</v>
      </c>
      <c r="X3681" s="181">
        <v>2728.386256188679</v>
      </c>
      <c r="Y3681" s="181">
        <v>2737.3363029695925</v>
      </c>
    </row>
    <row r="3682" spans="1:25" x14ac:dyDescent="0.25">
      <c r="A3682" s="178" t="s">
        <v>3205</v>
      </c>
      <c r="B3682" s="178" t="s">
        <v>630</v>
      </c>
      <c r="C3682" s="178" t="s">
        <v>506</v>
      </c>
      <c r="D3682" s="178" t="s">
        <v>3308</v>
      </c>
      <c r="E3682" s="181">
        <v>12952.602119333062</v>
      </c>
      <c r="F3682" s="181">
        <v>13066.065547597775</v>
      </c>
      <c r="G3682" s="181">
        <v>13154.748665739455</v>
      </c>
      <c r="H3682" s="181">
        <v>13223.271496029436</v>
      </c>
      <c r="I3682" s="181">
        <v>13275.864223893321</v>
      </c>
      <c r="J3682" s="182">
        <v>13314.841459917787</v>
      </c>
      <c r="K3682" s="181">
        <v>13342.372423220297</v>
      </c>
      <c r="L3682" s="181">
        <v>13360.243866064409</v>
      </c>
      <c r="M3682" s="181">
        <v>13369.20716337892</v>
      </c>
      <c r="N3682" s="181">
        <v>13369.825190483081</v>
      </c>
      <c r="O3682" s="181">
        <v>13362.905117129201</v>
      </c>
      <c r="P3682" s="181">
        <v>13349.557335064515</v>
      </c>
      <c r="Q3682" s="181">
        <v>13330.696046225412</v>
      </c>
      <c r="R3682" s="181">
        <v>13306.373492377243</v>
      </c>
      <c r="S3682" s="181">
        <v>13276.921772397582</v>
      </c>
      <c r="T3682" s="181">
        <v>13242.637041135311</v>
      </c>
      <c r="U3682" s="181">
        <v>13202.996794477338</v>
      </c>
      <c r="V3682" s="181">
        <v>13157.430005983413</v>
      </c>
      <c r="W3682" s="181">
        <v>13106.085279096158</v>
      </c>
      <c r="X3682" s="181">
        <v>13049.126416631119</v>
      </c>
      <c r="Y3682" s="181">
        <v>12986.717068783093</v>
      </c>
    </row>
    <row r="3683" spans="1:25" x14ac:dyDescent="0.25">
      <c r="A3683" s="178" t="s">
        <v>3205</v>
      </c>
      <c r="B3683" s="178" t="s">
        <v>630</v>
      </c>
      <c r="C3683" s="178" t="s">
        <v>280</v>
      </c>
      <c r="D3683" s="178" t="s">
        <v>3309</v>
      </c>
      <c r="E3683" s="181">
        <v>2646.165030023672</v>
      </c>
      <c r="F3683" s="181">
        <v>2700.4297416416739</v>
      </c>
      <c r="G3683" s="181">
        <v>2750.4183320661677</v>
      </c>
      <c r="H3683" s="181">
        <v>2796.9407285868674</v>
      </c>
      <c r="I3683" s="181">
        <v>2840.7649411501216</v>
      </c>
      <c r="J3683" s="182">
        <v>2882.283172722362</v>
      </c>
      <c r="K3683" s="181">
        <v>2921.8764941437839</v>
      </c>
      <c r="L3683" s="181">
        <v>2959.8610955489676</v>
      </c>
      <c r="M3683" s="181">
        <v>2996.3376202716099</v>
      </c>
      <c r="N3683" s="181">
        <v>3031.3701666948132</v>
      </c>
      <c r="O3683" s="181">
        <v>3065.0832665726994</v>
      </c>
      <c r="P3683" s="181">
        <v>3097.6789639291433</v>
      </c>
      <c r="Q3683" s="181">
        <v>3129.3238990367049</v>
      </c>
      <c r="R3683" s="181">
        <v>3159.9888429207299</v>
      </c>
      <c r="S3683" s="181">
        <v>3189.7113624392741</v>
      </c>
      <c r="T3683" s="181">
        <v>3218.5229786762588</v>
      </c>
      <c r="U3683" s="181">
        <v>3246.2562980369548</v>
      </c>
      <c r="V3683" s="181">
        <v>3272.7249312555214</v>
      </c>
      <c r="W3683" s="181">
        <v>3297.9158899216532</v>
      </c>
      <c r="X3683" s="181">
        <v>3321.8205948086738</v>
      </c>
      <c r="Y3683" s="181">
        <v>3344.4311748260461</v>
      </c>
    </row>
    <row r="3684" spans="1:25" x14ac:dyDescent="0.25">
      <c r="A3684" s="178" t="s">
        <v>3205</v>
      </c>
      <c r="B3684" s="178" t="s">
        <v>630</v>
      </c>
      <c r="C3684" s="178" t="s">
        <v>284</v>
      </c>
      <c r="D3684" s="178" t="s">
        <v>3310</v>
      </c>
      <c r="E3684" s="181">
        <v>1276.3735390405814</v>
      </c>
      <c r="F3684" s="181">
        <v>1335.7649986062358</v>
      </c>
      <c r="G3684" s="181">
        <v>1395.1864230141641</v>
      </c>
      <c r="H3684" s="181">
        <v>1454.9667244325822</v>
      </c>
      <c r="I3684" s="181">
        <v>1515.4492877738421</v>
      </c>
      <c r="J3684" s="182">
        <v>1576.8089094157262</v>
      </c>
      <c r="K3684" s="181">
        <v>1639.2326060880278</v>
      </c>
      <c r="L3684" s="181">
        <v>1702.8891183818041</v>
      </c>
      <c r="M3684" s="181">
        <v>1767.8365045680305</v>
      </c>
      <c r="N3684" s="181">
        <v>1834.1152976230853</v>
      </c>
      <c r="O3684" s="181">
        <v>1901.8061550889602</v>
      </c>
      <c r="P3684" s="181">
        <v>1971.0456760788688</v>
      </c>
      <c r="Q3684" s="181">
        <v>2041.9594311160804</v>
      </c>
      <c r="R3684" s="181">
        <v>2114.5524028399172</v>
      </c>
      <c r="S3684" s="181">
        <v>2188.8731754429227</v>
      </c>
      <c r="T3684" s="181">
        <v>2264.9683527940374</v>
      </c>
      <c r="U3684" s="181">
        <v>2342.7429510423867</v>
      </c>
      <c r="V3684" s="181">
        <v>2422.0753513845848</v>
      </c>
      <c r="W3684" s="181">
        <v>2502.9607013077966</v>
      </c>
      <c r="X3684" s="181">
        <v>2585.3952079687338</v>
      </c>
      <c r="Y3684" s="181">
        <v>2669.3734691734312</v>
      </c>
    </row>
    <row r="3685" spans="1:25" x14ac:dyDescent="0.25">
      <c r="A3685" s="178" t="s">
        <v>3205</v>
      </c>
      <c r="B3685" s="178" t="s">
        <v>630</v>
      </c>
      <c r="C3685" s="178" t="s">
        <v>240</v>
      </c>
      <c r="D3685" s="178" t="s">
        <v>241</v>
      </c>
      <c r="E3685" s="181">
        <v>11261.940271677875</v>
      </c>
      <c r="F3685" s="181">
        <v>11635.202025997136</v>
      </c>
      <c r="G3685" s="181">
        <v>12000.889202915781</v>
      </c>
      <c r="H3685" s="181">
        <v>12362.28499882273</v>
      </c>
      <c r="I3685" s="181">
        <v>12722.634966428854</v>
      </c>
      <c r="J3685" s="182">
        <v>13083.634004358264</v>
      </c>
      <c r="K3685" s="181">
        <v>13447.00166808301</v>
      </c>
      <c r="L3685" s="181">
        <v>13814.235325258947</v>
      </c>
      <c r="M3685" s="181">
        <v>14185.882740632505</v>
      </c>
      <c r="N3685" s="181">
        <v>14562.333678196661</v>
      </c>
      <c r="O3685" s="181">
        <v>14944.281505907864</v>
      </c>
      <c r="P3685" s="181">
        <v>15332.831236569757</v>
      </c>
      <c r="Q3685" s="181">
        <v>15728.964241043259</v>
      </c>
      <c r="R3685" s="181">
        <v>16132.709660046876</v>
      </c>
      <c r="S3685" s="181">
        <v>16544.430908692018</v>
      </c>
      <c r="T3685" s="181">
        <v>16964.46888718853</v>
      </c>
      <c r="U3685" s="181">
        <v>17392.106827981555</v>
      </c>
      <c r="V3685" s="181">
        <v>17826.462055603097</v>
      </c>
      <c r="W3685" s="181">
        <v>18267.538151118119</v>
      </c>
      <c r="X3685" s="181">
        <v>18715.349615090519</v>
      </c>
      <c r="Y3685" s="181">
        <v>19169.901990583134</v>
      </c>
    </row>
    <row r="3686" spans="1:25" x14ac:dyDescent="0.25">
      <c r="A3686" s="178" t="s">
        <v>3205</v>
      </c>
      <c r="B3686" s="178" t="s">
        <v>632</v>
      </c>
      <c r="C3686" s="178" t="s">
        <v>218</v>
      </c>
      <c r="D3686" s="178" t="s">
        <v>3311</v>
      </c>
      <c r="E3686" s="181">
        <v>21878.790470733918</v>
      </c>
      <c r="F3686" s="181">
        <v>21800.757632523248</v>
      </c>
      <c r="G3686" s="181">
        <v>21742.247211353395</v>
      </c>
      <c r="H3686" s="181">
        <v>21695.605139705298</v>
      </c>
      <c r="I3686" s="181">
        <v>21656.193284861813</v>
      </c>
      <c r="J3686" s="182">
        <v>21619.105095581686</v>
      </c>
      <c r="K3686" s="181">
        <v>21581.001226397584</v>
      </c>
      <c r="L3686" s="181">
        <v>21539.794580219532</v>
      </c>
      <c r="M3686" s="181">
        <v>21492.95432390528</v>
      </c>
      <c r="N3686" s="181">
        <v>21438.509742254435</v>
      </c>
      <c r="O3686" s="181">
        <v>21375.426461634805</v>
      </c>
      <c r="P3686" s="181">
        <v>21303.69532762888</v>
      </c>
      <c r="Q3686" s="181">
        <v>21223.397773914188</v>
      </c>
      <c r="R3686" s="181">
        <v>21133.575471072643</v>
      </c>
      <c r="S3686" s="181">
        <v>21033.843452752564</v>
      </c>
      <c r="T3686" s="181">
        <v>20923.622615092507</v>
      </c>
      <c r="U3686" s="181">
        <v>20803.213654520405</v>
      </c>
      <c r="V3686" s="181">
        <v>20673.271548843237</v>
      </c>
      <c r="W3686" s="181">
        <v>20533.713290980664</v>
      </c>
      <c r="X3686" s="181">
        <v>20384.459348720207</v>
      </c>
      <c r="Y3686" s="181">
        <v>20225.158043737971</v>
      </c>
    </row>
    <row r="3687" spans="1:25" x14ac:dyDescent="0.25">
      <c r="A3687" s="178" t="s">
        <v>3205</v>
      </c>
      <c r="B3687" s="178" t="s">
        <v>632</v>
      </c>
      <c r="C3687" s="178" t="s">
        <v>560</v>
      </c>
      <c r="D3687" s="178" t="s">
        <v>3312</v>
      </c>
      <c r="E3687" s="181">
        <v>10871.486453677939</v>
      </c>
      <c r="F3687" s="181">
        <v>11016.40812722056</v>
      </c>
      <c r="G3687" s="181">
        <v>11173.151047849116</v>
      </c>
      <c r="H3687" s="181">
        <v>11338.244526346032</v>
      </c>
      <c r="I3687" s="181">
        <v>11509.56686033318</v>
      </c>
      <c r="J3687" s="182">
        <v>11684.69509611934</v>
      </c>
      <c r="K3687" s="181">
        <v>11861.8948874613</v>
      </c>
      <c r="L3687" s="181">
        <v>12040.01004901287</v>
      </c>
      <c r="M3687" s="181">
        <v>12217.552621983377</v>
      </c>
      <c r="N3687" s="181">
        <v>12393.258425197013</v>
      </c>
      <c r="O3687" s="181">
        <v>12566.331472058428</v>
      </c>
      <c r="P3687" s="181">
        <v>12736.540353981523</v>
      </c>
      <c r="Q3687" s="181">
        <v>12903.700002243811</v>
      </c>
      <c r="R3687" s="181">
        <v>13066.97719774992</v>
      </c>
      <c r="S3687" s="181">
        <v>13225.850270320376</v>
      </c>
      <c r="T3687" s="181">
        <v>13379.646929132152</v>
      </c>
      <c r="U3687" s="181">
        <v>13528.231128144074</v>
      </c>
      <c r="V3687" s="181">
        <v>13671.70266448937</v>
      </c>
      <c r="W3687" s="181">
        <v>13809.682681838272</v>
      </c>
      <c r="X3687" s="181">
        <v>13941.779615508021</v>
      </c>
      <c r="Y3687" s="181">
        <v>14067.397207114082</v>
      </c>
    </row>
    <row r="3688" spans="1:25" x14ac:dyDescent="0.25">
      <c r="A3688" s="178" t="s">
        <v>3205</v>
      </c>
      <c r="B3688" s="178" t="s">
        <v>632</v>
      </c>
      <c r="C3688" s="178" t="s">
        <v>528</v>
      </c>
      <c r="D3688" s="178" t="s">
        <v>3313</v>
      </c>
      <c r="E3688" s="181">
        <v>1297.361799432012</v>
      </c>
      <c r="F3688" s="181">
        <v>1355.5933057197385</v>
      </c>
      <c r="G3688" s="181">
        <v>1417.6933103282811</v>
      </c>
      <c r="H3688" s="181">
        <v>1483.4388909481524</v>
      </c>
      <c r="I3688" s="181">
        <v>1552.7446562900623</v>
      </c>
      <c r="J3688" s="182">
        <v>1625.4576882122726</v>
      </c>
      <c r="K3688" s="181">
        <v>1701.4906916441043</v>
      </c>
      <c r="L3688" s="181">
        <v>1780.8181659450622</v>
      </c>
      <c r="M3688" s="181">
        <v>1863.3488410399616</v>
      </c>
      <c r="N3688" s="181">
        <v>1949.0037585088762</v>
      </c>
      <c r="O3688" s="181">
        <v>2037.7593930331918</v>
      </c>
      <c r="P3688" s="181">
        <v>2129.6738089765054</v>
      </c>
      <c r="Q3688" s="181">
        <v>2224.8108462810237</v>
      </c>
      <c r="R3688" s="181">
        <v>2323.1175745758237</v>
      </c>
      <c r="S3688" s="181">
        <v>2424.5820206283802</v>
      </c>
      <c r="T3688" s="181">
        <v>2529.1532951341446</v>
      </c>
      <c r="U3688" s="181">
        <v>2636.8701030596112</v>
      </c>
      <c r="V3688" s="181">
        <v>2747.8153665007808</v>
      </c>
      <c r="W3688" s="181">
        <v>2861.9751876593396</v>
      </c>
      <c r="X3688" s="181">
        <v>2979.3230708522392</v>
      </c>
      <c r="Y3688" s="181">
        <v>3099.7763339798166</v>
      </c>
    </row>
    <row r="3689" spans="1:25" x14ac:dyDescent="0.25">
      <c r="A3689" s="178" t="s">
        <v>3205</v>
      </c>
      <c r="B3689" s="178" t="s">
        <v>632</v>
      </c>
      <c r="C3689" s="178" t="s">
        <v>240</v>
      </c>
      <c r="D3689" s="178" t="s">
        <v>241</v>
      </c>
      <c r="E3689" s="181">
        <v>1490.9525054410076</v>
      </c>
      <c r="F3689" s="181">
        <v>1561.5396395947164</v>
      </c>
      <c r="G3689" s="181">
        <v>1636.9174651833023</v>
      </c>
      <c r="H3689" s="181">
        <v>1716.8606533367852</v>
      </c>
      <c r="I3689" s="181">
        <v>1801.3011447776064</v>
      </c>
      <c r="J3689" s="182">
        <v>1890.0915710782895</v>
      </c>
      <c r="K3689" s="181">
        <v>1983.1595176387686</v>
      </c>
      <c r="L3689" s="181">
        <v>2080.5039414823691</v>
      </c>
      <c r="M3689" s="181">
        <v>2182.0466339275795</v>
      </c>
      <c r="N3689" s="181">
        <v>2287.7229640335722</v>
      </c>
      <c r="O3689" s="181">
        <v>2397.5327779335257</v>
      </c>
      <c r="P3689" s="181">
        <v>2511.5720087100653</v>
      </c>
      <c r="Q3689" s="181">
        <v>2629.944187920808</v>
      </c>
      <c r="R3689" s="181">
        <v>2752.6153280567978</v>
      </c>
      <c r="S3689" s="181">
        <v>2879.5996270349237</v>
      </c>
      <c r="T3689" s="181">
        <v>3010.8649514906306</v>
      </c>
      <c r="U3689" s="181">
        <v>3146.4856382746152</v>
      </c>
      <c r="V3689" s="181">
        <v>3286.5894752422028</v>
      </c>
      <c r="W3689" s="181">
        <v>3431.1892389784434</v>
      </c>
      <c r="X3689" s="181">
        <v>3580.2825453321179</v>
      </c>
      <c r="Y3689" s="181">
        <v>3733.7991668168102</v>
      </c>
    </row>
    <row r="3690" spans="1:25" x14ac:dyDescent="0.25">
      <c r="A3690" s="178" t="s">
        <v>3205</v>
      </c>
      <c r="B3690" s="178" t="s">
        <v>634</v>
      </c>
      <c r="C3690" s="178" t="s">
        <v>218</v>
      </c>
      <c r="D3690" s="178" t="s">
        <v>3314</v>
      </c>
      <c r="E3690" s="181">
        <v>3544.6793584278034</v>
      </c>
      <c r="F3690" s="181">
        <v>3598.2414250477764</v>
      </c>
      <c r="G3690" s="181">
        <v>3646.8260617581209</v>
      </c>
      <c r="H3690" s="181">
        <v>3691.4157025372219</v>
      </c>
      <c r="I3690" s="181">
        <v>3732.9499860049877</v>
      </c>
      <c r="J3690" s="182">
        <v>3771.9205461677352</v>
      </c>
      <c r="K3690" s="181">
        <v>3808.755725445943</v>
      </c>
      <c r="L3690" s="181">
        <v>3843.8493240918538</v>
      </c>
      <c r="M3690" s="181">
        <v>3877.3356606491207</v>
      </c>
      <c r="N3690" s="181">
        <v>3909.3120285327395</v>
      </c>
      <c r="O3690" s="181">
        <v>3939.9582752106612</v>
      </c>
      <c r="P3690" s="181">
        <v>3969.5609460845421</v>
      </c>
      <c r="Q3690" s="181">
        <v>3998.3678699461384</v>
      </c>
      <c r="R3690" s="181">
        <v>4026.3752368606351</v>
      </c>
      <c r="S3690" s="181">
        <v>4053.6464406433697</v>
      </c>
      <c r="T3690" s="181">
        <v>4080.1222511926339</v>
      </c>
      <c r="U3690" s="181">
        <v>4105.7596702520095</v>
      </c>
      <c r="V3690" s="181">
        <v>4130.6257566037939</v>
      </c>
      <c r="W3690" s="181">
        <v>4154.7445895788451</v>
      </c>
      <c r="X3690" s="181">
        <v>4178.1212718804891</v>
      </c>
      <c r="Y3690" s="181">
        <v>4200.6223951305947</v>
      </c>
    </row>
    <row r="3691" spans="1:25" x14ac:dyDescent="0.25">
      <c r="A3691" s="178" t="s">
        <v>3205</v>
      </c>
      <c r="B3691" s="178" t="s">
        <v>634</v>
      </c>
      <c r="C3691" s="178" t="s">
        <v>530</v>
      </c>
      <c r="D3691" s="178" t="s">
        <v>1598</v>
      </c>
      <c r="E3691" s="181">
        <v>5163.7410928757827</v>
      </c>
      <c r="F3691" s="181">
        <v>5264.0913832661845</v>
      </c>
      <c r="G3691" s="181">
        <v>5357.8899471926043</v>
      </c>
      <c r="H3691" s="181">
        <v>5446.4975489267317</v>
      </c>
      <c r="I3691" s="181">
        <v>5531.2354642547562</v>
      </c>
      <c r="J3691" s="182">
        <v>5612.7814186526348</v>
      </c>
      <c r="K3691" s="181">
        <v>5691.7305476118991</v>
      </c>
      <c r="L3691" s="181">
        <v>5768.6366574872409</v>
      </c>
      <c r="M3691" s="181">
        <v>5843.6722204285297</v>
      </c>
      <c r="N3691" s="181">
        <v>5916.9568519575578</v>
      </c>
      <c r="O3691" s="181">
        <v>5988.7379128715511</v>
      </c>
      <c r="P3691" s="181">
        <v>6059.4300611492363</v>
      </c>
      <c r="Q3691" s="181">
        <v>6129.3958512097443</v>
      </c>
      <c r="R3691" s="181">
        <v>6198.6167537193887</v>
      </c>
      <c r="S3691" s="181">
        <v>6267.1779235977547</v>
      </c>
      <c r="T3691" s="181">
        <v>6334.9756758171543</v>
      </c>
      <c r="U3691" s="181">
        <v>6401.9299598447878</v>
      </c>
      <c r="V3691" s="181">
        <v>6468.131801626484</v>
      </c>
      <c r="W3691" s="181">
        <v>6533.6063004172011</v>
      </c>
      <c r="X3691" s="181">
        <v>6598.349114448999</v>
      </c>
      <c r="Y3691" s="181">
        <v>6662.136248592381</v>
      </c>
    </row>
    <row r="3692" spans="1:25" x14ac:dyDescent="0.25">
      <c r="A3692" s="178" t="s">
        <v>3205</v>
      </c>
      <c r="B3692" s="178" t="s">
        <v>634</v>
      </c>
      <c r="C3692" s="178" t="s">
        <v>240</v>
      </c>
      <c r="D3692" s="178" t="s">
        <v>241</v>
      </c>
      <c r="E3692" s="181">
        <v>515.66354927872965</v>
      </c>
      <c r="F3692" s="181">
        <v>521.05595969705973</v>
      </c>
      <c r="G3692" s="181">
        <v>525.67062579801313</v>
      </c>
      <c r="H3692" s="181">
        <v>529.65881712972214</v>
      </c>
      <c r="I3692" s="181">
        <v>533.16301298185522</v>
      </c>
      <c r="J3692" s="182">
        <v>536.25946361725209</v>
      </c>
      <c r="K3692" s="181">
        <v>539.01412340109653</v>
      </c>
      <c r="L3692" s="181">
        <v>541.48692117875464</v>
      </c>
      <c r="M3692" s="181">
        <v>543.70034270491294</v>
      </c>
      <c r="N3692" s="181">
        <v>545.67132761158371</v>
      </c>
      <c r="O3692" s="181">
        <v>547.42800670734812</v>
      </c>
      <c r="P3692" s="181">
        <v>549.01278139151202</v>
      </c>
      <c r="Q3692" s="181">
        <v>550.46197142150356</v>
      </c>
      <c r="R3692" s="181">
        <v>551.77676662811666</v>
      </c>
      <c r="S3692" s="181">
        <v>552.96751869033824</v>
      </c>
      <c r="T3692" s="181">
        <v>554.02775488053044</v>
      </c>
      <c r="U3692" s="181">
        <v>554.95333001715699</v>
      </c>
      <c r="V3692" s="181">
        <v>555.7549983020067</v>
      </c>
      <c r="W3692" s="181">
        <v>556.43757690912298</v>
      </c>
      <c r="X3692" s="181">
        <v>557.00327984913213</v>
      </c>
      <c r="Y3692" s="181">
        <v>557.43591413731258</v>
      </c>
    </row>
    <row r="3693" spans="1:25" x14ac:dyDescent="0.25">
      <c r="A3693" s="178" t="s">
        <v>3205</v>
      </c>
      <c r="B3693" s="178" t="s">
        <v>636</v>
      </c>
      <c r="C3693" s="178" t="s">
        <v>218</v>
      </c>
      <c r="D3693" s="178" t="s">
        <v>3315</v>
      </c>
      <c r="E3693" s="181">
        <v>5883.5157513006479</v>
      </c>
      <c r="F3693" s="181">
        <v>5981.5728701988646</v>
      </c>
      <c r="G3693" s="181">
        <v>6067.0738126010619</v>
      </c>
      <c r="H3693" s="181">
        <v>6142.5487156867666</v>
      </c>
      <c r="I3693" s="181">
        <v>6209.9849718390415</v>
      </c>
      <c r="J3693" s="182">
        <v>6270.3353079298395</v>
      </c>
      <c r="K3693" s="181">
        <v>6324.3604160597924</v>
      </c>
      <c r="L3693" s="181">
        <v>6372.6825054529609</v>
      </c>
      <c r="M3693" s="181">
        <v>6415.4485560831808</v>
      </c>
      <c r="N3693" s="181">
        <v>6452.6543346033714</v>
      </c>
      <c r="O3693" s="181">
        <v>6484.3408036131923</v>
      </c>
      <c r="P3693" s="181">
        <v>6510.788387041448</v>
      </c>
      <c r="Q3693" s="181">
        <v>6532.2406979325524</v>
      </c>
      <c r="R3693" s="181">
        <v>6548.5453284736232</v>
      </c>
      <c r="S3693" s="181">
        <v>6559.6942299672019</v>
      </c>
      <c r="T3693" s="181">
        <v>6565.6410003827796</v>
      </c>
      <c r="U3693" s="181">
        <v>6566.658490083003</v>
      </c>
      <c r="V3693" s="181">
        <v>6563.126658810932</v>
      </c>
      <c r="W3693" s="181">
        <v>6555.1881645072572</v>
      </c>
      <c r="X3693" s="181">
        <v>6542.9792797963428</v>
      </c>
      <c r="Y3693" s="181">
        <v>6526.5941667655115</v>
      </c>
    </row>
    <row r="3694" spans="1:25" x14ac:dyDescent="0.25">
      <c r="A3694" s="178" t="s">
        <v>3205</v>
      </c>
      <c r="B3694" s="178" t="s">
        <v>636</v>
      </c>
      <c r="C3694" s="178" t="s">
        <v>560</v>
      </c>
      <c r="D3694" s="178" t="s">
        <v>3316</v>
      </c>
      <c r="E3694" s="181">
        <v>3566.2282920885968</v>
      </c>
      <c r="F3694" s="181">
        <v>3617.2242588176655</v>
      </c>
      <c r="G3694" s="181">
        <v>3660.3880750248895</v>
      </c>
      <c r="H3694" s="181">
        <v>3697.2964939118165</v>
      </c>
      <c r="I3694" s="181">
        <v>3729.1859123021668</v>
      </c>
      <c r="J3694" s="182">
        <v>3756.661529963857</v>
      </c>
      <c r="K3694" s="181">
        <v>3780.2082890751217</v>
      </c>
      <c r="L3694" s="181">
        <v>3800.2241764299652</v>
      </c>
      <c r="M3694" s="181">
        <v>3816.8208652208668</v>
      </c>
      <c r="N3694" s="181">
        <v>3830.019348528886</v>
      </c>
      <c r="O3694" s="181">
        <v>3839.8672979385415</v>
      </c>
      <c r="P3694" s="181">
        <v>3846.5535236840406</v>
      </c>
      <c r="Q3694" s="181">
        <v>3850.243488892163</v>
      </c>
      <c r="R3694" s="181">
        <v>3850.8683383029888</v>
      </c>
      <c r="S3694" s="181">
        <v>3848.4446474677648</v>
      </c>
      <c r="T3694" s="181">
        <v>3842.9664881841472</v>
      </c>
      <c r="U3694" s="181">
        <v>3834.6145145610849</v>
      </c>
      <c r="V3694" s="181">
        <v>3823.6301989885546</v>
      </c>
      <c r="W3694" s="181">
        <v>3810.1149304643836</v>
      </c>
      <c r="X3694" s="181">
        <v>3794.1655370432441</v>
      </c>
      <c r="Y3694" s="181">
        <v>3775.853665524251</v>
      </c>
    </row>
    <row r="3695" spans="1:25" x14ac:dyDescent="0.25">
      <c r="A3695" s="178" t="s">
        <v>3205</v>
      </c>
      <c r="B3695" s="178" t="s">
        <v>636</v>
      </c>
      <c r="C3695" s="178" t="s">
        <v>475</v>
      </c>
      <c r="D3695" s="178" t="s">
        <v>3317</v>
      </c>
      <c r="E3695" s="181">
        <v>3903.0669245134659</v>
      </c>
      <c r="F3695" s="181">
        <v>4060.9149865440904</v>
      </c>
      <c r="G3695" s="181">
        <v>4215.2875032854909</v>
      </c>
      <c r="H3695" s="181">
        <v>4367.5305777280373</v>
      </c>
      <c r="I3695" s="181">
        <v>4518.7396125745809</v>
      </c>
      <c r="J3695" s="182">
        <v>4669.3556603309098</v>
      </c>
      <c r="K3695" s="181">
        <v>4819.7246044523108</v>
      </c>
      <c r="L3695" s="181">
        <v>4970.1250544328286</v>
      </c>
      <c r="M3695" s="181">
        <v>5120.4895423601592</v>
      </c>
      <c r="N3695" s="181">
        <v>5270.6269685059142</v>
      </c>
      <c r="O3695" s="181">
        <v>5420.3725078249499</v>
      </c>
      <c r="P3695" s="181">
        <v>5569.7577189706371</v>
      </c>
      <c r="Q3695" s="181">
        <v>5718.7923210854933</v>
      </c>
      <c r="R3695" s="181">
        <v>5867.1393961496997</v>
      </c>
      <c r="S3695" s="181">
        <v>6014.5700438589274</v>
      </c>
      <c r="T3695" s="181">
        <v>6160.8061778722285</v>
      </c>
      <c r="U3695" s="181">
        <v>6305.8591576876006</v>
      </c>
      <c r="V3695" s="181">
        <v>6449.8563734453974</v>
      </c>
      <c r="W3695" s="181">
        <v>6592.7080364950498</v>
      </c>
      <c r="X3695" s="181">
        <v>6734.3184294367848</v>
      </c>
      <c r="Y3695" s="181">
        <v>6874.5477652212212</v>
      </c>
    </row>
    <row r="3696" spans="1:25" x14ac:dyDescent="0.25">
      <c r="A3696" s="178" t="s">
        <v>3205</v>
      </c>
      <c r="B3696" s="178" t="s">
        <v>636</v>
      </c>
      <c r="C3696" s="178" t="s">
        <v>240</v>
      </c>
      <c r="D3696" s="178" t="s">
        <v>241</v>
      </c>
      <c r="E3696" s="181">
        <v>1501.5698071951988</v>
      </c>
      <c r="F3696" s="181">
        <v>1579.5241380892276</v>
      </c>
      <c r="G3696" s="181">
        <v>1657.6483684222244</v>
      </c>
      <c r="H3696" s="181">
        <v>1736.4568826130514</v>
      </c>
      <c r="I3696" s="181">
        <v>1816.3862525612271</v>
      </c>
      <c r="J3696" s="182">
        <v>1897.626275313055</v>
      </c>
      <c r="K3696" s="181">
        <v>1980.3355968505261</v>
      </c>
      <c r="L3696" s="181">
        <v>2064.6513611925675</v>
      </c>
      <c r="M3696" s="181">
        <v>2150.5707483499268</v>
      </c>
      <c r="N3696" s="181">
        <v>2238.0375603513689</v>
      </c>
      <c r="O3696" s="181">
        <v>2327.0036532631489</v>
      </c>
      <c r="P3696" s="181">
        <v>2417.5032994747976</v>
      </c>
      <c r="Q3696" s="181">
        <v>2509.562042786476</v>
      </c>
      <c r="R3696" s="181">
        <v>2603.0520876867795</v>
      </c>
      <c r="S3696" s="181">
        <v>2697.8877675299495</v>
      </c>
      <c r="T3696" s="181">
        <v>2793.9567446498127</v>
      </c>
      <c r="U3696" s="181">
        <v>2891.2739215051974</v>
      </c>
      <c r="V3696" s="181">
        <v>2989.9082156422219</v>
      </c>
      <c r="W3696" s="181">
        <v>3089.8293631765459</v>
      </c>
      <c r="X3696" s="181">
        <v>3191.0024757252672</v>
      </c>
      <c r="Y3696" s="181">
        <v>3293.3695611031148</v>
      </c>
    </row>
    <row r="3697" spans="1:25" x14ac:dyDescent="0.25">
      <c r="A3697" s="178" t="s">
        <v>3318</v>
      </c>
      <c r="B3697" s="178" t="s">
        <v>217</v>
      </c>
      <c r="C3697" s="178" t="s">
        <v>218</v>
      </c>
      <c r="D3697" s="178" t="s">
        <v>3319</v>
      </c>
      <c r="E3697" s="181">
        <v>19536.828417611941</v>
      </c>
      <c r="F3697" s="181">
        <v>19676.919711141949</v>
      </c>
      <c r="G3697" s="181">
        <v>19857.527503689853</v>
      </c>
      <c r="H3697" s="181">
        <v>20067.051489547091</v>
      </c>
      <c r="I3697" s="181">
        <v>20300.515323171196</v>
      </c>
      <c r="J3697" s="182">
        <v>20551.898358325718</v>
      </c>
      <c r="K3697" s="181">
        <v>20817.368285943689</v>
      </c>
      <c r="L3697" s="181">
        <v>21094.241810174783</v>
      </c>
      <c r="M3697" s="181">
        <v>21379.021980371323</v>
      </c>
      <c r="N3697" s="181">
        <v>21668.857790186779</v>
      </c>
      <c r="O3697" s="181">
        <v>21961.531486281594</v>
      </c>
      <c r="P3697" s="181">
        <v>22258.241450591304</v>
      </c>
      <c r="Q3697" s="181">
        <v>22560.311181221688</v>
      </c>
      <c r="R3697" s="181">
        <v>22865.329158308163</v>
      </c>
      <c r="S3697" s="181">
        <v>23172.54354009189</v>
      </c>
      <c r="T3697" s="181">
        <v>23480.846980710681</v>
      </c>
      <c r="U3697" s="181">
        <v>23788.904263889504</v>
      </c>
      <c r="V3697" s="181">
        <v>24095.95459967948</v>
      </c>
      <c r="W3697" s="181">
        <v>24401.635203817474</v>
      </c>
      <c r="X3697" s="181">
        <v>24705.532957196327</v>
      </c>
      <c r="Y3697" s="181">
        <v>25006.891395713887</v>
      </c>
    </row>
    <row r="3698" spans="1:25" x14ac:dyDescent="0.25">
      <c r="A3698" s="178" t="s">
        <v>3318</v>
      </c>
      <c r="B3698" s="178" t="s">
        <v>217</v>
      </c>
      <c r="C3698" s="178" t="s">
        <v>1581</v>
      </c>
      <c r="D3698" s="178" t="s">
        <v>3320</v>
      </c>
      <c r="E3698" s="181">
        <v>2324.2088979572827</v>
      </c>
      <c r="F3698" s="181">
        <v>2339.8374704807025</v>
      </c>
      <c r="G3698" s="181">
        <v>2360.2675282813684</v>
      </c>
      <c r="H3698" s="181">
        <v>2384.1144756735061</v>
      </c>
      <c r="I3698" s="181">
        <v>2410.7827926718592</v>
      </c>
      <c r="J3698" s="182">
        <v>2439.554050265886</v>
      </c>
      <c r="K3698" s="181">
        <v>2469.9707348766788</v>
      </c>
      <c r="L3698" s="181">
        <v>2501.7124109508709</v>
      </c>
      <c r="M3698" s="181">
        <v>2534.3627548479471</v>
      </c>
      <c r="N3698" s="181">
        <v>2567.582718528432</v>
      </c>
      <c r="O3698" s="181">
        <v>2601.1088559819855</v>
      </c>
      <c r="P3698" s="181">
        <v>2635.0826129666739</v>
      </c>
      <c r="Q3698" s="181">
        <v>2669.6599896586308</v>
      </c>
      <c r="R3698" s="181">
        <v>2704.5549240628334</v>
      </c>
      <c r="S3698" s="181">
        <v>2739.6780834859192</v>
      </c>
      <c r="T3698" s="181">
        <v>2774.8982807726879</v>
      </c>
      <c r="U3698" s="181">
        <v>2810.0576439233178</v>
      </c>
      <c r="V3698" s="181">
        <v>2845.066404558931</v>
      </c>
      <c r="W3698" s="181">
        <v>2879.8819261453923</v>
      </c>
      <c r="X3698" s="181">
        <v>2914.4557100112256</v>
      </c>
      <c r="Y3698" s="181">
        <v>2948.6988579979134</v>
      </c>
    </row>
    <row r="3699" spans="1:25" x14ac:dyDescent="0.25">
      <c r="A3699" s="178" t="s">
        <v>3318</v>
      </c>
      <c r="B3699" s="178" t="s">
        <v>217</v>
      </c>
      <c r="C3699" s="178" t="s">
        <v>240</v>
      </c>
      <c r="D3699" s="178" t="s">
        <v>241</v>
      </c>
      <c r="E3699" s="181">
        <v>15469.207662952402</v>
      </c>
      <c r="F3699" s="181">
        <v>15598.5185988472</v>
      </c>
      <c r="G3699" s="181">
        <v>15760.614645177197</v>
      </c>
      <c r="H3699" s="181">
        <v>15946.401007607587</v>
      </c>
      <c r="I3699" s="181">
        <v>16152.01172536503</v>
      </c>
      <c r="J3699" s="182">
        <v>16372.731953801383</v>
      </c>
      <c r="K3699" s="181">
        <v>16605.570289148294</v>
      </c>
      <c r="L3699" s="181">
        <v>16848.438954166013</v>
      </c>
      <c r="M3699" s="181">
        <v>17098.589487810968</v>
      </c>
      <c r="N3699" s="181">
        <v>17353.776807305836</v>
      </c>
      <c r="O3699" s="181">
        <v>17612.251948307323</v>
      </c>
      <c r="P3699" s="181">
        <v>17874.999947531815</v>
      </c>
      <c r="Q3699" s="181">
        <v>18143.112129063229</v>
      </c>
      <c r="R3699" s="181">
        <v>18414.678257770731</v>
      </c>
      <c r="S3699" s="181">
        <v>18689.115919406519</v>
      </c>
      <c r="T3699" s="181">
        <v>18965.552255898256</v>
      </c>
      <c r="U3699" s="181">
        <v>19242.924947621945</v>
      </c>
      <c r="V3699" s="181">
        <v>19520.630597085747</v>
      </c>
      <c r="W3699" s="181">
        <v>19798.384910633675</v>
      </c>
      <c r="X3699" s="181">
        <v>20075.860739245058</v>
      </c>
      <c r="Y3699" s="181">
        <v>20352.449229381727</v>
      </c>
    </row>
    <row r="3700" spans="1:25" x14ac:dyDescent="0.25">
      <c r="A3700" s="178" t="s">
        <v>3318</v>
      </c>
      <c r="B3700" s="178" t="s">
        <v>242</v>
      </c>
      <c r="C3700" s="178" t="s">
        <v>218</v>
      </c>
      <c r="D3700" s="178" t="s">
        <v>3321</v>
      </c>
      <c r="E3700" s="181">
        <v>6893.9751584239566</v>
      </c>
      <c r="F3700" s="181">
        <v>6936.1265566369375</v>
      </c>
      <c r="G3700" s="181">
        <v>6983.4125868056562</v>
      </c>
      <c r="H3700" s="181">
        <v>7033.7233487922604</v>
      </c>
      <c r="I3700" s="181">
        <v>7086.7293820973555</v>
      </c>
      <c r="J3700" s="182">
        <v>7141.3611028485448</v>
      </c>
      <c r="K3700" s="181">
        <v>7196.972967500612</v>
      </c>
      <c r="L3700" s="181">
        <v>7253.2126656688451</v>
      </c>
      <c r="M3700" s="181">
        <v>7309.3236534078669</v>
      </c>
      <c r="N3700" s="181">
        <v>7364.6497667388403</v>
      </c>
      <c r="O3700" s="181">
        <v>7418.6793406109446</v>
      </c>
      <c r="P3700" s="181">
        <v>7472.0211959807457</v>
      </c>
      <c r="Q3700" s="181">
        <v>7525.2762443130196</v>
      </c>
      <c r="R3700" s="181">
        <v>7577.7781994085026</v>
      </c>
      <c r="S3700" s="181">
        <v>7629.4040743621727</v>
      </c>
      <c r="T3700" s="181">
        <v>7679.9703339508314</v>
      </c>
      <c r="U3700" s="181">
        <v>7729.2702883091551</v>
      </c>
      <c r="V3700" s="181">
        <v>7777.2171929361011</v>
      </c>
      <c r="W3700" s="181">
        <v>7823.7855261113609</v>
      </c>
      <c r="X3700" s="181">
        <v>7868.9286483970518</v>
      </c>
      <c r="Y3700" s="181">
        <v>7912.526103888089</v>
      </c>
    </row>
    <row r="3701" spans="1:25" x14ac:dyDescent="0.25">
      <c r="A3701" s="178" t="s">
        <v>3318</v>
      </c>
      <c r="B3701" s="178" t="s">
        <v>242</v>
      </c>
      <c r="C3701" s="178" t="s">
        <v>240</v>
      </c>
      <c r="D3701" s="178" t="s">
        <v>241</v>
      </c>
      <c r="E3701" s="181">
        <v>8650.6425033525375</v>
      </c>
      <c r="F3701" s="181">
        <v>8790.2600658423726</v>
      </c>
      <c r="G3701" s="181">
        <v>8938.4351249274823</v>
      </c>
      <c r="H3701" s="181">
        <v>9092.6642283310302</v>
      </c>
      <c r="I3701" s="181">
        <v>9252.6641581140066</v>
      </c>
      <c r="J3701" s="182">
        <v>9417.1614303875831</v>
      </c>
      <c r="K3701" s="181">
        <v>9585.3936005431533</v>
      </c>
      <c r="L3701" s="181">
        <v>9756.9600971778054</v>
      </c>
      <c r="M3701" s="181">
        <v>9930.8934607209412</v>
      </c>
      <c r="N3701" s="181">
        <v>10106.323809944328</v>
      </c>
      <c r="O3701" s="181">
        <v>10282.545811538832</v>
      </c>
      <c r="P3701" s="181">
        <v>10460.394089814334</v>
      </c>
      <c r="Q3701" s="181">
        <v>10640.725657938439</v>
      </c>
      <c r="R3701" s="181">
        <v>10822.621737628155</v>
      </c>
      <c r="S3701" s="181">
        <v>11005.909447443997</v>
      </c>
      <c r="T3701" s="181">
        <v>11190.320354009506</v>
      </c>
      <c r="U3701" s="181">
        <v>11375.540867068117</v>
      </c>
      <c r="V3701" s="181">
        <v>11561.422954091759</v>
      </c>
      <c r="W3701" s="181">
        <v>11747.904611331178</v>
      </c>
      <c r="X3701" s="181">
        <v>11934.889458568692</v>
      </c>
      <c r="Y3701" s="181">
        <v>12122.164327597682</v>
      </c>
    </row>
    <row r="3702" spans="1:25" x14ac:dyDescent="0.25">
      <c r="A3702" s="178" t="s">
        <v>3318</v>
      </c>
      <c r="B3702" s="178" t="s">
        <v>250</v>
      </c>
      <c r="C3702" s="178" t="s">
        <v>218</v>
      </c>
      <c r="D3702" s="178" t="s">
        <v>3322</v>
      </c>
      <c r="E3702" s="181">
        <v>3219.7322502291058</v>
      </c>
      <c r="F3702" s="181">
        <v>3231.4638261803598</v>
      </c>
      <c r="G3702" s="181">
        <v>3244.5174262529126</v>
      </c>
      <c r="H3702" s="181">
        <v>3258.0066375638403</v>
      </c>
      <c r="I3702" s="181">
        <v>3271.8720951889154</v>
      </c>
      <c r="J3702" s="182">
        <v>3285.7034883744232</v>
      </c>
      <c r="K3702" s="181">
        <v>3299.3585308684037</v>
      </c>
      <c r="L3702" s="181">
        <v>3312.7185333562265</v>
      </c>
      <c r="M3702" s="181">
        <v>3325.4548729850439</v>
      </c>
      <c r="N3702" s="181">
        <v>3337.2807332752336</v>
      </c>
      <c r="O3702" s="181">
        <v>3347.9576813701069</v>
      </c>
      <c r="P3702" s="181">
        <v>3357.7198059470925</v>
      </c>
      <c r="Q3702" s="181">
        <v>3366.7662162970732</v>
      </c>
      <c r="R3702" s="181">
        <v>3374.7211797214632</v>
      </c>
      <c r="S3702" s="181">
        <v>3381.4600244262815</v>
      </c>
      <c r="T3702" s="181">
        <v>3386.906920656787</v>
      </c>
      <c r="U3702" s="181">
        <v>3390.8772700101085</v>
      </c>
      <c r="V3702" s="181">
        <v>3393.1745917902886</v>
      </c>
      <c r="W3702" s="181">
        <v>3393.7385985253945</v>
      </c>
      <c r="X3702" s="181">
        <v>3392.5155919193398</v>
      </c>
      <c r="Y3702" s="181">
        <v>3389.4702279412481</v>
      </c>
    </row>
    <row r="3703" spans="1:25" x14ac:dyDescent="0.25">
      <c r="A3703" s="178" t="s">
        <v>3318</v>
      </c>
      <c r="B3703" s="178" t="s">
        <v>250</v>
      </c>
      <c r="C3703" s="178" t="s">
        <v>254</v>
      </c>
      <c r="D3703" s="178" t="s">
        <v>1757</v>
      </c>
      <c r="E3703" s="181">
        <v>1356.4282207173617</v>
      </c>
      <c r="F3703" s="181">
        <v>1423.2592711209595</v>
      </c>
      <c r="G3703" s="181">
        <v>1493.9721362647695</v>
      </c>
      <c r="H3703" s="181">
        <v>1568.3825983463662</v>
      </c>
      <c r="I3703" s="181">
        <v>1646.6603634716075</v>
      </c>
      <c r="J3703" s="182">
        <v>1728.7959902396856</v>
      </c>
      <c r="K3703" s="181">
        <v>1814.89938292786</v>
      </c>
      <c r="L3703" s="181">
        <v>1905.0888824472368</v>
      </c>
      <c r="M3703" s="181">
        <v>1999.3527652644423</v>
      </c>
      <c r="N3703" s="181">
        <v>2097.6777605097541</v>
      </c>
      <c r="O3703" s="181">
        <v>2200.0555985440124</v>
      </c>
      <c r="P3703" s="181">
        <v>2306.7780621699676</v>
      </c>
      <c r="Q3703" s="181">
        <v>2418.143025685617</v>
      </c>
      <c r="R3703" s="181">
        <v>2534.0465276994551</v>
      </c>
      <c r="S3703" s="181">
        <v>2654.5359351718025</v>
      </c>
      <c r="T3703" s="181">
        <v>2779.6830351806511</v>
      </c>
      <c r="U3703" s="181">
        <v>2909.4557066229672</v>
      </c>
      <c r="V3703" s="181">
        <v>3043.7820309097528</v>
      </c>
      <c r="W3703" s="181">
        <v>3182.6830713641257</v>
      </c>
      <c r="X3703" s="181">
        <v>3326.1706137712276</v>
      </c>
      <c r="Y3703" s="181">
        <v>3474.2587282528316</v>
      </c>
    </row>
    <row r="3704" spans="1:25" x14ac:dyDescent="0.25">
      <c r="A3704" s="178" t="s">
        <v>3318</v>
      </c>
      <c r="B3704" s="178" t="s">
        <v>250</v>
      </c>
      <c r="C3704" s="178" t="s">
        <v>240</v>
      </c>
      <c r="D3704" s="178" t="s">
        <v>241</v>
      </c>
      <c r="E3704" s="181">
        <v>6834.1545165616844</v>
      </c>
      <c r="F3704" s="181">
        <v>6867.7618602071161</v>
      </c>
      <c r="G3704" s="181">
        <v>6904.3427976340881</v>
      </c>
      <c r="H3704" s="181">
        <v>6942.0207002118459</v>
      </c>
      <c r="I3704" s="181">
        <v>6980.6738500347128</v>
      </c>
      <c r="J3704" s="182">
        <v>7019.430197933003</v>
      </c>
      <c r="K3704" s="181">
        <v>7057.9864559868693</v>
      </c>
      <c r="L3704" s="181">
        <v>7096.0882441609301</v>
      </c>
      <c r="M3704" s="181">
        <v>7133.0294722084</v>
      </c>
      <c r="N3704" s="181">
        <v>7168.1899387214289</v>
      </c>
      <c r="O3704" s="181">
        <v>7201.0499982491201</v>
      </c>
      <c r="P3704" s="181">
        <v>7232.1047383208188</v>
      </c>
      <c r="Q3704" s="181">
        <v>7261.7764268129285</v>
      </c>
      <c r="R3704" s="181">
        <v>7289.2479688579315</v>
      </c>
      <c r="S3704" s="181">
        <v>7314.240558497735</v>
      </c>
      <c r="T3704" s="181">
        <v>7336.5794384350811</v>
      </c>
      <c r="U3704" s="181">
        <v>7355.8527242663313</v>
      </c>
      <c r="V3704" s="181">
        <v>7371.6201365318248</v>
      </c>
      <c r="W3704" s="181">
        <v>7383.7349199523378</v>
      </c>
      <c r="X3704" s="181">
        <v>7392.0635899198842</v>
      </c>
      <c r="Y3704" s="181">
        <v>7396.511694782117</v>
      </c>
    </row>
    <row r="3705" spans="1:25" x14ac:dyDescent="0.25">
      <c r="A3705" s="178" t="s">
        <v>3318</v>
      </c>
      <c r="B3705" s="178" t="s">
        <v>256</v>
      </c>
      <c r="C3705" s="178" t="s">
        <v>218</v>
      </c>
      <c r="D3705" s="178" t="s">
        <v>3323</v>
      </c>
      <c r="E3705" s="181">
        <v>17957.055891325181</v>
      </c>
      <c r="F3705" s="181">
        <v>18182.552244875969</v>
      </c>
      <c r="G3705" s="181">
        <v>18408.140061067072</v>
      </c>
      <c r="H3705" s="181">
        <v>18630.389277643873</v>
      </c>
      <c r="I3705" s="181">
        <v>18850.091361143102</v>
      </c>
      <c r="J3705" s="182">
        <v>19065.636582695584</v>
      </c>
      <c r="K3705" s="181">
        <v>19276.181508546531</v>
      </c>
      <c r="L3705" s="181">
        <v>19481.619484054514</v>
      </c>
      <c r="M3705" s="181">
        <v>19680.538728425337</v>
      </c>
      <c r="N3705" s="181">
        <v>19871.705230041516</v>
      </c>
      <c r="O3705" s="181">
        <v>20054.196346063654</v>
      </c>
      <c r="P3705" s="181">
        <v>20230.106912095038</v>
      </c>
      <c r="Q3705" s="181">
        <v>20401.463411758312</v>
      </c>
      <c r="R3705" s="181">
        <v>20566.669499186097</v>
      </c>
      <c r="S3705" s="181">
        <v>20725.436341433335</v>
      </c>
      <c r="T3705" s="181">
        <v>20876.809589711942</v>
      </c>
      <c r="U3705" s="181">
        <v>21020.172424211334</v>
      </c>
      <c r="V3705" s="181">
        <v>21155.653964404686</v>
      </c>
      <c r="W3705" s="181">
        <v>21283.144931505223</v>
      </c>
      <c r="X3705" s="181">
        <v>21402.387775126579</v>
      </c>
      <c r="Y3705" s="181">
        <v>21512.660543656268</v>
      </c>
    </row>
    <row r="3706" spans="1:25" x14ac:dyDescent="0.25">
      <c r="A3706" s="178" t="s">
        <v>3318</v>
      </c>
      <c r="B3706" s="178" t="s">
        <v>256</v>
      </c>
      <c r="C3706" s="178" t="s">
        <v>295</v>
      </c>
      <c r="D3706" s="178" t="s">
        <v>3324</v>
      </c>
      <c r="E3706" s="181">
        <v>9300.9231618301819</v>
      </c>
      <c r="F3706" s="181">
        <v>9722.8488136557698</v>
      </c>
      <c r="G3706" s="181">
        <v>10162.401871977949</v>
      </c>
      <c r="H3706" s="181">
        <v>10618.328351127007</v>
      </c>
      <c r="I3706" s="181">
        <v>11091.631879685503</v>
      </c>
      <c r="J3706" s="182">
        <v>11581.933441982655</v>
      </c>
      <c r="K3706" s="181">
        <v>12089.226871753837</v>
      </c>
      <c r="L3706" s="181">
        <v>12613.927881235757</v>
      </c>
      <c r="M3706" s="181">
        <v>13155.581097011303</v>
      </c>
      <c r="N3706" s="181">
        <v>13713.741423100762</v>
      </c>
      <c r="O3706" s="181">
        <v>14288.079211104723</v>
      </c>
      <c r="P3706" s="181">
        <v>14880.397438917429</v>
      </c>
      <c r="Q3706" s="181">
        <v>15492.640386269319</v>
      </c>
      <c r="R3706" s="181">
        <v>16124.1138118371</v>
      </c>
      <c r="S3706" s="181">
        <v>16775.031137458853</v>
      </c>
      <c r="T3706" s="181">
        <v>17445.023100923056</v>
      </c>
      <c r="U3706" s="181">
        <v>18133.910138394043</v>
      </c>
      <c r="V3706" s="181">
        <v>18842.104425366138</v>
      </c>
      <c r="W3706" s="181">
        <v>19569.806002230845</v>
      </c>
      <c r="X3706" s="181">
        <v>20317.052972328256</v>
      </c>
      <c r="Y3706" s="181">
        <v>21083.386741097875</v>
      </c>
    </row>
    <row r="3707" spans="1:25" x14ac:dyDescent="0.25">
      <c r="A3707" s="178" t="s">
        <v>3318</v>
      </c>
      <c r="B3707" s="178" t="s">
        <v>256</v>
      </c>
      <c r="C3707" s="178" t="s">
        <v>311</v>
      </c>
      <c r="D3707" s="178" t="s">
        <v>3325</v>
      </c>
      <c r="E3707" s="181">
        <v>14384.651213918203</v>
      </c>
      <c r="F3707" s="181">
        <v>14659.584525844099</v>
      </c>
      <c r="G3707" s="181">
        <v>14937.549040830823</v>
      </c>
      <c r="H3707" s="181">
        <v>15215.771571442563</v>
      </c>
      <c r="I3707" s="181">
        <v>15494.87674462114</v>
      </c>
      <c r="J3707" s="182">
        <v>15773.518999862552</v>
      </c>
      <c r="K3707" s="181">
        <v>16050.956066318429</v>
      </c>
      <c r="L3707" s="181">
        <v>16327.044319175504</v>
      </c>
      <c r="M3707" s="181">
        <v>16600.536118530192</v>
      </c>
      <c r="N3707" s="181">
        <v>16870.303046687244</v>
      </c>
      <c r="O3707" s="181">
        <v>17135.454439636807</v>
      </c>
      <c r="P3707" s="181">
        <v>17397.672771969454</v>
      </c>
      <c r="Q3707" s="181">
        <v>17658.626350378181</v>
      </c>
      <c r="R3707" s="181">
        <v>17916.871614461794</v>
      </c>
      <c r="S3707" s="181">
        <v>18172.074621306198</v>
      </c>
      <c r="T3707" s="181">
        <v>18423.306411333913</v>
      </c>
      <c r="U3707" s="181">
        <v>18669.914772508408</v>
      </c>
      <c r="V3707" s="181">
        <v>18911.898672442807</v>
      </c>
      <c r="W3707" s="181">
        <v>19149.043961896157</v>
      </c>
      <c r="X3707" s="181">
        <v>19380.998076403819</v>
      </c>
      <c r="Y3707" s="181">
        <v>19606.97750542211</v>
      </c>
    </row>
    <row r="3708" spans="1:25" x14ac:dyDescent="0.25">
      <c r="A3708" s="178" t="s">
        <v>3318</v>
      </c>
      <c r="B3708" s="178" t="s">
        <v>256</v>
      </c>
      <c r="C3708" s="178" t="s">
        <v>1498</v>
      </c>
      <c r="D3708" s="178" t="s">
        <v>665</v>
      </c>
      <c r="E3708" s="181">
        <v>4999.9359515309916</v>
      </c>
      <c r="F3708" s="181">
        <v>5059.2076385733453</v>
      </c>
      <c r="G3708" s="181">
        <v>5118.4200387672299</v>
      </c>
      <c r="H3708" s="181">
        <v>5176.6201147661104</v>
      </c>
      <c r="I3708" s="181">
        <v>5234.0296512450914</v>
      </c>
      <c r="J3708" s="182">
        <v>5290.2035523447157</v>
      </c>
      <c r="K3708" s="181">
        <v>5344.9104393202988</v>
      </c>
      <c r="L3708" s="181">
        <v>5398.1237322121797</v>
      </c>
      <c r="M3708" s="181">
        <v>5449.4555452951463</v>
      </c>
      <c r="N3708" s="181">
        <v>5498.5682637014761</v>
      </c>
      <c r="O3708" s="181">
        <v>5545.2113125694159</v>
      </c>
      <c r="P3708" s="181">
        <v>5589.9686067843249</v>
      </c>
      <c r="Q3708" s="181">
        <v>5633.4035727414412</v>
      </c>
      <c r="R3708" s="181">
        <v>5675.0784094167757</v>
      </c>
      <c r="S3708" s="181">
        <v>5714.9170744492449</v>
      </c>
      <c r="T3708" s="181">
        <v>5752.6603570434663</v>
      </c>
      <c r="U3708" s="181">
        <v>5788.1427139952257</v>
      </c>
      <c r="V3708" s="181">
        <v>5821.4043280901651</v>
      </c>
      <c r="W3708" s="181">
        <v>5852.4197224665622</v>
      </c>
      <c r="X3708" s="181">
        <v>5881.1227541144472</v>
      </c>
      <c r="Y3708" s="181">
        <v>5907.3199468205921</v>
      </c>
    </row>
    <row r="3709" spans="1:25" x14ac:dyDescent="0.25">
      <c r="A3709" s="178" t="s">
        <v>3318</v>
      </c>
      <c r="B3709" s="178" t="s">
        <v>256</v>
      </c>
      <c r="C3709" s="178" t="s">
        <v>3326</v>
      </c>
      <c r="D3709" s="178" t="s">
        <v>3327</v>
      </c>
      <c r="E3709" s="181">
        <v>2516.8285813653856</v>
      </c>
      <c r="F3709" s="181">
        <v>2589.5247963282495</v>
      </c>
      <c r="G3709" s="181">
        <v>2663.9242239011178</v>
      </c>
      <c r="H3709" s="181">
        <v>2739.5587196529436</v>
      </c>
      <c r="I3709" s="181">
        <v>2816.5591136377857</v>
      </c>
      <c r="J3709" s="182">
        <v>2894.6992509330544</v>
      </c>
      <c r="K3709" s="181">
        <v>2973.8555690746166</v>
      </c>
      <c r="L3709" s="181">
        <v>3054.011364612471</v>
      </c>
      <c r="M3709" s="181">
        <v>3134.9404961499786</v>
      </c>
      <c r="N3709" s="181">
        <v>3216.4305832663385</v>
      </c>
      <c r="O3709" s="181">
        <v>3298.306695243647</v>
      </c>
      <c r="P3709" s="181">
        <v>3380.8871802856447</v>
      </c>
      <c r="Q3709" s="181">
        <v>3464.4998639254923</v>
      </c>
      <c r="R3709" s="181">
        <v>3548.8686368750768</v>
      </c>
      <c r="S3709" s="181">
        <v>3633.928388415537</v>
      </c>
      <c r="T3709" s="181">
        <v>3719.4912316883151</v>
      </c>
      <c r="U3709" s="181">
        <v>3805.4183695772185</v>
      </c>
      <c r="V3709" s="181">
        <v>3891.6996743762393</v>
      </c>
      <c r="W3709" s="181">
        <v>3978.2804242150751</v>
      </c>
      <c r="X3709" s="181">
        <v>4065.0748427727258</v>
      </c>
      <c r="Y3709" s="181">
        <v>4151.9027153713077</v>
      </c>
    </row>
    <row r="3710" spans="1:25" x14ac:dyDescent="0.25">
      <c r="A3710" s="178" t="s">
        <v>3318</v>
      </c>
      <c r="B3710" s="178" t="s">
        <v>256</v>
      </c>
      <c r="C3710" s="178" t="s">
        <v>240</v>
      </c>
      <c r="D3710" s="178" t="s">
        <v>241</v>
      </c>
      <c r="E3710" s="181">
        <v>22778.167238008857</v>
      </c>
      <c r="F3710" s="181">
        <v>22940.170649718137</v>
      </c>
      <c r="G3710" s="181">
        <v>23100.925832873061</v>
      </c>
      <c r="H3710" s="181">
        <v>23256.184376579411</v>
      </c>
      <c r="I3710" s="181">
        <v>23407.029019439302</v>
      </c>
      <c r="J3710" s="182">
        <v>23551.553339899554</v>
      </c>
      <c r="K3710" s="181">
        <v>23688.831586870921</v>
      </c>
      <c r="L3710" s="181">
        <v>23818.857184301127</v>
      </c>
      <c r="M3710" s="181">
        <v>23940.035413116191</v>
      </c>
      <c r="N3710" s="181">
        <v>24051.018095250856</v>
      </c>
      <c r="O3710" s="181">
        <v>24150.858047255137</v>
      </c>
      <c r="P3710" s="181">
        <v>24242.241712331321</v>
      </c>
      <c r="Q3710" s="181">
        <v>24327.720200307878</v>
      </c>
      <c r="R3710" s="181">
        <v>24405.495095489212</v>
      </c>
      <c r="S3710" s="181">
        <v>24475.346123623094</v>
      </c>
      <c r="T3710" s="181">
        <v>24536.274228769355</v>
      </c>
      <c r="U3710" s="181">
        <v>24587.693252413894</v>
      </c>
      <c r="V3710" s="181">
        <v>24629.895518984478</v>
      </c>
      <c r="W3710" s="181">
        <v>24662.890601187377</v>
      </c>
      <c r="X3710" s="181">
        <v>24686.515842557044</v>
      </c>
      <c r="Y3710" s="181">
        <v>24700.077317828171</v>
      </c>
    </row>
    <row r="3711" spans="1:25" x14ac:dyDescent="0.25">
      <c r="A3711" s="178" t="s">
        <v>3318</v>
      </c>
      <c r="B3711" s="178" t="s">
        <v>260</v>
      </c>
      <c r="C3711" s="178" t="s">
        <v>218</v>
      </c>
      <c r="D3711" s="178" t="s">
        <v>3328</v>
      </c>
      <c r="E3711" s="181">
        <v>3070.4152442280529</v>
      </c>
      <c r="F3711" s="181">
        <v>3091.5214587727251</v>
      </c>
      <c r="G3711" s="181">
        <v>3122.0266907662858</v>
      </c>
      <c r="H3711" s="181">
        <v>3159.5211491470695</v>
      </c>
      <c r="I3711" s="181">
        <v>3202.8855912487193</v>
      </c>
      <c r="J3711" s="182">
        <v>3250.8773036328407</v>
      </c>
      <c r="K3711" s="181">
        <v>3302.9468726134323</v>
      </c>
      <c r="L3711" s="181">
        <v>3358.5296414512372</v>
      </c>
      <c r="M3711" s="181">
        <v>3416.9451944945113</v>
      </c>
      <c r="N3711" s="181">
        <v>3477.685594617702</v>
      </c>
      <c r="O3711" s="181">
        <v>3540.3521046555738</v>
      </c>
      <c r="P3711" s="181">
        <v>3605.128594095323</v>
      </c>
      <c r="Q3711" s="181">
        <v>3672.2430259440148</v>
      </c>
      <c r="R3711" s="181">
        <v>3741.2953750468682</v>
      </c>
      <c r="S3711" s="181">
        <v>3812.1830230613855</v>
      </c>
      <c r="T3711" s="181">
        <v>3884.8148524161988</v>
      </c>
      <c r="U3711" s="181">
        <v>3958.4599362667986</v>
      </c>
      <c r="V3711" s="181">
        <v>4032.3831289002401</v>
      </c>
      <c r="W3711" s="181">
        <v>4106.518390047906</v>
      </c>
      <c r="X3711" s="181">
        <v>4180.8012739484739</v>
      </c>
      <c r="Y3711" s="181">
        <v>4255.1511677682674</v>
      </c>
    </row>
    <row r="3712" spans="1:25" x14ac:dyDescent="0.25">
      <c r="A3712" s="178" t="s">
        <v>3318</v>
      </c>
      <c r="B3712" s="178" t="s">
        <v>260</v>
      </c>
      <c r="C3712" s="178" t="s">
        <v>240</v>
      </c>
      <c r="D3712" s="178" t="s">
        <v>241</v>
      </c>
      <c r="E3712" s="181">
        <v>8581.6266280089021</v>
      </c>
      <c r="F3712" s="181">
        <v>8637.5386381342196</v>
      </c>
      <c r="G3712" s="181">
        <v>8719.6606911852723</v>
      </c>
      <c r="H3712" s="181">
        <v>8821.2367250430088</v>
      </c>
      <c r="I3712" s="181">
        <v>8939.1221537488836</v>
      </c>
      <c r="J3712" s="182">
        <v>9069.8323790177801</v>
      </c>
      <c r="K3712" s="181">
        <v>9211.8213488293677</v>
      </c>
      <c r="L3712" s="181">
        <v>9363.502707487296</v>
      </c>
      <c r="M3712" s="181">
        <v>9522.9697333387703</v>
      </c>
      <c r="N3712" s="181">
        <v>9688.7989382630203</v>
      </c>
      <c r="O3712" s="181">
        <v>9859.8729785532832</v>
      </c>
      <c r="P3712" s="181">
        <v>10036.698078200783</v>
      </c>
      <c r="Q3712" s="181">
        <v>10219.902448582148</v>
      </c>
      <c r="R3712" s="181">
        <v>10408.366324422812</v>
      </c>
      <c r="S3712" s="181">
        <v>10601.798628939807</v>
      </c>
      <c r="T3712" s="181">
        <v>10799.940668749527</v>
      </c>
      <c r="U3712" s="181">
        <v>11000.756053700712</v>
      </c>
      <c r="V3712" s="181">
        <v>11202.199571962292</v>
      </c>
      <c r="W3712" s="181">
        <v>11404.087076751595</v>
      </c>
      <c r="X3712" s="181">
        <v>11606.239109692073</v>
      </c>
      <c r="Y3712" s="181">
        <v>11808.431602695144</v>
      </c>
    </row>
    <row r="3713" spans="1:25" x14ac:dyDescent="0.25">
      <c r="A3713" s="178" t="s">
        <v>3318</v>
      </c>
      <c r="B3713" s="178" t="s">
        <v>274</v>
      </c>
      <c r="C3713" s="178" t="s">
        <v>218</v>
      </c>
      <c r="D3713" s="178" t="s">
        <v>3329</v>
      </c>
      <c r="E3713" s="181">
        <v>23796.736694700041</v>
      </c>
      <c r="F3713" s="181">
        <v>24034.162529250716</v>
      </c>
      <c r="G3713" s="181">
        <v>24321.200089507689</v>
      </c>
      <c r="H3713" s="181">
        <v>24643.894712966765</v>
      </c>
      <c r="I3713" s="181">
        <v>24996.308360782878</v>
      </c>
      <c r="J3713" s="182">
        <v>25370.789987666423</v>
      </c>
      <c r="K3713" s="181">
        <v>25762.255212872795</v>
      </c>
      <c r="L3713" s="181">
        <v>26167.357638655809</v>
      </c>
      <c r="M3713" s="181">
        <v>26581.683705028445</v>
      </c>
      <c r="N3713" s="181">
        <v>27001.456729871705</v>
      </c>
      <c r="O3713" s="181">
        <v>27423.612002042199</v>
      </c>
      <c r="P3713" s="181">
        <v>27849.498269141306</v>
      </c>
      <c r="Q3713" s="181">
        <v>28280.66181969002</v>
      </c>
      <c r="R3713" s="181">
        <v>28713.92483185888</v>
      </c>
      <c r="S3713" s="181">
        <v>29148.186249224698</v>
      </c>
      <c r="T3713" s="181">
        <v>29582.374781821727</v>
      </c>
      <c r="U3713" s="181">
        <v>30015.452800147741</v>
      </c>
      <c r="V3713" s="181">
        <v>30446.715393790655</v>
      </c>
      <c r="W3713" s="181">
        <v>30875.750113073915</v>
      </c>
      <c r="X3713" s="181">
        <v>31302.108321131531</v>
      </c>
      <c r="Y3713" s="181">
        <v>31725.220445604737</v>
      </c>
    </row>
    <row r="3714" spans="1:25" x14ac:dyDescent="0.25">
      <c r="A3714" s="178" t="s">
        <v>3318</v>
      </c>
      <c r="B3714" s="178" t="s">
        <v>274</v>
      </c>
      <c r="C3714" s="178" t="s">
        <v>240</v>
      </c>
      <c r="D3714" s="178" t="s">
        <v>241</v>
      </c>
      <c r="E3714" s="181">
        <v>4054.1151215705772</v>
      </c>
      <c r="F3714" s="181">
        <v>4073.739511288727</v>
      </c>
      <c r="G3714" s="181">
        <v>4101.6785324858947</v>
      </c>
      <c r="H3714" s="181">
        <v>4135.470475194792</v>
      </c>
      <c r="I3714" s="181">
        <v>4174.0423530739126</v>
      </c>
      <c r="J3714" s="182">
        <v>4216.0585625578151</v>
      </c>
      <c r="K3714" s="181">
        <v>4260.6345737522479</v>
      </c>
      <c r="L3714" s="181">
        <v>4307.1893970856408</v>
      </c>
      <c r="M3714" s="181">
        <v>4354.9786077552862</v>
      </c>
      <c r="N3714" s="181">
        <v>4403.375792547713</v>
      </c>
      <c r="O3714" s="181">
        <v>4451.8817822561487</v>
      </c>
      <c r="P3714" s="181">
        <v>4500.7197536509284</v>
      </c>
      <c r="Q3714" s="181">
        <v>4550.1407226876026</v>
      </c>
      <c r="R3714" s="181">
        <v>4599.6346254715772</v>
      </c>
      <c r="S3714" s="181">
        <v>4649.0315616799271</v>
      </c>
      <c r="T3714" s="181">
        <v>4698.1692527141959</v>
      </c>
      <c r="U3714" s="181">
        <v>4746.8934301739127</v>
      </c>
      <c r="V3714" s="181">
        <v>4795.1047043462859</v>
      </c>
      <c r="W3714" s="181">
        <v>4842.7510639347438</v>
      </c>
      <c r="X3714" s="181">
        <v>4889.7755384748762</v>
      </c>
      <c r="Y3714" s="181">
        <v>4936.1030882318819</v>
      </c>
    </row>
    <row r="3715" spans="1:25" x14ac:dyDescent="0.25">
      <c r="A3715" s="178" t="s">
        <v>3318</v>
      </c>
      <c r="B3715" s="178" t="s">
        <v>278</v>
      </c>
      <c r="C3715" s="178" t="s">
        <v>218</v>
      </c>
      <c r="D3715" s="178" t="s">
        <v>3330</v>
      </c>
      <c r="E3715" s="181">
        <v>5709.9528927072979</v>
      </c>
      <c r="F3715" s="181">
        <v>5762.09151283968</v>
      </c>
      <c r="G3715" s="181">
        <v>5820.5485187800068</v>
      </c>
      <c r="H3715" s="181">
        <v>5882.9477178613206</v>
      </c>
      <c r="I3715" s="181">
        <v>5948.6329712134875</v>
      </c>
      <c r="J3715" s="182">
        <v>6016.4461010014966</v>
      </c>
      <c r="K3715" s="181">
        <v>6085.7353776666023</v>
      </c>
      <c r="L3715" s="181">
        <v>6156.0543522518465</v>
      </c>
      <c r="M3715" s="181">
        <v>6226.631768057815</v>
      </c>
      <c r="N3715" s="181">
        <v>6296.8173566076794</v>
      </c>
      <c r="O3715" s="181">
        <v>6366.1127124124996</v>
      </c>
      <c r="P3715" s="181">
        <v>6435.012852571901</v>
      </c>
      <c r="Q3715" s="181">
        <v>6504.034141809474</v>
      </c>
      <c r="R3715" s="181">
        <v>6572.5756505047575</v>
      </c>
      <c r="S3715" s="181">
        <v>6640.4898260866848</v>
      </c>
      <c r="T3715" s="181">
        <v>6707.5241123273654</v>
      </c>
      <c r="U3715" s="181">
        <v>6773.1778571209461</v>
      </c>
      <c r="V3715" s="181">
        <v>6837.0956620717425</v>
      </c>
      <c r="W3715" s="181">
        <v>6899.2233633969554</v>
      </c>
      <c r="X3715" s="181">
        <v>6959.4736587153448</v>
      </c>
      <c r="Y3715" s="181">
        <v>7017.6644512285056</v>
      </c>
    </row>
    <row r="3716" spans="1:25" x14ac:dyDescent="0.25">
      <c r="A3716" s="178" t="s">
        <v>3318</v>
      </c>
      <c r="B3716" s="178" t="s">
        <v>278</v>
      </c>
      <c r="C3716" s="178" t="s">
        <v>638</v>
      </c>
      <c r="D3716" s="178" t="s">
        <v>3331</v>
      </c>
      <c r="E3716" s="181">
        <v>4009.0288659502362</v>
      </c>
      <c r="F3716" s="181">
        <v>4009.849332969849</v>
      </c>
      <c r="G3716" s="181">
        <v>4014.6996695799885</v>
      </c>
      <c r="H3716" s="181">
        <v>4021.8454952769403</v>
      </c>
      <c r="I3716" s="181">
        <v>4030.7773821343044</v>
      </c>
      <c r="J3716" s="182">
        <v>4040.6656405744043</v>
      </c>
      <c r="K3716" s="181">
        <v>4051.046178705702</v>
      </c>
      <c r="L3716" s="181">
        <v>4061.6062661139545</v>
      </c>
      <c r="M3716" s="181">
        <v>4071.8315504104157</v>
      </c>
      <c r="N3716" s="181">
        <v>4081.3041597115334</v>
      </c>
      <c r="O3716" s="181">
        <v>4089.7186706815692</v>
      </c>
      <c r="P3716" s="181">
        <v>4097.4133162867965</v>
      </c>
      <c r="Q3716" s="181">
        <v>4104.7282799850573</v>
      </c>
      <c r="R3716" s="181">
        <v>4111.2931055888994</v>
      </c>
      <c r="S3716" s="181">
        <v>4117.0316655340039</v>
      </c>
      <c r="T3716" s="181">
        <v>4121.8063074581869</v>
      </c>
      <c r="U3716" s="181">
        <v>4125.3334866285968</v>
      </c>
      <c r="V3716" s="181">
        <v>4127.4277894356155</v>
      </c>
      <c r="W3716" s="181">
        <v>4128.0911511491122</v>
      </c>
      <c r="X3716" s="181">
        <v>4127.3064234734875</v>
      </c>
      <c r="Y3716" s="181">
        <v>4125.0019852070564</v>
      </c>
    </row>
    <row r="3717" spans="1:25" x14ac:dyDescent="0.25">
      <c r="A3717" s="178" t="s">
        <v>3318</v>
      </c>
      <c r="B3717" s="178" t="s">
        <v>278</v>
      </c>
      <c r="C3717" s="178" t="s">
        <v>541</v>
      </c>
      <c r="D3717" s="178" t="s">
        <v>3332</v>
      </c>
      <c r="E3717" s="181">
        <v>2727.2027063628839</v>
      </c>
      <c r="F3717" s="181">
        <v>2748.8483420679086</v>
      </c>
      <c r="G3717" s="181">
        <v>2773.4495911507674</v>
      </c>
      <c r="H3717" s="181">
        <v>2799.8649659652197</v>
      </c>
      <c r="I3717" s="181">
        <v>2827.7760119627219</v>
      </c>
      <c r="J3717" s="182">
        <v>2856.6273969998183</v>
      </c>
      <c r="K3717" s="181">
        <v>2886.1065836407702</v>
      </c>
      <c r="L3717" s="181">
        <v>2915.9997431462916</v>
      </c>
      <c r="M3717" s="181">
        <v>2945.9403806687719</v>
      </c>
      <c r="N3717" s="181">
        <v>2975.6209067130694</v>
      </c>
      <c r="O3717" s="181">
        <v>3004.8068666050312</v>
      </c>
      <c r="P3717" s="181">
        <v>3033.7332583156713</v>
      </c>
      <c r="Q3717" s="181">
        <v>3062.6440235955538</v>
      </c>
      <c r="R3717" s="181">
        <v>3091.2564582853338</v>
      </c>
      <c r="S3717" s="181">
        <v>3119.5021792988596</v>
      </c>
      <c r="T3717" s="181">
        <v>3147.2638603879377</v>
      </c>
      <c r="U3717" s="181">
        <v>3174.3084613022943</v>
      </c>
      <c r="V3717" s="181">
        <v>3200.4720426689037</v>
      </c>
      <c r="W3717" s="181">
        <v>3225.7322892603515</v>
      </c>
      <c r="X3717" s="181">
        <v>3250.0515230844612</v>
      </c>
      <c r="Y3717" s="181">
        <v>3273.3480356240239</v>
      </c>
    </row>
    <row r="3718" spans="1:25" x14ac:dyDescent="0.25">
      <c r="A3718" s="178" t="s">
        <v>3318</v>
      </c>
      <c r="B3718" s="178" t="s">
        <v>278</v>
      </c>
      <c r="C3718" s="178" t="s">
        <v>240</v>
      </c>
      <c r="D3718" s="178" t="s">
        <v>241</v>
      </c>
      <c r="E3718" s="181">
        <v>5644.5327378320253</v>
      </c>
      <c r="F3718" s="181">
        <v>5803.8356318921815</v>
      </c>
      <c r="G3718" s="181">
        <v>5973.6906195024585</v>
      </c>
      <c r="H3718" s="181">
        <v>6152.0806145747429</v>
      </c>
      <c r="I3718" s="181">
        <v>6338.6497380336314</v>
      </c>
      <c r="J3718" s="182">
        <v>6532.4557420966903</v>
      </c>
      <c r="K3718" s="181">
        <v>6733.0318413996065</v>
      </c>
      <c r="L3718" s="181">
        <v>6940.0960305750532</v>
      </c>
      <c r="M3718" s="181">
        <v>7152.9616778256232</v>
      </c>
      <c r="N3718" s="181">
        <v>7371.022253278582</v>
      </c>
      <c r="O3718" s="181">
        <v>7593.7984936913508</v>
      </c>
      <c r="P3718" s="181">
        <v>7821.9758472158119</v>
      </c>
      <c r="Q3718" s="181">
        <v>8056.3131268609559</v>
      </c>
      <c r="R3718" s="181">
        <v>8296.2100234298541</v>
      </c>
      <c r="S3718" s="181">
        <v>8541.5955553168351</v>
      </c>
      <c r="T3718" s="181">
        <v>8792.2489810995903</v>
      </c>
      <c r="U3718" s="181">
        <v>9047.5948698331031</v>
      </c>
      <c r="V3718" s="181">
        <v>9307.2057424782979</v>
      </c>
      <c r="W3718" s="181">
        <v>9571.0348345998937</v>
      </c>
      <c r="X3718" s="181">
        <v>9838.9814206254778</v>
      </c>
      <c r="Y3718" s="181">
        <v>10110.797142208774</v>
      </c>
    </row>
    <row r="3719" spans="1:25" x14ac:dyDescent="0.25">
      <c r="A3719" s="178" t="s">
        <v>3318</v>
      </c>
      <c r="B3719" s="178" t="s">
        <v>286</v>
      </c>
      <c r="C3719" s="178" t="s">
        <v>218</v>
      </c>
      <c r="D3719" s="178" t="s">
        <v>3333</v>
      </c>
      <c r="E3719" s="181">
        <v>36496.267111948226</v>
      </c>
      <c r="F3719" s="181">
        <v>37498.58233424116</v>
      </c>
      <c r="G3719" s="181">
        <v>38512.840677907501</v>
      </c>
      <c r="H3719" s="181">
        <v>39533.705182443584</v>
      </c>
      <c r="I3719" s="181">
        <v>40564.190668599862</v>
      </c>
      <c r="J3719" s="182">
        <v>41601.328402731182</v>
      </c>
      <c r="K3719" s="181">
        <v>42643.858689734079</v>
      </c>
      <c r="L3719" s="181">
        <v>43691.957077780811</v>
      </c>
      <c r="M3719" s="181">
        <v>44742.746388229607</v>
      </c>
      <c r="N3719" s="181">
        <v>45793.294837208137</v>
      </c>
      <c r="O3719" s="181">
        <v>46840.960747156838</v>
      </c>
      <c r="P3719" s="181">
        <v>47890.244704646801</v>
      </c>
      <c r="Q3719" s="181">
        <v>48945.608520828246</v>
      </c>
      <c r="R3719" s="181">
        <v>50002.809180543452</v>
      </c>
      <c r="S3719" s="181">
        <v>51060.731178738664</v>
      </c>
      <c r="T3719" s="181">
        <v>52118.126052271487</v>
      </c>
      <c r="U3719" s="181">
        <v>53174.153232244316</v>
      </c>
      <c r="V3719" s="181">
        <v>54228.365113683365</v>
      </c>
      <c r="W3719" s="181">
        <v>55280.11710337214</v>
      </c>
      <c r="X3719" s="181">
        <v>56328.54431182384</v>
      </c>
      <c r="Y3719" s="181">
        <v>57372.490824726294</v>
      </c>
    </row>
    <row r="3720" spans="1:25" x14ac:dyDescent="0.25">
      <c r="A3720" s="178" t="s">
        <v>3318</v>
      </c>
      <c r="B3720" s="178" t="s">
        <v>286</v>
      </c>
      <c r="C3720" s="178" t="s">
        <v>464</v>
      </c>
      <c r="D3720" s="178" t="s">
        <v>3334</v>
      </c>
      <c r="E3720" s="181">
        <v>3302.8804839702179</v>
      </c>
      <c r="F3720" s="181">
        <v>3369.7281708199912</v>
      </c>
      <c r="G3720" s="181">
        <v>3436.5382298156023</v>
      </c>
      <c r="H3720" s="181">
        <v>3502.8275184215763</v>
      </c>
      <c r="I3720" s="181">
        <v>3568.8611871056651</v>
      </c>
      <c r="J3720" s="182">
        <v>3634.3742472515155</v>
      </c>
      <c r="K3720" s="181">
        <v>3699.2573934304528</v>
      </c>
      <c r="L3720" s="181">
        <v>3763.5280771188377</v>
      </c>
      <c r="M3720" s="181">
        <v>3826.9422397940834</v>
      </c>
      <c r="N3720" s="181">
        <v>3889.2581319333503</v>
      </c>
      <c r="O3720" s="181">
        <v>3950.265424523765</v>
      </c>
      <c r="P3720" s="181">
        <v>4010.3580299242794</v>
      </c>
      <c r="Q3720" s="181">
        <v>4069.9158497224171</v>
      </c>
      <c r="R3720" s="181">
        <v>4128.5895451361039</v>
      </c>
      <c r="S3720" s="181">
        <v>4186.2960818158854</v>
      </c>
      <c r="T3720" s="181">
        <v>4242.9441062384531</v>
      </c>
      <c r="U3720" s="181">
        <v>4298.4780027783936</v>
      </c>
      <c r="V3720" s="181">
        <v>4352.8754865992487</v>
      </c>
      <c r="W3720" s="181">
        <v>4406.0994401633379</v>
      </c>
      <c r="X3720" s="181">
        <v>4458.0966041120637</v>
      </c>
      <c r="Y3720" s="181">
        <v>4508.7926078759228</v>
      </c>
    </row>
    <row r="3721" spans="1:25" x14ac:dyDescent="0.25">
      <c r="A3721" s="178" t="s">
        <v>3318</v>
      </c>
      <c r="B3721" s="178" t="s">
        <v>286</v>
      </c>
      <c r="C3721" s="178" t="s">
        <v>240</v>
      </c>
      <c r="D3721" s="178" t="s">
        <v>241</v>
      </c>
      <c r="E3721" s="181">
        <v>10395.231086813106</v>
      </c>
      <c r="F3721" s="181">
        <v>10404.427271959894</v>
      </c>
      <c r="G3721" s="181">
        <v>10409.577686435723</v>
      </c>
      <c r="H3721" s="181">
        <v>10409.403515397731</v>
      </c>
      <c r="I3721" s="181">
        <v>10404.91139264931</v>
      </c>
      <c r="J3721" s="182">
        <v>10395.525161623464</v>
      </c>
      <c r="K3721" s="181">
        <v>10381.156887386664</v>
      </c>
      <c r="L3721" s="181">
        <v>10362.083335018666</v>
      </c>
      <c r="M3721" s="181">
        <v>10337.863302382182</v>
      </c>
      <c r="N3721" s="181">
        <v>10308.103874974477</v>
      </c>
      <c r="O3721" s="181">
        <v>10272.533359562283</v>
      </c>
      <c r="P3721" s="181">
        <v>10232.453070158705</v>
      </c>
      <c r="Q3721" s="181">
        <v>10189.042812881669</v>
      </c>
      <c r="R3721" s="181">
        <v>10141.61131183261</v>
      </c>
      <c r="S3721" s="181">
        <v>10090.167779297146</v>
      </c>
      <c r="T3721" s="181">
        <v>10034.709215735185</v>
      </c>
      <c r="U3721" s="181">
        <v>9975.3240110465304</v>
      </c>
      <c r="V3721" s="181">
        <v>9912.1781531816923</v>
      </c>
      <c r="W3721" s="181">
        <v>9845.4002876852464</v>
      </c>
      <c r="X3721" s="181">
        <v>9775.0820271754037</v>
      </c>
      <c r="Y3721" s="181">
        <v>9701.2705263221451</v>
      </c>
    </row>
    <row r="3722" spans="1:25" x14ac:dyDescent="0.25">
      <c r="A3722" s="178" t="s">
        <v>3318</v>
      </c>
      <c r="B3722" s="178" t="s">
        <v>288</v>
      </c>
      <c r="C3722" s="178" t="s">
        <v>218</v>
      </c>
      <c r="D3722" s="178" t="s">
        <v>261</v>
      </c>
      <c r="E3722" s="181">
        <v>2697.249523993507</v>
      </c>
      <c r="F3722" s="181">
        <v>2688.7038754540172</v>
      </c>
      <c r="G3722" s="181">
        <v>2687.6255275856324</v>
      </c>
      <c r="H3722" s="181">
        <v>2691.8259726120318</v>
      </c>
      <c r="I3722" s="181">
        <v>2700.2844931877944</v>
      </c>
      <c r="J3722" s="182">
        <v>2711.960315659253</v>
      </c>
      <c r="K3722" s="181">
        <v>2726.4158807438612</v>
      </c>
      <c r="L3722" s="181">
        <v>2743.153637702073</v>
      </c>
      <c r="M3722" s="181">
        <v>2761.5962861324056</v>
      </c>
      <c r="N3722" s="181">
        <v>2781.2625582684959</v>
      </c>
      <c r="O3722" s="181">
        <v>2801.7842952052424</v>
      </c>
      <c r="P3722" s="181">
        <v>2823.253259568336</v>
      </c>
      <c r="Q3722" s="181">
        <v>2845.7861183762907</v>
      </c>
      <c r="R3722" s="181">
        <v>2868.972333584215</v>
      </c>
      <c r="S3722" s="181">
        <v>2892.5716336301948</v>
      </c>
      <c r="T3722" s="181">
        <v>2916.1749806879047</v>
      </c>
      <c r="U3722" s="181">
        <v>2938.9877824068039</v>
      </c>
      <c r="V3722" s="181">
        <v>2960.4319426909101</v>
      </c>
      <c r="W3722" s="181">
        <v>2980.4041479881676</v>
      </c>
      <c r="X3722" s="181">
        <v>2998.7805361215615</v>
      </c>
      <c r="Y3722" s="181">
        <v>3015.3420393704828</v>
      </c>
    </row>
    <row r="3723" spans="1:25" x14ac:dyDescent="0.25">
      <c r="A3723" s="178" t="s">
        <v>3318</v>
      </c>
      <c r="B3723" s="178" t="s">
        <v>288</v>
      </c>
      <c r="C3723" s="178" t="s">
        <v>518</v>
      </c>
      <c r="D3723" s="178" t="s">
        <v>3335</v>
      </c>
      <c r="E3723" s="181">
        <v>1767.8333688342582</v>
      </c>
      <c r="F3723" s="181">
        <v>1842.1227768830945</v>
      </c>
      <c r="G3723" s="181">
        <v>1924.8626869353927</v>
      </c>
      <c r="H3723" s="181">
        <v>2015.2706167646027</v>
      </c>
      <c r="I3723" s="181">
        <v>2113.252119457703</v>
      </c>
      <c r="J3723" s="182">
        <v>2218.607711311296</v>
      </c>
      <c r="K3723" s="181">
        <v>2331.5497562695455</v>
      </c>
      <c r="L3723" s="181">
        <v>2452.2125709767811</v>
      </c>
      <c r="M3723" s="181">
        <v>2580.6170928001497</v>
      </c>
      <c r="N3723" s="181">
        <v>2716.8193766691065</v>
      </c>
      <c r="O3723" s="181">
        <v>2860.9407950156624</v>
      </c>
      <c r="P3723" s="181">
        <v>3013.5569926681574</v>
      </c>
      <c r="Q3723" s="181">
        <v>3175.3179966136991</v>
      </c>
      <c r="R3723" s="181">
        <v>3346.3142718608697</v>
      </c>
      <c r="S3723" s="181">
        <v>3526.7923131116854</v>
      </c>
      <c r="T3723" s="181">
        <v>3716.7618900022185</v>
      </c>
      <c r="U3723" s="181">
        <v>3915.6542571825389</v>
      </c>
      <c r="V3723" s="181">
        <v>4123.0351350066512</v>
      </c>
      <c r="W3723" s="181">
        <v>4339.0285779266669</v>
      </c>
      <c r="X3723" s="181">
        <v>4563.7036153345043</v>
      </c>
      <c r="Y3723" s="181">
        <v>4796.944881731908</v>
      </c>
    </row>
    <row r="3724" spans="1:25" x14ac:dyDescent="0.25">
      <c r="A3724" s="178" t="s">
        <v>3318</v>
      </c>
      <c r="B3724" s="178" t="s">
        <v>288</v>
      </c>
      <c r="C3724" s="178" t="s">
        <v>936</v>
      </c>
      <c r="D3724" s="178" t="s">
        <v>1325</v>
      </c>
      <c r="E3724" s="181">
        <v>1592.9927059825184</v>
      </c>
      <c r="F3724" s="181">
        <v>1659.9348099386127</v>
      </c>
      <c r="G3724" s="181">
        <v>1734.4916519637607</v>
      </c>
      <c r="H3724" s="181">
        <v>1815.9581381834887</v>
      </c>
      <c r="I3724" s="181">
        <v>1904.249162588261</v>
      </c>
      <c r="J3724" s="182">
        <v>1999.1849706321586</v>
      </c>
      <c r="K3724" s="181">
        <v>2100.9569232319004</v>
      </c>
      <c r="L3724" s="181">
        <v>2209.6860529680912</v>
      </c>
      <c r="M3724" s="181">
        <v>2325.3912264792584</v>
      </c>
      <c r="N3724" s="181">
        <v>2448.1229548007364</v>
      </c>
      <c r="O3724" s="181">
        <v>2577.9906064976335</v>
      </c>
      <c r="P3724" s="181">
        <v>2715.5128944921908</v>
      </c>
      <c r="Q3724" s="181">
        <v>2861.2755573881755</v>
      </c>
      <c r="R3724" s="181">
        <v>3015.3601131054083</v>
      </c>
      <c r="S3724" s="181">
        <v>3177.9886777490028</v>
      </c>
      <c r="T3724" s="181">
        <v>3349.1700547272885</v>
      </c>
      <c r="U3724" s="181">
        <v>3528.3917482304387</v>
      </c>
      <c r="V3724" s="181">
        <v>3715.2624293466765</v>
      </c>
      <c r="W3724" s="181">
        <v>3909.8938834064757</v>
      </c>
      <c r="X3724" s="181">
        <v>4112.3483127190375</v>
      </c>
      <c r="Y3724" s="181">
        <v>4322.5217615606589</v>
      </c>
    </row>
    <row r="3725" spans="1:25" x14ac:dyDescent="0.25">
      <c r="A3725" s="178" t="s">
        <v>3318</v>
      </c>
      <c r="B3725" s="178" t="s">
        <v>288</v>
      </c>
      <c r="C3725" s="178" t="s">
        <v>240</v>
      </c>
      <c r="D3725" s="178" t="s">
        <v>241</v>
      </c>
      <c r="E3725" s="181">
        <v>29012.302973205369</v>
      </c>
      <c r="F3725" s="181">
        <v>29181.190531694858</v>
      </c>
      <c r="G3725" s="181">
        <v>29432.540113195966</v>
      </c>
      <c r="H3725" s="181">
        <v>29744.379971949682</v>
      </c>
      <c r="I3725" s="181">
        <v>30106.926179352373</v>
      </c>
      <c r="J3725" s="182">
        <v>30509.787269828248</v>
      </c>
      <c r="K3725" s="181">
        <v>30949.02032301619</v>
      </c>
      <c r="L3725" s="181">
        <v>31419.834246272847</v>
      </c>
      <c r="M3725" s="181">
        <v>31916.326672693911</v>
      </c>
      <c r="N3725" s="181">
        <v>32433.487877141444</v>
      </c>
      <c r="O3725" s="181">
        <v>32967.446973900624</v>
      </c>
      <c r="P3725" s="181">
        <v>33519.645119832989</v>
      </c>
      <c r="Q3725" s="181">
        <v>34091.866916111285</v>
      </c>
      <c r="R3725" s="181">
        <v>34679.581038239587</v>
      </c>
      <c r="S3725" s="181">
        <v>35280.161046112131</v>
      </c>
      <c r="T3725" s="181">
        <v>35888.802681257883</v>
      </c>
      <c r="U3725" s="181">
        <v>36495.735869377451</v>
      </c>
      <c r="V3725" s="181">
        <v>37093.54835469582</v>
      </c>
      <c r="W3725" s="181">
        <v>37680.565456312099</v>
      </c>
      <c r="X3725" s="181">
        <v>38254.795942885081</v>
      </c>
      <c r="Y3725" s="181">
        <v>38812.958065488157</v>
      </c>
    </row>
    <row r="3726" spans="1:25" x14ac:dyDescent="0.25">
      <c r="A3726" s="178" t="s">
        <v>3318</v>
      </c>
      <c r="B3726" s="178" t="s">
        <v>291</v>
      </c>
      <c r="C3726" s="178" t="s">
        <v>218</v>
      </c>
      <c r="D3726" s="178" t="s">
        <v>3336</v>
      </c>
      <c r="E3726" s="181">
        <v>3695.8108168377289</v>
      </c>
      <c r="F3726" s="181">
        <v>3727.0988493292475</v>
      </c>
      <c r="G3726" s="181">
        <v>3764.888988704839</v>
      </c>
      <c r="H3726" s="181">
        <v>3807.3207567896602</v>
      </c>
      <c r="I3726" s="181">
        <v>3853.7078095385891</v>
      </c>
      <c r="J3726" s="182">
        <v>3903.1179384161414</v>
      </c>
      <c r="K3726" s="181">
        <v>3955.0751329601653</v>
      </c>
      <c r="L3726" s="181">
        <v>4009.2099147790077</v>
      </c>
      <c r="M3726" s="181">
        <v>4064.9629290607513</v>
      </c>
      <c r="N3726" s="181">
        <v>4121.8847103854851</v>
      </c>
      <c r="O3726" s="181">
        <v>4179.6294519706562</v>
      </c>
      <c r="P3726" s="181">
        <v>4238.4707224887443</v>
      </c>
      <c r="Q3726" s="181">
        <v>4298.6731489287467</v>
      </c>
      <c r="R3726" s="181">
        <v>4359.7773119526219</v>
      </c>
      <c r="S3726" s="181">
        <v>4421.6640736391537</v>
      </c>
      <c r="T3726" s="181">
        <v>4484.306488098744</v>
      </c>
      <c r="U3726" s="181">
        <v>4547.3085461531573</v>
      </c>
      <c r="V3726" s="181">
        <v>4610.2078834682898</v>
      </c>
      <c r="W3726" s="181">
        <v>4672.9017679407571</v>
      </c>
      <c r="X3726" s="181">
        <v>4735.29618798916</v>
      </c>
      <c r="Y3726" s="181">
        <v>4797.3274099700275</v>
      </c>
    </row>
    <row r="3727" spans="1:25" x14ac:dyDescent="0.25">
      <c r="A3727" s="178" t="s">
        <v>3318</v>
      </c>
      <c r="B3727" s="178" t="s">
        <v>291</v>
      </c>
      <c r="C3727" s="178" t="s">
        <v>638</v>
      </c>
      <c r="D3727" s="178" t="s">
        <v>3337</v>
      </c>
      <c r="E3727" s="181">
        <v>2268.5336008324407</v>
      </c>
      <c r="F3727" s="181">
        <v>2272.3475059659154</v>
      </c>
      <c r="G3727" s="181">
        <v>2279.9449696462884</v>
      </c>
      <c r="H3727" s="181">
        <v>2290.1293297654743</v>
      </c>
      <c r="I3727" s="181">
        <v>2302.4365885324823</v>
      </c>
      <c r="J3727" s="182">
        <v>2316.2686121957754</v>
      </c>
      <c r="K3727" s="181">
        <v>2331.3116746273918</v>
      </c>
      <c r="L3727" s="181">
        <v>2347.322431149842</v>
      </c>
      <c r="M3727" s="181">
        <v>2363.9533137570611</v>
      </c>
      <c r="N3727" s="181">
        <v>2380.9292973683205</v>
      </c>
      <c r="O3727" s="181">
        <v>2398.0420389319388</v>
      </c>
      <c r="P3727" s="181">
        <v>2415.4416561306293</v>
      </c>
      <c r="Q3727" s="181">
        <v>2433.269102790357</v>
      </c>
      <c r="R3727" s="181">
        <v>2451.254345976266</v>
      </c>
      <c r="S3727" s="181">
        <v>2469.3245109092913</v>
      </c>
      <c r="T3727" s="181">
        <v>2487.4597536228807</v>
      </c>
      <c r="U3727" s="181">
        <v>2505.4373708591847</v>
      </c>
      <c r="V3727" s="181">
        <v>2523.0042938828924</v>
      </c>
      <c r="W3727" s="181">
        <v>2540.1097697853425</v>
      </c>
      <c r="X3727" s="181">
        <v>2556.7092044202532</v>
      </c>
      <c r="Y3727" s="181">
        <v>2572.7755403398473</v>
      </c>
    </row>
    <row r="3728" spans="1:25" x14ac:dyDescent="0.25">
      <c r="A3728" s="178" t="s">
        <v>3318</v>
      </c>
      <c r="B3728" s="178" t="s">
        <v>291</v>
      </c>
      <c r="C3728" s="178" t="s">
        <v>953</v>
      </c>
      <c r="D3728" s="178" t="s">
        <v>3338</v>
      </c>
      <c r="E3728" s="181">
        <v>1372.1463364171018</v>
      </c>
      <c r="F3728" s="181">
        <v>1407.8824428546081</v>
      </c>
      <c r="G3728" s="181">
        <v>1446.9463903318253</v>
      </c>
      <c r="H3728" s="181">
        <v>1488.7593971355764</v>
      </c>
      <c r="I3728" s="181">
        <v>1533.1640104423543</v>
      </c>
      <c r="J3728" s="182">
        <v>1579.8879655928365</v>
      </c>
      <c r="K3728" s="181">
        <v>1628.823919484842</v>
      </c>
      <c r="L3728" s="181">
        <v>1679.8982579610167</v>
      </c>
      <c r="M3728" s="181">
        <v>1732.9481033404643</v>
      </c>
      <c r="N3728" s="181">
        <v>1787.8438782542191</v>
      </c>
      <c r="O3728" s="181">
        <v>1844.4900462657756</v>
      </c>
      <c r="P3728" s="181">
        <v>1903.0601112311874</v>
      </c>
      <c r="Q3728" s="181">
        <v>1963.7334013568857</v>
      </c>
      <c r="R3728" s="181">
        <v>2026.3627492993164</v>
      </c>
      <c r="S3728" s="181">
        <v>2090.9488780124025</v>
      </c>
      <c r="T3728" s="181">
        <v>2157.5344610096899</v>
      </c>
      <c r="U3728" s="181">
        <v>2225.9820628882767</v>
      </c>
      <c r="V3728" s="181">
        <v>2296.1091540141924</v>
      </c>
      <c r="W3728" s="181">
        <v>2367.9005380145554</v>
      </c>
      <c r="X3728" s="181">
        <v>2441.3426441333636</v>
      </c>
      <c r="Y3728" s="181">
        <v>2516.4350838307778</v>
      </c>
    </row>
    <row r="3729" spans="1:25" x14ac:dyDescent="0.25">
      <c r="A3729" s="178" t="s">
        <v>3318</v>
      </c>
      <c r="B3729" s="178" t="s">
        <v>291</v>
      </c>
      <c r="C3729" s="178" t="s">
        <v>541</v>
      </c>
      <c r="D3729" s="178" t="s">
        <v>316</v>
      </c>
      <c r="E3729" s="181">
        <v>4678.9781694937319</v>
      </c>
      <c r="F3729" s="181">
        <v>4730.4561555549153</v>
      </c>
      <c r="G3729" s="181">
        <v>4790.4367370391219</v>
      </c>
      <c r="H3729" s="181">
        <v>4856.6099385927109</v>
      </c>
      <c r="I3729" s="181">
        <v>4928.1437176148929</v>
      </c>
      <c r="J3729" s="182">
        <v>5003.882226584361</v>
      </c>
      <c r="K3729" s="181">
        <v>5083.2441180523056</v>
      </c>
      <c r="L3729" s="181">
        <v>5165.7793055550883</v>
      </c>
      <c r="M3729" s="181">
        <v>5250.7877752314125</v>
      </c>
      <c r="N3729" s="181">
        <v>5337.7046590070786</v>
      </c>
      <c r="O3729" s="181">
        <v>5426.0938898154163</v>
      </c>
      <c r="P3729" s="181">
        <v>5516.321056816194</v>
      </c>
      <c r="Q3729" s="181">
        <v>5608.7437094905599</v>
      </c>
      <c r="R3729" s="181">
        <v>5702.7758460764844</v>
      </c>
      <c r="S3729" s="181">
        <v>5798.2717142202146</v>
      </c>
      <c r="T3729" s="181">
        <v>5895.2052383972623</v>
      </c>
      <c r="U3729" s="181">
        <v>5993.063629033918</v>
      </c>
      <c r="V3729" s="181">
        <v>6091.2412176413964</v>
      </c>
      <c r="W3729" s="181">
        <v>6189.6025732346943</v>
      </c>
      <c r="X3729" s="181">
        <v>6288.0224763630777</v>
      </c>
      <c r="Y3729" s="181">
        <v>6386.414754297808</v>
      </c>
    </row>
    <row r="3730" spans="1:25" x14ac:dyDescent="0.25">
      <c r="A3730" s="178" t="s">
        <v>3318</v>
      </c>
      <c r="B3730" s="178" t="s">
        <v>291</v>
      </c>
      <c r="C3730" s="178" t="s">
        <v>240</v>
      </c>
      <c r="D3730" s="178" t="s">
        <v>241</v>
      </c>
      <c r="E3730" s="181">
        <v>23097.79666302121</v>
      </c>
      <c r="F3730" s="181">
        <v>23255.547099575659</v>
      </c>
      <c r="G3730" s="181">
        <v>23453.425887864385</v>
      </c>
      <c r="H3730" s="181">
        <v>23679.673080463042</v>
      </c>
      <c r="I3730" s="181">
        <v>23929.896213262644</v>
      </c>
      <c r="J3730" s="182">
        <v>24198.207531698408</v>
      </c>
      <c r="K3730" s="181">
        <v>24481.581271182178</v>
      </c>
      <c r="L3730" s="181">
        <v>24777.669827078716</v>
      </c>
      <c r="M3730" s="181">
        <v>25082.969286348038</v>
      </c>
      <c r="N3730" s="181">
        <v>25394.67511816253</v>
      </c>
      <c r="O3730" s="181">
        <v>25710.638230701592</v>
      </c>
      <c r="P3730" s="181">
        <v>26032.527276747955</v>
      </c>
      <c r="Q3730" s="181">
        <v>26361.94614971348</v>
      </c>
      <c r="R3730" s="181">
        <v>26696.055815763903</v>
      </c>
      <c r="S3730" s="181">
        <v>27034.115288613535</v>
      </c>
      <c r="T3730" s="181">
        <v>27375.951152915262</v>
      </c>
      <c r="U3730" s="181">
        <v>27719.141598021546</v>
      </c>
      <c r="V3730" s="181">
        <v>28060.875572919576</v>
      </c>
      <c r="W3730" s="181">
        <v>28400.544519675062</v>
      </c>
      <c r="X3730" s="181">
        <v>28737.596429980404</v>
      </c>
      <c r="Y3730" s="181">
        <v>29071.66602701605</v>
      </c>
    </row>
    <row r="3731" spans="1:25" x14ac:dyDescent="0.25">
      <c r="A3731" s="178" t="s">
        <v>3318</v>
      </c>
      <c r="B3731" s="178" t="s">
        <v>293</v>
      </c>
      <c r="C3731" s="178" t="s">
        <v>218</v>
      </c>
      <c r="D3731" s="178" t="s">
        <v>3339</v>
      </c>
      <c r="E3731" s="181">
        <v>14366.616765103019</v>
      </c>
      <c r="F3731" s="181">
        <v>14546.990082157903</v>
      </c>
      <c r="G3731" s="181">
        <v>14740.475138860031</v>
      </c>
      <c r="H3731" s="181">
        <v>14942.539057446858</v>
      </c>
      <c r="I3731" s="181">
        <v>15152.50488806216</v>
      </c>
      <c r="J3731" s="182">
        <v>15367.92974600472</v>
      </c>
      <c r="K3731" s="181">
        <v>15588.118148466336</v>
      </c>
      <c r="L3731" s="181">
        <v>15812.296263079355</v>
      </c>
      <c r="M3731" s="181">
        <v>16038.739403257443</v>
      </c>
      <c r="N3731" s="181">
        <v>16265.896019559805</v>
      </c>
      <c r="O3731" s="181">
        <v>16492.609439831776</v>
      </c>
      <c r="P3731" s="181">
        <v>16720.266620190541</v>
      </c>
      <c r="Q3731" s="181">
        <v>16950.265954269566</v>
      </c>
      <c r="R3731" s="181">
        <v>17181.106285916929</v>
      </c>
      <c r="S3731" s="181">
        <v>17412.618325560823</v>
      </c>
      <c r="T3731" s="181">
        <v>17644.79163205142</v>
      </c>
      <c r="U3731" s="181">
        <v>17876.106192920728</v>
      </c>
      <c r="V3731" s="181">
        <v>18104.986636173962</v>
      </c>
      <c r="W3731" s="181">
        <v>18331.394210880251</v>
      </c>
      <c r="X3731" s="181">
        <v>18555.325849671612</v>
      </c>
      <c r="Y3731" s="181">
        <v>18776.772120871847</v>
      </c>
    </row>
    <row r="3732" spans="1:25" x14ac:dyDescent="0.25">
      <c r="A3732" s="178" t="s">
        <v>3318</v>
      </c>
      <c r="B3732" s="178" t="s">
        <v>293</v>
      </c>
      <c r="C3732" s="178" t="s">
        <v>240</v>
      </c>
      <c r="D3732" s="178" t="s">
        <v>241</v>
      </c>
      <c r="E3732" s="181">
        <v>9631.2571751249361</v>
      </c>
      <c r="F3732" s="181">
        <v>9794.4061769986965</v>
      </c>
      <c r="G3732" s="181">
        <v>9968.043580837877</v>
      </c>
      <c r="H3732" s="181">
        <v>10149.229903635314</v>
      </c>
      <c r="I3732" s="181">
        <v>10337.604727537071</v>
      </c>
      <c r="J3732" s="182">
        <v>10531.591272794425</v>
      </c>
      <c r="K3732" s="181">
        <v>10730.787345222248</v>
      </c>
      <c r="L3732" s="181">
        <v>10934.729231887493</v>
      </c>
      <c r="M3732" s="181">
        <v>11142.284050707276</v>
      </c>
      <c r="N3732" s="181">
        <v>11352.418621704446</v>
      </c>
      <c r="O3732" s="181">
        <v>11564.357089991698</v>
      </c>
      <c r="P3732" s="181">
        <v>11779.100575894736</v>
      </c>
      <c r="Q3732" s="181">
        <v>11997.676820024726</v>
      </c>
      <c r="R3732" s="181">
        <v>12219.070660035795</v>
      </c>
      <c r="S3732" s="181">
        <v>12443.198875931848</v>
      </c>
      <c r="T3732" s="181">
        <v>12670.090305736458</v>
      </c>
      <c r="U3732" s="181">
        <v>12898.68469294476</v>
      </c>
      <c r="V3732" s="181">
        <v>13127.860438189076</v>
      </c>
      <c r="W3732" s="181">
        <v>13357.5930327771</v>
      </c>
      <c r="X3732" s="181">
        <v>13587.88309227525</v>
      </c>
      <c r="Y3732" s="181">
        <v>13818.726048675861</v>
      </c>
    </row>
    <row r="3733" spans="1:25" x14ac:dyDescent="0.25">
      <c r="A3733" s="178" t="s">
        <v>3318</v>
      </c>
      <c r="B3733" s="178" t="s">
        <v>580</v>
      </c>
      <c r="C3733" s="178" t="s">
        <v>218</v>
      </c>
      <c r="D3733" s="178" t="s">
        <v>3340</v>
      </c>
      <c r="E3733" s="181">
        <v>10409.88396216933</v>
      </c>
      <c r="F3733" s="181">
        <v>10554.588729449546</v>
      </c>
      <c r="G3733" s="181">
        <v>10687.536778909376</v>
      </c>
      <c r="H3733" s="181">
        <v>10809.214536828254</v>
      </c>
      <c r="I3733" s="181">
        <v>10922.280970897154</v>
      </c>
      <c r="J3733" s="182">
        <v>11027.457696605175</v>
      </c>
      <c r="K3733" s="181">
        <v>11125.871272042223</v>
      </c>
      <c r="L3733" s="181">
        <v>11218.559733240707</v>
      </c>
      <c r="M3733" s="181">
        <v>11305.512343802811</v>
      </c>
      <c r="N3733" s="181">
        <v>11386.674915689364</v>
      </c>
      <c r="O3733" s="181">
        <v>11462.08304879913</v>
      </c>
      <c r="P3733" s="181">
        <v>11533.363834412643</v>
      </c>
      <c r="Q3733" s="181">
        <v>11601.950409934596</v>
      </c>
      <c r="R3733" s="181">
        <v>11667.15464389495</v>
      </c>
      <c r="S3733" s="181">
        <v>11729.111669440854</v>
      </c>
      <c r="T3733" s="181">
        <v>11787.745575991721</v>
      </c>
      <c r="U3733" s="181">
        <v>11842.608686985257</v>
      </c>
      <c r="V3733" s="181">
        <v>11893.454859728185</v>
      </c>
      <c r="W3733" s="181">
        <v>11940.361762516175</v>
      </c>
      <c r="X3733" s="181">
        <v>11983.372383721475</v>
      </c>
      <c r="Y3733" s="181">
        <v>12022.368612073264</v>
      </c>
    </row>
    <row r="3734" spans="1:25" x14ac:dyDescent="0.25">
      <c r="A3734" s="178" t="s">
        <v>3318</v>
      </c>
      <c r="B3734" s="178" t="s">
        <v>580</v>
      </c>
      <c r="C3734" s="178" t="s">
        <v>733</v>
      </c>
      <c r="D3734" s="178" t="s">
        <v>1014</v>
      </c>
      <c r="E3734" s="181">
        <v>2996.1499732090383</v>
      </c>
      <c r="F3734" s="181">
        <v>3040.159925107213</v>
      </c>
      <c r="G3734" s="181">
        <v>3080.8474309577127</v>
      </c>
      <c r="H3734" s="181">
        <v>3118.3449934539349</v>
      </c>
      <c r="I3734" s="181">
        <v>3153.4127819989098</v>
      </c>
      <c r="J3734" s="182">
        <v>3186.2535661958818</v>
      </c>
      <c r="K3734" s="181">
        <v>3217.1878493216554</v>
      </c>
      <c r="L3734" s="181">
        <v>3246.5115221451579</v>
      </c>
      <c r="M3734" s="181">
        <v>3274.2176648126942</v>
      </c>
      <c r="N3734" s="181">
        <v>3300.2867479305132</v>
      </c>
      <c r="O3734" s="181">
        <v>3324.7252314516118</v>
      </c>
      <c r="P3734" s="181">
        <v>3348.0015928679418</v>
      </c>
      <c r="Q3734" s="181">
        <v>3370.5294259363372</v>
      </c>
      <c r="R3734" s="181">
        <v>3392.1068772409681</v>
      </c>
      <c r="S3734" s="181">
        <v>3412.7710103966028</v>
      </c>
      <c r="T3734" s="181">
        <v>3432.4975534945002</v>
      </c>
      <c r="U3734" s="181">
        <v>3451.1538230684832</v>
      </c>
      <c r="V3734" s="181">
        <v>3468.665502864666</v>
      </c>
      <c r="W3734" s="181">
        <v>3485.0525607082168</v>
      </c>
      <c r="X3734" s="181">
        <v>3500.3249007402142</v>
      </c>
      <c r="Y3734" s="181">
        <v>3514.4453684655282</v>
      </c>
    </row>
    <row r="3735" spans="1:25" x14ac:dyDescent="0.25">
      <c r="A3735" s="178" t="s">
        <v>3318</v>
      </c>
      <c r="B3735" s="178" t="s">
        <v>580</v>
      </c>
      <c r="C3735" s="178" t="s">
        <v>246</v>
      </c>
      <c r="D3735" s="178" t="s">
        <v>3341</v>
      </c>
      <c r="E3735" s="181">
        <v>4299.0460222682213</v>
      </c>
      <c r="F3735" s="181">
        <v>4335.53001474334</v>
      </c>
      <c r="G3735" s="181">
        <v>4366.6982318520431</v>
      </c>
      <c r="H3735" s="181">
        <v>4392.8297379060668</v>
      </c>
      <c r="I3735" s="181">
        <v>4415.0767192936091</v>
      </c>
      <c r="J3735" s="182">
        <v>4433.7886437031411</v>
      </c>
      <c r="K3735" s="181">
        <v>4449.4701044735384</v>
      </c>
      <c r="L3735" s="181">
        <v>4462.5802918372456</v>
      </c>
      <c r="M3735" s="181">
        <v>4473.15413261302</v>
      </c>
      <c r="N3735" s="181">
        <v>4481.2091340241186</v>
      </c>
      <c r="O3735" s="181">
        <v>4486.7979989031028</v>
      </c>
      <c r="P3735" s="181">
        <v>4490.5923830598522</v>
      </c>
      <c r="Q3735" s="181">
        <v>4493.1748952840244</v>
      </c>
      <c r="R3735" s="181">
        <v>4494.2988670002551</v>
      </c>
      <c r="S3735" s="181">
        <v>4494.0385357041359</v>
      </c>
      <c r="T3735" s="181">
        <v>4492.3863673768847</v>
      </c>
      <c r="U3735" s="181">
        <v>4489.1942955750692</v>
      </c>
      <c r="V3735" s="181">
        <v>4484.3936389348619</v>
      </c>
      <c r="W3735" s="181">
        <v>4478.0388839825</v>
      </c>
      <c r="X3735" s="181">
        <v>4470.1706902377227</v>
      </c>
      <c r="Y3735" s="181">
        <v>4460.7693396328541</v>
      </c>
    </row>
    <row r="3736" spans="1:25" x14ac:dyDescent="0.25">
      <c r="A3736" s="178" t="s">
        <v>3318</v>
      </c>
      <c r="B3736" s="178" t="s">
        <v>580</v>
      </c>
      <c r="C3736" s="178" t="s">
        <v>1465</v>
      </c>
      <c r="D3736" s="178" t="s">
        <v>3342</v>
      </c>
      <c r="E3736" s="181">
        <v>2715.1331783139203</v>
      </c>
      <c r="F3736" s="181">
        <v>2776.1859562881114</v>
      </c>
      <c r="G3736" s="181">
        <v>2834.9594378121433</v>
      </c>
      <c r="H3736" s="181">
        <v>2891.5143587058951</v>
      </c>
      <c r="I3736" s="181">
        <v>2946.500712744763</v>
      </c>
      <c r="J3736" s="182">
        <v>3000.0645278931452</v>
      </c>
      <c r="K3736" s="181">
        <v>3052.4686749120769</v>
      </c>
      <c r="L3736" s="181">
        <v>3103.9611665006482</v>
      </c>
      <c r="M3736" s="181">
        <v>3154.5063971654586</v>
      </c>
      <c r="N3736" s="181">
        <v>3204.05583277409</v>
      </c>
      <c r="O3736" s="181">
        <v>3252.5852912336181</v>
      </c>
      <c r="P3736" s="181">
        <v>3300.5257468479117</v>
      </c>
      <c r="Q3736" s="181">
        <v>3348.2673401147981</v>
      </c>
      <c r="R3736" s="181">
        <v>3395.5964088111018</v>
      </c>
      <c r="S3736" s="181">
        <v>3442.5338700129273</v>
      </c>
      <c r="T3736" s="181">
        <v>3489.0391591701828</v>
      </c>
      <c r="U3736" s="181">
        <v>3534.959633691768</v>
      </c>
      <c r="V3736" s="181">
        <v>3580.1984295692168</v>
      </c>
      <c r="W3736" s="181">
        <v>3624.7540485748823</v>
      </c>
      <c r="X3736" s="181">
        <v>3668.6147116007664</v>
      </c>
      <c r="Y3736" s="181">
        <v>3711.7188891711439</v>
      </c>
    </row>
    <row r="3737" spans="1:25" x14ac:dyDescent="0.25">
      <c r="A3737" s="178" t="s">
        <v>3318</v>
      </c>
      <c r="B3737" s="178" t="s">
        <v>580</v>
      </c>
      <c r="C3737" s="178" t="s">
        <v>240</v>
      </c>
      <c r="D3737" s="178" t="s">
        <v>241</v>
      </c>
      <c r="E3737" s="181">
        <v>23643.220303593967</v>
      </c>
      <c r="F3737" s="181">
        <v>24250.98805920107</v>
      </c>
      <c r="G3737" s="181">
        <v>24844.640901237788</v>
      </c>
      <c r="H3737" s="181">
        <v>25424.683786280286</v>
      </c>
      <c r="I3737" s="181">
        <v>25996.816879849277</v>
      </c>
      <c r="J3737" s="182">
        <v>26562.348020596175</v>
      </c>
      <c r="K3737" s="181">
        <v>27123.634578821973</v>
      </c>
      <c r="L3737" s="181">
        <v>27682.929320804418</v>
      </c>
      <c r="M3737" s="181">
        <v>28239.974258766375</v>
      </c>
      <c r="N3737" s="181">
        <v>28794.386490695895</v>
      </c>
      <c r="O3737" s="181">
        <v>29345.991940194519</v>
      </c>
      <c r="P3737" s="181">
        <v>29898.731904499506</v>
      </c>
      <c r="Q3737" s="181">
        <v>30456.236216845969</v>
      </c>
      <c r="R3737" s="181">
        <v>31016.677034856581</v>
      </c>
      <c r="S3737" s="181">
        <v>31580.345107766767</v>
      </c>
      <c r="T3737" s="181">
        <v>32146.967052780008</v>
      </c>
      <c r="U3737" s="181">
        <v>32715.224683201028</v>
      </c>
      <c r="V3737" s="181">
        <v>33284.291624513826</v>
      </c>
      <c r="W3737" s="181">
        <v>33854.213592457665</v>
      </c>
      <c r="X3737" s="181">
        <v>34424.937059527656</v>
      </c>
      <c r="Y3737" s="181">
        <v>34995.934793122869</v>
      </c>
    </row>
    <row r="3738" spans="1:25" x14ac:dyDescent="0.25">
      <c r="A3738" s="178" t="s">
        <v>3318</v>
      </c>
      <c r="B3738" s="178" t="s">
        <v>581</v>
      </c>
      <c r="C3738" s="178" t="s">
        <v>218</v>
      </c>
      <c r="D3738" s="178" t="s">
        <v>3343</v>
      </c>
      <c r="E3738" s="181">
        <v>3826.179281800326</v>
      </c>
      <c r="F3738" s="181">
        <v>3838.6392863945293</v>
      </c>
      <c r="G3738" s="181">
        <v>3856.9769948660751</v>
      </c>
      <c r="H3738" s="181">
        <v>3879.1459275817556</v>
      </c>
      <c r="I3738" s="181">
        <v>3904.3465115607019</v>
      </c>
      <c r="J3738" s="182">
        <v>3931.5887058803141</v>
      </c>
      <c r="K3738" s="181">
        <v>3960.3230680846559</v>
      </c>
      <c r="L3738" s="181">
        <v>3990.2071872985266</v>
      </c>
      <c r="M3738" s="181">
        <v>4020.7440991948974</v>
      </c>
      <c r="N3738" s="181">
        <v>4051.5487846088668</v>
      </c>
      <c r="O3738" s="181">
        <v>4082.3281515156018</v>
      </c>
      <c r="P3738" s="181">
        <v>4113.3918702851261</v>
      </c>
      <c r="Q3738" s="181">
        <v>4145.0456347106183</v>
      </c>
      <c r="R3738" s="181">
        <v>4176.8955619561202</v>
      </c>
      <c r="S3738" s="181">
        <v>4208.804061160221</v>
      </c>
      <c r="T3738" s="181">
        <v>4240.4681619343555</v>
      </c>
      <c r="U3738" s="181">
        <v>4271.7075035482121</v>
      </c>
      <c r="V3738" s="181">
        <v>4302.5191275499328</v>
      </c>
      <c r="W3738" s="181">
        <v>4332.8014814356384</v>
      </c>
      <c r="X3738" s="181">
        <v>4362.4201055114536</v>
      </c>
      <c r="Y3738" s="181">
        <v>4391.132058271146</v>
      </c>
    </row>
    <row r="3739" spans="1:25" x14ac:dyDescent="0.25">
      <c r="A3739" s="178" t="s">
        <v>3318</v>
      </c>
      <c r="B3739" s="178" t="s">
        <v>581</v>
      </c>
      <c r="C3739" s="178" t="s">
        <v>240</v>
      </c>
      <c r="D3739" s="178" t="s">
        <v>241</v>
      </c>
      <c r="E3739" s="181">
        <v>3830.2572773045094</v>
      </c>
      <c r="F3739" s="181">
        <v>3865.0733726116569</v>
      </c>
      <c r="G3739" s="181">
        <v>3906.5913154547652</v>
      </c>
      <c r="H3739" s="181">
        <v>3952.8447661387968</v>
      </c>
      <c r="I3739" s="181">
        <v>4003.1000856296505</v>
      </c>
      <c r="J3739" s="182">
        <v>4056.4103652699841</v>
      </c>
      <c r="K3739" s="181">
        <v>4112.2631629493826</v>
      </c>
      <c r="L3739" s="181">
        <v>4170.3497575306073</v>
      </c>
      <c r="M3739" s="181">
        <v>4230.191045650964</v>
      </c>
      <c r="N3739" s="181">
        <v>4291.4137792422234</v>
      </c>
      <c r="O3739" s="181">
        <v>4353.7324794608612</v>
      </c>
      <c r="P3739" s="181">
        <v>4417.5008258101207</v>
      </c>
      <c r="Q3739" s="181">
        <v>4483.0779096972619</v>
      </c>
      <c r="R3739" s="181">
        <v>4550.0708714576185</v>
      </c>
      <c r="S3739" s="181">
        <v>4618.3564616098611</v>
      </c>
      <c r="T3739" s="181">
        <v>4687.6246607315406</v>
      </c>
      <c r="U3739" s="181">
        <v>4757.6923194468109</v>
      </c>
      <c r="V3739" s="181">
        <v>4828.5693246482369</v>
      </c>
      <c r="W3739" s="181">
        <v>4900.1538368760084</v>
      </c>
      <c r="X3739" s="181">
        <v>4972.3027859902395</v>
      </c>
      <c r="Y3739" s="181">
        <v>5044.7433709800889</v>
      </c>
    </row>
    <row r="3740" spans="1:25" x14ac:dyDescent="0.25">
      <c r="A3740" s="178" t="s">
        <v>3318</v>
      </c>
      <c r="B3740" s="178" t="s">
        <v>582</v>
      </c>
      <c r="C3740" s="178" t="s">
        <v>218</v>
      </c>
      <c r="D3740" s="178" t="s">
        <v>1209</v>
      </c>
      <c r="E3740" s="181">
        <v>4580.7435856243055</v>
      </c>
      <c r="F3740" s="181">
        <v>4620.4470352819526</v>
      </c>
      <c r="G3740" s="181">
        <v>4673.1375774801281</v>
      </c>
      <c r="H3740" s="181">
        <v>4734.7150142364917</v>
      </c>
      <c r="I3740" s="181">
        <v>4803.0798517915073</v>
      </c>
      <c r="J3740" s="182">
        <v>4876.1612641895472</v>
      </c>
      <c r="K3740" s="181">
        <v>4952.5792728103643</v>
      </c>
      <c r="L3740" s="181">
        <v>5031.3793033340635</v>
      </c>
      <c r="M3740" s="181">
        <v>5111.5205811797205</v>
      </c>
      <c r="N3740" s="181">
        <v>5192.1892158316987</v>
      </c>
      <c r="O3740" s="181">
        <v>5272.7681164086271</v>
      </c>
      <c r="P3740" s="181">
        <v>5353.5117096067161</v>
      </c>
      <c r="Q3740" s="181">
        <v>5434.7393327223235</v>
      </c>
      <c r="R3740" s="181">
        <v>5515.876660150413</v>
      </c>
      <c r="S3740" s="181">
        <v>5596.737129453807</v>
      </c>
      <c r="T3740" s="181">
        <v>5676.9271888285366</v>
      </c>
      <c r="U3740" s="181">
        <v>5756.0159392348378</v>
      </c>
      <c r="V3740" s="181">
        <v>5833.8031948285534</v>
      </c>
      <c r="W3740" s="181">
        <v>5910.154549094872</v>
      </c>
      <c r="X3740" s="181">
        <v>5984.905316578338</v>
      </c>
      <c r="Y3740" s="181">
        <v>6057.7363594923081</v>
      </c>
    </row>
    <row r="3741" spans="1:25" x14ac:dyDescent="0.25">
      <c r="A3741" s="178" t="s">
        <v>3318</v>
      </c>
      <c r="B3741" s="178" t="s">
        <v>582</v>
      </c>
      <c r="C3741" s="178" t="s">
        <v>530</v>
      </c>
      <c r="D3741" s="178" t="s">
        <v>3344</v>
      </c>
      <c r="E3741" s="181">
        <v>1964.3438580031045</v>
      </c>
      <c r="F3741" s="181">
        <v>2025.8275571063214</v>
      </c>
      <c r="G3741" s="181">
        <v>2094.9033548204306</v>
      </c>
      <c r="H3741" s="181">
        <v>2170.1323257183958</v>
      </c>
      <c r="I3741" s="181">
        <v>2250.863333181193</v>
      </c>
      <c r="J3741" s="182">
        <v>2336.3845565338738</v>
      </c>
      <c r="K3741" s="181">
        <v>2426.2449788127492</v>
      </c>
      <c r="L3741" s="181">
        <v>2520.1548109866881</v>
      </c>
      <c r="M3741" s="181">
        <v>2617.7442957331559</v>
      </c>
      <c r="N3741" s="181">
        <v>2718.720525793361</v>
      </c>
      <c r="O3741" s="181">
        <v>2822.8621779883765</v>
      </c>
      <c r="P3741" s="181">
        <v>2930.3986556137879</v>
      </c>
      <c r="Q3741" s="181">
        <v>3041.6106164558746</v>
      </c>
      <c r="R3741" s="181">
        <v>3156.2862991304764</v>
      </c>
      <c r="S3741" s="181">
        <v>3274.4148411027109</v>
      </c>
      <c r="T3741" s="181">
        <v>3395.8544063272934</v>
      </c>
      <c r="U3741" s="181">
        <v>3520.4215674478764</v>
      </c>
      <c r="V3741" s="181">
        <v>3648.0552421635143</v>
      </c>
      <c r="W3741" s="181">
        <v>3778.7261324381793</v>
      </c>
      <c r="X3741" s="181">
        <v>3912.3780218964084</v>
      </c>
      <c r="Y3741" s="181">
        <v>4048.8421167808096</v>
      </c>
    </row>
    <row r="3742" spans="1:25" x14ac:dyDescent="0.25">
      <c r="A3742" s="178" t="s">
        <v>3318</v>
      </c>
      <c r="B3742" s="178" t="s">
        <v>582</v>
      </c>
      <c r="C3742" s="178" t="s">
        <v>953</v>
      </c>
      <c r="D3742" s="178" t="s">
        <v>3345</v>
      </c>
      <c r="E3742" s="181">
        <v>2835.1143923520353</v>
      </c>
      <c r="F3742" s="181">
        <v>2916.6093742448052</v>
      </c>
      <c r="G3742" s="181">
        <v>3008.586514326701</v>
      </c>
      <c r="H3742" s="181">
        <v>3108.9049746925848</v>
      </c>
      <c r="I3742" s="181">
        <v>3216.5705222716206</v>
      </c>
      <c r="J3742" s="182">
        <v>3330.5119587687636</v>
      </c>
      <c r="K3742" s="181">
        <v>3450.0392786539028</v>
      </c>
      <c r="L3742" s="181">
        <v>3574.6977691932948</v>
      </c>
      <c r="M3742" s="181">
        <v>3703.9238615136069</v>
      </c>
      <c r="N3742" s="181">
        <v>3837.2678432873713</v>
      </c>
      <c r="O3742" s="181">
        <v>3974.3850680244327</v>
      </c>
      <c r="P3742" s="181">
        <v>4115.5671629716062</v>
      </c>
      <c r="Q3742" s="181">
        <v>4261.1745236808883</v>
      </c>
      <c r="R3742" s="181">
        <v>4410.8756656488786</v>
      </c>
      <c r="S3742" s="181">
        <v>4564.6222760147193</v>
      </c>
      <c r="T3742" s="181">
        <v>4722.184232659929</v>
      </c>
      <c r="U3742" s="181">
        <v>4883.2758432102983</v>
      </c>
      <c r="V3742" s="181">
        <v>5047.7833842536638</v>
      </c>
      <c r="W3742" s="181">
        <v>5215.6379902784602</v>
      </c>
      <c r="X3742" s="181">
        <v>5386.7342800898568</v>
      </c>
      <c r="Y3742" s="181">
        <v>5560.8131658651155</v>
      </c>
    </row>
    <row r="3743" spans="1:25" x14ac:dyDescent="0.25">
      <c r="A3743" s="178" t="s">
        <v>3318</v>
      </c>
      <c r="B3743" s="178" t="s">
        <v>582</v>
      </c>
      <c r="C3743" s="178" t="s">
        <v>240</v>
      </c>
      <c r="D3743" s="178" t="s">
        <v>241</v>
      </c>
      <c r="E3743" s="181">
        <v>13525.560154429286</v>
      </c>
      <c r="F3743" s="181">
        <v>13455.150998873723</v>
      </c>
      <c r="G3743" s="181">
        <v>13423.304253261613</v>
      </c>
      <c r="H3743" s="181">
        <v>13416.913601800972</v>
      </c>
      <c r="I3743" s="181">
        <v>13429.157052163757</v>
      </c>
      <c r="J3743" s="182">
        <v>13453.647533750653</v>
      </c>
      <c r="K3743" s="181">
        <v>13486.210731399175</v>
      </c>
      <c r="L3743" s="181">
        <v>13524.031143192546</v>
      </c>
      <c r="M3743" s="181">
        <v>13564.209081836969</v>
      </c>
      <c r="N3743" s="181">
        <v>13604.587022547705</v>
      </c>
      <c r="O3743" s="181">
        <v>13643.625959944493</v>
      </c>
      <c r="P3743" s="181">
        <v>13682.091863411095</v>
      </c>
      <c r="Q3743" s="181">
        <v>13720.879119091484</v>
      </c>
      <c r="R3743" s="181">
        <v>13758.611727214298</v>
      </c>
      <c r="S3743" s="181">
        <v>13794.936277805515</v>
      </c>
      <c r="T3743" s="181">
        <v>13829.013077362461</v>
      </c>
      <c r="U3743" s="181">
        <v>13859.952478578069</v>
      </c>
      <c r="V3743" s="181">
        <v>13887.455481881252</v>
      </c>
      <c r="W3743" s="181">
        <v>13911.391924777439</v>
      </c>
      <c r="X3743" s="181">
        <v>13931.567208227756</v>
      </c>
      <c r="Y3743" s="181">
        <v>13947.439610443755</v>
      </c>
    </row>
    <row r="3744" spans="1:25" x14ac:dyDescent="0.25">
      <c r="A3744" s="178" t="s">
        <v>3318</v>
      </c>
      <c r="B3744" s="178" t="s">
        <v>585</v>
      </c>
      <c r="C3744" s="178" t="s">
        <v>218</v>
      </c>
      <c r="D3744" s="178" t="s">
        <v>3346</v>
      </c>
      <c r="E3744" s="181">
        <v>18623.870837150909</v>
      </c>
      <c r="F3744" s="181">
        <v>18820.889610715745</v>
      </c>
      <c r="G3744" s="181">
        <v>19022.487975212862</v>
      </c>
      <c r="H3744" s="181">
        <v>19224.748463112956</v>
      </c>
      <c r="I3744" s="181">
        <v>19428.081739684669</v>
      </c>
      <c r="J3744" s="182">
        <v>19630.563649702632</v>
      </c>
      <c r="K3744" s="181">
        <v>19831.514093849873</v>
      </c>
      <c r="L3744" s="181">
        <v>20030.708195201198</v>
      </c>
      <c r="M3744" s="181">
        <v>20226.645886615555</v>
      </c>
      <c r="N3744" s="181">
        <v>20418.050608647514</v>
      </c>
      <c r="O3744" s="181">
        <v>20603.960509255347</v>
      </c>
      <c r="P3744" s="181">
        <v>20786.405546848542</v>
      </c>
      <c r="Q3744" s="181">
        <v>20967.285905950946</v>
      </c>
      <c r="R3744" s="181">
        <v>21144.860517503268</v>
      </c>
      <c r="S3744" s="181">
        <v>21318.840946295015</v>
      </c>
      <c r="T3744" s="181">
        <v>21488.741559070007</v>
      </c>
      <c r="U3744" s="181">
        <v>21653.795262005267</v>
      </c>
      <c r="V3744" s="181">
        <v>21813.547782189919</v>
      </c>
      <c r="W3744" s="181">
        <v>21967.857739179584</v>
      </c>
      <c r="X3744" s="181">
        <v>22116.503403549435</v>
      </c>
      <c r="Y3744" s="181">
        <v>22259.046006339227</v>
      </c>
    </row>
    <row r="3745" spans="1:25" x14ac:dyDescent="0.25">
      <c r="A3745" s="178" t="s">
        <v>3318</v>
      </c>
      <c r="B3745" s="178" t="s">
        <v>585</v>
      </c>
      <c r="C3745" s="178" t="s">
        <v>733</v>
      </c>
      <c r="D3745" s="178" t="s">
        <v>2505</v>
      </c>
      <c r="E3745" s="181">
        <v>1691.7797257364759</v>
      </c>
      <c r="F3745" s="181">
        <v>1775.9687938135039</v>
      </c>
      <c r="G3745" s="181">
        <v>1864.5920103885896</v>
      </c>
      <c r="H3745" s="181">
        <v>1957.4851891756496</v>
      </c>
      <c r="I3745" s="181">
        <v>2054.8922698394576</v>
      </c>
      <c r="J3745" s="182">
        <v>2156.8166318639192</v>
      </c>
      <c r="K3745" s="181">
        <v>2263.3808911487845</v>
      </c>
      <c r="L3745" s="181">
        <v>2374.7581900463247</v>
      </c>
      <c r="M3745" s="181">
        <v>2490.9687484420192</v>
      </c>
      <c r="N3745" s="181">
        <v>2612.0410715989947</v>
      </c>
      <c r="O3745" s="181">
        <v>2738.0271623186854</v>
      </c>
      <c r="P3745" s="181">
        <v>2869.3779553143208</v>
      </c>
      <c r="Q3745" s="181">
        <v>3006.5739912995864</v>
      </c>
      <c r="R3745" s="181">
        <v>3149.6030440984532</v>
      </c>
      <c r="S3745" s="181">
        <v>3298.6474673414082</v>
      </c>
      <c r="T3745" s="181">
        <v>3453.8590895919397</v>
      </c>
      <c r="U3745" s="181">
        <v>3615.3385875072654</v>
      </c>
      <c r="V3745" s="181">
        <v>3783.2285089999723</v>
      </c>
      <c r="W3745" s="181">
        <v>3957.7220769840146</v>
      </c>
      <c r="X3745" s="181">
        <v>4138.9994662832669</v>
      </c>
      <c r="Y3745" s="181">
        <v>4327.1980107360623</v>
      </c>
    </row>
    <row r="3746" spans="1:25" x14ac:dyDescent="0.25">
      <c r="A3746" s="178" t="s">
        <v>3318</v>
      </c>
      <c r="B3746" s="178" t="s">
        <v>585</v>
      </c>
      <c r="C3746" s="178" t="s">
        <v>1465</v>
      </c>
      <c r="D3746" s="178" t="s">
        <v>3347</v>
      </c>
      <c r="E3746" s="181">
        <v>3300.8592958998352</v>
      </c>
      <c r="F3746" s="181">
        <v>3366.9661426916841</v>
      </c>
      <c r="G3746" s="181">
        <v>3434.8475040571666</v>
      </c>
      <c r="H3746" s="181">
        <v>3503.8245324404857</v>
      </c>
      <c r="I3746" s="181">
        <v>3573.9884561302406</v>
      </c>
      <c r="J3746" s="182">
        <v>3645.0000075698299</v>
      </c>
      <c r="K3746" s="181">
        <v>3716.7399639124401</v>
      </c>
      <c r="L3746" s="181">
        <v>3789.1705152319132</v>
      </c>
      <c r="M3746" s="181">
        <v>3862.0087798024829</v>
      </c>
      <c r="N3746" s="181">
        <v>3935.0042160548905</v>
      </c>
      <c r="O3746" s="181">
        <v>4007.9581253237993</v>
      </c>
      <c r="P3746" s="181">
        <v>4081.2519239187814</v>
      </c>
      <c r="Q3746" s="181">
        <v>4155.255804801619</v>
      </c>
      <c r="R3746" s="181">
        <v>4229.625472229035</v>
      </c>
      <c r="S3746" s="181">
        <v>4304.2968794769149</v>
      </c>
      <c r="T3746" s="181">
        <v>4379.1634167709981</v>
      </c>
      <c r="U3746" s="181">
        <v>4454.0566457259829</v>
      </c>
      <c r="V3746" s="181">
        <v>4528.8668851804887</v>
      </c>
      <c r="W3746" s="181">
        <v>4603.5461192026441</v>
      </c>
      <c r="X3746" s="181">
        <v>4678.0277958494962</v>
      </c>
      <c r="Y3746" s="181">
        <v>4752.1968166455954</v>
      </c>
    </row>
    <row r="3747" spans="1:25" x14ac:dyDescent="0.25">
      <c r="A3747" s="178" t="s">
        <v>3318</v>
      </c>
      <c r="B3747" s="178" t="s">
        <v>585</v>
      </c>
      <c r="C3747" s="178" t="s">
        <v>1206</v>
      </c>
      <c r="D3747" s="178" t="s">
        <v>3348</v>
      </c>
      <c r="E3747" s="181">
        <v>4330.0167874764002</v>
      </c>
      <c r="F3747" s="181">
        <v>4477.1159761807003</v>
      </c>
      <c r="G3747" s="181">
        <v>4629.8197517015633</v>
      </c>
      <c r="H3747" s="181">
        <v>4787.3590360318258</v>
      </c>
      <c r="I3747" s="181">
        <v>4949.9843194030182</v>
      </c>
      <c r="J3747" s="182">
        <v>5117.3513825478449</v>
      </c>
      <c r="K3747" s="181">
        <v>5289.4060802738104</v>
      </c>
      <c r="L3747" s="181">
        <v>5466.2049291764351</v>
      </c>
      <c r="M3747" s="181">
        <v>5647.4454470240407</v>
      </c>
      <c r="N3747" s="181">
        <v>5832.8528081120139</v>
      </c>
      <c r="O3747" s="181">
        <v>6022.2116967826478</v>
      </c>
      <c r="P3747" s="181">
        <v>6216.1755878946797</v>
      </c>
      <c r="Q3747" s="181">
        <v>6415.4136294069931</v>
      </c>
      <c r="R3747" s="181">
        <v>6619.5099291008437</v>
      </c>
      <c r="S3747" s="181">
        <v>6828.4663052567366</v>
      </c>
      <c r="T3747" s="181">
        <v>7042.2126003491785</v>
      </c>
      <c r="U3747" s="181">
        <v>7260.5704451946212</v>
      </c>
      <c r="V3747" s="181">
        <v>7483.4453394424891</v>
      </c>
      <c r="W3747" s="181">
        <v>7710.8376776974565</v>
      </c>
      <c r="X3747" s="181">
        <v>7942.713324646591</v>
      </c>
      <c r="Y3747" s="181">
        <v>8178.9496839138801</v>
      </c>
    </row>
    <row r="3748" spans="1:25" x14ac:dyDescent="0.25">
      <c r="A3748" s="178" t="s">
        <v>3318</v>
      </c>
      <c r="B3748" s="178" t="s">
        <v>585</v>
      </c>
      <c r="C3748" s="178" t="s">
        <v>836</v>
      </c>
      <c r="D3748" s="178" t="s">
        <v>3349</v>
      </c>
      <c r="E3748" s="181">
        <v>2266.5968564483869</v>
      </c>
      <c r="F3748" s="181">
        <v>2317.3180253325331</v>
      </c>
      <c r="G3748" s="181">
        <v>2369.4850442175575</v>
      </c>
      <c r="H3748" s="181">
        <v>2422.637754815421</v>
      </c>
      <c r="I3748" s="181">
        <v>2476.84539164743</v>
      </c>
      <c r="J3748" s="182">
        <v>2531.878768775327</v>
      </c>
      <c r="K3748" s="181">
        <v>2587.6597556734264</v>
      </c>
      <c r="L3748" s="181">
        <v>2644.1662896497251</v>
      </c>
      <c r="M3748" s="181">
        <v>2701.2046728943124</v>
      </c>
      <c r="N3748" s="181">
        <v>2758.6020735382699</v>
      </c>
      <c r="O3748" s="181">
        <v>2816.2204801789012</v>
      </c>
      <c r="P3748" s="181">
        <v>2874.3291618293938</v>
      </c>
      <c r="Q3748" s="181">
        <v>2933.1919426159152</v>
      </c>
      <c r="R3748" s="181">
        <v>2992.5695463122597</v>
      </c>
      <c r="S3748" s="181">
        <v>3052.4192102690731</v>
      </c>
      <c r="T3748" s="181">
        <v>3112.6675106625444</v>
      </c>
      <c r="U3748" s="181">
        <v>3173.196286215667</v>
      </c>
      <c r="V3748" s="181">
        <v>3233.9282334240988</v>
      </c>
      <c r="W3748" s="181">
        <v>3294.8294649315767</v>
      </c>
      <c r="X3748" s="181">
        <v>3355.8524803465734</v>
      </c>
      <c r="Y3748" s="181">
        <v>3416.9144331102302</v>
      </c>
    </row>
    <row r="3749" spans="1:25" x14ac:dyDescent="0.25">
      <c r="A3749" s="178" t="s">
        <v>3318</v>
      </c>
      <c r="B3749" s="178" t="s">
        <v>585</v>
      </c>
      <c r="C3749" s="178" t="s">
        <v>1178</v>
      </c>
      <c r="D3749" s="178" t="s">
        <v>3350</v>
      </c>
      <c r="E3749" s="181">
        <v>2648.4469574896916</v>
      </c>
      <c r="F3749" s="181">
        <v>2676.0773452821381</v>
      </c>
      <c r="G3749" s="181">
        <v>2704.3507476445848</v>
      </c>
      <c r="H3749" s="181">
        <v>2732.7100337617799</v>
      </c>
      <c r="I3749" s="181">
        <v>2761.2135303352961</v>
      </c>
      <c r="J3749" s="182">
        <v>2789.5877422535582</v>
      </c>
      <c r="K3749" s="181">
        <v>2817.7360927448622</v>
      </c>
      <c r="L3749" s="181">
        <v>2845.6267312779005</v>
      </c>
      <c r="M3749" s="181">
        <v>2873.0466943577185</v>
      </c>
      <c r="N3749" s="181">
        <v>2899.8148847581015</v>
      </c>
      <c r="O3749" s="181">
        <v>2925.7949990257002</v>
      </c>
      <c r="P3749" s="181">
        <v>2951.2755930161825</v>
      </c>
      <c r="Q3749" s="181">
        <v>2976.5266329869992</v>
      </c>
      <c r="R3749" s="181">
        <v>3001.3010896198552</v>
      </c>
      <c r="S3749" s="181">
        <v>3025.5582335318518</v>
      </c>
      <c r="T3749" s="181">
        <v>3049.2293767703941</v>
      </c>
      <c r="U3749" s="181">
        <v>3072.2059380071587</v>
      </c>
      <c r="V3749" s="181">
        <v>3094.4237749146755</v>
      </c>
      <c r="W3749" s="181">
        <v>3115.863162203183</v>
      </c>
      <c r="X3749" s="181">
        <v>3136.4929912491066</v>
      </c>
      <c r="Y3749" s="181">
        <v>3156.2513961095115</v>
      </c>
    </row>
    <row r="3750" spans="1:25" x14ac:dyDescent="0.25">
      <c r="A3750" s="178" t="s">
        <v>3318</v>
      </c>
      <c r="B3750" s="178" t="s">
        <v>585</v>
      </c>
      <c r="C3750" s="178" t="s">
        <v>684</v>
      </c>
      <c r="D3750" s="178" t="s">
        <v>1046</v>
      </c>
      <c r="E3750" s="181">
        <v>10115.964708869647</v>
      </c>
      <c r="F3750" s="181">
        <v>10144.491814062501</v>
      </c>
      <c r="G3750" s="181">
        <v>10174.434044306341</v>
      </c>
      <c r="H3750" s="181">
        <v>10203.669959230601</v>
      </c>
      <c r="I3750" s="181">
        <v>10232.422231407598</v>
      </c>
      <c r="J3750" s="182">
        <v>10259.686588525978</v>
      </c>
      <c r="K3750" s="181">
        <v>10285.134882154862</v>
      </c>
      <c r="L3750" s="181">
        <v>10308.683757641589</v>
      </c>
      <c r="M3750" s="181">
        <v>10329.601747154589</v>
      </c>
      <c r="N3750" s="181">
        <v>10347.293704009266</v>
      </c>
      <c r="O3750" s="181">
        <v>10361.341871226006</v>
      </c>
      <c r="P3750" s="181">
        <v>10372.835362311265</v>
      </c>
      <c r="Q3750" s="181">
        <v>10382.766801859776</v>
      </c>
      <c r="R3750" s="181">
        <v>10390.30990796577</v>
      </c>
      <c r="S3750" s="181">
        <v>10395.372594925107</v>
      </c>
      <c r="T3750" s="181">
        <v>10397.770977350623</v>
      </c>
      <c r="U3750" s="181">
        <v>10397.192499692179</v>
      </c>
      <c r="V3750" s="181">
        <v>10393.484151672121</v>
      </c>
      <c r="W3750" s="181">
        <v>10386.646573421502</v>
      </c>
      <c r="X3750" s="181">
        <v>10376.643759066927</v>
      </c>
      <c r="Y3750" s="181">
        <v>10363.340836787538</v>
      </c>
    </row>
    <row r="3751" spans="1:25" x14ac:dyDescent="0.25">
      <c r="A3751" s="178" t="s">
        <v>3318</v>
      </c>
      <c r="B3751" s="178" t="s">
        <v>585</v>
      </c>
      <c r="C3751" s="178" t="s">
        <v>717</v>
      </c>
      <c r="D3751" s="178" t="s">
        <v>249</v>
      </c>
      <c r="E3751" s="181">
        <v>3062.9687249302519</v>
      </c>
      <c r="F3751" s="181">
        <v>3084.7156560622857</v>
      </c>
      <c r="G3751" s="181">
        <v>3107.0245676601462</v>
      </c>
      <c r="H3751" s="181">
        <v>3129.2511037480413</v>
      </c>
      <c r="I3751" s="181">
        <v>3151.4618107943488</v>
      </c>
      <c r="J3751" s="182">
        <v>3173.3448893388399</v>
      </c>
      <c r="K3751" s="181">
        <v>3194.7932438260873</v>
      </c>
      <c r="L3751" s="181">
        <v>3215.7743550347259</v>
      </c>
      <c r="M3751" s="181">
        <v>3236.0521613042119</v>
      </c>
      <c r="N3751" s="181">
        <v>3255.4295165825001</v>
      </c>
      <c r="O3751" s="181">
        <v>3273.7620394633714</v>
      </c>
      <c r="P3751" s="181">
        <v>3291.3811290583963</v>
      </c>
      <c r="Q3751" s="181">
        <v>3308.5932137955333</v>
      </c>
      <c r="R3751" s="181">
        <v>3325.1279457990699</v>
      </c>
      <c r="S3751" s="181">
        <v>3340.9463725213577</v>
      </c>
      <c r="T3751" s="181">
        <v>3355.9793254999709</v>
      </c>
      <c r="U3751" s="181">
        <v>3370.1148310217973</v>
      </c>
      <c r="V3751" s="181">
        <v>3383.291028699452</v>
      </c>
      <c r="W3751" s="181">
        <v>3395.4953335424875</v>
      </c>
      <c r="X3751" s="181">
        <v>3406.7030227762825</v>
      </c>
      <c r="Y3751" s="181">
        <v>3416.8564640618029</v>
      </c>
    </row>
    <row r="3752" spans="1:25" x14ac:dyDescent="0.25">
      <c r="A3752" s="178" t="s">
        <v>3318</v>
      </c>
      <c r="B3752" s="178" t="s">
        <v>585</v>
      </c>
      <c r="C3752" s="178" t="s">
        <v>1089</v>
      </c>
      <c r="D3752" s="178" t="s">
        <v>3351</v>
      </c>
      <c r="E3752" s="181">
        <v>4048.2236647828167</v>
      </c>
      <c r="F3752" s="181">
        <v>4139.8777397617778</v>
      </c>
      <c r="G3752" s="181">
        <v>4234.1623506739525</v>
      </c>
      <c r="H3752" s="181">
        <v>4330.2570151899045</v>
      </c>
      <c r="I3752" s="181">
        <v>4428.2868935541346</v>
      </c>
      <c r="J3752" s="182">
        <v>4527.8435987300772</v>
      </c>
      <c r="K3752" s="181">
        <v>4628.7885297908333</v>
      </c>
      <c r="L3752" s="181">
        <v>4731.083262209565</v>
      </c>
      <c r="M3752" s="181">
        <v>4834.3821537265412</v>
      </c>
      <c r="N3752" s="181">
        <v>4938.3765597009397</v>
      </c>
      <c r="O3752" s="181">
        <v>5042.8198683527507</v>
      </c>
      <c r="P3752" s="181">
        <v>5148.1946916290744</v>
      </c>
      <c r="Q3752" s="181">
        <v>5254.9743828803603</v>
      </c>
      <c r="R3752" s="181">
        <v>5362.7312182958585</v>
      </c>
      <c r="S3752" s="181">
        <v>5471.3892795224074</v>
      </c>
      <c r="T3752" s="181">
        <v>5580.8175961784573</v>
      </c>
      <c r="U3752" s="181">
        <v>5690.8048307506442</v>
      </c>
      <c r="V3752" s="181">
        <v>5801.212721158724</v>
      </c>
      <c r="W3752" s="181">
        <v>5911.9807653932094</v>
      </c>
      <c r="X3752" s="181">
        <v>6023.0239666240759</v>
      </c>
      <c r="Y3752" s="181">
        <v>6134.1937854819234</v>
      </c>
    </row>
    <row r="3753" spans="1:25" x14ac:dyDescent="0.25">
      <c r="A3753" s="178" t="s">
        <v>3318</v>
      </c>
      <c r="B3753" s="178" t="s">
        <v>585</v>
      </c>
      <c r="C3753" s="178" t="s">
        <v>240</v>
      </c>
      <c r="D3753" s="178" t="s">
        <v>241</v>
      </c>
      <c r="E3753" s="181">
        <v>44938.856142601689</v>
      </c>
      <c r="F3753" s="181">
        <v>45565.634279764468</v>
      </c>
      <c r="G3753" s="181">
        <v>46209.578737250951</v>
      </c>
      <c r="H3753" s="181">
        <v>46861.345111808419</v>
      </c>
      <c r="I3753" s="181">
        <v>47522.047356347393</v>
      </c>
      <c r="J3753" s="182">
        <v>48187.083487535623</v>
      </c>
      <c r="K3753" s="181">
        <v>48854.850057113043</v>
      </c>
      <c r="L3753" s="181">
        <v>49524.844584903854</v>
      </c>
      <c r="M3753" s="181">
        <v>50193.391162370644</v>
      </c>
      <c r="N3753" s="181">
        <v>50857.314087143262</v>
      </c>
      <c r="O3753" s="181">
        <v>51514.174129049396</v>
      </c>
      <c r="P3753" s="181">
        <v>52169.000539682624</v>
      </c>
      <c r="Q3753" s="181">
        <v>52826.570097097705</v>
      </c>
      <c r="R3753" s="181">
        <v>53482.522088301659</v>
      </c>
      <c r="S3753" s="181">
        <v>54136.114056844912</v>
      </c>
      <c r="T3753" s="181">
        <v>54786.086721710286</v>
      </c>
      <c r="U3753" s="181">
        <v>55430.437662266828</v>
      </c>
      <c r="V3753" s="181">
        <v>56067.933326310733</v>
      </c>
      <c r="W3753" s="181">
        <v>56698.124660491987</v>
      </c>
      <c r="X3753" s="181">
        <v>57320.344097474474</v>
      </c>
      <c r="Y3753" s="181">
        <v>57933.345170556517</v>
      </c>
    </row>
    <row r="3754" spans="1:25" x14ac:dyDescent="0.25">
      <c r="A3754" s="178" t="s">
        <v>3318</v>
      </c>
      <c r="B3754" s="178" t="s">
        <v>586</v>
      </c>
      <c r="C3754" s="178" t="s">
        <v>218</v>
      </c>
      <c r="D3754" s="178" t="s">
        <v>3352</v>
      </c>
      <c r="E3754" s="181">
        <v>14799.280893115079</v>
      </c>
      <c r="F3754" s="181">
        <v>15011.018593434463</v>
      </c>
      <c r="G3754" s="181">
        <v>15239.514717932387</v>
      </c>
      <c r="H3754" s="181">
        <v>15479.870941981748</v>
      </c>
      <c r="I3754" s="181">
        <v>15731.120068130658</v>
      </c>
      <c r="J3754" s="182">
        <v>15990.799299205868</v>
      </c>
      <c r="K3754" s="181">
        <v>16257.686008468936</v>
      </c>
      <c r="L3754" s="181">
        <v>16530.954696354558</v>
      </c>
      <c r="M3754" s="181">
        <v>16808.808914071837</v>
      </c>
      <c r="N3754" s="181">
        <v>17089.716079864163</v>
      </c>
      <c r="O3754" s="181">
        <v>17372.417637501279</v>
      </c>
      <c r="P3754" s="181">
        <v>17658.13558517964</v>
      </c>
      <c r="Q3754" s="181">
        <v>17948.083409296582</v>
      </c>
      <c r="R3754" s="181">
        <v>18240.504938787268</v>
      </c>
      <c r="S3754" s="181">
        <v>18534.932191104013</v>
      </c>
      <c r="T3754" s="181">
        <v>18830.720060026229</v>
      </c>
      <c r="U3754" s="181">
        <v>19126.850399528375</v>
      </c>
      <c r="V3754" s="181">
        <v>19422.59940070855</v>
      </c>
      <c r="W3754" s="181">
        <v>19717.659391426831</v>
      </c>
      <c r="X3754" s="181">
        <v>20011.707560929342</v>
      </c>
      <c r="Y3754" s="181">
        <v>20304.222158101191</v>
      </c>
    </row>
    <row r="3755" spans="1:25" x14ac:dyDescent="0.25">
      <c r="A3755" s="178" t="s">
        <v>3318</v>
      </c>
      <c r="B3755" s="178" t="s">
        <v>586</v>
      </c>
      <c r="C3755" s="178" t="s">
        <v>506</v>
      </c>
      <c r="D3755" s="178" t="s">
        <v>3353</v>
      </c>
      <c r="E3755" s="181">
        <v>1366.6209356194754</v>
      </c>
      <c r="F3755" s="181">
        <v>1413.6496761030537</v>
      </c>
      <c r="G3755" s="181">
        <v>1463.6153367642366</v>
      </c>
      <c r="H3755" s="181">
        <v>1516.1680075906802</v>
      </c>
      <c r="I3755" s="181">
        <v>1571.3170303726322</v>
      </c>
      <c r="J3755" s="182">
        <v>1628.9153768784099</v>
      </c>
      <c r="K3755" s="181">
        <v>1688.9284871883408</v>
      </c>
      <c r="L3755" s="181">
        <v>1751.3568445006899</v>
      </c>
      <c r="M3755" s="181">
        <v>1816.0919242525067</v>
      </c>
      <c r="N3755" s="181">
        <v>1883.0415961636149</v>
      </c>
      <c r="O3755" s="181">
        <v>1952.133463686203</v>
      </c>
      <c r="P3755" s="181">
        <v>2023.570180062977</v>
      </c>
      <c r="Q3755" s="181">
        <v>2097.566226651129</v>
      </c>
      <c r="R3755" s="181">
        <v>2173.9954853878094</v>
      </c>
      <c r="S3755" s="181">
        <v>2252.8743055851687</v>
      </c>
      <c r="T3755" s="181">
        <v>2334.1946338819344</v>
      </c>
      <c r="U3755" s="181">
        <v>2417.8969035946129</v>
      </c>
      <c r="V3755" s="181">
        <v>2503.9511370634814</v>
      </c>
      <c r="W3755" s="181">
        <v>2592.3762616841486</v>
      </c>
      <c r="X3755" s="181">
        <v>2683.1873783997203</v>
      </c>
      <c r="Y3755" s="181">
        <v>2776.3703010209838</v>
      </c>
    </row>
    <row r="3756" spans="1:25" x14ac:dyDescent="0.25">
      <c r="A3756" s="178" t="s">
        <v>3318</v>
      </c>
      <c r="B3756" s="178" t="s">
        <v>586</v>
      </c>
      <c r="C3756" s="178" t="s">
        <v>266</v>
      </c>
      <c r="D3756" s="178" t="s">
        <v>3354</v>
      </c>
      <c r="E3756" s="181">
        <v>3476.7244548707408</v>
      </c>
      <c r="F3756" s="181">
        <v>3447.5480541344855</v>
      </c>
      <c r="G3756" s="181">
        <v>3421.6990523164636</v>
      </c>
      <c r="H3756" s="181">
        <v>3397.8837284735259</v>
      </c>
      <c r="I3756" s="181">
        <v>3375.7581928251893</v>
      </c>
      <c r="J3756" s="182">
        <v>3354.6897623607451</v>
      </c>
      <c r="K3756" s="181">
        <v>3334.3518725257572</v>
      </c>
      <c r="L3756" s="181">
        <v>3314.5237803157979</v>
      </c>
      <c r="M3756" s="181">
        <v>3294.8120828418178</v>
      </c>
      <c r="N3756" s="181">
        <v>3274.9076964916585</v>
      </c>
      <c r="O3756" s="181">
        <v>3254.5802449031835</v>
      </c>
      <c r="P3756" s="181">
        <v>3234.0749172557139</v>
      </c>
      <c r="Q3756" s="181">
        <v>3213.6147675113789</v>
      </c>
      <c r="R3756" s="181">
        <v>3192.8836875613824</v>
      </c>
      <c r="S3756" s="181">
        <v>3171.8142762131833</v>
      </c>
      <c r="T3756" s="181">
        <v>3150.3164537807615</v>
      </c>
      <c r="U3756" s="181">
        <v>3128.2483325140706</v>
      </c>
      <c r="V3756" s="181">
        <v>3105.5292192983256</v>
      </c>
      <c r="W3756" s="181">
        <v>3082.152574418546</v>
      </c>
      <c r="X3756" s="181">
        <v>3058.112285508897</v>
      </c>
      <c r="Y3756" s="181">
        <v>3033.375276144367</v>
      </c>
    </row>
    <row r="3757" spans="1:25" x14ac:dyDescent="0.25">
      <c r="A3757" s="178" t="s">
        <v>3318</v>
      </c>
      <c r="B3757" s="178" t="s">
        <v>586</v>
      </c>
      <c r="C3757" s="178" t="s">
        <v>1233</v>
      </c>
      <c r="D3757" s="178" t="s">
        <v>3355</v>
      </c>
      <c r="E3757" s="181">
        <v>4636.312517407564</v>
      </c>
      <c r="F3757" s="181">
        <v>4597.4049439998153</v>
      </c>
      <c r="G3757" s="181">
        <v>4562.9345531917406</v>
      </c>
      <c r="H3757" s="181">
        <v>4531.1761307247434</v>
      </c>
      <c r="I3757" s="181">
        <v>4501.6710896401619</v>
      </c>
      <c r="J3757" s="182">
        <v>4473.5757288624072</v>
      </c>
      <c r="K3757" s="181">
        <v>4446.4545651223498</v>
      </c>
      <c r="L3757" s="181">
        <v>4420.0132312454134</v>
      </c>
      <c r="M3757" s="181">
        <v>4393.7271131120278</v>
      </c>
      <c r="N3757" s="181">
        <v>4367.184038794685</v>
      </c>
      <c r="O3757" s="181">
        <v>4340.076794757957</v>
      </c>
      <c r="P3757" s="181">
        <v>4312.7323478569906</v>
      </c>
      <c r="Q3757" s="181">
        <v>4285.4481469952298</v>
      </c>
      <c r="R3757" s="181">
        <v>4257.8026528759347</v>
      </c>
      <c r="S3757" s="181">
        <v>4229.7059840613538</v>
      </c>
      <c r="T3757" s="181">
        <v>4201.0380166874083</v>
      </c>
      <c r="U3757" s="181">
        <v>4171.6095393396918</v>
      </c>
      <c r="V3757" s="181">
        <v>4141.3129454180826</v>
      </c>
      <c r="W3757" s="181">
        <v>4110.1395140236955</v>
      </c>
      <c r="X3757" s="181">
        <v>4078.0810941400778</v>
      </c>
      <c r="Y3757" s="181">
        <v>4045.0935773987626</v>
      </c>
    </row>
    <row r="3758" spans="1:25" x14ac:dyDescent="0.25">
      <c r="A3758" s="178" t="s">
        <v>3318</v>
      </c>
      <c r="B3758" s="178" t="s">
        <v>586</v>
      </c>
      <c r="C3758" s="178" t="s">
        <v>240</v>
      </c>
      <c r="D3758" s="178" t="s">
        <v>241</v>
      </c>
      <c r="E3758" s="181">
        <v>16266.868599351221</v>
      </c>
      <c r="F3758" s="181">
        <v>16436.488379500031</v>
      </c>
      <c r="G3758" s="181">
        <v>16622.989459188113</v>
      </c>
      <c r="H3758" s="181">
        <v>16820.853372478676</v>
      </c>
      <c r="I3758" s="181">
        <v>17028.9003632282</v>
      </c>
      <c r="J3758" s="182">
        <v>17244.35532067683</v>
      </c>
      <c r="K3758" s="181">
        <v>17465.81711040283</v>
      </c>
      <c r="L3758" s="181">
        <v>17692.330534672856</v>
      </c>
      <c r="M3758" s="181">
        <v>17921.91934530664</v>
      </c>
      <c r="N3758" s="181">
        <v>18152.917136358104</v>
      </c>
      <c r="O3758" s="181">
        <v>18383.972402101488</v>
      </c>
      <c r="P3758" s="181">
        <v>18616.369011095918</v>
      </c>
      <c r="Q3758" s="181">
        <v>18851.362727080952</v>
      </c>
      <c r="R3758" s="181">
        <v>19087.083079020391</v>
      </c>
      <c r="S3758" s="181">
        <v>19323.030319890073</v>
      </c>
      <c r="T3758" s="181">
        <v>19558.528150862072</v>
      </c>
      <c r="U3758" s="181">
        <v>19792.524285557876</v>
      </c>
      <c r="V3758" s="181">
        <v>20024.285488488447</v>
      </c>
      <c r="W3758" s="181">
        <v>20253.51686179532</v>
      </c>
      <c r="X3758" s="181">
        <v>20479.912455620088</v>
      </c>
      <c r="Y3758" s="181">
        <v>20702.968076063902</v>
      </c>
    </row>
    <row r="3759" spans="1:25" x14ac:dyDescent="0.25">
      <c r="A3759" s="178" t="s">
        <v>3318</v>
      </c>
      <c r="B3759" s="178" t="s">
        <v>587</v>
      </c>
      <c r="C3759" s="178" t="s">
        <v>218</v>
      </c>
      <c r="D3759" s="178" t="s">
        <v>3356</v>
      </c>
      <c r="E3759" s="181">
        <v>340280.2723197848</v>
      </c>
      <c r="F3759" s="181">
        <v>347195.13631447766</v>
      </c>
      <c r="G3759" s="181">
        <v>354142.74959453382</v>
      </c>
      <c r="H3759" s="181">
        <v>361058.8761670306</v>
      </c>
      <c r="I3759" s="181">
        <v>367959.47173920838</v>
      </c>
      <c r="J3759" s="182">
        <v>374804.77269297501</v>
      </c>
      <c r="K3759" s="181">
        <v>381568.5152608988</v>
      </c>
      <c r="L3759" s="181">
        <v>388245.1307942156</v>
      </c>
      <c r="M3759" s="181">
        <v>394803.4847156785</v>
      </c>
      <c r="N3759" s="181">
        <v>401214.34016566403</v>
      </c>
      <c r="O3759" s="181">
        <v>407452.18228024879</v>
      </c>
      <c r="P3759" s="181">
        <v>413556.98061142745</v>
      </c>
      <c r="Q3759" s="181">
        <v>419569.23259039124</v>
      </c>
      <c r="R3759" s="181">
        <v>425455.62420595955</v>
      </c>
      <c r="S3759" s="181">
        <v>431211.20913028769</v>
      </c>
      <c r="T3759" s="181">
        <v>436829.33554688923</v>
      </c>
      <c r="U3759" s="181">
        <v>442318.8458561271</v>
      </c>
      <c r="V3759" s="181">
        <v>447693.02906865114</v>
      </c>
      <c r="W3759" s="181">
        <v>452952.16381586919</v>
      </c>
      <c r="X3759" s="181">
        <v>458094.09034447535</v>
      </c>
      <c r="Y3759" s="181">
        <v>463113.45396780712</v>
      </c>
    </row>
    <row r="3760" spans="1:25" x14ac:dyDescent="0.25">
      <c r="A3760" s="178" t="s">
        <v>3318</v>
      </c>
      <c r="B3760" s="178" t="s">
        <v>587</v>
      </c>
      <c r="C3760" s="178" t="s">
        <v>592</v>
      </c>
      <c r="D3760" s="178" t="s">
        <v>3357</v>
      </c>
      <c r="E3760" s="181">
        <v>7249.0105869970348</v>
      </c>
      <c r="F3760" s="181">
        <v>7328.0918212548286</v>
      </c>
      <c r="G3760" s="181">
        <v>7405.7821380491941</v>
      </c>
      <c r="H3760" s="181">
        <v>7480.7632490684136</v>
      </c>
      <c r="I3760" s="181">
        <v>7553.4120791193791</v>
      </c>
      <c r="J3760" s="182">
        <v>7622.9594851789643</v>
      </c>
      <c r="K3760" s="181">
        <v>7688.9376391457236</v>
      </c>
      <c r="L3760" s="181">
        <v>7751.3104536246228</v>
      </c>
      <c r="M3760" s="181">
        <v>7809.5390067700009</v>
      </c>
      <c r="N3760" s="181">
        <v>7863.1430321085172</v>
      </c>
      <c r="O3760" s="181">
        <v>7911.7341202650059</v>
      </c>
      <c r="P3760" s="181">
        <v>7956.2001347029736</v>
      </c>
      <c r="Q3760" s="181">
        <v>7997.4085752464616</v>
      </c>
      <c r="R3760" s="181">
        <v>8034.8028877805245</v>
      </c>
      <c r="S3760" s="181">
        <v>8068.3793067252454</v>
      </c>
      <c r="T3760" s="181">
        <v>8098.1043487281004</v>
      </c>
      <c r="U3760" s="181">
        <v>8124.2321277091351</v>
      </c>
      <c r="V3760" s="181">
        <v>8147.0901032224683</v>
      </c>
      <c r="W3760" s="181">
        <v>8166.7607590637654</v>
      </c>
      <c r="X3760" s="181">
        <v>8183.2815055566534</v>
      </c>
      <c r="Y3760" s="181">
        <v>8196.6333222866051</v>
      </c>
    </row>
    <row r="3761" spans="1:25" x14ac:dyDescent="0.25">
      <c r="A3761" s="178" t="s">
        <v>3318</v>
      </c>
      <c r="B3761" s="178" t="s">
        <v>587</v>
      </c>
      <c r="C3761" s="178" t="s">
        <v>295</v>
      </c>
      <c r="D3761" s="178" t="s">
        <v>3358</v>
      </c>
      <c r="E3761" s="181">
        <v>1923.9370927553828</v>
      </c>
      <c r="F3761" s="181">
        <v>1969.4654434420502</v>
      </c>
      <c r="G3761" s="181">
        <v>2015.4578655266223</v>
      </c>
      <c r="H3761" s="181">
        <v>2061.5507514245737</v>
      </c>
      <c r="I3761" s="181">
        <v>2107.8350780452997</v>
      </c>
      <c r="J3761" s="182">
        <v>2154.0827835922923</v>
      </c>
      <c r="K3761" s="181">
        <v>2200.1406519463158</v>
      </c>
      <c r="L3761" s="181">
        <v>2245.9731875105913</v>
      </c>
      <c r="M3761" s="181">
        <v>2291.3960661349597</v>
      </c>
      <c r="N3761" s="181">
        <v>2336.2336189016282</v>
      </c>
      <c r="O3761" s="181">
        <v>2380.3296510077748</v>
      </c>
      <c r="P3761" s="181">
        <v>2423.9097768461465</v>
      </c>
      <c r="Q3761" s="181">
        <v>2467.2057256160069</v>
      </c>
      <c r="R3761" s="181">
        <v>2510.0168449326979</v>
      </c>
      <c r="S3761" s="181">
        <v>2552.3077830841789</v>
      </c>
      <c r="T3761" s="181">
        <v>2594.0326343430411</v>
      </c>
      <c r="U3761" s="181">
        <v>2635.237241683732</v>
      </c>
      <c r="V3761" s="181">
        <v>2675.9946697361929</v>
      </c>
      <c r="W3761" s="181">
        <v>2716.3009580824732</v>
      </c>
      <c r="X3761" s="181">
        <v>2756.1374580837546</v>
      </c>
      <c r="Y3761" s="181">
        <v>2795.4660257837209</v>
      </c>
    </row>
    <row r="3762" spans="1:25" x14ac:dyDescent="0.25">
      <c r="A3762" s="178" t="s">
        <v>3318</v>
      </c>
      <c r="B3762" s="178" t="s">
        <v>587</v>
      </c>
      <c r="C3762" s="178" t="s">
        <v>1017</v>
      </c>
      <c r="D3762" s="178" t="s">
        <v>711</v>
      </c>
      <c r="E3762" s="181">
        <v>4441.8207587790321</v>
      </c>
      <c r="F3762" s="181">
        <v>4380.4827106285138</v>
      </c>
      <c r="G3762" s="181">
        <v>4318.6774872758187</v>
      </c>
      <c r="H3762" s="181">
        <v>4255.7344798590266</v>
      </c>
      <c r="I3762" s="181">
        <v>4191.9931541220358</v>
      </c>
      <c r="J3762" s="182">
        <v>4127.1454112335186</v>
      </c>
      <c r="K3762" s="181">
        <v>4061.0774332480942</v>
      </c>
      <c r="L3762" s="181">
        <v>3993.915166917674</v>
      </c>
      <c r="M3762" s="181">
        <v>3925.5261578432446</v>
      </c>
      <c r="N3762" s="181">
        <v>3855.8259829477852</v>
      </c>
      <c r="O3762" s="181">
        <v>3784.7892950848418</v>
      </c>
      <c r="P3762" s="181">
        <v>3712.9961117784146</v>
      </c>
      <c r="Q3762" s="181">
        <v>3640.9679170789227</v>
      </c>
      <c r="R3762" s="181">
        <v>3568.5482056745295</v>
      </c>
      <c r="S3762" s="181">
        <v>3495.838978207154</v>
      </c>
      <c r="T3762" s="181">
        <v>3422.9239870227784</v>
      </c>
      <c r="U3762" s="181">
        <v>3350.0013547082685</v>
      </c>
      <c r="V3762" s="181">
        <v>3277.2830447746933</v>
      </c>
      <c r="W3762" s="181">
        <v>3204.8671954945598</v>
      </c>
      <c r="X3762" s="181">
        <v>3132.8273987174289</v>
      </c>
      <c r="Y3762" s="181">
        <v>3061.2109430548967</v>
      </c>
    </row>
    <row r="3763" spans="1:25" x14ac:dyDescent="0.25">
      <c r="A3763" s="178" t="s">
        <v>3318</v>
      </c>
      <c r="B3763" s="178" t="s">
        <v>587</v>
      </c>
      <c r="C3763" s="178" t="s">
        <v>408</v>
      </c>
      <c r="D3763" s="178" t="s">
        <v>3359</v>
      </c>
      <c r="E3763" s="181">
        <v>1113.2664686560106</v>
      </c>
      <c r="F3763" s="181">
        <v>1172.5924318697294</v>
      </c>
      <c r="G3763" s="181">
        <v>1234.7041457312437</v>
      </c>
      <c r="H3763" s="181">
        <v>1299.4921936106814</v>
      </c>
      <c r="I3763" s="181">
        <v>1367.1203028447169</v>
      </c>
      <c r="J3763" s="182">
        <v>1437.5499905829186</v>
      </c>
      <c r="K3763" s="181">
        <v>1510.7808567638301</v>
      </c>
      <c r="L3763" s="181">
        <v>1586.8871965807027</v>
      </c>
      <c r="M3763" s="181">
        <v>1665.8355007967091</v>
      </c>
      <c r="N3763" s="181">
        <v>1747.5864968823726</v>
      </c>
      <c r="O3763" s="181">
        <v>1832.1033921751341</v>
      </c>
      <c r="P3763" s="181">
        <v>1919.6399692329428</v>
      </c>
      <c r="Q3763" s="181">
        <v>2010.4772303849441</v>
      </c>
      <c r="R3763" s="181">
        <v>2104.557965163342</v>
      </c>
      <c r="S3763" s="181">
        <v>2201.9515648479337</v>
      </c>
      <c r="T3763" s="181">
        <v>2302.7172459496524</v>
      </c>
      <c r="U3763" s="181">
        <v>2406.9959453868396</v>
      </c>
      <c r="V3763" s="181">
        <v>2514.9615196963996</v>
      </c>
      <c r="W3763" s="181">
        <v>2626.7240378067436</v>
      </c>
      <c r="X3763" s="181">
        <v>2742.3816629990388</v>
      </c>
      <c r="Y3763" s="181">
        <v>2862.0136613412678</v>
      </c>
    </row>
    <row r="3764" spans="1:25" x14ac:dyDescent="0.25">
      <c r="A3764" s="178" t="s">
        <v>3318</v>
      </c>
      <c r="B3764" s="178" t="s">
        <v>587</v>
      </c>
      <c r="C3764" s="178" t="s">
        <v>240</v>
      </c>
      <c r="D3764" s="178" t="s">
        <v>241</v>
      </c>
      <c r="E3764" s="181">
        <v>33713.879586599243</v>
      </c>
      <c r="F3764" s="181">
        <v>34734.171443691208</v>
      </c>
      <c r="G3764" s="181">
        <v>35796.429038609444</v>
      </c>
      <c r="H3764" s="181">
        <v>36896.100318307581</v>
      </c>
      <c r="I3764" s="181">
        <v>38036.691238176994</v>
      </c>
      <c r="J3764" s="182">
        <v>39216.004977060897</v>
      </c>
      <c r="K3764" s="181">
        <v>40433.119600316895</v>
      </c>
      <c r="L3764" s="181">
        <v>41689.227872800591</v>
      </c>
      <c r="M3764" s="181">
        <v>42982.736614110829</v>
      </c>
      <c r="N3764" s="181">
        <v>44312.096130453996</v>
      </c>
      <c r="O3764" s="181">
        <v>45675.996456503439</v>
      </c>
      <c r="P3764" s="181">
        <v>47080.407473141306</v>
      </c>
      <c r="Q3764" s="181">
        <v>48531.64236935068</v>
      </c>
      <c r="R3764" s="181">
        <v>50027.656840511343</v>
      </c>
      <c r="S3764" s="181">
        <v>51569.565883023221</v>
      </c>
      <c r="T3764" s="181">
        <v>53158.252607575676</v>
      </c>
      <c r="U3764" s="181">
        <v>54796.476462780178</v>
      </c>
      <c r="V3764" s="181">
        <v>56487.650957569756</v>
      </c>
      <c r="W3764" s="181">
        <v>58233.661664861975</v>
      </c>
      <c r="X3764" s="181">
        <v>60036.103781898768</v>
      </c>
      <c r="Y3764" s="181">
        <v>61896.150518637027</v>
      </c>
    </row>
    <row r="3765" spans="1:25" x14ac:dyDescent="0.25">
      <c r="A3765" s="178" t="s">
        <v>3318</v>
      </c>
      <c r="B3765" s="178" t="s">
        <v>594</v>
      </c>
      <c r="C3765" s="178" t="s">
        <v>218</v>
      </c>
      <c r="D3765" s="178" t="s">
        <v>1604</v>
      </c>
      <c r="E3765" s="181">
        <v>22141.985584890848</v>
      </c>
      <c r="F3765" s="181">
        <v>22348.243931942703</v>
      </c>
      <c r="G3765" s="181">
        <v>22593.381638205938</v>
      </c>
      <c r="H3765" s="181">
        <v>22866.004044930323</v>
      </c>
      <c r="I3765" s="181">
        <v>23161.58083585888</v>
      </c>
      <c r="J3765" s="182">
        <v>23473.990351564869</v>
      </c>
      <c r="K3765" s="181">
        <v>23799.057611744756</v>
      </c>
      <c r="L3765" s="181">
        <v>24134.237629457046</v>
      </c>
      <c r="M3765" s="181">
        <v>24475.995883834352</v>
      </c>
      <c r="N3765" s="181">
        <v>24821.415274920655</v>
      </c>
      <c r="O3765" s="181">
        <v>25168.246221322312</v>
      </c>
      <c r="P3765" s="181">
        <v>25518.040744315669</v>
      </c>
      <c r="Q3765" s="181">
        <v>25872.414353874912</v>
      </c>
      <c r="R3765" s="181">
        <v>26228.698038136339</v>
      </c>
      <c r="S3765" s="181">
        <v>26586.079854905191</v>
      </c>
      <c r="T3765" s="181">
        <v>26943.294593217706</v>
      </c>
      <c r="U3765" s="181">
        <v>27299.676428873543</v>
      </c>
      <c r="V3765" s="181">
        <v>27655.249961514983</v>
      </c>
      <c r="W3765" s="181">
        <v>28009.570308207127</v>
      </c>
      <c r="X3765" s="181">
        <v>28362.106709032578</v>
      </c>
      <c r="Y3765" s="181">
        <v>28711.923119061445</v>
      </c>
    </row>
    <row r="3766" spans="1:25" x14ac:dyDescent="0.25">
      <c r="A3766" s="178" t="s">
        <v>3318</v>
      </c>
      <c r="B3766" s="178" t="s">
        <v>594</v>
      </c>
      <c r="C3766" s="178" t="s">
        <v>503</v>
      </c>
      <c r="D3766" s="178" t="s">
        <v>3360</v>
      </c>
      <c r="E3766" s="181">
        <v>2795.6691919565997</v>
      </c>
      <c r="F3766" s="181">
        <v>2778.6711287930475</v>
      </c>
      <c r="G3766" s="181">
        <v>2766.3015023070857</v>
      </c>
      <c r="H3766" s="181">
        <v>2756.9765932852119</v>
      </c>
      <c r="I3766" s="181">
        <v>2750.0179553843182</v>
      </c>
      <c r="J3766" s="182">
        <v>2744.5982501348403</v>
      </c>
      <c r="K3766" s="181">
        <v>2740.1614325892051</v>
      </c>
      <c r="L3766" s="181">
        <v>2736.3679956753635</v>
      </c>
      <c r="M3766" s="181">
        <v>2732.787219556838</v>
      </c>
      <c r="N3766" s="181">
        <v>2729.0815648854309</v>
      </c>
      <c r="O3766" s="181">
        <v>2725.0059686277909</v>
      </c>
      <c r="P3766" s="181">
        <v>2720.7357240831479</v>
      </c>
      <c r="Q3766" s="181">
        <v>2716.4425163584347</v>
      </c>
      <c r="R3766" s="181">
        <v>2711.8447508850359</v>
      </c>
      <c r="S3766" s="181">
        <v>2706.8670371774069</v>
      </c>
      <c r="T3766" s="181">
        <v>2701.3934776747851</v>
      </c>
      <c r="U3766" s="181">
        <v>2695.374873888019</v>
      </c>
      <c r="V3766" s="181">
        <v>2688.8327728757376</v>
      </c>
      <c r="W3766" s="181">
        <v>2681.7431490297949</v>
      </c>
      <c r="X3766" s="181">
        <v>2674.0760158451048</v>
      </c>
      <c r="Y3766" s="181">
        <v>2665.7662988871148</v>
      </c>
    </row>
    <row r="3767" spans="1:25" x14ac:dyDescent="0.25">
      <c r="A3767" s="178" t="s">
        <v>3318</v>
      </c>
      <c r="B3767" s="178" t="s">
        <v>594</v>
      </c>
      <c r="C3767" s="178" t="s">
        <v>510</v>
      </c>
      <c r="D3767" s="178" t="s">
        <v>3361</v>
      </c>
      <c r="E3767" s="181">
        <v>2446.8480085749297</v>
      </c>
      <c r="F3767" s="181">
        <v>2462.3450128372019</v>
      </c>
      <c r="G3767" s="181">
        <v>2482.000195749577</v>
      </c>
      <c r="H3767" s="181">
        <v>2504.5281708161169</v>
      </c>
      <c r="I3767" s="181">
        <v>2529.4081562568176</v>
      </c>
      <c r="J3767" s="182">
        <v>2555.9520992901321</v>
      </c>
      <c r="K3767" s="181">
        <v>2583.6912891186003</v>
      </c>
      <c r="L3767" s="181">
        <v>2612.3388976627521</v>
      </c>
      <c r="M3767" s="181">
        <v>2641.5046280767419</v>
      </c>
      <c r="N3767" s="181">
        <v>2670.869181680594</v>
      </c>
      <c r="O3767" s="181">
        <v>2700.1886177884812</v>
      </c>
      <c r="P3767" s="181">
        <v>2729.6285168053455</v>
      </c>
      <c r="Q3767" s="181">
        <v>2759.3592728152253</v>
      </c>
      <c r="R3767" s="181">
        <v>2789.0936515415947</v>
      </c>
      <c r="S3767" s="181">
        <v>2818.7446872291316</v>
      </c>
      <c r="T3767" s="181">
        <v>2848.1785232550633</v>
      </c>
      <c r="U3767" s="181">
        <v>2877.3260599370315</v>
      </c>
      <c r="V3767" s="181">
        <v>2906.191576435403</v>
      </c>
      <c r="W3767" s="181">
        <v>2934.7301225890669</v>
      </c>
      <c r="X3767" s="181">
        <v>2962.8883197017203</v>
      </c>
      <c r="Y3767" s="181">
        <v>2990.571220184444</v>
      </c>
    </row>
    <row r="3768" spans="1:25" x14ac:dyDescent="0.25">
      <c r="A3768" s="178" t="s">
        <v>3318</v>
      </c>
      <c r="B3768" s="178" t="s">
        <v>594</v>
      </c>
      <c r="C3768" s="178" t="s">
        <v>512</v>
      </c>
      <c r="D3768" s="178" t="s">
        <v>3362</v>
      </c>
      <c r="E3768" s="181">
        <v>1854.2599748183502</v>
      </c>
      <c r="F3768" s="181">
        <v>1876.7636566561903</v>
      </c>
      <c r="G3768" s="181">
        <v>1902.6527866564911</v>
      </c>
      <c r="H3768" s="181">
        <v>1930.993005538279</v>
      </c>
      <c r="I3768" s="181">
        <v>1961.4206529567641</v>
      </c>
      <c r="J3768" s="182">
        <v>1993.4327519203939</v>
      </c>
      <c r="K3768" s="181">
        <v>2026.6863826667197</v>
      </c>
      <c r="L3768" s="181">
        <v>2060.9739153455262</v>
      </c>
      <c r="M3768" s="181">
        <v>2096.0006046797789</v>
      </c>
      <c r="N3768" s="181">
        <v>2131.5213851507096</v>
      </c>
      <c r="O3768" s="181">
        <v>2167.3459026145974</v>
      </c>
      <c r="P3768" s="181">
        <v>2203.6099419404304</v>
      </c>
      <c r="Q3768" s="181">
        <v>2240.4562926507469</v>
      </c>
      <c r="R3768" s="181">
        <v>2277.6572621302034</v>
      </c>
      <c r="S3768" s="181">
        <v>2315.1443035984057</v>
      </c>
      <c r="T3768" s="181">
        <v>2352.8085089608021</v>
      </c>
      <c r="U3768" s="181">
        <v>2390.5922296841368</v>
      </c>
      <c r="V3768" s="181">
        <v>2428.4977959481466</v>
      </c>
      <c r="W3768" s="181">
        <v>2466.4862195062647</v>
      </c>
      <c r="X3768" s="181">
        <v>2504.510490331676</v>
      </c>
      <c r="Y3768" s="181">
        <v>2542.4871834804098</v>
      </c>
    </row>
    <row r="3769" spans="1:25" x14ac:dyDescent="0.25">
      <c r="A3769" s="178" t="s">
        <v>3318</v>
      </c>
      <c r="B3769" s="178" t="s">
        <v>594</v>
      </c>
      <c r="C3769" s="178" t="s">
        <v>240</v>
      </c>
      <c r="D3769" s="178" t="s">
        <v>241</v>
      </c>
      <c r="E3769" s="181">
        <v>1390.1850086234388</v>
      </c>
      <c r="F3769" s="181">
        <v>1409.2861384729426</v>
      </c>
      <c r="G3769" s="181">
        <v>1430.9909066696546</v>
      </c>
      <c r="H3769" s="181">
        <v>1454.6077209814978</v>
      </c>
      <c r="I3769" s="181">
        <v>1479.8711549504667</v>
      </c>
      <c r="J3769" s="182">
        <v>1506.4087935132</v>
      </c>
      <c r="K3769" s="181">
        <v>1533.9669819929782</v>
      </c>
      <c r="L3769" s="181">
        <v>1562.3930006513829</v>
      </c>
      <c r="M3769" s="181">
        <v>1591.4670014721585</v>
      </c>
      <c r="N3769" s="181">
        <v>1621.0055107225617</v>
      </c>
      <c r="O3769" s="181">
        <v>1650.8655551235308</v>
      </c>
      <c r="P3769" s="181">
        <v>1681.1520617833962</v>
      </c>
      <c r="Q3769" s="181">
        <v>1711.9759724539913</v>
      </c>
      <c r="R3769" s="181">
        <v>1743.1653859747084</v>
      </c>
      <c r="S3769" s="181">
        <v>1774.6692951712671</v>
      </c>
      <c r="T3769" s="181">
        <v>1806.4053761320577</v>
      </c>
      <c r="U3769" s="181">
        <v>1838.3301957174913</v>
      </c>
      <c r="V3769" s="181">
        <v>1870.4462379426368</v>
      </c>
      <c r="W3769" s="181">
        <v>1902.7241260497412</v>
      </c>
      <c r="X3769" s="181">
        <v>1935.1280961484154</v>
      </c>
      <c r="Y3769" s="181">
        <v>1967.5939740786698</v>
      </c>
    </row>
    <row r="3770" spans="1:25" x14ac:dyDescent="0.25">
      <c r="A3770" s="178" t="s">
        <v>3318</v>
      </c>
      <c r="B3770" s="178" t="s">
        <v>596</v>
      </c>
      <c r="C3770" s="178" t="s">
        <v>1417</v>
      </c>
      <c r="D3770" s="178" t="s">
        <v>3363</v>
      </c>
      <c r="E3770" s="181">
        <v>1049.3313562613573</v>
      </c>
      <c r="F3770" s="181">
        <v>1097.9918305691683</v>
      </c>
      <c r="G3770" s="181">
        <v>1149.895154039011</v>
      </c>
      <c r="H3770" s="181">
        <v>1204.8073807215758</v>
      </c>
      <c r="I3770" s="181">
        <v>1262.8156910963451</v>
      </c>
      <c r="J3770" s="182">
        <v>1323.8253692092301</v>
      </c>
      <c r="K3770" s="181">
        <v>1387.9274558213924</v>
      </c>
      <c r="L3770" s="181">
        <v>1455.1781948820121</v>
      </c>
      <c r="M3770" s="181">
        <v>1525.5199113454796</v>
      </c>
      <c r="N3770" s="181">
        <v>1598.9110616132984</v>
      </c>
      <c r="O3770" s="181">
        <v>1675.3280554157075</v>
      </c>
      <c r="P3770" s="181">
        <v>1755.0021432385333</v>
      </c>
      <c r="Q3770" s="181">
        <v>1838.1756390398134</v>
      </c>
      <c r="R3770" s="181">
        <v>1924.7484811199824</v>
      </c>
      <c r="S3770" s="181">
        <v>2014.7352575809264</v>
      </c>
      <c r="T3770" s="181">
        <v>2108.2249062130563</v>
      </c>
      <c r="U3770" s="181">
        <v>2205.0820180883743</v>
      </c>
      <c r="V3770" s="181">
        <v>2305.0848329927326</v>
      </c>
      <c r="W3770" s="181">
        <v>2408.2423188207522</v>
      </c>
      <c r="X3770" s="181">
        <v>2514.5513827650161</v>
      </c>
      <c r="Y3770" s="181">
        <v>2624.0462401463005</v>
      </c>
    </row>
    <row r="3771" spans="1:25" x14ac:dyDescent="0.25">
      <c r="A3771" s="178" t="s">
        <v>3318</v>
      </c>
      <c r="B3771" s="178" t="s">
        <v>596</v>
      </c>
      <c r="C3771" s="178" t="s">
        <v>240</v>
      </c>
      <c r="D3771" s="178" t="s">
        <v>241</v>
      </c>
      <c r="E3771" s="181">
        <v>12832.873356923916</v>
      </c>
      <c r="F3771" s="181">
        <v>12993.063884290837</v>
      </c>
      <c r="G3771" s="181">
        <v>13169.167219036301</v>
      </c>
      <c r="H3771" s="181">
        <v>13356.414902636932</v>
      </c>
      <c r="I3771" s="181">
        <v>13553.9942506022</v>
      </c>
      <c r="J3771" s="182">
        <v>13759.230172923024</v>
      </c>
      <c r="K3771" s="181">
        <v>13971.583124516817</v>
      </c>
      <c r="L3771" s="181">
        <v>14190.183408885181</v>
      </c>
      <c r="M3771" s="181">
        <v>14413.137273330121</v>
      </c>
      <c r="N3771" s="181">
        <v>14638.881054407049</v>
      </c>
      <c r="O3771" s="181">
        <v>14866.159673740627</v>
      </c>
      <c r="P3771" s="181">
        <v>15096.027785858016</v>
      </c>
      <c r="Q3771" s="181">
        <v>15329.4733127366</v>
      </c>
      <c r="R3771" s="181">
        <v>15564.560297411943</v>
      </c>
      <c r="S3771" s="181">
        <v>15800.445613547919</v>
      </c>
      <c r="T3771" s="181">
        <v>16036.921659150756</v>
      </c>
      <c r="U3771" s="181">
        <v>16272.122507375538</v>
      </c>
      <c r="V3771" s="181">
        <v>16503.759403609733</v>
      </c>
      <c r="W3771" s="181">
        <v>16731.399467138988</v>
      </c>
      <c r="X3771" s="181">
        <v>16954.571419310156</v>
      </c>
      <c r="Y3771" s="181">
        <v>17173.097411074705</v>
      </c>
    </row>
    <row r="3772" spans="1:25" x14ac:dyDescent="0.25">
      <c r="A3772" s="178" t="s">
        <v>3318</v>
      </c>
      <c r="B3772" s="178" t="s">
        <v>598</v>
      </c>
      <c r="C3772" s="178" t="s">
        <v>218</v>
      </c>
      <c r="D3772" s="178" t="s">
        <v>3364</v>
      </c>
      <c r="E3772" s="181">
        <v>7853.0563303426406</v>
      </c>
      <c r="F3772" s="181">
        <v>8029.7774238904285</v>
      </c>
      <c r="G3772" s="181">
        <v>8129.4982106890457</v>
      </c>
      <c r="H3772" s="181">
        <v>8165.8114416496928</v>
      </c>
      <c r="I3772" s="181">
        <v>8151.9897794835852</v>
      </c>
      <c r="J3772" s="182">
        <v>8097.7213516574802</v>
      </c>
      <c r="K3772" s="181">
        <v>8011.2622364816561</v>
      </c>
      <c r="L3772" s="181">
        <v>7899.4619949498456</v>
      </c>
      <c r="M3772" s="181">
        <v>7767.2714135137467</v>
      </c>
      <c r="N3772" s="181">
        <v>7618.6506042533556</v>
      </c>
      <c r="O3772" s="181">
        <v>7456.8517318084141</v>
      </c>
      <c r="P3772" s="181">
        <v>7285.6793166025036</v>
      </c>
      <c r="Q3772" s="181">
        <v>7108.2665085134231</v>
      </c>
      <c r="R3772" s="181">
        <v>6925.9318232177211</v>
      </c>
      <c r="S3772" s="181">
        <v>6740.1769327032089</v>
      </c>
      <c r="T3772" s="181">
        <v>6552.1347240001342</v>
      </c>
      <c r="U3772" s="181">
        <v>6362.6130951858322</v>
      </c>
      <c r="V3772" s="181">
        <v>6172.4203168113927</v>
      </c>
      <c r="W3772" s="181">
        <v>5982.3793604284883</v>
      </c>
      <c r="X3772" s="181">
        <v>5793.1466895946705</v>
      </c>
      <c r="Y3772" s="181">
        <v>5605.199932380915</v>
      </c>
    </row>
    <row r="3773" spans="1:25" x14ac:dyDescent="0.25">
      <c r="A3773" s="178" t="s">
        <v>3318</v>
      </c>
      <c r="B3773" s="178" t="s">
        <v>598</v>
      </c>
      <c r="C3773" s="178" t="s">
        <v>512</v>
      </c>
      <c r="D3773" s="178" t="s">
        <v>3365</v>
      </c>
      <c r="E3773" s="181">
        <v>13417.601332484726</v>
      </c>
      <c r="F3773" s="181">
        <v>13868.884681624444</v>
      </c>
      <c r="G3773" s="181">
        <v>14193.961670921999</v>
      </c>
      <c r="H3773" s="181">
        <v>14412.558869656605</v>
      </c>
      <c r="I3773" s="181">
        <v>14544.78252393084</v>
      </c>
      <c r="J3773" s="182">
        <v>14605.226362209565</v>
      </c>
      <c r="K3773" s="181">
        <v>14606.570882269954</v>
      </c>
      <c r="L3773" s="181">
        <v>14559.507859911511</v>
      </c>
      <c r="M3773" s="181">
        <v>14471.698996630761</v>
      </c>
      <c r="N3773" s="181">
        <v>14349.307927824955</v>
      </c>
      <c r="O3773" s="181">
        <v>14197.447285208076</v>
      </c>
      <c r="P3773" s="181">
        <v>14022.539341132095</v>
      </c>
      <c r="Q3773" s="181">
        <v>13829.999882967191</v>
      </c>
      <c r="R3773" s="181">
        <v>13621.926883315455</v>
      </c>
      <c r="S3773" s="181">
        <v>13400.885248844959</v>
      </c>
      <c r="T3773" s="181">
        <v>13168.820214745454</v>
      </c>
      <c r="U3773" s="181">
        <v>12927.10937616939</v>
      </c>
      <c r="V3773" s="181">
        <v>12677.197580388192</v>
      </c>
      <c r="W3773" s="181">
        <v>12420.628579117152</v>
      </c>
      <c r="X3773" s="181">
        <v>12158.668271648194</v>
      </c>
      <c r="Y3773" s="181">
        <v>11892.26151182379</v>
      </c>
    </row>
    <row r="3774" spans="1:25" x14ac:dyDescent="0.25">
      <c r="A3774" s="178" t="s">
        <v>3318</v>
      </c>
      <c r="B3774" s="178" t="s">
        <v>598</v>
      </c>
      <c r="C3774" s="178" t="s">
        <v>590</v>
      </c>
      <c r="D3774" s="178" t="s">
        <v>3366</v>
      </c>
      <c r="E3774" s="181">
        <v>3248.3748530545936</v>
      </c>
      <c r="F3774" s="181">
        <v>3380.2420940446227</v>
      </c>
      <c r="G3774" s="181">
        <v>3482.7709192603161</v>
      </c>
      <c r="H3774" s="181">
        <v>3560.2245311491943</v>
      </c>
      <c r="I3774" s="181">
        <v>3617.0835353846778</v>
      </c>
      <c r="J3774" s="182">
        <v>3656.5760625300895</v>
      </c>
      <c r="K3774" s="181">
        <v>3681.5406724486998</v>
      </c>
      <c r="L3774" s="181">
        <v>3694.3925529361709</v>
      </c>
      <c r="M3774" s="181">
        <v>3696.8419056138064</v>
      </c>
      <c r="N3774" s="181">
        <v>3690.2630586863179</v>
      </c>
      <c r="O3774" s="181">
        <v>3675.7980910804663</v>
      </c>
      <c r="P3774" s="181">
        <v>3654.9636567324455</v>
      </c>
      <c r="Q3774" s="181">
        <v>3629.0552902170652</v>
      </c>
      <c r="R3774" s="181">
        <v>3598.5286609941581</v>
      </c>
      <c r="S3774" s="181">
        <v>3563.9772428950951</v>
      </c>
      <c r="T3774" s="181">
        <v>3525.8458026301405</v>
      </c>
      <c r="U3774" s="181">
        <v>3484.4391342016265</v>
      </c>
      <c r="V3774" s="181">
        <v>3440.0894165088775</v>
      </c>
      <c r="W3774" s="181">
        <v>3393.1656337476138</v>
      </c>
      <c r="X3774" s="181">
        <v>3343.9710359494593</v>
      </c>
      <c r="Y3774" s="181">
        <v>3292.7287903498195</v>
      </c>
    </row>
    <row r="3775" spans="1:25" x14ac:dyDescent="0.25">
      <c r="A3775" s="178" t="s">
        <v>3318</v>
      </c>
      <c r="B3775" s="178" t="s">
        <v>598</v>
      </c>
      <c r="C3775" s="178" t="s">
        <v>266</v>
      </c>
      <c r="D3775" s="178" t="s">
        <v>3367</v>
      </c>
      <c r="E3775" s="181">
        <v>1393.1850520827015</v>
      </c>
      <c r="F3775" s="181">
        <v>1492.5578357796599</v>
      </c>
      <c r="G3775" s="181">
        <v>1583.248077446799</v>
      </c>
      <c r="H3775" s="181">
        <v>1666.2576061027216</v>
      </c>
      <c r="I3775" s="181">
        <v>1742.8659774381517</v>
      </c>
      <c r="J3775" s="182">
        <v>1813.9309958407605</v>
      </c>
      <c r="K3775" s="181">
        <v>1880.2536898124943</v>
      </c>
      <c r="L3775" s="181">
        <v>1942.5427433398456</v>
      </c>
      <c r="M3775" s="181">
        <v>2001.2397419955371</v>
      </c>
      <c r="N3775" s="181">
        <v>2056.6778120561921</v>
      </c>
      <c r="O3775" s="181">
        <v>2109.1199599280076</v>
      </c>
      <c r="P3775" s="181">
        <v>2159.10316214453</v>
      </c>
      <c r="Q3775" s="181">
        <v>2207.1132207886794</v>
      </c>
      <c r="R3775" s="181">
        <v>2253.1841633152681</v>
      </c>
      <c r="S3775" s="181">
        <v>2297.456742639386</v>
      </c>
      <c r="T3775" s="181">
        <v>2340.0030999338655</v>
      </c>
      <c r="U3775" s="181">
        <v>2380.8207393223192</v>
      </c>
      <c r="V3775" s="181">
        <v>2419.9380160720666</v>
      </c>
      <c r="W3775" s="181">
        <v>2457.4249741827584</v>
      </c>
      <c r="X3775" s="181">
        <v>2493.3222444808921</v>
      </c>
      <c r="Y3775" s="181">
        <v>2527.6245349215783</v>
      </c>
    </row>
    <row r="3776" spans="1:25" x14ac:dyDescent="0.25">
      <c r="A3776" s="178" t="s">
        <v>3318</v>
      </c>
      <c r="B3776" s="178" t="s">
        <v>598</v>
      </c>
      <c r="C3776" s="178" t="s">
        <v>600</v>
      </c>
      <c r="D3776" s="178" t="s">
        <v>3368</v>
      </c>
      <c r="E3776" s="181">
        <v>6414.7976442219697</v>
      </c>
      <c r="F3776" s="181">
        <v>6557.3381402219111</v>
      </c>
      <c r="G3776" s="181">
        <v>6636.9360889011905</v>
      </c>
      <c r="H3776" s="181">
        <v>6664.7377763177219</v>
      </c>
      <c r="I3776" s="181">
        <v>6651.6160057398674</v>
      </c>
      <c r="J3776" s="182">
        <v>6605.5075788826325</v>
      </c>
      <c r="K3776" s="181">
        <v>6533.1726985018176</v>
      </c>
      <c r="L3776" s="181">
        <v>6440.2174054390189</v>
      </c>
      <c r="M3776" s="181">
        <v>6330.6939571633602</v>
      </c>
      <c r="N3776" s="181">
        <v>6207.8429128257076</v>
      </c>
      <c r="O3776" s="181">
        <v>6074.3245613957888</v>
      </c>
      <c r="P3776" s="181">
        <v>5933.2460763432528</v>
      </c>
      <c r="Q3776" s="181">
        <v>5787.1646038610006</v>
      </c>
      <c r="R3776" s="181">
        <v>5637.1574957301591</v>
      </c>
      <c r="S3776" s="181">
        <v>5484.4499471443842</v>
      </c>
      <c r="T3776" s="181">
        <v>5329.9658036324126</v>
      </c>
      <c r="U3776" s="181">
        <v>5174.3635938888337</v>
      </c>
      <c r="V3776" s="181">
        <v>5018.3014214645082</v>
      </c>
      <c r="W3776" s="181">
        <v>4862.4486110073321</v>
      </c>
      <c r="X3776" s="181">
        <v>4707.3384472038842</v>
      </c>
      <c r="Y3776" s="181">
        <v>4553.3583482816675</v>
      </c>
    </row>
    <row r="3777" spans="1:25" x14ac:dyDescent="0.25">
      <c r="A3777" s="178" t="s">
        <v>3318</v>
      </c>
      <c r="B3777" s="178" t="s">
        <v>598</v>
      </c>
      <c r="C3777" s="178" t="s">
        <v>574</v>
      </c>
      <c r="D3777" s="178" t="s">
        <v>3369</v>
      </c>
      <c r="E3777" s="181">
        <v>20582.26034297474</v>
      </c>
      <c r="F3777" s="181">
        <v>22346.809706513286</v>
      </c>
      <c r="G3777" s="181">
        <v>24023.342452920537</v>
      </c>
      <c r="H3777" s="181">
        <v>25622.807194454985</v>
      </c>
      <c r="I3777" s="181">
        <v>27161.181442650759</v>
      </c>
      <c r="J3777" s="182">
        <v>28648.740094117242</v>
      </c>
      <c r="K3777" s="181">
        <v>30095.482883479348</v>
      </c>
      <c r="L3777" s="181">
        <v>31510.518608738657</v>
      </c>
      <c r="M3777" s="181">
        <v>32899.112844750882</v>
      </c>
      <c r="N3777" s="181">
        <v>34265.054887524238</v>
      </c>
      <c r="O3777" s="181">
        <v>35611.195337910307</v>
      </c>
      <c r="P3777" s="181">
        <v>36945.263147770092</v>
      </c>
      <c r="Q3777" s="181">
        <v>38274.549166735145</v>
      </c>
      <c r="R3777" s="181">
        <v>39598.821640313705</v>
      </c>
      <c r="S3777" s="181">
        <v>40919.754217564456</v>
      </c>
      <c r="T3777" s="181">
        <v>42237.889241452751</v>
      </c>
      <c r="U3777" s="181">
        <v>43552.448128598728</v>
      </c>
      <c r="V3777" s="181">
        <v>44863.196954355961</v>
      </c>
      <c r="W3777" s="181">
        <v>46170.687827157148</v>
      </c>
      <c r="X3777" s="181">
        <v>47474.958027147164</v>
      </c>
      <c r="Y3777" s="181">
        <v>48775.175525471983</v>
      </c>
    </row>
    <row r="3778" spans="1:25" x14ac:dyDescent="0.25">
      <c r="A3778" s="178" t="s">
        <v>3318</v>
      </c>
      <c r="B3778" s="178" t="s">
        <v>598</v>
      </c>
      <c r="C3778" s="178" t="s">
        <v>248</v>
      </c>
      <c r="D3778" s="178" t="s">
        <v>3370</v>
      </c>
      <c r="E3778" s="181">
        <v>1333.769807214469</v>
      </c>
      <c r="F3778" s="181">
        <v>1448.1159783934052</v>
      </c>
      <c r="G3778" s="181">
        <v>1556.7585045641315</v>
      </c>
      <c r="H3778" s="181">
        <v>1660.4068767260785</v>
      </c>
      <c r="I3778" s="181">
        <v>1760.0964681630128</v>
      </c>
      <c r="J3778" s="182">
        <v>1856.4931118126913</v>
      </c>
      <c r="K3778" s="181">
        <v>1950.244809590386</v>
      </c>
      <c r="L3778" s="181">
        <v>2041.9418290154108</v>
      </c>
      <c r="M3778" s="181">
        <v>2131.9253894020276</v>
      </c>
      <c r="N3778" s="181">
        <v>2220.4410443737024</v>
      </c>
      <c r="O3778" s="181">
        <v>2307.6735183137107</v>
      </c>
      <c r="P3778" s="181">
        <v>2394.1236620742834</v>
      </c>
      <c r="Q3778" s="181">
        <v>2480.2639366458779</v>
      </c>
      <c r="R3778" s="181">
        <v>2566.0793238944975</v>
      </c>
      <c r="S3778" s="181">
        <v>2651.6782794778369</v>
      </c>
      <c r="T3778" s="181">
        <v>2737.0959482565813</v>
      </c>
      <c r="U3778" s="181">
        <v>2822.281876539681</v>
      </c>
      <c r="V3778" s="181">
        <v>2907.2209055629692</v>
      </c>
      <c r="W3778" s="181">
        <v>2991.9488130080781</v>
      </c>
      <c r="X3778" s="181">
        <v>3076.4680146996452</v>
      </c>
      <c r="Y3778" s="181">
        <v>3160.7245935777501</v>
      </c>
    </row>
    <row r="3779" spans="1:25" x14ac:dyDescent="0.25">
      <c r="A3779" s="178" t="s">
        <v>3318</v>
      </c>
      <c r="B3779" s="178" t="s">
        <v>598</v>
      </c>
      <c r="C3779" s="178" t="s">
        <v>1178</v>
      </c>
      <c r="D3779" s="178" t="s">
        <v>3371</v>
      </c>
      <c r="E3779" s="181">
        <v>6193.5270771264813</v>
      </c>
      <c r="F3779" s="181">
        <v>6634.2919993180058</v>
      </c>
      <c r="G3779" s="181">
        <v>7036.3358780307626</v>
      </c>
      <c r="H3779" s="181">
        <v>7404.1279817566719</v>
      </c>
      <c r="I3779" s="181">
        <v>7743.3687852735702</v>
      </c>
      <c r="J3779" s="182">
        <v>8057.881800161701</v>
      </c>
      <c r="K3779" s="181">
        <v>8351.2360513791937</v>
      </c>
      <c r="L3779" s="181">
        <v>8626.5883134009528</v>
      </c>
      <c r="M3779" s="181">
        <v>8885.9074792735846</v>
      </c>
      <c r="N3779" s="181">
        <v>9130.6797428699665</v>
      </c>
      <c r="O3779" s="181">
        <v>9362.0791473724967</v>
      </c>
      <c r="P3779" s="181">
        <v>9582.494955838607</v>
      </c>
      <c r="Q3779" s="181">
        <v>9794.0878976700642</v>
      </c>
      <c r="R3779" s="181">
        <v>9997.01294317266</v>
      </c>
      <c r="S3779" s="181">
        <v>10191.898421732762</v>
      </c>
      <c r="T3779" s="181">
        <v>10379.067956124101</v>
      </c>
      <c r="U3779" s="181">
        <v>10558.513972091583</v>
      </c>
      <c r="V3779" s="181">
        <v>10730.365699599619</v>
      </c>
      <c r="W3779" s="181">
        <v>10894.937117373123</v>
      </c>
      <c r="X3779" s="181">
        <v>11052.411631986721</v>
      </c>
      <c r="Y3779" s="181">
        <v>11202.769003547459</v>
      </c>
    </row>
    <row r="3780" spans="1:25" x14ac:dyDescent="0.25">
      <c r="A3780" s="178" t="s">
        <v>3318</v>
      </c>
      <c r="B3780" s="178" t="s">
        <v>598</v>
      </c>
      <c r="C3780" s="178" t="s">
        <v>786</v>
      </c>
      <c r="D3780" s="178" t="s">
        <v>3372</v>
      </c>
      <c r="E3780" s="181">
        <v>23091.017837497191</v>
      </c>
      <c r="F3780" s="181">
        <v>25070.646903967543</v>
      </c>
      <c r="G3780" s="181">
        <v>26951.531068648295</v>
      </c>
      <c r="H3780" s="181">
        <v>28745.953462582587</v>
      </c>
      <c r="I3780" s="181">
        <v>30471.839085147818</v>
      </c>
      <c r="J3780" s="182">
        <v>32140.715233002957</v>
      </c>
      <c r="K3780" s="181">
        <v>33763.800501518315</v>
      </c>
      <c r="L3780" s="181">
        <v>35351.313953791323</v>
      </c>
      <c r="M3780" s="181">
        <v>36909.162981959285</v>
      </c>
      <c r="N3780" s="181">
        <v>38441.598756703133</v>
      </c>
      <c r="O3780" s="181">
        <v>39951.819336642984</v>
      </c>
      <c r="P3780" s="181">
        <v>41448.495750242851</v>
      </c>
      <c r="Q3780" s="181">
        <v>42939.807523759191</v>
      </c>
      <c r="R3780" s="181">
        <v>44425.494654305352</v>
      </c>
      <c r="S3780" s="181">
        <v>45907.434790867577</v>
      </c>
      <c r="T3780" s="181">
        <v>47386.236382220617</v>
      </c>
      <c r="U3780" s="181">
        <v>48861.025943994282</v>
      </c>
      <c r="V3780" s="181">
        <v>50331.541038628617</v>
      </c>
      <c r="W3780" s="181">
        <v>51798.401070671745</v>
      </c>
      <c r="X3780" s="181">
        <v>53261.647864319661</v>
      </c>
      <c r="Y3780" s="181">
        <v>54720.347975296099</v>
      </c>
    </row>
    <row r="3781" spans="1:25" x14ac:dyDescent="0.25">
      <c r="A3781" s="178" t="s">
        <v>3318</v>
      </c>
      <c r="B3781" s="178" t="s">
        <v>598</v>
      </c>
      <c r="C3781" s="178" t="s">
        <v>757</v>
      </c>
      <c r="D3781" s="178" t="s">
        <v>1393</v>
      </c>
      <c r="E3781" s="181">
        <v>10696.792877829097</v>
      </c>
      <c r="F3781" s="181">
        <v>10937.507938985635</v>
      </c>
      <c r="G3781" s="181">
        <v>11073.33946204214</v>
      </c>
      <c r="H3781" s="181">
        <v>11122.802383734168</v>
      </c>
      <c r="I3781" s="181">
        <v>11103.975642756019</v>
      </c>
      <c r="J3781" s="182">
        <v>11030.05561622847</v>
      </c>
      <c r="K3781" s="181">
        <v>10912.288060701996</v>
      </c>
      <c r="L3781" s="181">
        <v>10760.002889546873</v>
      </c>
      <c r="M3781" s="181">
        <v>10579.943660306624</v>
      </c>
      <c r="N3781" s="181">
        <v>10377.504514690003</v>
      </c>
      <c r="O3781" s="181">
        <v>10157.115286139247</v>
      </c>
      <c r="P3781" s="181">
        <v>9923.9581820980093</v>
      </c>
      <c r="Q3781" s="181">
        <v>9682.3009238060476</v>
      </c>
      <c r="R3781" s="181">
        <v>9433.9394857865173</v>
      </c>
      <c r="S3781" s="181">
        <v>9180.9193231524787</v>
      </c>
      <c r="T3781" s="181">
        <v>8924.7835622240254</v>
      </c>
      <c r="U3781" s="181">
        <v>8666.6326558740457</v>
      </c>
      <c r="V3781" s="181">
        <v>8407.5675643287941</v>
      </c>
      <c r="W3781" s="181">
        <v>8148.7092723185824</v>
      </c>
      <c r="X3781" s="181">
        <v>7890.9519609636754</v>
      </c>
      <c r="Y3781" s="181">
        <v>7634.9462162694381</v>
      </c>
    </row>
    <row r="3782" spans="1:25" x14ac:dyDescent="0.25">
      <c r="A3782" s="178" t="s">
        <v>3318</v>
      </c>
      <c r="B3782" s="178" t="s">
        <v>598</v>
      </c>
      <c r="C3782" s="178" t="s">
        <v>449</v>
      </c>
      <c r="D3782" s="178" t="s">
        <v>316</v>
      </c>
      <c r="E3782" s="181">
        <v>14673.516680906339</v>
      </c>
      <c r="F3782" s="181">
        <v>15931.500210834973</v>
      </c>
      <c r="G3782" s="181">
        <v>17126.734884313835</v>
      </c>
      <c r="H3782" s="181">
        <v>18267.026192184592</v>
      </c>
      <c r="I3782" s="181">
        <v>19363.764831003824</v>
      </c>
      <c r="J3782" s="182">
        <v>20424.275985871711</v>
      </c>
      <c r="K3782" s="181">
        <v>21455.688673250894</v>
      </c>
      <c r="L3782" s="181">
        <v>22464.496742562762</v>
      </c>
      <c r="M3782" s="181">
        <v>23454.454130410602</v>
      </c>
      <c r="N3782" s="181">
        <v>24428.262303847059</v>
      </c>
      <c r="O3782" s="181">
        <v>25387.953514842968</v>
      </c>
      <c r="P3782" s="181">
        <v>26339.037892129025</v>
      </c>
      <c r="Q3782" s="181">
        <v>27286.713232346789</v>
      </c>
      <c r="R3782" s="181">
        <v>28230.814312952964</v>
      </c>
      <c r="S3782" s="181">
        <v>29172.534312780743</v>
      </c>
      <c r="T3782" s="181">
        <v>30112.259879283632</v>
      </c>
      <c r="U3782" s="181">
        <v>31049.43594435824</v>
      </c>
      <c r="V3782" s="181">
        <v>31983.895738313386</v>
      </c>
      <c r="W3782" s="181">
        <v>32916.032870605057</v>
      </c>
      <c r="X3782" s="181">
        <v>33845.873919015226</v>
      </c>
      <c r="Y3782" s="181">
        <v>34772.825713062848</v>
      </c>
    </row>
    <row r="3783" spans="1:25" x14ac:dyDescent="0.25">
      <c r="A3783" s="178" t="s">
        <v>3318</v>
      </c>
      <c r="B3783" s="178" t="s">
        <v>598</v>
      </c>
      <c r="C3783" s="178" t="s">
        <v>240</v>
      </c>
      <c r="D3783" s="178" t="s">
        <v>241</v>
      </c>
      <c r="E3783" s="181">
        <v>18337.798248038562</v>
      </c>
      <c r="F3783" s="181">
        <v>19257.888938020034</v>
      </c>
      <c r="G3783" s="181">
        <v>20041.662199255774</v>
      </c>
      <c r="H3783" s="181">
        <v>20711.097609924127</v>
      </c>
      <c r="I3783" s="181">
        <v>21289.739940500422</v>
      </c>
      <c r="J3783" s="182">
        <v>21794.223477536423</v>
      </c>
      <c r="K3783" s="181">
        <v>22239.210657732787</v>
      </c>
      <c r="L3783" s="181">
        <v>22637.182058802839</v>
      </c>
      <c r="M3783" s="181">
        <v>22996.638792752681</v>
      </c>
      <c r="N3783" s="181">
        <v>23324.216558842712</v>
      </c>
      <c r="O3783" s="181">
        <v>23625.265602636977</v>
      </c>
      <c r="P3783" s="181">
        <v>23907.763321416616</v>
      </c>
      <c r="Q3783" s="181">
        <v>24178.636280820458</v>
      </c>
      <c r="R3783" s="181">
        <v>24439.512177350065</v>
      </c>
      <c r="S3783" s="181">
        <v>24693.004685295728</v>
      </c>
      <c r="T3783" s="181">
        <v>24940.810127281362</v>
      </c>
      <c r="U3783" s="181">
        <v>25183.693120929052</v>
      </c>
      <c r="V3783" s="181">
        <v>25422.636003947628</v>
      </c>
      <c r="W3783" s="181">
        <v>25658.949227580939</v>
      </c>
      <c r="X3783" s="181">
        <v>25893.53024871739</v>
      </c>
      <c r="Y3783" s="181">
        <v>26126.71154494911</v>
      </c>
    </row>
    <row r="3784" spans="1:25" x14ac:dyDescent="0.25">
      <c r="A3784" s="178" t="s">
        <v>3373</v>
      </c>
      <c r="B3784" s="178" t="s">
        <v>217</v>
      </c>
      <c r="C3784" s="178" t="s">
        <v>565</v>
      </c>
      <c r="D3784" s="178" t="s">
        <v>566</v>
      </c>
      <c r="E3784" s="181">
        <v>2835.1726374230661</v>
      </c>
      <c r="F3784" s="181">
        <v>2836.3504402496628</v>
      </c>
      <c r="G3784" s="181">
        <v>2844.2323224073716</v>
      </c>
      <c r="H3784" s="181">
        <v>2858.9896392780279</v>
      </c>
      <c r="I3784" s="181">
        <v>2879.2591494978637</v>
      </c>
      <c r="J3784" s="182">
        <v>2903.8287590575474</v>
      </c>
      <c r="K3784" s="181">
        <v>2931.9746012378</v>
      </c>
      <c r="L3784" s="181">
        <v>2963.191978381014</v>
      </c>
      <c r="M3784" s="181">
        <v>2996.8339118476601</v>
      </c>
      <c r="N3784" s="181">
        <v>3032.3731574130479</v>
      </c>
      <c r="O3784" s="181">
        <v>3069.5794680319432</v>
      </c>
      <c r="P3784" s="181">
        <v>3108.2823990000861</v>
      </c>
      <c r="Q3784" s="181">
        <v>3148.3326371825228</v>
      </c>
      <c r="R3784" s="181">
        <v>3189.4270813750572</v>
      </c>
      <c r="S3784" s="181">
        <v>3231.28732351299</v>
      </c>
      <c r="T3784" s="181">
        <v>3273.4742574277834</v>
      </c>
      <c r="U3784" s="181">
        <v>3315.6883733342765</v>
      </c>
      <c r="V3784" s="181">
        <v>3357.8191492351589</v>
      </c>
      <c r="W3784" s="181">
        <v>3399.6693493336938</v>
      </c>
      <c r="X3784" s="181">
        <v>3441.0230412043102</v>
      </c>
      <c r="Y3784" s="181">
        <v>3481.5263171606884</v>
      </c>
    </row>
    <row r="3785" spans="1:25" x14ac:dyDescent="0.25">
      <c r="A3785" s="178" t="s">
        <v>3373</v>
      </c>
      <c r="B3785" s="178" t="s">
        <v>242</v>
      </c>
      <c r="C3785" s="178" t="s">
        <v>565</v>
      </c>
      <c r="D3785" s="178" t="s">
        <v>566</v>
      </c>
      <c r="E3785" s="181">
        <v>3485.6545018825627</v>
      </c>
      <c r="F3785" s="181">
        <v>3470.2506981114802</v>
      </c>
      <c r="G3785" s="181">
        <v>3459.8393894121782</v>
      </c>
      <c r="H3785" s="181">
        <v>3455.0140069509362</v>
      </c>
      <c r="I3785" s="181">
        <v>3454.6156293962986</v>
      </c>
      <c r="J3785" s="182">
        <v>3457.5242365984031</v>
      </c>
      <c r="K3785" s="181">
        <v>3463.0905732723354</v>
      </c>
      <c r="L3785" s="181">
        <v>3470.8878925942836</v>
      </c>
      <c r="M3785" s="181">
        <v>3480.3143971728541</v>
      </c>
      <c r="N3785" s="181">
        <v>3490.9178133854502</v>
      </c>
      <c r="O3785" s="181">
        <v>3502.5681369615622</v>
      </c>
      <c r="P3785" s="181">
        <v>3515.2084611443411</v>
      </c>
      <c r="Q3785" s="181">
        <v>3528.7930591383529</v>
      </c>
      <c r="R3785" s="181">
        <v>3543.1069550610309</v>
      </c>
      <c r="S3785" s="181">
        <v>3557.995533277488</v>
      </c>
      <c r="T3785" s="181">
        <v>3573.427821480077</v>
      </c>
      <c r="U3785" s="181">
        <v>3589.3664005365272</v>
      </c>
      <c r="V3785" s="181">
        <v>3605.6660945382209</v>
      </c>
      <c r="W3785" s="181">
        <v>3622.1966647601821</v>
      </c>
      <c r="X3785" s="181">
        <v>3638.8371037933102</v>
      </c>
      <c r="Y3785" s="181">
        <v>3655.5168231463663</v>
      </c>
    </row>
    <row r="3786" spans="1:25" x14ac:dyDescent="0.25">
      <c r="A3786" s="178" t="s">
        <v>3373</v>
      </c>
      <c r="B3786" s="178" t="s">
        <v>250</v>
      </c>
      <c r="C3786" s="178" t="s">
        <v>565</v>
      </c>
      <c r="D3786" s="178" t="s">
        <v>566</v>
      </c>
      <c r="E3786" s="181">
        <v>1396.508110093429</v>
      </c>
      <c r="F3786" s="181">
        <v>1350.5735486506589</v>
      </c>
      <c r="G3786" s="181">
        <v>1316.9468725393592</v>
      </c>
      <c r="H3786" s="181">
        <v>1292.7955534161902</v>
      </c>
      <c r="I3786" s="181">
        <v>1275.5850677084129</v>
      </c>
      <c r="J3786" s="182">
        <v>1263.4537949570124</v>
      </c>
      <c r="K3786" s="181">
        <v>1255.1512332105599</v>
      </c>
      <c r="L3786" s="181">
        <v>1249.7928181552113</v>
      </c>
      <c r="M3786" s="181">
        <v>1246.6447758600814</v>
      </c>
      <c r="N3786" s="181">
        <v>1245.1384189194951</v>
      </c>
      <c r="O3786" s="181">
        <v>1244.9387751924598</v>
      </c>
      <c r="P3786" s="181">
        <v>1245.8178060183673</v>
      </c>
      <c r="Q3786" s="181">
        <v>1247.6127718624577</v>
      </c>
      <c r="R3786" s="181">
        <v>1250.1541607682377</v>
      </c>
      <c r="S3786" s="181">
        <v>1253.3301254735641</v>
      </c>
      <c r="T3786" s="181">
        <v>1257.092080689978</v>
      </c>
      <c r="U3786" s="181">
        <v>1261.2790057809093</v>
      </c>
      <c r="V3786" s="181">
        <v>1265.697243956231</v>
      </c>
      <c r="W3786" s="181">
        <v>1270.286305378839</v>
      </c>
      <c r="X3786" s="181">
        <v>1275.0028795192102</v>
      </c>
      <c r="Y3786" s="181">
        <v>1279.827110720521</v>
      </c>
    </row>
    <row r="3787" spans="1:25" x14ac:dyDescent="0.25">
      <c r="A3787" s="178" t="s">
        <v>3373</v>
      </c>
      <c r="B3787" s="178" t="s">
        <v>256</v>
      </c>
      <c r="C3787" s="178" t="s">
        <v>218</v>
      </c>
      <c r="D3787" s="178" t="s">
        <v>3374</v>
      </c>
      <c r="E3787" s="181">
        <v>26450.987899381307</v>
      </c>
      <c r="F3787" s="181">
        <v>26791.326524455828</v>
      </c>
      <c r="G3787" s="181">
        <v>27107.777485591792</v>
      </c>
      <c r="H3787" s="181">
        <v>27424.115966249159</v>
      </c>
      <c r="I3787" s="181">
        <v>27742.441810487242</v>
      </c>
      <c r="J3787" s="182">
        <v>28061.479294489098</v>
      </c>
      <c r="K3787" s="181">
        <v>28381.918395386001</v>
      </c>
      <c r="L3787" s="181">
        <v>28704.652121118543</v>
      </c>
      <c r="M3787" s="181">
        <v>29027.661908995437</v>
      </c>
      <c r="N3787" s="181">
        <v>29349.066769349869</v>
      </c>
      <c r="O3787" s="181">
        <v>29669.331047582571</v>
      </c>
      <c r="P3787" s="181">
        <v>29989.156486844549</v>
      </c>
      <c r="Q3787" s="181">
        <v>30309.101567691199</v>
      </c>
      <c r="R3787" s="181">
        <v>30628.098712480827</v>
      </c>
      <c r="S3787" s="181">
        <v>30945.558064725086</v>
      </c>
      <c r="T3787" s="181">
        <v>31261.447160273208</v>
      </c>
      <c r="U3787" s="181">
        <v>31574.713135594353</v>
      </c>
      <c r="V3787" s="181">
        <v>31883.775716506541</v>
      </c>
      <c r="W3787" s="181">
        <v>32188.045171200869</v>
      </c>
      <c r="X3787" s="181">
        <v>32486.970592419708</v>
      </c>
      <c r="Y3787" s="181">
        <v>32780.098457419153</v>
      </c>
    </row>
    <row r="3788" spans="1:25" x14ac:dyDescent="0.25">
      <c r="A3788" s="178" t="s">
        <v>3373</v>
      </c>
      <c r="B3788" s="178" t="s">
        <v>256</v>
      </c>
      <c r="C3788" s="178" t="s">
        <v>240</v>
      </c>
      <c r="D3788" s="178" t="s">
        <v>241</v>
      </c>
      <c r="E3788" s="181">
        <v>6624.670976679884</v>
      </c>
      <c r="F3788" s="181">
        <v>6735.844351043118</v>
      </c>
      <c r="G3788" s="181">
        <v>6842.0359980273633</v>
      </c>
      <c r="H3788" s="181">
        <v>6949.2207703198837</v>
      </c>
      <c r="I3788" s="181">
        <v>7057.9536750396783</v>
      </c>
      <c r="J3788" s="182">
        <v>7167.9365565203507</v>
      </c>
      <c r="K3788" s="181">
        <v>7279.3707616101547</v>
      </c>
      <c r="L3788" s="181">
        <v>7392.513400740806</v>
      </c>
      <c r="M3788" s="181">
        <v>7506.8730903803353</v>
      </c>
      <c r="N3788" s="181">
        <v>7621.9861089385176</v>
      </c>
      <c r="O3788" s="181">
        <v>7737.9926437284266</v>
      </c>
      <c r="P3788" s="181">
        <v>7855.0975265834759</v>
      </c>
      <c r="Q3788" s="181">
        <v>7973.4715329024066</v>
      </c>
      <c r="R3788" s="181">
        <v>8092.8588837927718</v>
      </c>
      <c r="S3788" s="181">
        <v>8213.1261513133213</v>
      </c>
      <c r="T3788" s="181">
        <v>8334.2861700845842</v>
      </c>
      <c r="U3788" s="181">
        <v>8456.0787654754058</v>
      </c>
      <c r="V3788" s="181">
        <v>8578.0971097561887</v>
      </c>
      <c r="W3788" s="181">
        <v>8700.1945242552774</v>
      </c>
      <c r="X3788" s="181">
        <v>8822.2320133552421</v>
      </c>
      <c r="Y3788" s="181">
        <v>8944.0943749877479</v>
      </c>
    </row>
    <row r="3789" spans="1:25" x14ac:dyDescent="0.25">
      <c r="A3789" s="178" t="s">
        <v>3373</v>
      </c>
      <c r="B3789" s="178" t="s">
        <v>260</v>
      </c>
      <c r="C3789" s="178" t="s">
        <v>218</v>
      </c>
      <c r="D3789" s="178" t="s">
        <v>3375</v>
      </c>
      <c r="E3789" s="181">
        <v>16881.586354901872</v>
      </c>
      <c r="F3789" s="181">
        <v>16830.178722931894</v>
      </c>
      <c r="G3789" s="181">
        <v>16806.720193382196</v>
      </c>
      <c r="H3789" s="181">
        <v>16813.793379427403</v>
      </c>
      <c r="I3789" s="181">
        <v>16844.413013952078</v>
      </c>
      <c r="J3789" s="182">
        <v>16891.801414863152</v>
      </c>
      <c r="K3789" s="181">
        <v>16951.780811394579</v>
      </c>
      <c r="L3789" s="181">
        <v>17021.276241976808</v>
      </c>
      <c r="M3789" s="181">
        <v>17096.410052918593</v>
      </c>
      <c r="N3789" s="181">
        <v>17174.022278490174</v>
      </c>
      <c r="O3789" s="181">
        <v>17252.723037802825</v>
      </c>
      <c r="P3789" s="181">
        <v>17331.58053835102</v>
      </c>
      <c r="Q3789" s="181">
        <v>17409.863777048718</v>
      </c>
      <c r="R3789" s="181">
        <v>17486.159873475142</v>
      </c>
      <c r="S3789" s="181">
        <v>17559.481267356459</v>
      </c>
      <c r="T3789" s="181">
        <v>17628.878541209557</v>
      </c>
      <c r="U3789" s="181">
        <v>17692.467117415206</v>
      </c>
      <c r="V3789" s="181">
        <v>17748.52189557175</v>
      </c>
      <c r="W3789" s="181">
        <v>17796.445345356155</v>
      </c>
      <c r="X3789" s="181">
        <v>17835.719064305784</v>
      </c>
      <c r="Y3789" s="181">
        <v>17865.676466918747</v>
      </c>
    </row>
    <row r="3790" spans="1:25" x14ac:dyDescent="0.25">
      <c r="A3790" s="178" t="s">
        <v>3373</v>
      </c>
      <c r="B3790" s="178" t="s">
        <v>260</v>
      </c>
      <c r="C3790" s="178" t="s">
        <v>240</v>
      </c>
      <c r="D3790" s="178" t="s">
        <v>241</v>
      </c>
      <c r="E3790" s="181">
        <v>1880.2440419339828</v>
      </c>
      <c r="F3790" s="181">
        <v>1957.2744458369905</v>
      </c>
      <c r="G3790" s="181">
        <v>2040.8354971414794</v>
      </c>
      <c r="H3790" s="181">
        <v>2131.8309722702302</v>
      </c>
      <c r="I3790" s="181">
        <v>2230.0005722852725</v>
      </c>
      <c r="J3790" s="182">
        <v>2335.0011119417277</v>
      </c>
      <c r="K3790" s="181">
        <v>2446.7437324709595</v>
      </c>
      <c r="L3790" s="181">
        <v>2565.2358926142842</v>
      </c>
      <c r="M3790" s="181">
        <v>2690.3088806046858</v>
      </c>
      <c r="N3790" s="181">
        <v>2821.8327728249897</v>
      </c>
      <c r="O3790" s="181">
        <v>2959.9129124341657</v>
      </c>
      <c r="P3790" s="181">
        <v>3104.7131705649704</v>
      </c>
      <c r="Q3790" s="181">
        <v>3256.4222915367759</v>
      </c>
      <c r="R3790" s="181">
        <v>3415.08739702701</v>
      </c>
      <c r="S3790" s="181">
        <v>3580.8084633076387</v>
      </c>
      <c r="T3790" s="181">
        <v>3753.6703201820501</v>
      </c>
      <c r="U3790" s="181">
        <v>3933.5245913361341</v>
      </c>
      <c r="V3790" s="181">
        <v>4120.1942793353637</v>
      </c>
      <c r="W3790" s="181">
        <v>4313.708566718441</v>
      </c>
      <c r="X3790" s="181">
        <v>4514.0897587267918</v>
      </c>
      <c r="Y3790" s="181">
        <v>4721.2942036518107</v>
      </c>
    </row>
    <row r="3791" spans="1:25" x14ac:dyDescent="0.25">
      <c r="A3791" s="178" t="s">
        <v>3373</v>
      </c>
      <c r="B3791" s="178" t="s">
        <v>274</v>
      </c>
      <c r="C3791" s="178" t="s">
        <v>218</v>
      </c>
      <c r="D3791" s="178" t="s">
        <v>3376</v>
      </c>
      <c r="E3791" s="181">
        <v>474185.85768645088</v>
      </c>
      <c r="F3791" s="181">
        <v>488886.99903696828</v>
      </c>
      <c r="G3791" s="181">
        <v>501774.35460048093</v>
      </c>
      <c r="H3791" s="181">
        <v>513605.1606124125</v>
      </c>
      <c r="I3791" s="181">
        <v>524652.06510716467</v>
      </c>
      <c r="J3791" s="182">
        <v>535067.7234180409</v>
      </c>
      <c r="K3791" s="181">
        <v>545005.14603214886</v>
      </c>
      <c r="L3791" s="181">
        <v>554591.87247580593</v>
      </c>
      <c r="M3791" s="181">
        <v>563873.27411052654</v>
      </c>
      <c r="N3791" s="181">
        <v>572878.93302562786</v>
      </c>
      <c r="O3791" s="181">
        <v>581670.61400464678</v>
      </c>
      <c r="P3791" s="181">
        <v>590303.97050365526</v>
      </c>
      <c r="Q3791" s="181">
        <v>598823.43230163911</v>
      </c>
      <c r="R3791" s="181">
        <v>607232.45545172936</v>
      </c>
      <c r="S3791" s="181">
        <v>615538.01116487174</v>
      </c>
      <c r="T3791" s="181">
        <v>623740.19038026896</v>
      </c>
      <c r="U3791" s="181">
        <v>631820.80272655969</v>
      </c>
      <c r="V3791" s="181">
        <v>639760.12011572404</v>
      </c>
      <c r="W3791" s="181">
        <v>647547.57302160619</v>
      </c>
      <c r="X3791" s="181">
        <v>655170.23364041699</v>
      </c>
      <c r="Y3791" s="181">
        <v>662607.00433822023</v>
      </c>
    </row>
    <row r="3792" spans="1:25" x14ac:dyDescent="0.25">
      <c r="A3792" s="178" t="s">
        <v>3373</v>
      </c>
      <c r="B3792" s="178" t="s">
        <v>274</v>
      </c>
      <c r="C3792" s="178" t="s">
        <v>816</v>
      </c>
      <c r="D3792" s="178" t="s">
        <v>3377</v>
      </c>
      <c r="E3792" s="181">
        <v>5713.6940962396629</v>
      </c>
      <c r="F3792" s="181">
        <v>5957.1227373728689</v>
      </c>
      <c r="G3792" s="181">
        <v>6182.9565280750439</v>
      </c>
      <c r="H3792" s="181">
        <v>6399.9529744762194</v>
      </c>
      <c r="I3792" s="181">
        <v>6611.1721014661662</v>
      </c>
      <c r="J3792" s="182">
        <v>6818.2905234676418</v>
      </c>
      <c r="K3792" s="181">
        <v>7023.0704237355076</v>
      </c>
      <c r="L3792" s="181">
        <v>7227.0256006068948</v>
      </c>
      <c r="M3792" s="181">
        <v>7430.6580377182008</v>
      </c>
      <c r="N3792" s="181">
        <v>7634.2835870797899</v>
      </c>
      <c r="O3792" s="181">
        <v>7838.6673104797301</v>
      </c>
      <c r="P3792" s="181">
        <v>8044.5264717600139</v>
      </c>
      <c r="Q3792" s="181">
        <v>8252.4564097995608</v>
      </c>
      <c r="R3792" s="181">
        <v>8462.5081638300198</v>
      </c>
      <c r="S3792" s="181">
        <v>8674.7840838929678</v>
      </c>
      <c r="T3792" s="181">
        <v>8889.2925160911418</v>
      </c>
      <c r="U3792" s="181">
        <v>9105.7780876884099</v>
      </c>
      <c r="V3792" s="181">
        <v>9323.9508986173751</v>
      </c>
      <c r="W3792" s="181">
        <v>9543.6425617177028</v>
      </c>
      <c r="X3792" s="181">
        <v>9764.6417723583145</v>
      </c>
      <c r="Y3792" s="181">
        <v>9986.6045253730281</v>
      </c>
    </row>
    <row r="3793" spans="1:25" x14ac:dyDescent="0.25">
      <c r="A3793" s="178" t="s">
        <v>3373</v>
      </c>
      <c r="B3793" s="178" t="s">
        <v>274</v>
      </c>
      <c r="C3793" s="178" t="s">
        <v>307</v>
      </c>
      <c r="D3793" s="178" t="s">
        <v>1461</v>
      </c>
      <c r="E3793" s="181">
        <v>10028.654764762456</v>
      </c>
      <c r="F3793" s="181">
        <v>10540.502140102224</v>
      </c>
      <c r="G3793" s="181">
        <v>11028.590270674742</v>
      </c>
      <c r="H3793" s="181">
        <v>11507.994584859969</v>
      </c>
      <c r="I3793" s="181">
        <v>11983.960957583849</v>
      </c>
      <c r="J3793" s="182">
        <v>12459.381435314648</v>
      </c>
      <c r="K3793" s="181">
        <v>12937.401590989382</v>
      </c>
      <c r="L3793" s="181">
        <v>13420.808695445272</v>
      </c>
      <c r="M3793" s="181">
        <v>13910.58597298837</v>
      </c>
      <c r="N3793" s="181">
        <v>14407.396039497758</v>
      </c>
      <c r="O3793" s="181">
        <v>14912.776023682907</v>
      </c>
      <c r="P3793" s="181">
        <v>15428.219341041045</v>
      </c>
      <c r="Q3793" s="181">
        <v>15955.029632361331</v>
      </c>
      <c r="R3793" s="181">
        <v>16493.488934546807</v>
      </c>
      <c r="S3793" s="181">
        <v>17043.98578920123</v>
      </c>
      <c r="T3793" s="181">
        <v>17606.731595345896</v>
      </c>
      <c r="U3793" s="181">
        <v>18181.41437316723</v>
      </c>
      <c r="V3793" s="181">
        <v>18767.638835535003</v>
      </c>
      <c r="W3793" s="181">
        <v>19365.239901330708</v>
      </c>
      <c r="X3793" s="181">
        <v>19973.955968257371</v>
      </c>
      <c r="Y3793" s="181">
        <v>20593.240025843523</v>
      </c>
    </row>
    <row r="3794" spans="1:25" x14ac:dyDescent="0.25">
      <c r="A3794" s="178" t="s">
        <v>3373</v>
      </c>
      <c r="B3794" s="178" t="s">
        <v>274</v>
      </c>
      <c r="C3794" s="178" t="s">
        <v>315</v>
      </c>
      <c r="D3794" s="178" t="s">
        <v>3378</v>
      </c>
      <c r="E3794" s="181">
        <v>2799.4969474913823</v>
      </c>
      <c r="F3794" s="181">
        <v>2743.4560315090198</v>
      </c>
      <c r="G3794" s="181">
        <v>2676.4312502025646</v>
      </c>
      <c r="H3794" s="181">
        <v>2603.9648941497258</v>
      </c>
      <c r="I3794" s="181">
        <v>2528.3386741144245</v>
      </c>
      <c r="J3794" s="182">
        <v>2450.9289983932886</v>
      </c>
      <c r="K3794" s="181">
        <v>2372.9068726374749</v>
      </c>
      <c r="L3794" s="181">
        <v>2295.1533439231903</v>
      </c>
      <c r="M3794" s="181">
        <v>2218.0831981965957</v>
      </c>
      <c r="N3794" s="181">
        <v>2141.9892561132838</v>
      </c>
      <c r="O3794" s="181">
        <v>2067.23417070392</v>
      </c>
      <c r="P3794" s="181">
        <v>1994.0974160434191</v>
      </c>
      <c r="Q3794" s="181">
        <v>1922.7710189081502</v>
      </c>
      <c r="R3794" s="181">
        <v>1853.2835553533223</v>
      </c>
      <c r="S3794" s="181">
        <v>1785.6645975205295</v>
      </c>
      <c r="T3794" s="181">
        <v>1719.9144883915271</v>
      </c>
      <c r="U3794" s="181">
        <v>1655.9802865559518</v>
      </c>
      <c r="V3794" s="181">
        <v>1593.8099034654556</v>
      </c>
      <c r="W3794" s="181">
        <v>1533.3777302206374</v>
      </c>
      <c r="X3794" s="181">
        <v>1474.652680146391</v>
      </c>
      <c r="Y3794" s="181">
        <v>1417.5870071864954</v>
      </c>
    </row>
    <row r="3795" spans="1:25" x14ac:dyDescent="0.25">
      <c r="A3795" s="178" t="s">
        <v>3373</v>
      </c>
      <c r="B3795" s="178" t="s">
        <v>274</v>
      </c>
      <c r="C3795" s="178" t="s">
        <v>3379</v>
      </c>
      <c r="D3795" s="178" t="s">
        <v>3380</v>
      </c>
      <c r="E3795" s="181">
        <v>1782.4208266116268</v>
      </c>
      <c r="F3795" s="181">
        <v>1855.8601521360317</v>
      </c>
      <c r="G3795" s="181">
        <v>1923.6246237623143</v>
      </c>
      <c r="H3795" s="181">
        <v>1988.4576849343507</v>
      </c>
      <c r="I3795" s="181">
        <v>2051.3202596625315</v>
      </c>
      <c r="J3795" s="182">
        <v>2112.7394645174522</v>
      </c>
      <c r="K3795" s="181">
        <v>2173.2660797130084</v>
      </c>
      <c r="L3795" s="181">
        <v>2233.3711785788787</v>
      </c>
      <c r="M3795" s="181">
        <v>2293.2110479690477</v>
      </c>
      <c r="N3795" s="181">
        <v>2352.8837721216132</v>
      </c>
      <c r="O3795" s="181">
        <v>2412.6251699140398</v>
      </c>
      <c r="P3795" s="181">
        <v>2472.6551009374516</v>
      </c>
      <c r="Q3795" s="181">
        <v>2533.1548147108324</v>
      </c>
      <c r="R3795" s="181">
        <v>2594.1377296171308</v>
      </c>
      <c r="S3795" s="181">
        <v>2655.6328940545991</v>
      </c>
      <c r="T3795" s="181">
        <v>2717.6404553394605</v>
      </c>
      <c r="U3795" s="181">
        <v>2780.0800379806215</v>
      </c>
      <c r="V3795" s="181">
        <v>2842.8611654298152</v>
      </c>
      <c r="W3795" s="181">
        <v>2905.930841938718</v>
      </c>
      <c r="X3795" s="181">
        <v>2969.2233022684268</v>
      </c>
      <c r="Y3795" s="181">
        <v>3032.6328340914838</v>
      </c>
    </row>
    <row r="3796" spans="1:25" x14ac:dyDescent="0.25">
      <c r="A3796" s="178" t="s">
        <v>3373</v>
      </c>
      <c r="B3796" s="178" t="s">
        <v>274</v>
      </c>
      <c r="C3796" s="178" t="s">
        <v>230</v>
      </c>
      <c r="D3796" s="178" t="s">
        <v>3381</v>
      </c>
      <c r="E3796" s="181">
        <v>9770.8330734416413</v>
      </c>
      <c r="F3796" s="181">
        <v>10269.521619496358</v>
      </c>
      <c r="G3796" s="181">
        <v>10745.061735376019</v>
      </c>
      <c r="H3796" s="181">
        <v>11212.141282779561</v>
      </c>
      <c r="I3796" s="181">
        <v>11675.871273046774</v>
      </c>
      <c r="J3796" s="182">
        <v>12139.069402463438</v>
      </c>
      <c r="K3796" s="181">
        <v>12604.800375998353</v>
      </c>
      <c r="L3796" s="181">
        <v>13075.779807930778</v>
      </c>
      <c r="M3796" s="181">
        <v>13552.965645342703</v>
      </c>
      <c r="N3796" s="181">
        <v>14037.003469251544</v>
      </c>
      <c r="O3796" s="181">
        <v>14529.390891090226</v>
      </c>
      <c r="P3796" s="181">
        <v>15031.582932880649</v>
      </c>
      <c r="Q3796" s="181">
        <v>15544.849720760105</v>
      </c>
      <c r="R3796" s="181">
        <v>16069.466040885343</v>
      </c>
      <c r="S3796" s="181">
        <v>16605.810446037514</v>
      </c>
      <c r="T3796" s="181">
        <v>17154.088900485749</v>
      </c>
      <c r="U3796" s="181">
        <v>17713.997444950135</v>
      </c>
      <c r="V3796" s="181">
        <v>18285.150954540433</v>
      </c>
      <c r="W3796" s="181">
        <v>18867.388592126405</v>
      </c>
      <c r="X3796" s="181">
        <v>19460.455480814257</v>
      </c>
      <c r="Y3796" s="181">
        <v>20063.818672952333</v>
      </c>
    </row>
    <row r="3797" spans="1:25" x14ac:dyDescent="0.25">
      <c r="A3797" s="178" t="s">
        <v>3373</v>
      </c>
      <c r="B3797" s="178" t="s">
        <v>274</v>
      </c>
      <c r="C3797" s="178" t="s">
        <v>3382</v>
      </c>
      <c r="D3797" s="178" t="s">
        <v>3383</v>
      </c>
      <c r="E3797" s="181">
        <v>3041.0779023510445</v>
      </c>
      <c r="F3797" s="181">
        <v>3196.289920217233</v>
      </c>
      <c r="G3797" s="181">
        <v>3344.2972116337578</v>
      </c>
      <c r="H3797" s="181">
        <v>3489.6712324130026</v>
      </c>
      <c r="I3797" s="181">
        <v>3634.00273572077</v>
      </c>
      <c r="J3797" s="182">
        <v>3778.1687024496632</v>
      </c>
      <c r="K3797" s="181">
        <v>3923.1229925712723</v>
      </c>
      <c r="L3797" s="181">
        <v>4069.7108149346168</v>
      </c>
      <c r="M3797" s="181">
        <v>4218.2303213636769</v>
      </c>
      <c r="N3797" s="181">
        <v>4368.8824427464842</v>
      </c>
      <c r="O3797" s="181">
        <v>4522.1332962504021</v>
      </c>
      <c r="P3797" s="181">
        <v>4678.4357434978701</v>
      </c>
      <c r="Q3797" s="181">
        <v>4838.1850990439816</v>
      </c>
      <c r="R3797" s="181">
        <v>5001.4668874394974</v>
      </c>
      <c r="S3797" s="181">
        <v>5168.3989295998881</v>
      </c>
      <c r="T3797" s="181">
        <v>5339.0453299247292</v>
      </c>
      <c r="U3797" s="181">
        <v>5513.3114840090129</v>
      </c>
      <c r="V3797" s="181">
        <v>5691.0775254314667</v>
      </c>
      <c r="W3797" s="181">
        <v>5872.2933951808518</v>
      </c>
      <c r="X3797" s="181">
        <v>6056.8797652731873</v>
      </c>
      <c r="Y3797" s="181">
        <v>6244.6707608731967</v>
      </c>
    </row>
    <row r="3798" spans="1:25" x14ac:dyDescent="0.25">
      <c r="A3798" s="178" t="s">
        <v>3373</v>
      </c>
      <c r="B3798" s="178" t="s">
        <v>274</v>
      </c>
      <c r="C3798" s="178" t="s">
        <v>3384</v>
      </c>
      <c r="D3798" s="178" t="s">
        <v>3385</v>
      </c>
      <c r="E3798" s="181">
        <v>9627.7115833777225</v>
      </c>
      <c r="F3798" s="181">
        <v>10119.095424986803</v>
      </c>
      <c r="G3798" s="181">
        <v>10587.669910662953</v>
      </c>
      <c r="H3798" s="181">
        <v>11047.907756821545</v>
      </c>
      <c r="I3798" s="181">
        <v>11504.845109583286</v>
      </c>
      <c r="J3798" s="182">
        <v>11961.258392101159</v>
      </c>
      <c r="K3798" s="181">
        <v>12420.167418070272</v>
      </c>
      <c r="L3798" s="181">
        <v>12884.24802391684</v>
      </c>
      <c r="M3798" s="181">
        <v>13354.444124877999</v>
      </c>
      <c r="N3798" s="181">
        <v>13831.391845610944</v>
      </c>
      <c r="O3798" s="181">
        <v>14316.566860792733</v>
      </c>
      <c r="P3798" s="181">
        <v>14811.40287953179</v>
      </c>
      <c r="Q3798" s="181">
        <v>15317.151423375195</v>
      </c>
      <c r="R3798" s="181">
        <v>15834.083253459117</v>
      </c>
      <c r="S3798" s="181">
        <v>16362.571377588381</v>
      </c>
      <c r="T3798" s="181">
        <v>16902.818743102769</v>
      </c>
      <c r="U3798" s="181">
        <v>17454.525843065858</v>
      </c>
      <c r="V3798" s="181">
        <v>18017.313193830862</v>
      </c>
      <c r="W3798" s="181">
        <v>18591.022314182293</v>
      </c>
      <c r="X3798" s="181">
        <v>19175.402060619464</v>
      </c>
      <c r="Y3798" s="181">
        <v>19769.92729201668</v>
      </c>
    </row>
    <row r="3799" spans="1:25" x14ac:dyDescent="0.25">
      <c r="A3799" s="178" t="s">
        <v>3373</v>
      </c>
      <c r="B3799" s="178" t="s">
        <v>274</v>
      </c>
      <c r="C3799" s="178" t="s">
        <v>3386</v>
      </c>
      <c r="D3799" s="178" t="s">
        <v>3387</v>
      </c>
      <c r="E3799" s="181">
        <v>2694.9472065227046</v>
      </c>
      <c r="F3799" s="181">
        <v>2832.49323704164</v>
      </c>
      <c r="G3799" s="181">
        <v>2963.6545717248423</v>
      </c>
      <c r="H3799" s="181">
        <v>3092.4823504861556</v>
      </c>
      <c r="I3799" s="181">
        <v>3220.3862694721779</v>
      </c>
      <c r="J3799" s="182">
        <v>3348.1434929919415</v>
      </c>
      <c r="K3799" s="181">
        <v>3476.5993141778135</v>
      </c>
      <c r="L3799" s="181">
        <v>3606.5027415391892</v>
      </c>
      <c r="M3799" s="181">
        <v>3738.117991729162</v>
      </c>
      <c r="N3799" s="181">
        <v>3871.6231259986389</v>
      </c>
      <c r="O3799" s="181">
        <v>4007.4312087933322</v>
      </c>
      <c r="P3799" s="181">
        <v>4145.9435577392696</v>
      </c>
      <c r="Q3799" s="181">
        <v>4287.5104933116745</v>
      </c>
      <c r="R3799" s="181">
        <v>4432.2078057916788</v>
      </c>
      <c r="S3799" s="181">
        <v>4580.139905903774</v>
      </c>
      <c r="T3799" s="181">
        <v>4731.363601785768</v>
      </c>
      <c r="U3799" s="181">
        <v>4885.7950567569878</v>
      </c>
      <c r="V3799" s="181">
        <v>5043.3280474033882</v>
      </c>
      <c r="W3799" s="181">
        <v>5203.9182123515257</v>
      </c>
      <c r="X3799" s="181">
        <v>5367.4952526035786</v>
      </c>
      <c r="Y3799" s="181">
        <v>5533.9121729366989</v>
      </c>
    </row>
    <row r="3800" spans="1:25" x14ac:dyDescent="0.25">
      <c r="A3800" s="178" t="s">
        <v>3373</v>
      </c>
      <c r="B3800" s="178" t="s">
        <v>274</v>
      </c>
      <c r="C3800" s="178" t="s">
        <v>3388</v>
      </c>
      <c r="D3800" s="178" t="s">
        <v>3389</v>
      </c>
      <c r="E3800" s="181">
        <v>8296.9862395919354</v>
      </c>
      <c r="F3800" s="181">
        <v>8378.518063043226</v>
      </c>
      <c r="G3800" s="181">
        <v>8422.7543089177998</v>
      </c>
      <c r="H3800" s="181">
        <v>8444.2678355236367</v>
      </c>
      <c r="I3800" s="181">
        <v>8448.7207744802854</v>
      </c>
      <c r="J3800" s="182">
        <v>8439.4719499059829</v>
      </c>
      <c r="K3800" s="181">
        <v>8419.6506583415467</v>
      </c>
      <c r="L3800" s="181">
        <v>8391.7767126764029</v>
      </c>
      <c r="M3800" s="181">
        <v>8356.9706956850841</v>
      </c>
      <c r="N3800" s="181">
        <v>8316.051492565779</v>
      </c>
      <c r="O3800" s="181">
        <v>8270.2453013540962</v>
      </c>
      <c r="P3800" s="181">
        <v>8220.6076582961068</v>
      </c>
      <c r="Q3800" s="181">
        <v>8167.9665888194959</v>
      </c>
      <c r="R3800" s="181">
        <v>8112.5444919287329</v>
      </c>
      <c r="S3800" s="181">
        <v>8054.5993431434863</v>
      </c>
      <c r="T3800" s="181">
        <v>7994.2871418018285</v>
      </c>
      <c r="U3800" s="181">
        <v>7931.5284308550281</v>
      </c>
      <c r="V3800" s="181">
        <v>7866.2379301795327</v>
      </c>
      <c r="W3800" s="181">
        <v>7798.4545127355077</v>
      </c>
      <c r="X3800" s="181">
        <v>7728.1932011605604</v>
      </c>
      <c r="Y3800" s="181">
        <v>7655.3805558033928</v>
      </c>
    </row>
    <row r="3801" spans="1:25" x14ac:dyDescent="0.25">
      <c r="A3801" s="178" t="s">
        <v>3373</v>
      </c>
      <c r="B3801" s="178" t="s">
        <v>274</v>
      </c>
      <c r="C3801" s="178" t="s">
        <v>240</v>
      </c>
      <c r="D3801" s="178" t="s">
        <v>241</v>
      </c>
      <c r="E3801" s="181">
        <v>3302.9597777871486</v>
      </c>
      <c r="F3801" s="181">
        <v>3342.5304068370669</v>
      </c>
      <c r="G3801" s="181">
        <v>3367.368672994412</v>
      </c>
      <c r="H3801" s="181">
        <v>3383.2185543410415</v>
      </c>
      <c r="I3801" s="181">
        <v>3392.2954940104855</v>
      </c>
      <c r="J3801" s="182">
        <v>3395.9071341889621</v>
      </c>
      <c r="K3801" s="181">
        <v>3395.2797962890709</v>
      </c>
      <c r="L3801" s="181">
        <v>3391.4040782531765</v>
      </c>
      <c r="M3801" s="181">
        <v>3384.7124531818017</v>
      </c>
      <c r="N3801" s="181">
        <v>3375.5186744362577</v>
      </c>
      <c r="O3801" s="181">
        <v>3364.3049053194645</v>
      </c>
      <c r="P3801" s="181">
        <v>3351.4879483264676</v>
      </c>
      <c r="Q3801" s="181">
        <v>3337.3953062567643</v>
      </c>
      <c r="R3801" s="181">
        <v>3322.1093622329145</v>
      </c>
      <c r="S3801" s="181">
        <v>3305.7278172746628</v>
      </c>
      <c r="T3801" s="181">
        <v>3288.3072839713909</v>
      </c>
      <c r="U3801" s="181">
        <v>3269.8078007000349</v>
      </c>
      <c r="V3801" s="181">
        <v>3250.1866273484866</v>
      </c>
      <c r="W3801" s="181">
        <v>3229.4520383742383</v>
      </c>
      <c r="X3801" s="181">
        <v>3207.602470635833</v>
      </c>
      <c r="Y3801" s="181">
        <v>3184.5995339539904</v>
      </c>
    </row>
    <row r="3802" spans="1:25" x14ac:dyDescent="0.25">
      <c r="A3802" s="178" t="s">
        <v>3373</v>
      </c>
      <c r="B3802" s="178" t="s">
        <v>278</v>
      </c>
      <c r="C3802" s="178" t="s">
        <v>218</v>
      </c>
      <c r="D3802" s="178" t="s">
        <v>3390</v>
      </c>
      <c r="E3802" s="181">
        <v>2574.2852107792241</v>
      </c>
      <c r="F3802" s="181">
        <v>2611.5686399416109</v>
      </c>
      <c r="G3802" s="181">
        <v>2650.1137535592629</v>
      </c>
      <c r="H3802" s="181">
        <v>2691.3375977935966</v>
      </c>
      <c r="I3802" s="181">
        <v>2735.1240257739396</v>
      </c>
      <c r="J3802" s="182">
        <v>2781.2076437344217</v>
      </c>
      <c r="K3802" s="181">
        <v>2829.5866483638374</v>
      </c>
      <c r="L3802" s="181">
        <v>2880.2877254976279</v>
      </c>
      <c r="M3802" s="181">
        <v>2933.101813256847</v>
      </c>
      <c r="N3802" s="181">
        <v>2987.8762878790035</v>
      </c>
      <c r="O3802" s="181">
        <v>3044.682206699626</v>
      </c>
      <c r="P3802" s="181">
        <v>3103.611325010474</v>
      </c>
      <c r="Q3802" s="181">
        <v>3164.7386468018885</v>
      </c>
      <c r="R3802" s="181">
        <v>3227.9633709005689</v>
      </c>
      <c r="S3802" s="181">
        <v>3293.2394639882073</v>
      </c>
      <c r="T3802" s="181">
        <v>3360.5891395836256</v>
      </c>
      <c r="U3802" s="181">
        <v>3429.6837773410139</v>
      </c>
      <c r="V3802" s="181">
        <v>3500.0862925083211</v>
      </c>
      <c r="W3802" s="181">
        <v>3571.6742364401257</v>
      </c>
      <c r="X3802" s="181">
        <v>3644.3244731616442</v>
      </c>
      <c r="Y3802" s="181">
        <v>3717.9318486252396</v>
      </c>
    </row>
    <row r="3803" spans="1:25" x14ac:dyDescent="0.25">
      <c r="A3803" s="178" t="s">
        <v>3373</v>
      </c>
      <c r="B3803" s="178" t="s">
        <v>278</v>
      </c>
      <c r="C3803" s="178" t="s">
        <v>506</v>
      </c>
      <c r="D3803" s="178" t="s">
        <v>3391</v>
      </c>
      <c r="E3803" s="181">
        <v>2863.3597911858747</v>
      </c>
      <c r="F3803" s="181">
        <v>2826.3751914777995</v>
      </c>
      <c r="G3803" s="181">
        <v>2790.6282776922903</v>
      </c>
      <c r="H3803" s="181">
        <v>2757.4951692730633</v>
      </c>
      <c r="I3803" s="181">
        <v>2726.6708381801636</v>
      </c>
      <c r="J3803" s="182">
        <v>2697.7283156909143</v>
      </c>
      <c r="K3803" s="181">
        <v>2670.5265545017464</v>
      </c>
      <c r="L3803" s="181">
        <v>2644.9586323487129</v>
      </c>
      <c r="M3803" s="181">
        <v>2620.7117499018618</v>
      </c>
      <c r="N3803" s="181">
        <v>2597.5495231810514</v>
      </c>
      <c r="O3803" s="181">
        <v>2575.4451257278597</v>
      </c>
      <c r="P3803" s="181">
        <v>2554.3874206000978</v>
      </c>
      <c r="Q3803" s="181">
        <v>2534.3488604485465</v>
      </c>
      <c r="R3803" s="181">
        <v>2515.1636688537014</v>
      </c>
      <c r="S3803" s="181">
        <v>2496.7213288038738</v>
      </c>
      <c r="T3803" s="181">
        <v>2478.9700907478809</v>
      </c>
      <c r="U3803" s="181">
        <v>2461.6089017010295</v>
      </c>
      <c r="V3803" s="181">
        <v>2444.2905764707116</v>
      </c>
      <c r="W3803" s="181">
        <v>2426.9175928801797</v>
      </c>
      <c r="X3803" s="181">
        <v>2409.4023714804125</v>
      </c>
      <c r="Y3803" s="181">
        <v>2391.6786559590955</v>
      </c>
    </row>
    <row r="3804" spans="1:25" x14ac:dyDescent="0.25">
      <c r="A3804" s="178" t="s">
        <v>3373</v>
      </c>
      <c r="B3804" s="178" t="s">
        <v>278</v>
      </c>
      <c r="C3804" s="178" t="s">
        <v>240</v>
      </c>
      <c r="D3804" s="178" t="s">
        <v>241</v>
      </c>
      <c r="E3804" s="181">
        <v>10253.526081862561</v>
      </c>
      <c r="F3804" s="181">
        <v>10301.623853214385</v>
      </c>
      <c r="G3804" s="181">
        <v>10352.766621825545</v>
      </c>
      <c r="H3804" s="181">
        <v>10412.325858577857</v>
      </c>
      <c r="I3804" s="181">
        <v>10479.589272793715</v>
      </c>
      <c r="J3804" s="182">
        <v>10553.300778906576</v>
      </c>
      <c r="K3804" s="181">
        <v>10633.238717879476</v>
      </c>
      <c r="L3804" s="181">
        <v>10719.292077269938</v>
      </c>
      <c r="M3804" s="181">
        <v>10810.481402836353</v>
      </c>
      <c r="N3804" s="181">
        <v>10906.067263982286</v>
      </c>
      <c r="O3804" s="181">
        <v>11006.144085347903</v>
      </c>
      <c r="P3804" s="181">
        <v>11110.87386542491</v>
      </c>
      <c r="Q3804" s="181">
        <v>11220.350009337166</v>
      </c>
      <c r="R3804" s="181">
        <v>11334.041972154515</v>
      </c>
      <c r="S3804" s="181">
        <v>11451.627012503866</v>
      </c>
      <c r="T3804" s="181">
        <v>11573.027027966191</v>
      </c>
      <c r="U3804" s="181">
        <v>11696.967726893858</v>
      </c>
      <c r="V3804" s="181">
        <v>11821.85501518387</v>
      </c>
      <c r="W3804" s="181">
        <v>11947.206843483906</v>
      </c>
      <c r="X3804" s="181">
        <v>12072.556421760733</v>
      </c>
      <c r="Y3804" s="181">
        <v>12197.513165815315</v>
      </c>
    </row>
    <row r="3805" spans="1:25" x14ac:dyDescent="0.25">
      <c r="A3805" s="178" t="s">
        <v>3373</v>
      </c>
      <c r="B3805" s="178" t="s">
        <v>286</v>
      </c>
      <c r="C3805" s="178" t="s">
        <v>218</v>
      </c>
      <c r="D3805" s="178" t="s">
        <v>3392</v>
      </c>
      <c r="E3805" s="181">
        <v>3690.7701742930635</v>
      </c>
      <c r="F3805" s="181">
        <v>3751.1946131892428</v>
      </c>
      <c r="G3805" s="181">
        <v>3803.8582276493039</v>
      </c>
      <c r="H3805" s="181">
        <v>3853.0359783714784</v>
      </c>
      <c r="I3805" s="181">
        <v>3900.0742320867112</v>
      </c>
      <c r="J3805" s="182">
        <v>3945.648224310547</v>
      </c>
      <c r="K3805" s="181">
        <v>3990.527520394231</v>
      </c>
      <c r="L3805" s="181">
        <v>4035.3083126182137</v>
      </c>
      <c r="M3805" s="181">
        <v>4080.0939063624892</v>
      </c>
      <c r="N3805" s="181">
        <v>4124.8306431871715</v>
      </c>
      <c r="O3805" s="181">
        <v>4169.7569480931588</v>
      </c>
      <c r="P3805" s="181">
        <v>4215.0715384996802</v>
      </c>
      <c r="Q3805" s="181">
        <v>4260.8983913916045</v>
      </c>
      <c r="R3805" s="181">
        <v>4307.0744557718099</v>
      </c>
      <c r="S3805" s="181">
        <v>4353.444584475933</v>
      </c>
      <c r="T3805" s="181">
        <v>4399.8650078690871</v>
      </c>
      <c r="U3805" s="181">
        <v>4446.2045131299246</v>
      </c>
      <c r="V3805" s="181">
        <v>4492.299792536719</v>
      </c>
      <c r="W3805" s="181">
        <v>4537.9989773642828</v>
      </c>
      <c r="X3805" s="181">
        <v>4583.1228472350722</v>
      </c>
      <c r="Y3805" s="181">
        <v>4627.4770201167184</v>
      </c>
    </row>
    <row r="3806" spans="1:25" x14ac:dyDescent="0.25">
      <c r="A3806" s="178" t="s">
        <v>3373</v>
      </c>
      <c r="B3806" s="178" t="s">
        <v>286</v>
      </c>
      <c r="C3806" s="178" t="s">
        <v>240</v>
      </c>
      <c r="D3806" s="178" t="s">
        <v>241</v>
      </c>
      <c r="E3806" s="181">
        <v>134.85506406070809</v>
      </c>
      <c r="F3806" s="181">
        <v>135.47130548461183</v>
      </c>
      <c r="G3806" s="181">
        <v>135.77803042041805</v>
      </c>
      <c r="H3806" s="181">
        <v>135.93638278562671</v>
      </c>
      <c r="I3806" s="181">
        <v>135.99814378978533</v>
      </c>
      <c r="J3806" s="182">
        <v>135.98967413019307</v>
      </c>
      <c r="K3806" s="181">
        <v>135.93939818218846</v>
      </c>
      <c r="L3806" s="181">
        <v>135.86863656291249</v>
      </c>
      <c r="M3806" s="181">
        <v>135.78134822076083</v>
      </c>
      <c r="N3806" s="181">
        <v>135.67615969595832</v>
      </c>
      <c r="O3806" s="181">
        <v>135.56126847113845</v>
      </c>
      <c r="P3806" s="181">
        <v>135.44322790349625</v>
      </c>
      <c r="Q3806" s="181">
        <v>135.32591924724255</v>
      </c>
      <c r="R3806" s="181">
        <v>135.20403414137323</v>
      </c>
      <c r="S3806" s="181">
        <v>135.07275369951762</v>
      </c>
      <c r="T3806" s="181">
        <v>134.92783374503063</v>
      </c>
      <c r="U3806" s="181">
        <v>134.76561373918724</v>
      </c>
      <c r="V3806" s="181">
        <v>134.58165105825805</v>
      </c>
      <c r="W3806" s="181">
        <v>134.37206059116599</v>
      </c>
      <c r="X3806" s="181">
        <v>134.13235334638304</v>
      </c>
      <c r="Y3806" s="181">
        <v>133.85782969546779</v>
      </c>
    </row>
    <row r="3807" spans="1:25" x14ac:dyDescent="0.25">
      <c r="A3807" s="178" t="s">
        <v>3373</v>
      </c>
      <c r="B3807" s="178" t="s">
        <v>288</v>
      </c>
      <c r="C3807" s="178" t="s">
        <v>218</v>
      </c>
      <c r="D3807" s="178" t="s">
        <v>3393</v>
      </c>
      <c r="E3807" s="181">
        <v>69134.510273651802</v>
      </c>
      <c r="F3807" s="181">
        <v>71041.238333601301</v>
      </c>
      <c r="G3807" s="181">
        <v>72759.267916588593</v>
      </c>
      <c r="H3807" s="181">
        <v>74381.64728621456</v>
      </c>
      <c r="I3807" s="181">
        <v>75936.910365483345</v>
      </c>
      <c r="J3807" s="182">
        <v>77439.602381220931</v>
      </c>
      <c r="K3807" s="181">
        <v>78904.922258069739</v>
      </c>
      <c r="L3807" s="181">
        <v>80346.147507635251</v>
      </c>
      <c r="M3807" s="181">
        <v>81766.055441124961</v>
      </c>
      <c r="N3807" s="181">
        <v>83165.897554668525</v>
      </c>
      <c r="O3807" s="181">
        <v>84552.270272310416</v>
      </c>
      <c r="P3807" s="181">
        <v>85931.406180160848</v>
      </c>
      <c r="Q3807" s="181">
        <v>87308.514082054317</v>
      </c>
      <c r="R3807" s="181">
        <v>88683.47756297428</v>
      </c>
      <c r="S3807" s="181">
        <v>90056.700376238383</v>
      </c>
      <c r="T3807" s="181">
        <v>91426.724332750295</v>
      </c>
      <c r="U3807" s="181">
        <v>92791.003088984755</v>
      </c>
      <c r="V3807" s="181">
        <v>94148.077232522919</v>
      </c>
      <c r="W3807" s="181">
        <v>95496.991188810614</v>
      </c>
      <c r="X3807" s="181">
        <v>96836.38190395775</v>
      </c>
      <c r="Y3807" s="181">
        <v>98162.838106746203</v>
      </c>
    </row>
    <row r="3808" spans="1:25" x14ac:dyDescent="0.25">
      <c r="A3808" s="178" t="s">
        <v>3373</v>
      </c>
      <c r="B3808" s="178" t="s">
        <v>288</v>
      </c>
      <c r="C3808" s="178" t="s">
        <v>240</v>
      </c>
      <c r="D3808" s="178" t="s">
        <v>241</v>
      </c>
      <c r="E3808" s="181">
        <v>18609.506707538167</v>
      </c>
      <c r="F3808" s="181">
        <v>18763.73940418967</v>
      </c>
      <c r="G3808" s="181">
        <v>18858.558720155062</v>
      </c>
      <c r="H3808" s="181">
        <v>18920.753494535176</v>
      </c>
      <c r="I3808" s="181">
        <v>18959.109609714462</v>
      </c>
      <c r="J3808" s="182">
        <v>18978.384050213062</v>
      </c>
      <c r="K3808" s="181">
        <v>18983.175836712224</v>
      </c>
      <c r="L3808" s="181">
        <v>18977.321174649063</v>
      </c>
      <c r="M3808" s="181">
        <v>18961.962461281993</v>
      </c>
      <c r="N3808" s="181">
        <v>18937.826380255108</v>
      </c>
      <c r="O3808" s="181">
        <v>18906.795278199734</v>
      </c>
      <c r="P3808" s="181">
        <v>18870.548456023505</v>
      </c>
      <c r="Q3808" s="181">
        <v>18830.43363342878</v>
      </c>
      <c r="R3808" s="181">
        <v>18786.581343839593</v>
      </c>
      <c r="S3808" s="181">
        <v>18739.22602854166</v>
      </c>
      <c r="T3808" s="181">
        <v>18688.209783934552</v>
      </c>
      <c r="U3808" s="181">
        <v>18633.171860869199</v>
      </c>
      <c r="V3808" s="181">
        <v>18573.996118701092</v>
      </c>
      <c r="W3808" s="181">
        <v>18510.677674572293</v>
      </c>
      <c r="X3808" s="181">
        <v>18443.140107959855</v>
      </c>
      <c r="Y3808" s="181">
        <v>18370.9348115061</v>
      </c>
    </row>
    <row r="3809" spans="1:25" x14ac:dyDescent="0.25">
      <c r="A3809" s="178" t="s">
        <v>3373</v>
      </c>
      <c r="B3809" s="178" t="s">
        <v>291</v>
      </c>
      <c r="C3809" s="178" t="s">
        <v>218</v>
      </c>
      <c r="D3809" s="178" t="s">
        <v>3394</v>
      </c>
      <c r="E3809" s="181">
        <v>9717.0733632139163</v>
      </c>
      <c r="F3809" s="181">
        <v>10667.572116577241</v>
      </c>
      <c r="G3809" s="181">
        <v>11527.143347503426</v>
      </c>
      <c r="H3809" s="181">
        <v>12313.864393664448</v>
      </c>
      <c r="I3809" s="181">
        <v>13039.37391851012</v>
      </c>
      <c r="J3809" s="182">
        <v>13713.780542658447</v>
      </c>
      <c r="K3809" s="181">
        <v>14347.489227960376</v>
      </c>
      <c r="L3809" s="181">
        <v>14949.656407969898</v>
      </c>
      <c r="M3809" s="181">
        <v>15526.683340850477</v>
      </c>
      <c r="N3809" s="181">
        <v>16084.019362541092</v>
      </c>
      <c r="O3809" s="181">
        <v>16626.987960647053</v>
      </c>
      <c r="P3809" s="181">
        <v>17160.268516328226</v>
      </c>
      <c r="Q3809" s="181">
        <v>17687.851074381037</v>
      </c>
      <c r="R3809" s="181">
        <v>18212.122127549064</v>
      </c>
      <c r="S3809" s="181">
        <v>18735.312593964722</v>
      </c>
      <c r="T3809" s="181">
        <v>19258.523063768043</v>
      </c>
      <c r="U3809" s="181">
        <v>19781.644277418713</v>
      </c>
      <c r="V3809" s="181">
        <v>20304.847785040431</v>
      </c>
      <c r="W3809" s="181">
        <v>20828.67601677369</v>
      </c>
      <c r="X3809" s="181">
        <v>21353.396050983094</v>
      </c>
      <c r="Y3809" s="181">
        <v>21878.364166363946</v>
      </c>
    </row>
    <row r="3810" spans="1:25" x14ac:dyDescent="0.25">
      <c r="A3810" s="178" t="s">
        <v>3373</v>
      </c>
      <c r="B3810" s="178" t="s">
        <v>291</v>
      </c>
      <c r="C3810" s="178" t="s">
        <v>3395</v>
      </c>
      <c r="D3810" s="178" t="s">
        <v>3396</v>
      </c>
      <c r="E3810" s="181">
        <v>4084.6644091603657</v>
      </c>
      <c r="F3810" s="181">
        <v>4308.3870106495515</v>
      </c>
      <c r="G3810" s="181">
        <v>4473.0014091572311</v>
      </c>
      <c r="H3810" s="181">
        <v>4590.9221507634184</v>
      </c>
      <c r="I3810" s="181">
        <v>4670.7919376664131</v>
      </c>
      <c r="J3810" s="182">
        <v>4719.752210505314</v>
      </c>
      <c r="K3810" s="181">
        <v>4744.234324524552</v>
      </c>
      <c r="L3810" s="181">
        <v>4749.5192907137289</v>
      </c>
      <c r="M3810" s="181">
        <v>4739.4217938000229</v>
      </c>
      <c r="N3810" s="181">
        <v>4717.0390697191442</v>
      </c>
      <c r="O3810" s="181">
        <v>4685.0765274074456</v>
      </c>
      <c r="P3810" s="181">
        <v>4645.7454133119418</v>
      </c>
      <c r="Q3810" s="181">
        <v>4600.8134189866178</v>
      </c>
      <c r="R3810" s="181">
        <v>4551.4347707018778</v>
      </c>
      <c r="S3810" s="181">
        <v>4498.5953845049798</v>
      </c>
      <c r="T3810" s="181">
        <v>4442.9066513017005</v>
      </c>
      <c r="U3810" s="181">
        <v>4384.6488603644193</v>
      </c>
      <c r="V3810" s="181">
        <v>4324.1464090018499</v>
      </c>
      <c r="W3810" s="181">
        <v>4261.7751954611131</v>
      </c>
      <c r="X3810" s="181">
        <v>4197.8222830631585</v>
      </c>
      <c r="Y3810" s="181">
        <v>4132.3791439559564</v>
      </c>
    </row>
    <row r="3811" spans="1:25" x14ac:dyDescent="0.25">
      <c r="A3811" s="178" t="s">
        <v>3373</v>
      </c>
      <c r="B3811" s="178" t="s">
        <v>291</v>
      </c>
      <c r="C3811" s="178" t="s">
        <v>240</v>
      </c>
      <c r="D3811" s="178" t="s">
        <v>241</v>
      </c>
      <c r="E3811" s="181">
        <v>2540.9821859073181</v>
      </c>
      <c r="F3811" s="181">
        <v>2680.1552214433555</v>
      </c>
      <c r="G3811" s="181">
        <v>2782.5583107188941</v>
      </c>
      <c r="H3811" s="181">
        <v>2855.9142767802259</v>
      </c>
      <c r="I3811" s="181">
        <v>2905.5995594334568</v>
      </c>
      <c r="J3811" s="182">
        <v>2936.0566958439322</v>
      </c>
      <c r="K3811" s="181">
        <v>2951.2864942716137</v>
      </c>
      <c r="L3811" s="181">
        <v>2954.5741584698549</v>
      </c>
      <c r="M3811" s="181">
        <v>2948.2927220506381</v>
      </c>
      <c r="N3811" s="181">
        <v>2934.3689091092269</v>
      </c>
      <c r="O3811" s="181">
        <v>2914.485696562268</v>
      </c>
      <c r="P3811" s="181">
        <v>2890.0186534327427</v>
      </c>
      <c r="Q3811" s="181">
        <v>2862.0674227510021</v>
      </c>
      <c r="R3811" s="181">
        <v>2831.3500239423447</v>
      </c>
      <c r="S3811" s="181">
        <v>2798.4797742494957</v>
      </c>
      <c r="T3811" s="181">
        <v>2763.8370068515337</v>
      </c>
      <c r="U3811" s="181">
        <v>2727.5960836976105</v>
      </c>
      <c r="V3811" s="181">
        <v>2689.958805400955</v>
      </c>
      <c r="W3811" s="181">
        <v>2651.1590102048026</v>
      </c>
      <c r="X3811" s="181">
        <v>2611.3752740487407</v>
      </c>
      <c r="Y3811" s="181">
        <v>2570.6644997955777</v>
      </c>
    </row>
    <row r="3812" spans="1:25" x14ac:dyDescent="0.25">
      <c r="A3812" s="178" t="s">
        <v>3373</v>
      </c>
      <c r="B3812" s="178" t="s">
        <v>293</v>
      </c>
      <c r="C3812" s="178" t="s">
        <v>218</v>
      </c>
      <c r="D3812" s="178" t="s">
        <v>3397</v>
      </c>
      <c r="E3812" s="181">
        <v>7273.9335781547252</v>
      </c>
      <c r="F3812" s="181">
        <v>7243.5135705861412</v>
      </c>
      <c r="G3812" s="181">
        <v>7235.1895738505591</v>
      </c>
      <c r="H3812" s="181">
        <v>7247.7224512596677</v>
      </c>
      <c r="I3812" s="181">
        <v>7276.2992925898207</v>
      </c>
      <c r="J3812" s="182">
        <v>7316.6671513841202</v>
      </c>
      <c r="K3812" s="181">
        <v>7366.1869101223901</v>
      </c>
      <c r="L3812" s="181">
        <v>7422.9476789993278</v>
      </c>
      <c r="M3812" s="181">
        <v>7484.8836898949121</v>
      </c>
      <c r="N3812" s="181">
        <v>7550.4086150115254</v>
      </c>
      <c r="O3812" s="181">
        <v>7618.8009970143648</v>
      </c>
      <c r="P3812" s="181">
        <v>7689.6481040000654</v>
      </c>
      <c r="Q3812" s="181">
        <v>7762.6968466317294</v>
      </c>
      <c r="R3812" s="181">
        <v>7837.4227511743347</v>
      </c>
      <c r="S3812" s="181">
        <v>7913.4933145020777</v>
      </c>
      <c r="T3812" s="181">
        <v>7990.7162733022024</v>
      </c>
      <c r="U3812" s="181">
        <v>8068.6287529315678</v>
      </c>
      <c r="V3812" s="181">
        <v>8146.6877046800619</v>
      </c>
      <c r="W3812" s="181">
        <v>8224.693624278274</v>
      </c>
      <c r="X3812" s="181">
        <v>8302.4549143533295</v>
      </c>
      <c r="Y3812" s="181">
        <v>8379.7753746942053</v>
      </c>
    </row>
    <row r="3813" spans="1:25" x14ac:dyDescent="0.25">
      <c r="A3813" s="178" t="s">
        <v>3373</v>
      </c>
      <c r="B3813" s="178" t="s">
        <v>293</v>
      </c>
      <c r="C3813" s="178" t="s">
        <v>240</v>
      </c>
      <c r="D3813" s="178" t="s">
        <v>241</v>
      </c>
      <c r="E3813" s="181">
        <v>696.04107052784798</v>
      </c>
      <c r="F3813" s="181">
        <v>686.23342624279474</v>
      </c>
      <c r="G3813" s="181">
        <v>678.62454036658858</v>
      </c>
      <c r="H3813" s="181">
        <v>673.03593786020269</v>
      </c>
      <c r="I3813" s="181">
        <v>668.96640818415779</v>
      </c>
      <c r="J3813" s="182">
        <v>665.984481991998</v>
      </c>
      <c r="K3813" s="181">
        <v>663.82040949618965</v>
      </c>
      <c r="L3813" s="181">
        <v>662.27951337558113</v>
      </c>
      <c r="M3813" s="181">
        <v>661.16070312066779</v>
      </c>
      <c r="N3813" s="181">
        <v>660.31245248047162</v>
      </c>
      <c r="O3813" s="181">
        <v>659.66389855634316</v>
      </c>
      <c r="P3813" s="181">
        <v>659.17330064824739</v>
      </c>
      <c r="Q3813" s="181">
        <v>658.81400633837336</v>
      </c>
      <c r="R3813" s="181">
        <v>658.53752323717697</v>
      </c>
      <c r="S3813" s="181">
        <v>658.31317623695338</v>
      </c>
      <c r="T3813" s="181">
        <v>658.12300716606887</v>
      </c>
      <c r="U3813" s="181">
        <v>657.92767022142004</v>
      </c>
      <c r="V3813" s="181">
        <v>657.68288725491618</v>
      </c>
      <c r="W3813" s="181">
        <v>657.37359819889082</v>
      </c>
      <c r="X3813" s="181">
        <v>656.98599176260075</v>
      </c>
      <c r="Y3813" s="181">
        <v>656.50647858268758</v>
      </c>
    </row>
    <row r="3814" spans="1:25" x14ac:dyDescent="0.25">
      <c r="A3814" s="178" t="s">
        <v>3373</v>
      </c>
      <c r="B3814" s="178" t="s">
        <v>580</v>
      </c>
      <c r="C3814" s="178" t="s">
        <v>218</v>
      </c>
      <c r="D3814" s="178" t="s">
        <v>3398</v>
      </c>
      <c r="E3814" s="181">
        <v>15398.016562184122</v>
      </c>
      <c r="F3814" s="181">
        <v>16670.854668845648</v>
      </c>
      <c r="G3814" s="181">
        <v>17784.085961231794</v>
      </c>
      <c r="H3814" s="181">
        <v>18774.267502322989</v>
      </c>
      <c r="I3814" s="181">
        <v>19664.031203232225</v>
      </c>
      <c r="J3814" s="182">
        <v>20471.494179786274</v>
      </c>
      <c r="K3814" s="181">
        <v>21214.135781518027</v>
      </c>
      <c r="L3814" s="181">
        <v>21906.826606517618</v>
      </c>
      <c r="M3814" s="181">
        <v>22559.611078070793</v>
      </c>
      <c r="N3814" s="181">
        <v>23180.517435752063</v>
      </c>
      <c r="O3814" s="181">
        <v>23777.641190926537</v>
      </c>
      <c r="P3814" s="181">
        <v>24357.998952867481</v>
      </c>
      <c r="Q3814" s="181">
        <v>24927.541528707134</v>
      </c>
      <c r="R3814" s="181">
        <v>25489.984003308047</v>
      </c>
      <c r="S3814" s="181">
        <v>26048.741409773931</v>
      </c>
      <c r="T3814" s="181">
        <v>26606.374906424586</v>
      </c>
      <c r="U3814" s="181">
        <v>27162.46605761275</v>
      </c>
      <c r="V3814" s="181">
        <v>27716.284855198875</v>
      </c>
      <c r="W3814" s="181">
        <v>28269.045033254144</v>
      </c>
      <c r="X3814" s="181">
        <v>28821.653649703279</v>
      </c>
      <c r="Y3814" s="181">
        <v>29374.349078709074</v>
      </c>
    </row>
    <row r="3815" spans="1:25" x14ac:dyDescent="0.25">
      <c r="A3815" s="178" t="s">
        <v>3373</v>
      </c>
      <c r="B3815" s="178" t="s">
        <v>580</v>
      </c>
      <c r="C3815" s="178" t="s">
        <v>645</v>
      </c>
      <c r="D3815" s="178" t="s">
        <v>3399</v>
      </c>
      <c r="E3815" s="181">
        <v>2712.5776439515757</v>
      </c>
      <c r="F3815" s="181">
        <v>2903.7005595827313</v>
      </c>
      <c r="G3815" s="181">
        <v>3062.6832176200032</v>
      </c>
      <c r="H3815" s="181">
        <v>3196.7604865002186</v>
      </c>
      <c r="I3815" s="181">
        <v>3310.5200209601417</v>
      </c>
      <c r="J3815" s="182">
        <v>3407.6091311332643</v>
      </c>
      <c r="K3815" s="181">
        <v>3491.4203780496573</v>
      </c>
      <c r="L3815" s="181">
        <v>3564.7808491423207</v>
      </c>
      <c r="M3815" s="181">
        <v>3629.6231861266292</v>
      </c>
      <c r="N3815" s="181">
        <v>3687.4795920331803</v>
      </c>
      <c r="O3815" s="181">
        <v>3739.8297807178074</v>
      </c>
      <c r="P3815" s="181">
        <v>3787.9238617337633</v>
      </c>
      <c r="Q3815" s="181">
        <v>3832.7955096287524</v>
      </c>
      <c r="R3815" s="181">
        <v>3875.0947916952327</v>
      </c>
      <c r="S3815" s="181">
        <v>3915.399483410722</v>
      </c>
      <c r="T3815" s="181">
        <v>3954.1360515417564</v>
      </c>
      <c r="U3815" s="181">
        <v>3991.2751257805871</v>
      </c>
      <c r="V3815" s="181">
        <v>4026.7442955890269</v>
      </c>
      <c r="W3815" s="181">
        <v>4060.7545603774106</v>
      </c>
      <c r="X3815" s="181">
        <v>4093.4648456247064</v>
      </c>
      <c r="Y3815" s="181">
        <v>4124.9338545813507</v>
      </c>
    </row>
    <row r="3816" spans="1:25" x14ac:dyDescent="0.25">
      <c r="A3816" s="178" t="s">
        <v>3373</v>
      </c>
      <c r="B3816" s="178" t="s">
        <v>580</v>
      </c>
      <c r="C3816" s="178" t="s">
        <v>360</v>
      </c>
      <c r="D3816" s="178" t="s">
        <v>3400</v>
      </c>
      <c r="E3816" s="181">
        <v>6076.1332997986819</v>
      </c>
      <c r="F3816" s="181">
        <v>6504.2457686198004</v>
      </c>
      <c r="G3816" s="181">
        <v>6860.3645417523358</v>
      </c>
      <c r="H3816" s="181">
        <v>7160.6956161478183</v>
      </c>
      <c r="I3816" s="181">
        <v>7415.5152697134208</v>
      </c>
      <c r="J3816" s="182">
        <v>7632.9934225272727</v>
      </c>
      <c r="K3816" s="181">
        <v>7820.7293604908755</v>
      </c>
      <c r="L3816" s="181">
        <v>7985.0557171166365</v>
      </c>
      <c r="M3816" s="181">
        <v>8130.3015809044027</v>
      </c>
      <c r="N3816" s="181">
        <v>8259.899063696952</v>
      </c>
      <c r="O3816" s="181">
        <v>8377.1627023716537</v>
      </c>
      <c r="P3816" s="181">
        <v>8484.8927236065701</v>
      </c>
      <c r="Q3816" s="181">
        <v>8585.4045429086</v>
      </c>
      <c r="R3816" s="181">
        <v>8680.1543012776601</v>
      </c>
      <c r="S3816" s="181">
        <v>8770.4362071308169</v>
      </c>
      <c r="T3816" s="181">
        <v>8857.2055396384894</v>
      </c>
      <c r="U3816" s="181">
        <v>8940.3965097511555</v>
      </c>
      <c r="V3816" s="181">
        <v>9019.8469189476746</v>
      </c>
      <c r="W3816" s="181">
        <v>9096.0294027473392</v>
      </c>
      <c r="X3816" s="181">
        <v>9169.2999518430261</v>
      </c>
      <c r="Y3816" s="181">
        <v>9239.7900606365893</v>
      </c>
    </row>
    <row r="3817" spans="1:25" x14ac:dyDescent="0.25">
      <c r="A3817" s="178" t="s">
        <v>3373</v>
      </c>
      <c r="B3817" s="178" t="s">
        <v>580</v>
      </c>
      <c r="C3817" s="178" t="s">
        <v>240</v>
      </c>
      <c r="D3817" s="178" t="s">
        <v>241</v>
      </c>
      <c r="E3817" s="181">
        <v>721.05208805901111</v>
      </c>
      <c r="F3817" s="181">
        <v>749.04421548283403</v>
      </c>
      <c r="G3817" s="181">
        <v>766.70601523411767</v>
      </c>
      <c r="H3817" s="181">
        <v>776.61907949206864</v>
      </c>
      <c r="I3817" s="181">
        <v>780.48640305245715</v>
      </c>
      <c r="J3817" s="182">
        <v>779.63272758919368</v>
      </c>
      <c r="K3817" s="181">
        <v>775.19970066731742</v>
      </c>
      <c r="L3817" s="181">
        <v>768.09591524605207</v>
      </c>
      <c r="M3817" s="181">
        <v>758.95377521529633</v>
      </c>
      <c r="N3817" s="181">
        <v>748.26352583454411</v>
      </c>
      <c r="O3817" s="181">
        <v>736.45794500215106</v>
      </c>
      <c r="P3817" s="181">
        <v>723.88324181572352</v>
      </c>
      <c r="Q3817" s="181">
        <v>710.81092838447285</v>
      </c>
      <c r="R3817" s="181">
        <v>697.4160588974155</v>
      </c>
      <c r="S3817" s="181">
        <v>683.84371134600406</v>
      </c>
      <c r="T3817" s="181">
        <v>670.19865514113292</v>
      </c>
      <c r="U3817" s="181">
        <v>656.50006723063041</v>
      </c>
      <c r="V3817" s="181">
        <v>642.75923774660851</v>
      </c>
      <c r="W3817" s="181">
        <v>629.03119153857926</v>
      </c>
      <c r="X3817" s="181">
        <v>615.35774498777948</v>
      </c>
      <c r="Y3817" s="181">
        <v>601.76200121071565</v>
      </c>
    </row>
    <row r="3818" spans="1:25" x14ac:dyDescent="0.25">
      <c r="A3818" s="178" t="s">
        <v>3373</v>
      </c>
      <c r="B3818" s="178" t="s">
        <v>581</v>
      </c>
      <c r="C3818" s="178" t="s">
        <v>218</v>
      </c>
      <c r="D3818" s="178" t="s">
        <v>3401</v>
      </c>
      <c r="E3818" s="181">
        <v>9143.5214089264027</v>
      </c>
      <c r="F3818" s="181">
        <v>9129.7593311298788</v>
      </c>
      <c r="G3818" s="181">
        <v>9127.8150053107383</v>
      </c>
      <c r="H3818" s="181">
        <v>9140.2432514977445</v>
      </c>
      <c r="I3818" s="181">
        <v>9163.932334315261</v>
      </c>
      <c r="J3818" s="182">
        <v>9195.7081912238082</v>
      </c>
      <c r="K3818" s="181">
        <v>9233.6680986207884</v>
      </c>
      <c r="L3818" s="181">
        <v>9276.4726810102202</v>
      </c>
      <c r="M3818" s="181">
        <v>9322.3055973235969</v>
      </c>
      <c r="N3818" s="181">
        <v>9369.7396319290165</v>
      </c>
      <c r="O3818" s="181">
        <v>9418.2856298139104</v>
      </c>
      <c r="P3818" s="181">
        <v>9467.6733150563105</v>
      </c>
      <c r="Q3818" s="181">
        <v>9517.7198381753242</v>
      </c>
      <c r="R3818" s="181">
        <v>9567.8755963447547</v>
      </c>
      <c r="S3818" s="181">
        <v>9617.8718277762273</v>
      </c>
      <c r="T3818" s="181">
        <v>9667.404251636548</v>
      </c>
      <c r="U3818" s="181">
        <v>9715.9524743851543</v>
      </c>
      <c r="V3818" s="181">
        <v>9763.0783405804759</v>
      </c>
      <c r="W3818" s="181">
        <v>9808.5650615943669</v>
      </c>
      <c r="X3818" s="181">
        <v>9852.2624997482872</v>
      </c>
      <c r="Y3818" s="181">
        <v>9893.8974461410999</v>
      </c>
    </row>
    <row r="3819" spans="1:25" x14ac:dyDescent="0.25">
      <c r="A3819" s="178" t="s">
        <v>3373</v>
      </c>
      <c r="B3819" s="178" t="s">
        <v>581</v>
      </c>
      <c r="C3819" s="178" t="s">
        <v>240</v>
      </c>
      <c r="D3819" s="178" t="s">
        <v>241</v>
      </c>
      <c r="E3819" s="181">
        <v>1897.4051873364003</v>
      </c>
      <c r="F3819" s="181">
        <v>1929.0473221990626</v>
      </c>
      <c r="G3819" s="181">
        <v>1963.7551490859184</v>
      </c>
      <c r="H3819" s="181">
        <v>2002.2357706913826</v>
      </c>
      <c r="I3819" s="181">
        <v>2043.978346570563</v>
      </c>
      <c r="J3819" s="182">
        <v>2088.4137940902137</v>
      </c>
      <c r="K3819" s="181">
        <v>2135.2197928725554</v>
      </c>
      <c r="L3819" s="181">
        <v>2184.1786189902273</v>
      </c>
      <c r="M3819" s="181">
        <v>2234.9384745440816</v>
      </c>
      <c r="N3819" s="181">
        <v>2287.2135439284912</v>
      </c>
      <c r="O3819" s="181">
        <v>2340.9277146797895</v>
      </c>
      <c r="P3819" s="181">
        <v>2396.0526952536416</v>
      </c>
      <c r="Q3819" s="181">
        <v>2452.5788157643406</v>
      </c>
      <c r="R3819" s="181">
        <v>2510.3977131582028</v>
      </c>
      <c r="S3819" s="181">
        <v>2569.4664463004101</v>
      </c>
      <c r="T3819" s="181">
        <v>2629.7278143235062</v>
      </c>
      <c r="U3819" s="181">
        <v>2691.059232883646</v>
      </c>
      <c r="V3819" s="181">
        <v>2753.3511594622432</v>
      </c>
      <c r="W3819" s="181">
        <v>2816.5486828601452</v>
      </c>
      <c r="X3819" s="181">
        <v>2880.6116610179029</v>
      </c>
      <c r="Y3819" s="181">
        <v>2945.4597961045247</v>
      </c>
    </row>
    <row r="3820" spans="1:25" x14ac:dyDescent="0.25">
      <c r="A3820" s="178" t="s">
        <v>3373</v>
      </c>
      <c r="B3820" s="178" t="s">
        <v>582</v>
      </c>
      <c r="C3820" s="178" t="s">
        <v>218</v>
      </c>
      <c r="D3820" s="178" t="s">
        <v>3402</v>
      </c>
      <c r="E3820" s="181">
        <v>10425.613692609628</v>
      </c>
      <c r="F3820" s="181">
        <v>10554.957600363676</v>
      </c>
      <c r="G3820" s="181">
        <v>10692.625633289046</v>
      </c>
      <c r="H3820" s="181">
        <v>10843.554829464256</v>
      </c>
      <c r="I3820" s="181">
        <v>11006.631466913384</v>
      </c>
      <c r="J3820" s="182">
        <v>11180.299110993785</v>
      </c>
      <c r="K3820" s="181">
        <v>11364.164644430184</v>
      </c>
      <c r="L3820" s="181">
        <v>11558.005083231035</v>
      </c>
      <c r="M3820" s="181">
        <v>11760.723794603644</v>
      </c>
      <c r="N3820" s="181">
        <v>11971.457870339758</v>
      </c>
      <c r="O3820" s="181">
        <v>12190.296195724812</v>
      </c>
      <c r="P3820" s="181">
        <v>12417.446393803586</v>
      </c>
      <c r="Q3820" s="181">
        <v>12653.102567031112</v>
      </c>
      <c r="R3820" s="181">
        <v>12896.781011620011</v>
      </c>
      <c r="S3820" s="181">
        <v>13148.136753405463</v>
      </c>
      <c r="T3820" s="181">
        <v>13406.611440443507</v>
      </c>
      <c r="U3820" s="181">
        <v>13670.765125307726</v>
      </c>
      <c r="V3820" s="181">
        <v>13939.245191823547</v>
      </c>
      <c r="W3820" s="181">
        <v>14211.546373352794</v>
      </c>
      <c r="X3820" s="181">
        <v>14487.100648968293</v>
      </c>
      <c r="Y3820" s="181">
        <v>14765.070870704691</v>
      </c>
    </row>
    <row r="3821" spans="1:25" x14ac:dyDescent="0.25">
      <c r="A3821" s="178" t="s">
        <v>3373</v>
      </c>
      <c r="B3821" s="178" t="s">
        <v>582</v>
      </c>
      <c r="C3821" s="178" t="s">
        <v>240</v>
      </c>
      <c r="D3821" s="178" t="s">
        <v>241</v>
      </c>
      <c r="E3821" s="181">
        <v>25549.452247280195</v>
      </c>
      <c r="F3821" s="181">
        <v>25564.176921642975</v>
      </c>
      <c r="G3821" s="181">
        <v>25594.994436834131</v>
      </c>
      <c r="H3821" s="181">
        <v>25652.973581669245</v>
      </c>
      <c r="I3821" s="181">
        <v>25734.504805434586</v>
      </c>
      <c r="J3821" s="182">
        <v>25835.101336297615</v>
      </c>
      <c r="K3821" s="181">
        <v>25953.122720974443</v>
      </c>
      <c r="L3821" s="181">
        <v>26087.37256855693</v>
      </c>
      <c r="M3821" s="181">
        <v>26234.746154994358</v>
      </c>
      <c r="N3821" s="181">
        <v>26392.784621098745</v>
      </c>
      <c r="O3821" s="181">
        <v>26561.205788092713</v>
      </c>
      <c r="P3821" s="181">
        <v>26739.986194623438</v>
      </c>
      <c r="Q3821" s="181">
        <v>26929.064696950813</v>
      </c>
      <c r="R3821" s="181">
        <v>27126.947265354283</v>
      </c>
      <c r="S3821" s="181">
        <v>27332.488021283476</v>
      </c>
      <c r="T3821" s="181">
        <v>27544.14733811541</v>
      </c>
      <c r="U3821" s="181">
        <v>27758.659422299159</v>
      </c>
      <c r="V3821" s="181">
        <v>27973.079549407012</v>
      </c>
      <c r="W3821" s="181">
        <v>28186.277013928466</v>
      </c>
      <c r="X3821" s="181">
        <v>28397.049144146909</v>
      </c>
      <c r="Y3821" s="181">
        <v>28603.727229217799</v>
      </c>
    </row>
    <row r="3822" spans="1:25" x14ac:dyDescent="0.25">
      <c r="A3822" s="178" t="s">
        <v>3373</v>
      </c>
      <c r="B3822" s="178" t="s">
        <v>585</v>
      </c>
      <c r="C3822" s="178" t="s">
        <v>565</v>
      </c>
      <c r="D3822" s="178" t="s">
        <v>566</v>
      </c>
      <c r="E3822" s="181">
        <v>1738.4853480422989</v>
      </c>
      <c r="F3822" s="181">
        <v>1751.7303491351911</v>
      </c>
      <c r="G3822" s="181">
        <v>1762.6826669660231</v>
      </c>
      <c r="H3822" s="181">
        <v>1772.8737985307471</v>
      </c>
      <c r="I3822" s="181">
        <v>1782.7078975350848</v>
      </c>
      <c r="J3822" s="182">
        <v>1792.3638059102848</v>
      </c>
      <c r="K3822" s="181">
        <v>1802.0827137129343</v>
      </c>
      <c r="L3822" s="181">
        <v>1812.0535434119781</v>
      </c>
      <c r="M3822" s="181">
        <v>1822.2527678400058</v>
      </c>
      <c r="N3822" s="181">
        <v>1832.6683454239571</v>
      </c>
      <c r="O3822" s="181">
        <v>1843.3733215433554</v>
      </c>
      <c r="P3822" s="181">
        <v>1854.433138028236</v>
      </c>
      <c r="Q3822" s="181">
        <v>1865.8814834744028</v>
      </c>
      <c r="R3822" s="181">
        <v>1877.6344729332527</v>
      </c>
      <c r="S3822" s="181">
        <v>1889.6290808867079</v>
      </c>
      <c r="T3822" s="181">
        <v>1901.845879760423</v>
      </c>
      <c r="U3822" s="181">
        <v>1914.2373777117143</v>
      </c>
      <c r="V3822" s="181">
        <v>1926.7035426877783</v>
      </c>
      <c r="W3822" s="181">
        <v>1939.1626457936829</v>
      </c>
      <c r="X3822" s="181">
        <v>1951.5343961174908</v>
      </c>
      <c r="Y3822" s="181">
        <v>1963.7603041132702</v>
      </c>
    </row>
    <row r="3823" spans="1:25" x14ac:dyDescent="0.25">
      <c r="A3823" s="178" t="s">
        <v>3373</v>
      </c>
      <c r="B3823" s="178" t="s">
        <v>586</v>
      </c>
      <c r="C3823" s="178" t="s">
        <v>565</v>
      </c>
      <c r="D3823" s="178" t="s">
        <v>566</v>
      </c>
      <c r="E3823" s="181">
        <v>3384.7444787229997</v>
      </c>
      <c r="F3823" s="181">
        <v>3419.0632024063998</v>
      </c>
      <c r="G3823" s="181">
        <v>3450.8588406750309</v>
      </c>
      <c r="H3823" s="181">
        <v>3482.9694971997387</v>
      </c>
      <c r="I3823" s="181">
        <v>3515.7191729586657</v>
      </c>
      <c r="J3823" s="182">
        <v>3549.0137454353253</v>
      </c>
      <c r="K3823" s="181">
        <v>3583.0576279956085</v>
      </c>
      <c r="L3823" s="181">
        <v>3618.0383306826543</v>
      </c>
      <c r="M3823" s="181">
        <v>3653.7494074201604</v>
      </c>
      <c r="N3823" s="181">
        <v>3690.0552140965092</v>
      </c>
      <c r="O3823" s="181">
        <v>3727.0592040585739</v>
      </c>
      <c r="P3823" s="181">
        <v>3764.8757749291267</v>
      </c>
      <c r="Q3823" s="181">
        <v>3803.5738891140754</v>
      </c>
      <c r="R3823" s="181">
        <v>3842.9846399399785</v>
      </c>
      <c r="S3823" s="181">
        <v>3882.9828181518278</v>
      </c>
      <c r="T3823" s="181">
        <v>3923.6082496104727</v>
      </c>
      <c r="U3823" s="181">
        <v>3964.6947491303308</v>
      </c>
      <c r="V3823" s="181">
        <v>4005.8860293347625</v>
      </c>
      <c r="W3823" s="181">
        <v>4047.0120001437672</v>
      </c>
      <c r="X3823" s="181">
        <v>4087.8979472064252</v>
      </c>
      <c r="Y3823" s="181">
        <v>4128.4537021717724</v>
      </c>
    </row>
    <row r="3824" spans="1:25" x14ac:dyDescent="0.25">
      <c r="A3824" s="178" t="s">
        <v>3373</v>
      </c>
      <c r="B3824" s="178" t="s">
        <v>587</v>
      </c>
      <c r="C3824" s="178" t="s">
        <v>218</v>
      </c>
      <c r="D3824" s="178" t="s">
        <v>3094</v>
      </c>
      <c r="E3824" s="181">
        <v>7129.995469909295</v>
      </c>
      <c r="F3824" s="181">
        <v>7236.7589750345232</v>
      </c>
      <c r="G3824" s="181">
        <v>7355.06946175746</v>
      </c>
      <c r="H3824" s="181">
        <v>7487.3643670139891</v>
      </c>
      <c r="I3824" s="181">
        <v>7631.8923991312058</v>
      </c>
      <c r="J3824" s="182">
        <v>7786.7623818074781</v>
      </c>
      <c r="K3824" s="181">
        <v>7951.0425089757518</v>
      </c>
      <c r="L3824" s="181">
        <v>8124.1055903112265</v>
      </c>
      <c r="M3824" s="181">
        <v>8304.7976714058022</v>
      </c>
      <c r="N3824" s="181">
        <v>8492.2039572442864</v>
      </c>
      <c r="O3824" s="181">
        <v>8686.1538397154891</v>
      </c>
      <c r="P3824" s="181">
        <v>8886.6186458679767</v>
      </c>
      <c r="Q3824" s="181">
        <v>9093.6011713838561</v>
      </c>
      <c r="R3824" s="181">
        <v>9306.6671322485636</v>
      </c>
      <c r="S3824" s="181">
        <v>9525.5379501891348</v>
      </c>
      <c r="T3824" s="181">
        <v>9749.9248847500294</v>
      </c>
      <c r="U3824" s="181">
        <v>9978.9176652219012</v>
      </c>
      <c r="V3824" s="181">
        <v>10211.552081617561</v>
      </c>
      <c r="W3824" s="181">
        <v>10447.441792902309</v>
      </c>
      <c r="X3824" s="181">
        <v>10686.189835307661</v>
      </c>
      <c r="Y3824" s="181">
        <v>10927.282584325179</v>
      </c>
    </row>
    <row r="3825" spans="1:25" x14ac:dyDescent="0.25">
      <c r="A3825" s="178" t="s">
        <v>3373</v>
      </c>
      <c r="B3825" s="178" t="s">
        <v>587</v>
      </c>
      <c r="C3825" s="178" t="s">
        <v>3403</v>
      </c>
      <c r="D3825" s="178" t="s">
        <v>3404</v>
      </c>
      <c r="E3825" s="181">
        <v>2400.6889644555076</v>
      </c>
      <c r="F3825" s="181">
        <v>2453.2055925698705</v>
      </c>
      <c r="G3825" s="181">
        <v>2510.2663923400369</v>
      </c>
      <c r="H3825" s="181">
        <v>2572.7950821304303</v>
      </c>
      <c r="I3825" s="181">
        <v>2640.2901945602757</v>
      </c>
      <c r="J3825" s="182">
        <v>2712.1864490680928</v>
      </c>
      <c r="K3825" s="181">
        <v>2788.2383128621509</v>
      </c>
      <c r="L3825" s="181">
        <v>2868.2999807861515</v>
      </c>
      <c r="M3825" s="181">
        <v>2952.0333694606506</v>
      </c>
      <c r="N3825" s="181">
        <v>3039.1757670190941</v>
      </c>
      <c r="O3825" s="181">
        <v>3129.7245313106628</v>
      </c>
      <c r="P3825" s="181">
        <v>3223.727590393124</v>
      </c>
      <c r="Q3825" s="181">
        <v>3321.2448274462249</v>
      </c>
      <c r="R3825" s="181">
        <v>3422.1761839098012</v>
      </c>
      <c r="S3825" s="181">
        <v>3526.4756604644494</v>
      </c>
      <c r="T3825" s="181">
        <v>3634.0913874119838</v>
      </c>
      <c r="U3825" s="181">
        <v>3744.7360312068786</v>
      </c>
      <c r="V3825" s="181">
        <v>3858.0932675187219</v>
      </c>
      <c r="W3825" s="181">
        <v>3974.0572685777274</v>
      </c>
      <c r="X3825" s="181">
        <v>4092.5146387105624</v>
      </c>
      <c r="Y3825" s="181">
        <v>4213.3033276033138</v>
      </c>
    </row>
    <row r="3826" spans="1:25" x14ac:dyDescent="0.25">
      <c r="A3826" s="178" t="s">
        <v>3373</v>
      </c>
      <c r="B3826" s="178" t="s">
        <v>587</v>
      </c>
      <c r="C3826" s="178" t="s">
        <v>1272</v>
      </c>
      <c r="D3826" s="178" t="s">
        <v>2796</v>
      </c>
      <c r="E3826" s="181">
        <v>2414.9002310527071</v>
      </c>
      <c r="F3826" s="181">
        <v>2456.1811932599421</v>
      </c>
      <c r="G3826" s="181">
        <v>2501.5513720694289</v>
      </c>
      <c r="H3826" s="181">
        <v>2551.8666125599511</v>
      </c>
      <c r="I3826" s="181">
        <v>2606.5592082102562</v>
      </c>
      <c r="J3826" s="182">
        <v>2665.0087052231002</v>
      </c>
      <c r="K3826" s="181">
        <v>2726.9183812035117</v>
      </c>
      <c r="L3826" s="181">
        <v>2792.0936281227114</v>
      </c>
      <c r="M3826" s="181">
        <v>2860.1567066112771</v>
      </c>
      <c r="N3826" s="181">
        <v>2930.8091755141113</v>
      </c>
      <c r="O3826" s="181">
        <v>3004.0073950067767</v>
      </c>
      <c r="P3826" s="181">
        <v>3079.7564844150693</v>
      </c>
      <c r="Q3826" s="181">
        <v>3158.0724702900848</v>
      </c>
      <c r="R3826" s="181">
        <v>3238.819340531621</v>
      </c>
      <c r="S3826" s="181">
        <v>3321.9141823962486</v>
      </c>
      <c r="T3826" s="181">
        <v>3407.2697780765907</v>
      </c>
      <c r="U3826" s="181">
        <v>3494.5804647027835</v>
      </c>
      <c r="V3826" s="181">
        <v>3583.5190400853007</v>
      </c>
      <c r="W3826" s="181">
        <v>3673.9587336298478</v>
      </c>
      <c r="X3826" s="181">
        <v>3765.7679324614573</v>
      </c>
      <c r="Y3826" s="181">
        <v>3858.7726911079949</v>
      </c>
    </row>
    <row r="3827" spans="1:25" x14ac:dyDescent="0.25">
      <c r="A3827" s="178" t="s">
        <v>3373</v>
      </c>
      <c r="B3827" s="178" t="s">
        <v>587</v>
      </c>
      <c r="C3827" s="178" t="s">
        <v>240</v>
      </c>
      <c r="D3827" s="178" t="s">
        <v>241</v>
      </c>
      <c r="E3827" s="181">
        <v>28648.89836948321</v>
      </c>
      <c r="F3827" s="181">
        <v>28485.499548799136</v>
      </c>
      <c r="G3827" s="181">
        <v>28361.393728932515</v>
      </c>
      <c r="H3827" s="181">
        <v>28283.348022924631</v>
      </c>
      <c r="I3827" s="181">
        <v>28241.980362591152</v>
      </c>
      <c r="J3827" s="182">
        <v>28228.050708991403</v>
      </c>
      <c r="K3827" s="181">
        <v>28236.385398845272</v>
      </c>
      <c r="L3827" s="181">
        <v>28263.220305881212</v>
      </c>
      <c r="M3827" s="181">
        <v>28303.242960303411</v>
      </c>
      <c r="N3827" s="181">
        <v>28352.321052602074</v>
      </c>
      <c r="O3827" s="181">
        <v>28409.054348530546</v>
      </c>
      <c r="P3827" s="181">
        <v>28472.582704120323</v>
      </c>
      <c r="Q3827" s="181">
        <v>28542.189240848311</v>
      </c>
      <c r="R3827" s="181">
        <v>28615.847855728189</v>
      </c>
      <c r="S3827" s="181">
        <v>28692.144379143287</v>
      </c>
      <c r="T3827" s="181">
        <v>28769.732545842999</v>
      </c>
      <c r="U3827" s="181">
        <v>28845.565193332463</v>
      </c>
      <c r="V3827" s="181">
        <v>28916.680000824552</v>
      </c>
      <c r="W3827" s="181">
        <v>28981.955899982455</v>
      </c>
      <c r="X3827" s="181">
        <v>29040.338537509502</v>
      </c>
      <c r="Y3827" s="181">
        <v>29090.556071022394</v>
      </c>
    </row>
    <row r="3828" spans="1:25" x14ac:dyDescent="0.25">
      <c r="A3828" s="178" t="s">
        <v>3373</v>
      </c>
      <c r="B3828" s="178" t="s">
        <v>594</v>
      </c>
      <c r="C3828" s="178" t="s">
        <v>218</v>
      </c>
      <c r="D3828" s="178" t="s">
        <v>3405</v>
      </c>
      <c r="E3828" s="181">
        <v>95074.337795972577</v>
      </c>
      <c r="F3828" s="181">
        <v>102537.59602554356</v>
      </c>
      <c r="G3828" s="181">
        <v>109004.97052421788</v>
      </c>
      <c r="H3828" s="181">
        <v>114698.32791657756</v>
      </c>
      <c r="I3828" s="181">
        <v>119755.64340891154</v>
      </c>
      <c r="J3828" s="182">
        <v>124288.01154405551</v>
      </c>
      <c r="K3828" s="181">
        <v>128404.03811273049</v>
      </c>
      <c r="L3828" s="181">
        <v>132195.53411439824</v>
      </c>
      <c r="M3828" s="181">
        <v>135725.36413011962</v>
      </c>
      <c r="N3828" s="181">
        <v>139045.45882357506</v>
      </c>
      <c r="O3828" s="181">
        <v>142206.08200221823</v>
      </c>
      <c r="P3828" s="181">
        <v>145251.62985475876</v>
      </c>
      <c r="Q3828" s="181">
        <v>148220.24284637897</v>
      </c>
      <c r="R3828" s="181">
        <v>151136.16492118302</v>
      </c>
      <c r="S3828" s="181">
        <v>154022.25161651289</v>
      </c>
      <c r="T3828" s="181">
        <v>156898.29517477253</v>
      </c>
      <c r="U3828" s="181">
        <v>159764.25379448358</v>
      </c>
      <c r="V3828" s="181">
        <v>162615.98219630684</v>
      </c>
      <c r="W3828" s="181">
        <v>165461.40334765063</v>
      </c>
      <c r="X3828" s="181">
        <v>168306.1818784647</v>
      </c>
      <c r="Y3828" s="181">
        <v>171153.33287896402</v>
      </c>
    </row>
    <row r="3829" spans="1:25" x14ac:dyDescent="0.25">
      <c r="A3829" s="178" t="s">
        <v>3373</v>
      </c>
      <c r="B3829" s="178" t="s">
        <v>594</v>
      </c>
      <c r="C3829" s="178" t="s">
        <v>246</v>
      </c>
      <c r="D3829" s="178" t="s">
        <v>3406</v>
      </c>
      <c r="E3829" s="181">
        <v>5847.1514760308646</v>
      </c>
      <c r="F3829" s="181">
        <v>6058.8805093335313</v>
      </c>
      <c r="G3829" s="181">
        <v>6188.4769670216383</v>
      </c>
      <c r="H3829" s="181">
        <v>6256.3751814605293</v>
      </c>
      <c r="I3829" s="181">
        <v>6276.1007535771651</v>
      </c>
      <c r="J3829" s="182">
        <v>6258.2279682327044</v>
      </c>
      <c r="K3829" s="181">
        <v>6211.9655962558709</v>
      </c>
      <c r="L3829" s="181">
        <v>6144.6247320566499</v>
      </c>
      <c r="M3829" s="181">
        <v>6061.3284328681675</v>
      </c>
      <c r="N3829" s="181">
        <v>5966.1179026275959</v>
      </c>
      <c r="O3829" s="181">
        <v>5862.4805377343919</v>
      </c>
      <c r="P3829" s="181">
        <v>5753.2398221452631</v>
      </c>
      <c r="Q3829" s="181">
        <v>5640.6246995182973</v>
      </c>
      <c r="R3829" s="181">
        <v>5526.0689935588989</v>
      </c>
      <c r="S3829" s="181">
        <v>5410.7764821232931</v>
      </c>
      <c r="T3829" s="181">
        <v>5295.690204325545</v>
      </c>
      <c r="U3829" s="181">
        <v>5180.9831816573605</v>
      </c>
      <c r="V3829" s="181">
        <v>5066.6862815518034</v>
      </c>
      <c r="W3829" s="181">
        <v>4953.198264503455</v>
      </c>
      <c r="X3829" s="181">
        <v>4840.8017536388479</v>
      </c>
      <c r="Y3829" s="181">
        <v>4729.6696800788841</v>
      </c>
    </row>
    <row r="3830" spans="1:25" x14ac:dyDescent="0.25">
      <c r="A3830" s="178" t="s">
        <v>3373</v>
      </c>
      <c r="B3830" s="178" t="s">
        <v>594</v>
      </c>
      <c r="C3830" s="178" t="s">
        <v>872</v>
      </c>
      <c r="D3830" s="178" t="s">
        <v>3407</v>
      </c>
      <c r="E3830" s="181">
        <v>18592.296896870492</v>
      </c>
      <c r="F3830" s="181">
        <v>20051.777089306539</v>
      </c>
      <c r="G3830" s="181">
        <v>21316.506874547234</v>
      </c>
      <c r="H3830" s="181">
        <v>22429.873461500498</v>
      </c>
      <c r="I3830" s="181">
        <v>23418.85864209041</v>
      </c>
      <c r="J3830" s="182">
        <v>24305.187550269056</v>
      </c>
      <c r="K3830" s="181">
        <v>25110.098631158584</v>
      </c>
      <c r="L3830" s="181">
        <v>25851.546018334495</v>
      </c>
      <c r="M3830" s="181">
        <v>26541.823217936053</v>
      </c>
      <c r="N3830" s="181">
        <v>27191.085549890602</v>
      </c>
      <c r="O3830" s="181">
        <v>27809.162371446477</v>
      </c>
      <c r="P3830" s="181">
        <v>28404.735595522703</v>
      </c>
      <c r="Q3830" s="181">
        <v>28985.263794736176</v>
      </c>
      <c r="R3830" s="181">
        <v>29555.488002442322</v>
      </c>
      <c r="S3830" s="181">
        <v>30119.87774160444</v>
      </c>
      <c r="T3830" s="181">
        <v>30682.303491423965</v>
      </c>
      <c r="U3830" s="181">
        <v>31242.757077397509</v>
      </c>
      <c r="V3830" s="181">
        <v>31800.427867907943</v>
      </c>
      <c r="W3830" s="181">
        <v>32356.865241744272</v>
      </c>
      <c r="X3830" s="181">
        <v>32913.176947687898</v>
      </c>
      <c r="Y3830" s="181">
        <v>33469.952602808451</v>
      </c>
    </row>
    <row r="3831" spans="1:25" x14ac:dyDescent="0.25">
      <c r="A3831" s="178" t="s">
        <v>3373</v>
      </c>
      <c r="B3831" s="178" t="s">
        <v>594</v>
      </c>
      <c r="C3831" s="178" t="s">
        <v>362</v>
      </c>
      <c r="D3831" s="178" t="s">
        <v>3408</v>
      </c>
      <c r="E3831" s="181">
        <v>18525.286652484658</v>
      </c>
      <c r="F3831" s="181">
        <v>19979.506595210092</v>
      </c>
      <c r="G3831" s="181">
        <v>21239.678048983671</v>
      </c>
      <c r="H3831" s="181">
        <v>22349.031846796541</v>
      </c>
      <c r="I3831" s="181">
        <v>23334.452532961001</v>
      </c>
      <c r="J3831" s="182">
        <v>24217.586939832323</v>
      </c>
      <c r="K3831" s="181">
        <v>25019.596965056786</v>
      </c>
      <c r="L3831" s="181">
        <v>25758.372032029907</v>
      </c>
      <c r="M3831" s="181">
        <v>26446.16133871023</v>
      </c>
      <c r="N3831" s="181">
        <v>27093.083603282241</v>
      </c>
      <c r="O3831" s="181">
        <v>27708.932756084141</v>
      </c>
      <c r="P3831" s="181">
        <v>28302.359418736763</v>
      </c>
      <c r="Q3831" s="181">
        <v>28880.795281714541</v>
      </c>
      <c r="R3831" s="181">
        <v>29448.964290769061</v>
      </c>
      <c r="S3831" s="181">
        <v>30011.319859835901</v>
      </c>
      <c r="T3831" s="181">
        <v>30571.718518158701</v>
      </c>
      <c r="U3831" s="181">
        <v>31130.152120696563</v>
      </c>
      <c r="V3831" s="181">
        <v>31685.812957505939</v>
      </c>
      <c r="W3831" s="181">
        <v>32240.244823114146</v>
      </c>
      <c r="X3831" s="181">
        <v>32794.551473761108</v>
      </c>
      <c r="Y3831" s="181">
        <v>33349.32040142217</v>
      </c>
    </row>
    <row r="3832" spans="1:25" x14ac:dyDescent="0.25">
      <c r="A3832" s="178" t="s">
        <v>3373</v>
      </c>
      <c r="B3832" s="178" t="s">
        <v>594</v>
      </c>
      <c r="C3832" s="178" t="s">
        <v>240</v>
      </c>
      <c r="D3832" s="178" t="s">
        <v>241</v>
      </c>
      <c r="E3832" s="181">
        <v>7828.0149123455385</v>
      </c>
      <c r="F3832" s="181">
        <v>8316.9339784083786</v>
      </c>
      <c r="G3832" s="181">
        <v>8711.5632448328561</v>
      </c>
      <c r="H3832" s="181">
        <v>9033.4372934499934</v>
      </c>
      <c r="I3832" s="181">
        <v>9296.3652815450878</v>
      </c>
      <c r="J3832" s="182">
        <v>9511.3325777977789</v>
      </c>
      <c r="K3832" s="181">
        <v>9688.5334340312038</v>
      </c>
      <c r="L3832" s="181">
        <v>9836.3569656538675</v>
      </c>
      <c r="M3832" s="181">
        <v>9960.6152615412102</v>
      </c>
      <c r="N3832" s="181">
        <v>10066.018989942741</v>
      </c>
      <c r="O3832" s="181">
        <v>10156.911075274087</v>
      </c>
      <c r="P3832" s="181">
        <v>10236.993456547687</v>
      </c>
      <c r="Q3832" s="181">
        <v>10309.340742932447</v>
      </c>
      <c r="R3832" s="181">
        <v>10375.915210029842</v>
      </c>
      <c r="S3832" s="181">
        <v>10438.484940279099</v>
      </c>
      <c r="T3832" s="181">
        <v>10498.523524520089</v>
      </c>
      <c r="U3832" s="181">
        <v>10556.119976351032</v>
      </c>
      <c r="V3832" s="181">
        <v>10611.090794364623</v>
      </c>
      <c r="W3832" s="181">
        <v>10664.038960716909</v>
      </c>
      <c r="X3832" s="181">
        <v>10715.394021386399</v>
      </c>
      <c r="Y3832" s="181">
        <v>10765.397782916743</v>
      </c>
    </row>
    <row r="3833" spans="1:25" x14ac:dyDescent="0.25">
      <c r="A3833" s="178" t="s">
        <v>3373</v>
      </c>
      <c r="B3833" s="178" t="s">
        <v>596</v>
      </c>
      <c r="C3833" s="178" t="s">
        <v>218</v>
      </c>
      <c r="D3833" s="178" t="s">
        <v>3409</v>
      </c>
      <c r="E3833" s="181">
        <v>124417.54116163046</v>
      </c>
      <c r="F3833" s="181">
        <v>125483.04796296085</v>
      </c>
      <c r="G3833" s="181">
        <v>126632.83254200435</v>
      </c>
      <c r="H3833" s="181">
        <v>127917.53840573425</v>
      </c>
      <c r="I3833" s="181">
        <v>129305.86840418444</v>
      </c>
      <c r="J3833" s="182">
        <v>130761.58576806377</v>
      </c>
      <c r="K3833" s="181">
        <v>132258.70669196916</v>
      </c>
      <c r="L3833" s="181">
        <v>133779.28891079425</v>
      </c>
      <c r="M3833" s="181">
        <v>135296.89167728423</v>
      </c>
      <c r="N3833" s="181">
        <v>136789.68500582644</v>
      </c>
      <c r="O3833" s="181">
        <v>138243.3655768171</v>
      </c>
      <c r="P3833" s="181">
        <v>139649.51520529913</v>
      </c>
      <c r="Q3833" s="181">
        <v>141003.03532602478</v>
      </c>
      <c r="R3833" s="181">
        <v>142294.22922375397</v>
      </c>
      <c r="S3833" s="181">
        <v>143515.73503152098</v>
      </c>
      <c r="T3833" s="181">
        <v>144660.4888355248</v>
      </c>
      <c r="U3833" s="181">
        <v>145743.28456961783</v>
      </c>
      <c r="V3833" s="181">
        <v>146782.51705622941</v>
      </c>
      <c r="W3833" s="181">
        <v>147780.82192165137</v>
      </c>
      <c r="X3833" s="181">
        <v>148740.05214938469</v>
      </c>
      <c r="Y3833" s="181">
        <v>149660.52967976074</v>
      </c>
    </row>
    <row r="3834" spans="1:25" x14ac:dyDescent="0.25">
      <c r="A3834" s="178" t="s">
        <v>3373</v>
      </c>
      <c r="B3834" s="178" t="s">
        <v>596</v>
      </c>
      <c r="C3834" s="178" t="s">
        <v>240</v>
      </c>
      <c r="D3834" s="178" t="s">
        <v>241</v>
      </c>
      <c r="E3834" s="181">
        <v>32.467248788375926</v>
      </c>
      <c r="F3834" s="181">
        <v>33.406795875610896</v>
      </c>
      <c r="G3834" s="181">
        <v>34.393943644050609</v>
      </c>
      <c r="H3834" s="181">
        <v>35.444727108601704</v>
      </c>
      <c r="I3834" s="181">
        <v>36.553222377905783</v>
      </c>
      <c r="J3834" s="182">
        <v>37.711473471210972</v>
      </c>
      <c r="K3834" s="181">
        <v>38.913785809429911</v>
      </c>
      <c r="L3834" s="181">
        <v>40.15632729857861</v>
      </c>
      <c r="M3834" s="181">
        <v>41.432277901524195</v>
      </c>
      <c r="N3834" s="181">
        <v>42.735641836773432</v>
      </c>
      <c r="O3834" s="181">
        <v>44.062290494033029</v>
      </c>
      <c r="P3834" s="181">
        <v>45.409643575429499</v>
      </c>
      <c r="Q3834" s="181">
        <v>46.775992589154967</v>
      </c>
      <c r="R3834" s="181">
        <v>48.157920729157873</v>
      </c>
      <c r="S3834" s="181">
        <v>49.552531839734982</v>
      </c>
      <c r="T3834" s="181">
        <v>50.956800042504646</v>
      </c>
      <c r="U3834" s="181">
        <v>52.375316665030809</v>
      </c>
      <c r="V3834" s="181">
        <v>53.814378543063398</v>
      </c>
      <c r="W3834" s="181">
        <v>55.274900038185272</v>
      </c>
      <c r="X3834" s="181">
        <v>56.757558733965233</v>
      </c>
      <c r="Y3834" s="181">
        <v>58.26247712189695</v>
      </c>
    </row>
    <row r="3835" spans="1:25" x14ac:dyDescent="0.25">
      <c r="A3835" s="178" t="s">
        <v>3373</v>
      </c>
      <c r="B3835" s="178" t="s">
        <v>598</v>
      </c>
      <c r="C3835" s="178" t="s">
        <v>218</v>
      </c>
      <c r="D3835" s="178" t="s">
        <v>3410</v>
      </c>
      <c r="E3835" s="181">
        <v>3983.0075277292335</v>
      </c>
      <c r="F3835" s="181">
        <v>3981.7773704357078</v>
      </c>
      <c r="G3835" s="181">
        <v>3986.1845240347825</v>
      </c>
      <c r="H3835" s="181">
        <v>3997.1972352159419</v>
      </c>
      <c r="I3835" s="181">
        <v>4013.4526897112942</v>
      </c>
      <c r="J3835" s="182">
        <v>4033.5941999913266</v>
      </c>
      <c r="K3835" s="181">
        <v>4056.8711404679243</v>
      </c>
      <c r="L3835" s="181">
        <v>4082.7733073046265</v>
      </c>
      <c r="M3835" s="181">
        <v>4110.5789264076875</v>
      </c>
      <c r="N3835" s="181">
        <v>4139.7032707843982</v>
      </c>
      <c r="O3835" s="181">
        <v>4169.958615663325</v>
      </c>
      <c r="P3835" s="181">
        <v>4201.2647276400248</v>
      </c>
      <c r="Q3835" s="181">
        <v>4233.5804437044999</v>
      </c>
      <c r="R3835" s="181">
        <v>4266.6743645469624</v>
      </c>
      <c r="S3835" s="181">
        <v>4300.3760551291971</v>
      </c>
      <c r="T3835" s="181">
        <v>4334.5554317741171</v>
      </c>
      <c r="U3835" s="181">
        <v>4368.9406291339883</v>
      </c>
      <c r="V3835" s="181">
        <v>4403.2507492205541</v>
      </c>
      <c r="W3835" s="181">
        <v>4437.383109479063</v>
      </c>
      <c r="X3835" s="181">
        <v>4471.2361326390237</v>
      </c>
      <c r="Y3835" s="181">
        <v>4504.6900448992847</v>
      </c>
    </row>
    <row r="3836" spans="1:25" x14ac:dyDescent="0.25">
      <c r="A3836" s="178" t="s">
        <v>3373</v>
      </c>
      <c r="B3836" s="178" t="s">
        <v>598</v>
      </c>
      <c r="C3836" s="178" t="s">
        <v>240</v>
      </c>
      <c r="D3836" s="178" t="s">
        <v>241</v>
      </c>
      <c r="E3836" s="181">
        <v>1622.8194663526288</v>
      </c>
      <c r="F3836" s="181">
        <v>1628.3054386355843</v>
      </c>
      <c r="G3836" s="181">
        <v>1636.1236264460756</v>
      </c>
      <c r="H3836" s="181">
        <v>1646.6985905036634</v>
      </c>
      <c r="I3836" s="181">
        <v>1659.4971135060687</v>
      </c>
      <c r="J3836" s="182">
        <v>1673.98042541888</v>
      </c>
      <c r="K3836" s="181">
        <v>1689.8540727606223</v>
      </c>
      <c r="L3836" s="181">
        <v>1706.9196350626401</v>
      </c>
      <c r="M3836" s="181">
        <v>1724.8868723451926</v>
      </c>
      <c r="N3836" s="181">
        <v>1743.5188857021162</v>
      </c>
      <c r="O3836" s="181">
        <v>1762.7430310539075</v>
      </c>
      <c r="P3836" s="181">
        <v>1782.5311478287738</v>
      </c>
      <c r="Q3836" s="181">
        <v>1802.8712529218708</v>
      </c>
      <c r="R3836" s="181">
        <v>1823.6698326372907</v>
      </c>
      <c r="S3836" s="181">
        <v>1844.8581049964082</v>
      </c>
      <c r="T3836" s="181">
        <v>1866.3836135398844</v>
      </c>
      <c r="U3836" s="181">
        <v>1888.1318254420787</v>
      </c>
      <c r="V3836" s="181">
        <v>1909.982575445456</v>
      </c>
      <c r="W3836" s="181">
        <v>1931.8914993664157</v>
      </c>
      <c r="X3836" s="181">
        <v>1953.8140567430432</v>
      </c>
      <c r="Y3836" s="181">
        <v>1975.6970681383182</v>
      </c>
    </row>
    <row r="3837" spans="1:25" x14ac:dyDescent="0.25">
      <c r="A3837" s="178" t="s">
        <v>3373</v>
      </c>
      <c r="B3837" s="178" t="s">
        <v>606</v>
      </c>
      <c r="C3837" s="178" t="s">
        <v>218</v>
      </c>
      <c r="D3837" s="178" t="s">
        <v>3411</v>
      </c>
      <c r="E3837" s="181">
        <v>357858.70734423259</v>
      </c>
      <c r="F3837" s="181">
        <v>367117.63765236968</v>
      </c>
      <c r="G3837" s="181">
        <v>375502.69116680603</v>
      </c>
      <c r="H3837" s="181">
        <v>383492.04640080745</v>
      </c>
      <c r="I3837" s="181">
        <v>391216.91436710075</v>
      </c>
      <c r="J3837" s="182">
        <v>398733.65504927828</v>
      </c>
      <c r="K3837" s="181">
        <v>406110.02384765988</v>
      </c>
      <c r="L3837" s="181">
        <v>413403.52095726976</v>
      </c>
      <c r="M3837" s="181">
        <v>420617.54288394301</v>
      </c>
      <c r="N3837" s="181">
        <v>427749.10253303393</v>
      </c>
      <c r="O3837" s="181">
        <v>434823.86566019652</v>
      </c>
      <c r="P3837" s="181">
        <v>441866.43663036032</v>
      </c>
      <c r="Q3837" s="181">
        <v>448896.34406860924</v>
      </c>
      <c r="R3837" s="181">
        <v>455905.79758898902</v>
      </c>
      <c r="S3837" s="181">
        <v>462891.56157724361</v>
      </c>
      <c r="T3837" s="181">
        <v>469846.25031140441</v>
      </c>
      <c r="U3837" s="181">
        <v>476748.37276057567</v>
      </c>
      <c r="V3837" s="181">
        <v>483577.41389197379</v>
      </c>
      <c r="W3837" s="181">
        <v>490324.04582621675</v>
      </c>
      <c r="X3837" s="181">
        <v>496978.20980608946</v>
      </c>
      <c r="Y3837" s="181">
        <v>503523.85084304225</v>
      </c>
    </row>
    <row r="3838" spans="1:25" x14ac:dyDescent="0.25">
      <c r="A3838" s="178" t="s">
        <v>3373</v>
      </c>
      <c r="B3838" s="178" t="s">
        <v>606</v>
      </c>
      <c r="C3838" s="178" t="s">
        <v>240</v>
      </c>
      <c r="D3838" s="178" t="s">
        <v>241</v>
      </c>
      <c r="E3838" s="181">
        <v>5577.390676084342</v>
      </c>
      <c r="F3838" s="181">
        <v>5567.3662444778438</v>
      </c>
      <c r="G3838" s="181">
        <v>5542.4933252287547</v>
      </c>
      <c r="H3838" s="181">
        <v>5510.843594647994</v>
      </c>
      <c r="I3838" s="181">
        <v>5474.8271366503368</v>
      </c>
      <c r="J3838" s="182">
        <v>5435.6014955203682</v>
      </c>
      <c r="K3838" s="181">
        <v>5394.3679863162579</v>
      </c>
      <c r="L3838" s="181">
        <v>5352.0812626685347</v>
      </c>
      <c r="M3838" s="181">
        <v>5308.9222116870424</v>
      </c>
      <c r="N3838" s="181">
        <v>5264.9777728924928</v>
      </c>
      <c r="O3838" s="181">
        <v>5220.672401842492</v>
      </c>
      <c r="P3838" s="181">
        <v>5176.3785986096154</v>
      </c>
      <c r="Q3838" s="181">
        <v>5132.3757840727449</v>
      </c>
      <c r="R3838" s="181">
        <v>5088.6118466782846</v>
      </c>
      <c r="S3838" s="181">
        <v>5045.0886049130822</v>
      </c>
      <c r="T3838" s="181">
        <v>5001.7629669209828</v>
      </c>
      <c r="U3838" s="181">
        <v>4958.4485027605642</v>
      </c>
      <c r="V3838" s="181">
        <v>4914.9851146106967</v>
      </c>
      <c r="W3838" s="181">
        <v>4871.3379726334761</v>
      </c>
      <c r="X3838" s="181">
        <v>4827.468164513024</v>
      </c>
      <c r="Y3838" s="181">
        <v>4783.2831680033851</v>
      </c>
    </row>
    <row r="3839" spans="1:25" x14ac:dyDescent="0.25">
      <c r="A3839" s="178" t="s">
        <v>3373</v>
      </c>
      <c r="B3839" s="178" t="s">
        <v>608</v>
      </c>
      <c r="C3839" s="178" t="s">
        <v>218</v>
      </c>
      <c r="D3839" s="178" t="s">
        <v>3412</v>
      </c>
      <c r="E3839" s="181">
        <v>6418.9889940396333</v>
      </c>
      <c r="F3839" s="181">
        <v>6318.5607562906416</v>
      </c>
      <c r="G3839" s="181">
        <v>6220.8915441138897</v>
      </c>
      <c r="H3839" s="181">
        <v>6128.5769251808561</v>
      </c>
      <c r="I3839" s="181">
        <v>6040.4562377772809</v>
      </c>
      <c r="J3839" s="182">
        <v>5955.2192355555926</v>
      </c>
      <c r="K3839" s="181">
        <v>5872.2844133652825</v>
      </c>
      <c r="L3839" s="181">
        <v>5791.3064700714431</v>
      </c>
      <c r="M3839" s="181">
        <v>5711.5873640671361</v>
      </c>
      <c r="N3839" s="181">
        <v>5632.5883203817166</v>
      </c>
      <c r="O3839" s="181">
        <v>5554.266247209569</v>
      </c>
      <c r="P3839" s="181">
        <v>5476.6789155807774</v>
      </c>
      <c r="Q3839" s="181">
        <v>5399.883302183709</v>
      </c>
      <c r="R3839" s="181">
        <v>5323.6693850091569</v>
      </c>
      <c r="S3839" s="181">
        <v>5247.9267172446425</v>
      </c>
      <c r="T3839" s="181">
        <v>5172.7119921506019</v>
      </c>
      <c r="U3839" s="181">
        <v>5097.791645407362</v>
      </c>
      <c r="V3839" s="181">
        <v>5022.7987397054922</v>
      </c>
      <c r="W3839" s="181">
        <v>4947.6627785648916</v>
      </c>
      <c r="X3839" s="181">
        <v>4872.3264501059748</v>
      </c>
      <c r="Y3839" s="181">
        <v>4796.7915403897841</v>
      </c>
    </row>
    <row r="3840" spans="1:25" x14ac:dyDescent="0.25">
      <c r="A3840" s="178" t="s">
        <v>3373</v>
      </c>
      <c r="B3840" s="178" t="s">
        <v>608</v>
      </c>
      <c r="C3840" s="178" t="s">
        <v>240</v>
      </c>
      <c r="D3840" s="178" t="s">
        <v>241</v>
      </c>
      <c r="E3840" s="181">
        <v>8214.0354978204923</v>
      </c>
      <c r="F3840" s="181">
        <v>8349.6227620183872</v>
      </c>
      <c r="G3840" s="181">
        <v>8489.0689825773807</v>
      </c>
      <c r="H3840" s="181">
        <v>8636.2621915370746</v>
      </c>
      <c r="I3840" s="181">
        <v>8790.1171593594099</v>
      </c>
      <c r="J3840" s="182">
        <v>8949.1424236692874</v>
      </c>
      <c r="K3840" s="181">
        <v>9112.7507463658276</v>
      </c>
      <c r="L3840" s="181">
        <v>9280.6352035701548</v>
      </c>
      <c r="M3840" s="181">
        <v>9451.8478603505318</v>
      </c>
      <c r="N3840" s="181">
        <v>9625.5743494015114</v>
      </c>
      <c r="O3840" s="181">
        <v>9801.7603731512791</v>
      </c>
      <c r="P3840" s="181">
        <v>9980.5255592447247</v>
      </c>
      <c r="Q3840" s="181">
        <v>10162.00138344422</v>
      </c>
      <c r="R3840" s="181">
        <v>10345.814716788653</v>
      </c>
      <c r="S3840" s="181">
        <v>10531.739921044191</v>
      </c>
      <c r="T3840" s="181">
        <v>10719.867229534879</v>
      </c>
      <c r="U3840" s="181">
        <v>10909.67802709969</v>
      </c>
      <c r="V3840" s="181">
        <v>11100.291232026349</v>
      </c>
      <c r="W3840" s="181">
        <v>11291.390632959508</v>
      </c>
      <c r="X3840" s="181">
        <v>11482.658896590596</v>
      </c>
      <c r="Y3840" s="181">
        <v>11673.892094696044</v>
      </c>
    </row>
    <row r="3841" spans="1:25" x14ac:dyDescent="0.25">
      <c r="A3841" s="178" t="s">
        <v>3373</v>
      </c>
      <c r="B3841" s="178" t="s">
        <v>612</v>
      </c>
      <c r="C3841" s="178" t="s">
        <v>565</v>
      </c>
      <c r="D3841" s="178" t="s">
        <v>566</v>
      </c>
      <c r="E3841" s="181">
        <v>1296.735515825528</v>
      </c>
      <c r="F3841" s="181">
        <v>1268.3478481232319</v>
      </c>
      <c r="G3841" s="181">
        <v>1248.225063265578</v>
      </c>
      <c r="H3841" s="181">
        <v>1234.681012645417</v>
      </c>
      <c r="I3841" s="181">
        <v>1226.0103761586847</v>
      </c>
      <c r="J3841" s="182">
        <v>1220.9219030683012</v>
      </c>
      <c r="K3841" s="181">
        <v>1218.542771534851</v>
      </c>
      <c r="L3841" s="181">
        <v>1218.2637203692252</v>
      </c>
      <c r="M3841" s="181">
        <v>1219.560122363032</v>
      </c>
      <c r="N3841" s="181">
        <v>1222.0527573037575</v>
      </c>
      <c r="O3841" s="181">
        <v>1225.5227936106089</v>
      </c>
      <c r="P3841" s="181">
        <v>1229.8304203357493</v>
      </c>
      <c r="Q3841" s="181">
        <v>1234.89007637029</v>
      </c>
      <c r="R3841" s="181">
        <v>1240.5992516423019</v>
      </c>
      <c r="S3841" s="181">
        <v>1246.8917060842919</v>
      </c>
      <c r="T3841" s="181">
        <v>1253.6799465089221</v>
      </c>
      <c r="U3841" s="181">
        <v>1260.8283422395421</v>
      </c>
      <c r="V3841" s="181">
        <v>1268.2425447154242</v>
      </c>
      <c r="W3841" s="181">
        <v>1275.897272604305</v>
      </c>
      <c r="X3841" s="181">
        <v>1283.7743218884973</v>
      </c>
      <c r="Y3841" s="181">
        <v>1291.8193054476042</v>
      </c>
    </row>
    <row r="3842" spans="1:25" x14ac:dyDescent="0.25">
      <c r="A3842" s="178" t="s">
        <v>3373</v>
      </c>
      <c r="B3842" s="178" t="s">
        <v>618</v>
      </c>
      <c r="C3842" s="178" t="s">
        <v>218</v>
      </c>
      <c r="D3842" s="178" t="s">
        <v>3413</v>
      </c>
      <c r="E3842" s="181">
        <v>1971.0152674656147</v>
      </c>
      <c r="F3842" s="181">
        <v>1978.3903903470828</v>
      </c>
      <c r="G3842" s="181">
        <v>1989.2806166482967</v>
      </c>
      <c r="H3842" s="181">
        <v>2004.2757697004747</v>
      </c>
      <c r="I3842" s="181">
        <v>2022.7943382438</v>
      </c>
      <c r="J3842" s="182">
        <v>2044.2316601668988</v>
      </c>
      <c r="K3842" s="181">
        <v>2068.2238062626734</v>
      </c>
      <c r="L3842" s="181">
        <v>2094.4965799629745</v>
      </c>
      <c r="M3842" s="181">
        <v>2122.6504938872404</v>
      </c>
      <c r="N3842" s="181">
        <v>2152.3598887250682</v>
      </c>
      <c r="O3842" s="181">
        <v>2183.5008651269609</v>
      </c>
      <c r="P3842" s="181">
        <v>2215.9830105663937</v>
      </c>
      <c r="Q3842" s="181">
        <v>2249.724722113915</v>
      </c>
      <c r="R3842" s="181">
        <v>2284.5414354671639</v>
      </c>
      <c r="S3842" s="181">
        <v>2320.2967939271807</v>
      </c>
      <c r="T3842" s="181">
        <v>2356.8608532673206</v>
      </c>
      <c r="U3842" s="181">
        <v>2393.9297904128498</v>
      </c>
      <c r="V3842" s="181">
        <v>2431.2170438736075</v>
      </c>
      <c r="W3842" s="181">
        <v>2468.6255528475749</v>
      </c>
      <c r="X3842" s="181">
        <v>2506.066807676536</v>
      </c>
      <c r="Y3842" s="181">
        <v>2543.4334637711449</v>
      </c>
    </row>
    <row r="3843" spans="1:25" x14ac:dyDescent="0.25">
      <c r="A3843" s="178" t="s">
        <v>3373</v>
      </c>
      <c r="B3843" s="178" t="s">
        <v>618</v>
      </c>
      <c r="C3843" s="178" t="s">
        <v>240</v>
      </c>
      <c r="D3843" s="178" t="s">
        <v>241</v>
      </c>
      <c r="E3843" s="181">
        <v>4062.8707290726038</v>
      </c>
      <c r="F3843" s="181">
        <v>4062.8910719933324</v>
      </c>
      <c r="G3843" s="181">
        <v>4070.046817500649</v>
      </c>
      <c r="H3843" s="181">
        <v>4085.460342558491</v>
      </c>
      <c r="I3843" s="181">
        <v>4107.8579888892464</v>
      </c>
      <c r="J3843" s="182">
        <v>4135.9375364760426</v>
      </c>
      <c r="K3843" s="181">
        <v>4168.9008156734426</v>
      </c>
      <c r="L3843" s="181">
        <v>4206.1412647420266</v>
      </c>
      <c r="M3843" s="181">
        <v>4246.8102710841331</v>
      </c>
      <c r="N3843" s="181">
        <v>4290.2186545973</v>
      </c>
      <c r="O3843" s="181">
        <v>4336.0878678597719</v>
      </c>
      <c r="P3843" s="181">
        <v>4384.2095263844503</v>
      </c>
      <c r="Q3843" s="181">
        <v>4434.3954988628138</v>
      </c>
      <c r="R3843" s="181">
        <v>4486.2580679894272</v>
      </c>
      <c r="S3843" s="181">
        <v>4539.5094227200198</v>
      </c>
      <c r="T3843" s="181">
        <v>4593.8783861783286</v>
      </c>
      <c r="U3843" s="181">
        <v>4648.7600382018691</v>
      </c>
      <c r="V3843" s="181">
        <v>4703.5917573424722</v>
      </c>
      <c r="W3843" s="181">
        <v>4758.1845012211106</v>
      </c>
      <c r="X3843" s="181">
        <v>4812.36845516208</v>
      </c>
      <c r="Y3843" s="181">
        <v>4865.9403071014531</v>
      </c>
    </row>
    <row r="3844" spans="1:25" x14ac:dyDescent="0.25">
      <c r="A3844" s="178" t="s">
        <v>3373</v>
      </c>
      <c r="B3844" s="178" t="s">
        <v>620</v>
      </c>
      <c r="C3844" s="178" t="s">
        <v>218</v>
      </c>
      <c r="D3844" s="178" t="s">
        <v>3414</v>
      </c>
      <c r="E3844" s="181">
        <v>10031.644010149121</v>
      </c>
      <c r="F3844" s="181">
        <v>11282.847031788097</v>
      </c>
      <c r="G3844" s="181">
        <v>12478.367030522904</v>
      </c>
      <c r="H3844" s="181">
        <v>13626.333783859574</v>
      </c>
      <c r="I3844" s="181">
        <v>14732.955354727337</v>
      </c>
      <c r="J3844" s="182">
        <v>15805.974448354667</v>
      </c>
      <c r="K3844" s="181">
        <v>16855.794265028329</v>
      </c>
      <c r="L3844" s="181">
        <v>17892.574622731459</v>
      </c>
      <c r="M3844" s="181">
        <v>18924.066235985709</v>
      </c>
      <c r="N3844" s="181">
        <v>19957.432782902109</v>
      </c>
      <c r="O3844" s="181">
        <v>21000.168945622263</v>
      </c>
      <c r="P3844" s="181">
        <v>22059.387932191268</v>
      </c>
      <c r="Q3844" s="181">
        <v>23141.681813818319</v>
      </c>
      <c r="R3844" s="181">
        <v>24251.688961352407</v>
      </c>
      <c r="S3844" s="181">
        <v>25394.068179731992</v>
      </c>
      <c r="T3844" s="181">
        <v>26572.271740234311</v>
      </c>
      <c r="U3844" s="181">
        <v>27787.049780755089</v>
      </c>
      <c r="V3844" s="181">
        <v>29039.15622467982</v>
      </c>
      <c r="W3844" s="181">
        <v>30330.69745874123</v>
      </c>
      <c r="X3844" s="181">
        <v>31663.20329931935</v>
      </c>
      <c r="Y3844" s="181">
        <v>33036.865414134147</v>
      </c>
    </row>
    <row r="3845" spans="1:25" x14ac:dyDescent="0.25">
      <c r="A3845" s="178" t="s">
        <v>3373</v>
      </c>
      <c r="B3845" s="178" t="s">
        <v>620</v>
      </c>
      <c r="C3845" s="178" t="s">
        <v>376</v>
      </c>
      <c r="D3845" s="178" t="s">
        <v>3415</v>
      </c>
      <c r="E3845" s="181">
        <v>35103.659520663256</v>
      </c>
      <c r="F3845" s="181">
        <v>37933.874444438894</v>
      </c>
      <c r="G3845" s="181">
        <v>40308.299655000133</v>
      </c>
      <c r="H3845" s="181">
        <v>42290.611675268599</v>
      </c>
      <c r="I3845" s="181">
        <v>43932.208614220064</v>
      </c>
      <c r="J3845" s="182">
        <v>45283.778835414108</v>
      </c>
      <c r="K3845" s="181">
        <v>46397.953749747503</v>
      </c>
      <c r="L3845" s="181">
        <v>47320.645883734811</v>
      </c>
      <c r="M3845" s="181">
        <v>48086.205350219228</v>
      </c>
      <c r="N3845" s="181">
        <v>48723.552215749871</v>
      </c>
      <c r="O3845" s="181">
        <v>49258.964422050994</v>
      </c>
      <c r="P3845" s="181">
        <v>49714.624974821847</v>
      </c>
      <c r="Q3845" s="181">
        <v>50108.782198933521</v>
      </c>
      <c r="R3845" s="181">
        <v>50453.249241289079</v>
      </c>
      <c r="S3845" s="181">
        <v>50758.36833228451</v>
      </c>
      <c r="T3845" s="181">
        <v>51030.788332519653</v>
      </c>
      <c r="U3845" s="181">
        <v>51271.290902424582</v>
      </c>
      <c r="V3845" s="181">
        <v>51480.650620625187</v>
      </c>
      <c r="W3845" s="181">
        <v>51661.932972374387</v>
      </c>
      <c r="X3845" s="181">
        <v>51816.887752023053</v>
      </c>
      <c r="Y3845" s="181">
        <v>51944.973623991791</v>
      </c>
    </row>
    <row r="3846" spans="1:25" x14ac:dyDescent="0.25">
      <c r="A3846" s="178" t="s">
        <v>3373</v>
      </c>
      <c r="B3846" s="178" t="s">
        <v>620</v>
      </c>
      <c r="C3846" s="178" t="s">
        <v>224</v>
      </c>
      <c r="D3846" s="178" t="s">
        <v>3416</v>
      </c>
      <c r="E3846" s="181">
        <v>5477.9789730103039</v>
      </c>
      <c r="F3846" s="181">
        <v>5919.6382772893003</v>
      </c>
      <c r="G3846" s="181">
        <v>6290.1709098994024</v>
      </c>
      <c r="H3846" s="181">
        <v>6599.5136882095721</v>
      </c>
      <c r="I3846" s="181">
        <v>6855.687364587694</v>
      </c>
      <c r="J3846" s="182">
        <v>7066.6019345597979</v>
      </c>
      <c r="K3846" s="181">
        <v>7240.470609117252</v>
      </c>
      <c r="L3846" s="181">
        <v>7384.4581072175351</v>
      </c>
      <c r="M3846" s="181">
        <v>7503.9248157389648</v>
      </c>
      <c r="N3846" s="181">
        <v>7603.3837546520335</v>
      </c>
      <c r="O3846" s="181">
        <v>7686.9356363663637</v>
      </c>
      <c r="P3846" s="181">
        <v>7758.0421523533832</v>
      </c>
      <c r="Q3846" s="181">
        <v>7819.5509812113214</v>
      </c>
      <c r="R3846" s="181">
        <v>7873.3055823180266</v>
      </c>
      <c r="S3846" s="181">
        <v>7920.9198763135901</v>
      </c>
      <c r="T3846" s="181">
        <v>7963.4314279151313</v>
      </c>
      <c r="U3846" s="181">
        <v>8000.962216410805</v>
      </c>
      <c r="V3846" s="181">
        <v>8033.6331159625515</v>
      </c>
      <c r="W3846" s="181">
        <v>8061.9225001640898</v>
      </c>
      <c r="X3846" s="181">
        <v>8086.1034270609916</v>
      </c>
      <c r="Y3846" s="181">
        <v>8106.0914204202436</v>
      </c>
    </row>
    <row r="3847" spans="1:25" x14ac:dyDescent="0.25">
      <c r="A3847" s="178" t="s">
        <v>3373</v>
      </c>
      <c r="B3847" s="178" t="s">
        <v>620</v>
      </c>
      <c r="C3847" s="178" t="s">
        <v>1672</v>
      </c>
      <c r="D3847" s="178" t="s">
        <v>3417</v>
      </c>
      <c r="E3847" s="181">
        <v>3757.0523687232558</v>
      </c>
      <c r="F3847" s="181">
        <v>4059.9628295858347</v>
      </c>
      <c r="G3847" s="181">
        <v>4314.0913160031614</v>
      </c>
      <c r="H3847" s="181">
        <v>4526.2529587775944</v>
      </c>
      <c r="I3847" s="181">
        <v>4701.9487623545992</v>
      </c>
      <c r="J3847" s="182">
        <v>4846.6037689941195</v>
      </c>
      <c r="K3847" s="181">
        <v>4965.8509802030921</v>
      </c>
      <c r="L3847" s="181">
        <v>5064.6042929612349</v>
      </c>
      <c r="M3847" s="181">
        <v>5146.5401095179332</v>
      </c>
      <c r="N3847" s="181">
        <v>5214.7536685467503</v>
      </c>
      <c r="O3847" s="181">
        <v>5272.0574290490686</v>
      </c>
      <c r="P3847" s="181">
        <v>5320.8255797916945</v>
      </c>
      <c r="Q3847" s="181">
        <v>5363.0111909991665</v>
      </c>
      <c r="R3847" s="181">
        <v>5399.8785927202698</v>
      </c>
      <c r="S3847" s="181">
        <v>5432.5346866780064</v>
      </c>
      <c r="T3847" s="181">
        <v>5461.6910829383069</v>
      </c>
      <c r="U3847" s="181">
        <v>5487.4314405615196</v>
      </c>
      <c r="V3847" s="181">
        <v>5509.8386606611166</v>
      </c>
      <c r="W3847" s="181">
        <v>5529.2408340626152</v>
      </c>
      <c r="X3847" s="181">
        <v>5545.8252366540701</v>
      </c>
      <c r="Y3847" s="181">
        <v>5559.533930711933</v>
      </c>
    </row>
    <row r="3848" spans="1:25" x14ac:dyDescent="0.25">
      <c r="A3848" s="178" t="s">
        <v>3373</v>
      </c>
      <c r="B3848" s="178" t="s">
        <v>620</v>
      </c>
      <c r="C3848" s="178" t="s">
        <v>240</v>
      </c>
      <c r="D3848" s="178" t="s">
        <v>241</v>
      </c>
      <c r="E3848" s="181">
        <v>1588.1578262177884</v>
      </c>
      <c r="F3848" s="181">
        <v>1786.2417962024595</v>
      </c>
      <c r="G3848" s="181">
        <v>1975.5103189360871</v>
      </c>
      <c r="H3848" s="181">
        <v>2157.2504586086029</v>
      </c>
      <c r="I3848" s="181">
        <v>2332.4450435297772</v>
      </c>
      <c r="J3848" s="182">
        <v>2502.3198586150493</v>
      </c>
      <c r="K3848" s="181">
        <v>2668.5218845523718</v>
      </c>
      <c r="L3848" s="181">
        <v>2832.6595710062816</v>
      </c>
      <c r="M3848" s="181">
        <v>2995.9599708819533</v>
      </c>
      <c r="N3848" s="181">
        <v>3159.5572005261229</v>
      </c>
      <c r="O3848" s="181">
        <v>3324.6377791260898</v>
      </c>
      <c r="P3848" s="181">
        <v>3492.327832869636</v>
      </c>
      <c r="Q3848" s="181">
        <v>3663.6709842648238</v>
      </c>
      <c r="R3848" s="181">
        <v>3839.4015561162978</v>
      </c>
      <c r="S3848" s="181">
        <v>4020.2571062477164</v>
      </c>
      <c r="T3848" s="181">
        <v>4206.784180334108</v>
      </c>
      <c r="U3848" s="181">
        <v>4399.1015363147117</v>
      </c>
      <c r="V3848" s="181">
        <v>4597.3285314278673</v>
      </c>
      <c r="W3848" s="181">
        <v>4801.7986378912128</v>
      </c>
      <c r="X3848" s="181">
        <v>5012.7540482959294</v>
      </c>
      <c r="Y3848" s="181">
        <v>5230.2251064808916</v>
      </c>
    </row>
    <row r="3849" spans="1:25" x14ac:dyDescent="0.25">
      <c r="A3849" s="178" t="s">
        <v>3373</v>
      </c>
      <c r="B3849" s="178" t="s">
        <v>622</v>
      </c>
      <c r="C3849" s="178" t="s">
        <v>218</v>
      </c>
      <c r="D3849" s="178" t="s">
        <v>1106</v>
      </c>
      <c r="E3849" s="181">
        <v>683822.70738097536</v>
      </c>
      <c r="F3849" s="181">
        <v>682742.9860011288</v>
      </c>
      <c r="G3849" s="181">
        <v>683641.25841600902</v>
      </c>
      <c r="H3849" s="181">
        <v>686424.56538503605</v>
      </c>
      <c r="I3849" s="181">
        <v>690631.38912877848</v>
      </c>
      <c r="J3849" s="182">
        <v>695856.21493320179</v>
      </c>
      <c r="K3849" s="181">
        <v>701831.96805665793</v>
      </c>
      <c r="L3849" s="181">
        <v>708372.44094673044</v>
      </c>
      <c r="M3849" s="181">
        <v>715272.95786638639</v>
      </c>
      <c r="N3849" s="181">
        <v>722369.22583938879</v>
      </c>
      <c r="O3849" s="181">
        <v>729576.73108112405</v>
      </c>
      <c r="P3849" s="181">
        <v>736840.7512934414</v>
      </c>
      <c r="Q3849" s="181">
        <v>744122.34380677855</v>
      </c>
      <c r="R3849" s="181">
        <v>751358.3232750803</v>
      </c>
      <c r="S3849" s="181">
        <v>758504.74024063011</v>
      </c>
      <c r="T3849" s="181">
        <v>765523.72523975454</v>
      </c>
      <c r="U3849" s="181">
        <v>772406.4359487911</v>
      </c>
      <c r="V3849" s="181">
        <v>779153.07399739185</v>
      </c>
      <c r="W3849" s="181">
        <v>785750.0560142952</v>
      </c>
      <c r="X3849" s="181">
        <v>792186.05759118195</v>
      </c>
      <c r="Y3849" s="181">
        <v>798444.20341571386</v>
      </c>
    </row>
    <row r="3850" spans="1:25" x14ac:dyDescent="0.25">
      <c r="A3850" s="178" t="s">
        <v>3373</v>
      </c>
      <c r="B3850" s="178" t="s">
        <v>622</v>
      </c>
      <c r="C3850" s="178" t="s">
        <v>934</v>
      </c>
      <c r="D3850" s="178" t="s">
        <v>3418</v>
      </c>
      <c r="E3850" s="181">
        <v>3989.5478136018642</v>
      </c>
      <c r="F3850" s="181">
        <v>4063.715477666839</v>
      </c>
      <c r="G3850" s="181">
        <v>4151.2625392603095</v>
      </c>
      <c r="H3850" s="181">
        <v>4252.3660536438001</v>
      </c>
      <c r="I3850" s="181">
        <v>4364.8570785555003</v>
      </c>
      <c r="J3850" s="182">
        <v>4486.7215208546786</v>
      </c>
      <c r="K3850" s="181">
        <v>4616.6679590212316</v>
      </c>
      <c r="L3850" s="181">
        <v>4753.8233600575222</v>
      </c>
      <c r="M3850" s="181">
        <v>4897.1012055917727</v>
      </c>
      <c r="N3850" s="181">
        <v>5045.5951320276408</v>
      </c>
      <c r="O3850" s="181">
        <v>5198.8827971925175</v>
      </c>
      <c r="P3850" s="181">
        <v>5356.7154719271302</v>
      </c>
      <c r="Q3850" s="181">
        <v>5518.9337046436003</v>
      </c>
      <c r="R3850" s="181">
        <v>5685.174812083229</v>
      </c>
      <c r="S3850" s="181">
        <v>5855.1888940045465</v>
      </c>
      <c r="T3850" s="181">
        <v>6028.7483457763601</v>
      </c>
      <c r="U3850" s="181">
        <v>6205.8357117507503</v>
      </c>
      <c r="V3850" s="181">
        <v>6386.5022350893323</v>
      </c>
      <c r="W3850" s="181">
        <v>6570.684135125176</v>
      </c>
      <c r="X3850" s="181">
        <v>6758.3278209578802</v>
      </c>
      <c r="Y3850" s="181">
        <v>6949.323375056757</v>
      </c>
    </row>
    <row r="3851" spans="1:25" x14ac:dyDescent="0.25">
      <c r="A3851" s="178" t="s">
        <v>3373</v>
      </c>
      <c r="B3851" s="178" t="s">
        <v>622</v>
      </c>
      <c r="C3851" s="178" t="s">
        <v>240</v>
      </c>
      <c r="D3851" s="178" t="s">
        <v>241</v>
      </c>
      <c r="E3851" s="181">
        <v>466.9699730933479</v>
      </c>
      <c r="F3851" s="181">
        <v>475.65117550298868</v>
      </c>
      <c r="G3851" s="181">
        <v>485.89841426456519</v>
      </c>
      <c r="H3851" s="181">
        <v>497.73241340359942</v>
      </c>
      <c r="I3851" s="181">
        <v>510.89930181565558</v>
      </c>
      <c r="J3851" s="182">
        <v>525.16333322980836</v>
      </c>
      <c r="K3851" s="181">
        <v>540.37334889306851</v>
      </c>
      <c r="L3851" s="181">
        <v>556.42716173701035</v>
      </c>
      <c r="M3851" s="181">
        <v>573.19759658325802</v>
      </c>
      <c r="N3851" s="181">
        <v>590.57856507193424</v>
      </c>
      <c r="O3851" s="181">
        <v>608.52063275026535</v>
      </c>
      <c r="P3851" s="181">
        <v>626.99468628154261</v>
      </c>
      <c r="Q3851" s="181">
        <v>645.98206212112882</v>
      </c>
      <c r="R3851" s="181">
        <v>665.44030879345121</v>
      </c>
      <c r="S3851" s="181">
        <v>685.34017588856659</v>
      </c>
      <c r="T3851" s="181">
        <v>705.65502266083934</v>
      </c>
      <c r="U3851" s="181">
        <v>726.38280595555113</v>
      </c>
      <c r="V3851" s="181">
        <v>747.5295237000156</v>
      </c>
      <c r="W3851" s="181">
        <v>769.08771047265839</v>
      </c>
      <c r="X3851" s="181">
        <v>791.05109354722379</v>
      </c>
      <c r="Y3851" s="181">
        <v>813.40680725854224</v>
      </c>
    </row>
    <row r="3852" spans="1:25" x14ac:dyDescent="0.25">
      <c r="A3852" s="178" t="s">
        <v>3373</v>
      </c>
      <c r="B3852" s="178" t="s">
        <v>623</v>
      </c>
      <c r="C3852" s="178" t="s">
        <v>565</v>
      </c>
      <c r="D3852" s="178" t="s">
        <v>566</v>
      </c>
      <c r="E3852" s="181">
        <v>2061.9493363239831</v>
      </c>
      <c r="F3852" s="181">
        <v>2079.4188502113029</v>
      </c>
      <c r="G3852" s="181">
        <v>2090.7323221057172</v>
      </c>
      <c r="H3852" s="181">
        <v>2098.0767943483693</v>
      </c>
      <c r="I3852" s="181">
        <v>2102.4927672907052</v>
      </c>
      <c r="J3852" s="182">
        <v>2104.7544677923011</v>
      </c>
      <c r="K3852" s="181">
        <v>2105.5851810087029</v>
      </c>
      <c r="L3852" s="181">
        <v>2105.5888000894602</v>
      </c>
      <c r="M3852" s="181">
        <v>2105.1541086779503</v>
      </c>
      <c r="N3852" s="181">
        <v>2104.5969520461049</v>
      </c>
      <c r="O3852" s="181">
        <v>2104.261540584374</v>
      </c>
      <c r="P3852" s="181">
        <v>2104.4622466261221</v>
      </c>
      <c r="Q3852" s="181">
        <v>2105.480560085005</v>
      </c>
      <c r="R3852" s="181">
        <v>2107.4653891043858</v>
      </c>
      <c r="S3852" s="181">
        <v>2110.5315726113849</v>
      </c>
      <c r="T3852" s="181">
        <v>2114.562617197726</v>
      </c>
      <c r="U3852" s="181">
        <v>2119.3539239842494</v>
      </c>
      <c r="V3852" s="181">
        <v>2124.856953716373</v>
      </c>
      <c r="W3852" s="181">
        <v>2131.0685584514968</v>
      </c>
      <c r="X3852" s="181">
        <v>2137.9540643944861</v>
      </c>
      <c r="Y3852" s="181">
        <v>2145.3069962555501</v>
      </c>
    </row>
    <row r="3853" spans="1:25" x14ac:dyDescent="0.25">
      <c r="A3853" s="178" t="s">
        <v>3373</v>
      </c>
      <c r="B3853" s="178" t="s">
        <v>625</v>
      </c>
      <c r="C3853" s="178" t="s">
        <v>565</v>
      </c>
      <c r="D3853" s="178" t="s">
        <v>566</v>
      </c>
      <c r="E3853" s="181">
        <v>1618.9841630840485</v>
      </c>
      <c r="F3853" s="181">
        <v>1642.3872732966086</v>
      </c>
      <c r="G3853" s="181">
        <v>1663.8859024186847</v>
      </c>
      <c r="H3853" s="181">
        <v>1684.9048761752979</v>
      </c>
      <c r="I3853" s="181">
        <v>1705.5911887427756</v>
      </c>
      <c r="J3853" s="182">
        <v>1725.8787197690751</v>
      </c>
      <c r="K3853" s="181">
        <v>1745.8606394627247</v>
      </c>
      <c r="L3853" s="181">
        <v>1765.6203720612848</v>
      </c>
      <c r="M3853" s="181">
        <v>1785.0723800021617</v>
      </c>
      <c r="N3853" s="181">
        <v>1804.1609587871985</v>
      </c>
      <c r="O3853" s="181">
        <v>1822.9465218014818</v>
      </c>
      <c r="P3853" s="181">
        <v>1841.5223100477504</v>
      </c>
      <c r="Q3853" s="181">
        <v>1859.989422571942</v>
      </c>
      <c r="R3853" s="181">
        <v>1878.3530951098842</v>
      </c>
      <c r="S3853" s="181">
        <v>1896.6373960461231</v>
      </c>
      <c r="T3853" s="181">
        <v>1914.8355673192752</v>
      </c>
      <c r="U3853" s="181">
        <v>1932.9137347111168</v>
      </c>
      <c r="V3853" s="181">
        <v>1950.8677868391308</v>
      </c>
      <c r="W3853" s="181">
        <v>1968.7204570860702</v>
      </c>
      <c r="X3853" s="181">
        <v>1986.4878654382749</v>
      </c>
      <c r="Y3853" s="181">
        <v>2004.1410757284491</v>
      </c>
    </row>
    <row r="3854" spans="1:25" x14ac:dyDescent="0.25">
      <c r="A3854" s="178" t="s">
        <v>3373</v>
      </c>
      <c r="B3854" s="178" t="s">
        <v>628</v>
      </c>
      <c r="C3854" s="178" t="s">
        <v>218</v>
      </c>
      <c r="D3854" s="178" t="s">
        <v>3419</v>
      </c>
      <c r="E3854" s="181">
        <v>5775.7383464283021</v>
      </c>
      <c r="F3854" s="181">
        <v>5788.2087674625272</v>
      </c>
      <c r="G3854" s="181">
        <v>5802.6965261920514</v>
      </c>
      <c r="H3854" s="181">
        <v>5822.0109343475451</v>
      </c>
      <c r="I3854" s="181">
        <v>5845.3151414129916</v>
      </c>
      <c r="J3854" s="182">
        <v>5871.5227323387353</v>
      </c>
      <c r="K3854" s="181">
        <v>5900.0683683719944</v>
      </c>
      <c r="L3854" s="181">
        <v>5930.6386594618816</v>
      </c>
      <c r="M3854" s="181">
        <v>5962.5171510409591</v>
      </c>
      <c r="N3854" s="181">
        <v>5995.1265162527507</v>
      </c>
      <c r="O3854" s="181">
        <v>6028.4063773723328</v>
      </c>
      <c r="P3854" s="181">
        <v>6062.4000469517287</v>
      </c>
      <c r="Q3854" s="181">
        <v>6097.1839621168219</v>
      </c>
      <c r="R3854" s="181">
        <v>6132.5623750258446</v>
      </c>
      <c r="S3854" s="181">
        <v>6168.4252392797334</v>
      </c>
      <c r="T3854" s="181">
        <v>6204.5075977973984</v>
      </c>
      <c r="U3854" s="181">
        <v>6240.4405700382067</v>
      </c>
      <c r="V3854" s="181">
        <v>6276.0079532528525</v>
      </c>
      <c r="W3854" s="181">
        <v>6311.0957984900633</v>
      </c>
      <c r="X3854" s="181">
        <v>6345.585801380279</v>
      </c>
      <c r="Y3854" s="181">
        <v>6379.1867354038723</v>
      </c>
    </row>
    <row r="3855" spans="1:25" x14ac:dyDescent="0.25">
      <c r="A3855" s="178" t="s">
        <v>3373</v>
      </c>
      <c r="B3855" s="178" t="s">
        <v>628</v>
      </c>
      <c r="C3855" s="178" t="s">
        <v>240</v>
      </c>
      <c r="D3855" s="178" t="s">
        <v>241</v>
      </c>
      <c r="E3855" s="181">
        <v>1246.1457624525278</v>
      </c>
      <c r="F3855" s="181">
        <v>1268.0607940286986</v>
      </c>
      <c r="G3855" s="181">
        <v>1290.8039941522791</v>
      </c>
      <c r="H3855" s="181">
        <v>1315.0371238141436</v>
      </c>
      <c r="I3855" s="181">
        <v>1340.6255157774297</v>
      </c>
      <c r="J3855" s="182">
        <v>1367.3662339599286</v>
      </c>
      <c r="K3855" s="181">
        <v>1395.1654173333607</v>
      </c>
      <c r="L3855" s="181">
        <v>1423.9825808540643</v>
      </c>
      <c r="M3855" s="181">
        <v>1453.6752884838004</v>
      </c>
      <c r="N3855" s="181">
        <v>1484.1256568570116</v>
      </c>
      <c r="O3855" s="181">
        <v>1515.3375846684842</v>
      </c>
      <c r="P3855" s="181">
        <v>1547.3409521731626</v>
      </c>
      <c r="Q3855" s="181">
        <v>1580.1753441240689</v>
      </c>
      <c r="R3855" s="181">
        <v>1613.8104028722967</v>
      </c>
      <c r="S3855" s="181">
        <v>1648.2360016681687</v>
      </c>
      <c r="T3855" s="181">
        <v>1683.3986138464852</v>
      </c>
      <c r="U3855" s="181">
        <v>1719.2120644187862</v>
      </c>
      <c r="V3855" s="181">
        <v>1755.626945422792</v>
      </c>
      <c r="W3855" s="181">
        <v>1792.6193461330574</v>
      </c>
      <c r="X3855" s="181">
        <v>1830.1622002506813</v>
      </c>
      <c r="Y3855" s="181">
        <v>1868.17574743716</v>
      </c>
    </row>
    <row r="3856" spans="1:25" x14ac:dyDescent="0.25">
      <c r="A3856" s="178" t="s">
        <v>3373</v>
      </c>
      <c r="B3856" s="178" t="s">
        <v>630</v>
      </c>
      <c r="C3856" s="178" t="s">
        <v>565</v>
      </c>
      <c r="D3856" s="178" t="s">
        <v>566</v>
      </c>
      <c r="E3856" s="181">
        <v>3607.8241958808399</v>
      </c>
      <c r="F3856" s="181">
        <v>3600.1239838204187</v>
      </c>
      <c r="G3856" s="181">
        <v>3600.0267697388631</v>
      </c>
      <c r="H3856" s="181">
        <v>3607.847539402544</v>
      </c>
      <c r="I3856" s="181">
        <v>3621.9634651034503</v>
      </c>
      <c r="J3856" s="182">
        <v>3640.8942354751107</v>
      </c>
      <c r="K3856" s="181">
        <v>3663.7830190469049</v>
      </c>
      <c r="L3856" s="181">
        <v>3690.0332810907066</v>
      </c>
      <c r="M3856" s="181">
        <v>3718.8608743509922</v>
      </c>
      <c r="N3856" s="181">
        <v>3749.6353857523973</v>
      </c>
      <c r="O3856" s="181">
        <v>3782.1394349000666</v>
      </c>
      <c r="P3856" s="181">
        <v>3816.2349195399102</v>
      </c>
      <c r="Q3856" s="181">
        <v>3851.7934787822478</v>
      </c>
      <c r="R3856" s="181">
        <v>3888.4633517127781</v>
      </c>
      <c r="S3856" s="181">
        <v>3925.9232110305338</v>
      </c>
      <c r="T3856" s="181">
        <v>3963.9171469623329</v>
      </c>
      <c r="U3856" s="181">
        <v>4002.3096971079176</v>
      </c>
      <c r="V3856" s="181">
        <v>4040.946133910913</v>
      </c>
      <c r="W3856" s="181">
        <v>4079.6006338044454</v>
      </c>
      <c r="X3856" s="181">
        <v>4118.0157539245274</v>
      </c>
      <c r="Y3856" s="181">
        <v>4155.9407122399407</v>
      </c>
    </row>
    <row r="3857" spans="1:25" x14ac:dyDescent="0.25">
      <c r="A3857" s="178" t="s">
        <v>3373</v>
      </c>
      <c r="B3857" s="178" t="s">
        <v>632</v>
      </c>
      <c r="C3857" s="178" t="s">
        <v>218</v>
      </c>
      <c r="D3857" s="178" t="s">
        <v>3420</v>
      </c>
      <c r="E3857" s="181">
        <v>154087.70571708152</v>
      </c>
      <c r="F3857" s="181">
        <v>165983.08617933793</v>
      </c>
      <c r="G3857" s="181">
        <v>176183.68182852119</v>
      </c>
      <c r="H3857" s="181">
        <v>185086.85831945983</v>
      </c>
      <c r="I3857" s="181">
        <v>192944.53336335786</v>
      </c>
      <c r="J3857" s="182">
        <v>199957.52017321598</v>
      </c>
      <c r="K3857" s="181">
        <v>206311.60293391929</v>
      </c>
      <c r="L3857" s="181">
        <v>212163.51585060853</v>
      </c>
      <c r="M3857" s="181">
        <v>217620.52304376059</v>
      </c>
      <c r="N3857" s="181">
        <v>222766.9439616336</v>
      </c>
      <c r="O3857" s="181">
        <v>227684.81292191203</v>
      </c>
      <c r="P3857" s="181">
        <v>232443.48687007924</v>
      </c>
      <c r="Q3857" s="181">
        <v>237099.63357462827</v>
      </c>
      <c r="R3857" s="181">
        <v>241685.73573553644</v>
      </c>
      <c r="S3857" s="181">
        <v>246228.7306221195</v>
      </c>
      <c r="T3857" s="181">
        <v>250743.80649634296</v>
      </c>
      <c r="U3857" s="181">
        <v>255227.97699609419</v>
      </c>
      <c r="V3857" s="181">
        <v>259677.84707814435</v>
      </c>
      <c r="W3857" s="181">
        <v>264097.54407268844</v>
      </c>
      <c r="X3857" s="181">
        <v>268487.38031265273</v>
      </c>
      <c r="Y3857" s="181">
        <v>272839.87607523822</v>
      </c>
    </row>
    <row r="3858" spans="1:25" x14ac:dyDescent="0.25">
      <c r="A3858" s="178" t="s">
        <v>3373</v>
      </c>
      <c r="B3858" s="178" t="s">
        <v>632</v>
      </c>
      <c r="C3858" s="178" t="s">
        <v>545</v>
      </c>
      <c r="D3858" s="178" t="s">
        <v>3421</v>
      </c>
      <c r="E3858" s="181">
        <v>54518.519488372702</v>
      </c>
      <c r="F3858" s="181">
        <v>58727.281819767726</v>
      </c>
      <c r="G3858" s="181">
        <v>62336.404105708527</v>
      </c>
      <c r="H3858" s="181">
        <v>65486.480218340599</v>
      </c>
      <c r="I3858" s="181">
        <v>68266.642386506137</v>
      </c>
      <c r="J3858" s="182">
        <v>70747.941308348454</v>
      </c>
      <c r="K3858" s="181">
        <v>72996.110188584644</v>
      </c>
      <c r="L3858" s="181">
        <v>75066.603917516928</v>
      </c>
      <c r="M3858" s="181">
        <v>76997.374134540602</v>
      </c>
      <c r="N3858" s="181">
        <v>78818.25431314217</v>
      </c>
      <c r="O3858" s="181">
        <v>80558.269413662143</v>
      </c>
      <c r="P3858" s="181">
        <v>82241.958953814741</v>
      </c>
      <c r="Q3858" s="181">
        <v>83889.372831978122</v>
      </c>
      <c r="R3858" s="181">
        <v>85512.003909983847</v>
      </c>
      <c r="S3858" s="181">
        <v>87119.382993909661</v>
      </c>
      <c r="T3858" s="181">
        <v>88716.883916483523</v>
      </c>
      <c r="U3858" s="181">
        <v>90303.450058423099</v>
      </c>
      <c r="V3858" s="181">
        <v>91877.880202995526</v>
      </c>
      <c r="W3858" s="181">
        <v>93441.63466094152</v>
      </c>
      <c r="X3858" s="181">
        <v>94994.823940290546</v>
      </c>
      <c r="Y3858" s="181">
        <v>96534.801603993765</v>
      </c>
    </row>
    <row r="3859" spans="1:25" x14ac:dyDescent="0.25">
      <c r="A3859" s="178" t="s">
        <v>3373</v>
      </c>
      <c r="B3859" s="178" t="s">
        <v>632</v>
      </c>
      <c r="C3859" s="178" t="s">
        <v>1178</v>
      </c>
      <c r="D3859" s="178" t="s">
        <v>290</v>
      </c>
      <c r="E3859" s="181">
        <v>2425.5476181887375</v>
      </c>
      <c r="F3859" s="181">
        <v>2524.7977117463697</v>
      </c>
      <c r="G3859" s="181">
        <v>2589.699485052412</v>
      </c>
      <c r="H3859" s="181">
        <v>2628.9371830098689</v>
      </c>
      <c r="I3859" s="181">
        <v>2648.2442619469884</v>
      </c>
      <c r="J3859" s="182">
        <v>2652.0654637882985</v>
      </c>
      <c r="K3859" s="181">
        <v>2644.1804357968613</v>
      </c>
      <c r="L3859" s="181">
        <v>2627.5989173117405</v>
      </c>
      <c r="M3859" s="181">
        <v>2604.4088154991546</v>
      </c>
      <c r="N3859" s="181">
        <v>2576.2083898454875</v>
      </c>
      <c r="O3859" s="181">
        <v>2544.3991554821869</v>
      </c>
      <c r="P3859" s="181">
        <v>2510.0911792191259</v>
      </c>
      <c r="Q3859" s="181">
        <v>2474.1380878284963</v>
      </c>
      <c r="R3859" s="181">
        <v>2437.0531883937729</v>
      </c>
      <c r="S3859" s="181">
        <v>2399.2397664698187</v>
      </c>
      <c r="T3859" s="181">
        <v>2360.9461185831219</v>
      </c>
      <c r="U3859" s="181">
        <v>2322.2291683017552</v>
      </c>
      <c r="V3859" s="181">
        <v>2283.1404884534131</v>
      </c>
      <c r="W3859" s="181">
        <v>2243.7942605015496</v>
      </c>
      <c r="X3859" s="181">
        <v>2204.2633712769662</v>
      </c>
      <c r="Y3859" s="181">
        <v>2164.5538089073602</v>
      </c>
    </row>
    <row r="3860" spans="1:25" x14ac:dyDescent="0.25">
      <c r="A3860" s="178" t="s">
        <v>3373</v>
      </c>
      <c r="B3860" s="178" t="s">
        <v>632</v>
      </c>
      <c r="C3860" s="178" t="s">
        <v>3422</v>
      </c>
      <c r="D3860" s="178" t="s">
        <v>3423</v>
      </c>
      <c r="E3860" s="181">
        <v>5895.9777318749248</v>
      </c>
      <c r="F3860" s="181">
        <v>6237.1377432174413</v>
      </c>
      <c r="G3860" s="181">
        <v>6501.6088157858158</v>
      </c>
      <c r="H3860" s="181">
        <v>6707.5573103886636</v>
      </c>
      <c r="I3860" s="181">
        <v>6866.8085754095118</v>
      </c>
      <c r="J3860" s="182">
        <v>6988.6591355568926</v>
      </c>
      <c r="K3860" s="181">
        <v>7081.3070181748435</v>
      </c>
      <c r="L3860" s="181">
        <v>7151.4503633294316</v>
      </c>
      <c r="M3860" s="181">
        <v>7203.7217410227195</v>
      </c>
      <c r="N3860" s="181">
        <v>7241.7158554948619</v>
      </c>
      <c r="O3860" s="181">
        <v>7268.728553374187</v>
      </c>
      <c r="P3860" s="181">
        <v>7287.4472357510986</v>
      </c>
      <c r="Q3860" s="181">
        <v>7299.9952684383161</v>
      </c>
      <c r="R3860" s="181">
        <v>7307.6269564054392</v>
      </c>
      <c r="S3860" s="181">
        <v>7311.3526252192651</v>
      </c>
      <c r="T3860" s="181">
        <v>7311.7759118759359</v>
      </c>
      <c r="U3860" s="181">
        <v>7308.9432639664137</v>
      </c>
      <c r="V3860" s="181">
        <v>7302.8918401954443</v>
      </c>
      <c r="W3860" s="181">
        <v>7293.8694104079004</v>
      </c>
      <c r="X3860" s="181">
        <v>7282.0080119969089</v>
      </c>
      <c r="Y3860" s="181">
        <v>7267.2277815525476</v>
      </c>
    </row>
    <row r="3861" spans="1:25" x14ac:dyDescent="0.25">
      <c r="A3861" s="178" t="s">
        <v>3373</v>
      </c>
      <c r="B3861" s="178" t="s">
        <v>632</v>
      </c>
      <c r="C3861" s="178" t="s">
        <v>3424</v>
      </c>
      <c r="D3861" s="178" t="s">
        <v>3425</v>
      </c>
      <c r="E3861" s="181">
        <v>5721.4924996170976</v>
      </c>
      <c r="F3861" s="181">
        <v>6163.1846500593565</v>
      </c>
      <c r="G3861" s="181">
        <v>6541.9470647946855</v>
      </c>
      <c r="H3861" s="181">
        <v>6872.5344875784449</v>
      </c>
      <c r="I3861" s="181">
        <v>7164.3009761433213</v>
      </c>
      <c r="J3861" s="182">
        <v>7424.7030065700019</v>
      </c>
      <c r="K3861" s="181">
        <v>7660.6390060588947</v>
      </c>
      <c r="L3861" s="181">
        <v>7877.9287353428454</v>
      </c>
      <c r="M3861" s="181">
        <v>8080.555061568396</v>
      </c>
      <c r="N3861" s="181">
        <v>8271.6488840408183</v>
      </c>
      <c r="O3861" s="181">
        <v>8454.2562519640942</v>
      </c>
      <c r="P3861" s="181">
        <v>8630.9524859423746</v>
      </c>
      <c r="Q3861" s="181">
        <v>8803.8417396516088</v>
      </c>
      <c r="R3861" s="181">
        <v>8974.1301412732937</v>
      </c>
      <c r="S3861" s="181">
        <v>9142.8179093753715</v>
      </c>
      <c r="T3861" s="181">
        <v>9310.4690054141684</v>
      </c>
      <c r="U3861" s="181">
        <v>9476.9725415784269</v>
      </c>
      <c r="V3861" s="181">
        <v>9642.2024551541945</v>
      </c>
      <c r="W3861" s="181">
        <v>9806.3119996969326</v>
      </c>
      <c r="X3861" s="181">
        <v>9969.3127725659924</v>
      </c>
      <c r="Y3861" s="181">
        <v>10130.927041169445</v>
      </c>
    </row>
    <row r="3862" spans="1:25" x14ac:dyDescent="0.25">
      <c r="A3862" s="178" t="s">
        <v>3373</v>
      </c>
      <c r="B3862" s="178" t="s">
        <v>632</v>
      </c>
      <c r="C3862" s="178" t="s">
        <v>3426</v>
      </c>
      <c r="D3862" s="178" t="s">
        <v>3427</v>
      </c>
      <c r="E3862" s="181">
        <v>26165.683695500677</v>
      </c>
      <c r="F3862" s="181">
        <v>28185.642141663302</v>
      </c>
      <c r="G3862" s="181">
        <v>29917.808624512305</v>
      </c>
      <c r="H3862" s="181">
        <v>31429.659935835272</v>
      </c>
      <c r="I3862" s="181">
        <v>32763.974304550495</v>
      </c>
      <c r="J3862" s="182">
        <v>33954.851888024852</v>
      </c>
      <c r="K3862" s="181">
        <v>35033.840759446313</v>
      </c>
      <c r="L3862" s="181">
        <v>36027.55600544293</v>
      </c>
      <c r="M3862" s="181">
        <v>36954.212181388953</v>
      </c>
      <c r="N3862" s="181">
        <v>37828.127600366104</v>
      </c>
      <c r="O3862" s="181">
        <v>38663.232536686141</v>
      </c>
      <c r="P3862" s="181">
        <v>39471.30451594176</v>
      </c>
      <c r="Q3862" s="181">
        <v>40261.966310431504</v>
      </c>
      <c r="R3862" s="181">
        <v>41040.733818060573</v>
      </c>
      <c r="S3862" s="181">
        <v>41812.181265340136</v>
      </c>
      <c r="T3862" s="181">
        <v>42578.887776001211</v>
      </c>
      <c r="U3862" s="181">
        <v>43340.346234916899</v>
      </c>
      <c r="V3862" s="181">
        <v>44095.980128686308</v>
      </c>
      <c r="W3862" s="181">
        <v>44846.490320599522</v>
      </c>
      <c r="X3862" s="181">
        <v>45591.929848012878</v>
      </c>
      <c r="Y3862" s="181">
        <v>46331.02857675196</v>
      </c>
    </row>
    <row r="3863" spans="1:25" x14ac:dyDescent="0.25">
      <c r="A3863" s="178" t="s">
        <v>3373</v>
      </c>
      <c r="B3863" s="178" t="s">
        <v>632</v>
      </c>
      <c r="C3863" s="178" t="s">
        <v>3428</v>
      </c>
      <c r="D3863" s="178" t="s">
        <v>3429</v>
      </c>
      <c r="E3863" s="181">
        <v>2950.0177639869717</v>
      </c>
      <c r="F3863" s="181">
        <v>3053.1539147912267</v>
      </c>
      <c r="G3863" s="181">
        <v>3113.7143292615247</v>
      </c>
      <c r="H3863" s="181">
        <v>3142.8010405381806</v>
      </c>
      <c r="I3863" s="181">
        <v>3147.762836176883</v>
      </c>
      <c r="J3863" s="182">
        <v>3134.2633767597331</v>
      </c>
      <c r="K3863" s="181">
        <v>3107.0598574910196</v>
      </c>
      <c r="L3863" s="181">
        <v>3069.9046811597905</v>
      </c>
      <c r="M3863" s="181">
        <v>3025.3962059316386</v>
      </c>
      <c r="N3863" s="181">
        <v>2975.5097376483068</v>
      </c>
      <c r="O3863" s="181">
        <v>2921.9508928297391</v>
      </c>
      <c r="P3863" s="181">
        <v>2866.0545488994826</v>
      </c>
      <c r="Q3863" s="181">
        <v>2808.8346490993545</v>
      </c>
      <c r="R3863" s="181">
        <v>2750.898274587852</v>
      </c>
      <c r="S3863" s="181">
        <v>2692.7154281275903</v>
      </c>
      <c r="T3863" s="181">
        <v>2634.572581568631</v>
      </c>
      <c r="U3863" s="181">
        <v>2576.5374071459787</v>
      </c>
      <c r="V3863" s="181">
        <v>2518.670157966445</v>
      </c>
      <c r="W3863" s="181">
        <v>2461.0983993896111</v>
      </c>
      <c r="X3863" s="181">
        <v>2403.9017494564155</v>
      </c>
      <c r="Y3863" s="181">
        <v>2347.0854459566335</v>
      </c>
    </row>
    <row r="3864" spans="1:25" x14ac:dyDescent="0.25">
      <c r="A3864" s="178" t="s">
        <v>3373</v>
      </c>
      <c r="B3864" s="178" t="s">
        <v>632</v>
      </c>
      <c r="C3864" s="178" t="s">
        <v>240</v>
      </c>
      <c r="D3864" s="178" t="s">
        <v>241</v>
      </c>
      <c r="E3864" s="181">
        <v>8918.0213766194865</v>
      </c>
      <c r="F3864" s="181">
        <v>9469.9675002147142</v>
      </c>
      <c r="G3864" s="181">
        <v>9913.7283057461045</v>
      </c>
      <c r="H3864" s="181">
        <v>10276.167923106654</v>
      </c>
      <c r="I3864" s="181">
        <v>10574.625774145901</v>
      </c>
      <c r="J3864" s="182">
        <v>10822.681400550891</v>
      </c>
      <c r="K3864" s="181">
        <v>11032.352279355247</v>
      </c>
      <c r="L3864" s="181">
        <v>11213.47733337793</v>
      </c>
      <c r="M3864" s="181">
        <v>11372.802403547787</v>
      </c>
      <c r="N3864" s="181">
        <v>11515.54412034746</v>
      </c>
      <c r="O3864" s="181">
        <v>11646.543898287953</v>
      </c>
      <c r="P3864" s="181">
        <v>11769.773990671718</v>
      </c>
      <c r="Q3864" s="181">
        <v>11888.391631322702</v>
      </c>
      <c r="R3864" s="181">
        <v>12004.216494152532</v>
      </c>
      <c r="S3864" s="181">
        <v>12118.716809921738</v>
      </c>
      <c r="T3864" s="181">
        <v>12232.726726509582</v>
      </c>
      <c r="U3864" s="181">
        <v>12346.165983706271</v>
      </c>
      <c r="V3864" s="181">
        <v>12458.931734755493</v>
      </c>
      <c r="W3864" s="181">
        <v>12571.276979399869</v>
      </c>
      <c r="X3864" s="181">
        <v>12683.261472922506</v>
      </c>
      <c r="Y3864" s="181">
        <v>12794.57306198235</v>
      </c>
    </row>
    <row r="3865" spans="1:25" x14ac:dyDescent="0.25">
      <c r="A3865" s="178" t="s">
        <v>3373</v>
      </c>
      <c r="B3865" s="178" t="s">
        <v>634</v>
      </c>
      <c r="C3865" s="178" t="s">
        <v>218</v>
      </c>
      <c r="D3865" s="178" t="s">
        <v>3430</v>
      </c>
      <c r="E3865" s="181">
        <v>5117.6061680909743</v>
      </c>
      <c r="F3865" s="181">
        <v>5265.4658460875735</v>
      </c>
      <c r="G3865" s="181">
        <v>5393.5684740318929</v>
      </c>
      <c r="H3865" s="181">
        <v>5509.6996649892644</v>
      </c>
      <c r="I3865" s="181">
        <v>5617.0712983061185</v>
      </c>
      <c r="J3865" s="182">
        <v>5717.6331642013583</v>
      </c>
      <c r="K3865" s="181">
        <v>5813.3081653876325</v>
      </c>
      <c r="L3865" s="181">
        <v>5905.5450591570334</v>
      </c>
      <c r="M3865" s="181">
        <v>5994.9369118957893</v>
      </c>
      <c r="N3865" s="181">
        <v>6082.0623279801584</v>
      </c>
      <c r="O3865" s="181">
        <v>6167.7498659041894</v>
      </c>
      <c r="P3865" s="181">
        <v>6252.7388762125493</v>
      </c>
      <c r="Q3865" s="181">
        <v>6337.6699405969339</v>
      </c>
      <c r="R3865" s="181">
        <v>6422.8462975039392</v>
      </c>
      <c r="S3865" s="181">
        <v>6508.7540962313251</v>
      </c>
      <c r="T3865" s="181">
        <v>6595.8557303596044</v>
      </c>
      <c r="U3865" s="181">
        <v>6683.4811485363898</v>
      </c>
      <c r="V3865" s="181">
        <v>6770.7883306046378</v>
      </c>
      <c r="W3865" s="181">
        <v>6857.8478006558298</v>
      </c>
      <c r="X3865" s="181">
        <v>6944.7802665956679</v>
      </c>
      <c r="Y3865" s="181">
        <v>7031.6345180839271</v>
      </c>
    </row>
    <row r="3866" spans="1:25" x14ac:dyDescent="0.25">
      <c r="A3866" s="178" t="s">
        <v>3373</v>
      </c>
      <c r="B3866" s="178" t="s">
        <v>634</v>
      </c>
      <c r="C3866" s="178" t="s">
        <v>240</v>
      </c>
      <c r="D3866" s="178" t="s">
        <v>241</v>
      </c>
      <c r="E3866" s="181">
        <v>328.88714530310085</v>
      </c>
      <c r="F3866" s="181">
        <v>323.7823305170449</v>
      </c>
      <c r="G3866" s="181">
        <v>317.3429450367592</v>
      </c>
      <c r="H3866" s="181">
        <v>310.1822083618149</v>
      </c>
      <c r="I3866" s="181">
        <v>302.57650395916647</v>
      </c>
      <c r="J3866" s="182">
        <v>294.69845488311876</v>
      </c>
      <c r="K3866" s="181">
        <v>286.69572879480819</v>
      </c>
      <c r="L3866" s="181">
        <v>278.67253690488161</v>
      </c>
      <c r="M3866" s="181">
        <v>270.6793390660502</v>
      </c>
      <c r="N3866" s="181">
        <v>262.75903799099882</v>
      </c>
      <c r="O3866" s="181">
        <v>254.95871158395306</v>
      </c>
      <c r="P3866" s="181">
        <v>247.31456967883202</v>
      </c>
      <c r="Q3866" s="181">
        <v>239.85309902552672</v>
      </c>
      <c r="R3866" s="181">
        <v>232.58384831891743</v>
      </c>
      <c r="S3866" s="181">
        <v>225.52058704494669</v>
      </c>
      <c r="T3866" s="181">
        <v>218.67331248386216</v>
      </c>
      <c r="U3866" s="181">
        <v>212.01357528812159</v>
      </c>
      <c r="V3866" s="181">
        <v>205.51166885667959</v>
      </c>
      <c r="W3866" s="181">
        <v>199.16884177753576</v>
      </c>
      <c r="X3866" s="181">
        <v>192.9871404706717</v>
      </c>
      <c r="Y3866" s="181">
        <v>186.96592301182588</v>
      </c>
    </row>
    <row r="3867" spans="1:25" x14ac:dyDescent="0.25">
      <c r="A3867" s="178" t="s">
        <v>3373</v>
      </c>
      <c r="B3867" s="178" t="s">
        <v>636</v>
      </c>
      <c r="C3867" s="178" t="s">
        <v>218</v>
      </c>
      <c r="D3867" s="178" t="s">
        <v>3431</v>
      </c>
      <c r="E3867" s="181">
        <v>64088.458049088265</v>
      </c>
      <c r="F3867" s="181">
        <v>65161.958377124603</v>
      </c>
      <c r="G3867" s="181">
        <v>66179.43098479959</v>
      </c>
      <c r="H3867" s="181">
        <v>67196.732439394676</v>
      </c>
      <c r="I3867" s="181">
        <v>68219.07248050021</v>
      </c>
      <c r="J3867" s="182">
        <v>69243.510587368568</v>
      </c>
      <c r="K3867" s="181">
        <v>70271.962753145752</v>
      </c>
      <c r="L3867" s="181">
        <v>71306.483940509555</v>
      </c>
      <c r="M3867" s="181">
        <v>72342.121139265946</v>
      </c>
      <c r="N3867" s="181">
        <v>73374.355663213748</v>
      </c>
      <c r="O3867" s="181">
        <v>74404.602066010149</v>
      </c>
      <c r="P3867" s="181">
        <v>75434.973558506128</v>
      </c>
      <c r="Q3867" s="181">
        <v>76467.357276170093</v>
      </c>
      <c r="R3867" s="181">
        <v>77499.782717294496</v>
      </c>
      <c r="S3867" s="181">
        <v>78531.86813074346</v>
      </c>
      <c r="T3867" s="181">
        <v>79564.484803847474</v>
      </c>
      <c r="U3867" s="181">
        <v>80594.386852861644</v>
      </c>
      <c r="V3867" s="181">
        <v>81616.761790791337</v>
      </c>
      <c r="W3867" s="181">
        <v>82630.364682003274</v>
      </c>
      <c r="X3867" s="181">
        <v>83634.134854114309</v>
      </c>
      <c r="Y3867" s="181">
        <v>84627.0591596671</v>
      </c>
    </row>
    <row r="3868" spans="1:25" x14ac:dyDescent="0.25">
      <c r="A3868" s="178" t="s">
        <v>3373</v>
      </c>
      <c r="B3868" s="178" t="s">
        <v>636</v>
      </c>
      <c r="C3868" s="178" t="s">
        <v>406</v>
      </c>
      <c r="D3868" s="178" t="s">
        <v>3432</v>
      </c>
      <c r="E3868" s="181">
        <v>1142.5506355417137</v>
      </c>
      <c r="F3868" s="181">
        <v>1197.0280591999033</v>
      </c>
      <c r="G3868" s="181">
        <v>1252.7020853728213</v>
      </c>
      <c r="H3868" s="181">
        <v>1310.6523059504698</v>
      </c>
      <c r="I3868" s="181">
        <v>1371.0702900214992</v>
      </c>
      <c r="J3868" s="182">
        <v>1433.9947355373981</v>
      </c>
      <c r="K3868" s="181">
        <v>1499.5644351499675</v>
      </c>
      <c r="L3868" s="181">
        <v>1567.9298898505356</v>
      </c>
      <c r="M3868" s="181">
        <v>1639.0923545664875</v>
      </c>
      <c r="N3868" s="181">
        <v>1713.0540090975605</v>
      </c>
      <c r="O3868" s="181">
        <v>1789.9509182005586</v>
      </c>
      <c r="P3868" s="181">
        <v>1869.9441503764856</v>
      </c>
      <c r="Q3868" s="181">
        <v>1953.1992256468241</v>
      </c>
      <c r="R3868" s="181">
        <v>2039.7902718966745</v>
      </c>
      <c r="S3868" s="181">
        <v>2129.8328885017477</v>
      </c>
      <c r="T3868" s="181">
        <v>2223.4810089706634</v>
      </c>
      <c r="U3868" s="181">
        <v>2320.7776539429101</v>
      </c>
      <c r="V3868" s="181">
        <v>2421.7129680522512</v>
      </c>
      <c r="W3868" s="181">
        <v>2526.3734354520052</v>
      </c>
      <c r="X3868" s="181">
        <v>2634.8507174392698</v>
      </c>
      <c r="Y3868" s="181">
        <v>2747.2378663126219</v>
      </c>
    </row>
    <row r="3869" spans="1:25" x14ac:dyDescent="0.25">
      <c r="A3869" s="178" t="s">
        <v>3373</v>
      </c>
      <c r="B3869" s="178" t="s">
        <v>636</v>
      </c>
      <c r="C3869" s="178" t="s">
        <v>240</v>
      </c>
      <c r="D3869" s="178" t="s">
        <v>241</v>
      </c>
      <c r="E3869" s="181">
        <v>14665.272157530975</v>
      </c>
      <c r="F3869" s="181">
        <v>14671.990954962215</v>
      </c>
      <c r="G3869" s="181">
        <v>14662.71836572625</v>
      </c>
      <c r="H3869" s="181">
        <v>14650.358652425672</v>
      </c>
      <c r="I3869" s="181">
        <v>14636.148878759544</v>
      </c>
      <c r="J3869" s="182">
        <v>14619.530910464866</v>
      </c>
      <c r="K3869" s="181">
        <v>14600.993835946883</v>
      </c>
      <c r="L3869" s="181">
        <v>14581.027583465844</v>
      </c>
      <c r="M3869" s="181">
        <v>14558.683534738137</v>
      </c>
      <c r="N3869" s="181">
        <v>14533.161209324275</v>
      </c>
      <c r="O3869" s="181">
        <v>14504.87069963728</v>
      </c>
      <c r="P3869" s="181">
        <v>14474.334828646543</v>
      </c>
      <c r="Q3869" s="181">
        <v>14442.004842804661</v>
      </c>
      <c r="R3869" s="181">
        <v>14407.589844514456</v>
      </c>
      <c r="S3869" s="181">
        <v>14371.110601941708</v>
      </c>
      <c r="T3869" s="181">
        <v>14332.815415587716</v>
      </c>
      <c r="U3869" s="181">
        <v>14292.210082053905</v>
      </c>
      <c r="V3869" s="181">
        <v>14248.560404252928</v>
      </c>
      <c r="W3869" s="181">
        <v>14201.794286451192</v>
      </c>
      <c r="X3869" s="181">
        <v>14151.879578647222</v>
      </c>
      <c r="Y3869" s="181">
        <v>14098.798424104134</v>
      </c>
    </row>
    <row r="3870" spans="1:25" x14ac:dyDescent="0.25">
      <c r="A3870" s="178" t="s">
        <v>3373</v>
      </c>
      <c r="B3870" s="178" t="s">
        <v>641</v>
      </c>
      <c r="C3870" s="178" t="s">
        <v>218</v>
      </c>
      <c r="D3870" s="178" t="s">
        <v>3433</v>
      </c>
      <c r="E3870" s="181">
        <v>3119.8916133328157</v>
      </c>
      <c r="F3870" s="181">
        <v>3089.7584279410971</v>
      </c>
      <c r="G3870" s="181">
        <v>3067.8995486595518</v>
      </c>
      <c r="H3870" s="181">
        <v>3053.6245381198842</v>
      </c>
      <c r="I3870" s="181">
        <v>3044.6776169617187</v>
      </c>
      <c r="J3870" s="182">
        <v>3039.1319587306334</v>
      </c>
      <c r="K3870" s="181">
        <v>3035.8280644990687</v>
      </c>
      <c r="L3870" s="181">
        <v>3033.9459836926653</v>
      </c>
      <c r="M3870" s="181">
        <v>3032.6220734306785</v>
      </c>
      <c r="N3870" s="181">
        <v>3031.1245257992427</v>
      </c>
      <c r="O3870" s="181">
        <v>3029.1171756836238</v>
      </c>
      <c r="P3870" s="181">
        <v>3026.3945149628248</v>
      </c>
      <c r="Q3870" s="181">
        <v>3022.8190366823219</v>
      </c>
      <c r="R3870" s="181">
        <v>3018.1421194459494</v>
      </c>
      <c r="S3870" s="181">
        <v>3012.1643502810412</v>
      </c>
      <c r="T3870" s="181">
        <v>3004.7241981152515</v>
      </c>
      <c r="U3870" s="181">
        <v>2995.6782679769981</v>
      </c>
      <c r="V3870" s="181">
        <v>2984.9133107560556</v>
      </c>
      <c r="W3870" s="181">
        <v>2972.3805368556355</v>
      </c>
      <c r="X3870" s="181">
        <v>2958.0289564368422</v>
      </c>
      <c r="Y3870" s="181">
        <v>2941.798893338907</v>
      </c>
    </row>
    <row r="3871" spans="1:25" x14ac:dyDescent="0.25">
      <c r="A3871" s="178" t="s">
        <v>3373</v>
      </c>
      <c r="B3871" s="178" t="s">
        <v>641</v>
      </c>
      <c r="C3871" s="178" t="s">
        <v>264</v>
      </c>
      <c r="D3871" s="178" t="s">
        <v>3433</v>
      </c>
      <c r="E3871" s="181">
        <v>1413.3362658122314</v>
      </c>
      <c r="F3871" s="181">
        <v>1454.877090609918</v>
      </c>
      <c r="G3871" s="181">
        <v>1501.5461980521975</v>
      </c>
      <c r="H3871" s="181">
        <v>1553.4918650403331</v>
      </c>
      <c r="I3871" s="181">
        <v>1610.0169360656482</v>
      </c>
      <c r="J3871" s="182">
        <v>1670.4538080583513</v>
      </c>
      <c r="K3871" s="181">
        <v>1734.4343588876452</v>
      </c>
      <c r="L3871" s="181">
        <v>1801.7076583410585</v>
      </c>
      <c r="M3871" s="181">
        <v>1871.9340986646173</v>
      </c>
      <c r="N3871" s="181">
        <v>1944.7860275355629</v>
      </c>
      <c r="O3871" s="181">
        <v>2020.132724786341</v>
      </c>
      <c r="P3871" s="181">
        <v>2097.9017973660702</v>
      </c>
      <c r="Q3871" s="181">
        <v>2178.0484981733343</v>
      </c>
      <c r="R3871" s="181">
        <v>2260.4289814533035</v>
      </c>
      <c r="S3871" s="181">
        <v>2344.9070283711526</v>
      </c>
      <c r="T3871" s="181">
        <v>2431.3493323497578</v>
      </c>
      <c r="U3871" s="181">
        <v>2519.612184081549</v>
      </c>
      <c r="V3871" s="181">
        <v>2609.5524905946895</v>
      </c>
      <c r="W3871" s="181">
        <v>2701.0617113149219</v>
      </c>
      <c r="X3871" s="181">
        <v>2794.0122263508943</v>
      </c>
      <c r="Y3871" s="181">
        <v>2888.2490878125541</v>
      </c>
    </row>
    <row r="3872" spans="1:25" x14ac:dyDescent="0.25">
      <c r="A3872" s="178" t="s">
        <v>3373</v>
      </c>
      <c r="B3872" s="178" t="s">
        <v>641</v>
      </c>
      <c r="C3872" s="178" t="s">
        <v>240</v>
      </c>
      <c r="D3872" s="178" t="s">
        <v>241</v>
      </c>
      <c r="E3872" s="181">
        <v>1034.8908766177144</v>
      </c>
      <c r="F3872" s="181">
        <v>1024.8954785365588</v>
      </c>
      <c r="G3872" s="181">
        <v>1017.6447283358508</v>
      </c>
      <c r="H3872" s="181">
        <v>1012.9096028885461</v>
      </c>
      <c r="I3872" s="181">
        <v>1009.9418436751056</v>
      </c>
      <c r="J3872" s="182">
        <v>1008.1023082618673</v>
      </c>
      <c r="K3872" s="181">
        <v>1007.0063823704212</v>
      </c>
      <c r="L3872" s="181">
        <v>1006.3820823956141</v>
      </c>
      <c r="M3872" s="181">
        <v>1005.9429316745646</v>
      </c>
      <c r="N3872" s="181">
        <v>1005.4461841675516</v>
      </c>
      <c r="O3872" s="181">
        <v>1004.7803314462728</v>
      </c>
      <c r="P3872" s="181">
        <v>1003.8772049632759</v>
      </c>
      <c r="Q3872" s="181">
        <v>1002.6911926555965</v>
      </c>
      <c r="R3872" s="181">
        <v>1001.139824986946</v>
      </c>
      <c r="S3872" s="181">
        <v>999.15695521517137</v>
      </c>
      <c r="T3872" s="181">
        <v>996.68900230164081</v>
      </c>
      <c r="U3872" s="181">
        <v>993.68840108504912</v>
      </c>
      <c r="V3872" s="181">
        <v>990.11758600688233</v>
      </c>
      <c r="W3872" s="181">
        <v>985.96037320088885</v>
      </c>
      <c r="X3872" s="181">
        <v>981.19984896441053</v>
      </c>
      <c r="Y3872" s="181">
        <v>975.81621827826575</v>
      </c>
    </row>
    <row r="3873" spans="1:25" x14ac:dyDescent="0.25">
      <c r="A3873" s="178" t="s">
        <v>3373</v>
      </c>
      <c r="B3873" s="178" t="s">
        <v>643</v>
      </c>
      <c r="C3873" s="178" t="s">
        <v>565</v>
      </c>
      <c r="D3873" s="178" t="s">
        <v>566</v>
      </c>
      <c r="E3873" s="181">
        <v>874.63019826186996</v>
      </c>
      <c r="F3873" s="181">
        <v>849.78089971956422</v>
      </c>
      <c r="G3873" s="181">
        <v>832.30319420388525</v>
      </c>
      <c r="H3873" s="181">
        <v>820.46700340975133</v>
      </c>
      <c r="I3873" s="181">
        <v>812.79227607172095</v>
      </c>
      <c r="J3873" s="182">
        <v>808.21307246264541</v>
      </c>
      <c r="K3873" s="181">
        <v>806.01252710409096</v>
      </c>
      <c r="L3873" s="181">
        <v>805.6798466539318</v>
      </c>
      <c r="M3873" s="181">
        <v>806.78433081431319</v>
      </c>
      <c r="N3873" s="181">
        <v>809.00954874618674</v>
      </c>
      <c r="O3873" s="181">
        <v>812.16694068283721</v>
      </c>
      <c r="P3873" s="181">
        <v>816.11844459138933</v>
      </c>
      <c r="Q3873" s="181">
        <v>820.75126406951313</v>
      </c>
      <c r="R3873" s="181">
        <v>825.93451300557456</v>
      </c>
      <c r="S3873" s="181">
        <v>831.57761530920686</v>
      </c>
      <c r="T3873" s="181">
        <v>837.65448657959416</v>
      </c>
      <c r="U3873" s="181">
        <v>844.08936773316213</v>
      </c>
      <c r="V3873" s="181">
        <v>850.76024828781794</v>
      </c>
      <c r="W3873" s="181">
        <v>857.5961067007089</v>
      </c>
      <c r="X3873" s="181">
        <v>864.53663972035542</v>
      </c>
      <c r="Y3873" s="181">
        <v>871.55238708051718</v>
      </c>
    </row>
    <row r="3874" spans="1:25" x14ac:dyDescent="0.25">
      <c r="A3874" s="178" t="s">
        <v>3373</v>
      </c>
      <c r="B3874" s="178" t="s">
        <v>652</v>
      </c>
      <c r="C3874" s="178" t="s">
        <v>565</v>
      </c>
      <c r="D3874" s="178" t="s">
        <v>566</v>
      </c>
      <c r="E3874" s="181">
        <v>7200.3887673082618</v>
      </c>
      <c r="F3874" s="181">
        <v>7172.3028815916123</v>
      </c>
      <c r="G3874" s="181">
        <v>7165.1960437433436</v>
      </c>
      <c r="H3874" s="181">
        <v>7178.3926345752525</v>
      </c>
      <c r="I3874" s="181">
        <v>7208.0799756542519</v>
      </c>
      <c r="J3874" s="182">
        <v>7251.0204056980529</v>
      </c>
      <c r="K3874" s="181">
        <v>7305.1608280364162</v>
      </c>
      <c r="L3874" s="181">
        <v>7369.0173370161665</v>
      </c>
      <c r="M3874" s="181">
        <v>7440.8617264762461</v>
      </c>
      <c r="N3874" s="181">
        <v>7519.3192434494376</v>
      </c>
      <c r="O3874" s="181">
        <v>7603.7916914678553</v>
      </c>
      <c r="P3874" s="181">
        <v>7693.8730881429383</v>
      </c>
      <c r="Q3874" s="181">
        <v>7789.2545063094685</v>
      </c>
      <c r="R3874" s="181">
        <v>7889.2608892282533</v>
      </c>
      <c r="S3874" s="181">
        <v>7993.2555112110731</v>
      </c>
      <c r="T3874" s="181">
        <v>8100.2052524410446</v>
      </c>
      <c r="U3874" s="181">
        <v>8208.9795926471306</v>
      </c>
      <c r="V3874" s="181">
        <v>8318.9206701495696</v>
      </c>
      <c r="W3874" s="181">
        <v>8429.6125855618502</v>
      </c>
      <c r="X3874" s="181">
        <v>8540.5718494416797</v>
      </c>
      <c r="Y3874" s="181">
        <v>8650.9594902664012</v>
      </c>
    </row>
    <row r="3875" spans="1:25" x14ac:dyDescent="0.25">
      <c r="A3875" s="178" t="s">
        <v>3373</v>
      </c>
      <c r="B3875" s="178" t="s">
        <v>654</v>
      </c>
      <c r="C3875" s="178" t="s">
        <v>218</v>
      </c>
      <c r="D3875" s="178" t="s">
        <v>3434</v>
      </c>
      <c r="E3875" s="181">
        <v>4566.1869349104545</v>
      </c>
      <c r="F3875" s="181">
        <v>4572.6308254744272</v>
      </c>
      <c r="G3875" s="181">
        <v>4590.9292950554336</v>
      </c>
      <c r="H3875" s="181">
        <v>4621.1921177588001</v>
      </c>
      <c r="I3875" s="181">
        <v>4660.9102402585941</v>
      </c>
      <c r="J3875" s="182">
        <v>4707.8097680885612</v>
      </c>
      <c r="K3875" s="181">
        <v>4760.5422389290743</v>
      </c>
      <c r="L3875" s="181">
        <v>4818.1472513412436</v>
      </c>
      <c r="M3875" s="181">
        <v>4879.4650784894429</v>
      </c>
      <c r="N3875" s="181">
        <v>4943.5429986359823</v>
      </c>
      <c r="O3875" s="181">
        <v>5010.0094857062777</v>
      </c>
      <c r="P3875" s="181">
        <v>5078.6451810247572</v>
      </c>
      <c r="Q3875" s="181">
        <v>5149.2992335754871</v>
      </c>
      <c r="R3875" s="181">
        <v>5221.6040003444105</v>
      </c>
      <c r="S3875" s="181">
        <v>5295.3011710501542</v>
      </c>
      <c r="T3875" s="181">
        <v>5370.1829783735802</v>
      </c>
      <c r="U3875" s="181">
        <v>5445.8144065327751</v>
      </c>
      <c r="V3875" s="181">
        <v>5521.7239943991408</v>
      </c>
      <c r="W3875" s="181">
        <v>5597.6933438197311</v>
      </c>
      <c r="X3875" s="181">
        <v>5673.5006143381779</v>
      </c>
      <c r="Y3875" s="181">
        <v>5748.894482474805</v>
      </c>
    </row>
    <row r="3876" spans="1:25" x14ac:dyDescent="0.25">
      <c r="A3876" s="178" t="s">
        <v>3373</v>
      </c>
      <c r="B3876" s="178" t="s">
        <v>654</v>
      </c>
      <c r="C3876" s="178" t="s">
        <v>240</v>
      </c>
      <c r="D3876" s="178" t="s">
        <v>241</v>
      </c>
      <c r="E3876" s="181">
        <v>967.07674350050115</v>
      </c>
      <c r="F3876" s="181">
        <v>957.29291903646401</v>
      </c>
      <c r="G3876" s="181">
        <v>950.059413593253</v>
      </c>
      <c r="H3876" s="181">
        <v>945.31302010438969</v>
      </c>
      <c r="I3876" s="181">
        <v>942.46191545172189</v>
      </c>
      <c r="J3876" s="182">
        <v>940.98658126049452</v>
      </c>
      <c r="K3876" s="181">
        <v>940.57277088147123</v>
      </c>
      <c r="L3876" s="181">
        <v>940.99540400532214</v>
      </c>
      <c r="M3876" s="181">
        <v>942.00043253047886</v>
      </c>
      <c r="N3876" s="181">
        <v>943.38433066777338</v>
      </c>
      <c r="O3876" s="181">
        <v>945.0620960244172</v>
      </c>
      <c r="P3876" s="181">
        <v>946.98069007097149</v>
      </c>
      <c r="Q3876" s="181">
        <v>949.10188502239669</v>
      </c>
      <c r="R3876" s="181">
        <v>951.34949669784146</v>
      </c>
      <c r="S3876" s="181">
        <v>953.67035015582553</v>
      </c>
      <c r="T3876" s="181">
        <v>956.0225868052429</v>
      </c>
      <c r="U3876" s="181">
        <v>958.32619691060552</v>
      </c>
      <c r="V3876" s="181">
        <v>960.49845952912096</v>
      </c>
      <c r="W3876" s="181">
        <v>962.50398367618072</v>
      </c>
      <c r="X3876" s="181">
        <v>964.30849654788301</v>
      </c>
      <c r="Y3876" s="181">
        <v>965.8744525552728</v>
      </c>
    </row>
    <row r="3877" spans="1:25" x14ac:dyDescent="0.25">
      <c r="A3877" s="178" t="s">
        <v>3373</v>
      </c>
      <c r="B3877" s="178" t="s">
        <v>656</v>
      </c>
      <c r="C3877" s="178" t="s">
        <v>218</v>
      </c>
      <c r="D3877" s="178" t="s">
        <v>3435</v>
      </c>
      <c r="E3877" s="181">
        <v>45780.633597441221</v>
      </c>
      <c r="F3877" s="181">
        <v>46610.440349230594</v>
      </c>
      <c r="G3877" s="181">
        <v>47393.114009595112</v>
      </c>
      <c r="H3877" s="181">
        <v>48169.823676170636</v>
      </c>
      <c r="I3877" s="181">
        <v>48945.857880859148</v>
      </c>
      <c r="J3877" s="182">
        <v>49720.81408182106</v>
      </c>
      <c r="K3877" s="181">
        <v>50497.075070717954</v>
      </c>
      <c r="L3877" s="181">
        <v>51277.095203042089</v>
      </c>
      <c r="M3877" s="181">
        <v>52058.173184491701</v>
      </c>
      <c r="N3877" s="181">
        <v>52837.482847886531</v>
      </c>
      <c r="O3877" s="181">
        <v>53616.077944557968</v>
      </c>
      <c r="P3877" s="181">
        <v>54395.403892476716</v>
      </c>
      <c r="Q3877" s="181">
        <v>55176.613823006555</v>
      </c>
      <c r="R3877" s="181">
        <v>55957.967480909218</v>
      </c>
      <c r="S3877" s="181">
        <v>56738.449392031966</v>
      </c>
      <c r="T3877" s="181">
        <v>57518.576968529705</v>
      </c>
      <c r="U3877" s="181">
        <v>58297.174487722288</v>
      </c>
      <c r="V3877" s="181">
        <v>59071.421224724058</v>
      </c>
      <c r="W3877" s="181">
        <v>59840.207018157904</v>
      </c>
      <c r="X3877" s="181">
        <v>60602.409039170401</v>
      </c>
      <c r="Y3877" s="181">
        <v>61357.456233226578</v>
      </c>
    </row>
    <row r="3878" spans="1:25" x14ac:dyDescent="0.25">
      <c r="A3878" s="178" t="s">
        <v>3373</v>
      </c>
      <c r="B3878" s="178" t="s">
        <v>656</v>
      </c>
      <c r="C3878" s="178" t="s">
        <v>240</v>
      </c>
      <c r="D3878" s="178" t="s">
        <v>241</v>
      </c>
      <c r="E3878" s="181">
        <v>14213.837313384862</v>
      </c>
      <c r="F3878" s="181">
        <v>14225.121802551605</v>
      </c>
      <c r="G3878" s="181">
        <v>14218.3996103672</v>
      </c>
      <c r="H3878" s="181">
        <v>14206.66848349632</v>
      </c>
      <c r="I3878" s="181">
        <v>14191.669741781578</v>
      </c>
      <c r="J3878" s="182">
        <v>14173.411590118696</v>
      </c>
      <c r="K3878" s="181">
        <v>14152.686407550416</v>
      </c>
      <c r="L3878" s="181">
        <v>14130.257249141427</v>
      </c>
      <c r="M3878" s="181">
        <v>14105.442151073788</v>
      </c>
      <c r="N3878" s="181">
        <v>14077.573357478343</v>
      </c>
      <c r="O3878" s="181">
        <v>14047.047064259963</v>
      </c>
      <c r="P3878" s="181">
        <v>14014.337972489428</v>
      </c>
      <c r="Q3878" s="181">
        <v>13979.81864196919</v>
      </c>
      <c r="R3878" s="181">
        <v>13943.118779076694</v>
      </c>
      <c r="S3878" s="181">
        <v>13904.072424184524</v>
      </c>
      <c r="T3878" s="181">
        <v>13862.896824221814</v>
      </c>
      <c r="U3878" s="181">
        <v>13819.396652313437</v>
      </c>
      <c r="V3878" s="181">
        <v>13773.008667843906</v>
      </c>
      <c r="W3878" s="181">
        <v>13723.601961842056</v>
      </c>
      <c r="X3878" s="181">
        <v>13671.055281516366</v>
      </c>
      <c r="Y3878" s="181">
        <v>13615.381907904064</v>
      </c>
    </row>
    <row r="3879" spans="1:25" x14ac:dyDescent="0.25">
      <c r="A3879" s="178" t="s">
        <v>3373</v>
      </c>
      <c r="B3879" s="178" t="s">
        <v>777</v>
      </c>
      <c r="C3879" s="178" t="s">
        <v>218</v>
      </c>
      <c r="D3879" s="178" t="s">
        <v>3436</v>
      </c>
      <c r="E3879" s="181">
        <v>1152255.2451992854</v>
      </c>
      <c r="F3879" s="181">
        <v>1154382.6186023331</v>
      </c>
      <c r="G3879" s="181">
        <v>1158652.9395704719</v>
      </c>
      <c r="H3879" s="181">
        <v>1165232.2757052204</v>
      </c>
      <c r="I3879" s="181">
        <v>1173565.4929377236</v>
      </c>
      <c r="J3879" s="182">
        <v>1183127.28395033</v>
      </c>
      <c r="K3879" s="181">
        <v>1193586.0303828542</v>
      </c>
      <c r="L3879" s="181">
        <v>1204719.5329533147</v>
      </c>
      <c r="M3879" s="181">
        <v>1216253.8012891598</v>
      </c>
      <c r="N3879" s="181">
        <v>1227966.9455287056</v>
      </c>
      <c r="O3879" s="181">
        <v>1239761.6424197329</v>
      </c>
      <c r="P3879" s="181">
        <v>1251585.2665067762</v>
      </c>
      <c r="Q3879" s="181">
        <v>1263406.5839150883</v>
      </c>
      <c r="R3879" s="181">
        <v>1275146.8761348918</v>
      </c>
      <c r="S3879" s="181">
        <v>1286753.0045953249</v>
      </c>
      <c r="T3879" s="181">
        <v>1298178.8339364608</v>
      </c>
      <c r="U3879" s="181">
        <v>1309431.0843029078</v>
      </c>
      <c r="V3879" s="181">
        <v>1320527.3973140083</v>
      </c>
      <c r="W3879" s="181">
        <v>1331452.3220774638</v>
      </c>
      <c r="X3879" s="181">
        <v>1342189.7426482327</v>
      </c>
      <c r="Y3879" s="181">
        <v>1352711.7634997708</v>
      </c>
    </row>
    <row r="3880" spans="1:25" x14ac:dyDescent="0.25">
      <c r="A3880" s="178" t="s">
        <v>3373</v>
      </c>
      <c r="B3880" s="178" t="s">
        <v>777</v>
      </c>
      <c r="C3880" s="178" t="s">
        <v>240</v>
      </c>
      <c r="D3880" s="178" t="s">
        <v>241</v>
      </c>
      <c r="E3880" s="181">
        <v>38.560314041219151</v>
      </c>
      <c r="F3880" s="181">
        <v>39.411914966345066</v>
      </c>
      <c r="G3880" s="181">
        <v>40.356827225142389</v>
      </c>
      <c r="H3880" s="181">
        <v>41.405882272670645</v>
      </c>
      <c r="I3880" s="181">
        <v>42.544434774465493</v>
      </c>
      <c r="J3880" s="182">
        <v>43.757528701538874</v>
      </c>
      <c r="K3880" s="181">
        <v>45.03611645772132</v>
      </c>
      <c r="L3880" s="181">
        <v>46.37447946094187</v>
      </c>
      <c r="M3880" s="181">
        <v>47.764275668175834</v>
      </c>
      <c r="N3880" s="181">
        <v>49.198464872243918</v>
      </c>
      <c r="O3880" s="181">
        <v>50.674440253806488</v>
      </c>
      <c r="P3880" s="181">
        <v>52.191177657060067</v>
      </c>
      <c r="Q3880" s="181">
        <v>53.748417242508857</v>
      </c>
      <c r="R3880" s="181">
        <v>55.343757922359138</v>
      </c>
      <c r="S3880" s="181">
        <v>56.975679637735112</v>
      </c>
      <c r="T3880" s="181">
        <v>58.642805224708376</v>
      </c>
      <c r="U3880" s="181">
        <v>60.346036205488296</v>
      </c>
      <c r="V3880" s="181">
        <v>62.08681884024282</v>
      </c>
      <c r="W3880" s="181">
        <v>63.865086003578064</v>
      </c>
      <c r="X3880" s="181">
        <v>65.680687053333784</v>
      </c>
      <c r="Y3880" s="181">
        <v>67.532826661449022</v>
      </c>
    </row>
    <row r="3881" spans="1:25" x14ac:dyDescent="0.25">
      <c r="A3881" s="178" t="s">
        <v>3373</v>
      </c>
      <c r="B3881" s="178" t="s">
        <v>779</v>
      </c>
      <c r="C3881" s="178" t="s">
        <v>565</v>
      </c>
      <c r="D3881" s="178" t="s">
        <v>566</v>
      </c>
      <c r="E3881" s="181">
        <v>1051.8022822483406</v>
      </c>
      <c r="F3881" s="181">
        <v>1067.805452517799</v>
      </c>
      <c r="G3881" s="181">
        <v>1080.9168898824314</v>
      </c>
      <c r="H3881" s="181">
        <v>1092.1016773012961</v>
      </c>
      <c r="I3881" s="181">
        <v>1101.7536062726638</v>
      </c>
      <c r="J3881" s="182">
        <v>1110.1671765279928</v>
      </c>
      <c r="K3881" s="181">
        <v>1117.6400546434281</v>
      </c>
      <c r="L3881" s="181">
        <v>1124.4214347687348</v>
      </c>
      <c r="M3881" s="181">
        <v>1130.6738109941989</v>
      </c>
      <c r="N3881" s="181">
        <v>1136.5455083475163</v>
      </c>
      <c r="O3881" s="181">
        <v>1142.2355466109068</v>
      </c>
      <c r="P3881" s="181">
        <v>1147.9297428540262</v>
      </c>
      <c r="Q3881" s="181">
        <v>1153.7928788552877</v>
      </c>
      <c r="R3881" s="181">
        <v>1159.9309765153846</v>
      </c>
      <c r="S3881" s="181">
        <v>1166.4823974175306</v>
      </c>
      <c r="T3881" s="181">
        <v>1173.5338427327524</v>
      </c>
      <c r="U3881" s="181">
        <v>1181.0086982712583</v>
      </c>
      <c r="V3881" s="181">
        <v>1188.833906581174</v>
      </c>
      <c r="W3881" s="181">
        <v>1197.0319841625574</v>
      </c>
      <c r="X3881" s="181">
        <v>1205.6309813863941</v>
      </c>
      <c r="Y3881" s="181">
        <v>1214.6064148824507</v>
      </c>
    </row>
    <row r="3882" spans="1:25" x14ac:dyDescent="0.25">
      <c r="A3882" s="178" t="s">
        <v>3373</v>
      </c>
      <c r="B3882" s="178" t="s">
        <v>783</v>
      </c>
      <c r="C3882" s="178" t="s">
        <v>218</v>
      </c>
      <c r="D3882" s="178" t="s">
        <v>3437</v>
      </c>
      <c r="E3882" s="181">
        <v>5554.9662809267302</v>
      </c>
      <c r="F3882" s="181">
        <v>5765.6893340423021</v>
      </c>
      <c r="G3882" s="181">
        <v>5889.5542072630287</v>
      </c>
      <c r="H3882" s="181">
        <v>5946.6627568642807</v>
      </c>
      <c r="I3882" s="181">
        <v>5950.6760182808302</v>
      </c>
      <c r="J3882" s="182">
        <v>5912.4803272477084</v>
      </c>
      <c r="K3882" s="181">
        <v>5841.623043469589</v>
      </c>
      <c r="L3882" s="181">
        <v>5745.827142494215</v>
      </c>
      <c r="M3882" s="181">
        <v>5630.6781597994714</v>
      </c>
      <c r="N3882" s="181">
        <v>5500.6426538792066</v>
      </c>
      <c r="O3882" s="181">
        <v>5359.6153757016164</v>
      </c>
      <c r="P3882" s="181">
        <v>5210.7860419440649</v>
      </c>
      <c r="Q3882" s="181">
        <v>5056.7379036202374</v>
      </c>
      <c r="R3882" s="181">
        <v>4899.2957720334862</v>
      </c>
      <c r="S3882" s="181">
        <v>4740.0044319383305</v>
      </c>
      <c r="T3882" s="181">
        <v>4579.9846259025244</v>
      </c>
      <c r="U3882" s="181">
        <v>4419.9205647187919</v>
      </c>
      <c r="V3882" s="181">
        <v>4260.4872762073392</v>
      </c>
      <c r="W3882" s="181">
        <v>4102.4271861038042</v>
      </c>
      <c r="X3882" s="181">
        <v>3946.3478138150949</v>
      </c>
      <c r="Y3882" s="181">
        <v>3792.6396969103048</v>
      </c>
    </row>
    <row r="3883" spans="1:25" x14ac:dyDescent="0.25">
      <c r="A3883" s="178" t="s">
        <v>3373</v>
      </c>
      <c r="B3883" s="178" t="s">
        <v>783</v>
      </c>
      <c r="C3883" s="178" t="s">
        <v>258</v>
      </c>
      <c r="D3883" s="178" t="s">
        <v>3438</v>
      </c>
      <c r="E3883" s="181">
        <v>2168.1140122994907</v>
      </c>
      <c r="F3883" s="181">
        <v>2413.5291083582902</v>
      </c>
      <c r="G3883" s="181">
        <v>2644.1393538345919</v>
      </c>
      <c r="H3883" s="181">
        <v>2863.3592510217236</v>
      </c>
      <c r="I3883" s="181">
        <v>3073.0487514845413</v>
      </c>
      <c r="J3883" s="182">
        <v>3274.7146789407075</v>
      </c>
      <c r="K3883" s="181">
        <v>3470.0673204999084</v>
      </c>
      <c r="L3883" s="181">
        <v>3660.6443903860145</v>
      </c>
      <c r="M3883" s="181">
        <v>3847.3908121873783</v>
      </c>
      <c r="N3883" s="181">
        <v>4031.0635504171282</v>
      </c>
      <c r="O3883" s="181">
        <v>4212.505208445953</v>
      </c>
      <c r="P3883" s="181">
        <v>4392.4889877578817</v>
      </c>
      <c r="Q3883" s="181">
        <v>4571.7081522709623</v>
      </c>
      <c r="R3883" s="181">
        <v>4750.5328592782325</v>
      </c>
      <c r="S3883" s="181">
        <v>4929.3315398897557</v>
      </c>
      <c r="T3883" s="181">
        <v>5108.2708385554852</v>
      </c>
      <c r="U3883" s="181">
        <v>5287.1906777844879</v>
      </c>
      <c r="V3883" s="181">
        <v>5466.009664885828</v>
      </c>
      <c r="W3883" s="181">
        <v>5644.8527544616418</v>
      </c>
      <c r="X3883" s="181">
        <v>5823.816861794161</v>
      </c>
      <c r="Y3883" s="181">
        <v>6002.8093489405228</v>
      </c>
    </row>
    <row r="3884" spans="1:25" x14ac:dyDescent="0.25">
      <c r="A3884" s="178" t="s">
        <v>3373</v>
      </c>
      <c r="B3884" s="178" t="s">
        <v>783</v>
      </c>
      <c r="C3884" s="178" t="s">
        <v>3439</v>
      </c>
      <c r="D3884" s="178" t="s">
        <v>3440</v>
      </c>
      <c r="E3884" s="181">
        <v>3836.1285899757509</v>
      </c>
      <c r="F3884" s="181">
        <v>4102.9082197241742</v>
      </c>
      <c r="G3884" s="181">
        <v>4318.6879193225368</v>
      </c>
      <c r="H3884" s="181">
        <v>4493.363391620288</v>
      </c>
      <c r="I3884" s="181">
        <v>4633.3314960816315</v>
      </c>
      <c r="J3884" s="182">
        <v>4743.7916961004757</v>
      </c>
      <c r="K3884" s="181">
        <v>4829.6789812586248</v>
      </c>
      <c r="L3884" s="181">
        <v>4895.1513867638505</v>
      </c>
      <c r="M3884" s="181">
        <v>4943.1422643644937</v>
      </c>
      <c r="N3884" s="181">
        <v>4976.049269875436</v>
      </c>
      <c r="O3884" s="181">
        <v>4996.1296343819577</v>
      </c>
      <c r="P3884" s="181">
        <v>5005.3234771475945</v>
      </c>
      <c r="Q3884" s="181">
        <v>5005.277809601942</v>
      </c>
      <c r="R3884" s="181">
        <v>4997.1252651192835</v>
      </c>
      <c r="S3884" s="181">
        <v>4981.8902935449705</v>
      </c>
      <c r="T3884" s="181">
        <v>4960.3036898184801</v>
      </c>
      <c r="U3884" s="181">
        <v>4932.7322795983273</v>
      </c>
      <c r="V3884" s="181">
        <v>4899.6063401482988</v>
      </c>
      <c r="W3884" s="181">
        <v>4861.5150133578563</v>
      </c>
      <c r="X3884" s="181">
        <v>4818.9780001838008</v>
      </c>
      <c r="Y3884" s="181">
        <v>4772.3249255178362</v>
      </c>
    </row>
    <row r="3885" spans="1:25" x14ac:dyDescent="0.25">
      <c r="A3885" s="178" t="s">
        <v>3373</v>
      </c>
      <c r="B3885" s="178" t="s">
        <v>783</v>
      </c>
      <c r="C3885" s="178" t="s">
        <v>240</v>
      </c>
      <c r="D3885" s="178" t="s">
        <v>241</v>
      </c>
      <c r="E3885" s="181">
        <v>9626.9141164971752</v>
      </c>
      <c r="F3885" s="181">
        <v>10590.386895931804</v>
      </c>
      <c r="G3885" s="181">
        <v>11469.423655512961</v>
      </c>
      <c r="H3885" s="181">
        <v>12282.091080476657</v>
      </c>
      <c r="I3885" s="181">
        <v>13038.989188744161</v>
      </c>
      <c r="J3885" s="182">
        <v>13748.71838627207</v>
      </c>
      <c r="K3885" s="181">
        <v>14420.311750865003</v>
      </c>
      <c r="L3885" s="181">
        <v>15061.680575067512</v>
      </c>
      <c r="M3885" s="181">
        <v>15677.971475108588</v>
      </c>
      <c r="N3885" s="181">
        <v>16273.343356710398</v>
      </c>
      <c r="O3885" s="181">
        <v>16852.115298031655</v>
      </c>
      <c r="P3885" s="181">
        <v>17418.151733388055</v>
      </c>
      <c r="Q3885" s="181">
        <v>17974.847820193056</v>
      </c>
      <c r="R3885" s="181">
        <v>18524.207250226198</v>
      </c>
      <c r="S3885" s="181">
        <v>19068.146799716542</v>
      </c>
      <c r="T3885" s="181">
        <v>19607.73504077132</v>
      </c>
      <c r="U3885" s="181">
        <v>20142.751233626797</v>
      </c>
      <c r="V3885" s="181">
        <v>20673.266899272083</v>
      </c>
      <c r="W3885" s="181">
        <v>21200.114319487853</v>
      </c>
      <c r="X3885" s="181">
        <v>21723.986326573002</v>
      </c>
      <c r="Y3885" s="181">
        <v>22244.843633015509</v>
      </c>
    </row>
    <row r="3886" spans="1:25" x14ac:dyDescent="0.25">
      <c r="A3886" s="178" t="s">
        <v>3373</v>
      </c>
      <c r="B3886" s="178" t="s">
        <v>790</v>
      </c>
      <c r="C3886" s="178" t="s">
        <v>565</v>
      </c>
      <c r="D3886" s="178" t="s">
        <v>566</v>
      </c>
      <c r="E3886" s="181">
        <v>5432.2515183067917</v>
      </c>
      <c r="F3886" s="181">
        <v>5308.3058512677244</v>
      </c>
      <c r="G3886" s="181">
        <v>5218.3608953216017</v>
      </c>
      <c r="H3886" s="181">
        <v>5155.5508254504475</v>
      </c>
      <c r="I3886" s="181">
        <v>5113.0352032684086</v>
      </c>
      <c r="J3886" s="182">
        <v>5085.7513680232514</v>
      </c>
      <c r="K3886" s="181">
        <v>5070.3509987161433</v>
      </c>
      <c r="L3886" s="181">
        <v>5064.4800525144292</v>
      </c>
      <c r="M3886" s="181">
        <v>5066.0723033433042</v>
      </c>
      <c r="N3886" s="181">
        <v>5073.6352282143625</v>
      </c>
      <c r="O3886" s="181">
        <v>5086.3555224047504</v>
      </c>
      <c r="P3886" s="181">
        <v>5103.6709494002134</v>
      </c>
      <c r="Q3886" s="181">
        <v>5125.1380213439315</v>
      </c>
      <c r="R3886" s="181">
        <v>5150.1345226603789</v>
      </c>
      <c r="S3886" s="181">
        <v>5178.1677737775826</v>
      </c>
      <c r="T3886" s="181">
        <v>5208.7942070970466</v>
      </c>
      <c r="U3886" s="181">
        <v>5241.5676407358042</v>
      </c>
      <c r="V3886" s="181">
        <v>5276.046637950647</v>
      </c>
      <c r="W3886" s="181">
        <v>5311.8246526419298</v>
      </c>
      <c r="X3886" s="181">
        <v>5348.4938775153396</v>
      </c>
      <c r="Y3886" s="181">
        <v>5385.6034432825309</v>
      </c>
    </row>
    <row r="3887" spans="1:25" x14ac:dyDescent="0.25">
      <c r="A3887" s="178" t="s">
        <v>3373</v>
      </c>
      <c r="B3887" s="178" t="s">
        <v>792</v>
      </c>
      <c r="C3887" s="178" t="s">
        <v>565</v>
      </c>
      <c r="D3887" s="178" t="s">
        <v>566</v>
      </c>
      <c r="E3887" s="181">
        <v>2669.4634352441399</v>
      </c>
      <c r="F3887" s="181">
        <v>2675.2545763514022</v>
      </c>
      <c r="G3887" s="181">
        <v>2682.873937201945</v>
      </c>
      <c r="H3887" s="181">
        <v>2693.4678331775654</v>
      </c>
      <c r="I3887" s="181">
        <v>2706.6054479720765</v>
      </c>
      <c r="J3887" s="182">
        <v>2721.7514462271793</v>
      </c>
      <c r="K3887" s="181">
        <v>2738.6283139575576</v>
      </c>
      <c r="L3887" s="181">
        <v>2757.0467991418918</v>
      </c>
      <c r="M3887" s="181">
        <v>2776.6454819657342</v>
      </c>
      <c r="N3887" s="181">
        <v>2797.1414712367487</v>
      </c>
      <c r="O3887" s="181">
        <v>2818.4682913904462</v>
      </c>
      <c r="P3887" s="181">
        <v>2840.5933948767979</v>
      </c>
      <c r="Q3887" s="181">
        <v>2863.484185396886</v>
      </c>
      <c r="R3887" s="181">
        <v>2886.9655291831109</v>
      </c>
      <c r="S3887" s="181">
        <v>2910.9013321872221</v>
      </c>
      <c r="T3887" s="181">
        <v>2935.074318118378</v>
      </c>
      <c r="U3887" s="181">
        <v>2959.3881075183231</v>
      </c>
      <c r="V3887" s="181">
        <v>2983.841564402539</v>
      </c>
      <c r="W3887" s="181">
        <v>3008.3253488429768</v>
      </c>
      <c r="X3887" s="181">
        <v>3032.7231041203754</v>
      </c>
      <c r="Y3887" s="181">
        <v>3056.831435191375</v>
      </c>
    </row>
    <row r="3888" spans="1:25" x14ac:dyDescent="0.25">
      <c r="A3888" s="178" t="s">
        <v>3373</v>
      </c>
      <c r="B3888" s="178" t="s">
        <v>794</v>
      </c>
      <c r="C3888" s="178" t="s">
        <v>218</v>
      </c>
      <c r="D3888" s="178" t="s">
        <v>3441</v>
      </c>
      <c r="E3888" s="181">
        <v>33558.54612855312</v>
      </c>
      <c r="F3888" s="181">
        <v>33879.956002889267</v>
      </c>
      <c r="G3888" s="181">
        <v>34182.351731245501</v>
      </c>
      <c r="H3888" s="181">
        <v>34491.76278462253</v>
      </c>
      <c r="I3888" s="181">
        <v>34808.463615358545</v>
      </c>
      <c r="J3888" s="182">
        <v>35128.997644270305</v>
      </c>
      <c r="K3888" s="181">
        <v>35452.594736650324</v>
      </c>
      <c r="L3888" s="181">
        <v>35778.89739869046</v>
      </c>
      <c r="M3888" s="181">
        <v>36104.23363810002</v>
      </c>
      <c r="N3888" s="181">
        <v>36425.218842046044</v>
      </c>
      <c r="O3888" s="181">
        <v>36741.437771020523</v>
      </c>
      <c r="P3888" s="181">
        <v>37052.911835095161</v>
      </c>
      <c r="Q3888" s="181">
        <v>37359.564118248738</v>
      </c>
      <c r="R3888" s="181">
        <v>37659.424081306941</v>
      </c>
      <c r="S3888" s="181">
        <v>37951.256617035579</v>
      </c>
      <c r="T3888" s="181">
        <v>38234.9824900124</v>
      </c>
      <c r="U3888" s="181">
        <v>38509.154883069117</v>
      </c>
      <c r="V3888" s="181">
        <v>38771.398569028213</v>
      </c>
      <c r="W3888" s="181">
        <v>39020.820359257239</v>
      </c>
      <c r="X3888" s="181">
        <v>39256.661075506388</v>
      </c>
      <c r="Y3888" s="181">
        <v>39478.59424229453</v>
      </c>
    </row>
    <row r="3889" spans="1:25" x14ac:dyDescent="0.25">
      <c r="A3889" s="178" t="s">
        <v>3373</v>
      </c>
      <c r="B3889" s="178" t="s">
        <v>794</v>
      </c>
      <c r="C3889" s="178" t="s">
        <v>240</v>
      </c>
      <c r="D3889" s="178" t="s">
        <v>241</v>
      </c>
      <c r="E3889" s="181">
        <v>1626.7796493307928</v>
      </c>
      <c r="F3889" s="181">
        <v>1709.8626496782731</v>
      </c>
      <c r="G3889" s="181">
        <v>1796.0280754774262</v>
      </c>
      <c r="H3889" s="181">
        <v>1886.771761701734</v>
      </c>
      <c r="I3889" s="181">
        <v>1982.3558943280837</v>
      </c>
      <c r="J3889" s="182">
        <v>2082.8371935997707</v>
      </c>
      <c r="K3889" s="181">
        <v>2188.4185488411827</v>
      </c>
      <c r="L3889" s="181">
        <v>2299.3342490994751</v>
      </c>
      <c r="M3889" s="181">
        <v>2415.6058965206662</v>
      </c>
      <c r="N3889" s="181">
        <v>2537.2479740132558</v>
      </c>
      <c r="O3889" s="181">
        <v>2664.4629550842265</v>
      </c>
      <c r="P3889" s="181">
        <v>2797.4908644341167</v>
      </c>
      <c r="Q3889" s="181">
        <v>2936.5738632634029</v>
      </c>
      <c r="R3889" s="181">
        <v>3081.8081349383983</v>
      </c>
      <c r="S3889" s="181">
        <v>3233.3363013867001</v>
      </c>
      <c r="T3889" s="181">
        <v>3391.3952526227881</v>
      </c>
      <c r="U3889" s="181">
        <v>3556.1026977925208</v>
      </c>
      <c r="V3889" s="181">
        <v>3727.4735352228117</v>
      </c>
      <c r="W3889" s="181">
        <v>3905.6407344035842</v>
      </c>
      <c r="X3889" s="181">
        <v>4090.7416172094267</v>
      </c>
      <c r="Y3889" s="181">
        <v>4282.9515847474695</v>
      </c>
    </row>
    <row r="3890" spans="1:25" x14ac:dyDescent="0.25">
      <c r="A3890" s="178" t="s">
        <v>3373</v>
      </c>
      <c r="B3890" s="178" t="s">
        <v>799</v>
      </c>
      <c r="C3890" s="178" t="s">
        <v>218</v>
      </c>
      <c r="D3890" s="178" t="s">
        <v>3442</v>
      </c>
      <c r="E3890" s="181">
        <v>9119.406271293552</v>
      </c>
      <c r="F3890" s="181">
        <v>9501.8773015747156</v>
      </c>
      <c r="G3890" s="181">
        <v>9874.5100861220108</v>
      </c>
      <c r="H3890" s="181">
        <v>10247.264941534357</v>
      </c>
      <c r="I3890" s="181">
        <v>10621.926363509869</v>
      </c>
      <c r="J3890" s="182">
        <v>10998.734843158159</v>
      </c>
      <c r="K3890" s="181">
        <v>11378.702084961182</v>
      </c>
      <c r="L3890" s="181">
        <v>11762.753410020381</v>
      </c>
      <c r="M3890" s="181">
        <v>12150.478986831262</v>
      </c>
      <c r="N3890" s="181">
        <v>12541.324381122829</v>
      </c>
      <c r="O3890" s="181">
        <v>12935.677696880788</v>
      </c>
      <c r="P3890" s="181">
        <v>13334.013316691187</v>
      </c>
      <c r="Q3890" s="181">
        <v>13736.754048244853</v>
      </c>
      <c r="R3890" s="181">
        <v>14143.563770341039</v>
      </c>
      <c r="S3890" s="181">
        <v>14554.229245117225</v>
      </c>
      <c r="T3890" s="181">
        <v>14968.60562769428</v>
      </c>
      <c r="U3890" s="181">
        <v>15385.6211497038</v>
      </c>
      <c r="V3890" s="181">
        <v>15803.996437923857</v>
      </c>
      <c r="W3890" s="181">
        <v>16223.286792376995</v>
      </c>
      <c r="X3890" s="181">
        <v>16643.03698880412</v>
      </c>
      <c r="Y3890" s="181">
        <v>17062.72809475027</v>
      </c>
    </row>
    <row r="3891" spans="1:25" x14ac:dyDescent="0.25">
      <c r="A3891" s="178" t="s">
        <v>3373</v>
      </c>
      <c r="B3891" s="178" t="s">
        <v>799</v>
      </c>
      <c r="C3891" s="178" t="s">
        <v>3443</v>
      </c>
      <c r="D3891" s="178" t="s">
        <v>3444</v>
      </c>
      <c r="E3891" s="181">
        <v>3427.7754945557122</v>
      </c>
      <c r="F3891" s="181">
        <v>3334.3351232111313</v>
      </c>
      <c r="G3891" s="181">
        <v>3234.9636905887987</v>
      </c>
      <c r="H3891" s="181">
        <v>3134.1215908488807</v>
      </c>
      <c r="I3891" s="181">
        <v>3032.9495492107994</v>
      </c>
      <c r="J3891" s="182">
        <v>2931.964149372076</v>
      </c>
      <c r="K3891" s="181">
        <v>2831.8006294338861</v>
      </c>
      <c r="L3891" s="181">
        <v>2732.958036299734</v>
      </c>
      <c r="M3891" s="181">
        <v>2635.5508073097976</v>
      </c>
      <c r="N3891" s="181">
        <v>2539.6590636703609</v>
      </c>
      <c r="O3891" s="181">
        <v>2445.5425723609351</v>
      </c>
      <c r="P3891" s="181">
        <v>2353.4281796901705</v>
      </c>
      <c r="Q3891" s="181">
        <v>2263.4880751167466</v>
      </c>
      <c r="R3891" s="181">
        <v>2175.7398435475811</v>
      </c>
      <c r="S3891" s="181">
        <v>2090.2168613099611</v>
      </c>
      <c r="T3891" s="181">
        <v>2006.9544019779523</v>
      </c>
      <c r="U3891" s="181">
        <v>1925.8622348580896</v>
      </c>
      <c r="V3891" s="181">
        <v>1846.8478975092107</v>
      </c>
      <c r="W3891" s="181">
        <v>1769.9340137870431</v>
      </c>
      <c r="X3891" s="181">
        <v>1695.1371106491822</v>
      </c>
      <c r="Y3891" s="181">
        <v>1622.4627960770729</v>
      </c>
    </row>
    <row r="3892" spans="1:25" x14ac:dyDescent="0.25">
      <c r="A3892" s="178" t="s">
        <v>3373</v>
      </c>
      <c r="B3892" s="178" t="s">
        <v>799</v>
      </c>
      <c r="C3892" s="178" t="s">
        <v>3382</v>
      </c>
      <c r="D3892" s="178" t="s">
        <v>277</v>
      </c>
      <c r="E3892" s="181">
        <v>6270.5439713739152</v>
      </c>
      <c r="F3892" s="181">
        <v>6367.4180775047207</v>
      </c>
      <c r="G3892" s="181">
        <v>6448.8874919392629</v>
      </c>
      <c r="H3892" s="181">
        <v>6522.1758186788102</v>
      </c>
      <c r="I3892" s="181">
        <v>6588.751343249317</v>
      </c>
      <c r="J3892" s="182">
        <v>6649.0233498960033</v>
      </c>
      <c r="K3892" s="181">
        <v>6703.8323870306222</v>
      </c>
      <c r="L3892" s="181">
        <v>6753.9012665753089</v>
      </c>
      <c r="M3892" s="181">
        <v>6799.1466408627903</v>
      </c>
      <c r="N3892" s="181">
        <v>6839.4267827267922</v>
      </c>
      <c r="O3892" s="181">
        <v>6875.1279395931779</v>
      </c>
      <c r="P3892" s="181">
        <v>6906.655228816735</v>
      </c>
      <c r="Q3892" s="181">
        <v>6934.3588029045231</v>
      </c>
      <c r="R3892" s="181">
        <v>6958.1908182607558</v>
      </c>
      <c r="S3892" s="181">
        <v>6978.1770996461237</v>
      </c>
      <c r="T3892" s="181">
        <v>6994.383112194444</v>
      </c>
      <c r="U3892" s="181">
        <v>7006.4560032107784</v>
      </c>
      <c r="V3892" s="181">
        <v>7013.9971080670875</v>
      </c>
      <c r="W3892" s="181">
        <v>7017.0213747615871</v>
      </c>
      <c r="X3892" s="181">
        <v>7015.5516551802311</v>
      </c>
      <c r="Y3892" s="181">
        <v>7009.596400309274</v>
      </c>
    </row>
    <row r="3893" spans="1:25" x14ac:dyDescent="0.25">
      <c r="A3893" s="178" t="s">
        <v>3373</v>
      </c>
      <c r="B3893" s="178" t="s">
        <v>799</v>
      </c>
      <c r="C3893" s="178" t="s">
        <v>3445</v>
      </c>
      <c r="D3893" s="178" t="s">
        <v>3446</v>
      </c>
      <c r="E3893" s="181">
        <v>3209.4135000877181</v>
      </c>
      <c r="F3893" s="181">
        <v>3145.2531282255131</v>
      </c>
      <c r="G3893" s="181">
        <v>3074.3182030338985</v>
      </c>
      <c r="H3893" s="181">
        <v>3000.7395173208488</v>
      </c>
      <c r="I3893" s="181">
        <v>2925.5713401755061</v>
      </c>
      <c r="J3893" s="182">
        <v>2849.2936657449186</v>
      </c>
      <c r="K3893" s="181">
        <v>2772.5174050351743</v>
      </c>
      <c r="L3893" s="181">
        <v>2695.7376288207788</v>
      </c>
      <c r="M3893" s="181">
        <v>2619.082029215579</v>
      </c>
      <c r="N3893" s="181">
        <v>2542.6476225305955</v>
      </c>
      <c r="O3893" s="181">
        <v>2466.7153474819825</v>
      </c>
      <c r="P3893" s="181">
        <v>2391.540875423083</v>
      </c>
      <c r="Q3893" s="181">
        <v>2317.331258427444</v>
      </c>
      <c r="R3893" s="181">
        <v>2244.1398836160456</v>
      </c>
      <c r="S3893" s="181">
        <v>2172.037686983223</v>
      </c>
      <c r="T3893" s="181">
        <v>2101.0992385430882</v>
      </c>
      <c r="U3893" s="181">
        <v>2031.268469503749</v>
      </c>
      <c r="V3893" s="181">
        <v>1962.4847465994108</v>
      </c>
      <c r="W3893" s="181">
        <v>1894.8083340898468</v>
      </c>
      <c r="X3893" s="181">
        <v>1828.2942477851623</v>
      </c>
      <c r="Y3893" s="181">
        <v>1762.9867910923297</v>
      </c>
    </row>
    <row r="3894" spans="1:25" x14ac:dyDescent="0.25">
      <c r="A3894" s="178" t="s">
        <v>3373</v>
      </c>
      <c r="B3894" s="178" t="s">
        <v>799</v>
      </c>
      <c r="C3894" s="178" t="s">
        <v>1398</v>
      </c>
      <c r="D3894" s="178" t="s">
        <v>3447</v>
      </c>
      <c r="E3894" s="181">
        <v>5002.0131290924101</v>
      </c>
      <c r="F3894" s="181">
        <v>5164.7712907749128</v>
      </c>
      <c r="G3894" s="181">
        <v>5318.885576975581</v>
      </c>
      <c r="H3894" s="181">
        <v>5469.8632412551842</v>
      </c>
      <c r="I3894" s="181">
        <v>5618.6916998661864</v>
      </c>
      <c r="J3894" s="182">
        <v>5765.514410894255</v>
      </c>
      <c r="K3894" s="181">
        <v>5910.8708461352617</v>
      </c>
      <c r="L3894" s="181">
        <v>6055.2370437135096</v>
      </c>
      <c r="M3894" s="181">
        <v>6198.3909986934514</v>
      </c>
      <c r="N3894" s="181">
        <v>6340.0456360538901</v>
      </c>
      <c r="O3894" s="181">
        <v>6480.3965552032387</v>
      </c>
      <c r="P3894" s="181">
        <v>6619.6754003453843</v>
      </c>
      <c r="Q3894" s="181">
        <v>6758.0802610227165</v>
      </c>
      <c r="R3894" s="181">
        <v>6895.4321445821188</v>
      </c>
      <c r="S3894" s="181">
        <v>7031.6178624387712</v>
      </c>
      <c r="T3894" s="181">
        <v>7166.5611198596444</v>
      </c>
      <c r="U3894" s="181">
        <v>7299.7487158039394</v>
      </c>
      <c r="V3894" s="181">
        <v>7430.5885236007434</v>
      </c>
      <c r="W3894" s="181">
        <v>7558.8991014278918</v>
      </c>
      <c r="X3894" s="181">
        <v>7684.501405048075</v>
      </c>
      <c r="Y3894" s="181">
        <v>7807.1945050285167</v>
      </c>
    </row>
    <row r="3895" spans="1:25" x14ac:dyDescent="0.25">
      <c r="A3895" s="178" t="s">
        <v>3373</v>
      </c>
      <c r="B3895" s="178" t="s">
        <v>799</v>
      </c>
      <c r="C3895" s="178" t="s">
        <v>240</v>
      </c>
      <c r="D3895" s="178" t="s">
        <v>241</v>
      </c>
      <c r="E3895" s="181">
        <v>6141.5580490602633</v>
      </c>
      <c r="F3895" s="181">
        <v>6348.2879916768461</v>
      </c>
      <c r="G3895" s="181">
        <v>6544.8238976639695</v>
      </c>
      <c r="H3895" s="181">
        <v>6737.9157756593031</v>
      </c>
      <c r="I3895" s="181">
        <v>6928.7693533274205</v>
      </c>
      <c r="J3895" s="182">
        <v>7117.553755726035</v>
      </c>
      <c r="K3895" s="181">
        <v>7304.9282721770178</v>
      </c>
      <c r="L3895" s="181">
        <v>7491.4765945681283</v>
      </c>
      <c r="M3895" s="181">
        <v>7676.9204131385095</v>
      </c>
      <c r="N3895" s="181">
        <v>7860.8995357853555</v>
      </c>
      <c r="O3895" s="181">
        <v>8043.6513223075899</v>
      </c>
      <c r="P3895" s="181">
        <v>8225.4589642519513</v>
      </c>
      <c r="Q3895" s="181">
        <v>8406.5651544563461</v>
      </c>
      <c r="R3895" s="181">
        <v>8586.7440756063042</v>
      </c>
      <c r="S3895" s="181">
        <v>8765.8509680517927</v>
      </c>
      <c r="T3895" s="181">
        <v>8943.7864933651908</v>
      </c>
      <c r="U3895" s="181">
        <v>9119.9050429954204</v>
      </c>
      <c r="V3895" s="181">
        <v>9293.4594981495902</v>
      </c>
      <c r="W3895" s="181">
        <v>9464.2137086250823</v>
      </c>
      <c r="X3895" s="181">
        <v>9631.9335217594889</v>
      </c>
      <c r="Y3895" s="181">
        <v>9796.3563263558881</v>
      </c>
    </row>
    <row r="3896" spans="1:25" x14ac:dyDescent="0.25">
      <c r="A3896" s="178" t="s">
        <v>3373</v>
      </c>
      <c r="B3896" s="178" t="s">
        <v>800</v>
      </c>
      <c r="C3896" s="178" t="s">
        <v>218</v>
      </c>
      <c r="D3896" s="178" t="s">
        <v>3448</v>
      </c>
      <c r="E3896" s="181">
        <v>449952.54461515613</v>
      </c>
      <c r="F3896" s="181">
        <v>446846.01903001056</v>
      </c>
      <c r="G3896" s="181">
        <v>445531.48533102771</v>
      </c>
      <c r="H3896" s="181">
        <v>445804.54985272663</v>
      </c>
      <c r="I3896" s="181">
        <v>447258.94979590882</v>
      </c>
      <c r="J3896" s="182">
        <v>449553.26051610848</v>
      </c>
      <c r="K3896" s="181">
        <v>452452.33350281912</v>
      </c>
      <c r="L3896" s="181">
        <v>455788.42936489114</v>
      </c>
      <c r="M3896" s="181">
        <v>459392.08931824594</v>
      </c>
      <c r="N3896" s="181">
        <v>463127.65816081996</v>
      </c>
      <c r="O3896" s="181">
        <v>466912.88714985078</v>
      </c>
      <c r="P3896" s="181">
        <v>470690.78633603489</v>
      </c>
      <c r="Q3896" s="181">
        <v>474419.64454657538</v>
      </c>
      <c r="R3896" s="181">
        <v>478047.1015645325</v>
      </c>
      <c r="S3896" s="181">
        <v>481536.6250307567</v>
      </c>
      <c r="T3896" s="181">
        <v>484862.13857115072</v>
      </c>
      <c r="U3896" s="181">
        <v>488037.20096212102</v>
      </c>
      <c r="V3896" s="181">
        <v>491081.68229764525</v>
      </c>
      <c r="W3896" s="181">
        <v>493992.95313693892</v>
      </c>
      <c r="X3896" s="181">
        <v>496771.54443730577</v>
      </c>
      <c r="Y3896" s="181">
        <v>499418.46343331714</v>
      </c>
    </row>
    <row r="3897" spans="1:25" x14ac:dyDescent="0.25">
      <c r="A3897" s="178" t="s">
        <v>3373</v>
      </c>
      <c r="B3897" s="178" t="s">
        <v>804</v>
      </c>
      <c r="C3897" s="178" t="s">
        <v>565</v>
      </c>
      <c r="D3897" s="178" t="s">
        <v>566</v>
      </c>
      <c r="E3897" s="181">
        <v>16759.700964784632</v>
      </c>
      <c r="F3897" s="181">
        <v>16939.093703419523</v>
      </c>
      <c r="G3897" s="181">
        <v>17118.175043405623</v>
      </c>
      <c r="H3897" s="181">
        <v>17308.204532396427</v>
      </c>
      <c r="I3897" s="181">
        <v>17507.864416830656</v>
      </c>
      <c r="J3897" s="182">
        <v>17714.538888634346</v>
      </c>
      <c r="K3897" s="181">
        <v>17927.260841501517</v>
      </c>
      <c r="L3897" s="181">
        <v>18145.569886836238</v>
      </c>
      <c r="M3897" s="181">
        <v>18367.414342506523</v>
      </c>
      <c r="N3897" s="181">
        <v>18590.964049093258</v>
      </c>
      <c r="O3897" s="181">
        <v>18815.979594150635</v>
      </c>
      <c r="P3897" s="181">
        <v>19042.440299271886</v>
      </c>
      <c r="Q3897" s="181">
        <v>19270.285853169324</v>
      </c>
      <c r="R3897" s="181">
        <v>19498.500394488405</v>
      </c>
      <c r="S3897" s="181">
        <v>19726.427061331869</v>
      </c>
      <c r="T3897" s="181">
        <v>19953.829182910424</v>
      </c>
      <c r="U3897" s="181">
        <v>20179.943665503681</v>
      </c>
      <c r="V3897" s="181">
        <v>20403.658619069807</v>
      </c>
      <c r="W3897" s="181">
        <v>20624.434607763043</v>
      </c>
      <c r="X3897" s="181">
        <v>20841.808452134886</v>
      </c>
      <c r="Y3897" s="181">
        <v>21055.419326232975</v>
      </c>
    </row>
    <row r="3898" spans="1:25" x14ac:dyDescent="0.25">
      <c r="A3898" s="178" t="s">
        <v>3373</v>
      </c>
      <c r="B3898" s="178" t="s">
        <v>804</v>
      </c>
      <c r="C3898" s="178" t="s">
        <v>240</v>
      </c>
      <c r="D3898" s="178" t="s">
        <v>241</v>
      </c>
      <c r="E3898" s="181">
        <v>81.141132727110303</v>
      </c>
      <c r="F3898" s="181">
        <v>80.853894751357004</v>
      </c>
      <c r="G3898" s="181">
        <v>80.55717187679474</v>
      </c>
      <c r="H3898" s="181">
        <v>80.30354920433507</v>
      </c>
      <c r="I3898" s="181">
        <v>80.085127275932365</v>
      </c>
      <c r="J3898" s="182">
        <v>79.888546780736377</v>
      </c>
      <c r="K3898" s="181">
        <v>79.708489696064063</v>
      </c>
      <c r="L3898" s="181">
        <v>79.542132261491403</v>
      </c>
      <c r="M3898" s="181">
        <v>79.379912028927095</v>
      </c>
      <c r="N3898" s="181">
        <v>79.213732021847051</v>
      </c>
      <c r="O3898" s="181">
        <v>79.042627941775507</v>
      </c>
      <c r="P3898" s="181">
        <v>78.866599160592074</v>
      </c>
      <c r="Q3898" s="181">
        <v>78.68548785159814</v>
      </c>
      <c r="R3898" s="181">
        <v>78.495302977455637</v>
      </c>
      <c r="S3898" s="181">
        <v>78.293708252390772</v>
      </c>
      <c r="T3898" s="181">
        <v>78.080153045692228</v>
      </c>
      <c r="U3898" s="181">
        <v>77.852099504608191</v>
      </c>
      <c r="V3898" s="181">
        <v>77.605839597534015</v>
      </c>
      <c r="W3898" s="181">
        <v>77.340037560030325</v>
      </c>
      <c r="X3898" s="181">
        <v>77.053736021976249</v>
      </c>
      <c r="Y3898" s="181">
        <v>76.746427631476195</v>
      </c>
    </row>
    <row r="3899" spans="1:25" x14ac:dyDescent="0.25">
      <c r="A3899" s="178" t="s">
        <v>3373</v>
      </c>
      <c r="B3899" s="178" t="s">
        <v>808</v>
      </c>
      <c r="C3899" s="178" t="s">
        <v>218</v>
      </c>
      <c r="D3899" s="178" t="s">
        <v>3449</v>
      </c>
      <c r="E3899" s="181">
        <v>272534.38254900795</v>
      </c>
      <c r="F3899" s="181">
        <v>274077.53666821262</v>
      </c>
      <c r="G3899" s="181">
        <v>276087.10453874554</v>
      </c>
      <c r="H3899" s="181">
        <v>278629.98801704828</v>
      </c>
      <c r="I3899" s="181">
        <v>281585.90824518289</v>
      </c>
      <c r="J3899" s="182">
        <v>284835.77469358401</v>
      </c>
      <c r="K3899" s="181">
        <v>288306.68018765037</v>
      </c>
      <c r="L3899" s="181">
        <v>291948.80524270504</v>
      </c>
      <c r="M3899" s="181">
        <v>295696.56766865979</v>
      </c>
      <c r="N3899" s="181">
        <v>299495.47581013583</v>
      </c>
      <c r="O3899" s="181">
        <v>303322.58928535739</v>
      </c>
      <c r="P3899" s="181">
        <v>307164.3878348195</v>
      </c>
      <c r="Q3899" s="181">
        <v>311011.62233432924</v>
      </c>
      <c r="R3899" s="181">
        <v>314842.89972155885</v>
      </c>
      <c r="S3899" s="181">
        <v>318644.32115973148</v>
      </c>
      <c r="T3899" s="181">
        <v>322404.63212359417</v>
      </c>
      <c r="U3899" s="181">
        <v>326115.15446367295</v>
      </c>
      <c r="V3899" s="181">
        <v>329768.73114840413</v>
      </c>
      <c r="W3899" s="181">
        <v>333359.44993829558</v>
      </c>
      <c r="X3899" s="181">
        <v>336882.34169942793</v>
      </c>
      <c r="Y3899" s="181">
        <v>340330.54266869696</v>
      </c>
    </row>
    <row r="3900" spans="1:25" x14ac:dyDescent="0.25">
      <c r="A3900" s="178" t="s">
        <v>3373</v>
      </c>
      <c r="B3900" s="178" t="s">
        <v>808</v>
      </c>
      <c r="C3900" s="178" t="s">
        <v>240</v>
      </c>
      <c r="D3900" s="178" t="s">
        <v>241</v>
      </c>
      <c r="E3900" s="181">
        <v>617.48744942107373</v>
      </c>
      <c r="F3900" s="181">
        <v>632.43566890367606</v>
      </c>
      <c r="G3900" s="181">
        <v>648.82132317636638</v>
      </c>
      <c r="H3900" s="181">
        <v>666.8726819081719</v>
      </c>
      <c r="I3900" s="181">
        <v>686.3759639014628</v>
      </c>
      <c r="J3900" s="182">
        <v>707.10150720476167</v>
      </c>
      <c r="K3900" s="181">
        <v>728.91688771391421</v>
      </c>
      <c r="L3900" s="181">
        <v>751.73727938543163</v>
      </c>
      <c r="M3900" s="181">
        <v>775.42847982651665</v>
      </c>
      <c r="N3900" s="181">
        <v>799.87442175529418</v>
      </c>
      <c r="O3900" s="181">
        <v>825.03500656789208</v>
      </c>
      <c r="P3900" s="181">
        <v>850.89224024832299</v>
      </c>
      <c r="Q3900" s="181">
        <v>877.4379166641296</v>
      </c>
      <c r="R3900" s="181">
        <v>904.6274487394212</v>
      </c>
      <c r="S3900" s="181">
        <v>932.43403886259739</v>
      </c>
      <c r="T3900" s="181">
        <v>960.83604702511934</v>
      </c>
      <c r="U3900" s="181">
        <v>989.81737817350972</v>
      </c>
      <c r="V3900" s="181">
        <v>1019.3648299772711</v>
      </c>
      <c r="W3900" s="181">
        <v>1049.4675675718081</v>
      </c>
      <c r="X3900" s="181">
        <v>1080.1164413822737</v>
      </c>
      <c r="Y3900" s="181">
        <v>1111.2949339940785</v>
      </c>
    </row>
    <row r="3901" spans="1:25" x14ac:dyDescent="0.25">
      <c r="A3901" s="178" t="s">
        <v>3373</v>
      </c>
      <c r="B3901" s="178" t="s">
        <v>810</v>
      </c>
      <c r="C3901" s="178" t="s">
        <v>218</v>
      </c>
      <c r="D3901" s="178" t="s">
        <v>3450</v>
      </c>
      <c r="E3901" s="181">
        <v>37396.65148725875</v>
      </c>
      <c r="F3901" s="181">
        <v>37766.462638653778</v>
      </c>
      <c r="G3901" s="181">
        <v>38128.425525372004</v>
      </c>
      <c r="H3901" s="181">
        <v>38508.711108323929</v>
      </c>
      <c r="I3901" s="181">
        <v>38905.520373972409</v>
      </c>
      <c r="J3901" s="182">
        <v>39313.723852085583</v>
      </c>
      <c r="K3901" s="181">
        <v>39731.636441564333</v>
      </c>
      <c r="L3901" s="181">
        <v>40158.482225321</v>
      </c>
      <c r="M3901" s="181">
        <v>40590.063876786124</v>
      </c>
      <c r="N3901" s="181">
        <v>41022.626697508778</v>
      </c>
      <c r="O3901" s="181">
        <v>41455.822298021441</v>
      </c>
      <c r="P3901" s="181">
        <v>41889.897801713472</v>
      </c>
      <c r="Q3901" s="181">
        <v>42325.111128576798</v>
      </c>
      <c r="R3901" s="181">
        <v>42759.727041398917</v>
      </c>
      <c r="S3901" s="181">
        <v>43192.830873868923</v>
      </c>
      <c r="T3901" s="181">
        <v>43624.295653940964</v>
      </c>
      <c r="U3901" s="181">
        <v>44053.02323623679</v>
      </c>
      <c r="V3901" s="181">
        <v>44477.224446308632</v>
      </c>
      <c r="W3901" s="181">
        <v>44896.119553719203</v>
      </c>
      <c r="X3901" s="181">
        <v>45309.073215171913</v>
      </c>
      <c r="Y3901" s="181">
        <v>45715.555856414845</v>
      </c>
    </row>
    <row r="3902" spans="1:25" x14ac:dyDescent="0.25">
      <c r="A3902" s="178" t="s">
        <v>3373</v>
      </c>
      <c r="B3902" s="178" t="s">
        <v>810</v>
      </c>
      <c r="C3902" s="178" t="s">
        <v>240</v>
      </c>
      <c r="D3902" s="178" t="s">
        <v>241</v>
      </c>
      <c r="E3902" s="181">
        <v>3683.8341000885457</v>
      </c>
      <c r="F3902" s="181">
        <v>3718.2711851603008</v>
      </c>
      <c r="G3902" s="181">
        <v>3751.8980553733763</v>
      </c>
      <c r="H3902" s="181">
        <v>3787.2898675240453</v>
      </c>
      <c r="I3902" s="181">
        <v>3824.2669208449674</v>
      </c>
      <c r="J3902" s="182">
        <v>3862.3227002424819</v>
      </c>
      <c r="K3902" s="181">
        <v>3901.2899788027971</v>
      </c>
      <c r="L3902" s="181">
        <v>3941.0911117913993</v>
      </c>
      <c r="M3902" s="181">
        <v>3981.3130271389914</v>
      </c>
      <c r="N3902" s="181">
        <v>4021.58692832727</v>
      </c>
      <c r="O3902" s="181">
        <v>4061.8785611434319</v>
      </c>
      <c r="P3902" s="181">
        <v>4102.212062263613</v>
      </c>
      <c r="Q3902" s="181">
        <v>4142.6125733431081</v>
      </c>
      <c r="R3902" s="181">
        <v>4182.9102042918203</v>
      </c>
      <c r="S3902" s="181">
        <v>4223.0156569491601</v>
      </c>
      <c r="T3902" s="181">
        <v>4262.9167971484303</v>
      </c>
      <c r="U3902" s="181">
        <v>4302.5066658702317</v>
      </c>
      <c r="V3902" s="181">
        <v>4341.6110792088903</v>
      </c>
      <c r="W3902" s="181">
        <v>4380.1547101844189</v>
      </c>
      <c r="X3902" s="181">
        <v>4418.0764731093232</v>
      </c>
      <c r="Y3902" s="181">
        <v>4455.3257220548003</v>
      </c>
    </row>
    <row r="3903" spans="1:25" x14ac:dyDescent="0.25">
      <c r="A3903" s="178" t="s">
        <v>3373</v>
      </c>
      <c r="B3903" s="178" t="s">
        <v>811</v>
      </c>
      <c r="C3903" s="178" t="s">
        <v>565</v>
      </c>
      <c r="D3903" s="178" t="s">
        <v>566</v>
      </c>
      <c r="E3903" s="181">
        <v>2006.0024358039918</v>
      </c>
      <c r="F3903" s="181">
        <v>2019.0527669279559</v>
      </c>
      <c r="G3903" s="181">
        <v>2030.6188176776611</v>
      </c>
      <c r="H3903" s="181">
        <v>2042.3135748957411</v>
      </c>
      <c r="I3903" s="181">
        <v>2054.28413116813</v>
      </c>
      <c r="J3903" s="182">
        <v>2066.4951596405208</v>
      </c>
      <c r="K3903" s="181">
        <v>2079.0012682766169</v>
      </c>
      <c r="L3903" s="181">
        <v>2091.879463299179</v>
      </c>
      <c r="M3903" s="181">
        <v>2105.0238883171501</v>
      </c>
      <c r="N3903" s="181">
        <v>2118.316265618756</v>
      </c>
      <c r="O3903" s="181">
        <v>2131.8093236579061</v>
      </c>
      <c r="P3903" s="181">
        <v>2145.5671610691188</v>
      </c>
      <c r="Q3903" s="181">
        <v>2159.6494655714232</v>
      </c>
      <c r="R3903" s="181">
        <v>2174.0117000514902</v>
      </c>
      <c r="S3903" s="181">
        <v>2188.635803145396</v>
      </c>
      <c r="T3903" s="181">
        <v>2203.4548552972419</v>
      </c>
      <c r="U3903" s="181">
        <v>2218.3832334658878</v>
      </c>
      <c r="V3903" s="181">
        <v>2233.3660360145486</v>
      </c>
      <c r="W3903" s="181">
        <v>2248.3540912455042</v>
      </c>
      <c r="X3903" s="181">
        <v>2263.3002489238834</v>
      </c>
      <c r="Y3903" s="181">
        <v>2278.1082031759202</v>
      </c>
    </row>
    <row r="3904" spans="1:25" x14ac:dyDescent="0.25">
      <c r="A3904" s="178" t="s">
        <v>3373</v>
      </c>
      <c r="B3904" s="178" t="s">
        <v>812</v>
      </c>
      <c r="C3904" s="178" t="s">
        <v>218</v>
      </c>
      <c r="D3904" s="178" t="s">
        <v>3451</v>
      </c>
      <c r="E3904" s="181">
        <v>2951.8217763969342</v>
      </c>
      <c r="F3904" s="181">
        <v>2950.2244647148586</v>
      </c>
      <c r="G3904" s="181">
        <v>2951.7911244919592</v>
      </c>
      <c r="H3904" s="181">
        <v>2957.2308386024215</v>
      </c>
      <c r="I3904" s="181">
        <v>2965.7411102980122</v>
      </c>
      <c r="J3904" s="182">
        <v>2976.550930662841</v>
      </c>
      <c r="K3904" s="181">
        <v>2989.2552634745539</v>
      </c>
      <c r="L3904" s="181">
        <v>3003.6041901529652</v>
      </c>
      <c r="M3904" s="181">
        <v>3019.1854467047024</v>
      </c>
      <c r="N3904" s="181">
        <v>3035.633409381951</v>
      </c>
      <c r="O3904" s="181">
        <v>3052.8496968067129</v>
      </c>
      <c r="P3904" s="181">
        <v>3070.796572615151</v>
      </c>
      <c r="Q3904" s="181">
        <v>3089.4453182407588</v>
      </c>
      <c r="R3904" s="181">
        <v>3108.6177184720341</v>
      </c>
      <c r="S3904" s="181">
        <v>3128.1631991737099</v>
      </c>
      <c r="T3904" s="181">
        <v>3148.0113425358941</v>
      </c>
      <c r="U3904" s="181">
        <v>3168.0377428137958</v>
      </c>
      <c r="V3904" s="181">
        <v>3188.0641353995802</v>
      </c>
      <c r="W3904" s="181">
        <v>3208.0016699690686</v>
      </c>
      <c r="X3904" s="181">
        <v>3227.7574851665663</v>
      </c>
      <c r="Y3904" s="181">
        <v>3247.2641248311775</v>
      </c>
    </row>
    <row r="3905" spans="1:25" x14ac:dyDescent="0.25">
      <c r="A3905" s="178" t="s">
        <v>3373</v>
      </c>
      <c r="B3905" s="178" t="s">
        <v>812</v>
      </c>
      <c r="C3905" s="178" t="s">
        <v>240</v>
      </c>
      <c r="D3905" s="178" t="s">
        <v>241</v>
      </c>
      <c r="E3905" s="181">
        <v>1217.4237477516201</v>
      </c>
      <c r="F3905" s="181">
        <v>1216.7649663882366</v>
      </c>
      <c r="G3905" s="181">
        <v>1217.4111059460315</v>
      </c>
      <c r="H3905" s="181">
        <v>1219.6546144098593</v>
      </c>
      <c r="I3905" s="181">
        <v>1223.1645169876083</v>
      </c>
      <c r="J3905" s="182">
        <v>1227.6228254553828</v>
      </c>
      <c r="K3905" s="181">
        <v>1232.8624901898841</v>
      </c>
      <c r="L3905" s="181">
        <v>1238.780436941523</v>
      </c>
      <c r="M3905" s="181">
        <v>1245.2066351278684</v>
      </c>
      <c r="N3905" s="181">
        <v>1251.9902900644677</v>
      </c>
      <c r="O3905" s="181">
        <v>1259.0908261898596</v>
      </c>
      <c r="P3905" s="181">
        <v>1266.4926798457445</v>
      </c>
      <c r="Q3905" s="181">
        <v>1274.1840065958677</v>
      </c>
      <c r="R3905" s="181">
        <v>1282.0913049055403</v>
      </c>
      <c r="S3905" s="181">
        <v>1290.1524732855944</v>
      </c>
      <c r="T3905" s="181">
        <v>1298.3384692258378</v>
      </c>
      <c r="U3905" s="181">
        <v>1306.5979839008946</v>
      </c>
      <c r="V3905" s="181">
        <v>1314.8574954034814</v>
      </c>
      <c r="W3905" s="181">
        <v>1323.0803590772321</v>
      </c>
      <c r="X3905" s="181">
        <v>1331.2282759907628</v>
      </c>
      <c r="Y3905" s="181">
        <v>1339.273425110682</v>
      </c>
    </row>
    <row r="3906" spans="1:25" x14ac:dyDescent="0.25">
      <c r="A3906" s="178" t="s">
        <v>3452</v>
      </c>
      <c r="B3906" s="178" t="s">
        <v>217</v>
      </c>
      <c r="C3906" s="178" t="s">
        <v>565</v>
      </c>
      <c r="D3906" s="178" t="s">
        <v>566</v>
      </c>
      <c r="E3906" s="181">
        <v>1100.5774283574276</v>
      </c>
      <c r="F3906" s="181">
        <v>1087.9311973287972</v>
      </c>
      <c r="G3906" s="181">
        <v>1079.3562016990079</v>
      </c>
      <c r="H3906" s="181">
        <v>1074.5545214498404</v>
      </c>
      <c r="I3906" s="181">
        <v>1072.7160369054179</v>
      </c>
      <c r="J3906" s="182">
        <v>1073.2446645151463</v>
      </c>
      <c r="K3906" s="181">
        <v>1075.703574892407</v>
      </c>
      <c r="L3906" s="181">
        <v>1079.7557886934039</v>
      </c>
      <c r="M3906" s="181">
        <v>1085.1007865314455</v>
      </c>
      <c r="N3906" s="181">
        <v>1091.4969614841334</v>
      </c>
      <c r="O3906" s="181">
        <v>1098.7576999726518</v>
      </c>
      <c r="P3906" s="181">
        <v>1106.7641296572294</v>
      </c>
      <c r="Q3906" s="181">
        <v>1115.4172718990133</v>
      </c>
      <c r="R3906" s="181">
        <v>1124.5600345409132</v>
      </c>
      <c r="S3906" s="181">
        <v>1134.0579407427401</v>
      </c>
      <c r="T3906" s="181">
        <v>1143.754938353864</v>
      </c>
      <c r="U3906" s="181">
        <v>1153.5214503585303</v>
      </c>
      <c r="V3906" s="181">
        <v>1163.2758381534636</v>
      </c>
      <c r="W3906" s="181">
        <v>1172.9418863502167</v>
      </c>
      <c r="X3906" s="181">
        <v>1182.429281321457</v>
      </c>
      <c r="Y3906" s="181">
        <v>1191.5688388392327</v>
      </c>
    </row>
    <row r="3907" spans="1:25" x14ac:dyDescent="0.25">
      <c r="A3907" s="178" t="s">
        <v>3452</v>
      </c>
      <c r="B3907" s="178" t="s">
        <v>242</v>
      </c>
      <c r="C3907" s="178" t="s">
        <v>218</v>
      </c>
      <c r="D3907" s="178" t="s">
        <v>3453</v>
      </c>
      <c r="E3907" s="181">
        <v>6145.8500416779671</v>
      </c>
      <c r="F3907" s="181">
        <v>6103.6480977707197</v>
      </c>
      <c r="G3907" s="181">
        <v>6055.8877418234906</v>
      </c>
      <c r="H3907" s="181">
        <v>6006.8633398687034</v>
      </c>
      <c r="I3907" s="181">
        <v>5956.5496900426006</v>
      </c>
      <c r="J3907" s="182">
        <v>5904.6477020967714</v>
      </c>
      <c r="K3907" s="181">
        <v>5851.0257042709218</v>
      </c>
      <c r="L3907" s="181">
        <v>5795.6903716492207</v>
      </c>
      <c r="M3907" s="181">
        <v>5738.476230292008</v>
      </c>
      <c r="N3907" s="181">
        <v>5679.2416899517821</v>
      </c>
      <c r="O3907" s="181">
        <v>5617.9655705393689</v>
      </c>
      <c r="P3907" s="181">
        <v>5554.9246169836379</v>
      </c>
      <c r="Q3907" s="181">
        <v>5490.3876172512064</v>
      </c>
      <c r="R3907" s="181">
        <v>5424.2756288982737</v>
      </c>
      <c r="S3907" s="181">
        <v>5356.6716644548551</v>
      </c>
      <c r="T3907" s="181">
        <v>5287.646575359382</v>
      </c>
      <c r="U3907" s="181">
        <v>5217.3279562932157</v>
      </c>
      <c r="V3907" s="181">
        <v>5145.8647484917255</v>
      </c>
      <c r="W3907" s="181">
        <v>5073.3378735401102</v>
      </c>
      <c r="X3907" s="181">
        <v>4999.8400860775509</v>
      </c>
      <c r="Y3907" s="181">
        <v>4925.2800331795861</v>
      </c>
    </row>
    <row r="3908" spans="1:25" x14ac:dyDescent="0.25">
      <c r="A3908" s="178" t="s">
        <v>3452</v>
      </c>
      <c r="B3908" s="178" t="s">
        <v>242</v>
      </c>
      <c r="C3908" s="178" t="s">
        <v>510</v>
      </c>
      <c r="D3908" s="178" t="s">
        <v>3454</v>
      </c>
      <c r="E3908" s="181">
        <v>2513.2863581034071</v>
      </c>
      <c r="F3908" s="181">
        <v>2496.0282783929929</v>
      </c>
      <c r="G3908" s="181">
        <v>2476.4971394543077</v>
      </c>
      <c r="H3908" s="181">
        <v>2456.4490810390216</v>
      </c>
      <c r="I3908" s="181">
        <v>2435.8737970869565</v>
      </c>
      <c r="J3908" s="182">
        <v>2414.6489775130826</v>
      </c>
      <c r="K3908" s="181">
        <v>2392.720776415425</v>
      </c>
      <c r="L3908" s="181">
        <v>2370.0919235055562</v>
      </c>
      <c r="M3908" s="181">
        <v>2346.6947498048412</v>
      </c>
      <c r="N3908" s="181">
        <v>2322.4713533412055</v>
      </c>
      <c r="O3908" s="181">
        <v>2297.4130727205661</v>
      </c>
      <c r="P3908" s="181">
        <v>2271.6330801240993</v>
      </c>
      <c r="Q3908" s="181">
        <v>2245.2412938096772</v>
      </c>
      <c r="R3908" s="181">
        <v>2218.2054310229646</v>
      </c>
      <c r="S3908" s="181">
        <v>2190.5594389409703</v>
      </c>
      <c r="T3908" s="181">
        <v>2162.3322915790795</v>
      </c>
      <c r="U3908" s="181">
        <v>2133.5761675569884</v>
      </c>
      <c r="V3908" s="181">
        <v>2104.3519749626707</v>
      </c>
      <c r="W3908" s="181">
        <v>2074.6928059013317</v>
      </c>
      <c r="X3908" s="181">
        <v>2044.6365914919741</v>
      </c>
      <c r="Y3908" s="181">
        <v>2014.1459738333695</v>
      </c>
    </row>
    <row r="3909" spans="1:25" x14ac:dyDescent="0.25">
      <c r="A3909" s="178" t="s">
        <v>3452</v>
      </c>
      <c r="B3909" s="178" t="s">
        <v>242</v>
      </c>
      <c r="C3909" s="178" t="s">
        <v>447</v>
      </c>
      <c r="D3909" s="178" t="s">
        <v>3455</v>
      </c>
      <c r="E3909" s="181">
        <v>3270.3248400584421</v>
      </c>
      <c r="F3909" s="181">
        <v>3296.2309736551083</v>
      </c>
      <c r="G3909" s="181">
        <v>3319.1370171299986</v>
      </c>
      <c r="H3909" s="181">
        <v>3341.2912386400944</v>
      </c>
      <c r="I3909" s="181">
        <v>3362.6414721202154</v>
      </c>
      <c r="J3909" s="182">
        <v>3382.9766649201883</v>
      </c>
      <c r="K3909" s="181">
        <v>3402.1717407597866</v>
      </c>
      <c r="L3909" s="181">
        <v>3420.1772834353883</v>
      </c>
      <c r="M3909" s="181">
        <v>3436.8394513930016</v>
      </c>
      <c r="N3909" s="181">
        <v>3452.0114268504835</v>
      </c>
      <c r="O3909" s="181">
        <v>3465.6137836332696</v>
      </c>
      <c r="P3909" s="181">
        <v>3477.7509199841793</v>
      </c>
      <c r="Q3909" s="181">
        <v>3488.5305161604724</v>
      </c>
      <c r="R3909" s="181">
        <v>3497.8443913469905</v>
      </c>
      <c r="S3909" s="181">
        <v>3505.6857089724049</v>
      </c>
      <c r="T3909" s="181">
        <v>3512.0410692385644</v>
      </c>
      <c r="U3909" s="181">
        <v>3516.936434693388</v>
      </c>
      <c r="V3909" s="181">
        <v>3520.4158264581047</v>
      </c>
      <c r="W3909" s="181">
        <v>3522.4805146962062</v>
      </c>
      <c r="X3909" s="181">
        <v>3523.141959158163</v>
      </c>
      <c r="Y3909" s="181">
        <v>3522.2823939509294</v>
      </c>
    </row>
    <row r="3910" spans="1:25" x14ac:dyDescent="0.25">
      <c r="A3910" s="178" t="s">
        <v>3452</v>
      </c>
      <c r="B3910" s="178" t="s">
        <v>242</v>
      </c>
      <c r="C3910" s="178" t="s">
        <v>1319</v>
      </c>
      <c r="D3910" s="178" t="s">
        <v>3456</v>
      </c>
      <c r="E3910" s="181">
        <v>7289.5479633412197</v>
      </c>
      <c r="F3910" s="181">
        <v>7167.4583907087672</v>
      </c>
      <c r="G3910" s="181">
        <v>7040.6144875774708</v>
      </c>
      <c r="H3910" s="181">
        <v>6914.1302348159188</v>
      </c>
      <c r="I3910" s="181">
        <v>6787.9967910187725</v>
      </c>
      <c r="J3910" s="182">
        <v>6661.8968690470565</v>
      </c>
      <c r="K3910" s="181">
        <v>6535.7130408142611</v>
      </c>
      <c r="L3910" s="181">
        <v>6409.4859598304174</v>
      </c>
      <c r="M3910" s="181">
        <v>6283.0666555343605</v>
      </c>
      <c r="N3910" s="181">
        <v>6156.3384342044255</v>
      </c>
      <c r="O3910" s="181">
        <v>6029.319020846372</v>
      </c>
      <c r="P3910" s="181">
        <v>5902.3426117809686</v>
      </c>
      <c r="Q3910" s="181">
        <v>5775.722342371464</v>
      </c>
      <c r="R3910" s="181">
        <v>5649.397137489208</v>
      </c>
      <c r="S3910" s="181">
        <v>5523.4755806926423</v>
      </c>
      <c r="T3910" s="181">
        <v>5398.0497846462868</v>
      </c>
      <c r="U3910" s="181">
        <v>5273.2657488758268</v>
      </c>
      <c r="V3910" s="181">
        <v>5149.2851690897678</v>
      </c>
      <c r="W3910" s="181">
        <v>5026.1959766642913</v>
      </c>
      <c r="X3910" s="181">
        <v>4904.0941712195227</v>
      </c>
      <c r="Y3910" s="181">
        <v>4782.8930537463493</v>
      </c>
    </row>
    <row r="3911" spans="1:25" x14ac:dyDescent="0.25">
      <c r="A3911" s="178" t="s">
        <v>3452</v>
      </c>
      <c r="B3911" s="178" t="s">
        <v>242</v>
      </c>
      <c r="C3911" s="178" t="s">
        <v>240</v>
      </c>
      <c r="D3911" s="178" t="s">
        <v>241</v>
      </c>
      <c r="E3911" s="181">
        <v>26452.593300248696</v>
      </c>
      <c r="F3911" s="181">
        <v>26891.850893763134</v>
      </c>
      <c r="G3911" s="181">
        <v>27313.756968980724</v>
      </c>
      <c r="H3911" s="181">
        <v>27736.485479294592</v>
      </c>
      <c r="I3911" s="181">
        <v>28159.587172588879</v>
      </c>
      <c r="J3911" s="182">
        <v>28581.2540821527</v>
      </c>
      <c r="K3911" s="181">
        <v>29000.346125139931</v>
      </c>
      <c r="L3911" s="181">
        <v>29416.332741096987</v>
      </c>
      <c r="M3911" s="181">
        <v>29827.757820305316</v>
      </c>
      <c r="N3911" s="181">
        <v>30233.173636110525</v>
      </c>
      <c r="O3911" s="181">
        <v>30631.675096581952</v>
      </c>
      <c r="P3911" s="181">
        <v>31023.963865930629</v>
      </c>
      <c r="Q3911" s="181">
        <v>31410.798012735253</v>
      </c>
      <c r="R3911" s="181">
        <v>31791.002848160952</v>
      </c>
      <c r="S3911" s="181">
        <v>32164.289544589741</v>
      </c>
      <c r="T3911" s="181">
        <v>32530.298212826532</v>
      </c>
      <c r="U3911" s="181">
        <v>32889.0240604418</v>
      </c>
      <c r="V3911" s="181">
        <v>33240.6335565193</v>
      </c>
      <c r="W3911" s="181">
        <v>33584.893041240888</v>
      </c>
      <c r="X3911" s="181">
        <v>33921.658758678299</v>
      </c>
      <c r="Y3911" s="181">
        <v>34249.525761929268</v>
      </c>
    </row>
    <row r="3912" spans="1:25" x14ac:dyDescent="0.25">
      <c r="A3912" s="178" t="s">
        <v>3452</v>
      </c>
      <c r="B3912" s="178" t="s">
        <v>250</v>
      </c>
      <c r="C3912" s="178" t="s">
        <v>565</v>
      </c>
      <c r="D3912" s="178" t="s">
        <v>566</v>
      </c>
      <c r="E3912" s="181">
        <v>2538.854422106841</v>
      </c>
      <c r="F3912" s="181">
        <v>2598.374713044625</v>
      </c>
      <c r="G3912" s="181">
        <v>2643.9000044984937</v>
      </c>
      <c r="H3912" s="181">
        <v>2679.7127696651878</v>
      </c>
      <c r="I3912" s="181">
        <v>2707.9576988412859</v>
      </c>
      <c r="J3912" s="182">
        <v>2730.2102099547005</v>
      </c>
      <c r="K3912" s="181">
        <v>2747.7422909937418</v>
      </c>
      <c r="L3912" s="181">
        <v>2761.578657113027</v>
      </c>
      <c r="M3912" s="181">
        <v>2772.4716012265558</v>
      </c>
      <c r="N3912" s="181">
        <v>2780.9068203576853</v>
      </c>
      <c r="O3912" s="181">
        <v>2787.3351249658785</v>
      </c>
      <c r="P3912" s="181">
        <v>2792.2137943396178</v>
      </c>
      <c r="Q3912" s="181">
        <v>2795.914490432584</v>
      </c>
      <c r="R3912" s="181">
        <v>2798.5875980811079</v>
      </c>
      <c r="S3912" s="181">
        <v>2800.4425111340961</v>
      </c>
      <c r="T3912" s="181">
        <v>2801.5758333341573</v>
      </c>
      <c r="U3912" s="181">
        <v>2802.1188909691418</v>
      </c>
      <c r="V3912" s="181">
        <v>2802.2766814215797</v>
      </c>
      <c r="W3912" s="181">
        <v>2802.1480674831846</v>
      </c>
      <c r="X3912" s="181">
        <v>2801.8330142210484</v>
      </c>
      <c r="Y3912" s="181">
        <v>2801.2084576188709</v>
      </c>
    </row>
    <row r="3913" spans="1:25" x14ac:dyDescent="0.25">
      <c r="A3913" s="178" t="s">
        <v>3452</v>
      </c>
      <c r="B3913" s="178" t="s">
        <v>256</v>
      </c>
      <c r="C3913" s="178" t="s">
        <v>565</v>
      </c>
      <c r="D3913" s="178" t="s">
        <v>566</v>
      </c>
      <c r="E3913" s="181">
        <v>1025.0836359568614</v>
      </c>
      <c r="F3913" s="181">
        <v>1067.5314940641319</v>
      </c>
      <c r="G3913" s="181">
        <v>1100.7957011182641</v>
      </c>
      <c r="H3913" s="181">
        <v>1127.325002790712</v>
      </c>
      <c r="I3913" s="181">
        <v>1148.6132760583025</v>
      </c>
      <c r="J3913" s="182">
        <v>1165.8455456333218</v>
      </c>
      <c r="K3913" s="181">
        <v>1179.9910057328616</v>
      </c>
      <c r="L3913" s="181">
        <v>1191.8192752121727</v>
      </c>
      <c r="M3913" s="181">
        <v>1201.8908678500366</v>
      </c>
      <c r="N3913" s="181">
        <v>1210.6202175526948</v>
      </c>
      <c r="O3913" s="181">
        <v>1218.295644854858</v>
      </c>
      <c r="P3913" s="181">
        <v>1225.1788401594679</v>
      </c>
      <c r="Q3913" s="181">
        <v>1231.4750515359572</v>
      </c>
      <c r="R3913" s="181">
        <v>1237.2583839589788</v>
      </c>
      <c r="S3913" s="181">
        <v>1242.5443874065834</v>
      </c>
      <c r="T3913" s="181">
        <v>1247.1629882922296</v>
      </c>
      <c r="U3913" s="181">
        <v>1251.1935779619744</v>
      </c>
      <c r="V3913" s="181">
        <v>1254.8734006942177</v>
      </c>
      <c r="W3913" s="181">
        <v>1258.1975799194495</v>
      </c>
      <c r="X3913" s="181">
        <v>1261.1147299983422</v>
      </c>
      <c r="Y3913" s="181">
        <v>1263.3673269617771</v>
      </c>
    </row>
    <row r="3914" spans="1:25" x14ac:dyDescent="0.25">
      <c r="A3914" s="178" t="s">
        <v>3452</v>
      </c>
      <c r="B3914" s="178" t="s">
        <v>260</v>
      </c>
      <c r="C3914" s="178" t="s">
        <v>218</v>
      </c>
      <c r="D3914" s="178" t="s">
        <v>3457</v>
      </c>
      <c r="E3914" s="181">
        <v>7300.8467380397378</v>
      </c>
      <c r="F3914" s="181">
        <v>7247.2586927379234</v>
      </c>
      <c r="G3914" s="181">
        <v>7192.5789848992918</v>
      </c>
      <c r="H3914" s="181">
        <v>7139.8798581237616</v>
      </c>
      <c r="I3914" s="181">
        <v>7088.3109484707611</v>
      </c>
      <c r="J3914" s="182">
        <v>7036.9588864992502</v>
      </c>
      <c r="K3914" s="181">
        <v>6985.2840012612196</v>
      </c>
      <c r="L3914" s="181">
        <v>6933.0070861103231</v>
      </c>
      <c r="M3914" s="181">
        <v>6879.7612473744202</v>
      </c>
      <c r="N3914" s="181">
        <v>6825.2437622555362</v>
      </c>
      <c r="O3914" s="181">
        <v>6769.240855214749</v>
      </c>
      <c r="P3914" s="181">
        <v>6711.9604441932743</v>
      </c>
      <c r="Q3914" s="181">
        <v>6653.6480939440862</v>
      </c>
      <c r="R3914" s="181">
        <v>6594.1493645002665</v>
      </c>
      <c r="S3914" s="181">
        <v>6533.4024073230667</v>
      </c>
      <c r="T3914" s="181">
        <v>6471.3927305273382</v>
      </c>
      <c r="U3914" s="181">
        <v>6408.4813245105734</v>
      </c>
      <c r="V3914" s="181">
        <v>6344.9913447509716</v>
      </c>
      <c r="W3914" s="181">
        <v>6280.9013090764856</v>
      </c>
      <c r="X3914" s="181">
        <v>6216.1517682349604</v>
      </c>
      <c r="Y3914" s="181">
        <v>6150.5684894792939</v>
      </c>
    </row>
    <row r="3915" spans="1:25" x14ac:dyDescent="0.25">
      <c r="A3915" s="178" t="s">
        <v>3452</v>
      </c>
      <c r="B3915" s="178" t="s">
        <v>260</v>
      </c>
      <c r="C3915" s="178" t="s">
        <v>240</v>
      </c>
      <c r="D3915" s="178" t="s">
        <v>241</v>
      </c>
      <c r="E3915" s="181">
        <v>7650.5332748471392</v>
      </c>
      <c r="F3915" s="181">
        <v>7703.6106590964264</v>
      </c>
      <c r="G3915" s="181">
        <v>7755.6184301296635</v>
      </c>
      <c r="H3915" s="181">
        <v>7809.8561397444955</v>
      </c>
      <c r="I3915" s="181">
        <v>7865.4628699340046</v>
      </c>
      <c r="J3915" s="182">
        <v>7921.4547610083537</v>
      </c>
      <c r="K3915" s="181">
        <v>7977.21648757805</v>
      </c>
      <c r="L3915" s="181">
        <v>8032.3986922917866</v>
      </c>
      <c r="M3915" s="181">
        <v>8086.5292625021511</v>
      </c>
      <c r="N3915" s="181">
        <v>8139.1861487519964</v>
      </c>
      <c r="O3915" s="181">
        <v>8190.0318765613001</v>
      </c>
      <c r="P3915" s="181">
        <v>8239.2289624896148</v>
      </c>
      <c r="Q3915" s="181">
        <v>8286.9987371845837</v>
      </c>
      <c r="R3915" s="181">
        <v>8333.0722275631233</v>
      </c>
      <c r="S3915" s="181">
        <v>8377.2853835879941</v>
      </c>
      <c r="T3915" s="181">
        <v>8419.5284130533892</v>
      </c>
      <c r="U3915" s="181">
        <v>8460.1832238186544</v>
      </c>
      <c r="V3915" s="181">
        <v>8499.6060953854176</v>
      </c>
      <c r="W3915" s="181">
        <v>8537.7079501427052</v>
      </c>
      <c r="X3915" s="181">
        <v>8574.3437706025579</v>
      </c>
      <c r="Y3915" s="181">
        <v>8609.2010899516499</v>
      </c>
    </row>
    <row r="3916" spans="1:25" x14ac:dyDescent="0.25">
      <c r="A3916" s="178" t="s">
        <v>3452</v>
      </c>
      <c r="B3916" s="178" t="s">
        <v>274</v>
      </c>
      <c r="C3916" s="178" t="s">
        <v>218</v>
      </c>
      <c r="D3916" s="178" t="s">
        <v>3458</v>
      </c>
      <c r="E3916" s="181">
        <v>13542.60472845291</v>
      </c>
      <c r="F3916" s="181">
        <v>13910.96542260028</v>
      </c>
      <c r="G3916" s="181">
        <v>14219.441768884695</v>
      </c>
      <c r="H3916" s="181">
        <v>14487.901618941885</v>
      </c>
      <c r="I3916" s="181">
        <v>14724.968436796333</v>
      </c>
      <c r="J3916" s="182">
        <v>14936.67407370181</v>
      </c>
      <c r="K3916" s="181">
        <v>15127.902082834038</v>
      </c>
      <c r="L3916" s="181">
        <v>15302.705987174808</v>
      </c>
      <c r="M3916" s="181">
        <v>15463.757483376621</v>
      </c>
      <c r="N3916" s="181">
        <v>15612.937857828398</v>
      </c>
      <c r="O3916" s="181">
        <v>15751.759750083371</v>
      </c>
      <c r="P3916" s="181">
        <v>15882.215470841311</v>
      </c>
      <c r="Q3916" s="181">
        <v>16006.0733136006</v>
      </c>
      <c r="R3916" s="181">
        <v>16123.915870735837</v>
      </c>
      <c r="S3916" s="181">
        <v>16236.519464806606</v>
      </c>
      <c r="T3916" s="181">
        <v>16344.478683652083</v>
      </c>
      <c r="U3916" s="181">
        <v>16448.03497334498</v>
      </c>
      <c r="V3916" s="181">
        <v>16547.422557183083</v>
      </c>
      <c r="W3916" s="181">
        <v>16643.130380080765</v>
      </c>
      <c r="X3916" s="181">
        <v>16735.577415202421</v>
      </c>
      <c r="Y3916" s="181">
        <v>16824.52387516624</v>
      </c>
    </row>
    <row r="3917" spans="1:25" x14ac:dyDescent="0.25">
      <c r="A3917" s="178" t="s">
        <v>3452</v>
      </c>
      <c r="B3917" s="178" t="s">
        <v>274</v>
      </c>
      <c r="C3917" s="178" t="s">
        <v>240</v>
      </c>
      <c r="D3917" s="178" t="s">
        <v>241</v>
      </c>
      <c r="E3917" s="181">
        <v>4624.304053618067</v>
      </c>
      <c r="F3917" s="181">
        <v>4709.4556798058402</v>
      </c>
      <c r="G3917" s="181">
        <v>4772.712281983765</v>
      </c>
      <c r="H3917" s="181">
        <v>4821.2256604090098</v>
      </c>
      <c r="I3917" s="181">
        <v>4858.2024399712082</v>
      </c>
      <c r="J3917" s="182">
        <v>4885.8980859532039</v>
      </c>
      <c r="K3917" s="181">
        <v>4906.1234080194517</v>
      </c>
      <c r="L3917" s="181">
        <v>4920.364332082896</v>
      </c>
      <c r="M3917" s="181">
        <v>4929.6186223722571</v>
      </c>
      <c r="N3917" s="181">
        <v>4934.6026397430405</v>
      </c>
      <c r="O3917" s="181">
        <v>4935.8948450871876</v>
      </c>
      <c r="P3917" s="181">
        <v>4934.2047545434089</v>
      </c>
      <c r="Q3917" s="181">
        <v>4930.1501892887536</v>
      </c>
      <c r="R3917" s="181">
        <v>4923.9670190084626</v>
      </c>
      <c r="S3917" s="181">
        <v>4915.9427148913555</v>
      </c>
      <c r="T3917" s="181">
        <v>4906.3012773821847</v>
      </c>
      <c r="U3917" s="181">
        <v>4895.1547405369674</v>
      </c>
      <c r="V3917" s="181">
        <v>4882.6098776672816</v>
      </c>
      <c r="W3917" s="181">
        <v>4868.8449846857729</v>
      </c>
      <c r="X3917" s="181">
        <v>4854.0125780175613</v>
      </c>
      <c r="Y3917" s="181">
        <v>4838.0710630175108</v>
      </c>
    </row>
    <row r="3918" spans="1:25" x14ac:dyDescent="0.25">
      <c r="A3918" s="178" t="s">
        <v>3452</v>
      </c>
      <c r="B3918" s="178" t="s">
        <v>278</v>
      </c>
      <c r="C3918" s="178" t="s">
        <v>218</v>
      </c>
      <c r="D3918" s="178" t="s">
        <v>3459</v>
      </c>
      <c r="E3918" s="181">
        <v>2614.1281675893424</v>
      </c>
      <c r="F3918" s="181">
        <v>2524.1353274878811</v>
      </c>
      <c r="G3918" s="181">
        <v>2456.3034894949919</v>
      </c>
      <c r="H3918" s="181">
        <v>2405.2984038041654</v>
      </c>
      <c r="I3918" s="181">
        <v>2366.3796167042146</v>
      </c>
      <c r="J3918" s="182">
        <v>2336.1668552592187</v>
      </c>
      <c r="K3918" s="181">
        <v>2312.2886135536701</v>
      </c>
      <c r="L3918" s="181">
        <v>2293.0515865133289</v>
      </c>
      <c r="M3918" s="181">
        <v>2277.1460900236775</v>
      </c>
      <c r="N3918" s="181">
        <v>2263.5795332807606</v>
      </c>
      <c r="O3918" s="181">
        <v>2251.6331869225883</v>
      </c>
      <c r="P3918" s="181">
        <v>2240.8546863462761</v>
      </c>
      <c r="Q3918" s="181">
        <v>2230.9133361053741</v>
      </c>
      <c r="R3918" s="181">
        <v>2221.433093615045</v>
      </c>
      <c r="S3918" s="181">
        <v>2212.1417697307011</v>
      </c>
      <c r="T3918" s="181">
        <v>2202.9333308203541</v>
      </c>
      <c r="U3918" s="181">
        <v>2193.8582832491779</v>
      </c>
      <c r="V3918" s="181">
        <v>2184.8994935574324</v>
      </c>
      <c r="W3918" s="181">
        <v>2175.9546388813551</v>
      </c>
      <c r="X3918" s="181">
        <v>2166.9330580278324</v>
      </c>
      <c r="Y3918" s="181">
        <v>2157.8180871222626</v>
      </c>
    </row>
    <row r="3919" spans="1:25" x14ac:dyDescent="0.25">
      <c r="A3919" s="178" t="s">
        <v>3452</v>
      </c>
      <c r="B3919" s="178" t="s">
        <v>278</v>
      </c>
      <c r="C3919" s="178" t="s">
        <v>240</v>
      </c>
      <c r="D3919" s="178" t="s">
        <v>241</v>
      </c>
      <c r="E3919" s="181">
        <v>32.423295101883319</v>
      </c>
      <c r="F3919" s="181">
        <v>32.260548124305515</v>
      </c>
      <c r="G3919" s="181">
        <v>32.34967832003322</v>
      </c>
      <c r="H3919" s="181">
        <v>32.642674828895622</v>
      </c>
      <c r="I3919" s="181">
        <v>33.092534170240164</v>
      </c>
      <c r="J3919" s="182">
        <v>33.664975493544318</v>
      </c>
      <c r="K3919" s="181">
        <v>34.335653664437999</v>
      </c>
      <c r="L3919" s="181">
        <v>35.086975908595335</v>
      </c>
      <c r="M3919" s="181">
        <v>35.904744584189935</v>
      </c>
      <c r="N3919" s="181">
        <v>36.777782573707384</v>
      </c>
      <c r="O3919" s="181">
        <v>37.697821876562941</v>
      </c>
      <c r="P3919" s="181">
        <v>38.659937354745779</v>
      </c>
      <c r="Q3919" s="181">
        <v>39.660573097361599</v>
      </c>
      <c r="R3919" s="181">
        <v>40.694747462508289</v>
      </c>
      <c r="S3919" s="181">
        <v>41.758694314521584</v>
      </c>
      <c r="T3919" s="181">
        <v>42.851313941680793</v>
      </c>
      <c r="U3919" s="181">
        <v>43.974427455477212</v>
      </c>
      <c r="V3919" s="181">
        <v>45.128606368532424</v>
      </c>
      <c r="W3919" s="181">
        <v>46.312596491452886</v>
      </c>
      <c r="X3919" s="181">
        <v>47.525163772690476</v>
      </c>
      <c r="Y3919" s="181">
        <v>48.766522844876491</v>
      </c>
    </row>
    <row r="3920" spans="1:25" x14ac:dyDescent="0.25">
      <c r="A3920" s="178" t="s">
        <v>3452</v>
      </c>
      <c r="B3920" s="178" t="s">
        <v>286</v>
      </c>
      <c r="C3920" s="178" t="s">
        <v>565</v>
      </c>
      <c r="D3920" s="178" t="s">
        <v>566</v>
      </c>
      <c r="E3920" s="181">
        <v>855.89381274697519</v>
      </c>
      <c r="F3920" s="181">
        <v>874.34477268672015</v>
      </c>
      <c r="G3920" s="181">
        <v>887.19133673580927</v>
      </c>
      <c r="H3920" s="181">
        <v>895.99220144049809</v>
      </c>
      <c r="I3920" s="181">
        <v>901.70352103702635</v>
      </c>
      <c r="J3920" s="182">
        <v>905.06350107412118</v>
      </c>
      <c r="K3920" s="181">
        <v>906.66015572747881</v>
      </c>
      <c r="L3920" s="181">
        <v>906.95129690666249</v>
      </c>
      <c r="M3920" s="181">
        <v>906.26532353699656</v>
      </c>
      <c r="N3920" s="181">
        <v>904.86724262048961</v>
      </c>
      <c r="O3920" s="181">
        <v>902.95229269171409</v>
      </c>
      <c r="P3920" s="181">
        <v>900.69694912633588</v>
      </c>
      <c r="Q3920" s="181">
        <v>898.23670290916607</v>
      </c>
      <c r="R3920" s="181">
        <v>895.62994734915128</v>
      </c>
      <c r="S3920" s="181">
        <v>892.96216712928344</v>
      </c>
      <c r="T3920" s="181">
        <v>890.28985171431896</v>
      </c>
      <c r="U3920" s="181">
        <v>887.59962514297104</v>
      </c>
      <c r="V3920" s="181">
        <v>884.88966774554274</v>
      </c>
      <c r="W3920" s="181">
        <v>882.19611975235478</v>
      </c>
      <c r="X3920" s="181">
        <v>879.56134202759472</v>
      </c>
      <c r="Y3920" s="181">
        <v>876.97081081507588</v>
      </c>
    </row>
    <row r="3921" spans="1:25" x14ac:dyDescent="0.25">
      <c r="A3921" s="178" t="s">
        <v>3452</v>
      </c>
      <c r="B3921" s="178" t="s">
        <v>288</v>
      </c>
      <c r="C3921" s="178" t="s">
        <v>218</v>
      </c>
      <c r="D3921" s="178" t="s">
        <v>3460</v>
      </c>
      <c r="E3921" s="181">
        <v>3680.2390073290098</v>
      </c>
      <c r="F3921" s="181">
        <v>3684.7829565746797</v>
      </c>
      <c r="G3921" s="181">
        <v>3692.1628987114382</v>
      </c>
      <c r="H3921" s="181">
        <v>3704.3631088725133</v>
      </c>
      <c r="I3921" s="181">
        <v>3720.3774442973668</v>
      </c>
      <c r="J3921" s="182">
        <v>3739.2500832237847</v>
      </c>
      <c r="K3921" s="181">
        <v>3760.2531290442894</v>
      </c>
      <c r="L3921" s="181">
        <v>3782.8537271938426</v>
      </c>
      <c r="M3921" s="181">
        <v>3806.4673485500798</v>
      </c>
      <c r="N3921" s="181">
        <v>3830.6481193983973</v>
      </c>
      <c r="O3921" s="181">
        <v>3855.046740238794</v>
      </c>
      <c r="P3921" s="181">
        <v>3879.5327991730646</v>
      </c>
      <c r="Q3921" s="181">
        <v>3903.996562638752</v>
      </c>
      <c r="R3921" s="181">
        <v>3928.1169486692784</v>
      </c>
      <c r="S3921" s="181">
        <v>3951.7720403682024</v>
      </c>
      <c r="T3921" s="181">
        <v>3974.9335823619535</v>
      </c>
      <c r="U3921" s="181">
        <v>3997.397040875901</v>
      </c>
      <c r="V3921" s="181">
        <v>4018.9116800915094</v>
      </c>
      <c r="W3921" s="181">
        <v>4039.4367465267942</v>
      </c>
      <c r="X3921" s="181">
        <v>4058.9965549346471</v>
      </c>
      <c r="Y3921" s="181">
        <v>4077.5617931677493</v>
      </c>
    </row>
    <row r="3922" spans="1:25" x14ac:dyDescent="0.25">
      <c r="A3922" s="178" t="s">
        <v>3452</v>
      </c>
      <c r="B3922" s="178" t="s">
        <v>288</v>
      </c>
      <c r="C3922" s="178" t="s">
        <v>240</v>
      </c>
      <c r="D3922" s="178" t="s">
        <v>241</v>
      </c>
      <c r="E3922" s="181">
        <v>3172.4088533667359</v>
      </c>
      <c r="F3922" s="181">
        <v>3176.3257904970433</v>
      </c>
      <c r="G3922" s="181">
        <v>3182.6873865035423</v>
      </c>
      <c r="H3922" s="181">
        <v>3193.2041096432222</v>
      </c>
      <c r="I3922" s="181">
        <v>3207.008653147439</v>
      </c>
      <c r="J3922" s="182">
        <v>3223.2770875337201</v>
      </c>
      <c r="K3922" s="181">
        <v>3241.3819574554691</v>
      </c>
      <c r="L3922" s="181">
        <v>3260.8639360764892</v>
      </c>
      <c r="M3922" s="181">
        <v>3281.2191524908021</v>
      </c>
      <c r="N3922" s="181">
        <v>3302.0632583675315</v>
      </c>
      <c r="O3922" s="181">
        <v>3323.0951534726773</v>
      </c>
      <c r="P3922" s="181">
        <v>3344.2024212323104</v>
      </c>
      <c r="Q3922" s="181">
        <v>3365.2904700385593</v>
      </c>
      <c r="R3922" s="181">
        <v>3386.08252349962</v>
      </c>
      <c r="S3922" s="181">
        <v>3406.4734878319423</v>
      </c>
      <c r="T3922" s="181">
        <v>3426.4390065746857</v>
      </c>
      <c r="U3922" s="181">
        <v>3445.802769233841</v>
      </c>
      <c r="V3922" s="181">
        <v>3464.3486386158738</v>
      </c>
      <c r="W3922" s="181">
        <v>3482.041484745042</v>
      </c>
      <c r="X3922" s="181">
        <v>3498.9022672213032</v>
      </c>
      <c r="Y3922" s="181">
        <v>3514.9057186325463</v>
      </c>
    </row>
    <row r="3923" spans="1:25" x14ac:dyDescent="0.25">
      <c r="A3923" s="178" t="s">
        <v>3452</v>
      </c>
      <c r="B3923" s="178" t="s">
        <v>291</v>
      </c>
      <c r="C3923" s="178" t="s">
        <v>967</v>
      </c>
      <c r="D3923" s="178" t="s">
        <v>3461</v>
      </c>
      <c r="E3923" s="181">
        <v>2741.9249964843943</v>
      </c>
      <c r="F3923" s="181">
        <v>2741.1764613332016</v>
      </c>
      <c r="G3923" s="181">
        <v>2741.6400556687663</v>
      </c>
      <c r="H3923" s="181">
        <v>2743.9748439376995</v>
      </c>
      <c r="I3923" s="181">
        <v>2747.5679520140152</v>
      </c>
      <c r="J3923" s="182">
        <v>2751.8502488370009</v>
      </c>
      <c r="K3923" s="181">
        <v>2756.4455487663708</v>
      </c>
      <c r="L3923" s="181">
        <v>2761.1191423374216</v>
      </c>
      <c r="M3923" s="181">
        <v>2765.6309865578696</v>
      </c>
      <c r="N3923" s="181">
        <v>2769.7894116335592</v>
      </c>
      <c r="O3923" s="181">
        <v>2773.4585888887191</v>
      </c>
      <c r="P3923" s="181">
        <v>2776.6746660906724</v>
      </c>
      <c r="Q3923" s="181">
        <v>2779.4991429657002</v>
      </c>
      <c r="R3923" s="181">
        <v>2781.8416164837181</v>
      </c>
      <c r="S3923" s="181">
        <v>2783.6564919033108</v>
      </c>
      <c r="T3923" s="181">
        <v>2784.8649478646557</v>
      </c>
      <c r="U3923" s="181">
        <v>2785.5689896568542</v>
      </c>
      <c r="V3923" s="181">
        <v>2785.9072091507978</v>
      </c>
      <c r="W3923" s="181">
        <v>2785.8469250658231</v>
      </c>
      <c r="X3923" s="181">
        <v>2785.339948696319</v>
      </c>
      <c r="Y3923" s="181">
        <v>2784.2207101668746</v>
      </c>
    </row>
    <row r="3924" spans="1:25" x14ac:dyDescent="0.25">
      <c r="A3924" s="178" t="s">
        <v>3452</v>
      </c>
      <c r="B3924" s="178" t="s">
        <v>291</v>
      </c>
      <c r="C3924" s="178" t="s">
        <v>240</v>
      </c>
      <c r="D3924" s="178" t="s">
        <v>241</v>
      </c>
      <c r="E3924" s="181">
        <v>11062.039247747807</v>
      </c>
      <c r="F3924" s="181">
        <v>11050.165916069152</v>
      </c>
      <c r="G3924" s="181">
        <v>11043.186901425424</v>
      </c>
      <c r="H3924" s="181">
        <v>11043.74301923128</v>
      </c>
      <c r="I3924" s="181">
        <v>11049.351505344919</v>
      </c>
      <c r="J3924" s="182">
        <v>11057.713289109732</v>
      </c>
      <c r="K3924" s="181">
        <v>11067.31133126892</v>
      </c>
      <c r="L3924" s="181">
        <v>11077.201021362351</v>
      </c>
      <c r="M3924" s="181">
        <v>11086.419388840593</v>
      </c>
      <c r="N3924" s="181">
        <v>11094.200301187237</v>
      </c>
      <c r="O3924" s="181">
        <v>11100.003570475736</v>
      </c>
      <c r="P3924" s="181">
        <v>11103.978481395399</v>
      </c>
      <c r="Q3924" s="181">
        <v>11106.375150009142</v>
      </c>
      <c r="R3924" s="181">
        <v>11106.836408480467</v>
      </c>
      <c r="S3924" s="181">
        <v>11105.184998015744</v>
      </c>
      <c r="T3924" s="181">
        <v>11101.111785943163</v>
      </c>
      <c r="U3924" s="181">
        <v>11095.02887715665</v>
      </c>
      <c r="V3924" s="181">
        <v>11087.492675304589</v>
      </c>
      <c r="W3924" s="181">
        <v>11078.376714275999</v>
      </c>
      <c r="X3924" s="181">
        <v>11067.493320085448</v>
      </c>
      <c r="Y3924" s="181">
        <v>11054.189387442289</v>
      </c>
    </row>
    <row r="3925" spans="1:25" x14ac:dyDescent="0.25">
      <c r="A3925" s="178" t="s">
        <v>3452</v>
      </c>
      <c r="B3925" s="178" t="s">
        <v>293</v>
      </c>
      <c r="C3925" s="178" t="s">
        <v>565</v>
      </c>
      <c r="D3925" s="178" t="s">
        <v>566</v>
      </c>
      <c r="E3925" s="181">
        <v>1241.0431937236892</v>
      </c>
      <c r="F3925" s="181">
        <v>1256.0915150151523</v>
      </c>
      <c r="G3925" s="181">
        <v>1265.9070011060999</v>
      </c>
      <c r="H3925" s="181">
        <v>1272.8190709869903</v>
      </c>
      <c r="I3925" s="181">
        <v>1277.8883751852829</v>
      </c>
      <c r="J3925" s="182">
        <v>1281.9437772559284</v>
      </c>
      <c r="K3925" s="181">
        <v>1285.6112416308233</v>
      </c>
      <c r="L3925" s="181">
        <v>1289.3354173199637</v>
      </c>
      <c r="M3925" s="181">
        <v>1293.3751843886234</v>
      </c>
      <c r="N3925" s="181">
        <v>1297.9295059230508</v>
      </c>
      <c r="O3925" s="181">
        <v>1303.1033908919192</v>
      </c>
      <c r="P3925" s="181">
        <v>1308.9738795499263</v>
      </c>
      <c r="Q3925" s="181">
        <v>1315.5573155529601</v>
      </c>
      <c r="R3925" s="181">
        <v>1322.7577277303365</v>
      </c>
      <c r="S3925" s="181">
        <v>1330.5151561585415</v>
      </c>
      <c r="T3925" s="181">
        <v>1338.6658257470822</v>
      </c>
      <c r="U3925" s="181">
        <v>1346.9815885420453</v>
      </c>
      <c r="V3925" s="181">
        <v>1355.3163157265851</v>
      </c>
      <c r="W3925" s="181">
        <v>1363.5938844826171</v>
      </c>
      <c r="X3925" s="181">
        <v>1371.7547114718836</v>
      </c>
      <c r="Y3925" s="181">
        <v>1379.6043841039418</v>
      </c>
    </row>
    <row r="3926" spans="1:25" x14ac:dyDescent="0.25">
      <c r="A3926" s="178" t="s">
        <v>3452</v>
      </c>
      <c r="B3926" s="178" t="s">
        <v>580</v>
      </c>
      <c r="C3926" s="178" t="s">
        <v>565</v>
      </c>
      <c r="D3926" s="178" t="s">
        <v>566</v>
      </c>
      <c r="E3926" s="181">
        <v>10052.716495925808</v>
      </c>
      <c r="F3926" s="181">
        <v>10141.713616400801</v>
      </c>
      <c r="G3926" s="181">
        <v>10219.404677716511</v>
      </c>
      <c r="H3926" s="181">
        <v>10294.864406752456</v>
      </c>
      <c r="I3926" s="181">
        <v>10369.526794172838</v>
      </c>
      <c r="J3926" s="182">
        <v>10443.951647645174</v>
      </c>
      <c r="K3926" s="181">
        <v>10518.556578251226</v>
      </c>
      <c r="L3926" s="181">
        <v>10593.779852410658</v>
      </c>
      <c r="M3926" s="181">
        <v>10669.516727603401</v>
      </c>
      <c r="N3926" s="181">
        <v>10745.74649461244</v>
      </c>
      <c r="O3926" s="181">
        <v>10822.41327045162</v>
      </c>
      <c r="P3926" s="181">
        <v>10899.90957576473</v>
      </c>
      <c r="Q3926" s="181">
        <v>10978.546270731849</v>
      </c>
      <c r="R3926" s="181">
        <v>11057.934931574178</v>
      </c>
      <c r="S3926" s="181">
        <v>11138.189647777877</v>
      </c>
      <c r="T3926" s="181">
        <v>11220.158913530795</v>
      </c>
      <c r="U3926" s="181">
        <v>11302.469520130246</v>
      </c>
      <c r="V3926" s="181">
        <v>11383.116329379209</v>
      </c>
      <c r="W3926" s="181">
        <v>11462.230653490451</v>
      </c>
      <c r="X3926" s="181">
        <v>11540.090322772623</v>
      </c>
      <c r="Y3926" s="181">
        <v>11617.16163694533</v>
      </c>
    </row>
    <row r="3927" spans="1:25" x14ac:dyDescent="0.25">
      <c r="A3927" s="178" t="s">
        <v>3452</v>
      </c>
      <c r="B3927" s="178" t="s">
        <v>581</v>
      </c>
      <c r="C3927" s="178" t="s">
        <v>218</v>
      </c>
      <c r="D3927" s="178" t="s">
        <v>3462</v>
      </c>
      <c r="E3927" s="181">
        <v>2795.1374637370195</v>
      </c>
      <c r="F3927" s="181">
        <v>2820.6697224569075</v>
      </c>
      <c r="G3927" s="181">
        <v>2839.2794460943696</v>
      </c>
      <c r="H3927" s="181">
        <v>2853.4548134823258</v>
      </c>
      <c r="I3927" s="181">
        <v>2864.0909603136033</v>
      </c>
      <c r="J3927" s="182">
        <v>2871.7856474166683</v>
      </c>
      <c r="K3927" s="181">
        <v>2877.0531431792238</v>
      </c>
      <c r="L3927" s="181">
        <v>2880.3414645739967</v>
      </c>
      <c r="M3927" s="181">
        <v>2881.9135292971923</v>
      </c>
      <c r="N3927" s="181">
        <v>2881.9949643856371</v>
      </c>
      <c r="O3927" s="181">
        <v>2880.7976179027719</v>
      </c>
      <c r="P3927" s="181">
        <v>2878.6319496073538</v>
      </c>
      <c r="Q3927" s="181">
        <v>2875.7739751229178</v>
      </c>
      <c r="R3927" s="181">
        <v>2872.3094500438924</v>
      </c>
      <c r="S3927" s="181">
        <v>2868.4013276700121</v>
      </c>
      <c r="T3927" s="181">
        <v>2864.2786133555783</v>
      </c>
      <c r="U3927" s="181">
        <v>2860.0474952087238</v>
      </c>
      <c r="V3927" s="181">
        <v>2855.7017641861585</v>
      </c>
      <c r="W3927" s="181">
        <v>2851.3014223131859</v>
      </c>
      <c r="X3927" s="181">
        <v>2846.9119775046038</v>
      </c>
      <c r="Y3927" s="181">
        <v>2842.5881112377415</v>
      </c>
    </row>
    <row r="3928" spans="1:25" x14ac:dyDescent="0.25">
      <c r="A3928" s="178" t="s">
        <v>3452</v>
      </c>
      <c r="B3928" s="178" t="s">
        <v>581</v>
      </c>
      <c r="C3928" s="178" t="s">
        <v>240</v>
      </c>
      <c r="D3928" s="178" t="s">
        <v>241</v>
      </c>
      <c r="E3928" s="181">
        <v>32.489792531632631</v>
      </c>
      <c r="F3928" s="181">
        <v>32.953617527560361</v>
      </c>
      <c r="G3928" s="181">
        <v>33.34003809142861</v>
      </c>
      <c r="H3928" s="181">
        <v>33.677205407878859</v>
      </c>
      <c r="I3928" s="181">
        <v>33.974959360515427</v>
      </c>
      <c r="J3928" s="182">
        <v>34.239802672505661</v>
      </c>
      <c r="K3928" s="181">
        <v>34.477376348180229</v>
      </c>
      <c r="L3928" s="181">
        <v>34.692643641531895</v>
      </c>
      <c r="M3928" s="181">
        <v>34.888432510250531</v>
      </c>
      <c r="N3928" s="181">
        <v>35.067178381529274</v>
      </c>
      <c r="O3928" s="181">
        <v>35.231200928290363</v>
      </c>
      <c r="P3928" s="181">
        <v>35.384081965481066</v>
      </c>
      <c r="Q3928" s="181">
        <v>35.529053125320068</v>
      </c>
      <c r="R3928" s="181">
        <v>35.667051134807963</v>
      </c>
      <c r="S3928" s="181">
        <v>35.799996590940907</v>
      </c>
      <c r="T3928" s="181">
        <v>35.930678954973239</v>
      </c>
      <c r="U3928" s="181">
        <v>36.060396853622237</v>
      </c>
      <c r="V3928" s="181">
        <v>36.18905141853773</v>
      </c>
      <c r="W3928" s="181">
        <v>36.317385300397561</v>
      </c>
      <c r="X3928" s="181">
        <v>36.446226981508644</v>
      </c>
      <c r="Y3928" s="181">
        <v>36.576282615765983</v>
      </c>
    </row>
    <row r="3929" spans="1:25" x14ac:dyDescent="0.25">
      <c r="A3929" s="178" t="s">
        <v>3452</v>
      </c>
      <c r="B3929" s="178" t="s">
        <v>582</v>
      </c>
      <c r="C3929" s="178" t="s">
        <v>218</v>
      </c>
      <c r="D3929" s="178" t="s">
        <v>3463</v>
      </c>
      <c r="E3929" s="181">
        <v>25791.710665864459</v>
      </c>
      <c r="F3929" s="181">
        <v>26049.543213063444</v>
      </c>
      <c r="G3929" s="181">
        <v>26249.098319762903</v>
      </c>
      <c r="H3929" s="181">
        <v>26412.972232570424</v>
      </c>
      <c r="I3929" s="181">
        <v>26547.248775919874</v>
      </c>
      <c r="J3929" s="182">
        <v>26655.292558063757</v>
      </c>
      <c r="K3929" s="181">
        <v>26740.187160127742</v>
      </c>
      <c r="L3929" s="181">
        <v>26804.762288849037</v>
      </c>
      <c r="M3929" s="181">
        <v>26850.511651026816</v>
      </c>
      <c r="N3929" s="181">
        <v>26878.330031090507</v>
      </c>
      <c r="O3929" s="181">
        <v>26889.106981881305</v>
      </c>
      <c r="P3929" s="181">
        <v>26884.942518280313</v>
      </c>
      <c r="Q3929" s="181">
        <v>26867.848322081623</v>
      </c>
      <c r="R3929" s="181">
        <v>26838.077837556673</v>
      </c>
      <c r="S3929" s="181">
        <v>26796.344619427658</v>
      </c>
      <c r="T3929" s="181">
        <v>26742.159388351432</v>
      </c>
      <c r="U3929" s="181">
        <v>26676.748816923846</v>
      </c>
      <c r="V3929" s="181">
        <v>26602.228770247071</v>
      </c>
      <c r="W3929" s="181">
        <v>26518.768243085833</v>
      </c>
      <c r="X3929" s="181">
        <v>26426.405222935024</v>
      </c>
      <c r="Y3929" s="181">
        <v>26323.223461481921</v>
      </c>
    </row>
    <row r="3930" spans="1:25" x14ac:dyDescent="0.25">
      <c r="A3930" s="178" t="s">
        <v>3452</v>
      </c>
      <c r="B3930" s="178" t="s">
        <v>582</v>
      </c>
      <c r="C3930" s="178" t="s">
        <v>240</v>
      </c>
      <c r="D3930" s="178" t="s">
        <v>241</v>
      </c>
      <c r="E3930" s="181">
        <v>1086.2983610499628</v>
      </c>
      <c r="F3930" s="181">
        <v>1149.7899380078075</v>
      </c>
      <c r="G3930" s="181">
        <v>1214.1775444047682</v>
      </c>
      <c r="H3930" s="181">
        <v>1280.3670737736895</v>
      </c>
      <c r="I3930" s="181">
        <v>1348.6093224345948</v>
      </c>
      <c r="J3930" s="182">
        <v>1419.055910122828</v>
      </c>
      <c r="K3930" s="181">
        <v>1491.8663261842735</v>
      </c>
      <c r="L3930" s="181">
        <v>1567.2087374764258</v>
      </c>
      <c r="M3930" s="181">
        <v>1645.1930468982614</v>
      </c>
      <c r="N3930" s="181">
        <v>1725.9014641894846</v>
      </c>
      <c r="O3930" s="181">
        <v>1809.4205127540317</v>
      </c>
      <c r="P3930" s="181">
        <v>1895.9272037575624</v>
      </c>
      <c r="Q3930" s="181">
        <v>1985.6141047472297</v>
      </c>
      <c r="R3930" s="181">
        <v>2078.561050040661</v>
      </c>
      <c r="S3930" s="181">
        <v>2174.885243480353</v>
      </c>
      <c r="T3930" s="181">
        <v>2274.6086193084543</v>
      </c>
      <c r="U3930" s="181">
        <v>2377.8941724889728</v>
      </c>
      <c r="V3930" s="181">
        <v>2485.0038295340805</v>
      </c>
      <c r="W3930" s="181">
        <v>2596.0425219272774</v>
      </c>
      <c r="X3930" s="181">
        <v>2711.1026372169908</v>
      </c>
      <c r="Y3930" s="181">
        <v>2830.0646409924188</v>
      </c>
    </row>
    <row r="3931" spans="1:25" x14ac:dyDescent="0.25">
      <c r="A3931" s="178" t="s">
        <v>3452</v>
      </c>
      <c r="B3931" s="178" t="s">
        <v>585</v>
      </c>
      <c r="C3931" s="178" t="s">
        <v>218</v>
      </c>
      <c r="D3931" s="178" t="s">
        <v>3464</v>
      </c>
      <c r="E3931" s="181">
        <v>2898.4440735666458</v>
      </c>
      <c r="F3931" s="181">
        <v>2875.2266645284831</v>
      </c>
      <c r="G3931" s="181">
        <v>2861.3273858648681</v>
      </c>
      <c r="H3931" s="181">
        <v>2855.5905489341508</v>
      </c>
      <c r="I3931" s="181">
        <v>2855.9604390554455</v>
      </c>
      <c r="J3931" s="182">
        <v>2860.9927761685362</v>
      </c>
      <c r="K3931" s="181">
        <v>2869.6898256508134</v>
      </c>
      <c r="L3931" s="181">
        <v>2881.3425756696379</v>
      </c>
      <c r="M3931" s="181">
        <v>2895.3368797004741</v>
      </c>
      <c r="N3931" s="181">
        <v>2911.2077829084033</v>
      </c>
      <c r="O3931" s="181">
        <v>2928.6094044103643</v>
      </c>
      <c r="P3931" s="181">
        <v>2947.3677844763461</v>
      </c>
      <c r="Q3931" s="181">
        <v>2967.3414035529099</v>
      </c>
      <c r="R3931" s="181">
        <v>2988.2478496541289</v>
      </c>
      <c r="S3931" s="181">
        <v>3009.9421945836161</v>
      </c>
      <c r="T3931" s="181">
        <v>3032.3581827182261</v>
      </c>
      <c r="U3931" s="181">
        <v>3055.1931765345626</v>
      </c>
      <c r="V3931" s="181">
        <v>3078.0893943974247</v>
      </c>
      <c r="W3931" s="181">
        <v>3100.9526140299572</v>
      </c>
      <c r="X3931" s="181">
        <v>3123.724766276307</v>
      </c>
      <c r="Y3931" s="181">
        <v>3146.3125489431122</v>
      </c>
    </row>
    <row r="3932" spans="1:25" x14ac:dyDescent="0.25">
      <c r="A3932" s="178" t="s">
        <v>3452</v>
      </c>
      <c r="B3932" s="178" t="s">
        <v>585</v>
      </c>
      <c r="C3932" s="178" t="s">
        <v>240</v>
      </c>
      <c r="D3932" s="178" t="s">
        <v>241</v>
      </c>
      <c r="E3932" s="181">
        <v>1891.9692812723704</v>
      </c>
      <c r="F3932" s="181">
        <v>1858.1394264213757</v>
      </c>
      <c r="G3932" s="181">
        <v>1830.7574820402087</v>
      </c>
      <c r="H3932" s="181">
        <v>1808.9070745937936</v>
      </c>
      <c r="I3932" s="181">
        <v>1791.1401282370059</v>
      </c>
      <c r="J3932" s="182">
        <v>1776.4426561860387</v>
      </c>
      <c r="K3932" s="181">
        <v>1764.1131807945339</v>
      </c>
      <c r="L3932" s="181">
        <v>1753.6520960017615</v>
      </c>
      <c r="M3932" s="181">
        <v>1744.6354768237291</v>
      </c>
      <c r="N3932" s="181">
        <v>1736.7441955957918</v>
      </c>
      <c r="O3932" s="181">
        <v>1729.7413213426084</v>
      </c>
      <c r="P3932" s="181">
        <v>1723.4992353560222</v>
      </c>
      <c r="Q3932" s="181">
        <v>1717.9136654141353</v>
      </c>
      <c r="R3932" s="181">
        <v>1712.8032913394168</v>
      </c>
      <c r="S3932" s="181">
        <v>1708.0716460944202</v>
      </c>
      <c r="T3932" s="181">
        <v>1703.670025544691</v>
      </c>
      <c r="U3932" s="181">
        <v>1699.4199573183487</v>
      </c>
      <c r="V3932" s="181">
        <v>1695.1195100290188</v>
      </c>
      <c r="W3932" s="181">
        <v>1690.718399147733</v>
      </c>
      <c r="X3932" s="181">
        <v>1686.1878869471643</v>
      </c>
      <c r="Y3932" s="181">
        <v>1681.4816099987183</v>
      </c>
    </row>
    <row r="3933" spans="1:25" x14ac:dyDescent="0.25">
      <c r="A3933" s="178" t="s">
        <v>3452</v>
      </c>
      <c r="B3933" s="178" t="s">
        <v>586</v>
      </c>
      <c r="C3933" s="178" t="s">
        <v>565</v>
      </c>
      <c r="D3933" s="178" t="s">
        <v>566</v>
      </c>
      <c r="E3933" s="181">
        <v>8697.2385971874482</v>
      </c>
      <c r="F3933" s="181">
        <v>8702.4176404042828</v>
      </c>
      <c r="G3933" s="181">
        <v>8719.6915893958485</v>
      </c>
      <c r="H3933" s="181">
        <v>8751.6033297995182</v>
      </c>
      <c r="I3933" s="181">
        <v>8795.4022988452871</v>
      </c>
      <c r="J3933" s="182">
        <v>8848.7754342928238</v>
      </c>
      <c r="K3933" s="181">
        <v>8910.0731130889653</v>
      </c>
      <c r="L3933" s="181">
        <v>8978.2485779672643</v>
      </c>
      <c r="M3933" s="181">
        <v>9052.248641076585</v>
      </c>
      <c r="N3933" s="181">
        <v>9131.196219185058</v>
      </c>
      <c r="O3933" s="181">
        <v>9214.5386099109455</v>
      </c>
      <c r="P3933" s="181">
        <v>9302.2717948152313</v>
      </c>
      <c r="Q3933" s="181">
        <v>9394.5499698207259</v>
      </c>
      <c r="R3933" s="181">
        <v>9491.0305619458431</v>
      </c>
      <c r="S3933" s="181">
        <v>9591.5989571690789</v>
      </c>
      <c r="T3933" s="181">
        <v>9695.76535063341</v>
      </c>
      <c r="U3933" s="181">
        <v>9801.4578624504338</v>
      </c>
      <c r="V3933" s="181">
        <v>9907.094008374057</v>
      </c>
      <c r="W3933" s="181">
        <v>10012.823300608085</v>
      </c>
      <c r="X3933" s="181">
        <v>10118.664267920518</v>
      </c>
      <c r="Y3933" s="181">
        <v>10223.68714908644</v>
      </c>
    </row>
    <row r="3934" spans="1:25" x14ac:dyDescent="0.25">
      <c r="A3934" s="178" t="s">
        <v>3452</v>
      </c>
      <c r="B3934" s="178" t="s">
        <v>587</v>
      </c>
      <c r="C3934" s="178" t="s">
        <v>565</v>
      </c>
      <c r="D3934" s="178" t="s">
        <v>566</v>
      </c>
      <c r="E3934" s="181">
        <v>3353.8112038689424</v>
      </c>
      <c r="F3934" s="181">
        <v>3323.7297698724901</v>
      </c>
      <c r="G3934" s="181">
        <v>3300.368325917013</v>
      </c>
      <c r="H3934" s="181">
        <v>3283.7600716450361</v>
      </c>
      <c r="I3934" s="181">
        <v>3272.2049260686781</v>
      </c>
      <c r="J3934" s="182">
        <v>3264.3532225882218</v>
      </c>
      <c r="K3934" s="181">
        <v>3259.2328977112084</v>
      </c>
      <c r="L3934" s="181">
        <v>3256.1483307438666</v>
      </c>
      <c r="M3934" s="181">
        <v>3254.458967570456</v>
      </c>
      <c r="N3934" s="181">
        <v>3253.7094314440615</v>
      </c>
      <c r="O3934" s="181">
        <v>3253.565094501716</v>
      </c>
      <c r="P3934" s="181">
        <v>3253.8997615632152</v>
      </c>
      <c r="Q3934" s="181">
        <v>3254.6358982166503</v>
      </c>
      <c r="R3934" s="181">
        <v>3255.54247552993</v>
      </c>
      <c r="S3934" s="181">
        <v>3256.5431135002268</v>
      </c>
      <c r="T3934" s="181">
        <v>3257.6677841588121</v>
      </c>
      <c r="U3934" s="181">
        <v>3258.8062130425023</v>
      </c>
      <c r="V3934" s="181">
        <v>3259.7851377817724</v>
      </c>
      <c r="W3934" s="181">
        <v>3260.5819867197165</v>
      </c>
      <c r="X3934" s="181">
        <v>3261.2124185183447</v>
      </c>
      <c r="Y3934" s="181">
        <v>3261.6749843399439</v>
      </c>
    </row>
    <row r="3935" spans="1:25" x14ac:dyDescent="0.25">
      <c r="A3935" s="178" t="s">
        <v>3452</v>
      </c>
      <c r="B3935" s="178" t="s">
        <v>594</v>
      </c>
      <c r="C3935" s="178" t="s">
        <v>565</v>
      </c>
      <c r="D3935" s="178" t="s">
        <v>566</v>
      </c>
      <c r="E3935" s="181">
        <v>844.89016152496288</v>
      </c>
      <c r="F3935" s="181">
        <v>836.48033338310211</v>
      </c>
      <c r="G3935" s="181">
        <v>828.88127271662449</v>
      </c>
      <c r="H3935" s="181">
        <v>822.36810837938117</v>
      </c>
      <c r="I3935" s="181">
        <v>816.81624606863215</v>
      </c>
      <c r="J3935" s="182">
        <v>812.11423662837353</v>
      </c>
      <c r="K3935" s="181">
        <v>808.18322829996259</v>
      </c>
      <c r="L3935" s="181">
        <v>804.96199827006569</v>
      </c>
      <c r="M3935" s="181">
        <v>802.37459168931048</v>
      </c>
      <c r="N3935" s="181">
        <v>800.34327530727523</v>
      </c>
      <c r="O3935" s="181">
        <v>798.79433081560285</v>
      </c>
      <c r="P3935" s="181">
        <v>797.70200551180108</v>
      </c>
      <c r="Q3935" s="181">
        <v>797.05592972810052</v>
      </c>
      <c r="R3935" s="181">
        <v>796.80150540372142</v>
      </c>
      <c r="S3935" s="181">
        <v>796.88557314356331</v>
      </c>
      <c r="T3935" s="181">
        <v>797.18819644167797</v>
      </c>
      <c r="U3935" s="181">
        <v>797.61744958221584</v>
      </c>
      <c r="V3935" s="181">
        <v>798.16335712907835</v>
      </c>
      <c r="W3935" s="181">
        <v>798.812361284703</v>
      </c>
      <c r="X3935" s="181">
        <v>799.53249391904876</v>
      </c>
      <c r="Y3935" s="181">
        <v>800.19267440154351</v>
      </c>
    </row>
    <row r="3936" spans="1:25" x14ac:dyDescent="0.25">
      <c r="A3936" s="178" t="s">
        <v>3452</v>
      </c>
      <c r="B3936" s="178" t="s">
        <v>596</v>
      </c>
      <c r="C3936" s="178" t="s">
        <v>565</v>
      </c>
      <c r="D3936" s="178" t="s">
        <v>566</v>
      </c>
      <c r="E3936" s="181">
        <v>3108.6384891267471</v>
      </c>
      <c r="F3936" s="181">
        <v>3105.4481056652353</v>
      </c>
      <c r="G3936" s="181">
        <v>3100.7489932127373</v>
      </c>
      <c r="H3936" s="181">
        <v>3096.3793318050825</v>
      </c>
      <c r="I3936" s="181">
        <v>3092.3410327061661</v>
      </c>
      <c r="J3936" s="182">
        <v>3088.5714698160259</v>
      </c>
      <c r="K3936" s="181">
        <v>3085.0916668106197</v>
      </c>
      <c r="L3936" s="181">
        <v>3081.9763951152045</v>
      </c>
      <c r="M3936" s="181">
        <v>3079.207195629097</v>
      </c>
      <c r="N3936" s="181">
        <v>3076.7491480612243</v>
      </c>
      <c r="O3936" s="181">
        <v>3074.6168577824155</v>
      </c>
      <c r="P3936" s="181">
        <v>3072.9478622441411</v>
      </c>
      <c r="Q3936" s="181">
        <v>3071.8548931405621</v>
      </c>
      <c r="R3936" s="181">
        <v>3071.2194758844485</v>
      </c>
      <c r="S3936" s="181">
        <v>3070.9519792992737</v>
      </c>
      <c r="T3936" s="181">
        <v>3070.9409521977291</v>
      </c>
      <c r="U3936" s="181">
        <v>3071.1143387050752</v>
      </c>
      <c r="V3936" s="181">
        <v>3071.4200006208239</v>
      </c>
      <c r="W3936" s="181">
        <v>3071.7686210856027</v>
      </c>
      <c r="X3936" s="181">
        <v>3072.0299106758639</v>
      </c>
      <c r="Y3936" s="181">
        <v>3071.9662825300784</v>
      </c>
    </row>
    <row r="3937" spans="1:25" x14ac:dyDescent="0.25">
      <c r="A3937" s="178" t="s">
        <v>3452</v>
      </c>
      <c r="B3937" s="178" t="s">
        <v>598</v>
      </c>
      <c r="C3937" s="178" t="s">
        <v>565</v>
      </c>
      <c r="D3937" s="178" t="s">
        <v>566</v>
      </c>
      <c r="E3937" s="181">
        <v>3914.9609041225631</v>
      </c>
      <c r="F3937" s="181">
        <v>3897.6360056773115</v>
      </c>
      <c r="G3937" s="181">
        <v>3889.7988181890169</v>
      </c>
      <c r="H3937" s="181">
        <v>3891.786790755883</v>
      </c>
      <c r="I3937" s="181">
        <v>3901.4405414076964</v>
      </c>
      <c r="J3937" s="182">
        <v>3916.971220659917</v>
      </c>
      <c r="K3937" s="181">
        <v>3937.0743610067375</v>
      </c>
      <c r="L3937" s="181">
        <v>3960.8202032672984</v>
      </c>
      <c r="M3937" s="181">
        <v>3987.3766564134457</v>
      </c>
      <c r="N3937" s="181">
        <v>4016.0649230479548</v>
      </c>
      <c r="O3937" s="181">
        <v>4046.4070036156686</v>
      </c>
      <c r="P3937" s="181">
        <v>4078.2002614515118</v>
      </c>
      <c r="Q3937" s="181">
        <v>4111.330448085655</v>
      </c>
      <c r="R3937" s="181">
        <v>4145.4552843017345</v>
      </c>
      <c r="S3937" s="181">
        <v>4180.3265178100582</v>
      </c>
      <c r="T3937" s="181">
        <v>4215.3916310643626</v>
      </c>
      <c r="U3937" s="181">
        <v>4250.1991019604411</v>
      </c>
      <c r="V3937" s="181">
        <v>4284.6936472062634</v>
      </c>
      <c r="W3937" s="181">
        <v>4318.7928312325239</v>
      </c>
      <c r="X3937" s="181">
        <v>4352.3306375713855</v>
      </c>
      <c r="Y3937" s="181">
        <v>4384.5864454115908</v>
      </c>
    </row>
    <row r="3938" spans="1:25" x14ac:dyDescent="0.25">
      <c r="A3938" s="178" t="s">
        <v>3452</v>
      </c>
      <c r="B3938" s="178" t="s">
        <v>606</v>
      </c>
      <c r="C3938" s="178" t="s">
        <v>218</v>
      </c>
      <c r="D3938" s="178" t="s">
        <v>3465</v>
      </c>
      <c r="E3938" s="181">
        <v>8457.8826207792954</v>
      </c>
      <c r="F3938" s="181">
        <v>8479.8998821815967</v>
      </c>
      <c r="G3938" s="181">
        <v>8506.6209288979699</v>
      </c>
      <c r="H3938" s="181">
        <v>8540.9443009320785</v>
      </c>
      <c r="I3938" s="181">
        <v>8580.7735968053548</v>
      </c>
      <c r="J3938" s="182">
        <v>8624.1361588941836</v>
      </c>
      <c r="K3938" s="181">
        <v>8669.7023109649181</v>
      </c>
      <c r="L3938" s="181">
        <v>8716.6243586880792</v>
      </c>
      <c r="M3938" s="181">
        <v>8764.0094449072094</v>
      </c>
      <c r="N3938" s="181">
        <v>8811.1326362152031</v>
      </c>
      <c r="O3938" s="181">
        <v>8857.4842161815468</v>
      </c>
      <c r="P3938" s="181">
        <v>8903.1243253590364</v>
      </c>
      <c r="Q3938" s="181">
        <v>8948.2270151237062</v>
      </c>
      <c r="R3938" s="181">
        <v>8992.4544099863051</v>
      </c>
      <c r="S3938" s="181">
        <v>9035.6351000042632</v>
      </c>
      <c r="T3938" s="181">
        <v>9077.0606162006552</v>
      </c>
      <c r="U3938" s="181">
        <v>9116.6755781705961</v>
      </c>
      <c r="V3938" s="181">
        <v>9154.9779811434528</v>
      </c>
      <c r="W3938" s="181">
        <v>9191.8721744256491</v>
      </c>
      <c r="X3938" s="181">
        <v>9227.1754276713509</v>
      </c>
      <c r="Y3938" s="181">
        <v>9259.8422744732798</v>
      </c>
    </row>
    <row r="3939" spans="1:25" x14ac:dyDescent="0.25">
      <c r="A3939" s="178" t="s">
        <v>3452</v>
      </c>
      <c r="B3939" s="178" t="s">
        <v>606</v>
      </c>
      <c r="C3939" s="178" t="s">
        <v>240</v>
      </c>
      <c r="D3939" s="178" t="s">
        <v>241</v>
      </c>
      <c r="E3939" s="181">
        <v>6452.1852156353589</v>
      </c>
      <c r="F3939" s="181">
        <v>6450.6355312465639</v>
      </c>
      <c r="G3939" s="181">
        <v>6452.7416791071073</v>
      </c>
      <c r="H3939" s="181">
        <v>6460.6658866945836</v>
      </c>
      <c r="I3939" s="181">
        <v>6472.7787746380591</v>
      </c>
      <c r="J3939" s="182">
        <v>6487.5624294678219</v>
      </c>
      <c r="K3939" s="181">
        <v>6503.9982122954225</v>
      </c>
      <c r="L3939" s="181">
        <v>6521.4393399443779</v>
      </c>
      <c r="M3939" s="181">
        <v>6539.2124213534335</v>
      </c>
      <c r="N3939" s="181">
        <v>6556.7763019261429</v>
      </c>
      <c r="O3939" s="181">
        <v>6573.7553231494276</v>
      </c>
      <c r="P3939" s="181">
        <v>6590.1995816363287</v>
      </c>
      <c r="Q3939" s="181">
        <v>6606.2426953264785</v>
      </c>
      <c r="R3939" s="181">
        <v>6621.6398852158873</v>
      </c>
      <c r="S3939" s="181">
        <v>6636.271121771706</v>
      </c>
      <c r="T3939" s="181">
        <v>6649.6241126605883</v>
      </c>
      <c r="U3939" s="181">
        <v>6661.6689285928178</v>
      </c>
      <c r="V3939" s="181">
        <v>6672.7791765304382</v>
      </c>
      <c r="W3939" s="181">
        <v>6682.8930080035389</v>
      </c>
      <c r="X3939" s="181">
        <v>6691.8859572734837</v>
      </c>
      <c r="Y3939" s="181">
        <v>6699.0105589040631</v>
      </c>
    </row>
    <row r="3940" spans="1:25" x14ac:dyDescent="0.25">
      <c r="A3940" s="178" t="s">
        <v>3452</v>
      </c>
      <c r="B3940" s="178" t="s">
        <v>608</v>
      </c>
      <c r="C3940" s="178" t="s">
        <v>565</v>
      </c>
      <c r="D3940" s="178" t="s">
        <v>566</v>
      </c>
      <c r="E3940" s="181">
        <v>878.09689630234107</v>
      </c>
      <c r="F3940" s="181">
        <v>847.41138465575227</v>
      </c>
      <c r="G3940" s="181">
        <v>822.21688648717964</v>
      </c>
      <c r="H3940" s="181">
        <v>801.25221121242521</v>
      </c>
      <c r="I3940" s="181">
        <v>783.38752059798674</v>
      </c>
      <c r="J3940" s="182">
        <v>767.80978787859772</v>
      </c>
      <c r="K3940" s="181">
        <v>753.95337254415256</v>
      </c>
      <c r="L3940" s="181">
        <v>741.42071497141808</v>
      </c>
      <c r="M3940" s="181">
        <v>729.94456602578089</v>
      </c>
      <c r="N3940" s="181">
        <v>719.29793938116916</v>
      </c>
      <c r="O3940" s="181">
        <v>709.33691629247448</v>
      </c>
      <c r="P3940" s="181">
        <v>699.98502412234188</v>
      </c>
      <c r="Q3940" s="181">
        <v>691.20100902581521</v>
      </c>
      <c r="R3940" s="181">
        <v>682.93924860888455</v>
      </c>
      <c r="S3940" s="181">
        <v>675.19227938181893</v>
      </c>
      <c r="T3940" s="181">
        <v>667.85966053812558</v>
      </c>
      <c r="U3940" s="181">
        <v>660.87230430946397</v>
      </c>
      <c r="V3940" s="181">
        <v>654.26982019838465</v>
      </c>
      <c r="W3940" s="181">
        <v>648.06249150514634</v>
      </c>
      <c r="X3940" s="181">
        <v>642.25965670164601</v>
      </c>
      <c r="Y3940" s="181">
        <v>636.72915137564019</v>
      </c>
    </row>
    <row r="3941" spans="1:25" x14ac:dyDescent="0.25">
      <c r="A3941" s="178" t="s">
        <v>3452</v>
      </c>
      <c r="B3941" s="178" t="s">
        <v>612</v>
      </c>
      <c r="C3941" s="178" t="s">
        <v>218</v>
      </c>
      <c r="D3941" s="178" t="s">
        <v>3466</v>
      </c>
      <c r="E3941" s="181">
        <v>12583.392944903437</v>
      </c>
      <c r="F3941" s="181">
        <v>12773.055788335259</v>
      </c>
      <c r="G3941" s="181">
        <v>12891.214210268332</v>
      </c>
      <c r="H3941" s="181">
        <v>12957.957533158007</v>
      </c>
      <c r="I3941" s="181">
        <v>12983.342722403619</v>
      </c>
      <c r="J3941" s="182">
        <v>12974.609292778814</v>
      </c>
      <c r="K3941" s="181">
        <v>12937.73630718917</v>
      </c>
      <c r="L3941" s="181">
        <v>12877.670725914044</v>
      </c>
      <c r="M3941" s="181">
        <v>12797.924823772857</v>
      </c>
      <c r="N3941" s="181">
        <v>12701.167896276771</v>
      </c>
      <c r="O3941" s="181">
        <v>12589.506292516808</v>
      </c>
      <c r="P3941" s="181">
        <v>12465.381846498527</v>
      </c>
      <c r="Q3941" s="181">
        <v>12330.933310037695</v>
      </c>
      <c r="R3941" s="181">
        <v>12187.221823468422</v>
      </c>
      <c r="S3941" s="181">
        <v>12035.309609180451</v>
      </c>
      <c r="T3941" s="181">
        <v>11875.82259181522</v>
      </c>
      <c r="U3941" s="181">
        <v>11709.703308914268</v>
      </c>
      <c r="V3941" s="181">
        <v>11538.044345975701</v>
      </c>
      <c r="W3941" s="181">
        <v>11361.472165516669</v>
      </c>
      <c r="X3941" s="181">
        <v>11180.483757309901</v>
      </c>
      <c r="Y3941" s="181">
        <v>10994.931253111641</v>
      </c>
    </row>
    <row r="3942" spans="1:25" x14ac:dyDescent="0.25">
      <c r="A3942" s="178" t="s">
        <v>3452</v>
      </c>
      <c r="B3942" s="178" t="s">
        <v>612</v>
      </c>
      <c r="C3942" s="178" t="s">
        <v>240</v>
      </c>
      <c r="D3942" s="178" t="s">
        <v>241</v>
      </c>
      <c r="E3942" s="181">
        <v>6177.6721998118173</v>
      </c>
      <c r="F3942" s="181">
        <v>6520.5571560404478</v>
      </c>
      <c r="G3942" s="181">
        <v>6842.9996497523789</v>
      </c>
      <c r="H3942" s="181">
        <v>7152.4040549997217</v>
      </c>
      <c r="I3942" s="181">
        <v>7451.8620309471053</v>
      </c>
      <c r="J3942" s="182">
        <v>7743.4655135370476</v>
      </c>
      <c r="K3942" s="181">
        <v>8029.0131780385391</v>
      </c>
      <c r="L3942" s="181">
        <v>8310.0567079177745</v>
      </c>
      <c r="M3942" s="181">
        <v>8587.5449163099802</v>
      </c>
      <c r="N3942" s="181">
        <v>8862.0851695803394</v>
      </c>
      <c r="O3942" s="181">
        <v>9134.0578417853994</v>
      </c>
      <c r="P3942" s="181">
        <v>9404.2342950868606</v>
      </c>
      <c r="Q3942" s="181">
        <v>9673.3432487633872</v>
      </c>
      <c r="R3942" s="181">
        <v>9941.4140297412687</v>
      </c>
      <c r="S3942" s="181">
        <v>10208.537018812765</v>
      </c>
      <c r="T3942" s="181">
        <v>10474.486416131696</v>
      </c>
      <c r="U3942" s="181">
        <v>10739.343256652273</v>
      </c>
      <c r="V3942" s="181">
        <v>11003.398250744041</v>
      </c>
      <c r="W3942" s="181">
        <v>11266.578125321214</v>
      </c>
      <c r="X3942" s="181">
        <v>11528.712644030627</v>
      </c>
      <c r="Y3942" s="181">
        <v>11788.961063873807</v>
      </c>
    </row>
    <row r="3943" spans="1:25" x14ac:dyDescent="0.25">
      <c r="A3943" s="178" t="s">
        <v>3452</v>
      </c>
      <c r="B3943" s="178" t="s">
        <v>618</v>
      </c>
      <c r="C3943" s="178" t="s">
        <v>565</v>
      </c>
      <c r="D3943" s="178" t="s">
        <v>566</v>
      </c>
      <c r="E3943" s="181">
        <v>3911.1114133766232</v>
      </c>
      <c r="F3943" s="181">
        <v>3882.7103696551653</v>
      </c>
      <c r="G3943" s="181">
        <v>3859.5693585889753</v>
      </c>
      <c r="H3943" s="181">
        <v>3842.7586333910522</v>
      </c>
      <c r="I3943" s="181">
        <v>3830.8441758443505</v>
      </c>
      <c r="J3943" s="182">
        <v>3822.6107171290787</v>
      </c>
      <c r="K3943" s="181">
        <v>3817.1861582071292</v>
      </c>
      <c r="L3943" s="181">
        <v>3813.9796073997513</v>
      </c>
      <c r="M3943" s="181">
        <v>3812.4196552328108</v>
      </c>
      <c r="N3943" s="181">
        <v>3812.100407965585</v>
      </c>
      <c r="O3943" s="181">
        <v>3812.7526890553372</v>
      </c>
      <c r="P3943" s="181">
        <v>3814.3363703700547</v>
      </c>
      <c r="Q3943" s="181">
        <v>3816.8487719649243</v>
      </c>
      <c r="R3943" s="181">
        <v>3820.0791824414937</v>
      </c>
      <c r="S3943" s="181">
        <v>3823.9840176022271</v>
      </c>
      <c r="T3943" s="181">
        <v>3828.5961934074708</v>
      </c>
      <c r="U3943" s="181">
        <v>3833.6247702636779</v>
      </c>
      <c r="V3943" s="181">
        <v>3838.7325514888789</v>
      </c>
      <c r="W3943" s="181">
        <v>3843.9295408232706</v>
      </c>
      <c r="X3943" s="181">
        <v>3849.2228594286444</v>
      </c>
      <c r="Y3943" s="181">
        <v>3854.5459425259301</v>
      </c>
    </row>
    <row r="3944" spans="1:25" x14ac:dyDescent="0.25">
      <c r="A3944" s="178" t="s">
        <v>3452</v>
      </c>
      <c r="B3944" s="178" t="s">
        <v>620</v>
      </c>
      <c r="C3944" s="178" t="s">
        <v>218</v>
      </c>
      <c r="D3944" s="178" t="s">
        <v>3467</v>
      </c>
      <c r="E3944" s="181">
        <v>10964.26285768983</v>
      </c>
      <c r="F3944" s="181">
        <v>11090.82630824463</v>
      </c>
      <c r="G3944" s="181">
        <v>11197.529849234998</v>
      </c>
      <c r="H3944" s="181">
        <v>11294.426562435301</v>
      </c>
      <c r="I3944" s="181">
        <v>11383.619496525233</v>
      </c>
      <c r="J3944" s="182">
        <v>11466.115156373129</v>
      </c>
      <c r="K3944" s="181">
        <v>11542.796539431385</v>
      </c>
      <c r="L3944" s="181">
        <v>11614.518927718627</v>
      </c>
      <c r="M3944" s="181">
        <v>11681.554933373896</v>
      </c>
      <c r="N3944" s="181">
        <v>11743.952066658399</v>
      </c>
      <c r="O3944" s="181">
        <v>11801.862016668769</v>
      </c>
      <c r="P3944" s="181">
        <v>11856.016487064906</v>
      </c>
      <c r="Q3944" s="181">
        <v>11907.135928636337</v>
      </c>
      <c r="R3944" s="181">
        <v>11955.203647077484</v>
      </c>
      <c r="S3944" s="181">
        <v>12000.54018142347</v>
      </c>
      <c r="T3944" s="181">
        <v>12043.527277429283</v>
      </c>
      <c r="U3944" s="181">
        <v>12084.075824415278</v>
      </c>
      <c r="V3944" s="181">
        <v>12122.029137102842</v>
      </c>
      <c r="W3944" s="181">
        <v>12157.673456664625</v>
      </c>
      <c r="X3944" s="181">
        <v>12191.338679435632</v>
      </c>
      <c r="Y3944" s="181">
        <v>12222.994618732744</v>
      </c>
    </row>
    <row r="3945" spans="1:25" x14ac:dyDescent="0.25">
      <c r="A3945" s="178" t="s">
        <v>3452</v>
      </c>
      <c r="B3945" s="178" t="s">
        <v>620</v>
      </c>
      <c r="C3945" s="178" t="s">
        <v>240</v>
      </c>
      <c r="D3945" s="178" t="s">
        <v>241</v>
      </c>
      <c r="E3945" s="181">
        <v>348.39523342283024</v>
      </c>
      <c r="F3945" s="181">
        <v>351.58617233929556</v>
      </c>
      <c r="G3945" s="181">
        <v>354.13204521600187</v>
      </c>
      <c r="H3945" s="181">
        <v>356.35454418350992</v>
      </c>
      <c r="I3945" s="181">
        <v>358.32210652431183</v>
      </c>
      <c r="J3945" s="182">
        <v>360.06810035865885</v>
      </c>
      <c r="K3945" s="181">
        <v>361.62171823351929</v>
      </c>
      <c r="L3945" s="181">
        <v>363.01101848493903</v>
      </c>
      <c r="M3945" s="181">
        <v>364.24563283170482</v>
      </c>
      <c r="N3945" s="181">
        <v>365.32810514965593</v>
      </c>
      <c r="O3945" s="181">
        <v>366.26419353450308</v>
      </c>
      <c r="P3945" s="181">
        <v>367.07756478730062</v>
      </c>
      <c r="Q3945" s="181">
        <v>367.79131979879128</v>
      </c>
      <c r="R3945" s="181">
        <v>368.40563018798747</v>
      </c>
      <c r="S3945" s="181">
        <v>368.9310367431255</v>
      </c>
      <c r="T3945" s="181">
        <v>369.37986137092497</v>
      </c>
      <c r="U3945" s="181">
        <v>369.74990540448459</v>
      </c>
      <c r="V3945" s="181">
        <v>370.0369306393294</v>
      </c>
      <c r="W3945" s="181">
        <v>370.25023032002923</v>
      </c>
      <c r="X3945" s="181">
        <v>370.40033914964425</v>
      </c>
      <c r="Y3945" s="181">
        <v>370.48678059063934</v>
      </c>
    </row>
    <row r="3946" spans="1:25" x14ac:dyDescent="0.25">
      <c r="A3946" s="178" t="s">
        <v>3452</v>
      </c>
      <c r="B3946" s="178" t="s">
        <v>622</v>
      </c>
      <c r="C3946" s="178" t="s">
        <v>218</v>
      </c>
      <c r="D3946" s="178" t="s">
        <v>3468</v>
      </c>
      <c r="E3946" s="181">
        <v>2484.0371029797743</v>
      </c>
      <c r="F3946" s="181">
        <v>2530.3277463310328</v>
      </c>
      <c r="G3946" s="181">
        <v>2570.4779056253683</v>
      </c>
      <c r="H3946" s="181">
        <v>2607.3043052956064</v>
      </c>
      <c r="I3946" s="181">
        <v>2641.7339852597916</v>
      </c>
      <c r="J3946" s="182">
        <v>2674.3576516747553</v>
      </c>
      <c r="K3946" s="181">
        <v>2705.6454371268883</v>
      </c>
      <c r="L3946" s="181">
        <v>2735.9870899960461</v>
      </c>
      <c r="M3946" s="181">
        <v>2765.5883935393213</v>
      </c>
      <c r="N3946" s="181">
        <v>2794.5904205599109</v>
      </c>
      <c r="O3946" s="181">
        <v>2823.1106873795047</v>
      </c>
      <c r="P3946" s="181">
        <v>2851.3504976907443</v>
      </c>
      <c r="Q3946" s="181">
        <v>2879.4750448859477</v>
      </c>
      <c r="R3946" s="181">
        <v>2907.4477682315078</v>
      </c>
      <c r="S3946" s="181">
        <v>2935.3034141458506</v>
      </c>
      <c r="T3946" s="181">
        <v>2963.0805667087961</v>
      </c>
      <c r="U3946" s="181">
        <v>2990.6795236855296</v>
      </c>
      <c r="V3946" s="181">
        <v>3017.987594855349</v>
      </c>
      <c r="W3946" s="181">
        <v>3045.0066013562855</v>
      </c>
      <c r="X3946" s="181">
        <v>3071.7381871339521</v>
      </c>
      <c r="Y3946" s="181">
        <v>3098.0777822380105</v>
      </c>
    </row>
    <row r="3947" spans="1:25" x14ac:dyDescent="0.25">
      <c r="A3947" s="178" t="s">
        <v>3452</v>
      </c>
      <c r="B3947" s="178" t="s">
        <v>622</v>
      </c>
      <c r="C3947" s="178" t="s">
        <v>240</v>
      </c>
      <c r="D3947" s="178" t="s">
        <v>241</v>
      </c>
      <c r="E3947" s="181">
        <v>6125.3289249611598</v>
      </c>
      <c r="F3947" s="181">
        <v>6185.8563961610889</v>
      </c>
      <c r="G3947" s="181">
        <v>6230.0456243104709</v>
      </c>
      <c r="H3947" s="181">
        <v>6265.0704166348178</v>
      </c>
      <c r="I3947" s="181">
        <v>6293.3632367749378</v>
      </c>
      <c r="J3947" s="182">
        <v>6316.4824088849909</v>
      </c>
      <c r="K3947" s="181">
        <v>6335.6531823609876</v>
      </c>
      <c r="L3947" s="181">
        <v>6351.8742691578718</v>
      </c>
      <c r="M3947" s="181">
        <v>6365.688313294826</v>
      </c>
      <c r="N3947" s="181">
        <v>6377.4728747298968</v>
      </c>
      <c r="O3947" s="181">
        <v>6387.5402427129693</v>
      </c>
      <c r="P3947" s="181">
        <v>6396.3807816282406</v>
      </c>
      <c r="Q3947" s="181">
        <v>6404.3884683886672</v>
      </c>
      <c r="R3947" s="181">
        <v>6411.4994029829177</v>
      </c>
      <c r="S3947" s="181">
        <v>6417.8080737086402</v>
      </c>
      <c r="T3947" s="181">
        <v>6423.4144029520658</v>
      </c>
      <c r="U3947" s="181">
        <v>6428.1179785550194</v>
      </c>
      <c r="V3947" s="181">
        <v>6431.6977763190062</v>
      </c>
      <c r="W3947" s="181">
        <v>6434.1825796336889</v>
      </c>
      <c r="X3947" s="181">
        <v>6435.6002477169604</v>
      </c>
      <c r="Y3947" s="181">
        <v>6435.7574665140874</v>
      </c>
    </row>
    <row r="3948" spans="1:25" x14ac:dyDescent="0.25">
      <c r="A3948" s="178" t="s">
        <v>3452</v>
      </c>
      <c r="B3948" s="178" t="s">
        <v>623</v>
      </c>
      <c r="C3948" s="178" t="s">
        <v>565</v>
      </c>
      <c r="D3948" s="178" t="s">
        <v>566</v>
      </c>
      <c r="E3948" s="181">
        <v>2490.079419159063</v>
      </c>
      <c r="F3948" s="181">
        <v>2491.5514406552174</v>
      </c>
      <c r="G3948" s="181">
        <v>2491.8730770923257</v>
      </c>
      <c r="H3948" s="181">
        <v>2492.4464787462939</v>
      </c>
      <c r="I3948" s="181">
        <v>2493.2162586453142</v>
      </c>
      <c r="J3948" s="182">
        <v>2494.0687153811782</v>
      </c>
      <c r="K3948" s="181">
        <v>2494.967844679144</v>
      </c>
      <c r="L3948" s="181">
        <v>2495.924605135715</v>
      </c>
      <c r="M3948" s="181">
        <v>2496.8749288699755</v>
      </c>
      <c r="N3948" s="181">
        <v>2497.7490803758792</v>
      </c>
      <c r="O3948" s="181">
        <v>2498.502790654034</v>
      </c>
      <c r="P3948" s="181">
        <v>2499.2045902566033</v>
      </c>
      <c r="Q3948" s="181">
        <v>2499.9151784273618</v>
      </c>
      <c r="R3948" s="181">
        <v>2500.518049649756</v>
      </c>
      <c r="S3948" s="181">
        <v>2500.9070815220571</v>
      </c>
      <c r="T3948" s="181">
        <v>2500.9058488006176</v>
      </c>
      <c r="U3948" s="181">
        <v>2500.5843411620622</v>
      </c>
      <c r="V3948" s="181">
        <v>2500.0931430710889</v>
      </c>
      <c r="W3948" s="181">
        <v>2499.3630068203747</v>
      </c>
      <c r="X3948" s="181">
        <v>2498.2891623012642</v>
      </c>
      <c r="Y3948" s="181">
        <v>2496.6353802859212</v>
      </c>
    </row>
    <row r="3949" spans="1:25" x14ac:dyDescent="0.25">
      <c r="A3949" s="178" t="s">
        <v>3452</v>
      </c>
      <c r="B3949" s="178" t="s">
        <v>625</v>
      </c>
      <c r="C3949" s="178" t="s">
        <v>218</v>
      </c>
      <c r="D3949" s="178" t="s">
        <v>3469</v>
      </c>
      <c r="E3949" s="181">
        <v>9927.382299728506</v>
      </c>
      <c r="F3949" s="181">
        <v>10317.8678289009</v>
      </c>
      <c r="G3949" s="181">
        <v>10685.735817160488</v>
      </c>
      <c r="H3949" s="181">
        <v>11040.864502615441</v>
      </c>
      <c r="I3949" s="181">
        <v>11386.082409973855</v>
      </c>
      <c r="J3949" s="182">
        <v>11723.035686530849</v>
      </c>
      <c r="K3949" s="181">
        <v>12052.997757591125</v>
      </c>
      <c r="L3949" s="181">
        <v>12377.044246527043</v>
      </c>
      <c r="M3949" s="181">
        <v>12695.555267925478</v>
      </c>
      <c r="N3949" s="181">
        <v>13008.736164162825</v>
      </c>
      <c r="O3949" s="181">
        <v>13316.703527395832</v>
      </c>
      <c r="P3949" s="181">
        <v>13620.117250938669</v>
      </c>
      <c r="Q3949" s="181">
        <v>13919.618355860732</v>
      </c>
      <c r="R3949" s="181">
        <v>14215.009520460917</v>
      </c>
      <c r="S3949" s="181">
        <v>14506.461942388642</v>
      </c>
      <c r="T3949" s="181">
        <v>14794.13924400161</v>
      </c>
      <c r="U3949" s="181">
        <v>15077.339059037662</v>
      </c>
      <c r="V3949" s="181">
        <v>15355.311747199026</v>
      </c>
      <c r="W3949" s="181">
        <v>15628.15521390416</v>
      </c>
      <c r="X3949" s="181">
        <v>15895.989216820126</v>
      </c>
      <c r="Y3949" s="181">
        <v>16158.34955449544</v>
      </c>
    </row>
    <row r="3950" spans="1:25" x14ac:dyDescent="0.25">
      <c r="A3950" s="178" t="s">
        <v>3452</v>
      </c>
      <c r="B3950" s="178" t="s">
        <v>625</v>
      </c>
      <c r="C3950" s="178" t="s">
        <v>240</v>
      </c>
      <c r="D3950" s="178" t="s">
        <v>241</v>
      </c>
      <c r="E3950" s="181">
        <v>10113.749858289269</v>
      </c>
      <c r="F3950" s="181">
        <v>9998.0305517722372</v>
      </c>
      <c r="G3950" s="181">
        <v>9849.4015237692893</v>
      </c>
      <c r="H3950" s="181">
        <v>9681.0814092683595</v>
      </c>
      <c r="I3950" s="181">
        <v>9498.2932752148045</v>
      </c>
      <c r="J3950" s="182">
        <v>9304.5952654367557</v>
      </c>
      <c r="K3950" s="181">
        <v>9102.79841252814</v>
      </c>
      <c r="L3950" s="181">
        <v>8895.2091399455694</v>
      </c>
      <c r="M3950" s="181">
        <v>8683.3605721208896</v>
      </c>
      <c r="N3950" s="181">
        <v>8468.4967776254471</v>
      </c>
      <c r="O3950" s="181">
        <v>8251.6697872381337</v>
      </c>
      <c r="P3950" s="181">
        <v>8034.1378619839625</v>
      </c>
      <c r="Q3950" s="181">
        <v>7816.9828515901663</v>
      </c>
      <c r="R3950" s="181">
        <v>7600.6913515522774</v>
      </c>
      <c r="S3950" s="181">
        <v>7385.8913042896238</v>
      </c>
      <c r="T3950" s="181">
        <v>7173.1279605346999</v>
      </c>
      <c r="U3950" s="181">
        <v>6962.475685522375</v>
      </c>
      <c r="V3950" s="181">
        <v>6753.9996960148437</v>
      </c>
      <c r="W3950" s="181">
        <v>6548.1326198627366</v>
      </c>
      <c r="X3950" s="181">
        <v>6345.2575630972215</v>
      </c>
      <c r="Y3950" s="181">
        <v>6145.4810397772908</v>
      </c>
    </row>
    <row r="3951" spans="1:25" x14ac:dyDescent="0.25">
      <c r="A3951" s="178" t="s">
        <v>3452</v>
      </c>
      <c r="B3951" s="178" t="s">
        <v>628</v>
      </c>
      <c r="C3951" s="178" t="s">
        <v>565</v>
      </c>
      <c r="D3951" s="178" t="s">
        <v>566</v>
      </c>
      <c r="E3951" s="181">
        <v>4338.4082117304324</v>
      </c>
      <c r="F3951" s="181">
        <v>4323.0728022954818</v>
      </c>
      <c r="G3951" s="181">
        <v>4311.7041601428882</v>
      </c>
      <c r="H3951" s="181">
        <v>4305.8050138616145</v>
      </c>
      <c r="I3951" s="181">
        <v>4304.4111710406232</v>
      </c>
      <c r="J3951" s="182">
        <v>4306.6438970416029</v>
      </c>
      <c r="K3951" s="181">
        <v>4311.8420520495938</v>
      </c>
      <c r="L3951" s="181">
        <v>4319.5492624611534</v>
      </c>
      <c r="M3951" s="181">
        <v>4329.2660622906615</v>
      </c>
      <c r="N3951" s="181">
        <v>4340.6328635182253</v>
      </c>
      <c r="O3951" s="181">
        <v>4353.3563201779007</v>
      </c>
      <c r="P3951" s="181">
        <v>4367.3891732339516</v>
      </c>
      <c r="Q3951" s="181">
        <v>4382.7084256935113</v>
      </c>
      <c r="R3951" s="181">
        <v>4399.0442602450566</v>
      </c>
      <c r="S3951" s="181">
        <v>4416.2970396216933</v>
      </c>
      <c r="T3951" s="181">
        <v>4434.6015350317275</v>
      </c>
      <c r="U3951" s="181">
        <v>4453.4377145657127</v>
      </c>
      <c r="V3951" s="181">
        <v>4472.1162896119831</v>
      </c>
      <c r="W3951" s="181">
        <v>4490.6521849239007</v>
      </c>
      <c r="X3951" s="181">
        <v>4509.0715211508777</v>
      </c>
      <c r="Y3951" s="181">
        <v>4527.4432740984221</v>
      </c>
    </row>
    <row r="3952" spans="1:25" x14ac:dyDescent="0.25">
      <c r="A3952" s="178" t="s">
        <v>3452</v>
      </c>
      <c r="B3952" s="178" t="s">
        <v>630</v>
      </c>
      <c r="C3952" s="178" t="s">
        <v>218</v>
      </c>
      <c r="D3952" s="178" t="s">
        <v>2877</v>
      </c>
      <c r="E3952" s="181">
        <v>7950.1328433275803</v>
      </c>
      <c r="F3952" s="181">
        <v>7934.6598907805164</v>
      </c>
      <c r="G3952" s="181">
        <v>7922.9292470264973</v>
      </c>
      <c r="H3952" s="181">
        <v>7916.1384058482026</v>
      </c>
      <c r="I3952" s="181">
        <v>7912.1981677307185</v>
      </c>
      <c r="J3952" s="182">
        <v>7909.2512543572675</v>
      </c>
      <c r="K3952" s="181">
        <v>7906.0435306280269</v>
      </c>
      <c r="L3952" s="181">
        <v>7901.781936535428</v>
      </c>
      <c r="M3952" s="181">
        <v>7895.7161606062455</v>
      </c>
      <c r="N3952" s="181">
        <v>7887.2243931339362</v>
      </c>
      <c r="O3952" s="181">
        <v>7875.9119591947992</v>
      </c>
      <c r="P3952" s="181">
        <v>7861.9269354522066</v>
      </c>
      <c r="Q3952" s="181">
        <v>7845.5127603899964</v>
      </c>
      <c r="R3952" s="181">
        <v>7826.5515389689863</v>
      </c>
      <c r="S3952" s="181">
        <v>7805.2055054815019</v>
      </c>
      <c r="T3952" s="181">
        <v>7781.8828188577781</v>
      </c>
      <c r="U3952" s="181">
        <v>7756.9334833848079</v>
      </c>
      <c r="V3952" s="181">
        <v>7730.4603843759314</v>
      </c>
      <c r="W3952" s="181">
        <v>7702.5873979735579</v>
      </c>
      <c r="X3952" s="181">
        <v>7673.5071435139571</v>
      </c>
      <c r="Y3952" s="181">
        <v>7643.4233083143017</v>
      </c>
    </row>
    <row r="3953" spans="1:25" x14ac:dyDescent="0.25">
      <c r="A3953" s="178" t="s">
        <v>3452</v>
      </c>
      <c r="B3953" s="178" t="s">
        <v>630</v>
      </c>
      <c r="C3953" s="178" t="s">
        <v>240</v>
      </c>
      <c r="D3953" s="178" t="s">
        <v>241</v>
      </c>
      <c r="E3953" s="181">
        <v>494.91431608085537</v>
      </c>
      <c r="F3953" s="181">
        <v>504.98552537669804</v>
      </c>
      <c r="G3953" s="181">
        <v>515.50321065357639</v>
      </c>
      <c r="H3953" s="181">
        <v>526.56738833048848</v>
      </c>
      <c r="I3953" s="181">
        <v>538.06249208322788</v>
      </c>
      <c r="J3953" s="182">
        <v>549.87745984479375</v>
      </c>
      <c r="K3953" s="181">
        <v>561.9332493968227</v>
      </c>
      <c r="L3953" s="181">
        <v>574.17668295127237</v>
      </c>
      <c r="M3953" s="181">
        <v>586.55267840226361</v>
      </c>
      <c r="N3953" s="181">
        <v>599.01082982573689</v>
      </c>
      <c r="O3953" s="181">
        <v>611.51387185338115</v>
      </c>
      <c r="P3953" s="181">
        <v>624.06445466582261</v>
      </c>
      <c r="Q3953" s="181">
        <v>636.673479039374</v>
      </c>
      <c r="R3953" s="181">
        <v>649.32310809521846</v>
      </c>
      <c r="S3953" s="181">
        <v>662.01790335967485</v>
      </c>
      <c r="T3953" s="181">
        <v>674.78444390486425</v>
      </c>
      <c r="U3953" s="181">
        <v>687.64679872841259</v>
      </c>
      <c r="V3953" s="181">
        <v>700.60898080309937</v>
      </c>
      <c r="W3953" s="181">
        <v>713.67742410784138</v>
      </c>
      <c r="X3953" s="181">
        <v>726.86575578288557</v>
      </c>
      <c r="Y3953" s="181">
        <v>740.18998105924356</v>
      </c>
    </row>
    <row r="3954" spans="1:25" x14ac:dyDescent="0.25">
      <c r="A3954" s="178" t="s">
        <v>3452</v>
      </c>
      <c r="B3954" s="178" t="s">
        <v>632</v>
      </c>
      <c r="C3954" s="178" t="s">
        <v>218</v>
      </c>
      <c r="D3954" s="178" t="s">
        <v>3470</v>
      </c>
      <c r="E3954" s="181">
        <v>2828.0794739101793</v>
      </c>
      <c r="F3954" s="181">
        <v>2910.5468368550028</v>
      </c>
      <c r="G3954" s="181">
        <v>2990.6230970483921</v>
      </c>
      <c r="H3954" s="181">
        <v>3070.9895412056708</v>
      </c>
      <c r="I3954" s="181">
        <v>3151.9399782514201</v>
      </c>
      <c r="J3954" s="182">
        <v>3233.5370015387102</v>
      </c>
      <c r="K3954" s="181">
        <v>3315.8357913818463</v>
      </c>
      <c r="L3954" s="181">
        <v>3398.8873272133842</v>
      </c>
      <c r="M3954" s="181">
        <v>3482.5733689020626</v>
      </c>
      <c r="N3954" s="181">
        <v>3566.7470492640955</v>
      </c>
      <c r="O3954" s="181">
        <v>3651.2926264782109</v>
      </c>
      <c r="P3954" s="181">
        <v>3736.2378094975747</v>
      </c>
      <c r="Q3954" s="181">
        <v>3821.5876254630875</v>
      </c>
      <c r="R3954" s="181">
        <v>3907.0835671178579</v>
      </c>
      <c r="S3954" s="181">
        <v>3992.5430235561407</v>
      </c>
      <c r="T3954" s="181">
        <v>4077.7658290598856</v>
      </c>
      <c r="U3954" s="181">
        <v>4162.683173812864</v>
      </c>
      <c r="V3954" s="181">
        <v>4247.2566862936392</v>
      </c>
      <c r="W3954" s="181">
        <v>4331.3241580680678</v>
      </c>
      <c r="X3954" s="181">
        <v>4414.7200289811071</v>
      </c>
      <c r="Y3954" s="181">
        <v>4497.1178399576584</v>
      </c>
    </row>
    <row r="3955" spans="1:25" x14ac:dyDescent="0.25">
      <c r="A3955" s="178" t="s">
        <v>3452</v>
      </c>
      <c r="B3955" s="178" t="s">
        <v>632</v>
      </c>
      <c r="C3955" s="178" t="s">
        <v>240</v>
      </c>
      <c r="D3955" s="178" t="s">
        <v>241</v>
      </c>
      <c r="E3955" s="181">
        <v>4653.1713658047829</v>
      </c>
      <c r="F3955" s="181">
        <v>4635.2743433140868</v>
      </c>
      <c r="G3955" s="181">
        <v>4610.0533139870558</v>
      </c>
      <c r="H3955" s="181">
        <v>4582.1153297442279</v>
      </c>
      <c r="I3955" s="181">
        <v>4552.0710405014852</v>
      </c>
      <c r="J3955" s="182">
        <v>4520.1447354043312</v>
      </c>
      <c r="K3955" s="181">
        <v>4486.5337084226348</v>
      </c>
      <c r="L3955" s="181">
        <v>4451.415173275117</v>
      </c>
      <c r="M3955" s="181">
        <v>4414.7388898818499</v>
      </c>
      <c r="N3955" s="181">
        <v>4376.4348938040412</v>
      </c>
      <c r="O3955" s="181">
        <v>4336.4886630869596</v>
      </c>
      <c r="P3955" s="181">
        <v>4295.0626205471672</v>
      </c>
      <c r="Q3955" s="181">
        <v>4252.2836330335731</v>
      </c>
      <c r="R3955" s="181">
        <v>4207.9882350891112</v>
      </c>
      <c r="S3955" s="181">
        <v>4162.1222792603139</v>
      </c>
      <c r="T3955" s="181">
        <v>4114.6313099212512</v>
      </c>
      <c r="U3955" s="181">
        <v>4065.6071884482499</v>
      </c>
      <c r="V3955" s="181">
        <v>4015.1703955535836</v>
      </c>
      <c r="W3955" s="181">
        <v>3963.3239654440022</v>
      </c>
      <c r="X3955" s="181">
        <v>3910.0784082572882</v>
      </c>
      <c r="Y3955" s="181">
        <v>3855.3160027573858</v>
      </c>
    </row>
    <row r="3956" spans="1:25" x14ac:dyDescent="0.25">
      <c r="A3956" s="178" t="s">
        <v>3452</v>
      </c>
      <c r="B3956" s="178" t="s">
        <v>634</v>
      </c>
      <c r="C3956" s="178" t="s">
        <v>565</v>
      </c>
      <c r="D3956" s="178" t="s">
        <v>566</v>
      </c>
      <c r="E3956" s="181">
        <v>1052.7422131233366</v>
      </c>
      <c r="F3956" s="181">
        <v>1077.0500940717307</v>
      </c>
      <c r="G3956" s="181">
        <v>1095.7812365635532</v>
      </c>
      <c r="H3956" s="181">
        <v>1110.7037485297706</v>
      </c>
      <c r="I3956" s="181">
        <v>1122.6419773903103</v>
      </c>
      <c r="J3956" s="182">
        <v>1132.2237519250862</v>
      </c>
      <c r="K3956" s="181">
        <v>1139.9509972253998</v>
      </c>
      <c r="L3956" s="181">
        <v>1146.2241915572195</v>
      </c>
      <c r="M3956" s="181">
        <v>1151.3188839892691</v>
      </c>
      <c r="N3956" s="181">
        <v>1155.4433039998989</v>
      </c>
      <c r="O3956" s="181">
        <v>1158.7627562694213</v>
      </c>
      <c r="P3956" s="181">
        <v>1161.4640699781514</v>
      </c>
      <c r="Q3956" s="181">
        <v>1163.7248880867458</v>
      </c>
      <c r="R3956" s="181">
        <v>1165.6528556731898</v>
      </c>
      <c r="S3956" s="181">
        <v>1167.3842131625008</v>
      </c>
      <c r="T3956" s="181">
        <v>1169.0226788581822</v>
      </c>
      <c r="U3956" s="181">
        <v>1170.5381422850487</v>
      </c>
      <c r="V3956" s="181">
        <v>1171.9126624374978</v>
      </c>
      <c r="W3956" s="181">
        <v>1173.2571847638667</v>
      </c>
      <c r="X3956" s="181">
        <v>1174.6808525273516</v>
      </c>
      <c r="Y3956" s="181">
        <v>1176.2162756021098</v>
      </c>
    </row>
    <row r="3957" spans="1:25" x14ac:dyDescent="0.25">
      <c r="A3957" s="178" t="s">
        <v>3452</v>
      </c>
      <c r="B3957" s="178" t="s">
        <v>636</v>
      </c>
      <c r="C3957" s="178" t="s">
        <v>565</v>
      </c>
      <c r="D3957" s="178" t="s">
        <v>566</v>
      </c>
      <c r="E3957" s="181">
        <v>2475.7954185354556</v>
      </c>
      <c r="F3957" s="181">
        <v>2486.7393663749349</v>
      </c>
      <c r="G3957" s="181">
        <v>2498.1441025304503</v>
      </c>
      <c r="H3957" s="181">
        <v>2510.6172554715968</v>
      </c>
      <c r="I3957" s="181">
        <v>2523.6450170312896</v>
      </c>
      <c r="J3957" s="182">
        <v>2536.7173783688622</v>
      </c>
      <c r="K3957" s="181">
        <v>2549.5001731554066</v>
      </c>
      <c r="L3957" s="181">
        <v>2561.7844030021738</v>
      </c>
      <c r="M3957" s="181">
        <v>2573.3402859170046</v>
      </c>
      <c r="N3957" s="181">
        <v>2583.9757506028127</v>
      </c>
      <c r="O3957" s="181">
        <v>2593.5312995705358</v>
      </c>
      <c r="P3957" s="181">
        <v>2602.027652996544</v>
      </c>
      <c r="Q3957" s="181">
        <v>2609.5174176550836</v>
      </c>
      <c r="R3957" s="181">
        <v>2615.8993198472649</v>
      </c>
      <c r="S3957" s="181">
        <v>2621.1255623859961</v>
      </c>
      <c r="T3957" s="181">
        <v>2625.0811292312105</v>
      </c>
      <c r="U3957" s="181">
        <v>2627.9434693829826</v>
      </c>
      <c r="V3957" s="181">
        <v>2629.9773388133335</v>
      </c>
      <c r="W3957" s="181">
        <v>2631.1817070248558</v>
      </c>
      <c r="X3957" s="181">
        <v>2631.5557118407587</v>
      </c>
      <c r="Y3957" s="181">
        <v>2630.9643645327296</v>
      </c>
    </row>
    <row r="3958" spans="1:25" x14ac:dyDescent="0.25">
      <c r="A3958" s="178" t="s">
        <v>3452</v>
      </c>
      <c r="B3958" s="178" t="s">
        <v>641</v>
      </c>
      <c r="C3958" s="178" t="s">
        <v>565</v>
      </c>
      <c r="D3958" s="178" t="s">
        <v>566</v>
      </c>
      <c r="E3958" s="181">
        <v>1453.2346433580562</v>
      </c>
      <c r="F3958" s="181">
        <v>1476.544070239649</v>
      </c>
      <c r="G3958" s="181">
        <v>1494.397795041169</v>
      </c>
      <c r="H3958" s="181">
        <v>1508.673563497701</v>
      </c>
      <c r="I3958" s="181">
        <v>1520.2263430069781</v>
      </c>
      <c r="J3958" s="182">
        <v>1529.6797959272515</v>
      </c>
      <c r="K3958" s="181">
        <v>1537.5274108453434</v>
      </c>
      <c r="L3958" s="181">
        <v>1544.1676673098491</v>
      </c>
      <c r="M3958" s="181">
        <v>1549.8499709917155</v>
      </c>
      <c r="N3958" s="181">
        <v>1554.7819428370524</v>
      </c>
      <c r="O3958" s="181">
        <v>1559.132035958359</v>
      </c>
      <c r="P3958" s="181">
        <v>1563.0962507111769</v>
      </c>
      <c r="Q3958" s="181">
        <v>1566.8289882808206</v>
      </c>
      <c r="R3958" s="181">
        <v>1570.3745991982562</v>
      </c>
      <c r="S3958" s="181">
        <v>1573.8622014844268</v>
      </c>
      <c r="T3958" s="181">
        <v>1577.5763234958529</v>
      </c>
      <c r="U3958" s="181">
        <v>1581.4377960385611</v>
      </c>
      <c r="V3958" s="181">
        <v>1585.1930690365521</v>
      </c>
      <c r="W3958" s="181">
        <v>1588.9130969379312</v>
      </c>
      <c r="X3958" s="181">
        <v>1592.7085998444654</v>
      </c>
      <c r="Y3958" s="181">
        <v>1596.7927635430378</v>
      </c>
    </row>
    <row r="3959" spans="1:25" x14ac:dyDescent="0.25">
      <c r="A3959" s="178" t="s">
        <v>3452</v>
      </c>
      <c r="B3959" s="178" t="s">
        <v>643</v>
      </c>
      <c r="C3959" s="178" t="s">
        <v>565</v>
      </c>
      <c r="D3959" s="178" t="s">
        <v>566</v>
      </c>
      <c r="E3959" s="181">
        <v>553.82337672445726</v>
      </c>
      <c r="F3959" s="181">
        <v>565.12070539389254</v>
      </c>
      <c r="G3959" s="181">
        <v>574.4733526832855</v>
      </c>
      <c r="H3959" s="181">
        <v>582.5720769745061</v>
      </c>
      <c r="I3959" s="181">
        <v>589.64348907496924</v>
      </c>
      <c r="J3959" s="182">
        <v>595.8380786427756</v>
      </c>
      <c r="K3959" s="181">
        <v>601.28435074645165</v>
      </c>
      <c r="L3959" s="181">
        <v>606.09141300825058</v>
      </c>
      <c r="M3959" s="181">
        <v>610.32350432561452</v>
      </c>
      <c r="N3959" s="181">
        <v>614.02392909761124</v>
      </c>
      <c r="O3959" s="181">
        <v>617.20930955710446</v>
      </c>
      <c r="P3959" s="181">
        <v>619.92466623870951</v>
      </c>
      <c r="Q3959" s="181">
        <v>622.20971118933471</v>
      </c>
      <c r="R3959" s="181">
        <v>624.0569861728643</v>
      </c>
      <c r="S3959" s="181">
        <v>625.46797999128034</v>
      </c>
      <c r="T3959" s="181">
        <v>626.45127100607874</v>
      </c>
      <c r="U3959" s="181">
        <v>627.0874928857877</v>
      </c>
      <c r="V3959" s="181">
        <v>627.44559966741417</v>
      </c>
      <c r="W3959" s="181">
        <v>627.53703343662778</v>
      </c>
      <c r="X3959" s="181">
        <v>627.36923828155295</v>
      </c>
      <c r="Y3959" s="181">
        <v>626.95715314373388</v>
      </c>
    </row>
    <row r="3960" spans="1:25" x14ac:dyDescent="0.25">
      <c r="A3960" s="178" t="s">
        <v>3452</v>
      </c>
      <c r="B3960" s="178" t="s">
        <v>652</v>
      </c>
      <c r="C3960" s="178" t="s">
        <v>565</v>
      </c>
      <c r="D3960" s="178" t="s">
        <v>566</v>
      </c>
      <c r="E3960" s="181">
        <v>5383.1847880669648</v>
      </c>
      <c r="F3960" s="181">
        <v>5356.052904210801</v>
      </c>
      <c r="G3960" s="181">
        <v>5340.848652874497</v>
      </c>
      <c r="H3960" s="181">
        <v>5337.7434626281029</v>
      </c>
      <c r="I3960" s="181">
        <v>5343.7814700616909</v>
      </c>
      <c r="J3960" s="182">
        <v>5356.5052737725273</v>
      </c>
      <c r="K3960" s="181">
        <v>5374.1438562119165</v>
      </c>
      <c r="L3960" s="181">
        <v>5395.4726572926074</v>
      </c>
      <c r="M3960" s="181">
        <v>5419.3987630146748</v>
      </c>
      <c r="N3960" s="181">
        <v>5445.0660873048118</v>
      </c>
      <c r="O3960" s="181">
        <v>5471.8632445147086</v>
      </c>
      <c r="P3960" s="181">
        <v>5499.5952181262155</v>
      </c>
      <c r="Q3960" s="181">
        <v>5528.1837743936758</v>
      </c>
      <c r="R3960" s="181">
        <v>5557.2921257663093</v>
      </c>
      <c r="S3960" s="181">
        <v>5586.7963169560144</v>
      </c>
      <c r="T3960" s="181">
        <v>5616.6387048247489</v>
      </c>
      <c r="U3960" s="181">
        <v>5646.3674948387015</v>
      </c>
      <c r="V3960" s="181">
        <v>5675.5533165010047</v>
      </c>
      <c r="W3960" s="181">
        <v>5704.2243370161214</v>
      </c>
      <c r="X3960" s="181">
        <v>5732.4107113875834</v>
      </c>
      <c r="Y3960" s="181">
        <v>5759.9322283301253</v>
      </c>
    </row>
    <row r="3961" spans="1:25" x14ac:dyDescent="0.25">
      <c r="A3961" s="178" t="s">
        <v>3452</v>
      </c>
      <c r="B3961" s="178" t="s">
        <v>654</v>
      </c>
      <c r="C3961" s="178" t="s">
        <v>565</v>
      </c>
      <c r="D3961" s="178" t="s">
        <v>566</v>
      </c>
      <c r="E3961" s="181">
        <v>4472.4737769954554</v>
      </c>
      <c r="F3961" s="181">
        <v>4507.7473445387996</v>
      </c>
      <c r="G3961" s="181">
        <v>4538.2307006668307</v>
      </c>
      <c r="H3961" s="181">
        <v>4567.882136459586</v>
      </c>
      <c r="I3961" s="181">
        <v>4597.4801074419247</v>
      </c>
      <c r="J3961" s="182">
        <v>4627.4780618090226</v>
      </c>
      <c r="K3961" s="181">
        <v>4658.2110813531644</v>
      </c>
      <c r="L3961" s="181">
        <v>4689.9194475723498</v>
      </c>
      <c r="M3961" s="181">
        <v>4722.5924906460705</v>
      </c>
      <c r="N3961" s="181">
        <v>4756.1880228561604</v>
      </c>
      <c r="O3961" s="181">
        <v>4790.5856405231143</v>
      </c>
      <c r="P3961" s="181">
        <v>4825.8382274876667</v>
      </c>
      <c r="Q3961" s="181">
        <v>4862.0047474505591</v>
      </c>
      <c r="R3961" s="181">
        <v>4898.8289916679705</v>
      </c>
      <c r="S3961" s="181">
        <v>4936.0821240387577</v>
      </c>
      <c r="T3961" s="181">
        <v>4973.2021605590817</v>
      </c>
      <c r="U3961" s="181">
        <v>5009.7493341747977</v>
      </c>
      <c r="V3961" s="181">
        <v>5045.6525394765249</v>
      </c>
      <c r="W3961" s="181">
        <v>5080.8462774367799</v>
      </c>
      <c r="X3961" s="181">
        <v>5115.1583901052145</v>
      </c>
      <c r="Y3961" s="181">
        <v>5147.8959285170113</v>
      </c>
    </row>
    <row r="3962" spans="1:25" x14ac:dyDescent="0.25">
      <c r="A3962" s="178" t="s">
        <v>3452</v>
      </c>
      <c r="B3962" s="178" t="s">
        <v>656</v>
      </c>
      <c r="C3962" s="178" t="s">
        <v>565</v>
      </c>
      <c r="D3962" s="178" t="s">
        <v>566</v>
      </c>
      <c r="E3962" s="181">
        <v>2143.3466372689795</v>
      </c>
      <c r="F3962" s="181">
        <v>2164.8333684344739</v>
      </c>
      <c r="G3962" s="181">
        <v>2180.6679035779262</v>
      </c>
      <c r="H3962" s="181">
        <v>2193.648634981012</v>
      </c>
      <c r="I3962" s="181">
        <v>2204.5784056281241</v>
      </c>
      <c r="J3962" s="182">
        <v>2213.9755290917801</v>
      </c>
      <c r="K3962" s="181">
        <v>2222.2686084852835</v>
      </c>
      <c r="L3962" s="181">
        <v>2229.7909216218341</v>
      </c>
      <c r="M3962" s="181">
        <v>2236.7010239933616</v>
      </c>
      <c r="N3962" s="181">
        <v>2243.0830402388005</v>
      </c>
      <c r="O3962" s="181">
        <v>2248.9607832383476</v>
      </c>
      <c r="P3962" s="181">
        <v>2254.4449487031143</v>
      </c>
      <c r="Q3962" s="181">
        <v>2259.6271170457112</v>
      </c>
      <c r="R3962" s="181">
        <v>2264.4338884012764</v>
      </c>
      <c r="S3962" s="181">
        <v>2268.8308104929888</v>
      </c>
      <c r="T3962" s="181">
        <v>2272.7150435279377</v>
      </c>
      <c r="U3962" s="181">
        <v>2276.1151247209536</v>
      </c>
      <c r="V3962" s="181">
        <v>2279.1139468988604</v>
      </c>
      <c r="W3962" s="181">
        <v>2281.6739989919515</v>
      </c>
      <c r="X3962" s="181">
        <v>2283.7554971546556</v>
      </c>
      <c r="Y3962" s="181">
        <v>2285.1998918090349</v>
      </c>
    </row>
    <row r="3963" spans="1:25" x14ac:dyDescent="0.25">
      <c r="A3963" s="178" t="s">
        <v>3452</v>
      </c>
      <c r="B3963" s="178" t="s">
        <v>777</v>
      </c>
      <c r="C3963" s="178" t="s">
        <v>218</v>
      </c>
      <c r="D3963" s="178" t="s">
        <v>3471</v>
      </c>
      <c r="E3963" s="181">
        <v>54051.357782464605</v>
      </c>
      <c r="F3963" s="181">
        <v>55190.594261156184</v>
      </c>
      <c r="G3963" s="181">
        <v>56069.597021869085</v>
      </c>
      <c r="H3963" s="181">
        <v>56768.620159510341</v>
      </c>
      <c r="I3963" s="181">
        <v>57322.997459512313</v>
      </c>
      <c r="J3963" s="182">
        <v>57757.253016764538</v>
      </c>
      <c r="K3963" s="181">
        <v>58091.282602375526</v>
      </c>
      <c r="L3963" s="181">
        <v>58341.591698940261</v>
      </c>
      <c r="M3963" s="181">
        <v>58519.237465620543</v>
      </c>
      <c r="N3963" s="181">
        <v>58632.087990828652</v>
      </c>
      <c r="O3963" s="181">
        <v>58686.691234756974</v>
      </c>
      <c r="P3963" s="181">
        <v>58691.55498113572</v>
      </c>
      <c r="Q3963" s="181">
        <v>58654.287338711583</v>
      </c>
      <c r="R3963" s="181">
        <v>58578.074219056187</v>
      </c>
      <c r="S3963" s="181">
        <v>58466.800006610611</v>
      </c>
      <c r="T3963" s="181">
        <v>58324.062121335279</v>
      </c>
      <c r="U3963" s="181">
        <v>58152.273775608686</v>
      </c>
      <c r="V3963" s="181">
        <v>57953.286341527448</v>
      </c>
      <c r="W3963" s="181">
        <v>57729.516860294993</v>
      </c>
      <c r="X3963" s="181">
        <v>57483.191860979081</v>
      </c>
      <c r="Y3963" s="181">
        <v>57214.576295736733</v>
      </c>
    </row>
    <row r="3964" spans="1:25" x14ac:dyDescent="0.25">
      <c r="A3964" s="178" t="s">
        <v>3452</v>
      </c>
      <c r="B3964" s="178" t="s">
        <v>777</v>
      </c>
      <c r="C3964" s="178" t="s">
        <v>240</v>
      </c>
      <c r="D3964" s="178" t="s">
        <v>241</v>
      </c>
      <c r="E3964" s="181">
        <v>17115.295238095045</v>
      </c>
      <c r="F3964" s="181">
        <v>17807.656379073393</v>
      </c>
      <c r="G3964" s="181">
        <v>18441.811617177213</v>
      </c>
      <c r="H3964" s="181">
        <v>19040.737269879319</v>
      </c>
      <c r="I3964" s="181">
        <v>19613.847409914335</v>
      </c>
      <c r="J3964" s="182">
        <v>20167.524210654854</v>
      </c>
      <c r="K3964" s="181">
        <v>20707.012299222595</v>
      </c>
      <c r="L3964" s="181">
        <v>21236.753469955369</v>
      </c>
      <c r="M3964" s="181">
        <v>21759.537311258442</v>
      </c>
      <c r="N3964" s="181">
        <v>22277.179758976185</v>
      </c>
      <c r="O3964" s="181">
        <v>22791.142108843684</v>
      </c>
      <c r="P3964" s="181">
        <v>23303.794872506234</v>
      </c>
      <c r="Q3964" s="181">
        <v>23817.360751097422</v>
      </c>
      <c r="R3964" s="181">
        <v>24332.4322402699</v>
      </c>
      <c r="S3964" s="181">
        <v>24849.955822226708</v>
      </c>
      <c r="T3964" s="181">
        <v>25370.845588267606</v>
      </c>
      <c r="U3964" s="181">
        <v>25895.579091601961</v>
      </c>
      <c r="V3964" s="181">
        <v>26424.427754587916</v>
      </c>
      <c r="W3964" s="181">
        <v>26957.95847044238</v>
      </c>
      <c r="X3964" s="181">
        <v>27496.708341687983</v>
      </c>
      <c r="Y3964" s="181">
        <v>28040.312135368862</v>
      </c>
    </row>
    <row r="3965" spans="1:25" x14ac:dyDescent="0.25">
      <c r="A3965" s="178" t="s">
        <v>3452</v>
      </c>
      <c r="B3965" s="178" t="s">
        <v>779</v>
      </c>
      <c r="C3965" s="178" t="s">
        <v>218</v>
      </c>
      <c r="D3965" s="178" t="s">
        <v>3472</v>
      </c>
      <c r="E3965" s="181">
        <v>1646.5635985825504</v>
      </c>
      <c r="F3965" s="181">
        <v>1680.185502077554</v>
      </c>
      <c r="G3965" s="181">
        <v>1716.3307031015602</v>
      </c>
      <c r="H3965" s="181">
        <v>1755.5860260141969</v>
      </c>
      <c r="I3965" s="181">
        <v>1797.5507512731724</v>
      </c>
      <c r="J3965" s="182">
        <v>1841.8722941347739</v>
      </c>
      <c r="K3965" s="181">
        <v>1888.3133704159738</v>
      </c>
      <c r="L3965" s="181">
        <v>1936.7428866982837</v>
      </c>
      <c r="M3965" s="181">
        <v>1987.0225625756461</v>
      </c>
      <c r="N3965" s="181">
        <v>2039.0640139711261</v>
      </c>
      <c r="O3965" s="181">
        <v>2092.8327042914607</v>
      </c>
      <c r="P3965" s="181">
        <v>2148.411451636031</v>
      </c>
      <c r="Q3965" s="181">
        <v>2205.9083660205265</v>
      </c>
      <c r="R3965" s="181">
        <v>2265.2998985326303</v>
      </c>
      <c r="S3965" s="181">
        <v>2326.6100741015866</v>
      </c>
      <c r="T3965" s="181">
        <v>2389.7709636628888</v>
      </c>
      <c r="U3965" s="181">
        <v>2454.4307134463747</v>
      </c>
      <c r="V3965" s="181">
        <v>2520.3171998741973</v>
      </c>
      <c r="W3965" s="181">
        <v>2587.4245625059584</v>
      </c>
      <c r="X3965" s="181">
        <v>2655.7032945538622</v>
      </c>
      <c r="Y3965" s="181">
        <v>2724.854715728165</v>
      </c>
    </row>
    <row r="3966" spans="1:25" x14ac:dyDescent="0.25">
      <c r="A3966" s="178" t="s">
        <v>3452</v>
      </c>
      <c r="B3966" s="178" t="s">
        <v>779</v>
      </c>
      <c r="C3966" s="178" t="s">
        <v>240</v>
      </c>
      <c r="D3966" s="178" t="s">
        <v>241</v>
      </c>
      <c r="E3966" s="181">
        <v>4446.7381134559619</v>
      </c>
      <c r="F3966" s="181">
        <v>4392.1697310689706</v>
      </c>
      <c r="G3966" s="181">
        <v>4342.9186272552952</v>
      </c>
      <c r="H3966" s="181">
        <v>4299.9328626539254</v>
      </c>
      <c r="I3966" s="181">
        <v>4261.667466966649</v>
      </c>
      <c r="J3966" s="182">
        <v>4226.8491846274364</v>
      </c>
      <c r="K3966" s="181">
        <v>4194.59605675897</v>
      </c>
      <c r="L3966" s="181">
        <v>4164.3467498485224</v>
      </c>
      <c r="M3966" s="181">
        <v>4135.5811990881202</v>
      </c>
      <c r="N3966" s="181">
        <v>4107.9339562334135</v>
      </c>
      <c r="O3966" s="181">
        <v>4081.1818336159713</v>
      </c>
      <c r="P3966" s="181">
        <v>4055.3442732483522</v>
      </c>
      <c r="Q3966" s="181">
        <v>4030.4782048430884</v>
      </c>
      <c r="R3966" s="181">
        <v>4006.3939708665616</v>
      </c>
      <c r="S3966" s="181">
        <v>3983.0007776499201</v>
      </c>
      <c r="T3966" s="181">
        <v>3960.0612745236526</v>
      </c>
      <c r="U3966" s="181">
        <v>3936.9077777259586</v>
      </c>
      <c r="V3966" s="181">
        <v>3913.078018025853</v>
      </c>
      <c r="W3966" s="181">
        <v>3888.5692634711399</v>
      </c>
      <c r="X3966" s="181">
        <v>3863.3186769769895</v>
      </c>
      <c r="Y3966" s="181">
        <v>3836.9237759227735</v>
      </c>
    </row>
    <row r="3967" spans="1:25" x14ac:dyDescent="0.25">
      <c r="A3967" s="178" t="s">
        <v>3452</v>
      </c>
      <c r="B3967" s="178" t="s">
        <v>783</v>
      </c>
      <c r="C3967" s="178" t="s">
        <v>218</v>
      </c>
      <c r="D3967" s="178" t="s">
        <v>3473</v>
      </c>
      <c r="E3967" s="181">
        <v>10687.37414345809</v>
      </c>
      <c r="F3967" s="181">
        <v>10500.752757568305</v>
      </c>
      <c r="G3967" s="181">
        <v>10358.948145724302</v>
      </c>
      <c r="H3967" s="181">
        <v>10255.009731842309</v>
      </c>
      <c r="I3967" s="181">
        <v>10179.190236459031</v>
      </c>
      <c r="J3967" s="182">
        <v>10124.024509858613</v>
      </c>
      <c r="K3967" s="181">
        <v>10084.151289915771</v>
      </c>
      <c r="L3967" s="181">
        <v>10055.73835078019</v>
      </c>
      <c r="M3967" s="181">
        <v>10035.621863542168</v>
      </c>
      <c r="N3967" s="181">
        <v>10021.437916390782</v>
      </c>
      <c r="O3967" s="181">
        <v>10011.507526967414</v>
      </c>
      <c r="P3967" s="181">
        <v>10004.966622651113</v>
      </c>
      <c r="Q3967" s="181">
        <v>10001.194277567478</v>
      </c>
      <c r="R3967" s="181">
        <v>9999.1125230794332</v>
      </c>
      <c r="S3967" s="181">
        <v>9998.0448010568598</v>
      </c>
      <c r="T3967" s="181">
        <v>9997.4735981233207</v>
      </c>
      <c r="U3967" s="181">
        <v>9996.8767922467068</v>
      </c>
      <c r="V3967" s="181">
        <v>9995.8101087294144</v>
      </c>
      <c r="W3967" s="181">
        <v>9993.9704895705381</v>
      </c>
      <c r="X3967" s="181">
        <v>9991.0412520477039</v>
      </c>
      <c r="Y3967" s="181">
        <v>9986.4057893466797</v>
      </c>
    </row>
    <row r="3968" spans="1:25" x14ac:dyDescent="0.25">
      <c r="A3968" s="178" t="s">
        <v>3452</v>
      </c>
      <c r="B3968" s="178" t="s">
        <v>783</v>
      </c>
      <c r="C3968" s="178" t="s">
        <v>240</v>
      </c>
      <c r="D3968" s="178" t="s">
        <v>241</v>
      </c>
      <c r="E3968" s="181">
        <v>19770.830054900242</v>
      </c>
      <c r="F3968" s="181">
        <v>19522.735422037742</v>
      </c>
      <c r="G3968" s="181">
        <v>19355.51625531106</v>
      </c>
      <c r="H3968" s="181">
        <v>19257.351600537579</v>
      </c>
      <c r="I3968" s="181">
        <v>19210.895677596774</v>
      </c>
      <c r="J3968" s="182">
        <v>19202.774711570168</v>
      </c>
      <c r="K3968" s="181">
        <v>19223.350441424147</v>
      </c>
      <c r="L3968" s="181">
        <v>19265.715447707375</v>
      </c>
      <c r="M3968" s="181">
        <v>19324.106684354221</v>
      </c>
      <c r="N3968" s="181">
        <v>19394.190252170902</v>
      </c>
      <c r="O3968" s="181">
        <v>19472.874993100453</v>
      </c>
      <c r="P3968" s="181">
        <v>19558.59888375317</v>
      </c>
      <c r="Q3968" s="181">
        <v>19650.244981144693</v>
      </c>
      <c r="R3968" s="181">
        <v>19745.770319573956</v>
      </c>
      <c r="S3968" s="181">
        <v>19843.886470349647</v>
      </c>
      <c r="T3968" s="181">
        <v>19943.595639216728</v>
      </c>
      <c r="U3968" s="181">
        <v>20043.870192699233</v>
      </c>
      <c r="V3968" s="181">
        <v>20143.818267404939</v>
      </c>
      <c r="W3968" s="181">
        <v>20242.815794667658</v>
      </c>
      <c r="X3968" s="181">
        <v>20340.198284238155</v>
      </c>
      <c r="Y3968" s="181">
        <v>20434.674077997777</v>
      </c>
    </row>
    <row r="3969" spans="1:25" x14ac:dyDescent="0.25">
      <c r="A3969" s="178" t="s">
        <v>3452</v>
      </c>
      <c r="B3969" s="178" t="s">
        <v>790</v>
      </c>
      <c r="C3969" s="178" t="s">
        <v>218</v>
      </c>
      <c r="D3969" s="178" t="s">
        <v>3474</v>
      </c>
      <c r="E3969" s="181">
        <v>2768.5462413816695</v>
      </c>
      <c r="F3969" s="181">
        <v>2796.8123843069657</v>
      </c>
      <c r="G3969" s="181">
        <v>2823.8576292499692</v>
      </c>
      <c r="H3969" s="181">
        <v>2851.5008777487587</v>
      </c>
      <c r="I3969" s="181">
        <v>2879.6189401039433</v>
      </c>
      <c r="J3969" s="182">
        <v>2907.9838945024039</v>
      </c>
      <c r="K3969" s="181">
        <v>2936.4614521195303</v>
      </c>
      <c r="L3969" s="181">
        <v>2965.0002591161424</v>
      </c>
      <c r="M3969" s="181">
        <v>2993.4709222457436</v>
      </c>
      <c r="N3969" s="181">
        <v>3021.7519207523837</v>
      </c>
      <c r="O3969" s="181">
        <v>3049.7811974014598</v>
      </c>
      <c r="P3969" s="181">
        <v>3077.6575208279546</v>
      </c>
      <c r="Q3969" s="181">
        <v>3105.4880142378424</v>
      </c>
      <c r="R3969" s="181">
        <v>3133.1939508054206</v>
      </c>
      <c r="S3969" s="181">
        <v>3160.7973924390776</v>
      </c>
      <c r="T3969" s="181">
        <v>3188.2962381998623</v>
      </c>
      <c r="U3969" s="181">
        <v>3215.5922283837299</v>
      </c>
      <c r="V3969" s="181">
        <v>3242.6163338588281</v>
      </c>
      <c r="W3969" s="181">
        <v>3269.3803060499072</v>
      </c>
      <c r="X3969" s="181">
        <v>3295.9113416349078</v>
      </c>
      <c r="Y3969" s="181">
        <v>3322.084241356707</v>
      </c>
    </row>
    <row r="3970" spans="1:25" x14ac:dyDescent="0.25">
      <c r="A3970" s="178" t="s">
        <v>3452</v>
      </c>
      <c r="B3970" s="178" t="s">
        <v>790</v>
      </c>
      <c r="C3970" s="178" t="s">
        <v>240</v>
      </c>
      <c r="D3970" s="178" t="s">
        <v>241</v>
      </c>
      <c r="E3970" s="181">
        <v>5048.1659942191154</v>
      </c>
      <c r="F3970" s="181">
        <v>5058.1431447038567</v>
      </c>
      <c r="G3970" s="181">
        <v>5065.4322962295137</v>
      </c>
      <c r="H3970" s="181">
        <v>5073.3306018751482</v>
      </c>
      <c r="I3970" s="181">
        <v>5081.6015864801475</v>
      </c>
      <c r="J3970" s="182">
        <v>5089.8328910157206</v>
      </c>
      <c r="K3970" s="181">
        <v>5097.7879613700106</v>
      </c>
      <c r="L3970" s="181">
        <v>5105.3807350097095</v>
      </c>
      <c r="M3970" s="181">
        <v>5112.3947454523495</v>
      </c>
      <c r="N3970" s="181">
        <v>5118.6340232949069</v>
      </c>
      <c r="O3970" s="181">
        <v>5124.0090856373699</v>
      </c>
      <c r="P3970" s="181">
        <v>5128.7016429228443</v>
      </c>
      <c r="Q3970" s="181">
        <v>5132.9015989370946</v>
      </c>
      <c r="R3970" s="181">
        <v>5136.488225889736</v>
      </c>
      <c r="S3970" s="181">
        <v>5139.5087794862675</v>
      </c>
      <c r="T3970" s="181">
        <v>5141.9702186105715</v>
      </c>
      <c r="U3970" s="181">
        <v>5143.7256529921788</v>
      </c>
      <c r="V3970" s="181">
        <v>5144.6795514209607</v>
      </c>
      <c r="W3970" s="181">
        <v>5144.866870912816</v>
      </c>
      <c r="X3970" s="181">
        <v>5144.3458291881998</v>
      </c>
      <c r="Y3970" s="181">
        <v>5142.9371018000638</v>
      </c>
    </row>
    <row r="3971" spans="1:25" x14ac:dyDescent="0.25">
      <c r="A3971" s="178" t="s">
        <v>3452</v>
      </c>
      <c r="B3971" s="178" t="s">
        <v>792</v>
      </c>
      <c r="C3971" s="178" t="s">
        <v>218</v>
      </c>
      <c r="D3971" s="178" t="s">
        <v>3475</v>
      </c>
      <c r="E3971" s="181">
        <v>76202.194118496947</v>
      </c>
      <c r="F3971" s="181">
        <v>76696.204484413436</v>
      </c>
      <c r="G3971" s="181">
        <v>77082.516964307812</v>
      </c>
      <c r="H3971" s="181">
        <v>77414.643675759857</v>
      </c>
      <c r="I3971" s="181">
        <v>77696.736325536782</v>
      </c>
      <c r="J3971" s="182">
        <v>77927.595617013692</v>
      </c>
      <c r="K3971" s="181">
        <v>78107.550796782278</v>
      </c>
      <c r="L3971" s="181">
        <v>78238.208998739545</v>
      </c>
      <c r="M3971" s="181">
        <v>78318.526558206737</v>
      </c>
      <c r="N3971" s="181">
        <v>78347.000020151376</v>
      </c>
      <c r="O3971" s="181">
        <v>78323.027572068997</v>
      </c>
      <c r="P3971" s="181">
        <v>78250.505778833482</v>
      </c>
      <c r="Q3971" s="181">
        <v>78133.565182204053</v>
      </c>
      <c r="R3971" s="181">
        <v>77971.58716577095</v>
      </c>
      <c r="S3971" s="181">
        <v>77766.063790332031</v>
      </c>
      <c r="T3971" s="181">
        <v>77517.060750305231</v>
      </c>
      <c r="U3971" s="181">
        <v>77227.165038374733</v>
      </c>
      <c r="V3971" s="181">
        <v>76900.173350803918</v>
      </c>
      <c r="W3971" s="181">
        <v>76537.198614472843</v>
      </c>
      <c r="X3971" s="181">
        <v>76139.445401459059</v>
      </c>
      <c r="Y3971" s="181">
        <v>75704.264098200496</v>
      </c>
    </row>
    <row r="3972" spans="1:25" x14ac:dyDescent="0.25">
      <c r="A3972" s="178" t="s">
        <v>3452</v>
      </c>
      <c r="B3972" s="178" t="s">
        <v>792</v>
      </c>
      <c r="C3972" s="178" t="s">
        <v>560</v>
      </c>
      <c r="D3972" s="178" t="s">
        <v>933</v>
      </c>
      <c r="E3972" s="181">
        <v>3623.4868917288622</v>
      </c>
      <c r="F3972" s="181">
        <v>3690.0034021869451</v>
      </c>
      <c r="G3972" s="181">
        <v>3752.3423725474886</v>
      </c>
      <c r="H3972" s="181">
        <v>3812.9698009202298</v>
      </c>
      <c r="I3972" s="181">
        <v>3872.0120399620919</v>
      </c>
      <c r="J3972" s="182">
        <v>3929.3333593270336</v>
      </c>
      <c r="K3972" s="181">
        <v>3984.8712556226978</v>
      </c>
      <c r="L3972" s="181">
        <v>4038.627991052952</v>
      </c>
      <c r="M3972" s="181">
        <v>4090.469277845868</v>
      </c>
      <c r="N3972" s="181">
        <v>4140.2319696964487</v>
      </c>
      <c r="O3972" s="181">
        <v>4187.7953060635209</v>
      </c>
      <c r="P3972" s="181">
        <v>4233.2781837086086</v>
      </c>
      <c r="Q3972" s="181">
        <v>4276.8200017908111</v>
      </c>
      <c r="R3972" s="181">
        <v>4318.3056844774565</v>
      </c>
      <c r="S3972" s="181">
        <v>4357.7348389181334</v>
      </c>
      <c r="T3972" s="181">
        <v>4395.0281033161618</v>
      </c>
      <c r="U3972" s="181">
        <v>4430.2489157514137</v>
      </c>
      <c r="V3972" s="181">
        <v>4463.5358821441423</v>
      </c>
      <c r="W3972" s="181">
        <v>4494.8784281085163</v>
      </c>
      <c r="X3972" s="181">
        <v>4524.2726870554334</v>
      </c>
      <c r="Y3972" s="181">
        <v>4551.48464555998</v>
      </c>
    </row>
    <row r="3973" spans="1:25" x14ac:dyDescent="0.25">
      <c r="A3973" s="178" t="s">
        <v>3452</v>
      </c>
      <c r="B3973" s="178" t="s">
        <v>792</v>
      </c>
      <c r="C3973" s="178" t="s">
        <v>475</v>
      </c>
      <c r="D3973" s="178" t="s">
        <v>3476</v>
      </c>
      <c r="E3973" s="181">
        <v>3200.8485949139445</v>
      </c>
      <c r="F3973" s="181">
        <v>3177.1485999220349</v>
      </c>
      <c r="G3973" s="181">
        <v>3149.0934088217614</v>
      </c>
      <c r="H3973" s="181">
        <v>3119.0244201385754</v>
      </c>
      <c r="I3973" s="181">
        <v>3087.1976325848045</v>
      </c>
      <c r="J3973" s="182">
        <v>3053.6477131518564</v>
      </c>
      <c r="K3973" s="181">
        <v>3018.4686958006951</v>
      </c>
      <c r="L3973" s="181">
        <v>2981.8003169135959</v>
      </c>
      <c r="M3973" s="181">
        <v>2943.6770693647863</v>
      </c>
      <c r="N3973" s="181">
        <v>2904.1164593183712</v>
      </c>
      <c r="O3973" s="181">
        <v>2863.1699248461105</v>
      </c>
      <c r="P3973" s="181">
        <v>2821.050172816937</v>
      </c>
      <c r="Q3973" s="181">
        <v>2777.9683815216845</v>
      </c>
      <c r="R3973" s="181">
        <v>2733.9592169704097</v>
      </c>
      <c r="S3973" s="181">
        <v>2689.1298562696861</v>
      </c>
      <c r="T3973" s="181">
        <v>2643.534328228413</v>
      </c>
      <c r="U3973" s="181">
        <v>2597.3097748532</v>
      </c>
      <c r="V3973" s="181">
        <v>2550.6271397454602</v>
      </c>
      <c r="W3973" s="181">
        <v>2503.5612449707351</v>
      </c>
      <c r="X3973" s="181">
        <v>2456.1866526096278</v>
      </c>
      <c r="Y3973" s="181">
        <v>2408.4520268537176</v>
      </c>
    </row>
    <row r="3974" spans="1:25" x14ac:dyDescent="0.25">
      <c r="A3974" s="178" t="s">
        <v>3452</v>
      </c>
      <c r="B3974" s="178" t="s">
        <v>792</v>
      </c>
      <c r="C3974" s="178" t="s">
        <v>528</v>
      </c>
      <c r="D3974" s="178" t="s">
        <v>3477</v>
      </c>
      <c r="E3974" s="181">
        <v>2200.7743600410545</v>
      </c>
      <c r="F3974" s="181">
        <v>2274.9910489484132</v>
      </c>
      <c r="G3974" s="181">
        <v>2348.3319438776034</v>
      </c>
      <c r="H3974" s="181">
        <v>2422.2808533801076</v>
      </c>
      <c r="I3974" s="181">
        <v>2496.9045016024997</v>
      </c>
      <c r="J3974" s="182">
        <v>2572.1021422910871</v>
      </c>
      <c r="K3974" s="181">
        <v>2647.8155781798773</v>
      </c>
      <c r="L3974" s="181">
        <v>2724.0268991879439</v>
      </c>
      <c r="M3974" s="181">
        <v>2800.6238218090311</v>
      </c>
      <c r="N3974" s="181">
        <v>2877.4674558041247</v>
      </c>
      <c r="O3974" s="181">
        <v>2954.4408140198561</v>
      </c>
      <c r="P3974" s="181">
        <v>3031.5920493926351</v>
      </c>
      <c r="Q3974" s="181">
        <v>3108.9878587333478</v>
      </c>
      <c r="R3974" s="181">
        <v>3186.5118508772771</v>
      </c>
      <c r="S3974" s="181">
        <v>3264.1270850943456</v>
      </c>
      <c r="T3974" s="181">
        <v>3341.7350787589403</v>
      </c>
      <c r="U3974" s="181">
        <v>3419.3424001520052</v>
      </c>
      <c r="V3974" s="181">
        <v>3497.0158164914283</v>
      </c>
      <c r="W3974" s="181">
        <v>3574.708382134746</v>
      </c>
      <c r="X3974" s="181">
        <v>3652.3765360343627</v>
      </c>
      <c r="Y3974" s="181">
        <v>3729.786354452624</v>
      </c>
    </row>
    <row r="3975" spans="1:25" x14ac:dyDescent="0.25">
      <c r="A3975" s="178" t="s">
        <v>3452</v>
      </c>
      <c r="B3975" s="178" t="s">
        <v>792</v>
      </c>
      <c r="C3975" s="178" t="s">
        <v>530</v>
      </c>
      <c r="D3975" s="178" t="s">
        <v>3478</v>
      </c>
      <c r="E3975" s="181">
        <v>4973.8926304676124</v>
      </c>
      <c r="F3975" s="181">
        <v>5101.2796556704307</v>
      </c>
      <c r="G3975" s="181">
        <v>5224.4127166907083</v>
      </c>
      <c r="H3975" s="181">
        <v>5346.6411966588275</v>
      </c>
      <c r="I3975" s="181">
        <v>5468.1073015085922</v>
      </c>
      <c r="J3975" s="182">
        <v>5588.584975787553</v>
      </c>
      <c r="K3975" s="181">
        <v>5707.9470089580154</v>
      </c>
      <c r="L3975" s="181">
        <v>5826.1564599698404</v>
      </c>
      <c r="M3975" s="181">
        <v>5942.9774436881644</v>
      </c>
      <c r="N3975" s="181">
        <v>6058.125636151969</v>
      </c>
      <c r="O3975" s="181">
        <v>6171.3716530578395</v>
      </c>
      <c r="P3975" s="181">
        <v>6282.8359256655613</v>
      </c>
      <c r="Q3975" s="181">
        <v>6392.673692482138</v>
      </c>
      <c r="R3975" s="181">
        <v>6500.6622259913411</v>
      </c>
      <c r="S3975" s="181">
        <v>6606.7469633702185</v>
      </c>
      <c r="T3975" s="181">
        <v>6710.7519153602498</v>
      </c>
      <c r="U3975" s="181">
        <v>6812.7163912399583</v>
      </c>
      <c r="V3975" s="181">
        <v>6912.7980046256762</v>
      </c>
      <c r="W3975" s="181">
        <v>7010.9269293298175</v>
      </c>
      <c r="X3975" s="181">
        <v>7107.0425900409218</v>
      </c>
      <c r="Y3975" s="181">
        <v>7200.7193011344989</v>
      </c>
    </row>
    <row r="3976" spans="1:25" x14ac:dyDescent="0.25">
      <c r="A3976" s="178" t="s">
        <v>3452</v>
      </c>
      <c r="B3976" s="178" t="s">
        <v>792</v>
      </c>
      <c r="C3976" s="178" t="s">
        <v>240</v>
      </c>
      <c r="D3976" s="178" t="s">
        <v>241</v>
      </c>
      <c r="E3976" s="181">
        <v>4549.2175225837073</v>
      </c>
      <c r="F3976" s="181">
        <v>4807.6434297541091</v>
      </c>
      <c r="G3976" s="181">
        <v>5073.4503556634472</v>
      </c>
      <c r="H3976" s="181">
        <v>5350.0741052055628</v>
      </c>
      <c r="I3976" s="181">
        <v>5638.0458770961513</v>
      </c>
      <c r="J3976" s="182">
        <v>5937.5360037852388</v>
      </c>
      <c r="K3976" s="181">
        <v>6248.8075542585557</v>
      </c>
      <c r="L3976" s="181">
        <v>6572.2213298545485</v>
      </c>
      <c r="M3976" s="181">
        <v>6907.9142700169232</v>
      </c>
      <c r="N3976" s="181">
        <v>7255.94451248113</v>
      </c>
      <c r="O3976" s="181">
        <v>7616.4079660073621</v>
      </c>
      <c r="P3976" s="181">
        <v>7989.8207416045298</v>
      </c>
      <c r="Q3976" s="181">
        <v>8376.7715992804551</v>
      </c>
      <c r="R3976" s="181">
        <v>8777.3730731239248</v>
      </c>
      <c r="S3976" s="181">
        <v>9191.945718712308</v>
      </c>
      <c r="T3976" s="181">
        <v>9620.6359560790606</v>
      </c>
      <c r="U3976" s="181">
        <v>10063.886431502262</v>
      </c>
      <c r="V3976" s="181">
        <v>10522.334508954416</v>
      </c>
      <c r="W3976" s="181">
        <v>10996.297932231686</v>
      </c>
      <c r="X3976" s="181">
        <v>11486.105351136024</v>
      </c>
      <c r="Y3976" s="181">
        <v>11991.474240858088</v>
      </c>
    </row>
    <row r="3977" spans="1:25" x14ac:dyDescent="0.25">
      <c r="A3977" s="178" t="s">
        <v>3452</v>
      </c>
      <c r="B3977" s="178" t="s">
        <v>794</v>
      </c>
      <c r="C3977" s="178" t="s">
        <v>218</v>
      </c>
      <c r="D3977" s="178" t="s">
        <v>2652</v>
      </c>
      <c r="E3977" s="181">
        <v>31993.411511435876</v>
      </c>
      <c r="F3977" s="181">
        <v>31986.197847418189</v>
      </c>
      <c r="G3977" s="181">
        <v>31957.628983323742</v>
      </c>
      <c r="H3977" s="181">
        <v>31927.152638862703</v>
      </c>
      <c r="I3977" s="181">
        <v>31893.9732512886</v>
      </c>
      <c r="J3977" s="182">
        <v>31856.00523541771</v>
      </c>
      <c r="K3977" s="181">
        <v>31812.083529151827</v>
      </c>
      <c r="L3977" s="181">
        <v>31761.799829541473</v>
      </c>
      <c r="M3977" s="181">
        <v>31703.884443432962</v>
      </c>
      <c r="N3977" s="181">
        <v>31637.102658620148</v>
      </c>
      <c r="O3977" s="181">
        <v>31560.733379149162</v>
      </c>
      <c r="P3977" s="181">
        <v>31475.717628604507</v>
      </c>
      <c r="Q3977" s="181">
        <v>31383.027862999119</v>
      </c>
      <c r="R3977" s="181">
        <v>31281.688972970511</v>
      </c>
      <c r="S3977" s="181">
        <v>31171.471643558059</v>
      </c>
      <c r="T3977" s="181">
        <v>31051.859981790549</v>
      </c>
      <c r="U3977" s="181">
        <v>30922.998012829426</v>
      </c>
      <c r="V3977" s="181">
        <v>30785.440883542797</v>
      </c>
      <c r="W3977" s="181">
        <v>30639.179596809583</v>
      </c>
      <c r="X3977" s="181">
        <v>30484.184942681761</v>
      </c>
      <c r="Y3977" s="181">
        <v>30319.133267180874</v>
      </c>
    </row>
    <row r="3978" spans="1:25" x14ac:dyDescent="0.25">
      <c r="A3978" s="178" t="s">
        <v>3452</v>
      </c>
      <c r="B3978" s="178" t="s">
        <v>794</v>
      </c>
      <c r="C3978" s="178" t="s">
        <v>240</v>
      </c>
      <c r="D3978" s="178" t="s">
        <v>241</v>
      </c>
      <c r="E3978" s="181">
        <v>10212.284760677481</v>
      </c>
      <c r="F3978" s="181">
        <v>10440.542518119275</v>
      </c>
      <c r="G3978" s="181">
        <v>10666.79397605928</v>
      </c>
      <c r="H3978" s="181">
        <v>10897.309307240541</v>
      </c>
      <c r="I3978" s="181">
        <v>11131.873657964217</v>
      </c>
      <c r="J3978" s="182">
        <v>11369.786987917747</v>
      </c>
      <c r="K3978" s="181">
        <v>11610.617408226724</v>
      </c>
      <c r="L3978" s="181">
        <v>11854.174142004133</v>
      </c>
      <c r="M3978" s="181">
        <v>12099.919532592738</v>
      </c>
      <c r="N3978" s="181">
        <v>12347.280748710482</v>
      </c>
      <c r="O3978" s="181">
        <v>12595.83963679051</v>
      </c>
      <c r="P3978" s="181">
        <v>12845.821846114279</v>
      </c>
      <c r="Q3978" s="181">
        <v>13097.491098600673</v>
      </c>
      <c r="R3978" s="181">
        <v>13350.307642457483</v>
      </c>
      <c r="S3978" s="181">
        <v>13604.011455693406</v>
      </c>
      <c r="T3978" s="181">
        <v>13858.195821943997</v>
      </c>
      <c r="U3978" s="181">
        <v>14112.7239182783</v>
      </c>
      <c r="V3978" s="181">
        <v>14367.645140691067</v>
      </c>
      <c r="W3978" s="181">
        <v>14622.751211891236</v>
      </c>
      <c r="X3978" s="181">
        <v>14877.812049749105</v>
      </c>
      <c r="Y3978" s="181">
        <v>15131.938207087382</v>
      </c>
    </row>
    <row r="3979" spans="1:25" x14ac:dyDescent="0.25">
      <c r="A3979" s="178" t="s">
        <v>3452</v>
      </c>
      <c r="B3979" s="178" t="s">
        <v>799</v>
      </c>
      <c r="C3979" s="178" t="s">
        <v>218</v>
      </c>
      <c r="D3979" s="178" t="s">
        <v>3479</v>
      </c>
      <c r="E3979" s="181">
        <v>2869.1696399934735</v>
      </c>
      <c r="F3979" s="181">
        <v>2897.0011705448519</v>
      </c>
      <c r="G3979" s="181">
        <v>2908.5477778788086</v>
      </c>
      <c r="H3979" s="181">
        <v>2908.2576670344688</v>
      </c>
      <c r="I3979" s="181">
        <v>2898.4788483173434</v>
      </c>
      <c r="J3979" s="182">
        <v>2880.9435519171911</v>
      </c>
      <c r="K3979" s="181">
        <v>2857.1040503924164</v>
      </c>
      <c r="L3979" s="181">
        <v>2828.1833365234452</v>
      </c>
      <c r="M3979" s="181">
        <v>2795.0896369499537</v>
      </c>
      <c r="N3979" s="181">
        <v>2758.5084295984007</v>
      </c>
      <c r="O3979" s="181">
        <v>2718.9954999135139</v>
      </c>
      <c r="P3979" s="181">
        <v>2677.1635579560607</v>
      </c>
      <c r="Q3979" s="181">
        <v>2633.532628766342</v>
      </c>
      <c r="R3979" s="181">
        <v>2588.3628135428298</v>
      </c>
      <c r="S3979" s="181">
        <v>2541.8796190954486</v>
      </c>
      <c r="T3979" s="181">
        <v>2494.3010800509533</v>
      </c>
      <c r="U3979" s="181">
        <v>2445.8657293865467</v>
      </c>
      <c r="V3979" s="181">
        <v>2396.7404183251151</v>
      </c>
      <c r="W3979" s="181">
        <v>2347.0241994788353</v>
      </c>
      <c r="X3979" s="181">
        <v>2296.7819049495401</v>
      </c>
      <c r="Y3979" s="181">
        <v>2246.0450373159142</v>
      </c>
    </row>
    <row r="3980" spans="1:25" x14ac:dyDescent="0.25">
      <c r="A3980" s="178" t="s">
        <v>3452</v>
      </c>
      <c r="B3980" s="178" t="s">
        <v>799</v>
      </c>
      <c r="C3980" s="178" t="s">
        <v>506</v>
      </c>
      <c r="D3980" s="178" t="s">
        <v>3480</v>
      </c>
      <c r="E3980" s="181">
        <v>2441.4357807734832</v>
      </c>
      <c r="F3980" s="181">
        <v>2580.0197457802547</v>
      </c>
      <c r="G3980" s="181">
        <v>2711.0394792487923</v>
      </c>
      <c r="H3980" s="181">
        <v>2837.1206327735581</v>
      </c>
      <c r="I3980" s="181">
        <v>2959.3772888263206</v>
      </c>
      <c r="J3980" s="182">
        <v>3078.578490908345</v>
      </c>
      <c r="K3980" s="181">
        <v>3195.4116875571508</v>
      </c>
      <c r="L3980" s="181">
        <v>3310.5000765148802</v>
      </c>
      <c r="M3980" s="181">
        <v>3424.2626108205664</v>
      </c>
      <c r="N3980" s="181">
        <v>3536.9662839707548</v>
      </c>
      <c r="O3980" s="181">
        <v>3648.8026444073953</v>
      </c>
      <c r="P3980" s="181">
        <v>3760.1231632433005</v>
      </c>
      <c r="Q3980" s="181">
        <v>3871.2493909871205</v>
      </c>
      <c r="R3980" s="181">
        <v>3982.198266546668</v>
      </c>
      <c r="S3980" s="181">
        <v>4092.9645846129392</v>
      </c>
      <c r="T3980" s="181">
        <v>4203.5591537356377</v>
      </c>
      <c r="U3980" s="181">
        <v>4314.0600014492102</v>
      </c>
      <c r="V3980" s="181">
        <v>4424.45568626569</v>
      </c>
      <c r="W3980" s="181">
        <v>4534.6283418503253</v>
      </c>
      <c r="X3980" s="181">
        <v>4644.3952175967061</v>
      </c>
      <c r="Y3980" s="181">
        <v>4753.4962138929568</v>
      </c>
    </row>
    <row r="3981" spans="1:25" x14ac:dyDescent="0.25">
      <c r="A3981" s="178" t="s">
        <v>3452</v>
      </c>
      <c r="B3981" s="178" t="s">
        <v>799</v>
      </c>
      <c r="C3981" s="178" t="s">
        <v>240</v>
      </c>
      <c r="D3981" s="178" t="s">
        <v>241</v>
      </c>
      <c r="E3981" s="181">
        <v>2331.7083299522028</v>
      </c>
      <c r="F3981" s="181">
        <v>2371.5281329469217</v>
      </c>
      <c r="G3981" s="181">
        <v>2398.3768595892157</v>
      </c>
      <c r="H3981" s="181">
        <v>2415.6594966563944</v>
      </c>
      <c r="I3981" s="181">
        <v>2425.1275430970018</v>
      </c>
      <c r="J3981" s="182">
        <v>2428.0678046644903</v>
      </c>
      <c r="K3981" s="181">
        <v>2425.5695451211418</v>
      </c>
      <c r="L3981" s="181">
        <v>2418.5598898256776</v>
      </c>
      <c r="M3981" s="181">
        <v>2407.7236564404498</v>
      </c>
      <c r="N3981" s="181">
        <v>2393.5738308074965</v>
      </c>
      <c r="O3981" s="181">
        <v>2376.5262418512611</v>
      </c>
      <c r="P3981" s="181">
        <v>2357.060027225958</v>
      </c>
      <c r="Q3981" s="181">
        <v>2335.5870279179699</v>
      </c>
      <c r="R3981" s="181">
        <v>2312.2996610345112</v>
      </c>
      <c r="S3981" s="181">
        <v>2287.3654423520711</v>
      </c>
      <c r="T3981" s="181">
        <v>2260.9505512234496</v>
      </c>
      <c r="U3981" s="181">
        <v>2233.245224645666</v>
      </c>
      <c r="V3981" s="181">
        <v>2204.3797595867941</v>
      </c>
      <c r="W3981" s="181">
        <v>2174.4258138951463</v>
      </c>
      <c r="X3981" s="181">
        <v>2143.4255260014011</v>
      </c>
      <c r="Y3981" s="181">
        <v>2111.3912317425561</v>
      </c>
    </row>
    <row r="3982" spans="1:25" x14ac:dyDescent="0.25">
      <c r="A3982" s="178" t="s">
        <v>3452</v>
      </c>
      <c r="B3982" s="178" t="s">
        <v>800</v>
      </c>
      <c r="C3982" s="178" t="s">
        <v>565</v>
      </c>
      <c r="D3982" s="178" t="s">
        <v>566</v>
      </c>
      <c r="E3982" s="181">
        <v>3357.0753566589196</v>
      </c>
      <c r="F3982" s="181">
        <v>3310.5488541142017</v>
      </c>
      <c r="G3982" s="181">
        <v>3272.427458405748</v>
      </c>
      <c r="H3982" s="181">
        <v>3242.0033319717468</v>
      </c>
      <c r="I3982" s="181">
        <v>3217.4170111688954</v>
      </c>
      <c r="J3982" s="182">
        <v>3197.2071729978165</v>
      </c>
      <c r="K3982" s="181">
        <v>3180.3332068864388</v>
      </c>
      <c r="L3982" s="181">
        <v>3166.0532362099839</v>
      </c>
      <c r="M3982" s="181">
        <v>3153.7175041548417</v>
      </c>
      <c r="N3982" s="181">
        <v>3142.8001085838837</v>
      </c>
      <c r="O3982" s="181">
        <v>3132.8920352725499</v>
      </c>
      <c r="P3982" s="181">
        <v>3123.8104254608129</v>
      </c>
      <c r="Q3982" s="181">
        <v>3115.4418212795913</v>
      </c>
      <c r="R3982" s="181">
        <v>3107.549018130605</v>
      </c>
      <c r="S3982" s="181">
        <v>3099.988931441686</v>
      </c>
      <c r="T3982" s="181">
        <v>3092.6067150013464</v>
      </c>
      <c r="U3982" s="181">
        <v>3085.3201099905532</v>
      </c>
      <c r="V3982" s="181">
        <v>3078.1046538625642</v>
      </c>
      <c r="W3982" s="181">
        <v>3070.9177047747921</v>
      </c>
      <c r="X3982" s="181">
        <v>3063.7337689029632</v>
      </c>
      <c r="Y3982" s="181">
        <v>3056.4196213088571</v>
      </c>
    </row>
    <row r="3983" spans="1:25" x14ac:dyDescent="0.25">
      <c r="A3983" s="178" t="s">
        <v>3452</v>
      </c>
      <c r="B3983" s="178" t="s">
        <v>804</v>
      </c>
      <c r="C3983" s="178" t="s">
        <v>565</v>
      </c>
      <c r="D3983" s="178" t="s">
        <v>566</v>
      </c>
      <c r="E3983" s="181">
        <v>94.03361973711425</v>
      </c>
      <c r="F3983" s="181">
        <v>92.929206401929548</v>
      </c>
      <c r="G3983" s="181">
        <v>92.018546084226926</v>
      </c>
      <c r="H3983" s="181">
        <v>91.217615230514809</v>
      </c>
      <c r="I3983" s="181">
        <v>90.485113316425483</v>
      </c>
      <c r="J3983" s="182">
        <v>89.804532736301027</v>
      </c>
      <c r="K3983" s="181">
        <v>89.169925767391433</v>
      </c>
      <c r="L3983" s="181">
        <v>88.579513436229362</v>
      </c>
      <c r="M3983" s="181">
        <v>88.049144870893855</v>
      </c>
      <c r="N3983" s="181">
        <v>87.542177464471763</v>
      </c>
      <c r="O3983" s="181">
        <v>87.050627591771232</v>
      </c>
      <c r="P3983" s="181">
        <v>86.566728803445642</v>
      </c>
      <c r="Q3983" s="181">
        <v>86.080744986586708</v>
      </c>
      <c r="R3983" s="181">
        <v>85.581397267143188</v>
      </c>
      <c r="S3983" s="181">
        <v>85.058710904448304</v>
      </c>
      <c r="T3983" s="181">
        <v>84.535550106676268</v>
      </c>
      <c r="U3983" s="181">
        <v>84.013786273727604</v>
      </c>
      <c r="V3983" s="181">
        <v>83.47133065215921</v>
      </c>
      <c r="W3983" s="181">
        <v>82.90491814494402</v>
      </c>
      <c r="X3983" s="181">
        <v>82.316701163007394</v>
      </c>
      <c r="Y3983" s="181">
        <v>81.734512247931661</v>
      </c>
    </row>
    <row r="3984" spans="1:25" x14ac:dyDescent="0.25">
      <c r="A3984" s="178" t="s">
        <v>3452</v>
      </c>
      <c r="B3984" s="178" t="s">
        <v>808</v>
      </c>
      <c r="C3984" s="178" t="s">
        <v>565</v>
      </c>
      <c r="D3984" s="178" t="s">
        <v>566</v>
      </c>
      <c r="E3984" s="181">
        <v>1331.8041670196105</v>
      </c>
      <c r="F3984" s="181">
        <v>1341.0005982355858</v>
      </c>
      <c r="G3984" s="181">
        <v>1348.9022472800762</v>
      </c>
      <c r="H3984" s="181">
        <v>1356.6112820472936</v>
      </c>
      <c r="I3984" s="181">
        <v>1364.2054056426946</v>
      </c>
      <c r="J3984" s="182">
        <v>1371.7318323625864</v>
      </c>
      <c r="K3984" s="181">
        <v>1379.2661558113296</v>
      </c>
      <c r="L3984" s="181">
        <v>1386.9212084508015</v>
      </c>
      <c r="M3984" s="181">
        <v>1394.7542621144551</v>
      </c>
      <c r="N3984" s="181">
        <v>1402.7735268560812</v>
      </c>
      <c r="O3984" s="181">
        <v>1411.0620962026167</v>
      </c>
      <c r="P3984" s="181">
        <v>1419.7606669812781</v>
      </c>
      <c r="Q3984" s="181">
        <v>1429.0120135376305</v>
      </c>
      <c r="R3984" s="181">
        <v>1438.8560866532778</v>
      </c>
      <c r="S3984" s="181">
        <v>1449.3539334403604</v>
      </c>
      <c r="T3984" s="181">
        <v>1460.475095077074</v>
      </c>
      <c r="U3984" s="181">
        <v>1471.9379637235102</v>
      </c>
      <c r="V3984" s="181">
        <v>1483.5431252564015</v>
      </c>
      <c r="W3984" s="181">
        <v>1495.3420801891375</v>
      </c>
      <c r="X3984" s="181">
        <v>1507.3519284061642</v>
      </c>
      <c r="Y3984" s="181">
        <v>1519.429552727225</v>
      </c>
    </row>
    <row r="3985" spans="1:25" x14ac:dyDescent="0.25">
      <c r="A3985" s="178" t="s">
        <v>3452</v>
      </c>
      <c r="B3985" s="178" t="s">
        <v>810</v>
      </c>
      <c r="C3985" s="178" t="s">
        <v>565</v>
      </c>
      <c r="D3985" s="178" t="s">
        <v>566</v>
      </c>
      <c r="E3985" s="181">
        <v>1164.7586145594594</v>
      </c>
      <c r="F3985" s="181">
        <v>1173.4945400965578</v>
      </c>
      <c r="G3985" s="181">
        <v>1181.2958316128261</v>
      </c>
      <c r="H3985" s="181">
        <v>1188.8721786131166</v>
      </c>
      <c r="I3985" s="181">
        <v>1196.1749860782286</v>
      </c>
      <c r="J3985" s="182">
        <v>1203.1116829146056</v>
      </c>
      <c r="K3985" s="181">
        <v>1209.639483245822</v>
      </c>
      <c r="L3985" s="181">
        <v>1215.7555068007707</v>
      </c>
      <c r="M3985" s="181">
        <v>1221.443196195796</v>
      </c>
      <c r="N3985" s="181">
        <v>1226.664511256256</v>
      </c>
      <c r="O3985" s="181">
        <v>1231.4187198869529</v>
      </c>
      <c r="P3985" s="181">
        <v>1235.781233826048</v>
      </c>
      <c r="Q3985" s="181">
        <v>1239.8521975962642</v>
      </c>
      <c r="R3985" s="181">
        <v>1243.6659720618757</v>
      </c>
      <c r="S3985" s="181">
        <v>1247.2793051287852</v>
      </c>
      <c r="T3985" s="181">
        <v>1250.5425146136267</v>
      </c>
      <c r="U3985" s="181">
        <v>1253.4907574537672</v>
      </c>
      <c r="V3985" s="181">
        <v>1256.3511270823008</v>
      </c>
      <c r="W3985" s="181">
        <v>1259.1673920377493</v>
      </c>
      <c r="X3985" s="181">
        <v>1261.9547160634193</v>
      </c>
      <c r="Y3985" s="181">
        <v>1264.4714918542229</v>
      </c>
    </row>
    <row r="3986" spans="1:25" x14ac:dyDescent="0.25">
      <c r="A3986" s="178" t="s">
        <v>3452</v>
      </c>
      <c r="B3986" s="178" t="s">
        <v>811</v>
      </c>
      <c r="C3986" s="178" t="s">
        <v>565</v>
      </c>
      <c r="D3986" s="178" t="s">
        <v>566</v>
      </c>
      <c r="E3986" s="181">
        <v>3843.9510424494765</v>
      </c>
      <c r="F3986" s="181">
        <v>3844.4230299664832</v>
      </c>
      <c r="G3986" s="181">
        <v>3848.096880854795</v>
      </c>
      <c r="H3986" s="181">
        <v>3856.1024408355588</v>
      </c>
      <c r="I3986" s="181">
        <v>3867.5623028402497</v>
      </c>
      <c r="J3986" s="182">
        <v>3881.7073322917349</v>
      </c>
      <c r="K3986" s="181">
        <v>3897.9688282120951</v>
      </c>
      <c r="L3986" s="181">
        <v>3915.964667417551</v>
      </c>
      <c r="M3986" s="181">
        <v>3935.2842760208455</v>
      </c>
      <c r="N3986" s="181">
        <v>3955.5392821895921</v>
      </c>
      <c r="O3986" s="181">
        <v>3976.484955829922</v>
      </c>
      <c r="P3986" s="181">
        <v>3998.0939225767047</v>
      </c>
      <c r="Q3986" s="181">
        <v>4020.3834212671127</v>
      </c>
      <c r="R3986" s="181">
        <v>4043.1760147759987</v>
      </c>
      <c r="S3986" s="181">
        <v>4066.4171191941819</v>
      </c>
      <c r="T3986" s="181">
        <v>4090.1527537083139</v>
      </c>
      <c r="U3986" s="181">
        <v>4113.8832333062446</v>
      </c>
      <c r="V3986" s="181">
        <v>4137.0422180353444</v>
      </c>
      <c r="W3986" s="181">
        <v>4159.6851598772746</v>
      </c>
      <c r="X3986" s="181">
        <v>4181.8559109222051</v>
      </c>
      <c r="Y3986" s="181">
        <v>4203.5393405957511</v>
      </c>
    </row>
    <row r="3987" spans="1:25" x14ac:dyDescent="0.25">
      <c r="A3987" s="178" t="s">
        <v>3452</v>
      </c>
      <c r="B3987" s="178" t="s">
        <v>812</v>
      </c>
      <c r="C3987" s="178" t="s">
        <v>218</v>
      </c>
      <c r="D3987" s="178" t="s">
        <v>3481</v>
      </c>
      <c r="E3987" s="181">
        <v>4383.6267001730175</v>
      </c>
      <c r="F3987" s="181">
        <v>4358.3524689138312</v>
      </c>
      <c r="G3987" s="181">
        <v>4345.898794941977</v>
      </c>
      <c r="H3987" s="181">
        <v>4344.5232240752175</v>
      </c>
      <c r="I3987" s="181">
        <v>4351.2463710698676</v>
      </c>
      <c r="J3987" s="182">
        <v>4363.7295866582372</v>
      </c>
      <c r="K3987" s="181">
        <v>4380.2736936475385</v>
      </c>
      <c r="L3987" s="181">
        <v>4399.6773838408417</v>
      </c>
      <c r="M3987" s="181">
        <v>4420.9202159854831</v>
      </c>
      <c r="N3987" s="181">
        <v>4443.2248915990003</v>
      </c>
      <c r="O3987" s="181">
        <v>4466.0346676758863</v>
      </c>
      <c r="P3987" s="181">
        <v>4489.1378456387911</v>
      </c>
      <c r="Q3987" s="181">
        <v>4512.4227079902203</v>
      </c>
      <c r="R3987" s="181">
        <v>4535.6047411893687</v>
      </c>
      <c r="S3987" s="181">
        <v>4558.6260858648657</v>
      </c>
      <c r="T3987" s="181">
        <v>4581.6278670486372</v>
      </c>
      <c r="U3987" s="181">
        <v>4604.2808299733051</v>
      </c>
      <c r="V3987" s="181">
        <v>4626.1434388395255</v>
      </c>
      <c r="W3987" s="181">
        <v>4647.2780864112956</v>
      </c>
      <c r="X3987" s="181">
        <v>4667.8098893287024</v>
      </c>
      <c r="Y3987" s="181">
        <v>4687.8386023563198</v>
      </c>
    </row>
    <row r="3988" spans="1:25" x14ac:dyDescent="0.25">
      <c r="A3988" s="178" t="s">
        <v>3452</v>
      </c>
      <c r="B3988" s="178" t="s">
        <v>812</v>
      </c>
      <c r="C3988" s="178" t="s">
        <v>240</v>
      </c>
      <c r="D3988" s="178" t="s">
        <v>241</v>
      </c>
      <c r="E3988" s="181">
        <v>72.431346453871129</v>
      </c>
      <c r="F3988" s="181">
        <v>73.468510371359415</v>
      </c>
      <c r="G3988" s="181">
        <v>74.73850094067906</v>
      </c>
      <c r="H3988" s="181">
        <v>76.224184570934995</v>
      </c>
      <c r="I3988" s="181">
        <v>77.884355007069558</v>
      </c>
      <c r="J3988" s="182">
        <v>79.685678235975573</v>
      </c>
      <c r="K3988" s="181">
        <v>81.603649221245618</v>
      </c>
      <c r="L3988" s="181">
        <v>83.620941792421334</v>
      </c>
      <c r="M3988" s="181">
        <v>85.72209757051327</v>
      </c>
      <c r="N3988" s="181">
        <v>87.895025641584979</v>
      </c>
      <c r="O3988" s="181">
        <v>90.13095679330128</v>
      </c>
      <c r="P3988" s="181">
        <v>92.427396997748318</v>
      </c>
      <c r="Q3988" s="181">
        <v>94.783653915073828</v>
      </c>
      <c r="R3988" s="181">
        <v>97.195187283020488</v>
      </c>
      <c r="S3988" s="181">
        <v>99.661959390967837</v>
      </c>
      <c r="T3988" s="181">
        <v>102.18829457420433</v>
      </c>
      <c r="U3988" s="181">
        <v>104.76809182422035</v>
      </c>
      <c r="V3988" s="181">
        <v>107.39206994133957</v>
      </c>
      <c r="W3988" s="181">
        <v>110.06206816419349</v>
      </c>
      <c r="X3988" s="181">
        <v>112.78154973184785</v>
      </c>
      <c r="Y3988" s="181">
        <v>115.55358896768325</v>
      </c>
    </row>
    <row r="3989" spans="1:25" x14ac:dyDescent="0.25">
      <c r="A3989" s="178" t="s">
        <v>3452</v>
      </c>
      <c r="B3989" s="178" t="s">
        <v>814</v>
      </c>
      <c r="C3989" s="178" t="s">
        <v>218</v>
      </c>
      <c r="D3989" s="178" t="s">
        <v>3482</v>
      </c>
      <c r="E3989" s="181">
        <v>3888.8653687529654</v>
      </c>
      <c r="F3989" s="181">
        <v>3857.6158287245189</v>
      </c>
      <c r="G3989" s="181">
        <v>3825.5867596191401</v>
      </c>
      <c r="H3989" s="181">
        <v>3795.1177351226352</v>
      </c>
      <c r="I3989" s="181">
        <v>3765.8988639742865</v>
      </c>
      <c r="J3989" s="182">
        <v>3737.5722724266229</v>
      </c>
      <c r="K3989" s="181">
        <v>3709.9033174294118</v>
      </c>
      <c r="L3989" s="181">
        <v>3682.7370203072255</v>
      </c>
      <c r="M3989" s="181">
        <v>3655.8250364268224</v>
      </c>
      <c r="N3989" s="181">
        <v>3628.9566387449313</v>
      </c>
      <c r="O3989" s="181">
        <v>3602.0091467280754</v>
      </c>
      <c r="P3989" s="181">
        <v>3575.021861579804</v>
      </c>
      <c r="Q3989" s="181">
        <v>3548.0348683056259</v>
      </c>
      <c r="R3989" s="181">
        <v>3520.8801876200478</v>
      </c>
      <c r="S3989" s="181">
        <v>3493.48123946846</v>
      </c>
      <c r="T3989" s="181">
        <v>3465.6797358138956</v>
      </c>
      <c r="U3989" s="181">
        <v>3437.3740145242373</v>
      </c>
      <c r="V3989" s="181">
        <v>3408.5698401481045</v>
      </c>
      <c r="W3989" s="181">
        <v>3379.2426217717539</v>
      </c>
      <c r="X3989" s="181">
        <v>3349.3602772906806</v>
      </c>
      <c r="Y3989" s="181">
        <v>3318.6926397265634</v>
      </c>
    </row>
    <row r="3990" spans="1:25" x14ac:dyDescent="0.25">
      <c r="A3990" s="178" t="s">
        <v>3452</v>
      </c>
      <c r="B3990" s="178" t="s">
        <v>814</v>
      </c>
      <c r="C3990" s="178" t="s">
        <v>240</v>
      </c>
      <c r="D3990" s="178" t="s">
        <v>241</v>
      </c>
      <c r="E3990" s="181">
        <v>2389.7885120594742</v>
      </c>
      <c r="F3990" s="181">
        <v>2420.9029879925897</v>
      </c>
      <c r="G3990" s="181">
        <v>2451.7620454873245</v>
      </c>
      <c r="H3990" s="181">
        <v>2483.8614433073917</v>
      </c>
      <c r="I3990" s="181">
        <v>2517.0544800269449</v>
      </c>
      <c r="J3990" s="182">
        <v>2551.1465834766518</v>
      </c>
      <c r="K3990" s="181">
        <v>2586.0103340824717</v>
      </c>
      <c r="L3990" s="181">
        <v>2621.5625382012086</v>
      </c>
      <c r="M3990" s="181">
        <v>2657.6437725060305</v>
      </c>
      <c r="N3990" s="181">
        <v>2694.1079597242388</v>
      </c>
      <c r="O3990" s="181">
        <v>2730.8627774453244</v>
      </c>
      <c r="P3990" s="181">
        <v>2767.9332906899358</v>
      </c>
      <c r="Q3990" s="181">
        <v>2805.3473820685749</v>
      </c>
      <c r="R3990" s="181">
        <v>2842.9673037927687</v>
      </c>
      <c r="S3990" s="181">
        <v>2880.7189153474401</v>
      </c>
      <c r="T3990" s="181">
        <v>2918.4532879285111</v>
      </c>
      <c r="U3990" s="181">
        <v>2956.0580586226388</v>
      </c>
      <c r="V3990" s="181">
        <v>2993.5065833652111</v>
      </c>
      <c r="W3990" s="181">
        <v>3030.7439400188732</v>
      </c>
      <c r="X3990" s="181">
        <v>3067.7049505512359</v>
      </c>
      <c r="Y3990" s="181">
        <v>3104.1350279271755</v>
      </c>
    </row>
    <row r="3991" spans="1:25" x14ac:dyDescent="0.25">
      <c r="A3991" s="178" t="s">
        <v>3452</v>
      </c>
      <c r="B3991" s="178" t="s">
        <v>821</v>
      </c>
      <c r="C3991" s="178" t="s">
        <v>565</v>
      </c>
      <c r="D3991" s="178" t="s">
        <v>566</v>
      </c>
      <c r="E3991" s="181">
        <v>1242.1508485251475</v>
      </c>
      <c r="F3991" s="181">
        <v>1243.8489099051594</v>
      </c>
      <c r="G3991" s="181">
        <v>1244.7233679478315</v>
      </c>
      <c r="H3991" s="181">
        <v>1245.2275720415935</v>
      </c>
      <c r="I3991" s="181">
        <v>1245.371573451851</v>
      </c>
      <c r="J3991" s="182">
        <v>1245.1419841560485</v>
      </c>
      <c r="K3991" s="181">
        <v>1244.5591231292963</v>
      </c>
      <c r="L3991" s="181">
        <v>1243.6603028992386</v>
      </c>
      <c r="M3991" s="181">
        <v>1242.4502827706033</v>
      </c>
      <c r="N3991" s="181">
        <v>1240.9232702488234</v>
      </c>
      <c r="O3991" s="181">
        <v>1239.0736776396291</v>
      </c>
      <c r="P3991" s="181">
        <v>1236.9621046943707</v>
      </c>
      <c r="Q3991" s="181">
        <v>1234.6561517072162</v>
      </c>
      <c r="R3991" s="181">
        <v>1232.1563103968404</v>
      </c>
      <c r="S3991" s="181">
        <v>1229.4775393045563</v>
      </c>
      <c r="T3991" s="181">
        <v>1226.6047862878888</v>
      </c>
      <c r="U3991" s="181">
        <v>1223.5670771602295</v>
      </c>
      <c r="V3991" s="181">
        <v>1220.4236670161085</v>
      </c>
      <c r="W3991" s="181">
        <v>1217.1948999905949</v>
      </c>
      <c r="X3991" s="181">
        <v>1213.8948289489585</v>
      </c>
      <c r="Y3991" s="181">
        <v>1210.4732309742262</v>
      </c>
    </row>
    <row r="3992" spans="1:25" x14ac:dyDescent="0.25">
      <c r="A3992" s="178" t="s">
        <v>3452</v>
      </c>
      <c r="B3992" s="178" t="s">
        <v>822</v>
      </c>
      <c r="C3992" s="178" t="s">
        <v>565</v>
      </c>
      <c r="D3992" s="178" t="s">
        <v>566</v>
      </c>
      <c r="E3992" s="181">
        <v>417.10824834830976</v>
      </c>
      <c r="F3992" s="181">
        <v>414.85030486612675</v>
      </c>
      <c r="G3992" s="181">
        <v>413.52596006849819</v>
      </c>
      <c r="H3992" s="181">
        <v>412.99896361796266</v>
      </c>
      <c r="I3992" s="181">
        <v>413.01636057072466</v>
      </c>
      <c r="J3992" s="182">
        <v>413.38941974537738</v>
      </c>
      <c r="K3992" s="181">
        <v>413.99476104020687</v>
      </c>
      <c r="L3992" s="181">
        <v>414.74370455683624</v>
      </c>
      <c r="M3992" s="181">
        <v>415.56646914005233</v>
      </c>
      <c r="N3992" s="181">
        <v>416.38958703365142</v>
      </c>
      <c r="O3992" s="181">
        <v>417.17224486947481</v>
      </c>
      <c r="P3992" s="181">
        <v>417.89611308845662</v>
      </c>
      <c r="Q3992" s="181">
        <v>418.548862169345</v>
      </c>
      <c r="R3992" s="181">
        <v>419.0970256776842</v>
      </c>
      <c r="S3992" s="181">
        <v>419.5276433554169</v>
      </c>
      <c r="T3992" s="181">
        <v>419.79639870584612</v>
      </c>
      <c r="U3992" s="181">
        <v>419.92446763776235</v>
      </c>
      <c r="V3992" s="181">
        <v>419.97380338480673</v>
      </c>
      <c r="W3992" s="181">
        <v>419.9378061196814</v>
      </c>
      <c r="X3992" s="181">
        <v>419.81739610134207</v>
      </c>
      <c r="Y3992" s="181">
        <v>419.56208555438252</v>
      </c>
    </row>
    <row r="3993" spans="1:25" x14ac:dyDescent="0.25">
      <c r="A3993" s="178" t="s">
        <v>3452</v>
      </c>
      <c r="B3993" s="178" t="s">
        <v>824</v>
      </c>
      <c r="C3993" s="178" t="s">
        <v>565</v>
      </c>
      <c r="D3993" s="178" t="s">
        <v>566</v>
      </c>
      <c r="E3993" s="181">
        <v>3583.5664751775566</v>
      </c>
      <c r="F3993" s="181">
        <v>3614.2711150939226</v>
      </c>
      <c r="G3993" s="181">
        <v>3635.6889099396039</v>
      </c>
      <c r="H3993" s="181">
        <v>3652.4442779416559</v>
      </c>
      <c r="I3993" s="181">
        <v>3666.0587858166127</v>
      </c>
      <c r="J3993" s="182">
        <v>3677.5467369579101</v>
      </c>
      <c r="K3993" s="181">
        <v>3687.6854788348728</v>
      </c>
      <c r="L3993" s="181">
        <v>3697.0819132441238</v>
      </c>
      <c r="M3993" s="181">
        <v>3706.0713154584291</v>
      </c>
      <c r="N3993" s="181">
        <v>3714.8414818949323</v>
      </c>
      <c r="O3993" s="181">
        <v>3723.5373364710272</v>
      </c>
      <c r="P3993" s="181">
        <v>3732.4096329099029</v>
      </c>
      <c r="Q3993" s="181">
        <v>3741.6848982636525</v>
      </c>
      <c r="R3993" s="181">
        <v>3751.3422836275399</v>
      </c>
      <c r="S3993" s="181">
        <v>3761.4116665907559</v>
      </c>
      <c r="T3993" s="181">
        <v>3771.6864428768172</v>
      </c>
      <c r="U3993" s="181">
        <v>3781.9241792999246</v>
      </c>
      <c r="V3993" s="181">
        <v>3792.0930705750752</v>
      </c>
      <c r="W3993" s="181">
        <v>3802.2208032420876</v>
      </c>
      <c r="X3993" s="181">
        <v>3812.280761914179</v>
      </c>
      <c r="Y3993" s="181">
        <v>3821.883811420149</v>
      </c>
    </row>
    <row r="3994" spans="1:25" x14ac:dyDescent="0.25">
      <c r="A3994" s="178" t="s">
        <v>3452</v>
      </c>
      <c r="B3994" s="178" t="s">
        <v>826</v>
      </c>
      <c r="C3994" s="178" t="s">
        <v>565</v>
      </c>
      <c r="D3994" s="178" t="s">
        <v>566</v>
      </c>
      <c r="E3994" s="181">
        <v>1473.6863222645379</v>
      </c>
      <c r="F3994" s="181">
        <v>1506.5848712969778</v>
      </c>
      <c r="G3994" s="181">
        <v>1531.7798881185386</v>
      </c>
      <c r="H3994" s="181">
        <v>1552.0232346485936</v>
      </c>
      <c r="I3994" s="181">
        <v>1568.561170984545</v>
      </c>
      <c r="J3994" s="182">
        <v>1582.3074309256306</v>
      </c>
      <c r="K3994" s="181">
        <v>1593.987923897427</v>
      </c>
      <c r="L3994" s="181">
        <v>1604.1824240037008</v>
      </c>
      <c r="M3994" s="181">
        <v>1613.2777333184256</v>
      </c>
      <c r="N3994" s="181">
        <v>1621.5423159995328</v>
      </c>
      <c r="O3994" s="181">
        <v>1629.200439453524</v>
      </c>
      <c r="P3994" s="181">
        <v>1636.4951148290011</v>
      </c>
      <c r="Q3994" s="181">
        <v>1643.6318820792587</v>
      </c>
      <c r="R3994" s="181">
        <v>1650.672782971915</v>
      </c>
      <c r="S3994" s="181">
        <v>1657.6919045114041</v>
      </c>
      <c r="T3994" s="181">
        <v>1664.6511455072157</v>
      </c>
      <c r="U3994" s="181">
        <v>1671.4539362957128</v>
      </c>
      <c r="V3994" s="181">
        <v>1678.0800047670584</v>
      </c>
      <c r="W3994" s="181">
        <v>1684.5530839126116</v>
      </c>
      <c r="X3994" s="181">
        <v>1690.8757763677502</v>
      </c>
      <c r="Y3994" s="181">
        <v>1696.8970966248955</v>
      </c>
    </row>
    <row r="3995" spans="1:25" x14ac:dyDescent="0.25">
      <c r="A3995" s="178" t="s">
        <v>3452</v>
      </c>
      <c r="B3995" s="178" t="s">
        <v>827</v>
      </c>
      <c r="C3995" s="178" t="s">
        <v>218</v>
      </c>
      <c r="D3995" s="178" t="s">
        <v>3483</v>
      </c>
      <c r="E3995" s="181">
        <v>19264.737837308116</v>
      </c>
      <c r="F3995" s="181">
        <v>19060.984129817618</v>
      </c>
      <c r="G3995" s="181">
        <v>18892.324880389286</v>
      </c>
      <c r="H3995" s="181">
        <v>18758.551509742229</v>
      </c>
      <c r="I3995" s="181">
        <v>18649.765282588654</v>
      </c>
      <c r="J3995" s="182">
        <v>18557.782301941417</v>
      </c>
      <c r="K3995" s="181">
        <v>18476.805692524929</v>
      </c>
      <c r="L3995" s="181">
        <v>18402.844034606725</v>
      </c>
      <c r="M3995" s="181">
        <v>18332.389510351248</v>
      </c>
      <c r="N3995" s="181">
        <v>18262.684415033542</v>
      </c>
      <c r="O3995" s="181">
        <v>18191.883277627821</v>
      </c>
      <c r="P3995" s="181">
        <v>18119.543011810889</v>
      </c>
      <c r="Q3995" s="181">
        <v>18045.545127017274</v>
      </c>
      <c r="R3995" s="181">
        <v>17968.9101141346</v>
      </c>
      <c r="S3995" s="181">
        <v>17889.327356288246</v>
      </c>
      <c r="T3995" s="181">
        <v>17806.864267104414</v>
      </c>
      <c r="U3995" s="181">
        <v>17721.438332032241</v>
      </c>
      <c r="V3995" s="181">
        <v>17632.830785904443</v>
      </c>
      <c r="W3995" s="181">
        <v>17541.081724864034</v>
      </c>
      <c r="X3995" s="181">
        <v>17446.320455097881</v>
      </c>
      <c r="Y3995" s="181">
        <v>17348.33144510453</v>
      </c>
    </row>
    <row r="3996" spans="1:25" x14ac:dyDescent="0.25">
      <c r="A3996" s="178" t="s">
        <v>3452</v>
      </c>
      <c r="B3996" s="178" t="s">
        <v>827</v>
      </c>
      <c r="C3996" s="178" t="s">
        <v>503</v>
      </c>
      <c r="D3996" s="178" t="s">
        <v>668</v>
      </c>
      <c r="E3996" s="181">
        <v>2302.3314222796439</v>
      </c>
      <c r="F3996" s="181">
        <v>2300.7830647214846</v>
      </c>
      <c r="G3996" s="181">
        <v>2303.2515512159766</v>
      </c>
      <c r="H3996" s="181">
        <v>2309.8345970995688</v>
      </c>
      <c r="I3996" s="181">
        <v>2319.426244700011</v>
      </c>
      <c r="J3996" s="182">
        <v>2331.0891727049584</v>
      </c>
      <c r="K3996" s="181">
        <v>2344.1495656198399</v>
      </c>
      <c r="L3996" s="181">
        <v>2358.1367495284512</v>
      </c>
      <c r="M3996" s="181">
        <v>2372.6229773071295</v>
      </c>
      <c r="N3996" s="181">
        <v>2387.2609001507026</v>
      </c>
      <c r="O3996" s="181">
        <v>2401.8094331213733</v>
      </c>
      <c r="P3996" s="181">
        <v>2416.2047868105356</v>
      </c>
      <c r="Q3996" s="181">
        <v>2430.4244238248716</v>
      </c>
      <c r="R3996" s="181">
        <v>2444.3279057041641</v>
      </c>
      <c r="S3996" s="181">
        <v>2457.8612110304348</v>
      </c>
      <c r="T3996" s="181">
        <v>2471.0208367465625</v>
      </c>
      <c r="U3996" s="181">
        <v>2483.7823799846706</v>
      </c>
      <c r="V3996" s="181">
        <v>2496.1014275823354</v>
      </c>
      <c r="W3996" s="181">
        <v>2507.9690667194736</v>
      </c>
      <c r="X3996" s="181">
        <v>2519.38920277137</v>
      </c>
      <c r="Y3996" s="181">
        <v>2530.3158975437932</v>
      </c>
    </row>
    <row r="3997" spans="1:25" x14ac:dyDescent="0.25">
      <c r="A3997" s="178" t="s">
        <v>3452</v>
      </c>
      <c r="B3997" s="178" t="s">
        <v>827</v>
      </c>
      <c r="C3997" s="178" t="s">
        <v>280</v>
      </c>
      <c r="D3997" s="178" t="s">
        <v>3484</v>
      </c>
      <c r="E3997" s="181">
        <v>3823.6599592630128</v>
      </c>
      <c r="F3997" s="181">
        <v>3865.4381118797778</v>
      </c>
      <c r="G3997" s="181">
        <v>3914.4978109578242</v>
      </c>
      <c r="H3997" s="181">
        <v>3971.2496915675888</v>
      </c>
      <c r="I3997" s="181">
        <v>4034.0242907679512</v>
      </c>
      <c r="J3997" s="182">
        <v>4101.365360368949</v>
      </c>
      <c r="K3997" s="181">
        <v>4172.2134585094209</v>
      </c>
      <c r="L3997" s="181">
        <v>4245.8223432487002</v>
      </c>
      <c r="M3997" s="181">
        <v>4321.4868275161061</v>
      </c>
      <c r="N3997" s="181">
        <v>4398.615259139061</v>
      </c>
      <c r="O3997" s="181">
        <v>4476.7853085178522</v>
      </c>
      <c r="P3997" s="181">
        <v>4555.88855239042</v>
      </c>
      <c r="Q3997" s="181">
        <v>4635.8897816192321</v>
      </c>
      <c r="R3997" s="181">
        <v>4716.5243077843597</v>
      </c>
      <c r="S3997" s="181">
        <v>4797.6835255641863</v>
      </c>
      <c r="T3997" s="181">
        <v>4879.353448398133</v>
      </c>
      <c r="U3997" s="181">
        <v>4961.4776880603522</v>
      </c>
      <c r="V3997" s="181">
        <v>5043.9568121567027</v>
      </c>
      <c r="W3997" s="181">
        <v>5126.7593978891946</v>
      </c>
      <c r="X3997" s="181">
        <v>5209.8792087680904</v>
      </c>
      <c r="Y3997" s="181">
        <v>5293.2056146151108</v>
      </c>
    </row>
    <row r="3998" spans="1:25" x14ac:dyDescent="0.25">
      <c r="A3998" s="178" t="s">
        <v>3452</v>
      </c>
      <c r="B3998" s="178" t="s">
        <v>827</v>
      </c>
      <c r="C3998" s="178" t="s">
        <v>258</v>
      </c>
      <c r="D3998" s="178" t="s">
        <v>3485</v>
      </c>
      <c r="E3998" s="181">
        <v>2401.9906446221376</v>
      </c>
      <c r="F3998" s="181">
        <v>2400.3752645194995</v>
      </c>
      <c r="G3998" s="181">
        <v>2402.950602461191</v>
      </c>
      <c r="H3998" s="181">
        <v>2409.818603511123</v>
      </c>
      <c r="I3998" s="181">
        <v>2419.8254372709498</v>
      </c>
      <c r="J3998" s="182">
        <v>2431.9932093326502</v>
      </c>
      <c r="K3998" s="181">
        <v>2445.6189372765343</v>
      </c>
      <c r="L3998" s="181">
        <v>2460.2115734921454</v>
      </c>
      <c r="M3998" s="181">
        <v>2475.324855300114</v>
      </c>
      <c r="N3998" s="181">
        <v>2490.5963984787891</v>
      </c>
      <c r="O3998" s="181">
        <v>2505.7746824349397</v>
      </c>
      <c r="P3998" s="181">
        <v>2520.7931565576437</v>
      </c>
      <c r="Q3998" s="181">
        <v>2535.6283078950382</v>
      </c>
      <c r="R3998" s="181">
        <v>2550.1336189369504</v>
      </c>
      <c r="S3998" s="181">
        <v>2564.2527298824675</v>
      </c>
      <c r="T3998" s="181">
        <v>2577.9819860403713</v>
      </c>
      <c r="U3998" s="181">
        <v>2591.2959282348993</v>
      </c>
      <c r="V3998" s="181">
        <v>2604.1482208257494</v>
      </c>
      <c r="W3998" s="181">
        <v>2616.5295651905558</v>
      </c>
      <c r="X3998" s="181">
        <v>2628.4440357535327</v>
      </c>
      <c r="Y3998" s="181">
        <v>2639.8437058297091</v>
      </c>
    </row>
    <row r="3999" spans="1:25" x14ac:dyDescent="0.25">
      <c r="A3999" s="178" t="s">
        <v>3452</v>
      </c>
      <c r="B3999" s="178" t="s">
        <v>827</v>
      </c>
      <c r="C3999" s="178" t="s">
        <v>240</v>
      </c>
      <c r="D3999" s="178" t="s">
        <v>241</v>
      </c>
      <c r="E3999" s="181">
        <v>10869.973751213387</v>
      </c>
      <c r="F3999" s="181">
        <v>10862.663506540612</v>
      </c>
      <c r="G3999" s="181">
        <v>10874.317946531613</v>
      </c>
      <c r="H3999" s="181">
        <v>10905.398413603043</v>
      </c>
      <c r="I3999" s="181">
        <v>10950.683361130043</v>
      </c>
      <c r="J3999" s="182">
        <v>11005.747423605699</v>
      </c>
      <c r="K3999" s="181">
        <v>11067.409322840314</v>
      </c>
      <c r="L3999" s="181">
        <v>11133.446870896474</v>
      </c>
      <c r="M3999" s="181">
        <v>11201.840549662502</v>
      </c>
      <c r="N3999" s="181">
        <v>11270.950424783943</v>
      </c>
      <c r="O3999" s="181">
        <v>11339.638264414456</v>
      </c>
      <c r="P3999" s="181">
        <v>11407.602900272865</v>
      </c>
      <c r="Q3999" s="181">
        <v>11474.737926795042</v>
      </c>
      <c r="R3999" s="181">
        <v>11540.380293317894</v>
      </c>
      <c r="S3999" s="181">
        <v>11604.27494907429</v>
      </c>
      <c r="T3999" s="181">
        <v>11666.405355116542</v>
      </c>
      <c r="U3999" s="181">
        <v>11726.656298434609</v>
      </c>
      <c r="V3999" s="181">
        <v>11784.818091619856</v>
      </c>
      <c r="W3999" s="181">
        <v>11840.848654666159</v>
      </c>
      <c r="X3999" s="181">
        <v>11894.766425981828</v>
      </c>
      <c r="Y3999" s="181">
        <v>11946.354518041187</v>
      </c>
    </row>
    <row r="4000" spans="1:25" x14ac:dyDescent="0.25">
      <c r="A4000" s="178" t="s">
        <v>3452</v>
      </c>
      <c r="B4000" s="178" t="s">
        <v>829</v>
      </c>
      <c r="C4000" s="178" t="s">
        <v>565</v>
      </c>
      <c r="D4000" s="178" t="s">
        <v>566</v>
      </c>
      <c r="E4000" s="181">
        <v>13625.511130771023</v>
      </c>
      <c r="F4000" s="181">
        <v>13569.886784361368</v>
      </c>
      <c r="G4000" s="181">
        <v>13520.942096130002</v>
      </c>
      <c r="H4000" s="181">
        <v>13485.273893621335</v>
      </c>
      <c r="I4000" s="181">
        <v>13460.899865509338</v>
      </c>
      <c r="J4000" s="182">
        <v>13446.114537611913</v>
      </c>
      <c r="K4000" s="181">
        <v>13439.78727521148</v>
      </c>
      <c r="L4000" s="181">
        <v>13441.199174836138</v>
      </c>
      <c r="M4000" s="181">
        <v>13449.320233924427</v>
      </c>
      <c r="N4000" s="181">
        <v>13463.567964341555</v>
      </c>
      <c r="O4000" s="181">
        <v>13483.586239700278</v>
      </c>
      <c r="P4000" s="181">
        <v>13509.565303110534</v>
      </c>
      <c r="Q4000" s="181">
        <v>13541.652857396804</v>
      </c>
      <c r="R4000" s="181">
        <v>13579.118591888518</v>
      </c>
      <c r="S4000" s="181">
        <v>13621.67969524615</v>
      </c>
      <c r="T4000" s="181">
        <v>13669.244604820264</v>
      </c>
      <c r="U4000" s="181">
        <v>13720.183044077039</v>
      </c>
      <c r="V4000" s="181">
        <v>13772.741614708808</v>
      </c>
      <c r="W4000" s="181">
        <v>13826.682562396754</v>
      </c>
      <c r="X4000" s="181">
        <v>13881.662144174956</v>
      </c>
      <c r="Y4000" s="181">
        <v>13936.892930091155</v>
      </c>
    </row>
    <row r="4001" spans="1:25" x14ac:dyDescent="0.25">
      <c r="A4001" s="178" t="s">
        <v>3452</v>
      </c>
      <c r="B4001" s="178" t="s">
        <v>831</v>
      </c>
      <c r="C4001" s="178" t="s">
        <v>218</v>
      </c>
      <c r="D4001" s="178" t="s">
        <v>3486</v>
      </c>
      <c r="E4001" s="181">
        <v>24371.967712401856</v>
      </c>
      <c r="F4001" s="181">
        <v>25079.643562080892</v>
      </c>
      <c r="G4001" s="181">
        <v>25630.715662054434</v>
      </c>
      <c r="H4001" s="181">
        <v>26070.92354491591</v>
      </c>
      <c r="I4001" s="181">
        <v>26424.169967565671</v>
      </c>
      <c r="J4001" s="182">
        <v>26707.937158466</v>
      </c>
      <c r="K4001" s="181">
        <v>26936.254449962682</v>
      </c>
      <c r="L4001" s="181">
        <v>27120.479530842702</v>
      </c>
      <c r="M4001" s="181">
        <v>27268.539097284633</v>
      </c>
      <c r="N4001" s="181">
        <v>27386.233411268811</v>
      </c>
      <c r="O4001" s="181">
        <v>27478.14310362285</v>
      </c>
      <c r="P4001" s="181">
        <v>27549.190746096847</v>
      </c>
      <c r="Q4001" s="181">
        <v>27603.499225198379</v>
      </c>
      <c r="R4001" s="181">
        <v>27642.793730245783</v>
      </c>
      <c r="S4001" s="181">
        <v>27668.988964620632</v>
      </c>
      <c r="T4001" s="181">
        <v>27683.281941050514</v>
      </c>
      <c r="U4001" s="181">
        <v>27686.140259080461</v>
      </c>
      <c r="V4001" s="181">
        <v>27678.300941344471</v>
      </c>
      <c r="W4001" s="181">
        <v>27660.861007233976</v>
      </c>
      <c r="X4001" s="181">
        <v>27634.723705312575</v>
      </c>
      <c r="Y4001" s="181">
        <v>27599.310390932875</v>
      </c>
    </row>
    <row r="4002" spans="1:25" x14ac:dyDescent="0.25">
      <c r="A4002" s="178" t="s">
        <v>3452</v>
      </c>
      <c r="B4002" s="178" t="s">
        <v>831</v>
      </c>
      <c r="C4002" s="178" t="s">
        <v>240</v>
      </c>
      <c r="D4002" s="178" t="s">
        <v>241</v>
      </c>
      <c r="E4002" s="181">
        <v>17761.809552141822</v>
      </c>
      <c r="F4002" s="181">
        <v>18458.847208974767</v>
      </c>
      <c r="G4002" s="181">
        <v>19053.09769573604</v>
      </c>
      <c r="H4002" s="181">
        <v>19575.702501901695</v>
      </c>
      <c r="I4002" s="181">
        <v>20042.514045557054</v>
      </c>
      <c r="J4002" s="182">
        <v>20465.120722396652</v>
      </c>
      <c r="K4002" s="181">
        <v>20852.921931462151</v>
      </c>
      <c r="L4002" s="181">
        <v>21213.623391409979</v>
      </c>
      <c r="M4002" s="181">
        <v>21552.546374760801</v>
      </c>
      <c r="N4002" s="181">
        <v>21873.542188261534</v>
      </c>
      <c r="O4002" s="181">
        <v>22179.64481822207</v>
      </c>
      <c r="P4002" s="181">
        <v>22474.300195378029</v>
      </c>
      <c r="Q4002" s="181">
        <v>22760.446113385664</v>
      </c>
      <c r="R4002" s="181">
        <v>23039.151643616045</v>
      </c>
      <c r="S4002" s="181">
        <v>23311.694161070234</v>
      </c>
      <c r="T4002" s="181">
        <v>23578.797732865056</v>
      </c>
      <c r="U4002" s="181">
        <v>23840.592110488808</v>
      </c>
      <c r="V4002" s="181">
        <v>24097.44925374473</v>
      </c>
      <c r="W4002" s="181">
        <v>24350.076638387429</v>
      </c>
      <c r="X4002" s="181">
        <v>24599.04301051376</v>
      </c>
      <c r="Y4002" s="181">
        <v>24843.610767868133</v>
      </c>
    </row>
    <row r="4003" spans="1:25" x14ac:dyDescent="0.25">
      <c r="A4003" s="178" t="s">
        <v>3452</v>
      </c>
      <c r="B4003" s="178" t="s">
        <v>853</v>
      </c>
      <c r="C4003" s="178" t="s">
        <v>565</v>
      </c>
      <c r="D4003" s="178" t="s">
        <v>566</v>
      </c>
      <c r="E4003" s="181">
        <v>2816.9986960980541</v>
      </c>
      <c r="F4003" s="181">
        <v>2858.5320992333723</v>
      </c>
      <c r="G4003" s="181">
        <v>2892.4533922112023</v>
      </c>
      <c r="H4003" s="181">
        <v>2922.1941155194891</v>
      </c>
      <c r="I4003" s="181">
        <v>2948.9267199901146</v>
      </c>
      <c r="J4003" s="182">
        <v>2973.3943224288269</v>
      </c>
      <c r="K4003" s="181">
        <v>2996.1925588623872</v>
      </c>
      <c r="L4003" s="181">
        <v>3017.8069871101361</v>
      </c>
      <c r="M4003" s="181">
        <v>3038.5018967108381</v>
      </c>
      <c r="N4003" s="181">
        <v>3058.459335040146</v>
      </c>
      <c r="O4003" s="181">
        <v>3077.8320435506321</v>
      </c>
      <c r="P4003" s="181">
        <v>3096.8595586057336</v>
      </c>
      <c r="Q4003" s="181">
        <v>3115.7355584973757</v>
      </c>
      <c r="R4003" s="181">
        <v>3134.4224673506851</v>
      </c>
      <c r="S4003" s="181">
        <v>3152.9692124663657</v>
      </c>
      <c r="T4003" s="181">
        <v>3171.3662685196518</v>
      </c>
      <c r="U4003" s="181">
        <v>3189.4509480364959</v>
      </c>
      <c r="V4003" s="181">
        <v>3207.1184213649831</v>
      </c>
      <c r="W4003" s="181">
        <v>3224.3730004366707</v>
      </c>
      <c r="X4003" s="181">
        <v>3241.2200542933829</v>
      </c>
      <c r="Y4003" s="181">
        <v>3257.4583683001924</v>
      </c>
    </row>
    <row r="4004" spans="1:25" x14ac:dyDescent="0.25">
      <c r="A4004" s="178" t="s">
        <v>3452</v>
      </c>
      <c r="B4004" s="178" t="s">
        <v>855</v>
      </c>
      <c r="C4004" s="178" t="s">
        <v>565</v>
      </c>
      <c r="D4004" s="178" t="s">
        <v>566</v>
      </c>
      <c r="E4004" s="181">
        <v>2618.9342656963372</v>
      </c>
      <c r="F4004" s="181">
        <v>2681.0243328497986</v>
      </c>
      <c r="G4004" s="181">
        <v>2730.1805703637015</v>
      </c>
      <c r="H4004" s="181">
        <v>2770.872184823399</v>
      </c>
      <c r="I4004" s="181">
        <v>2805.2601342776352</v>
      </c>
      <c r="J4004" s="182">
        <v>2834.9223040092038</v>
      </c>
      <c r="K4004" s="181">
        <v>2861.0848057121189</v>
      </c>
      <c r="L4004" s="181">
        <v>2884.7062311354939</v>
      </c>
      <c r="M4004" s="181">
        <v>2906.4189932061472</v>
      </c>
      <c r="N4004" s="181">
        <v>2926.7077968411004</v>
      </c>
      <c r="O4004" s="181">
        <v>2945.9396736242315</v>
      </c>
      <c r="P4004" s="181">
        <v>2964.5071731402404</v>
      </c>
      <c r="Q4004" s="181">
        <v>2982.7201879389695</v>
      </c>
      <c r="R4004" s="181">
        <v>3000.6515977560084</v>
      </c>
      <c r="S4004" s="181">
        <v>3018.4398722192914</v>
      </c>
      <c r="T4004" s="181">
        <v>3036.1753516579593</v>
      </c>
      <c r="U4004" s="181">
        <v>3053.6525263192079</v>
      </c>
      <c r="V4004" s="181">
        <v>3070.6816580850755</v>
      </c>
      <c r="W4004" s="181">
        <v>3087.323962901799</v>
      </c>
      <c r="X4004" s="181">
        <v>3103.6371747577678</v>
      </c>
      <c r="Y4004" s="181">
        <v>3119.5057336103209</v>
      </c>
    </row>
    <row r="4005" spans="1:25" x14ac:dyDescent="0.25">
      <c r="A4005" s="178" t="s">
        <v>3452</v>
      </c>
      <c r="B4005" s="178" t="s">
        <v>860</v>
      </c>
      <c r="C4005" s="178" t="s">
        <v>565</v>
      </c>
      <c r="D4005" s="178" t="s">
        <v>566</v>
      </c>
      <c r="E4005" s="181">
        <v>595.85755877616668</v>
      </c>
      <c r="F4005" s="181">
        <v>602.0370485101887</v>
      </c>
      <c r="G4005" s="181">
        <v>606.75306726730707</v>
      </c>
      <c r="H4005" s="181">
        <v>610.59854828623224</v>
      </c>
      <c r="I4005" s="181">
        <v>613.7403796483344</v>
      </c>
      <c r="J4005" s="182">
        <v>616.28452855779005</v>
      </c>
      <c r="K4005" s="181">
        <v>618.32181626774354</v>
      </c>
      <c r="L4005" s="181">
        <v>619.92650589512243</v>
      </c>
      <c r="M4005" s="181">
        <v>621.12732001759798</v>
      </c>
      <c r="N4005" s="181">
        <v>621.95742538986713</v>
      </c>
      <c r="O4005" s="181">
        <v>622.44173856156181</v>
      </c>
      <c r="P4005" s="181">
        <v>622.62672676188379</v>
      </c>
      <c r="Q4005" s="181">
        <v>622.55436643919222</v>
      </c>
      <c r="R4005" s="181">
        <v>622.23185168623775</v>
      </c>
      <c r="S4005" s="181">
        <v>621.69288064894852</v>
      </c>
      <c r="T4005" s="181">
        <v>621.00097350726537</v>
      </c>
      <c r="U4005" s="181">
        <v>620.20185562226652</v>
      </c>
      <c r="V4005" s="181">
        <v>619.30400515552878</v>
      </c>
      <c r="W4005" s="181">
        <v>618.32050636738506</v>
      </c>
      <c r="X4005" s="181">
        <v>617.2765117168143</v>
      </c>
      <c r="Y4005" s="181">
        <v>616.20494397594223</v>
      </c>
    </row>
    <row r="4006" spans="1:25" x14ac:dyDescent="0.25">
      <c r="A4006" s="178" t="s">
        <v>3452</v>
      </c>
      <c r="B4006" s="178" t="s">
        <v>862</v>
      </c>
      <c r="C4006" s="178" t="s">
        <v>218</v>
      </c>
      <c r="D4006" s="178" t="s">
        <v>3487</v>
      </c>
      <c r="E4006" s="181">
        <v>3901.7426505023927</v>
      </c>
      <c r="F4006" s="181">
        <v>3931.8470295791012</v>
      </c>
      <c r="G4006" s="181">
        <v>3957.9124253181153</v>
      </c>
      <c r="H4006" s="181">
        <v>3982.2944557847268</v>
      </c>
      <c r="I4006" s="181">
        <v>4005.2530988279536</v>
      </c>
      <c r="J4006" s="182">
        <v>4026.7782348144756</v>
      </c>
      <c r="K4006" s="181">
        <v>4046.9443440340738</v>
      </c>
      <c r="L4006" s="181">
        <v>4065.8653650321125</v>
      </c>
      <c r="M4006" s="181">
        <v>4083.520232920097</v>
      </c>
      <c r="N4006" s="181">
        <v>4099.8929650785922</v>
      </c>
      <c r="O4006" s="181">
        <v>4114.8758106721589</v>
      </c>
      <c r="P4006" s="181">
        <v>4128.6190094995518</v>
      </c>
      <c r="Q4006" s="181">
        <v>4141.2973017735549</v>
      </c>
      <c r="R4006" s="181">
        <v>4152.8015713733239</v>
      </c>
      <c r="S4006" s="181">
        <v>4163.0076925914045</v>
      </c>
      <c r="T4006" s="181">
        <v>4171.6163800605245</v>
      </c>
      <c r="U4006" s="181">
        <v>4178.887261667126</v>
      </c>
      <c r="V4006" s="181">
        <v>4185.2384793431338</v>
      </c>
      <c r="W4006" s="181">
        <v>4190.5822695755742</v>
      </c>
      <c r="X4006" s="181">
        <v>4194.7564683590972</v>
      </c>
      <c r="Y4006" s="181">
        <v>4197.3446330670668</v>
      </c>
    </row>
    <row r="4007" spans="1:25" x14ac:dyDescent="0.25">
      <c r="A4007" s="178" t="s">
        <v>3452</v>
      </c>
      <c r="B4007" s="178" t="s">
        <v>862</v>
      </c>
      <c r="C4007" s="178" t="s">
        <v>240</v>
      </c>
      <c r="D4007" s="178" t="s">
        <v>241</v>
      </c>
      <c r="E4007" s="181">
        <v>32.430068783396514</v>
      </c>
      <c r="F4007" s="181">
        <v>22.749395604445958</v>
      </c>
      <c r="G4007" s="181">
        <v>15.941288870959486</v>
      </c>
      <c r="H4007" s="181">
        <v>11.165408616059795</v>
      </c>
      <c r="I4007" s="181">
        <v>7.8172719120555918</v>
      </c>
      <c r="J4007" s="182">
        <v>5.4710031783786164</v>
      </c>
      <c r="K4007" s="181">
        <v>3.8275466049010083</v>
      </c>
      <c r="L4007" s="181">
        <v>2.67688830528123</v>
      </c>
      <c r="M4007" s="181">
        <v>1.8715264518725196</v>
      </c>
      <c r="N4007" s="181">
        <v>1.3080302205328838</v>
      </c>
      <c r="O4007" s="181">
        <v>0.91387330785852805</v>
      </c>
      <c r="P4007" s="181">
        <v>0.63829004238780673</v>
      </c>
      <c r="Q4007" s="181">
        <v>0.44569080263418998</v>
      </c>
      <c r="R4007" s="181">
        <v>0.31111606980723588</v>
      </c>
      <c r="S4007" s="181">
        <v>0.21710632611968028</v>
      </c>
      <c r="T4007" s="181">
        <v>0.15144454336966273</v>
      </c>
      <c r="U4007" s="181">
        <v>0.10560729577401573</v>
      </c>
      <c r="V4007" s="181">
        <v>7.3627063200815329E-2</v>
      </c>
      <c r="W4007" s="181">
        <v>5.1318699322346152E-2</v>
      </c>
      <c r="X4007" s="181">
        <v>3.5759548191248873E-2</v>
      </c>
      <c r="Y4007" s="181">
        <v>2.4908289298619615E-2</v>
      </c>
    </row>
    <row r="4008" spans="1:25" x14ac:dyDescent="0.25">
      <c r="A4008" s="178" t="s">
        <v>3452</v>
      </c>
      <c r="B4008" s="178" t="s">
        <v>864</v>
      </c>
      <c r="C4008" s="178" t="s">
        <v>565</v>
      </c>
      <c r="D4008" s="178" t="s">
        <v>566</v>
      </c>
      <c r="E4008" s="181">
        <v>7513.1980730807991</v>
      </c>
      <c r="F4008" s="181">
        <v>7491.3753202730913</v>
      </c>
      <c r="G4008" s="181">
        <v>7476.8935789887601</v>
      </c>
      <c r="H4008" s="181">
        <v>7471.4078714954285</v>
      </c>
      <c r="I4008" s="181">
        <v>7472.5803103818525</v>
      </c>
      <c r="J4008" s="182">
        <v>7478.358686870637</v>
      </c>
      <c r="K4008" s="181">
        <v>7487.271740922266</v>
      </c>
      <c r="L4008" s="181">
        <v>7498.3176057389373</v>
      </c>
      <c r="M4008" s="181">
        <v>7510.4976123106517</v>
      </c>
      <c r="N4008" s="181">
        <v>7523.00128953065</v>
      </c>
      <c r="O4008" s="181">
        <v>7535.2839578989588</v>
      </c>
      <c r="P4008" s="181">
        <v>7547.3125745066291</v>
      </c>
      <c r="Q4008" s="181">
        <v>7559.1379253593814</v>
      </c>
      <c r="R4008" s="181">
        <v>7570.4089595613987</v>
      </c>
      <c r="S4008" s="181">
        <v>7581.0548367622778</v>
      </c>
      <c r="T4008" s="181">
        <v>7591.2241491296591</v>
      </c>
      <c r="U4008" s="181">
        <v>7600.7385077336476</v>
      </c>
      <c r="V4008" s="181">
        <v>7609.2674227094521</v>
      </c>
      <c r="W4008" s="181">
        <v>7616.852494894224</v>
      </c>
      <c r="X4008" s="181">
        <v>7623.5871550399488</v>
      </c>
      <c r="Y4008" s="181">
        <v>7629.5375931526751</v>
      </c>
    </row>
    <row r="4009" spans="1:25" x14ac:dyDescent="0.25">
      <c r="A4009" s="178" t="s">
        <v>3452</v>
      </c>
      <c r="B4009" s="178" t="s">
        <v>870</v>
      </c>
      <c r="C4009" s="178" t="s">
        <v>565</v>
      </c>
      <c r="D4009" s="178" t="s">
        <v>566</v>
      </c>
      <c r="E4009" s="181">
        <v>1198.4864967123535</v>
      </c>
      <c r="F4009" s="181">
        <v>1168.0695023784347</v>
      </c>
      <c r="G4009" s="181">
        <v>1143.0838120560595</v>
      </c>
      <c r="H4009" s="181">
        <v>1122.2521309312672</v>
      </c>
      <c r="I4009" s="181">
        <v>1104.370308857091</v>
      </c>
      <c r="J4009" s="182">
        <v>1088.6205137881539</v>
      </c>
      <c r="K4009" s="181">
        <v>1074.4607008607873</v>
      </c>
      <c r="L4009" s="181">
        <v>1061.5186334980776</v>
      </c>
      <c r="M4009" s="181">
        <v>1049.516515709714</v>
      </c>
      <c r="N4009" s="181">
        <v>1038.2262443310601</v>
      </c>
      <c r="O4009" s="181">
        <v>1027.5265290878453</v>
      </c>
      <c r="P4009" s="181">
        <v>1017.3687663711712</v>
      </c>
      <c r="Q4009" s="181">
        <v>1007.7281215436864</v>
      </c>
      <c r="R4009" s="181">
        <v>998.54897754152421</v>
      </c>
      <c r="S4009" s="181">
        <v>989.8322929941902</v>
      </c>
      <c r="T4009" s="181">
        <v>981.58617312319791</v>
      </c>
      <c r="U4009" s="181">
        <v>973.79835330172909</v>
      </c>
      <c r="V4009" s="181">
        <v>966.45926437990886</v>
      </c>
      <c r="W4009" s="181">
        <v>959.56105581823658</v>
      </c>
      <c r="X4009" s="181">
        <v>953.1169343974633</v>
      </c>
      <c r="Y4009" s="181">
        <v>947.09860221006772</v>
      </c>
    </row>
    <row r="4010" spans="1:25" x14ac:dyDescent="0.25">
      <c r="A4010" s="178" t="s">
        <v>3452</v>
      </c>
      <c r="B4010" s="178" t="s">
        <v>874</v>
      </c>
      <c r="C4010" s="178" t="s">
        <v>218</v>
      </c>
      <c r="D4010" s="178" t="s">
        <v>3488</v>
      </c>
      <c r="E4010" s="181">
        <v>3225.5123120922844</v>
      </c>
      <c r="F4010" s="181">
        <v>3247.5526642134714</v>
      </c>
      <c r="G4010" s="181">
        <v>3264.5653209809525</v>
      </c>
      <c r="H4010" s="181">
        <v>3279.3674112357057</v>
      </c>
      <c r="I4010" s="181">
        <v>3292.5924554687408</v>
      </c>
      <c r="J4010" s="182">
        <v>3304.5737423323417</v>
      </c>
      <c r="K4010" s="181">
        <v>3315.5876547530602</v>
      </c>
      <c r="L4010" s="181">
        <v>3325.8813085224674</v>
      </c>
      <c r="M4010" s="181">
        <v>3335.5349194538376</v>
      </c>
      <c r="N4010" s="181">
        <v>3344.5804696123937</v>
      </c>
      <c r="O4010" s="181">
        <v>3353.0558455220839</v>
      </c>
      <c r="P4010" s="181">
        <v>3361.1340072265434</v>
      </c>
      <c r="Q4010" s="181">
        <v>3368.9698722687244</v>
      </c>
      <c r="R4010" s="181">
        <v>3376.5096274309089</v>
      </c>
      <c r="S4010" s="181">
        <v>3383.7755967380945</v>
      </c>
      <c r="T4010" s="181">
        <v>3390.7957325448865</v>
      </c>
      <c r="U4010" s="181">
        <v>3397.4858135851719</v>
      </c>
      <c r="V4010" s="181">
        <v>3403.7608388780036</v>
      </c>
      <c r="W4010" s="181">
        <v>3409.6595242442422</v>
      </c>
      <c r="X4010" s="181">
        <v>3415.2120132548321</v>
      </c>
      <c r="Y4010" s="181">
        <v>3420.3504292793937</v>
      </c>
    </row>
    <row r="4011" spans="1:25" x14ac:dyDescent="0.25">
      <c r="A4011" s="178" t="s">
        <v>3452</v>
      </c>
      <c r="B4011" s="178" t="s">
        <v>874</v>
      </c>
      <c r="C4011" s="178" t="s">
        <v>240</v>
      </c>
      <c r="D4011" s="178" t="s">
        <v>241</v>
      </c>
      <c r="E4011" s="181">
        <v>2216.0784243180519</v>
      </c>
      <c r="F4011" s="181">
        <v>2216.2081406076882</v>
      </c>
      <c r="G4011" s="181">
        <v>2212.8278454547703</v>
      </c>
      <c r="H4011" s="181">
        <v>2207.9043911206463</v>
      </c>
      <c r="I4011" s="181">
        <v>2201.8923728736863</v>
      </c>
      <c r="J4011" s="182">
        <v>2195.0351430972646</v>
      </c>
      <c r="K4011" s="181">
        <v>2187.5322568284309</v>
      </c>
      <c r="L4011" s="181">
        <v>2179.5589508701664</v>
      </c>
      <c r="M4011" s="181">
        <v>2171.1772857710093</v>
      </c>
      <c r="N4011" s="181">
        <v>2162.4165989689131</v>
      </c>
      <c r="O4011" s="181">
        <v>2153.3093462635238</v>
      </c>
      <c r="P4011" s="181">
        <v>2143.9733782493931</v>
      </c>
      <c r="Q4011" s="181">
        <v>2134.5120426332292</v>
      </c>
      <c r="R4011" s="181">
        <v>2124.8946165683833</v>
      </c>
      <c r="S4011" s="181">
        <v>2115.13883717214</v>
      </c>
      <c r="T4011" s="181">
        <v>2105.2655082099241</v>
      </c>
      <c r="U4011" s="181">
        <v>2095.2257411038931</v>
      </c>
      <c r="V4011" s="181">
        <v>2084.971524937228</v>
      </c>
      <c r="W4011" s="181">
        <v>2074.5314666249287</v>
      </c>
      <c r="X4011" s="181">
        <v>2063.9282888134812</v>
      </c>
      <c r="Y4011" s="181">
        <v>2053.1253229201052</v>
      </c>
    </row>
    <row r="4012" spans="1:25" x14ac:dyDescent="0.25">
      <c r="A4012" s="178" t="s">
        <v>3452</v>
      </c>
      <c r="B4012" s="178" t="s">
        <v>876</v>
      </c>
      <c r="C4012" s="178" t="s">
        <v>218</v>
      </c>
      <c r="D4012" s="178" t="s">
        <v>3489</v>
      </c>
      <c r="E4012" s="181">
        <v>259614.26375796317</v>
      </c>
      <c r="F4012" s="181">
        <v>258944.11734622606</v>
      </c>
      <c r="G4012" s="181">
        <v>258681.62289671251</v>
      </c>
      <c r="H4012" s="181">
        <v>258800.21551756686</v>
      </c>
      <c r="I4012" s="181">
        <v>259176.80094344812</v>
      </c>
      <c r="J4012" s="182">
        <v>259705.51266685678</v>
      </c>
      <c r="K4012" s="181">
        <v>260311.53985671938</v>
      </c>
      <c r="L4012" s="181">
        <v>260942.33587981798</v>
      </c>
      <c r="M4012" s="181">
        <v>261551.89037455854</v>
      </c>
      <c r="N4012" s="181">
        <v>262103.37116929778</v>
      </c>
      <c r="O4012" s="181">
        <v>262565.22558459081</v>
      </c>
      <c r="P4012" s="181">
        <v>262930.46401020908</v>
      </c>
      <c r="Q4012" s="181">
        <v>263199.62541732559</v>
      </c>
      <c r="R4012" s="181">
        <v>263361.71692742174</v>
      </c>
      <c r="S4012" s="181">
        <v>263413.1219145428</v>
      </c>
      <c r="T4012" s="181">
        <v>263348.76361441147</v>
      </c>
      <c r="U4012" s="181">
        <v>263182.40000393934</v>
      </c>
      <c r="V4012" s="181">
        <v>262930.53152342665</v>
      </c>
      <c r="W4012" s="181">
        <v>262594.44271998445</v>
      </c>
      <c r="X4012" s="181">
        <v>262175.58879885217</v>
      </c>
      <c r="Y4012" s="181">
        <v>261666.52536845751</v>
      </c>
    </row>
    <row r="4013" spans="1:25" x14ac:dyDescent="0.25">
      <c r="A4013" s="178" t="s">
        <v>3452</v>
      </c>
      <c r="B4013" s="178" t="s">
        <v>876</v>
      </c>
      <c r="C4013" s="178" t="s">
        <v>610</v>
      </c>
      <c r="D4013" s="178" t="s">
        <v>3490</v>
      </c>
      <c r="E4013" s="181">
        <v>4690.8489912782252</v>
      </c>
      <c r="F4013" s="181">
        <v>4820.1416408245896</v>
      </c>
      <c r="G4013" s="181">
        <v>4960.7823886406259</v>
      </c>
      <c r="H4013" s="181">
        <v>5113.0504968157056</v>
      </c>
      <c r="I4013" s="181">
        <v>5275.2424161385661</v>
      </c>
      <c r="J4013" s="182">
        <v>5445.7576937218291</v>
      </c>
      <c r="K4013" s="181">
        <v>5623.4315765382698</v>
      </c>
      <c r="L4013" s="181">
        <v>5807.4220381633777</v>
      </c>
      <c r="M4013" s="181">
        <v>5996.9103217859238</v>
      </c>
      <c r="N4013" s="181">
        <v>6191.1759502148398</v>
      </c>
      <c r="O4013" s="181">
        <v>6389.5253202452704</v>
      </c>
      <c r="P4013" s="181">
        <v>6591.7866842479707</v>
      </c>
      <c r="Q4013" s="181">
        <v>6797.9560487985473</v>
      </c>
      <c r="R4013" s="181">
        <v>7007.7173872981739</v>
      </c>
      <c r="S4013" s="181">
        <v>7220.9142592869084</v>
      </c>
      <c r="T4013" s="181">
        <v>7437.3276565321748</v>
      </c>
      <c r="U4013" s="181">
        <v>7657.2587519799699</v>
      </c>
      <c r="V4013" s="181">
        <v>7881.1273967955285</v>
      </c>
      <c r="W4013" s="181">
        <v>8108.932923130521</v>
      </c>
      <c r="X4013" s="181">
        <v>8340.6765122296765</v>
      </c>
      <c r="Y4013" s="181">
        <v>8576.0645613262059</v>
      </c>
    </row>
    <row r="4014" spans="1:25" x14ac:dyDescent="0.25">
      <c r="A4014" s="178" t="s">
        <v>3452</v>
      </c>
      <c r="B4014" s="178" t="s">
        <v>876</v>
      </c>
      <c r="C4014" s="178" t="s">
        <v>240</v>
      </c>
      <c r="D4014" s="178" t="s">
        <v>241</v>
      </c>
      <c r="E4014" s="181">
        <v>3786.8833002506503</v>
      </c>
      <c r="F4014" s="181">
        <v>3968.8654106655445</v>
      </c>
      <c r="G4014" s="181">
        <v>4166.1303103602604</v>
      </c>
      <c r="H4014" s="181">
        <v>4379.64447329209</v>
      </c>
      <c r="I4014" s="181">
        <v>4608.6879035544616</v>
      </c>
      <c r="J4014" s="182">
        <v>4852.5418873804765</v>
      </c>
      <c r="K4014" s="181">
        <v>5110.7954133096855</v>
      </c>
      <c r="L4014" s="181">
        <v>5383.2750679478577</v>
      </c>
      <c r="M4014" s="181">
        <v>5669.7882487746892</v>
      </c>
      <c r="N4014" s="181">
        <v>5970.1952369554238</v>
      </c>
      <c r="O4014" s="181">
        <v>6284.345946113086</v>
      </c>
      <c r="P4014" s="181">
        <v>6612.5769007498511</v>
      </c>
      <c r="Q4014" s="181">
        <v>6955.3989467373531</v>
      </c>
      <c r="R4014" s="181">
        <v>7313.0134765012426</v>
      </c>
      <c r="S4014" s="181">
        <v>7685.7824077646274</v>
      </c>
      <c r="T4014" s="181">
        <v>8074.0031358112901</v>
      </c>
      <c r="U4014" s="181">
        <v>8478.5468354248133</v>
      </c>
      <c r="V4014" s="181">
        <v>8900.4620021478695</v>
      </c>
      <c r="W4014" s="181">
        <v>9340.3685425237327</v>
      </c>
      <c r="X4014" s="181">
        <v>9798.9080902918904</v>
      </c>
      <c r="Y4014" s="181">
        <v>10276.389346018981</v>
      </c>
    </row>
    <row r="4015" spans="1:25" x14ac:dyDescent="0.25">
      <c r="A4015" s="178" t="s">
        <v>3452</v>
      </c>
      <c r="B4015" s="178" t="s">
        <v>878</v>
      </c>
      <c r="C4015" s="178" t="s">
        <v>218</v>
      </c>
      <c r="D4015" s="178" t="s">
        <v>3491</v>
      </c>
      <c r="E4015" s="181">
        <v>15277.851091122189</v>
      </c>
      <c r="F4015" s="181">
        <v>15427.508780993785</v>
      </c>
      <c r="G4015" s="181">
        <v>15557.025721307255</v>
      </c>
      <c r="H4015" s="181">
        <v>15678.259496454561</v>
      </c>
      <c r="I4015" s="181">
        <v>15792.798144711929</v>
      </c>
      <c r="J4015" s="182">
        <v>15901.036682110085</v>
      </c>
      <c r="K4015" s="181">
        <v>16003.509228691186</v>
      </c>
      <c r="L4015" s="181">
        <v>16100.895468155673</v>
      </c>
      <c r="M4015" s="181">
        <v>16193.194978688729</v>
      </c>
      <c r="N4015" s="181">
        <v>16280.195259265851</v>
      </c>
      <c r="O4015" s="181">
        <v>16361.788900036097</v>
      </c>
      <c r="P4015" s="181">
        <v>16438.698794143082</v>
      </c>
      <c r="Q4015" s="181">
        <v>16511.600665847989</v>
      </c>
      <c r="R4015" s="181">
        <v>16580.080543872034</v>
      </c>
      <c r="S4015" s="181">
        <v>16644.140271909953</v>
      </c>
      <c r="T4015" s="181">
        <v>16704.006843706884</v>
      </c>
      <c r="U4015" s="181">
        <v>16759.920081651035</v>
      </c>
      <c r="V4015" s="181">
        <v>16811.905760134094</v>
      </c>
      <c r="W4015" s="181">
        <v>16859.944105207633</v>
      </c>
      <c r="X4015" s="181">
        <v>16904.084783296428</v>
      </c>
      <c r="Y4015" s="181">
        <v>16944.088139575986</v>
      </c>
    </row>
    <row r="4016" spans="1:25" x14ac:dyDescent="0.25">
      <c r="A4016" s="178" t="s">
        <v>3452</v>
      </c>
      <c r="B4016" s="178" t="s">
        <v>878</v>
      </c>
      <c r="C4016" s="178" t="s">
        <v>240</v>
      </c>
      <c r="D4016" s="178" t="s">
        <v>241</v>
      </c>
      <c r="E4016" s="181">
        <v>6435.2962274472447</v>
      </c>
      <c r="F4016" s="181">
        <v>6488.2807556577209</v>
      </c>
      <c r="G4016" s="181">
        <v>6533.1549272598331</v>
      </c>
      <c r="H4016" s="181">
        <v>6574.9342285792409</v>
      </c>
      <c r="I4016" s="181">
        <v>6614.3028043353497</v>
      </c>
      <c r="J4016" s="182">
        <v>6651.4407067643242</v>
      </c>
      <c r="K4016" s="181">
        <v>6686.5839276145789</v>
      </c>
      <c r="L4016" s="181">
        <v>6720.0269437816578</v>
      </c>
      <c r="M4016" s="181">
        <v>6751.7783512955402</v>
      </c>
      <c r="N4016" s="181">
        <v>6781.7573861541832</v>
      </c>
      <c r="O4016" s="181">
        <v>6809.9263354457398</v>
      </c>
      <c r="P4016" s="181">
        <v>6836.5919297283754</v>
      </c>
      <c r="Q4016" s="181">
        <v>6862.0394427097272</v>
      </c>
      <c r="R4016" s="181">
        <v>6886.1000068113299</v>
      </c>
      <c r="S4016" s="181">
        <v>6908.7770364590278</v>
      </c>
      <c r="T4016" s="181">
        <v>6930.1665919645548</v>
      </c>
      <c r="U4016" s="181">
        <v>6950.3691472893097</v>
      </c>
      <c r="V4016" s="181">
        <v>6969.3956100840896</v>
      </c>
      <c r="W4016" s="181">
        <v>6987.2373672516114</v>
      </c>
      <c r="X4016" s="181">
        <v>7003.9139725570976</v>
      </c>
      <c r="Y4016" s="181">
        <v>7019.3245101564798</v>
      </c>
    </row>
    <row r="4017" spans="1:25" x14ac:dyDescent="0.25">
      <c r="A4017" s="178" t="s">
        <v>3452</v>
      </c>
      <c r="B4017" s="178" t="s">
        <v>881</v>
      </c>
      <c r="C4017" s="178" t="s">
        <v>218</v>
      </c>
      <c r="D4017" s="178" t="s">
        <v>3492</v>
      </c>
      <c r="E4017" s="181">
        <v>2032.2301140367588</v>
      </c>
      <c r="F4017" s="181">
        <v>2070.2962655125057</v>
      </c>
      <c r="G4017" s="181">
        <v>2105.7951331984063</v>
      </c>
      <c r="H4017" s="181">
        <v>2140.431968892216</v>
      </c>
      <c r="I4017" s="181">
        <v>2174.3915148149363</v>
      </c>
      <c r="J4017" s="182">
        <v>2207.7098762860101</v>
      </c>
      <c r="K4017" s="181">
        <v>2240.4363954454902</v>
      </c>
      <c r="L4017" s="181">
        <v>2272.6556125156549</v>
      </c>
      <c r="M4017" s="181">
        <v>2304.3630337727282</v>
      </c>
      <c r="N4017" s="181">
        <v>2335.5293011646604</v>
      </c>
      <c r="O4017" s="181">
        <v>2366.1339720394012</v>
      </c>
      <c r="P4017" s="181">
        <v>2396.2835771165783</v>
      </c>
      <c r="Q4017" s="181">
        <v>2426.0986881984181</v>
      </c>
      <c r="R4017" s="181">
        <v>2455.5535251094925</v>
      </c>
      <c r="S4017" s="181">
        <v>2484.6802975098494</v>
      </c>
      <c r="T4017" s="181">
        <v>2513.5360173061626</v>
      </c>
      <c r="U4017" s="181">
        <v>2541.9473324665178</v>
      </c>
      <c r="V4017" s="181">
        <v>2569.7228955819023</v>
      </c>
      <c r="W4017" s="181">
        <v>2596.9150708594652</v>
      </c>
      <c r="X4017" s="181">
        <v>2623.5744760240605</v>
      </c>
      <c r="Y4017" s="181">
        <v>2649.6748676238844</v>
      </c>
    </row>
    <row r="4018" spans="1:25" x14ac:dyDescent="0.25">
      <c r="A4018" s="178" t="s">
        <v>3452</v>
      </c>
      <c r="B4018" s="178" t="s">
        <v>881</v>
      </c>
      <c r="C4018" s="178" t="s">
        <v>240</v>
      </c>
      <c r="D4018" s="178" t="s">
        <v>241</v>
      </c>
      <c r="E4018" s="181">
        <v>465.67685025163917</v>
      </c>
      <c r="F4018" s="181">
        <v>457.02232074317345</v>
      </c>
      <c r="G4018" s="181">
        <v>447.83102402730248</v>
      </c>
      <c r="H4018" s="181">
        <v>438.52326009196724</v>
      </c>
      <c r="I4018" s="181">
        <v>429.162825798862</v>
      </c>
      <c r="J4018" s="182">
        <v>419.77783021879077</v>
      </c>
      <c r="K4018" s="181">
        <v>410.39613620477576</v>
      </c>
      <c r="L4018" s="181">
        <v>401.04898391142717</v>
      </c>
      <c r="M4018" s="181">
        <v>391.7489459691692</v>
      </c>
      <c r="N4018" s="181">
        <v>382.50349126423839</v>
      </c>
      <c r="O4018" s="181">
        <v>373.32112044318478</v>
      </c>
      <c r="P4018" s="181">
        <v>364.22905516498355</v>
      </c>
      <c r="Q4018" s="181">
        <v>355.25318908176394</v>
      </c>
      <c r="R4018" s="181">
        <v>346.39536617611708</v>
      </c>
      <c r="S4018" s="181">
        <v>337.66522088867043</v>
      </c>
      <c r="T4018" s="181">
        <v>329.07438172133357</v>
      </c>
      <c r="U4018" s="181">
        <v>320.60379261234783</v>
      </c>
      <c r="V4018" s="181">
        <v>312.23497424160252</v>
      </c>
      <c r="W4018" s="181">
        <v>303.98079536193291</v>
      </c>
      <c r="X4018" s="181">
        <v>295.85229577560654</v>
      </c>
      <c r="Y4018" s="181">
        <v>287.85069299053851</v>
      </c>
    </row>
    <row r="4019" spans="1:25" x14ac:dyDescent="0.25">
      <c r="A4019" s="178" t="s">
        <v>3452</v>
      </c>
      <c r="B4019" s="178" t="s">
        <v>883</v>
      </c>
      <c r="C4019" s="178" t="s">
        <v>218</v>
      </c>
      <c r="D4019" s="178" t="s">
        <v>3493</v>
      </c>
      <c r="E4019" s="181">
        <v>5790.672625101266</v>
      </c>
      <c r="F4019" s="181">
        <v>5728.8796992452308</v>
      </c>
      <c r="G4019" s="181">
        <v>5680.8348172153983</v>
      </c>
      <c r="H4019" s="181">
        <v>5646.1527176952886</v>
      </c>
      <c r="I4019" s="181">
        <v>5621.3714009624355</v>
      </c>
      <c r="J4019" s="182">
        <v>5603.6554477807404</v>
      </c>
      <c r="K4019" s="181">
        <v>5590.9512427905029</v>
      </c>
      <c r="L4019" s="181">
        <v>5581.8169125635177</v>
      </c>
      <c r="M4019" s="181">
        <v>5574.9829646712005</v>
      </c>
      <c r="N4019" s="181">
        <v>5569.436200811866</v>
      </c>
      <c r="O4019" s="181">
        <v>5564.4387431771329</v>
      </c>
      <c r="P4019" s="181">
        <v>5559.6839531079295</v>
      </c>
      <c r="Q4019" s="181">
        <v>5554.9618213769409</v>
      </c>
      <c r="R4019" s="181">
        <v>5549.7810802509666</v>
      </c>
      <c r="S4019" s="181">
        <v>5543.8648920469441</v>
      </c>
      <c r="T4019" s="181">
        <v>5537.1384063376654</v>
      </c>
      <c r="U4019" s="181">
        <v>5529.3863967290145</v>
      </c>
      <c r="V4019" s="181">
        <v>5520.305234004958</v>
      </c>
      <c r="W4019" s="181">
        <v>5509.8301575964761</v>
      </c>
      <c r="X4019" s="181">
        <v>5497.9162839269866</v>
      </c>
      <c r="Y4019" s="181">
        <v>5484.5104232339609</v>
      </c>
    </row>
    <row r="4020" spans="1:25" x14ac:dyDescent="0.25">
      <c r="A4020" s="178" t="s">
        <v>3452</v>
      </c>
      <c r="B4020" s="178" t="s">
        <v>883</v>
      </c>
      <c r="C4020" s="178" t="s">
        <v>240</v>
      </c>
      <c r="D4020" s="178" t="s">
        <v>241</v>
      </c>
      <c r="E4020" s="181">
        <v>953.24319215036667</v>
      </c>
      <c r="F4020" s="181">
        <v>966.21159325239842</v>
      </c>
      <c r="G4020" s="181">
        <v>981.61807124413781</v>
      </c>
      <c r="H4020" s="181">
        <v>999.56455277277541</v>
      </c>
      <c r="I4020" s="181">
        <v>1019.596527236009</v>
      </c>
      <c r="J4020" s="182">
        <v>1041.3226951903232</v>
      </c>
      <c r="K4020" s="181">
        <v>1064.455368847206</v>
      </c>
      <c r="L4020" s="181">
        <v>1088.7926517891804</v>
      </c>
      <c r="M4020" s="181">
        <v>1114.1431145649553</v>
      </c>
      <c r="N4020" s="181">
        <v>1140.3456531945756</v>
      </c>
      <c r="O4020" s="181">
        <v>1167.2784988405681</v>
      </c>
      <c r="P4020" s="181">
        <v>1194.8986391126236</v>
      </c>
      <c r="Q4020" s="181">
        <v>1223.1786236407872</v>
      </c>
      <c r="R4020" s="181">
        <v>1252.0235515820646</v>
      </c>
      <c r="S4020" s="181">
        <v>1281.3775950953197</v>
      </c>
      <c r="T4020" s="181">
        <v>1311.2264757657338</v>
      </c>
      <c r="U4020" s="181">
        <v>1341.5198782207133</v>
      </c>
      <c r="V4020" s="181">
        <v>1372.1800675778782</v>
      </c>
      <c r="W4020" s="181">
        <v>1403.1822052530208</v>
      </c>
      <c r="X4020" s="181">
        <v>1434.5041908439341</v>
      </c>
      <c r="Y4020" s="181">
        <v>1466.1196246349066</v>
      </c>
    </row>
    <row r="4021" spans="1:25" x14ac:dyDescent="0.25">
      <c r="A4021" s="178" t="s">
        <v>3452</v>
      </c>
      <c r="B4021" s="178" t="s">
        <v>884</v>
      </c>
      <c r="C4021" s="178" t="s">
        <v>565</v>
      </c>
      <c r="D4021" s="178" t="s">
        <v>566</v>
      </c>
      <c r="E4021" s="181">
        <v>3116.9403736726827</v>
      </c>
      <c r="F4021" s="181">
        <v>3054.4747203870697</v>
      </c>
      <c r="G4021" s="181">
        <v>3009.5750196686195</v>
      </c>
      <c r="H4021" s="181">
        <v>2979.2462065037771</v>
      </c>
      <c r="I4021" s="181">
        <v>2959.7371607469927</v>
      </c>
      <c r="J4021" s="182">
        <v>2948.249076548952</v>
      </c>
      <c r="K4021" s="181">
        <v>2942.7852466747008</v>
      </c>
      <c r="L4021" s="181">
        <v>2941.9292307977553</v>
      </c>
      <c r="M4021" s="181">
        <v>2944.533104419942</v>
      </c>
      <c r="N4021" s="181">
        <v>2949.7048805714198</v>
      </c>
      <c r="O4021" s="181">
        <v>2956.7949548006418</v>
      </c>
      <c r="P4021" s="181">
        <v>2965.4351634046548</v>
      </c>
      <c r="Q4021" s="181">
        <v>2975.3594119339832</v>
      </c>
      <c r="R4021" s="181">
        <v>2986.1949392389224</v>
      </c>
      <c r="S4021" s="181">
        <v>2997.7130695626352</v>
      </c>
      <c r="T4021" s="181">
        <v>3009.7884003696672</v>
      </c>
      <c r="U4021" s="181">
        <v>3022.0866483928744</v>
      </c>
      <c r="V4021" s="181">
        <v>3034.2605034932067</v>
      </c>
      <c r="W4021" s="181">
        <v>3046.2367747372673</v>
      </c>
      <c r="X4021" s="181">
        <v>3057.9658936993569</v>
      </c>
      <c r="Y4021" s="181">
        <v>3069.3511563622451</v>
      </c>
    </row>
    <row r="4022" spans="1:25" x14ac:dyDescent="0.25">
      <c r="A4022" s="178" t="s">
        <v>3452</v>
      </c>
      <c r="B4022" s="178" t="s">
        <v>886</v>
      </c>
      <c r="C4022" s="178" t="s">
        <v>218</v>
      </c>
      <c r="D4022" s="178" t="s">
        <v>3494</v>
      </c>
      <c r="E4022" s="181">
        <v>2893.220318079871</v>
      </c>
      <c r="F4022" s="181">
        <v>2934.8400345312589</v>
      </c>
      <c r="G4022" s="181">
        <v>2977.8651679664822</v>
      </c>
      <c r="H4022" s="181">
        <v>3023.6424583963562</v>
      </c>
      <c r="I4022" s="181">
        <v>3071.5811809644456</v>
      </c>
      <c r="J4022" s="182">
        <v>3121.0787304785667</v>
      </c>
      <c r="K4022" s="181">
        <v>3171.712842239448</v>
      </c>
      <c r="L4022" s="181">
        <v>3223.2154100286548</v>
      </c>
      <c r="M4022" s="181">
        <v>3275.2700646032781</v>
      </c>
      <c r="N4022" s="181">
        <v>3327.5922459146072</v>
      </c>
      <c r="O4022" s="181">
        <v>3379.9964128610991</v>
      </c>
      <c r="P4022" s="181">
        <v>3432.5152099632437</v>
      </c>
      <c r="Q4022" s="181">
        <v>3485.2253094156595</v>
      </c>
      <c r="R4022" s="181">
        <v>3538.0237538310571</v>
      </c>
      <c r="S4022" s="181">
        <v>3590.9616320729451</v>
      </c>
      <c r="T4022" s="181">
        <v>3644.0727060102749</v>
      </c>
      <c r="U4022" s="181">
        <v>3697.1055746440261</v>
      </c>
      <c r="V4022" s="181">
        <v>3749.8521375714695</v>
      </c>
      <c r="W4022" s="181">
        <v>3802.377490474561</v>
      </c>
      <c r="X4022" s="181">
        <v>3854.7967901549541</v>
      </c>
      <c r="Y4022" s="181">
        <v>3907.0305062474281</v>
      </c>
    </row>
    <row r="4023" spans="1:25" x14ac:dyDescent="0.25">
      <c r="A4023" s="178" t="s">
        <v>3452</v>
      </c>
      <c r="B4023" s="178" t="s">
        <v>886</v>
      </c>
      <c r="C4023" s="178" t="s">
        <v>240</v>
      </c>
      <c r="D4023" s="178" t="s">
        <v>241</v>
      </c>
      <c r="E4023" s="181">
        <v>3825.6277132111527</v>
      </c>
      <c r="F4023" s="181">
        <v>3808.4452848661222</v>
      </c>
      <c r="G4023" s="181">
        <v>3792.461943310323</v>
      </c>
      <c r="H4023" s="181">
        <v>3779.2915544274156</v>
      </c>
      <c r="I4023" s="181">
        <v>3768.0493346950379</v>
      </c>
      <c r="J4023" s="182">
        <v>3757.8963908987903</v>
      </c>
      <c r="K4023" s="181">
        <v>3748.2653143040689</v>
      </c>
      <c r="L4023" s="181">
        <v>3738.8073131566084</v>
      </c>
      <c r="M4023" s="181">
        <v>3729.1433260730355</v>
      </c>
      <c r="N4023" s="181">
        <v>3718.9573712354022</v>
      </c>
      <c r="O4023" s="181">
        <v>3708.0656617243321</v>
      </c>
      <c r="P4023" s="181">
        <v>3696.5337996330168</v>
      </c>
      <c r="Q4023" s="181">
        <v>3684.4703940166214</v>
      </c>
      <c r="R4023" s="181">
        <v>3671.7908396940238</v>
      </c>
      <c r="S4023" s="181">
        <v>3658.5746379062266</v>
      </c>
      <c r="T4023" s="181">
        <v>3644.8792869991375</v>
      </c>
      <c r="U4023" s="181">
        <v>3630.4790648395747</v>
      </c>
      <c r="V4023" s="181">
        <v>3615.2073403807663</v>
      </c>
      <c r="W4023" s="181">
        <v>3599.1695243412787</v>
      </c>
      <c r="X4023" s="181">
        <v>3582.5115321493831</v>
      </c>
      <c r="Y4023" s="181">
        <v>3565.1924969329157</v>
      </c>
    </row>
    <row r="4024" spans="1:25" x14ac:dyDescent="0.25">
      <c r="A4024" s="178" t="s">
        <v>3452</v>
      </c>
      <c r="B4024" s="178" t="s">
        <v>891</v>
      </c>
      <c r="C4024" s="178" t="s">
        <v>218</v>
      </c>
      <c r="D4024" s="178" t="s">
        <v>3495</v>
      </c>
      <c r="E4024" s="181">
        <v>11110.577631219096</v>
      </c>
      <c r="F4024" s="181">
        <v>11055.564554105846</v>
      </c>
      <c r="G4024" s="181">
        <v>10993.283481112117</v>
      </c>
      <c r="H4024" s="181">
        <v>10931.250030542831</v>
      </c>
      <c r="I4024" s="181">
        <v>10868.99622969858</v>
      </c>
      <c r="J4024" s="182">
        <v>10805.608107361888</v>
      </c>
      <c r="K4024" s="181">
        <v>10740.550664752633</v>
      </c>
      <c r="L4024" s="181">
        <v>10673.601441950699</v>
      </c>
      <c r="M4024" s="181">
        <v>10604.258769234664</v>
      </c>
      <c r="N4024" s="181">
        <v>10532.104193939254</v>
      </c>
      <c r="O4024" s="181">
        <v>10456.903304218551</v>
      </c>
      <c r="P4024" s="181">
        <v>10379.040297586374</v>
      </c>
      <c r="Q4024" s="181">
        <v>10298.953789385121</v>
      </c>
      <c r="R4024" s="181">
        <v>10216.460209620589</v>
      </c>
      <c r="S4024" s="181">
        <v>10131.635601465545</v>
      </c>
      <c r="T4024" s="181">
        <v>10044.400026440178</v>
      </c>
      <c r="U4024" s="181">
        <v>9954.7818537973399</v>
      </c>
      <c r="V4024" s="181">
        <v>9863.02397457197</v>
      </c>
      <c r="W4024" s="181">
        <v>9769.3172086362301</v>
      </c>
      <c r="X4024" s="181">
        <v>9673.821006621476</v>
      </c>
      <c r="Y4024" s="181">
        <v>9576.1718676634246</v>
      </c>
    </row>
    <row r="4025" spans="1:25" x14ac:dyDescent="0.25">
      <c r="A4025" s="178" t="s">
        <v>3452</v>
      </c>
      <c r="B4025" s="178" t="s">
        <v>891</v>
      </c>
      <c r="C4025" s="178" t="s">
        <v>240</v>
      </c>
      <c r="D4025" s="178" t="s">
        <v>241</v>
      </c>
      <c r="E4025" s="181">
        <v>21328.241105897196</v>
      </c>
      <c r="F4025" s="181">
        <v>21625.813858013124</v>
      </c>
      <c r="G4025" s="181">
        <v>21912.533178975973</v>
      </c>
      <c r="H4025" s="181">
        <v>22202.869232897174</v>
      </c>
      <c r="I4025" s="181">
        <v>22495.896885519825</v>
      </c>
      <c r="J4025" s="182">
        <v>22789.677266741415</v>
      </c>
      <c r="K4025" s="181">
        <v>23082.937871035385</v>
      </c>
      <c r="L4025" s="181">
        <v>23374.997418377665</v>
      </c>
      <c r="M4025" s="181">
        <v>23664.505987169177</v>
      </c>
      <c r="N4025" s="181">
        <v>23950.20792084367</v>
      </c>
      <c r="O4025" s="181">
        <v>24231.189067130861</v>
      </c>
      <c r="P4025" s="181">
        <v>24507.939597076023</v>
      </c>
      <c r="Q4025" s="181">
        <v>24781.13284488814</v>
      </c>
      <c r="R4025" s="181">
        <v>25049.981525971863</v>
      </c>
      <c r="S4025" s="181">
        <v>25314.299261498567</v>
      </c>
      <c r="T4025" s="181">
        <v>25573.502057110101</v>
      </c>
      <c r="U4025" s="181">
        <v>25827.256448215096</v>
      </c>
      <c r="V4025" s="181">
        <v>26075.785811535217</v>
      </c>
      <c r="W4025" s="181">
        <v>26319.205836330791</v>
      </c>
      <c r="X4025" s="181">
        <v>26557.569835762468</v>
      </c>
      <c r="Y4025" s="181">
        <v>26789.486732060748</v>
      </c>
    </row>
    <row r="4026" spans="1:25" x14ac:dyDescent="0.25">
      <c r="A4026" s="178" t="s">
        <v>3452</v>
      </c>
      <c r="B4026" s="178" t="s">
        <v>893</v>
      </c>
      <c r="C4026" s="178" t="s">
        <v>565</v>
      </c>
      <c r="D4026" s="178" t="s">
        <v>566</v>
      </c>
      <c r="E4026" s="181">
        <v>514.00597893370616</v>
      </c>
      <c r="F4026" s="181">
        <v>518.1461511940181</v>
      </c>
      <c r="G4026" s="181">
        <v>521.49153729076875</v>
      </c>
      <c r="H4026" s="181">
        <v>524.5525312719418</v>
      </c>
      <c r="I4026" s="181">
        <v>527.43325463637041</v>
      </c>
      <c r="J4026" s="182">
        <v>530.19757164606085</v>
      </c>
      <c r="K4026" s="181">
        <v>532.90785949819269</v>
      </c>
      <c r="L4026" s="181">
        <v>535.62662938916094</v>
      </c>
      <c r="M4026" s="181">
        <v>538.3896171435639</v>
      </c>
      <c r="N4026" s="181">
        <v>541.21778911000547</v>
      </c>
      <c r="O4026" s="181">
        <v>544.14041010282426</v>
      </c>
      <c r="P4026" s="181">
        <v>547.20050347646281</v>
      </c>
      <c r="Q4026" s="181">
        <v>550.434126328498</v>
      </c>
      <c r="R4026" s="181">
        <v>553.8299524949058</v>
      </c>
      <c r="S4026" s="181">
        <v>557.37237556778246</v>
      </c>
      <c r="T4026" s="181">
        <v>560.98260829655896</v>
      </c>
      <c r="U4026" s="181">
        <v>564.61658248297806</v>
      </c>
      <c r="V4026" s="181">
        <v>568.29557402372484</v>
      </c>
      <c r="W4026" s="181">
        <v>572.00330140729375</v>
      </c>
      <c r="X4026" s="181">
        <v>575.6990094827504</v>
      </c>
      <c r="Y4026" s="181">
        <v>579.24399272748281</v>
      </c>
    </row>
    <row r="4027" spans="1:25" x14ac:dyDescent="0.25">
      <c r="A4027" s="178" t="s">
        <v>3452</v>
      </c>
      <c r="B4027" s="178" t="s">
        <v>896</v>
      </c>
      <c r="C4027" s="178" t="s">
        <v>218</v>
      </c>
      <c r="D4027" s="178" t="s">
        <v>3496</v>
      </c>
      <c r="E4027" s="181">
        <v>2705.27925251946</v>
      </c>
      <c r="F4027" s="181">
        <v>2686.3925689989392</v>
      </c>
      <c r="G4027" s="181">
        <v>2669.2261032637566</v>
      </c>
      <c r="H4027" s="181">
        <v>2654.4665907750059</v>
      </c>
      <c r="I4027" s="181">
        <v>2641.5268370896338</v>
      </c>
      <c r="J4027" s="182">
        <v>2629.9186318460761</v>
      </c>
      <c r="K4027" s="181">
        <v>2619.3361001922904</v>
      </c>
      <c r="L4027" s="181">
        <v>2609.5837710432188</v>
      </c>
      <c r="M4027" s="181">
        <v>2600.4539746920241</v>
      </c>
      <c r="N4027" s="181">
        <v>2591.7591961651351</v>
      </c>
      <c r="O4027" s="181">
        <v>2583.3824792232522</v>
      </c>
      <c r="P4027" s="181">
        <v>2575.3448518234159</v>
      </c>
      <c r="Q4027" s="181">
        <v>2567.68798451462</v>
      </c>
      <c r="R4027" s="181">
        <v>2560.311921303733</v>
      </c>
      <c r="S4027" s="181">
        <v>2553.1395490280465</v>
      </c>
      <c r="T4027" s="181">
        <v>2545.997138115647</v>
      </c>
      <c r="U4027" s="181">
        <v>2538.8515451788553</v>
      </c>
      <c r="V4027" s="181">
        <v>2531.7787721030968</v>
      </c>
      <c r="W4027" s="181">
        <v>2524.728953620835</v>
      </c>
      <c r="X4027" s="181">
        <v>2517.619114174428</v>
      </c>
      <c r="Y4027" s="181">
        <v>2510.1914213477457</v>
      </c>
    </row>
    <row r="4028" spans="1:25" x14ac:dyDescent="0.25">
      <c r="A4028" s="178" t="s">
        <v>3452</v>
      </c>
      <c r="B4028" s="178" t="s">
        <v>898</v>
      </c>
      <c r="C4028" s="178" t="s">
        <v>240</v>
      </c>
      <c r="D4028" s="178" t="s">
        <v>241</v>
      </c>
      <c r="E4028" s="181">
        <v>3394.0911211947996</v>
      </c>
      <c r="F4028" s="181">
        <v>3419.1035143139225</v>
      </c>
      <c r="G4028" s="181">
        <v>3439.9535919085579</v>
      </c>
      <c r="H4028" s="181">
        <v>3460.3445198424406</v>
      </c>
      <c r="I4028" s="181">
        <v>3480.8218918398898</v>
      </c>
      <c r="J4028" s="182">
        <v>3501.6295798518718</v>
      </c>
      <c r="K4028" s="181">
        <v>3522.9211163872224</v>
      </c>
      <c r="L4028" s="181">
        <v>3544.7758881424779</v>
      </c>
      <c r="M4028" s="181">
        <v>3567.0998083418408</v>
      </c>
      <c r="N4028" s="181">
        <v>3589.7857364663705</v>
      </c>
      <c r="O4028" s="181">
        <v>3612.725158090886</v>
      </c>
      <c r="P4028" s="181">
        <v>3635.9246234407155</v>
      </c>
      <c r="Q4028" s="181">
        <v>3659.3852138063294</v>
      </c>
      <c r="R4028" s="181">
        <v>3682.8773540854645</v>
      </c>
      <c r="S4028" s="181">
        <v>3706.2686768940839</v>
      </c>
      <c r="T4028" s="181">
        <v>3729.0358982427074</v>
      </c>
      <c r="U4028" s="181">
        <v>3750.9382875690662</v>
      </c>
      <c r="V4028" s="181">
        <v>3772.148145840581</v>
      </c>
      <c r="W4028" s="181">
        <v>3792.5945146345607</v>
      </c>
      <c r="X4028" s="181">
        <v>3812.1794902646488</v>
      </c>
      <c r="Y4028" s="181">
        <v>3830.2692776148506</v>
      </c>
    </row>
    <row r="4029" spans="1:25" x14ac:dyDescent="0.25">
      <c r="A4029" s="178" t="s">
        <v>3452</v>
      </c>
      <c r="B4029" s="178" t="s">
        <v>901</v>
      </c>
      <c r="C4029" s="178" t="s">
        <v>565</v>
      </c>
      <c r="D4029" s="178" t="s">
        <v>566</v>
      </c>
      <c r="E4029" s="181">
        <v>3628.2687796639893</v>
      </c>
      <c r="F4029" s="181">
        <v>3673.6994119242581</v>
      </c>
      <c r="G4029" s="181">
        <v>3713.0259402765587</v>
      </c>
      <c r="H4029" s="181">
        <v>3748.9659722611532</v>
      </c>
      <c r="I4029" s="181">
        <v>3782.0589442289856</v>
      </c>
      <c r="J4029" s="182">
        <v>3812.5071168242503</v>
      </c>
      <c r="K4029" s="181">
        <v>3840.5487574230283</v>
      </c>
      <c r="L4029" s="181">
        <v>3866.4422044112553</v>
      </c>
      <c r="M4029" s="181">
        <v>3890.2926439015523</v>
      </c>
      <c r="N4029" s="181">
        <v>3912.1315831810689</v>
      </c>
      <c r="O4029" s="181">
        <v>3931.9904383693729</v>
      </c>
      <c r="P4029" s="181">
        <v>3950.1222821796873</v>
      </c>
      <c r="Q4029" s="181">
        <v>3966.7952504973423</v>
      </c>
      <c r="R4029" s="181">
        <v>3982.0106137546145</v>
      </c>
      <c r="S4029" s="181">
        <v>3995.8186182547001</v>
      </c>
      <c r="T4029" s="181">
        <v>4008.0207088458765</v>
      </c>
      <c r="U4029" s="181">
        <v>4018.8449306476314</v>
      </c>
      <c r="V4029" s="181">
        <v>4028.7398796769762</v>
      </c>
      <c r="W4029" s="181">
        <v>4037.7365221749928</v>
      </c>
      <c r="X4029" s="181">
        <v>4045.8171623802941</v>
      </c>
      <c r="Y4029" s="181">
        <v>4052.6071109892328</v>
      </c>
    </row>
    <row r="4030" spans="1:25" x14ac:dyDescent="0.25">
      <c r="A4030" s="178" t="s">
        <v>3452</v>
      </c>
      <c r="B4030" s="178" t="s">
        <v>904</v>
      </c>
      <c r="C4030" s="178" t="s">
        <v>565</v>
      </c>
      <c r="D4030" s="178" t="s">
        <v>566</v>
      </c>
      <c r="E4030" s="181">
        <v>1109.7733920441099</v>
      </c>
      <c r="F4030" s="181">
        <v>1125.3912140614884</v>
      </c>
      <c r="G4030" s="181">
        <v>1137.3595543175209</v>
      </c>
      <c r="H4030" s="181">
        <v>1146.8998943143208</v>
      </c>
      <c r="I4030" s="181">
        <v>1154.5598316627522</v>
      </c>
      <c r="J4030" s="182">
        <v>1160.7172023128408</v>
      </c>
      <c r="K4030" s="181">
        <v>1165.6681605680312</v>
      </c>
      <c r="L4030" s="181">
        <v>1169.6491818246689</v>
      </c>
      <c r="M4030" s="181">
        <v>1172.8178016859674</v>
      </c>
      <c r="N4030" s="181">
        <v>1175.2321291992032</v>
      </c>
      <c r="O4030" s="181">
        <v>1176.9576156317187</v>
      </c>
      <c r="P4030" s="181">
        <v>1178.1068001067142</v>
      </c>
      <c r="Q4030" s="181">
        <v>1178.7804903023073</v>
      </c>
      <c r="R4030" s="181">
        <v>1179.0199937863679</v>
      </c>
      <c r="S4030" s="181">
        <v>1178.9050100915533</v>
      </c>
      <c r="T4030" s="181">
        <v>1178.6174593790051</v>
      </c>
      <c r="U4030" s="181">
        <v>1178.1452083987942</v>
      </c>
      <c r="V4030" s="181">
        <v>1177.3635261612778</v>
      </c>
      <c r="W4030" s="181">
        <v>1176.3229237483026</v>
      </c>
      <c r="X4030" s="181">
        <v>1175.1055886853007</v>
      </c>
      <c r="Y4030" s="181">
        <v>1173.8614043957957</v>
      </c>
    </row>
    <row r="4031" spans="1:25" x14ac:dyDescent="0.25">
      <c r="A4031" s="178" t="s">
        <v>3452</v>
      </c>
      <c r="B4031" s="178" t="s">
        <v>907</v>
      </c>
      <c r="C4031" s="178" t="s">
        <v>218</v>
      </c>
      <c r="D4031" s="178" t="s">
        <v>3497</v>
      </c>
      <c r="E4031" s="181">
        <v>77893.628334000969</v>
      </c>
      <c r="F4031" s="181">
        <v>78576.552961147754</v>
      </c>
      <c r="G4031" s="181">
        <v>79152.691589572773</v>
      </c>
      <c r="H4031" s="181">
        <v>79675.802291541084</v>
      </c>
      <c r="I4031" s="181">
        <v>80152.35420704147</v>
      </c>
      <c r="J4031" s="182">
        <v>80583.140542948779</v>
      </c>
      <c r="K4031" s="181">
        <v>80970.086174688462</v>
      </c>
      <c r="L4031" s="181">
        <v>81316.060458641936</v>
      </c>
      <c r="M4031" s="181">
        <v>81621.027758918586</v>
      </c>
      <c r="N4031" s="181">
        <v>81884.221864745807</v>
      </c>
      <c r="O4031" s="181">
        <v>82105.114465566308</v>
      </c>
      <c r="P4031" s="181">
        <v>82287.780844645997</v>
      </c>
      <c r="Q4031" s="181">
        <v>82436.429548914486</v>
      </c>
      <c r="R4031" s="181">
        <v>82550.128148058677</v>
      </c>
      <c r="S4031" s="181">
        <v>82629.45676786243</v>
      </c>
      <c r="T4031" s="181">
        <v>82674.526053818394</v>
      </c>
      <c r="U4031" s="181">
        <v>82689.287546876367</v>
      </c>
      <c r="V4031" s="181">
        <v>82678.001831775153</v>
      </c>
      <c r="W4031" s="181">
        <v>82641.247085410156</v>
      </c>
      <c r="X4031" s="181">
        <v>82579.480879960858</v>
      </c>
      <c r="Y4031" s="181">
        <v>82490.479902193794</v>
      </c>
    </row>
    <row r="4032" spans="1:25" x14ac:dyDescent="0.25">
      <c r="A4032" s="178" t="s">
        <v>3452</v>
      </c>
      <c r="B4032" s="178" t="s">
        <v>907</v>
      </c>
      <c r="C4032" s="178" t="s">
        <v>240</v>
      </c>
      <c r="D4032" s="178" t="s">
        <v>241</v>
      </c>
      <c r="E4032" s="181">
        <v>5872.8354434808016</v>
      </c>
      <c r="F4032" s="181">
        <v>6035.2961051515886</v>
      </c>
      <c r="G4032" s="181">
        <v>6193.6538494969809</v>
      </c>
      <c r="H4032" s="181">
        <v>6351.8350733879734</v>
      </c>
      <c r="I4032" s="181">
        <v>6510.2316003912965</v>
      </c>
      <c r="J4032" s="182">
        <v>6668.7980327841979</v>
      </c>
      <c r="K4032" s="181">
        <v>6827.5831297656805</v>
      </c>
      <c r="L4032" s="181">
        <v>6986.7227667565667</v>
      </c>
      <c r="M4032" s="181">
        <v>7146.1109904357045</v>
      </c>
      <c r="N4032" s="181">
        <v>7305.5705401950299</v>
      </c>
      <c r="O4032" s="181">
        <v>7464.9344277071477</v>
      </c>
      <c r="P4032" s="181">
        <v>7624.451979080678</v>
      </c>
      <c r="Q4032" s="181">
        <v>7784.4070562202978</v>
      </c>
      <c r="R4032" s="181">
        <v>7944.6129073632328</v>
      </c>
      <c r="S4032" s="181">
        <v>8105.0186237429052</v>
      </c>
      <c r="T4032" s="181">
        <v>8265.5246588236168</v>
      </c>
      <c r="U4032" s="181">
        <v>8426.4175274998797</v>
      </c>
      <c r="V4032" s="181">
        <v>8588.0405368022275</v>
      </c>
      <c r="W4032" s="181">
        <v>8750.375646201348</v>
      </c>
      <c r="X4032" s="181">
        <v>8913.3916944299126</v>
      </c>
      <c r="Y4032" s="181">
        <v>9076.7614622577039</v>
      </c>
    </row>
    <row r="4033" spans="1:25" x14ac:dyDescent="0.25">
      <c r="A4033" s="178" t="s">
        <v>3452</v>
      </c>
      <c r="B4033" s="178" t="s">
        <v>911</v>
      </c>
      <c r="C4033" s="178" t="s">
        <v>565</v>
      </c>
      <c r="D4033" s="178" t="s">
        <v>566</v>
      </c>
      <c r="E4033" s="181">
        <v>1331.4138539927969</v>
      </c>
      <c r="F4033" s="181">
        <v>1302.8600071094654</v>
      </c>
      <c r="G4033" s="181">
        <v>1279.4205561999988</v>
      </c>
      <c r="H4033" s="181">
        <v>1260.1341358702236</v>
      </c>
      <c r="I4033" s="181">
        <v>1243.8944996017015</v>
      </c>
      <c r="J4033" s="182">
        <v>1229.8718539386302</v>
      </c>
      <c r="K4033" s="181">
        <v>1217.4842001293966</v>
      </c>
      <c r="L4033" s="181">
        <v>1206.318864970418</v>
      </c>
      <c r="M4033" s="181">
        <v>1196.060190376355</v>
      </c>
      <c r="N4033" s="181">
        <v>1186.4520059572196</v>
      </c>
      <c r="O4033" s="181">
        <v>1177.3326168512056</v>
      </c>
      <c r="P4033" s="181">
        <v>1168.6300581586474</v>
      </c>
      <c r="Q4033" s="181">
        <v>1160.3034965252016</v>
      </c>
      <c r="R4033" s="181">
        <v>1152.2719460939879</v>
      </c>
      <c r="S4033" s="181">
        <v>1144.5009965328263</v>
      </c>
      <c r="T4033" s="181">
        <v>1136.869840572791</v>
      </c>
      <c r="U4033" s="181">
        <v>1129.3920389718921</v>
      </c>
      <c r="V4033" s="181">
        <v>1122.1762468381521</v>
      </c>
      <c r="W4033" s="181">
        <v>1115.1947885532147</v>
      </c>
      <c r="X4033" s="181">
        <v>1108.4186124730888</v>
      </c>
      <c r="Y4033" s="181">
        <v>1101.6876482879916</v>
      </c>
    </row>
    <row r="4034" spans="1:25" x14ac:dyDescent="0.25">
      <c r="A4034" s="178" t="s">
        <v>3452</v>
      </c>
      <c r="B4034" s="178" t="s">
        <v>913</v>
      </c>
      <c r="C4034" s="178" t="s">
        <v>565</v>
      </c>
      <c r="D4034" s="178" t="s">
        <v>566</v>
      </c>
      <c r="E4034" s="181">
        <v>1944.1143872969078</v>
      </c>
      <c r="F4034" s="181">
        <v>1952.54983687912</v>
      </c>
      <c r="G4034" s="181">
        <v>1957.8140474511192</v>
      </c>
      <c r="H4034" s="181">
        <v>1961.3114412847151</v>
      </c>
      <c r="I4034" s="181">
        <v>1963.4253229015549</v>
      </c>
      <c r="J4034" s="182">
        <v>1964.3864878557661</v>
      </c>
      <c r="K4034" s="181">
        <v>1964.3982448277784</v>
      </c>
      <c r="L4034" s="181">
        <v>1963.6414453801362</v>
      </c>
      <c r="M4034" s="181">
        <v>1962.2030989033346</v>
      </c>
      <c r="N4034" s="181">
        <v>1960.1352745383801</v>
      </c>
      <c r="O4034" s="181">
        <v>1957.4936423750348</v>
      </c>
      <c r="P4034" s="181">
        <v>1954.4216537151901</v>
      </c>
      <c r="Q4034" s="181">
        <v>1951.0454754485818</v>
      </c>
      <c r="R4034" s="181">
        <v>1947.3548934336898</v>
      </c>
      <c r="S4034" s="181">
        <v>1943.380109590737</v>
      </c>
      <c r="T4034" s="181">
        <v>1939.2318525617607</v>
      </c>
      <c r="U4034" s="181">
        <v>1934.9965183239588</v>
      </c>
      <c r="V4034" s="181">
        <v>1930.6798101246989</v>
      </c>
      <c r="W4034" s="181">
        <v>1926.299754939954</v>
      </c>
      <c r="X4034" s="181">
        <v>1921.8737602204899</v>
      </c>
      <c r="Y4034" s="181">
        <v>1917.4531115017353</v>
      </c>
    </row>
    <row r="4035" spans="1:25" x14ac:dyDescent="0.25">
      <c r="A4035" s="178" t="s">
        <v>3452</v>
      </c>
      <c r="B4035" s="178" t="s">
        <v>917</v>
      </c>
      <c r="C4035" s="178" t="s">
        <v>565</v>
      </c>
      <c r="D4035" s="178" t="s">
        <v>566</v>
      </c>
      <c r="E4035" s="181">
        <v>4010.0895066765761</v>
      </c>
      <c r="F4035" s="181">
        <v>3923.4453735251509</v>
      </c>
      <c r="G4035" s="181">
        <v>3862.7891982714441</v>
      </c>
      <c r="H4035" s="181">
        <v>3823.8482459192205</v>
      </c>
      <c r="I4035" s="181">
        <v>3801.2277295592685</v>
      </c>
      <c r="J4035" s="182">
        <v>3790.9070046468942</v>
      </c>
      <c r="K4035" s="181">
        <v>3789.9430137877716</v>
      </c>
      <c r="L4035" s="181">
        <v>3796.1469345590303</v>
      </c>
      <c r="M4035" s="181">
        <v>3807.7108705690116</v>
      </c>
      <c r="N4035" s="181">
        <v>3823.2037668643798</v>
      </c>
      <c r="O4035" s="181">
        <v>3841.5138779559616</v>
      </c>
      <c r="P4035" s="181">
        <v>3861.8757867207387</v>
      </c>
      <c r="Q4035" s="181">
        <v>3883.6688349953292</v>
      </c>
      <c r="R4035" s="181">
        <v>3906.1310530332394</v>
      </c>
      <c r="S4035" s="181">
        <v>3928.619331969734</v>
      </c>
      <c r="T4035" s="181">
        <v>3950.4195309605511</v>
      </c>
      <c r="U4035" s="181">
        <v>3971.3499464206598</v>
      </c>
      <c r="V4035" s="181">
        <v>3991.4561315277329</v>
      </c>
      <c r="W4035" s="181">
        <v>4010.4439621859483</v>
      </c>
      <c r="X4035" s="181">
        <v>4027.9980291260126</v>
      </c>
      <c r="Y4035" s="181">
        <v>4043.5697876349204</v>
      </c>
    </row>
    <row r="4036" spans="1:25" x14ac:dyDescent="0.25">
      <c r="A4036" s="178" t="s">
        <v>3452</v>
      </c>
      <c r="B4036" s="178" t="s">
        <v>918</v>
      </c>
      <c r="C4036" s="178" t="s">
        <v>218</v>
      </c>
      <c r="D4036" s="178" t="s">
        <v>3498</v>
      </c>
      <c r="E4036" s="181">
        <v>7051.646377729192</v>
      </c>
      <c r="F4036" s="181">
        <v>7447.6322001449134</v>
      </c>
      <c r="G4036" s="181">
        <v>7782.5386516956487</v>
      </c>
      <c r="H4036" s="181">
        <v>8070.5364787654489</v>
      </c>
      <c r="I4036" s="181">
        <v>8320.2453768562391</v>
      </c>
      <c r="J4036" s="182">
        <v>8538.5258886121883</v>
      </c>
      <c r="K4036" s="181">
        <v>8731.197562417914</v>
      </c>
      <c r="L4036" s="181">
        <v>8903.1482899087769</v>
      </c>
      <c r="M4036" s="181">
        <v>9058.0161001493288</v>
      </c>
      <c r="N4036" s="181">
        <v>9198.5205389625571</v>
      </c>
      <c r="O4036" s="181">
        <v>9326.7318504083705</v>
      </c>
      <c r="P4036" s="181">
        <v>9444.8301339200425</v>
      </c>
      <c r="Q4036" s="181">
        <v>9554.6883488638541</v>
      </c>
      <c r="R4036" s="181">
        <v>9657.2724274909106</v>
      </c>
      <c r="S4036" s="181">
        <v>9753.4096200431159</v>
      </c>
      <c r="T4036" s="181">
        <v>9843.5797915161056</v>
      </c>
      <c r="U4036" s="181">
        <v>9928.4235808930389</v>
      </c>
      <c r="V4036" s="181">
        <v>10008.631641014979</v>
      </c>
      <c r="W4036" s="181">
        <v>10084.625317057073</v>
      </c>
      <c r="X4036" s="181">
        <v>10156.699060733086</v>
      </c>
      <c r="Y4036" s="181">
        <v>10224.652868018042</v>
      </c>
    </row>
    <row r="4037" spans="1:25" x14ac:dyDescent="0.25">
      <c r="A4037" s="178" t="s">
        <v>3452</v>
      </c>
      <c r="B4037" s="178" t="s">
        <v>918</v>
      </c>
      <c r="C4037" s="178" t="s">
        <v>240</v>
      </c>
      <c r="D4037" s="178" t="s">
        <v>241</v>
      </c>
      <c r="E4037" s="181">
        <v>1187.6671495640962</v>
      </c>
      <c r="F4037" s="181">
        <v>1210.2748607607402</v>
      </c>
      <c r="G4037" s="181">
        <v>1220.2495337949854</v>
      </c>
      <c r="H4037" s="181">
        <v>1220.9316208682792</v>
      </c>
      <c r="I4037" s="181">
        <v>1214.4695880294166</v>
      </c>
      <c r="J4037" s="182">
        <v>1202.5274026131015</v>
      </c>
      <c r="K4037" s="181">
        <v>1186.4446162627612</v>
      </c>
      <c r="L4037" s="181">
        <v>1167.290186646884</v>
      </c>
      <c r="M4037" s="181">
        <v>1145.8555916314435</v>
      </c>
      <c r="N4037" s="181">
        <v>1122.7326569865882</v>
      </c>
      <c r="O4037" s="181">
        <v>1098.371956778192</v>
      </c>
      <c r="P4037" s="181">
        <v>1073.1876582340528</v>
      </c>
      <c r="Q4037" s="181">
        <v>1047.5134710880445</v>
      </c>
      <c r="R4037" s="181">
        <v>1021.548866528894</v>
      </c>
      <c r="S4037" s="181">
        <v>995.4574472759989</v>
      </c>
      <c r="T4037" s="181">
        <v>969.35058057323374</v>
      </c>
      <c r="U4037" s="181">
        <v>943.34310349195664</v>
      </c>
      <c r="V4037" s="181">
        <v>917.54138055067199</v>
      </c>
      <c r="W4037" s="181">
        <v>892.01528011461539</v>
      </c>
      <c r="X4037" s="181">
        <v>866.8155308830967</v>
      </c>
      <c r="Y4037" s="181">
        <v>841.94601256190958</v>
      </c>
    </row>
    <row r="4038" spans="1:25" x14ac:dyDescent="0.25">
      <c r="A4038" s="178" t="s">
        <v>3452</v>
      </c>
      <c r="B4038" s="178" t="s">
        <v>920</v>
      </c>
      <c r="C4038" s="178" t="s">
        <v>218</v>
      </c>
      <c r="D4038" s="178" t="s">
        <v>3499</v>
      </c>
      <c r="E4038" s="181">
        <v>3775.3861990750925</v>
      </c>
      <c r="F4038" s="181">
        <v>3862.5459213572212</v>
      </c>
      <c r="G4038" s="181">
        <v>3932.6949031890267</v>
      </c>
      <c r="H4038" s="181">
        <v>3990.6763665179628</v>
      </c>
      <c r="I4038" s="181">
        <v>4038.8944513622132</v>
      </c>
      <c r="J4038" s="182">
        <v>4079.1133875238838</v>
      </c>
      <c r="K4038" s="181">
        <v>4112.8189612352226</v>
      </c>
      <c r="L4038" s="181">
        <v>4141.2553906939656</v>
      </c>
      <c r="M4038" s="181">
        <v>4165.307321664679</v>
      </c>
      <c r="N4038" s="181">
        <v>4185.5891606234518</v>
      </c>
      <c r="O4038" s="181">
        <v>4202.594448820696</v>
      </c>
      <c r="P4038" s="181">
        <v>4216.9439433873677</v>
      </c>
      <c r="Q4038" s="181">
        <v>4229.2070180956953</v>
      </c>
      <c r="R4038" s="181">
        <v>4239.6371561949063</v>
      </c>
      <c r="S4038" s="181">
        <v>4248.4958844006787</v>
      </c>
      <c r="T4038" s="181">
        <v>4255.7087805979736</v>
      </c>
      <c r="U4038" s="181">
        <v>4261.4598888714945</v>
      </c>
      <c r="V4038" s="181">
        <v>4266.1797979863004</v>
      </c>
      <c r="W4038" s="181">
        <v>4270.0107119281411</v>
      </c>
      <c r="X4038" s="181">
        <v>4273.0372696230261</v>
      </c>
      <c r="Y4038" s="181">
        <v>4274.9206242964165</v>
      </c>
    </row>
    <row r="4039" spans="1:25" x14ac:dyDescent="0.25">
      <c r="A4039" s="178" t="s">
        <v>3452</v>
      </c>
      <c r="B4039" s="178" t="s">
        <v>920</v>
      </c>
      <c r="C4039" s="178" t="s">
        <v>240</v>
      </c>
      <c r="D4039" s="178" t="s">
        <v>241</v>
      </c>
      <c r="E4039" s="181">
        <v>188.36204067661603</v>
      </c>
      <c r="F4039" s="181">
        <v>190.52059975780216</v>
      </c>
      <c r="G4039" s="181">
        <v>191.77624945071341</v>
      </c>
      <c r="H4039" s="181">
        <v>192.39215355618606</v>
      </c>
      <c r="I4039" s="181">
        <v>192.50394417995702</v>
      </c>
      <c r="J4039" s="182">
        <v>192.21142000970892</v>
      </c>
      <c r="K4039" s="181">
        <v>191.59725557249584</v>
      </c>
      <c r="L4039" s="181">
        <v>190.72955101873913</v>
      </c>
      <c r="M4039" s="181">
        <v>189.65718633276344</v>
      </c>
      <c r="N4039" s="181">
        <v>188.41485155525285</v>
      </c>
      <c r="O4039" s="181">
        <v>187.03044136544699</v>
      </c>
      <c r="P4039" s="181">
        <v>185.53631446908184</v>
      </c>
      <c r="Q4039" s="181">
        <v>183.96123779232758</v>
      </c>
      <c r="R4039" s="181">
        <v>182.31917620465774</v>
      </c>
      <c r="S4039" s="181">
        <v>180.62387011586443</v>
      </c>
      <c r="T4039" s="181">
        <v>178.87437291549872</v>
      </c>
      <c r="U4039" s="181">
        <v>177.08056914988214</v>
      </c>
      <c r="V4039" s="181">
        <v>175.26207142793757</v>
      </c>
      <c r="W4039" s="181">
        <v>173.42592970331376</v>
      </c>
      <c r="X4039" s="181">
        <v>171.5765887127738</v>
      </c>
      <c r="Y4039" s="181">
        <v>169.70150143227144</v>
      </c>
    </row>
    <row r="4040" spans="1:25" x14ac:dyDescent="0.25">
      <c r="A4040" s="178" t="s">
        <v>3452</v>
      </c>
      <c r="B4040" s="178" t="s">
        <v>921</v>
      </c>
      <c r="C4040" s="178" t="s">
        <v>218</v>
      </c>
      <c r="D4040" s="178" t="s">
        <v>3500</v>
      </c>
      <c r="E4040" s="181">
        <v>2306.123732096868</v>
      </c>
      <c r="F4040" s="181">
        <v>2355.7852839703119</v>
      </c>
      <c r="G4040" s="181">
        <v>2393.757384886263</v>
      </c>
      <c r="H4040" s="181">
        <v>2424.3337518280978</v>
      </c>
      <c r="I4040" s="181">
        <v>2449.4694667134286</v>
      </c>
      <c r="J4040" s="182">
        <v>2470.5764633369045</v>
      </c>
      <c r="K4040" s="181">
        <v>2488.7379225991835</v>
      </c>
      <c r="L4040" s="181">
        <v>2504.8102458701078</v>
      </c>
      <c r="M4040" s="181">
        <v>2519.3335037080305</v>
      </c>
      <c r="N4040" s="181">
        <v>2532.7506226794258</v>
      </c>
      <c r="O4040" s="181">
        <v>2545.358777859718</v>
      </c>
      <c r="P4040" s="181">
        <v>2557.4823080687606</v>
      </c>
      <c r="Q4040" s="181">
        <v>2569.3670063483246</v>
      </c>
      <c r="R4040" s="181">
        <v>2581.0228656152144</v>
      </c>
      <c r="S4040" s="181">
        <v>2592.4942008830249</v>
      </c>
      <c r="T4040" s="181">
        <v>2603.9004860113846</v>
      </c>
      <c r="U4040" s="181">
        <v>2614.9747913844385</v>
      </c>
      <c r="V4040" s="181">
        <v>2625.359387836123</v>
      </c>
      <c r="W4040" s="181">
        <v>2635.0763549952349</v>
      </c>
      <c r="X4040" s="181">
        <v>2644.1192757761401</v>
      </c>
      <c r="Y4040" s="181">
        <v>2652.4685760745829</v>
      </c>
    </row>
    <row r="4041" spans="1:25" x14ac:dyDescent="0.25">
      <c r="A4041" s="178" t="s">
        <v>3452</v>
      </c>
      <c r="B4041" s="178" t="s">
        <v>921</v>
      </c>
      <c r="C4041" s="178" t="s">
        <v>240</v>
      </c>
      <c r="D4041" s="178" t="s">
        <v>241</v>
      </c>
      <c r="E4041" s="181">
        <v>20658.4314377027</v>
      </c>
      <c r="F4041" s="181">
        <v>21171.578690418464</v>
      </c>
      <c r="G4041" s="181">
        <v>21583.938235737161</v>
      </c>
      <c r="H4041" s="181">
        <v>21933.41974617201</v>
      </c>
      <c r="I4041" s="181">
        <v>22237.188085640391</v>
      </c>
      <c r="J4041" s="182">
        <v>22507.678560535685</v>
      </c>
      <c r="K4041" s="181">
        <v>22754.482549988268</v>
      </c>
      <c r="L4041" s="181">
        <v>22985.238641961852</v>
      </c>
      <c r="M4041" s="181">
        <v>23204.777074610996</v>
      </c>
      <c r="N4041" s="181">
        <v>23417.09738418465</v>
      </c>
      <c r="O4041" s="181">
        <v>23624.904003646527</v>
      </c>
      <c r="P4041" s="181">
        <v>23831.194296418344</v>
      </c>
      <c r="Q4041" s="181">
        <v>24038.277042014608</v>
      </c>
      <c r="R4041" s="181">
        <v>24246.282806208055</v>
      </c>
      <c r="S4041" s="181">
        <v>24455.667952304393</v>
      </c>
      <c r="T4041" s="181">
        <v>24667.608481080308</v>
      </c>
      <c r="U4041" s="181">
        <v>24879.624396112078</v>
      </c>
      <c r="V4041" s="181">
        <v>25088.324765300455</v>
      </c>
      <c r="W4041" s="181">
        <v>25293.903229040076</v>
      </c>
      <c r="X4041" s="181">
        <v>25496.280530661828</v>
      </c>
      <c r="Y4041" s="181">
        <v>25695.246905516604</v>
      </c>
    </row>
    <row r="4042" spans="1:25" x14ac:dyDescent="0.25">
      <c r="A4042" s="178" t="s">
        <v>3452</v>
      </c>
      <c r="B4042" s="178" t="s">
        <v>924</v>
      </c>
      <c r="C4042" s="178" t="s">
        <v>565</v>
      </c>
      <c r="D4042" s="178" t="s">
        <v>566</v>
      </c>
      <c r="E4042" s="181">
        <v>886.54438343697973</v>
      </c>
      <c r="F4042" s="181">
        <v>877.82630009835066</v>
      </c>
      <c r="G4042" s="181">
        <v>870.49962175287124</v>
      </c>
      <c r="H4042" s="181">
        <v>864.51792775669855</v>
      </c>
      <c r="I4042" s="181">
        <v>859.566846995437</v>
      </c>
      <c r="J4042" s="182">
        <v>855.39550279993819</v>
      </c>
      <c r="K4042" s="181">
        <v>851.82728477326782</v>
      </c>
      <c r="L4042" s="181">
        <v>848.74291137114631</v>
      </c>
      <c r="M4042" s="181">
        <v>846.04019891473797</v>
      </c>
      <c r="N4042" s="181">
        <v>843.63721872164217</v>
      </c>
      <c r="O4042" s="181">
        <v>841.47600735743663</v>
      </c>
      <c r="P4042" s="181">
        <v>839.55910996813429</v>
      </c>
      <c r="Q4042" s="181">
        <v>837.90237741880821</v>
      </c>
      <c r="R4042" s="181">
        <v>836.49034135519003</v>
      </c>
      <c r="S4042" s="181">
        <v>835.34017059175028</v>
      </c>
      <c r="T4042" s="181">
        <v>834.57682591571665</v>
      </c>
      <c r="U4042" s="181">
        <v>834.14187128266633</v>
      </c>
      <c r="V4042" s="181">
        <v>833.87181166610344</v>
      </c>
      <c r="W4042" s="181">
        <v>833.77832493540723</v>
      </c>
      <c r="X4042" s="181">
        <v>833.88570297958722</v>
      </c>
      <c r="Y4042" s="181">
        <v>834.29014616557731</v>
      </c>
    </row>
    <row r="4043" spans="1:25" x14ac:dyDescent="0.25">
      <c r="A4043" s="178" t="s">
        <v>3452</v>
      </c>
      <c r="B4043" s="178" t="s">
        <v>927</v>
      </c>
      <c r="C4043" s="178" t="s">
        <v>218</v>
      </c>
      <c r="D4043" s="178" t="s">
        <v>3501</v>
      </c>
      <c r="E4043" s="181">
        <v>3775.4515069109279</v>
      </c>
      <c r="F4043" s="181">
        <v>3918.1692710225029</v>
      </c>
      <c r="G4043" s="181">
        <v>4036.3738332870344</v>
      </c>
      <c r="H4043" s="181">
        <v>4136.586018771095</v>
      </c>
      <c r="I4043" s="181">
        <v>4222.4924693898229</v>
      </c>
      <c r="J4043" s="182">
        <v>4296.9484912454081</v>
      </c>
      <c r="K4043" s="181">
        <v>4362.2920462787697</v>
      </c>
      <c r="L4043" s="181">
        <v>4420.4275243977127</v>
      </c>
      <c r="M4043" s="181">
        <v>4472.7025759760618</v>
      </c>
      <c r="N4043" s="181">
        <v>4520.0363183621294</v>
      </c>
      <c r="O4043" s="181">
        <v>4563.152103741385</v>
      </c>
      <c r="P4043" s="181">
        <v>4602.8345638817827</v>
      </c>
      <c r="Q4043" s="181">
        <v>4639.7217199768274</v>
      </c>
      <c r="R4043" s="181">
        <v>4674.0555289610857</v>
      </c>
      <c r="S4043" s="181">
        <v>4706.0932970763661</v>
      </c>
      <c r="T4043" s="181">
        <v>4736.2807855670062</v>
      </c>
      <c r="U4043" s="181">
        <v>4764.8190418611221</v>
      </c>
      <c r="V4043" s="181">
        <v>4791.6066269124631</v>
      </c>
      <c r="W4043" s="181">
        <v>4816.7248879555527</v>
      </c>
      <c r="X4043" s="181">
        <v>4840.287032936244</v>
      </c>
      <c r="Y4043" s="181">
        <v>4862.5222562289973</v>
      </c>
    </row>
    <row r="4044" spans="1:25" x14ac:dyDescent="0.25">
      <c r="A4044" s="178" t="s">
        <v>3452</v>
      </c>
      <c r="B4044" s="178" t="s">
        <v>927</v>
      </c>
      <c r="C4044" s="178" t="s">
        <v>240</v>
      </c>
      <c r="D4044" s="178" t="s">
        <v>241</v>
      </c>
      <c r="E4044" s="181">
        <v>372.55736088686962</v>
      </c>
      <c r="F4044" s="181">
        <v>378.13549353635557</v>
      </c>
      <c r="G4044" s="181">
        <v>380.9742561866413</v>
      </c>
      <c r="H4044" s="181">
        <v>381.84429406935476</v>
      </c>
      <c r="I4044" s="181">
        <v>381.20020635617124</v>
      </c>
      <c r="J4044" s="182">
        <v>379.38869781658553</v>
      </c>
      <c r="K4044" s="181">
        <v>376.68556365111596</v>
      </c>
      <c r="L4044" s="181">
        <v>373.30904379038793</v>
      </c>
      <c r="M4044" s="181">
        <v>369.41476895163618</v>
      </c>
      <c r="N4044" s="181">
        <v>365.11204193060809</v>
      </c>
      <c r="O4044" s="181">
        <v>360.48664142777591</v>
      </c>
      <c r="P4044" s="181">
        <v>355.62279733090418</v>
      </c>
      <c r="Q4044" s="181">
        <v>350.58728348154739</v>
      </c>
      <c r="R4044" s="181">
        <v>345.41253290087008</v>
      </c>
      <c r="S4044" s="181">
        <v>340.12985529319093</v>
      </c>
      <c r="T4044" s="181">
        <v>334.78166165813496</v>
      </c>
      <c r="U4044" s="181">
        <v>329.39016587267764</v>
      </c>
      <c r="V4044" s="181">
        <v>323.95551068505807</v>
      </c>
      <c r="W4044" s="181">
        <v>318.49018621854674</v>
      </c>
      <c r="X4044" s="181">
        <v>313.00792040954332</v>
      </c>
      <c r="Y4044" s="181">
        <v>307.52881211430594</v>
      </c>
    </row>
    <row r="4045" spans="1:25" x14ac:dyDescent="0.25">
      <c r="A4045" s="178" t="s">
        <v>3452</v>
      </c>
      <c r="B4045" s="178" t="s">
        <v>930</v>
      </c>
      <c r="C4045" s="178" t="s">
        <v>565</v>
      </c>
      <c r="D4045" s="178" t="s">
        <v>566</v>
      </c>
      <c r="E4045" s="181">
        <v>2902.6736375407554</v>
      </c>
      <c r="F4045" s="181">
        <v>2935.3527587207464</v>
      </c>
      <c r="G4045" s="181">
        <v>2961.1408146804201</v>
      </c>
      <c r="H4045" s="181">
        <v>2983.4571252966025</v>
      </c>
      <c r="I4045" s="181">
        <v>3003.2337355189425</v>
      </c>
      <c r="J4045" s="182">
        <v>3021.0409714389502</v>
      </c>
      <c r="K4045" s="181">
        <v>3037.3441017862428</v>
      </c>
      <c r="L4045" s="181">
        <v>3052.5458478673272</v>
      </c>
      <c r="M4045" s="181">
        <v>3066.8627221631405</v>
      </c>
      <c r="N4045" s="181">
        <v>3080.3962122624976</v>
      </c>
      <c r="O4045" s="181">
        <v>3093.251382213778</v>
      </c>
      <c r="P4045" s="181">
        <v>3105.6549596320051</v>
      </c>
      <c r="Q4045" s="181">
        <v>3117.8165680981729</v>
      </c>
      <c r="R4045" s="181">
        <v>3129.7382125349568</v>
      </c>
      <c r="S4045" s="181">
        <v>3141.4831338315098</v>
      </c>
      <c r="T4045" s="181">
        <v>3153.1613959714718</v>
      </c>
      <c r="U4045" s="181">
        <v>3164.6160978216271</v>
      </c>
      <c r="V4045" s="181">
        <v>3175.6523875917437</v>
      </c>
      <c r="W4045" s="181">
        <v>3186.34218820863</v>
      </c>
      <c r="X4045" s="181">
        <v>3196.7474840600216</v>
      </c>
      <c r="Y4045" s="181">
        <v>3206.8484236517506</v>
      </c>
    </row>
    <row r="4046" spans="1:25" x14ac:dyDescent="0.25">
      <c r="A4046" s="178" t="s">
        <v>3452</v>
      </c>
      <c r="B4046" s="178" t="s">
        <v>931</v>
      </c>
      <c r="C4046" s="178" t="s">
        <v>565</v>
      </c>
      <c r="D4046" s="178" t="s">
        <v>566</v>
      </c>
      <c r="E4046" s="181">
        <v>2187.9712092424579</v>
      </c>
      <c r="F4046" s="181">
        <v>2179.7530997036247</v>
      </c>
      <c r="G4046" s="181">
        <v>2173.4332351459011</v>
      </c>
      <c r="H4046" s="181">
        <v>2169.4999923835471</v>
      </c>
      <c r="I4046" s="181">
        <v>2167.2980223566847</v>
      </c>
      <c r="J4046" s="182">
        <v>2166.2537023898681</v>
      </c>
      <c r="K4046" s="181">
        <v>2165.9825117191913</v>
      </c>
      <c r="L4046" s="181">
        <v>2166.2378990073848</v>
      </c>
      <c r="M4046" s="181">
        <v>2166.7855246305126</v>
      </c>
      <c r="N4046" s="181">
        <v>2167.4520068394595</v>
      </c>
      <c r="O4046" s="181">
        <v>2168.1203027581764</v>
      </c>
      <c r="P4046" s="181">
        <v>2168.8402474743834</v>
      </c>
      <c r="Q4046" s="181">
        <v>2169.7104048077272</v>
      </c>
      <c r="R4046" s="181">
        <v>2170.7204390495199</v>
      </c>
      <c r="S4046" s="181">
        <v>2171.89928826194</v>
      </c>
      <c r="T4046" s="181">
        <v>2173.2526557331362</v>
      </c>
      <c r="U4046" s="181">
        <v>2174.7319774888942</v>
      </c>
      <c r="V4046" s="181">
        <v>2176.3203775036791</v>
      </c>
      <c r="W4046" s="181">
        <v>2178.0608656618579</v>
      </c>
      <c r="X4046" s="181">
        <v>2179.9726613652747</v>
      </c>
      <c r="Y4046" s="181">
        <v>2181.9601754702298</v>
      </c>
    </row>
    <row r="4047" spans="1:25" x14ac:dyDescent="0.25">
      <c r="A4047" s="178" t="s">
        <v>3452</v>
      </c>
      <c r="B4047" s="178" t="s">
        <v>948</v>
      </c>
      <c r="C4047" s="178" t="s">
        <v>218</v>
      </c>
      <c r="D4047" s="178" t="s">
        <v>3502</v>
      </c>
      <c r="E4047" s="181">
        <v>4223.1584604005029</v>
      </c>
      <c r="F4047" s="181">
        <v>4211.7065150317667</v>
      </c>
      <c r="G4047" s="181">
        <v>4203.4460972112811</v>
      </c>
      <c r="H4047" s="181">
        <v>4199.9513930754247</v>
      </c>
      <c r="I4047" s="181">
        <v>4199.8725755572523</v>
      </c>
      <c r="J4047" s="182">
        <v>4201.9471085262021</v>
      </c>
      <c r="K4047" s="181">
        <v>4205.2446013333565</v>
      </c>
      <c r="L4047" s="181">
        <v>4209.0983631200279</v>
      </c>
      <c r="M4047" s="181">
        <v>4212.8297510500934</v>
      </c>
      <c r="N4047" s="181">
        <v>4215.8844194762041</v>
      </c>
      <c r="O4047" s="181">
        <v>4217.8787041647865</v>
      </c>
      <c r="P4047" s="181">
        <v>4218.7096188720498</v>
      </c>
      <c r="Q4047" s="181">
        <v>4218.3154527068727</v>
      </c>
      <c r="R4047" s="181">
        <v>4216.415695834211</v>
      </c>
      <c r="S4047" s="181">
        <v>4212.9234439583952</v>
      </c>
      <c r="T4047" s="181">
        <v>4207.9613680230887</v>
      </c>
      <c r="U4047" s="181">
        <v>4201.5982174878463</v>
      </c>
      <c r="V4047" s="181">
        <v>4193.7641804115437</v>
      </c>
      <c r="W4047" s="181">
        <v>4184.4646377442468</v>
      </c>
      <c r="X4047" s="181">
        <v>4173.7666020740253</v>
      </c>
      <c r="Y4047" s="181">
        <v>4161.7700086249097</v>
      </c>
    </row>
    <row r="4048" spans="1:25" x14ac:dyDescent="0.25">
      <c r="A4048" s="178" t="s">
        <v>3452</v>
      </c>
      <c r="B4048" s="178" t="s">
        <v>948</v>
      </c>
      <c r="C4048" s="178" t="s">
        <v>240</v>
      </c>
      <c r="D4048" s="178" t="s">
        <v>241</v>
      </c>
      <c r="E4048" s="181">
        <v>1753.0283913046951</v>
      </c>
      <c r="F4048" s="181">
        <v>1777.3322480660256</v>
      </c>
      <c r="G4048" s="181">
        <v>1803.3401989187842</v>
      </c>
      <c r="H4048" s="181">
        <v>1831.8116514414405</v>
      </c>
      <c r="I4048" s="181">
        <v>1862.2575630728843</v>
      </c>
      <c r="J4048" s="182">
        <v>1894.1920066790017</v>
      </c>
      <c r="K4048" s="181">
        <v>1927.2460692906866</v>
      </c>
      <c r="L4048" s="181">
        <v>1961.1471021655207</v>
      </c>
      <c r="M4048" s="181">
        <v>1995.5972237245355</v>
      </c>
      <c r="N4048" s="181">
        <v>2030.337612542347</v>
      </c>
      <c r="O4048" s="181">
        <v>2065.1753122107903</v>
      </c>
      <c r="P4048" s="181">
        <v>2100.0441995185515</v>
      </c>
      <c r="Q4048" s="181">
        <v>2134.8949350274816</v>
      </c>
      <c r="R4048" s="181">
        <v>2169.5627173390776</v>
      </c>
      <c r="S4048" s="181">
        <v>2203.9735143441135</v>
      </c>
      <c r="T4048" s="181">
        <v>2238.1605798580022</v>
      </c>
      <c r="U4048" s="181">
        <v>2272.1311116332754</v>
      </c>
      <c r="V4048" s="181">
        <v>2305.8174245593618</v>
      </c>
      <c r="W4048" s="181">
        <v>2339.1901411483113</v>
      </c>
      <c r="X4048" s="181">
        <v>2372.2538554031134</v>
      </c>
      <c r="Y4048" s="181">
        <v>2405.0334445669378</v>
      </c>
    </row>
    <row r="4049" spans="1:25" x14ac:dyDescent="0.25">
      <c r="A4049" s="178" t="s">
        <v>3452</v>
      </c>
      <c r="B4049" s="178" t="s">
        <v>949</v>
      </c>
      <c r="C4049" s="178" t="s">
        <v>218</v>
      </c>
      <c r="D4049" s="178" t="s">
        <v>3503</v>
      </c>
      <c r="E4049" s="181">
        <v>4415.8778584652136</v>
      </c>
      <c r="F4049" s="181">
        <v>4469.2111714939656</v>
      </c>
      <c r="G4049" s="181">
        <v>4514.0261598371717</v>
      </c>
      <c r="H4049" s="181">
        <v>4553.724197702405</v>
      </c>
      <c r="I4049" s="181">
        <v>4589.0877549668003</v>
      </c>
      <c r="J4049" s="182">
        <v>4620.4999097873924</v>
      </c>
      <c r="K4049" s="181">
        <v>4648.3444660696041</v>
      </c>
      <c r="L4049" s="181">
        <v>4672.9957123571694</v>
      </c>
      <c r="M4049" s="181">
        <v>4694.6170336683081</v>
      </c>
      <c r="N4049" s="181">
        <v>4713.3058506501675</v>
      </c>
      <c r="O4049" s="181">
        <v>4729.1569703213263</v>
      </c>
      <c r="P4049" s="181">
        <v>4742.5035029527216</v>
      </c>
      <c r="Q4049" s="181">
        <v>4753.6831927226031</v>
      </c>
      <c r="R4049" s="181">
        <v>4762.7365185311737</v>
      </c>
      <c r="S4049" s="181">
        <v>4769.7725953556819</v>
      </c>
      <c r="T4049" s="181">
        <v>4774.6291954702829</v>
      </c>
      <c r="U4049" s="181">
        <v>4777.6653145698001</v>
      </c>
      <c r="V4049" s="181">
        <v>4779.4544513932069</v>
      </c>
      <c r="W4049" s="181">
        <v>4780.0332702670266</v>
      </c>
      <c r="X4049" s="181">
        <v>4779.4015280390349</v>
      </c>
      <c r="Y4049" s="181">
        <v>4777.1596859961319</v>
      </c>
    </row>
    <row r="4050" spans="1:25" x14ac:dyDescent="0.25">
      <c r="A4050" s="178" t="s">
        <v>3452</v>
      </c>
      <c r="B4050" s="178" t="s">
        <v>949</v>
      </c>
      <c r="C4050" s="178" t="s">
        <v>240</v>
      </c>
      <c r="D4050" s="178" t="s">
        <v>241</v>
      </c>
      <c r="E4050" s="181">
        <v>543.85236056143867</v>
      </c>
      <c r="F4050" s="181">
        <v>555.08021171636676</v>
      </c>
      <c r="G4050" s="181">
        <v>565.39224234547567</v>
      </c>
      <c r="H4050" s="181">
        <v>575.19274730723851</v>
      </c>
      <c r="I4050" s="181">
        <v>584.56652847275791</v>
      </c>
      <c r="J4050" s="182">
        <v>593.55019533926156</v>
      </c>
      <c r="K4050" s="181">
        <v>602.18189539455875</v>
      </c>
      <c r="L4050" s="181">
        <v>610.50001222204776</v>
      </c>
      <c r="M4050" s="181">
        <v>618.51661264968038</v>
      </c>
      <c r="N4050" s="181">
        <v>626.2355604327646</v>
      </c>
      <c r="O4050" s="181">
        <v>633.66064668494266</v>
      </c>
      <c r="P4050" s="181">
        <v>640.82813577733782</v>
      </c>
      <c r="Q4050" s="181">
        <v>647.77629337280644</v>
      </c>
      <c r="R4050" s="181">
        <v>654.50395565397923</v>
      </c>
      <c r="S4050" s="181">
        <v>661.01953977542792</v>
      </c>
      <c r="T4050" s="181">
        <v>667.29393388615426</v>
      </c>
      <c r="U4050" s="181">
        <v>673.37060650307149</v>
      </c>
      <c r="V4050" s="181">
        <v>679.32510243745105</v>
      </c>
      <c r="W4050" s="181">
        <v>685.15867276511642</v>
      </c>
      <c r="X4050" s="181">
        <v>690.86733975916582</v>
      </c>
      <c r="Y4050" s="181">
        <v>696.38884681093418</v>
      </c>
    </row>
    <row r="4051" spans="1:25" x14ac:dyDescent="0.25">
      <c r="A4051" s="178" t="s">
        <v>3452</v>
      </c>
      <c r="B4051" s="178" t="s">
        <v>951</v>
      </c>
      <c r="C4051" s="178" t="s">
        <v>565</v>
      </c>
      <c r="D4051" s="178" t="s">
        <v>566</v>
      </c>
      <c r="E4051" s="181">
        <v>1469.2939185677083</v>
      </c>
      <c r="F4051" s="181">
        <v>1483.2409555034483</v>
      </c>
      <c r="G4051" s="181">
        <v>1495.0119166341751</v>
      </c>
      <c r="H4051" s="181">
        <v>1505.3999486501561</v>
      </c>
      <c r="I4051" s="181">
        <v>1514.5150376971669</v>
      </c>
      <c r="J4051" s="182">
        <v>1522.3693569758329</v>
      </c>
      <c r="K4051" s="181">
        <v>1529.0201211713552</v>
      </c>
      <c r="L4051" s="181">
        <v>1534.5559609640011</v>
      </c>
      <c r="M4051" s="181">
        <v>1539.0531790238924</v>
      </c>
      <c r="N4051" s="181">
        <v>1542.516408467772</v>
      </c>
      <c r="O4051" s="181">
        <v>1545.0090911082611</v>
      </c>
      <c r="P4051" s="181">
        <v>1546.6804913415488</v>
      </c>
      <c r="Q4051" s="181">
        <v>1547.7058502142127</v>
      </c>
      <c r="R4051" s="181">
        <v>1548.1826450954163</v>
      </c>
      <c r="S4051" s="181">
        <v>1548.2563268278436</v>
      </c>
      <c r="T4051" s="181">
        <v>1547.8495477457407</v>
      </c>
      <c r="U4051" s="181">
        <v>1547.0633940510756</v>
      </c>
      <c r="V4051" s="181">
        <v>1546.1992584945979</v>
      </c>
      <c r="W4051" s="181">
        <v>1545.3582248763746</v>
      </c>
      <c r="X4051" s="181">
        <v>1544.6184169119174</v>
      </c>
      <c r="Y4051" s="181">
        <v>1543.759506565593</v>
      </c>
    </row>
    <row r="4052" spans="1:25" x14ac:dyDescent="0.25">
      <c r="A4052" s="178" t="s">
        <v>3452</v>
      </c>
      <c r="B4052" s="178" t="s">
        <v>955</v>
      </c>
      <c r="C4052" s="178" t="s">
        <v>565</v>
      </c>
      <c r="D4052" s="178" t="s">
        <v>566</v>
      </c>
      <c r="E4052" s="181">
        <v>512.0734209509302</v>
      </c>
      <c r="F4052" s="181">
        <v>505.75246331247797</v>
      </c>
      <c r="G4052" s="181">
        <v>501.00399128602362</v>
      </c>
      <c r="H4052" s="181">
        <v>497.54894167768884</v>
      </c>
      <c r="I4052" s="181">
        <v>495.01639336978548</v>
      </c>
      <c r="J4052" s="182">
        <v>493.12988789387521</v>
      </c>
      <c r="K4052" s="181">
        <v>491.69808982057373</v>
      </c>
      <c r="L4052" s="181">
        <v>490.58974491161399</v>
      </c>
      <c r="M4052" s="181">
        <v>489.70069900520707</v>
      </c>
      <c r="N4052" s="181">
        <v>488.93832545020734</v>
      </c>
      <c r="O4052" s="181">
        <v>488.24481140311019</v>
      </c>
      <c r="P4052" s="181">
        <v>487.60319953805663</v>
      </c>
      <c r="Q4052" s="181">
        <v>487.01599492508745</v>
      </c>
      <c r="R4052" s="181">
        <v>486.46181432182283</v>
      </c>
      <c r="S4052" s="181">
        <v>485.91662784161463</v>
      </c>
      <c r="T4052" s="181">
        <v>485.29394460401704</v>
      </c>
      <c r="U4052" s="181">
        <v>484.62282886533336</v>
      </c>
      <c r="V4052" s="181">
        <v>483.9971876535862</v>
      </c>
      <c r="W4052" s="181">
        <v>483.4151027909092</v>
      </c>
      <c r="X4052" s="181">
        <v>482.84716769925762</v>
      </c>
      <c r="Y4052" s="181">
        <v>482.18844711506483</v>
      </c>
    </row>
    <row r="4053" spans="1:25" x14ac:dyDescent="0.25">
      <c r="A4053" s="178" t="s">
        <v>3452</v>
      </c>
      <c r="B4053" s="178" t="s">
        <v>958</v>
      </c>
      <c r="C4053" s="178" t="s">
        <v>565</v>
      </c>
      <c r="D4053" s="178" t="s">
        <v>566</v>
      </c>
      <c r="E4053" s="181">
        <v>1933.1426174275421</v>
      </c>
      <c r="F4053" s="181">
        <v>1911.9788616850578</v>
      </c>
      <c r="G4053" s="181">
        <v>1896.6744062965361</v>
      </c>
      <c r="H4053" s="181">
        <v>1886.7173761460147</v>
      </c>
      <c r="I4053" s="181">
        <v>1880.7727159058841</v>
      </c>
      <c r="J4053" s="182">
        <v>1877.7734049857481</v>
      </c>
      <c r="K4053" s="181">
        <v>1876.956102410925</v>
      </c>
      <c r="L4053" s="181">
        <v>1877.7790210224509</v>
      </c>
      <c r="M4053" s="181">
        <v>1879.8078529505447</v>
      </c>
      <c r="N4053" s="181">
        <v>1882.6391852051811</v>
      </c>
      <c r="O4053" s="181">
        <v>1885.9895046210872</v>
      </c>
      <c r="P4053" s="181">
        <v>1889.7215150209172</v>
      </c>
      <c r="Q4053" s="181">
        <v>1893.7403296131961</v>
      </c>
      <c r="R4053" s="181">
        <v>1897.8753457191983</v>
      </c>
      <c r="S4053" s="181">
        <v>1902.019932328406</v>
      </c>
      <c r="T4053" s="181">
        <v>1906.0983165477851</v>
      </c>
      <c r="U4053" s="181">
        <v>1910.0386087766442</v>
      </c>
      <c r="V4053" s="181">
        <v>1913.7933187575093</v>
      </c>
      <c r="W4053" s="181">
        <v>1917.3421531681979</v>
      </c>
      <c r="X4053" s="181">
        <v>1920.6788855105883</v>
      </c>
      <c r="Y4053" s="181">
        <v>1923.7279935454212</v>
      </c>
    </row>
    <row r="4054" spans="1:25" x14ac:dyDescent="0.25">
      <c r="A4054" s="178" t="s">
        <v>3452</v>
      </c>
      <c r="B4054" s="178" t="s">
        <v>2100</v>
      </c>
      <c r="C4054" s="178" t="s">
        <v>565</v>
      </c>
      <c r="D4054" s="178" t="s">
        <v>566</v>
      </c>
      <c r="E4054" s="181">
        <v>4058.2900085074712</v>
      </c>
      <c r="F4054" s="181">
        <v>4029.0286378809674</v>
      </c>
      <c r="G4054" s="181">
        <v>4012.6961327985246</v>
      </c>
      <c r="H4054" s="181">
        <v>4008.2323327834256</v>
      </c>
      <c r="I4054" s="181">
        <v>4012.5599337712242</v>
      </c>
      <c r="J4054" s="182">
        <v>4023.240061486229</v>
      </c>
      <c r="K4054" s="181">
        <v>4038.5438022949611</v>
      </c>
      <c r="L4054" s="181">
        <v>4057.2668010689868</v>
      </c>
      <c r="M4054" s="181">
        <v>4078.3702686516658</v>
      </c>
      <c r="N4054" s="181">
        <v>4101.0281639298046</v>
      </c>
      <c r="O4054" s="181">
        <v>4124.6193821231827</v>
      </c>
      <c r="P4054" s="181">
        <v>4148.8849206167397</v>
      </c>
      <c r="Q4054" s="181">
        <v>4173.6812234145928</v>
      </c>
      <c r="R4054" s="181">
        <v>4198.6626963788322</v>
      </c>
      <c r="S4054" s="181">
        <v>4223.6056418950775</v>
      </c>
      <c r="T4054" s="181">
        <v>4248.2216774490134</v>
      </c>
      <c r="U4054" s="181">
        <v>4272.3002650225262</v>
      </c>
      <c r="V4054" s="181">
        <v>4295.7688148406332</v>
      </c>
      <c r="W4054" s="181">
        <v>4318.552138674575</v>
      </c>
      <c r="X4054" s="181">
        <v>4340.5687348219899</v>
      </c>
      <c r="Y4054" s="181">
        <v>4361.4909994673562</v>
      </c>
    </row>
    <row r="4055" spans="1:25" x14ac:dyDescent="0.25">
      <c r="A4055" s="178" t="s">
        <v>3452</v>
      </c>
      <c r="B4055" s="178" t="s">
        <v>960</v>
      </c>
      <c r="C4055" s="178" t="s">
        <v>565</v>
      </c>
      <c r="D4055" s="178" t="s">
        <v>566</v>
      </c>
      <c r="E4055" s="181">
        <v>785.60001711603832</v>
      </c>
      <c r="F4055" s="181">
        <v>809.85173026854682</v>
      </c>
      <c r="G4055" s="181">
        <v>829.14267228231029</v>
      </c>
      <c r="H4055" s="181">
        <v>844.64862262686074</v>
      </c>
      <c r="I4055" s="181">
        <v>857.08216746910239</v>
      </c>
      <c r="J4055" s="182">
        <v>867.01882703146543</v>
      </c>
      <c r="K4055" s="181">
        <v>874.94674371339556</v>
      </c>
      <c r="L4055" s="181">
        <v>881.28041628494657</v>
      </c>
      <c r="M4055" s="181">
        <v>886.33877886544462</v>
      </c>
      <c r="N4055" s="181">
        <v>890.41336260055482</v>
      </c>
      <c r="O4055" s="181">
        <v>893.71134266846991</v>
      </c>
      <c r="P4055" s="181">
        <v>896.4335035178201</v>
      </c>
      <c r="Q4055" s="181">
        <v>898.75352843340784</v>
      </c>
      <c r="R4055" s="181">
        <v>900.79245939811756</v>
      </c>
      <c r="S4055" s="181">
        <v>902.71165562704778</v>
      </c>
      <c r="T4055" s="181">
        <v>904.67763461960021</v>
      </c>
      <c r="U4055" s="181">
        <v>906.65879759295296</v>
      </c>
      <c r="V4055" s="181">
        <v>908.57926916879251</v>
      </c>
      <c r="W4055" s="181">
        <v>910.51494342007209</v>
      </c>
      <c r="X4055" s="181">
        <v>912.56033806882692</v>
      </c>
      <c r="Y4055" s="181">
        <v>914.77471159162008</v>
      </c>
    </row>
    <row r="4056" spans="1:25" x14ac:dyDescent="0.25">
      <c r="A4056" s="178" t="s">
        <v>3452</v>
      </c>
      <c r="B4056" s="178" t="s">
        <v>969</v>
      </c>
      <c r="C4056" s="178" t="s">
        <v>565</v>
      </c>
      <c r="D4056" s="178" t="s">
        <v>566</v>
      </c>
      <c r="E4056" s="181">
        <v>1757.496542295366</v>
      </c>
      <c r="F4056" s="181">
        <v>1751.3251507252398</v>
      </c>
      <c r="G4056" s="181">
        <v>1744.8812414242038</v>
      </c>
      <c r="H4056" s="181">
        <v>1739.0060821582401</v>
      </c>
      <c r="I4056" s="181">
        <v>1733.656243796589</v>
      </c>
      <c r="J4056" s="182">
        <v>1728.753526158634</v>
      </c>
      <c r="K4056" s="181">
        <v>1724.2761438004911</v>
      </c>
      <c r="L4056" s="181">
        <v>1720.2244740820997</v>
      </c>
      <c r="M4056" s="181">
        <v>1716.5461007428871</v>
      </c>
      <c r="N4056" s="181">
        <v>1713.16722746652</v>
      </c>
      <c r="O4056" s="181">
        <v>1710.0051982144607</v>
      </c>
      <c r="P4056" s="181">
        <v>1707.0545016559588</v>
      </c>
      <c r="Q4056" s="181">
        <v>1704.2993492062001</v>
      </c>
      <c r="R4056" s="181">
        <v>1701.5923118574449</v>
      </c>
      <c r="S4056" s="181">
        <v>1698.7822830918931</v>
      </c>
      <c r="T4056" s="181">
        <v>1695.6991970155841</v>
      </c>
      <c r="U4056" s="181">
        <v>1692.4217652709654</v>
      </c>
      <c r="V4056" s="181">
        <v>1689.0708883743318</v>
      </c>
      <c r="W4056" s="181">
        <v>1685.5480677731259</v>
      </c>
      <c r="X4056" s="181">
        <v>1681.7324892491088</v>
      </c>
      <c r="Y4056" s="181">
        <v>1677.4550305057251</v>
      </c>
    </row>
    <row r="4057" spans="1:25" x14ac:dyDescent="0.25">
      <c r="A4057" s="178" t="s">
        <v>3452</v>
      </c>
      <c r="B4057" s="178" t="s">
        <v>976</v>
      </c>
      <c r="C4057" s="178" t="s">
        <v>565</v>
      </c>
      <c r="D4057" s="178" t="s">
        <v>566</v>
      </c>
      <c r="E4057" s="181">
        <v>4501.4579070320278</v>
      </c>
      <c r="F4057" s="181">
        <v>4499.598706089062</v>
      </c>
      <c r="G4057" s="181">
        <v>4500.9036189010376</v>
      </c>
      <c r="H4057" s="181">
        <v>4507.5898372163147</v>
      </c>
      <c r="I4057" s="181">
        <v>4518.6433425819832</v>
      </c>
      <c r="J4057" s="182">
        <v>4533.1059670623654</v>
      </c>
      <c r="K4057" s="181">
        <v>4550.2835259067342</v>
      </c>
      <c r="L4057" s="181">
        <v>4569.6998302161219</v>
      </c>
      <c r="M4057" s="181">
        <v>4590.8310013876335</v>
      </c>
      <c r="N4057" s="181">
        <v>4613.2300642098153</v>
      </c>
      <c r="O4057" s="181">
        <v>4636.5735852188336</v>
      </c>
      <c r="P4057" s="181">
        <v>4660.7961213768467</v>
      </c>
      <c r="Q4057" s="181">
        <v>4685.8611545218228</v>
      </c>
      <c r="R4057" s="181">
        <v>4711.4757395097367</v>
      </c>
      <c r="S4057" s="181">
        <v>4737.4908875123092</v>
      </c>
      <c r="T4057" s="181">
        <v>4763.7373845532311</v>
      </c>
      <c r="U4057" s="181">
        <v>4789.8112440554851</v>
      </c>
      <c r="V4057" s="181">
        <v>4815.3814297211829</v>
      </c>
      <c r="W4057" s="181">
        <v>4840.4058526163044</v>
      </c>
      <c r="X4057" s="181">
        <v>4864.8479496314376</v>
      </c>
      <c r="Y4057" s="181">
        <v>4888.439199103359</v>
      </c>
    </row>
    <row r="4058" spans="1:25" x14ac:dyDescent="0.25">
      <c r="A4058" s="178" t="s">
        <v>3452</v>
      </c>
      <c r="B4058" s="178" t="s">
        <v>978</v>
      </c>
      <c r="C4058" s="178" t="s">
        <v>565</v>
      </c>
      <c r="D4058" s="178" t="s">
        <v>566</v>
      </c>
      <c r="E4058" s="181">
        <v>483.4051252254925</v>
      </c>
      <c r="F4058" s="181">
        <v>479.23881315134804</v>
      </c>
      <c r="G4058" s="181">
        <v>476.2127525186263</v>
      </c>
      <c r="H4058" s="181">
        <v>474.33773618201656</v>
      </c>
      <c r="I4058" s="181">
        <v>473.35605672138865</v>
      </c>
      <c r="J4058" s="182">
        <v>473.05922612850753</v>
      </c>
      <c r="K4058" s="181">
        <v>473.29311255058792</v>
      </c>
      <c r="L4058" s="181">
        <v>473.94380239420514</v>
      </c>
      <c r="M4058" s="181">
        <v>474.90575314034635</v>
      </c>
      <c r="N4058" s="181">
        <v>476.09846418955522</v>
      </c>
      <c r="O4058" s="181">
        <v>477.44196568189466</v>
      </c>
      <c r="P4058" s="181">
        <v>478.88672907626113</v>
      </c>
      <c r="Q4058" s="181">
        <v>480.39228006405483</v>
      </c>
      <c r="R4058" s="181">
        <v>481.9003916808274</v>
      </c>
      <c r="S4058" s="181">
        <v>483.3869814194253</v>
      </c>
      <c r="T4058" s="181">
        <v>484.83097105158788</v>
      </c>
      <c r="U4058" s="181">
        <v>486.1999577327494</v>
      </c>
      <c r="V4058" s="181">
        <v>487.47137814422854</v>
      </c>
      <c r="W4058" s="181">
        <v>488.64070057352467</v>
      </c>
      <c r="X4058" s="181">
        <v>489.71980115233123</v>
      </c>
      <c r="Y4058" s="181">
        <v>490.70169314541243</v>
      </c>
    </row>
    <row r="4059" spans="1:25" x14ac:dyDescent="0.25">
      <c r="A4059" s="178" t="s">
        <v>3452</v>
      </c>
      <c r="B4059" s="178" t="s">
        <v>987</v>
      </c>
      <c r="C4059" s="178" t="s">
        <v>565</v>
      </c>
      <c r="D4059" s="178" t="s">
        <v>566</v>
      </c>
      <c r="E4059" s="181">
        <v>505.1371589122819</v>
      </c>
      <c r="F4059" s="181">
        <v>526.51312443408153</v>
      </c>
      <c r="G4059" s="181">
        <v>542.62088733088865</v>
      </c>
      <c r="H4059" s="181">
        <v>554.56475167710414</v>
      </c>
      <c r="I4059" s="181">
        <v>563.18610482378244</v>
      </c>
      <c r="J4059" s="182">
        <v>569.18572649184443</v>
      </c>
      <c r="K4059" s="181">
        <v>573.14596938540762</v>
      </c>
      <c r="L4059" s="181">
        <v>575.52474911869103</v>
      </c>
      <c r="M4059" s="181">
        <v>576.66037367519812</v>
      </c>
      <c r="N4059" s="181">
        <v>576.78503909529479</v>
      </c>
      <c r="O4059" s="181">
        <v>576.07509915128389</v>
      </c>
      <c r="P4059" s="181">
        <v>574.68710810201878</v>
      </c>
      <c r="Q4059" s="181">
        <v>572.74044885142257</v>
      </c>
      <c r="R4059" s="181">
        <v>570.2987288797691</v>
      </c>
      <c r="S4059" s="181">
        <v>567.43714330107332</v>
      </c>
      <c r="T4059" s="181">
        <v>564.26815747281421</v>
      </c>
      <c r="U4059" s="181">
        <v>560.85729870334035</v>
      </c>
      <c r="V4059" s="181">
        <v>557.22745150553556</v>
      </c>
      <c r="W4059" s="181">
        <v>553.42724652844061</v>
      </c>
      <c r="X4059" s="181">
        <v>549.52822024210479</v>
      </c>
      <c r="Y4059" s="181">
        <v>545.62767633123656</v>
      </c>
    </row>
    <row r="4060" spans="1:25" x14ac:dyDescent="0.25">
      <c r="A4060" s="178" t="s">
        <v>3452</v>
      </c>
      <c r="B4060" s="178" t="s">
        <v>991</v>
      </c>
      <c r="C4060" s="178" t="s">
        <v>565</v>
      </c>
      <c r="D4060" s="178" t="s">
        <v>566</v>
      </c>
      <c r="E4060" s="181">
        <v>737.74926697175374</v>
      </c>
      <c r="F4060" s="181">
        <v>732.719041623659</v>
      </c>
      <c r="G4060" s="181">
        <v>729.11088089737063</v>
      </c>
      <c r="H4060" s="181">
        <v>727.07122479969519</v>
      </c>
      <c r="I4060" s="181">
        <v>726.30169613155726</v>
      </c>
      <c r="J4060" s="182">
        <v>726.54667463499629</v>
      </c>
      <c r="K4060" s="181">
        <v>727.60799653705226</v>
      </c>
      <c r="L4060" s="181">
        <v>729.32086412714477</v>
      </c>
      <c r="M4060" s="181">
        <v>731.51429576574901</v>
      </c>
      <c r="N4060" s="181">
        <v>734.04362930059506</v>
      </c>
      <c r="O4060" s="181">
        <v>736.79863991834861</v>
      </c>
      <c r="P4060" s="181">
        <v>739.70328724760464</v>
      </c>
      <c r="Q4060" s="181">
        <v>742.68971880865342</v>
      </c>
      <c r="R4060" s="181">
        <v>745.66008094201015</v>
      </c>
      <c r="S4060" s="181">
        <v>748.55599586117012</v>
      </c>
      <c r="T4060" s="181">
        <v>751.35212975435991</v>
      </c>
      <c r="U4060" s="181">
        <v>754.0315511294549</v>
      </c>
      <c r="V4060" s="181">
        <v>756.56034474267733</v>
      </c>
      <c r="W4060" s="181">
        <v>758.90224647661341</v>
      </c>
      <c r="X4060" s="181">
        <v>761.03902581567002</v>
      </c>
      <c r="Y4060" s="181">
        <v>762.95292008358751</v>
      </c>
    </row>
    <row r="4061" spans="1:25" x14ac:dyDescent="0.25">
      <c r="A4061" s="178" t="s">
        <v>3452</v>
      </c>
      <c r="B4061" s="178" t="s">
        <v>995</v>
      </c>
      <c r="C4061" s="178" t="s">
        <v>565</v>
      </c>
      <c r="D4061" s="178" t="s">
        <v>566</v>
      </c>
      <c r="E4061" s="181">
        <v>4480.1719849497367</v>
      </c>
      <c r="F4061" s="181">
        <v>4557.1822134873291</v>
      </c>
      <c r="G4061" s="181">
        <v>4619.7095061608243</v>
      </c>
      <c r="H4061" s="181">
        <v>4672.8532049266614</v>
      </c>
      <c r="I4061" s="181">
        <v>4718.5454934484333</v>
      </c>
      <c r="J4061" s="182">
        <v>4758.0829913618982</v>
      </c>
      <c r="K4061" s="181">
        <v>4792.5769833884297</v>
      </c>
      <c r="L4061" s="181">
        <v>4822.9904795919892</v>
      </c>
      <c r="M4061" s="181">
        <v>4849.9468159248336</v>
      </c>
      <c r="N4061" s="181">
        <v>4873.8957772521389</v>
      </c>
      <c r="O4061" s="181">
        <v>4895.2227335318948</v>
      </c>
      <c r="P4061" s="181">
        <v>4914.487297675073</v>
      </c>
      <c r="Q4061" s="181">
        <v>4932.1986078292075</v>
      </c>
      <c r="R4061" s="181">
        <v>4948.5028804184967</v>
      </c>
      <c r="S4061" s="181">
        <v>4963.6017178946695</v>
      </c>
      <c r="T4061" s="181">
        <v>4977.4839784857095</v>
      </c>
      <c r="U4061" s="181">
        <v>4990.2296733433577</v>
      </c>
      <c r="V4061" s="181">
        <v>5002.0573079594033</v>
      </c>
      <c r="W4061" s="181">
        <v>5013.0429968699536</v>
      </c>
      <c r="X4061" s="181">
        <v>5023.2414119587938</v>
      </c>
      <c r="Y4061" s="181">
        <v>5032.3564946106617</v>
      </c>
    </row>
    <row r="4062" spans="1:25" x14ac:dyDescent="0.25">
      <c r="A4062" s="178" t="s">
        <v>3452</v>
      </c>
      <c r="B4062" s="178" t="s">
        <v>1000</v>
      </c>
      <c r="C4062" s="178" t="s">
        <v>218</v>
      </c>
      <c r="D4062" s="178" t="s">
        <v>3504</v>
      </c>
      <c r="E4062" s="181">
        <v>5437.2640329889828</v>
      </c>
      <c r="F4062" s="181">
        <v>5551.2544888366865</v>
      </c>
      <c r="G4062" s="181">
        <v>5643.4185526277306</v>
      </c>
      <c r="H4062" s="181">
        <v>5720.7324331524405</v>
      </c>
      <c r="I4062" s="181">
        <v>5786.3570818891103</v>
      </c>
      <c r="J4062" s="182">
        <v>5842.473809102119</v>
      </c>
      <c r="K4062" s="181">
        <v>5890.8876190906603</v>
      </c>
      <c r="L4062" s="181">
        <v>5933.1111363756527</v>
      </c>
      <c r="M4062" s="181">
        <v>5970.156899283762</v>
      </c>
      <c r="N4062" s="181">
        <v>6002.7035184632959</v>
      </c>
      <c r="O4062" s="181">
        <v>6031.2747344705613</v>
      </c>
      <c r="P4062" s="181">
        <v>6056.6172483627561</v>
      </c>
      <c r="Q4062" s="181">
        <v>6079.3965510041126</v>
      </c>
      <c r="R4062" s="181">
        <v>6099.8180358779118</v>
      </c>
      <c r="S4062" s="181">
        <v>6118.1185892110079</v>
      </c>
      <c r="T4062" s="181">
        <v>6134.5644912767311</v>
      </c>
      <c r="U4062" s="181">
        <v>6149.4320652933693</v>
      </c>
      <c r="V4062" s="181">
        <v>6162.8829454685228</v>
      </c>
      <c r="W4062" s="181">
        <v>6175.0270581500017</v>
      </c>
      <c r="X4062" s="181">
        <v>6185.9503863925675</v>
      </c>
      <c r="Y4062" s="181">
        <v>6195.6404951773457</v>
      </c>
    </row>
    <row r="4063" spans="1:25" x14ac:dyDescent="0.25">
      <c r="A4063" s="178" t="s">
        <v>3452</v>
      </c>
      <c r="B4063" s="178" t="s">
        <v>1000</v>
      </c>
      <c r="C4063" s="178" t="s">
        <v>240</v>
      </c>
      <c r="D4063" s="178" t="s">
        <v>241</v>
      </c>
      <c r="E4063" s="181">
        <v>301.61886772464101</v>
      </c>
      <c r="F4063" s="181">
        <v>304.67380265604186</v>
      </c>
      <c r="G4063" s="181">
        <v>306.44471124455714</v>
      </c>
      <c r="H4063" s="181">
        <v>307.34588149203347</v>
      </c>
      <c r="I4063" s="181">
        <v>307.5720634787383</v>
      </c>
      <c r="J4063" s="182">
        <v>307.25879488330975</v>
      </c>
      <c r="K4063" s="181">
        <v>306.51672710485542</v>
      </c>
      <c r="L4063" s="181">
        <v>305.43712175625149</v>
      </c>
      <c r="M4063" s="181">
        <v>304.08218213917661</v>
      </c>
      <c r="N4063" s="181">
        <v>302.49487086702226</v>
      </c>
      <c r="O4063" s="181">
        <v>300.70879240579927</v>
      </c>
      <c r="P4063" s="181">
        <v>298.76728264939857</v>
      </c>
      <c r="Q4063" s="181">
        <v>296.70801225093993</v>
      </c>
      <c r="R4063" s="181">
        <v>294.54494537273786</v>
      </c>
      <c r="S4063" s="181">
        <v>292.29304296111815</v>
      </c>
      <c r="T4063" s="181">
        <v>289.96809640752059</v>
      </c>
      <c r="U4063" s="181">
        <v>287.58576297779808</v>
      </c>
      <c r="V4063" s="181">
        <v>285.15578496918499</v>
      </c>
      <c r="W4063" s="181">
        <v>282.68517014720265</v>
      </c>
      <c r="X4063" s="181">
        <v>280.17958422019484</v>
      </c>
      <c r="Y4063" s="181">
        <v>277.64007747143393</v>
      </c>
    </row>
    <row r="4064" spans="1:25" x14ac:dyDescent="0.25">
      <c r="A4064" s="178" t="s">
        <v>3452</v>
      </c>
      <c r="B4064" s="178" t="s">
        <v>1004</v>
      </c>
      <c r="C4064" s="178" t="s">
        <v>565</v>
      </c>
      <c r="D4064" s="178" t="s">
        <v>566</v>
      </c>
      <c r="E4064" s="181">
        <v>2547.629923641256</v>
      </c>
      <c r="F4064" s="181">
        <v>2546.0466018408306</v>
      </c>
      <c r="G4064" s="181">
        <v>2546.6705282858793</v>
      </c>
      <c r="H4064" s="181">
        <v>2550.7227122574368</v>
      </c>
      <c r="I4064" s="181">
        <v>2557.4578564955082</v>
      </c>
      <c r="J4064" s="182">
        <v>2566.2185837460484</v>
      </c>
      <c r="K4064" s="181">
        <v>2576.5335127654816</v>
      </c>
      <c r="L4064" s="181">
        <v>2588.0797910827614</v>
      </c>
      <c r="M4064" s="181">
        <v>2600.5029710469639</v>
      </c>
      <c r="N4064" s="181">
        <v>2613.4865523276058</v>
      </c>
      <c r="O4064" s="181">
        <v>2626.8009035691639</v>
      </c>
      <c r="P4064" s="181">
        <v>2640.3676648276733</v>
      </c>
      <c r="Q4064" s="181">
        <v>2654.1227960026781</v>
      </c>
      <c r="R4064" s="181">
        <v>2667.8498264677228</v>
      </c>
      <c r="S4064" s="181">
        <v>2681.435431630196</v>
      </c>
      <c r="T4064" s="181">
        <v>2694.8488268648844</v>
      </c>
      <c r="U4064" s="181">
        <v>2707.9539834879924</v>
      </c>
      <c r="V4064" s="181">
        <v>2720.5623403271711</v>
      </c>
      <c r="W4064" s="181">
        <v>2732.6139444333467</v>
      </c>
      <c r="X4064" s="181">
        <v>2744.08187946109</v>
      </c>
      <c r="Y4064" s="181">
        <v>2754.9307676625303</v>
      </c>
    </row>
    <row r="4065" spans="1:25" x14ac:dyDescent="0.25">
      <c r="A4065" s="178" t="s">
        <v>3452</v>
      </c>
      <c r="B4065" s="178" t="s">
        <v>1007</v>
      </c>
      <c r="C4065" s="178" t="s">
        <v>530</v>
      </c>
      <c r="D4065" s="178" t="s">
        <v>3505</v>
      </c>
      <c r="E4065" s="181">
        <v>1890.9736961461738</v>
      </c>
      <c r="F4065" s="181">
        <v>1913.8185799933922</v>
      </c>
      <c r="G4065" s="181">
        <v>1939.9732942563562</v>
      </c>
      <c r="H4065" s="181">
        <v>1970.0299603844799</v>
      </c>
      <c r="I4065" s="181">
        <v>2003.3374872958336</v>
      </c>
      <c r="J4065" s="182">
        <v>2039.3073699271649</v>
      </c>
      <c r="K4065" s="181">
        <v>2077.5109846207765</v>
      </c>
      <c r="L4065" s="181">
        <v>2117.6437565812284</v>
      </c>
      <c r="M4065" s="181">
        <v>2159.3942257134477</v>
      </c>
      <c r="N4065" s="181">
        <v>2202.4873614433855</v>
      </c>
      <c r="O4065" s="181">
        <v>2246.7057153641249</v>
      </c>
      <c r="P4065" s="181">
        <v>2291.9643463170851</v>
      </c>
      <c r="Q4065" s="181">
        <v>2338.2013908753352</v>
      </c>
      <c r="R4065" s="181">
        <v>2385.2239776541746</v>
      </c>
      <c r="S4065" s="181">
        <v>2432.8927402294712</v>
      </c>
      <c r="T4065" s="181">
        <v>2481.0179578670063</v>
      </c>
      <c r="U4065" s="181">
        <v>2529.4228292544308</v>
      </c>
      <c r="V4065" s="181">
        <v>2578.0141493606761</v>
      </c>
      <c r="W4065" s="181">
        <v>2626.713389840701</v>
      </c>
      <c r="X4065" s="181">
        <v>2675.441755546713</v>
      </c>
      <c r="Y4065" s="181">
        <v>2723.9481054899102</v>
      </c>
    </row>
    <row r="4066" spans="1:25" x14ac:dyDescent="0.25">
      <c r="A4066" s="178" t="s">
        <v>3452</v>
      </c>
      <c r="B4066" s="178" t="s">
        <v>1007</v>
      </c>
      <c r="C4066" s="178" t="s">
        <v>240</v>
      </c>
      <c r="D4066" s="178" t="s">
        <v>241</v>
      </c>
      <c r="E4066" s="181">
        <v>4880.6876282329622</v>
      </c>
      <c r="F4066" s="181">
        <v>4846.5702399463371</v>
      </c>
      <c r="G4066" s="181">
        <v>4820.2294919624528</v>
      </c>
      <c r="H4066" s="181">
        <v>4802.6729639104751</v>
      </c>
      <c r="I4066" s="181">
        <v>4791.8423422210781</v>
      </c>
      <c r="J4066" s="182">
        <v>4785.9627174586813</v>
      </c>
      <c r="K4066" s="181">
        <v>4783.7466441676543</v>
      </c>
      <c r="L4066" s="181">
        <v>4784.2731104123686</v>
      </c>
      <c r="M4066" s="181">
        <v>4786.6670107115069</v>
      </c>
      <c r="N4066" s="181">
        <v>4790.1920438099096</v>
      </c>
      <c r="O4066" s="181">
        <v>4794.2856866724615</v>
      </c>
      <c r="P4066" s="181">
        <v>4798.7021704172012</v>
      </c>
      <c r="Q4066" s="181">
        <v>4803.2597491273145</v>
      </c>
      <c r="R4066" s="181">
        <v>4807.524922208363</v>
      </c>
      <c r="S4066" s="181">
        <v>4811.2016502045835</v>
      </c>
      <c r="T4066" s="181">
        <v>4813.9184010116769</v>
      </c>
      <c r="U4066" s="181">
        <v>4815.356775706744</v>
      </c>
      <c r="V4066" s="181">
        <v>4815.3798617157672</v>
      </c>
      <c r="W4066" s="181">
        <v>4813.8900079186715</v>
      </c>
      <c r="X4066" s="181">
        <v>4810.7988136777967</v>
      </c>
      <c r="Y4066" s="181">
        <v>4805.7230960752086</v>
      </c>
    </row>
    <row r="4067" spans="1:25" x14ac:dyDescent="0.25">
      <c r="A4067" s="178" t="s">
        <v>3452</v>
      </c>
      <c r="B4067" s="178" t="s">
        <v>1010</v>
      </c>
      <c r="C4067" s="178" t="s">
        <v>565</v>
      </c>
      <c r="D4067" s="178" t="s">
        <v>566</v>
      </c>
      <c r="E4067" s="181">
        <v>298.44538175260499</v>
      </c>
      <c r="F4067" s="181">
        <v>294.26827615727746</v>
      </c>
      <c r="G4067" s="181">
        <v>290.93981906383863</v>
      </c>
      <c r="H4067" s="181">
        <v>288.27530607367419</v>
      </c>
      <c r="I4067" s="181">
        <v>286.09771942911817</v>
      </c>
      <c r="J4067" s="182">
        <v>284.28542251416292</v>
      </c>
      <c r="K4067" s="181">
        <v>282.76324791017169</v>
      </c>
      <c r="L4067" s="181">
        <v>281.48557244443361</v>
      </c>
      <c r="M4067" s="181">
        <v>280.41648988090287</v>
      </c>
      <c r="N4067" s="181">
        <v>279.52831086094983</v>
      </c>
      <c r="O4067" s="181">
        <v>278.79320890286533</v>
      </c>
      <c r="P4067" s="181">
        <v>278.20463639089178</v>
      </c>
      <c r="Q4067" s="181">
        <v>277.76481038334077</v>
      </c>
      <c r="R4067" s="181">
        <v>277.45832380495273</v>
      </c>
      <c r="S4067" s="181">
        <v>277.25607946065065</v>
      </c>
      <c r="T4067" s="181">
        <v>277.1251414432889</v>
      </c>
      <c r="U4067" s="181">
        <v>277.0536965331471</v>
      </c>
      <c r="V4067" s="181">
        <v>277.03729317493037</v>
      </c>
      <c r="W4067" s="181">
        <v>277.064305732138</v>
      </c>
      <c r="X4067" s="181">
        <v>277.10311845008232</v>
      </c>
      <c r="Y4067" s="181">
        <v>277.11084039605777</v>
      </c>
    </row>
    <row r="4068" spans="1:25" x14ac:dyDescent="0.25">
      <c r="A4068" s="178" t="s">
        <v>3452</v>
      </c>
      <c r="B4068" s="178" t="s">
        <v>1023</v>
      </c>
      <c r="C4068" s="178" t="s">
        <v>218</v>
      </c>
      <c r="D4068" s="178" t="s">
        <v>3506</v>
      </c>
      <c r="E4068" s="181">
        <v>20615.641658358156</v>
      </c>
      <c r="F4068" s="181">
        <v>21691.810511502743</v>
      </c>
      <c r="G4068" s="181">
        <v>22583.481762892658</v>
      </c>
      <c r="H4068" s="181">
        <v>23334.327846103592</v>
      </c>
      <c r="I4068" s="181">
        <v>23971.113534854339</v>
      </c>
      <c r="J4068" s="182">
        <v>24514.871399159656</v>
      </c>
      <c r="K4068" s="181">
        <v>24983.156408892894</v>
      </c>
      <c r="L4068" s="181">
        <v>25390.530260239837</v>
      </c>
      <c r="M4068" s="181">
        <v>25747.806950148151</v>
      </c>
      <c r="N4068" s="181">
        <v>26063.008445154286</v>
      </c>
      <c r="O4068" s="181">
        <v>26342.495956077495</v>
      </c>
      <c r="P4068" s="181">
        <v>26592.852140450235</v>
      </c>
      <c r="Q4068" s="181">
        <v>26819.735890549229</v>
      </c>
      <c r="R4068" s="181">
        <v>27026.363901314769</v>
      </c>
      <c r="S4068" s="181">
        <v>27215.957310332295</v>
      </c>
      <c r="T4068" s="181">
        <v>27391.204569386206</v>
      </c>
      <c r="U4068" s="181">
        <v>27553.804504648542</v>
      </c>
      <c r="V4068" s="181">
        <v>27705.107710985532</v>
      </c>
      <c r="W4068" s="181">
        <v>27846.798157176887</v>
      </c>
      <c r="X4068" s="181">
        <v>27980.42295138058</v>
      </c>
      <c r="Y4068" s="181">
        <v>28106.393973279675</v>
      </c>
    </row>
    <row r="4069" spans="1:25" x14ac:dyDescent="0.25">
      <c r="A4069" s="178" t="s">
        <v>3452</v>
      </c>
      <c r="B4069" s="178" t="s">
        <v>1023</v>
      </c>
      <c r="C4069" s="178" t="s">
        <v>240</v>
      </c>
      <c r="D4069" s="178" t="s">
        <v>241</v>
      </c>
      <c r="E4069" s="181">
        <v>1284.0121401235053</v>
      </c>
      <c r="F4069" s="181">
        <v>1351.0395892400461</v>
      </c>
      <c r="G4069" s="181">
        <v>1406.5759014614796</v>
      </c>
      <c r="H4069" s="181">
        <v>1453.3411441924111</v>
      </c>
      <c r="I4069" s="181">
        <v>1493.002318390274</v>
      </c>
      <c r="J4069" s="182">
        <v>1526.8694039084482</v>
      </c>
      <c r="K4069" s="181">
        <v>1556.0357838591565</v>
      </c>
      <c r="L4069" s="181">
        <v>1581.4084101090057</v>
      </c>
      <c r="M4069" s="181">
        <v>1603.6608150948784</v>
      </c>
      <c r="N4069" s="181">
        <v>1623.292634122392</v>
      </c>
      <c r="O4069" s="181">
        <v>1640.7000649938348</v>
      </c>
      <c r="P4069" s="181">
        <v>1656.2930979644711</v>
      </c>
      <c r="Q4069" s="181">
        <v>1670.4241880538136</v>
      </c>
      <c r="R4069" s="181">
        <v>1683.2936819414783</v>
      </c>
      <c r="S4069" s="181">
        <v>1695.1022030101017</v>
      </c>
      <c r="T4069" s="181">
        <v>1706.0171971624845</v>
      </c>
      <c r="U4069" s="181">
        <v>1716.1444730591093</v>
      </c>
      <c r="V4069" s="181">
        <v>1725.5681503326975</v>
      </c>
      <c r="W4069" s="181">
        <v>1734.3931122749057</v>
      </c>
      <c r="X4069" s="181">
        <v>1742.715718033309</v>
      </c>
      <c r="Y4069" s="181">
        <v>1750.5616208726519</v>
      </c>
    </row>
    <row r="4070" spans="1:25" x14ac:dyDescent="0.25">
      <c r="A4070" s="178" t="s">
        <v>3452</v>
      </c>
      <c r="B4070" s="178" t="s">
        <v>1036</v>
      </c>
      <c r="C4070" s="178" t="s">
        <v>565</v>
      </c>
      <c r="D4070" s="178" t="s">
        <v>566</v>
      </c>
      <c r="E4070" s="181">
        <v>4360.4091405911222</v>
      </c>
      <c r="F4070" s="181">
        <v>4312.2367031176873</v>
      </c>
      <c r="G4070" s="181">
        <v>4275.5858347280955</v>
      </c>
      <c r="H4070" s="181">
        <v>4250.2952262573035</v>
      </c>
      <c r="I4070" s="181">
        <v>4233.9579711328115</v>
      </c>
      <c r="J4070" s="182">
        <v>4224.683592098565</v>
      </c>
      <c r="K4070" s="181">
        <v>4221.0349433735191</v>
      </c>
      <c r="L4070" s="181">
        <v>4221.9399274280977</v>
      </c>
      <c r="M4070" s="181">
        <v>4226.3971537180205</v>
      </c>
      <c r="N4070" s="181">
        <v>4233.6451685449929</v>
      </c>
      <c r="O4070" s="181">
        <v>4243.0894196421377</v>
      </c>
      <c r="P4070" s="181">
        <v>4254.4005130337482</v>
      </c>
      <c r="Q4070" s="181">
        <v>4267.2981857864925</v>
      </c>
      <c r="R4070" s="181">
        <v>4281.321874519328</v>
      </c>
      <c r="S4070" s="181">
        <v>4296.3143483129998</v>
      </c>
      <c r="T4070" s="181">
        <v>4312.6118409625496</v>
      </c>
      <c r="U4070" s="181">
        <v>4329.7264730694087</v>
      </c>
      <c r="V4070" s="181">
        <v>4346.737355514666</v>
      </c>
      <c r="W4070" s="181">
        <v>4363.6043651782684</v>
      </c>
      <c r="X4070" s="181">
        <v>4380.3983348994943</v>
      </c>
      <c r="Y4070" s="181">
        <v>4397.5237420435897</v>
      </c>
    </row>
    <row r="4071" spans="1:25" x14ac:dyDescent="0.25">
      <c r="A4071" s="178" t="s">
        <v>3452</v>
      </c>
      <c r="B4071" s="178" t="s">
        <v>1047</v>
      </c>
      <c r="C4071" s="178" t="s">
        <v>565</v>
      </c>
      <c r="D4071" s="178" t="s">
        <v>566</v>
      </c>
      <c r="E4071" s="181">
        <v>1249.1674877206181</v>
      </c>
      <c r="F4071" s="181">
        <v>1240.4357364032812</v>
      </c>
      <c r="G4071" s="181">
        <v>1232.9148281559703</v>
      </c>
      <c r="H4071" s="181">
        <v>1227.1278594278667</v>
      </c>
      <c r="I4071" s="181">
        <v>1222.6895297798349</v>
      </c>
      <c r="J4071" s="182">
        <v>1219.2863620719863</v>
      </c>
      <c r="K4071" s="181">
        <v>1216.7076226415334</v>
      </c>
      <c r="L4071" s="181">
        <v>1214.8154007139997</v>
      </c>
      <c r="M4071" s="181">
        <v>1213.4647402655023</v>
      </c>
      <c r="N4071" s="181">
        <v>1212.5254669240071</v>
      </c>
      <c r="O4071" s="181">
        <v>1211.901729315518</v>
      </c>
      <c r="P4071" s="181">
        <v>1211.5675966899278</v>
      </c>
      <c r="Q4071" s="181">
        <v>1211.4956290163941</v>
      </c>
      <c r="R4071" s="181">
        <v>1211.5752907803787</v>
      </c>
      <c r="S4071" s="181">
        <v>1211.7246028418228</v>
      </c>
      <c r="T4071" s="181">
        <v>1211.9051735790981</v>
      </c>
      <c r="U4071" s="181">
        <v>1212.0981177834171</v>
      </c>
      <c r="V4071" s="181">
        <v>1212.2482439785199</v>
      </c>
      <c r="W4071" s="181">
        <v>1212.2904130719871</v>
      </c>
      <c r="X4071" s="181">
        <v>1212.1653783278616</v>
      </c>
      <c r="Y4071" s="181">
        <v>1211.8306418947097</v>
      </c>
    </row>
    <row r="4072" spans="1:25" x14ac:dyDescent="0.25">
      <c r="A4072" s="178" t="s">
        <v>3452</v>
      </c>
      <c r="B4072" s="178" t="s">
        <v>1049</v>
      </c>
      <c r="C4072" s="178" t="s">
        <v>565</v>
      </c>
      <c r="D4072" s="178" t="s">
        <v>566</v>
      </c>
      <c r="E4072" s="181">
        <v>1629.9077180426229</v>
      </c>
      <c r="F4072" s="181">
        <v>1662.7700505061994</v>
      </c>
      <c r="G4072" s="181">
        <v>1690.4684376149642</v>
      </c>
      <c r="H4072" s="181">
        <v>1714.8808088692945</v>
      </c>
      <c r="I4072" s="181">
        <v>1736.795329025312</v>
      </c>
      <c r="J4072" s="182">
        <v>1756.7807412089007</v>
      </c>
      <c r="K4072" s="181">
        <v>1775.2969064307549</v>
      </c>
      <c r="L4072" s="181">
        <v>1792.7232791562972</v>
      </c>
      <c r="M4072" s="181">
        <v>1809.3023023493026</v>
      </c>
      <c r="N4072" s="181">
        <v>1825.1632241839711</v>
      </c>
      <c r="O4072" s="181">
        <v>1840.4404107442267</v>
      </c>
      <c r="P4072" s="181">
        <v>1855.3179719222619</v>
      </c>
      <c r="Q4072" s="181">
        <v>1869.9647427377286</v>
      </c>
      <c r="R4072" s="181">
        <v>1884.4025979915864</v>
      </c>
      <c r="S4072" s="181">
        <v>1898.6273758850725</v>
      </c>
      <c r="T4072" s="181">
        <v>1912.4666813284787</v>
      </c>
      <c r="U4072" s="181">
        <v>1925.8278900877731</v>
      </c>
      <c r="V4072" s="181">
        <v>1938.7710264250945</v>
      </c>
      <c r="W4072" s="181">
        <v>1951.3294977315577</v>
      </c>
      <c r="X4072" s="181">
        <v>1963.469672000087</v>
      </c>
      <c r="Y4072" s="181">
        <v>1974.9496011062072</v>
      </c>
    </row>
    <row r="4073" spans="1:25" x14ac:dyDescent="0.25">
      <c r="A4073" s="178" t="s">
        <v>3452</v>
      </c>
      <c r="B4073" s="178" t="s">
        <v>1051</v>
      </c>
      <c r="C4073" s="178" t="s">
        <v>218</v>
      </c>
      <c r="D4073" s="178" t="s">
        <v>3507</v>
      </c>
      <c r="E4073" s="181">
        <v>2661.0321041911275</v>
      </c>
      <c r="F4073" s="181">
        <v>2758.6228007793338</v>
      </c>
      <c r="G4073" s="181">
        <v>2849.2059070673754</v>
      </c>
      <c r="H4073" s="181">
        <v>2936.2933438758291</v>
      </c>
      <c r="I4073" s="181">
        <v>3020.8305327342655</v>
      </c>
      <c r="J4073" s="182">
        <v>3103.4017635895716</v>
      </c>
      <c r="K4073" s="181">
        <v>3184.4364097528605</v>
      </c>
      <c r="L4073" s="181">
        <v>3264.2536744919798</v>
      </c>
      <c r="M4073" s="181">
        <v>3342.917224602897</v>
      </c>
      <c r="N4073" s="181">
        <v>3420.5363708085129</v>
      </c>
      <c r="O4073" s="181">
        <v>3497.1826703502529</v>
      </c>
      <c r="P4073" s="181">
        <v>3573.0126067834203</v>
      </c>
      <c r="Q4073" s="181">
        <v>3648.1294788202881</v>
      </c>
      <c r="R4073" s="181">
        <v>3722.3784816850448</v>
      </c>
      <c r="S4073" s="181">
        <v>3795.77751406999</v>
      </c>
      <c r="T4073" s="181">
        <v>3868.4551772597547</v>
      </c>
      <c r="U4073" s="181">
        <v>3940.1579773632684</v>
      </c>
      <c r="V4073" s="181">
        <v>4010.524372654565</v>
      </c>
      <c r="W4073" s="181">
        <v>4079.5179305650067</v>
      </c>
      <c r="X4073" s="181">
        <v>4147.1338676495261</v>
      </c>
      <c r="Y4073" s="181">
        <v>4213.285037078982</v>
      </c>
    </row>
    <row r="4074" spans="1:25" x14ac:dyDescent="0.25">
      <c r="A4074" s="178" t="s">
        <v>3452</v>
      </c>
      <c r="B4074" s="178" t="s">
        <v>1051</v>
      </c>
      <c r="C4074" s="178" t="s">
        <v>240</v>
      </c>
      <c r="D4074" s="178" t="s">
        <v>241</v>
      </c>
      <c r="E4074" s="181">
        <v>1800.0800918469547</v>
      </c>
      <c r="F4074" s="181">
        <v>1772.984378022192</v>
      </c>
      <c r="G4074" s="181">
        <v>1739.9342226084491</v>
      </c>
      <c r="H4074" s="181">
        <v>1703.8420107898091</v>
      </c>
      <c r="I4074" s="181">
        <v>1665.7146274967947</v>
      </c>
      <c r="J4074" s="182">
        <v>1626.2192253880039</v>
      </c>
      <c r="K4074" s="181">
        <v>1585.8499071978508</v>
      </c>
      <c r="L4074" s="181">
        <v>1544.9786289427823</v>
      </c>
      <c r="M4074" s="181">
        <v>1503.8103596149526</v>
      </c>
      <c r="N4074" s="181">
        <v>1462.5459129966391</v>
      </c>
      <c r="O4074" s="181">
        <v>1421.3454280634605</v>
      </c>
      <c r="P4074" s="181">
        <v>1380.382054232085</v>
      </c>
      <c r="Q4074" s="181">
        <v>1339.7850197018804</v>
      </c>
      <c r="R4074" s="181">
        <v>1299.575449226958</v>
      </c>
      <c r="S4074" s="181">
        <v>1259.8333976971671</v>
      </c>
      <c r="T4074" s="181">
        <v>1220.6635966859769</v>
      </c>
      <c r="U4074" s="181">
        <v>1182.0399362795647</v>
      </c>
      <c r="V4074" s="181">
        <v>1143.9135558464563</v>
      </c>
      <c r="W4074" s="181">
        <v>1106.3366363944197</v>
      </c>
      <c r="X4074" s="181">
        <v>1069.3631793572713</v>
      </c>
      <c r="Y4074" s="181">
        <v>1033.0195352231931</v>
      </c>
    </row>
    <row r="4075" spans="1:25" x14ac:dyDescent="0.25">
      <c r="A4075" s="178" t="s">
        <v>3452</v>
      </c>
      <c r="B4075" s="178" t="s">
        <v>1056</v>
      </c>
      <c r="C4075" s="178" t="s">
        <v>565</v>
      </c>
      <c r="D4075" s="178" t="s">
        <v>566</v>
      </c>
      <c r="E4075" s="181">
        <v>2472.7376407868833</v>
      </c>
      <c r="F4075" s="181">
        <v>2433.8413945966745</v>
      </c>
      <c r="G4075" s="181">
        <v>2403.514976978016</v>
      </c>
      <c r="H4075" s="181">
        <v>2380.2070537919726</v>
      </c>
      <c r="I4075" s="181">
        <v>2361.9432979876929</v>
      </c>
      <c r="J4075" s="182">
        <v>2347.2434602443177</v>
      </c>
      <c r="K4075" s="181">
        <v>2335.067623204744</v>
      </c>
      <c r="L4075" s="181">
        <v>2324.6678918723101</v>
      </c>
      <c r="M4075" s="181">
        <v>2315.4261005971753</v>
      </c>
      <c r="N4075" s="181">
        <v>2306.8488811617863</v>
      </c>
      <c r="O4075" s="181">
        <v>2298.5952737585048</v>
      </c>
      <c r="P4075" s="181">
        <v>2290.4964877227781</v>
      </c>
      <c r="Q4075" s="181">
        <v>2282.4201590828893</v>
      </c>
      <c r="R4075" s="181">
        <v>2274.1328396557769</v>
      </c>
      <c r="S4075" s="181">
        <v>2265.483308313509</v>
      </c>
      <c r="T4075" s="181">
        <v>2256.4038998144397</v>
      </c>
      <c r="U4075" s="181">
        <v>2247.0580833609019</v>
      </c>
      <c r="V4075" s="181">
        <v>2237.5633603081669</v>
      </c>
      <c r="W4075" s="181">
        <v>2227.8212284682168</v>
      </c>
      <c r="X4075" s="181">
        <v>2217.7648756878352</v>
      </c>
      <c r="Y4075" s="181">
        <v>2207.3487631012572</v>
      </c>
    </row>
    <row r="4076" spans="1:25" x14ac:dyDescent="0.25">
      <c r="A4076" s="178" t="s">
        <v>3452</v>
      </c>
      <c r="B4076" s="178" t="s">
        <v>1061</v>
      </c>
      <c r="C4076" s="178" t="s">
        <v>565</v>
      </c>
      <c r="D4076" s="178" t="s">
        <v>566</v>
      </c>
      <c r="E4076" s="181">
        <v>2887.929699924397</v>
      </c>
      <c r="F4076" s="181">
        <v>2889.5829760133406</v>
      </c>
      <c r="G4076" s="181">
        <v>2894.6962853094924</v>
      </c>
      <c r="H4076" s="181">
        <v>2903.9487634832144</v>
      </c>
      <c r="I4076" s="181">
        <v>2916.346868149149</v>
      </c>
      <c r="J4076" s="182">
        <v>2931.0082327168266</v>
      </c>
      <c r="K4076" s="181">
        <v>2947.2821397261823</v>
      </c>
      <c r="L4076" s="181">
        <v>2964.7082986242908</v>
      </c>
      <c r="M4076" s="181">
        <v>2982.8143984940216</v>
      </c>
      <c r="N4076" s="181">
        <v>3001.1885702255854</v>
      </c>
      <c r="O4076" s="181">
        <v>3019.5116539444839</v>
      </c>
      <c r="P4076" s="181">
        <v>3037.6486828575075</v>
      </c>
      <c r="Q4076" s="181">
        <v>3055.4970087593583</v>
      </c>
      <c r="R4076" s="181">
        <v>3072.8028185260009</v>
      </c>
      <c r="S4076" s="181">
        <v>3089.4413997250763</v>
      </c>
      <c r="T4076" s="181">
        <v>3105.3012454945028</v>
      </c>
      <c r="U4076" s="181">
        <v>3120.3202406755581</v>
      </c>
      <c r="V4076" s="181">
        <v>3134.4626829727858</v>
      </c>
      <c r="W4076" s="181">
        <v>3147.6930824192764</v>
      </c>
      <c r="X4076" s="181">
        <v>3160.016193618907</v>
      </c>
      <c r="Y4076" s="181">
        <v>3171.3480141376554</v>
      </c>
    </row>
    <row r="4077" spans="1:25" x14ac:dyDescent="0.25">
      <c r="A4077" s="178" t="s">
        <v>3452</v>
      </c>
      <c r="B4077" s="178" t="s">
        <v>1063</v>
      </c>
      <c r="C4077" s="178" t="s">
        <v>565</v>
      </c>
      <c r="D4077" s="178" t="s">
        <v>566</v>
      </c>
      <c r="E4077" s="181">
        <v>685.66492996708041</v>
      </c>
      <c r="F4077" s="181">
        <v>677.38907463450437</v>
      </c>
      <c r="G4077" s="181">
        <v>669.27088419853271</v>
      </c>
      <c r="H4077" s="181">
        <v>661.55989489536</v>
      </c>
      <c r="I4077" s="181">
        <v>654.2354435947409</v>
      </c>
      <c r="J4077" s="182">
        <v>647.26999097689702</v>
      </c>
      <c r="K4077" s="181">
        <v>640.65830490680332</v>
      </c>
      <c r="L4077" s="181">
        <v>634.40246523274527</v>
      </c>
      <c r="M4077" s="181">
        <v>628.49679334099528</v>
      </c>
      <c r="N4077" s="181">
        <v>622.90863107054213</v>
      </c>
      <c r="O4077" s="181">
        <v>617.62459448918344</v>
      </c>
      <c r="P4077" s="181">
        <v>612.65667424296169</v>
      </c>
      <c r="Q4077" s="181">
        <v>608.0153921810396</v>
      </c>
      <c r="R4077" s="181">
        <v>603.67187969280826</v>
      </c>
      <c r="S4077" s="181">
        <v>599.60169080068522</v>
      </c>
      <c r="T4077" s="181">
        <v>595.74542737255115</v>
      </c>
      <c r="U4077" s="181">
        <v>592.07188378397689</v>
      </c>
      <c r="V4077" s="181">
        <v>588.58554346123708</v>
      </c>
      <c r="W4077" s="181">
        <v>585.26497045018812</v>
      </c>
      <c r="X4077" s="181">
        <v>582.0859905555543</v>
      </c>
      <c r="Y4077" s="181">
        <v>578.97613829736622</v>
      </c>
    </row>
    <row r="4078" spans="1:25" x14ac:dyDescent="0.25">
      <c r="A4078" s="178" t="s">
        <v>3452</v>
      </c>
      <c r="B4078" s="178" t="s">
        <v>1066</v>
      </c>
      <c r="C4078" s="178" t="s">
        <v>218</v>
      </c>
      <c r="D4078" s="178" t="s">
        <v>3508</v>
      </c>
      <c r="E4078" s="181">
        <v>4048.3475220573282</v>
      </c>
      <c r="F4078" s="181">
        <v>4195.0972595070461</v>
      </c>
      <c r="G4078" s="181">
        <v>4339.4870126528203</v>
      </c>
      <c r="H4078" s="181">
        <v>4483.8082761264395</v>
      </c>
      <c r="I4078" s="181">
        <v>4627.9745851533071</v>
      </c>
      <c r="J4078" s="182">
        <v>4771.6260492540459</v>
      </c>
      <c r="K4078" s="181">
        <v>4914.5276931610779</v>
      </c>
      <c r="L4078" s="181">
        <v>5056.5453409196161</v>
      </c>
      <c r="M4078" s="181">
        <v>5197.3922850897443</v>
      </c>
      <c r="N4078" s="181">
        <v>5336.7425599120088</v>
      </c>
      <c r="O4078" s="181">
        <v>5474.2637216543262</v>
      </c>
      <c r="P4078" s="181">
        <v>5609.9532340516407</v>
      </c>
      <c r="Q4078" s="181">
        <v>5743.8632796314077</v>
      </c>
      <c r="R4078" s="181">
        <v>5875.7033969894974</v>
      </c>
      <c r="S4078" s="181">
        <v>6005.2872210817231</v>
      </c>
      <c r="T4078" s="181">
        <v>6132.1946965593397</v>
      </c>
      <c r="U4078" s="181">
        <v>6256.3565686545662</v>
      </c>
      <c r="V4078" s="181">
        <v>6377.9356110487552</v>
      </c>
      <c r="W4078" s="181">
        <v>6496.7522233837426</v>
      </c>
      <c r="X4078" s="181">
        <v>6612.6064121512445</v>
      </c>
      <c r="Y4078" s="181">
        <v>6724.8593516560504</v>
      </c>
    </row>
    <row r="4079" spans="1:25" x14ac:dyDescent="0.25">
      <c r="A4079" s="178" t="s">
        <v>3452</v>
      </c>
      <c r="B4079" s="178" t="s">
        <v>1066</v>
      </c>
      <c r="C4079" s="178" t="s">
        <v>560</v>
      </c>
      <c r="D4079" s="178" t="s">
        <v>3509</v>
      </c>
      <c r="E4079" s="181">
        <v>4029.0260945468813</v>
      </c>
      <c r="F4079" s="181">
        <v>3957.392520311666</v>
      </c>
      <c r="G4079" s="181">
        <v>3880.1658451291664</v>
      </c>
      <c r="H4079" s="181">
        <v>3800.1761745755216</v>
      </c>
      <c r="I4079" s="181">
        <v>3717.8551283099146</v>
      </c>
      <c r="J4079" s="182">
        <v>3633.3957119260435</v>
      </c>
      <c r="K4079" s="181">
        <v>3547.0955390106151</v>
      </c>
      <c r="L4079" s="181">
        <v>3459.3125804339702</v>
      </c>
      <c r="M4079" s="181">
        <v>3370.2816735652041</v>
      </c>
      <c r="N4079" s="181">
        <v>3280.2108113674822</v>
      </c>
      <c r="O4079" s="181">
        <v>3189.3047449116684</v>
      </c>
      <c r="P4079" s="181">
        <v>3097.9495800275527</v>
      </c>
      <c r="Q4079" s="181">
        <v>3006.5193216119951</v>
      </c>
      <c r="R4079" s="181">
        <v>2915.1745977440833</v>
      </c>
      <c r="S4079" s="181">
        <v>2824.1209397556404</v>
      </c>
      <c r="T4079" s="181">
        <v>2733.4443933697871</v>
      </c>
      <c r="U4079" s="181">
        <v>2643.3860984466296</v>
      </c>
      <c r="V4079" s="181">
        <v>2554.2537558557037</v>
      </c>
      <c r="W4079" s="181">
        <v>2466.1813824460296</v>
      </c>
      <c r="X4079" s="181">
        <v>2379.2834627175603</v>
      </c>
      <c r="Y4079" s="181">
        <v>2293.5146509012325</v>
      </c>
    </row>
    <row r="4080" spans="1:25" x14ac:dyDescent="0.25">
      <c r="A4080" s="178" t="s">
        <v>3452</v>
      </c>
      <c r="B4080" s="178" t="s">
        <v>1066</v>
      </c>
      <c r="C4080" s="178" t="s">
        <v>240</v>
      </c>
      <c r="D4080" s="178" t="s">
        <v>241</v>
      </c>
      <c r="E4080" s="181">
        <v>753.53567290743024</v>
      </c>
      <c r="F4080" s="181">
        <v>762.67884434754353</v>
      </c>
      <c r="G4080" s="181">
        <v>770.56928537412148</v>
      </c>
      <c r="H4080" s="181">
        <v>777.66753847385235</v>
      </c>
      <c r="I4080" s="181">
        <v>783.99183096468107</v>
      </c>
      <c r="J4080" s="182">
        <v>789.51540500349711</v>
      </c>
      <c r="K4080" s="181">
        <v>794.23611222992542</v>
      </c>
      <c r="L4080" s="181">
        <v>798.16997033396558</v>
      </c>
      <c r="M4080" s="181">
        <v>801.31008984676816</v>
      </c>
      <c r="N4080" s="181">
        <v>803.64639812404562</v>
      </c>
      <c r="O4080" s="181">
        <v>805.17095534390216</v>
      </c>
      <c r="P4080" s="181">
        <v>805.92617488387089</v>
      </c>
      <c r="Q4080" s="181">
        <v>805.96048488663598</v>
      </c>
      <c r="R4080" s="181">
        <v>805.27303299767186</v>
      </c>
      <c r="S4080" s="181">
        <v>803.87904910542682</v>
      </c>
      <c r="T4080" s="181">
        <v>801.7638984116287</v>
      </c>
      <c r="U4080" s="181">
        <v>798.9612011937885</v>
      </c>
      <c r="V4080" s="181">
        <v>795.53256697612562</v>
      </c>
      <c r="W4080" s="181">
        <v>791.49426405134011</v>
      </c>
      <c r="X4080" s="181">
        <v>786.86055978802688</v>
      </c>
      <c r="Y4080" s="181">
        <v>781.59530989506516</v>
      </c>
    </row>
    <row r="4081" spans="1:25" x14ac:dyDescent="0.25">
      <c r="A4081" s="178" t="s">
        <v>3452</v>
      </c>
      <c r="B4081" s="178" t="s">
        <v>1068</v>
      </c>
      <c r="C4081" s="178" t="s">
        <v>218</v>
      </c>
      <c r="D4081" s="178" t="s">
        <v>3510</v>
      </c>
      <c r="E4081" s="181">
        <v>2905.8007434506708</v>
      </c>
      <c r="F4081" s="181">
        <v>2866.5933581412501</v>
      </c>
      <c r="G4081" s="181">
        <v>2822.6293565206515</v>
      </c>
      <c r="H4081" s="181">
        <v>2776.7450652632797</v>
      </c>
      <c r="I4081" s="181">
        <v>2729.4190383881196</v>
      </c>
      <c r="J4081" s="182">
        <v>2680.9322266564309</v>
      </c>
      <c r="K4081" s="181">
        <v>2631.505337328847</v>
      </c>
      <c r="L4081" s="181">
        <v>2581.3245104461494</v>
      </c>
      <c r="M4081" s="181">
        <v>2530.4075397825973</v>
      </c>
      <c r="N4081" s="181">
        <v>2478.8503142926807</v>
      </c>
      <c r="O4081" s="181">
        <v>2426.7352900671049</v>
      </c>
      <c r="P4081" s="181">
        <v>2374.211851208318</v>
      </c>
      <c r="Q4081" s="181">
        <v>2321.3803756268844</v>
      </c>
      <c r="R4081" s="181">
        <v>2268.1638641414816</v>
      </c>
      <c r="S4081" s="181">
        <v>2214.5894445098411</v>
      </c>
      <c r="T4081" s="181">
        <v>2160.8269530660705</v>
      </c>
      <c r="U4081" s="181">
        <v>2106.7527601125985</v>
      </c>
      <c r="V4081" s="181">
        <v>2052.145714840964</v>
      </c>
      <c r="W4081" s="181">
        <v>1997.0746066237525</v>
      </c>
      <c r="X4081" s="181">
        <v>1941.6172025888723</v>
      </c>
      <c r="Y4081" s="181">
        <v>1885.8953324362149</v>
      </c>
    </row>
    <row r="4082" spans="1:25" x14ac:dyDescent="0.25">
      <c r="A4082" s="178" t="s">
        <v>3452</v>
      </c>
      <c r="B4082" s="178" t="s">
        <v>1068</v>
      </c>
      <c r="C4082" s="178" t="s">
        <v>240</v>
      </c>
      <c r="D4082" s="178" t="s">
        <v>241</v>
      </c>
      <c r="E4082" s="181">
        <v>1213.9699397061233</v>
      </c>
      <c r="F4082" s="181">
        <v>1271.6449225191507</v>
      </c>
      <c r="G4082" s="181">
        <v>1329.5702662376309</v>
      </c>
      <c r="H4082" s="181">
        <v>1388.8364876433266</v>
      </c>
      <c r="I4082" s="181">
        <v>1449.5826907997985</v>
      </c>
      <c r="J4082" s="182">
        <v>1511.8763801706914</v>
      </c>
      <c r="K4082" s="181">
        <v>1575.7683420055166</v>
      </c>
      <c r="L4082" s="181">
        <v>1641.3015888611994</v>
      </c>
      <c r="M4082" s="181">
        <v>1708.4171663671493</v>
      </c>
      <c r="N4082" s="181">
        <v>1777.0981926831601</v>
      </c>
      <c r="O4082" s="181">
        <v>1847.3160233552328</v>
      </c>
      <c r="P4082" s="181">
        <v>1919.0925915386263</v>
      </c>
      <c r="Q4082" s="181">
        <v>1992.417914709757</v>
      </c>
      <c r="R4082" s="181">
        <v>2067.1225530078655</v>
      </c>
      <c r="S4082" s="181">
        <v>2143.1012654060064</v>
      </c>
      <c r="T4082" s="181">
        <v>2220.3790677190832</v>
      </c>
      <c r="U4082" s="181">
        <v>2298.6792555034476</v>
      </c>
      <c r="V4082" s="181">
        <v>2377.5555294047504</v>
      </c>
      <c r="W4082" s="181">
        <v>2456.8261857089574</v>
      </c>
      <c r="X4082" s="181">
        <v>2536.3046788485858</v>
      </c>
      <c r="Y4082" s="181">
        <v>2615.8513825161926</v>
      </c>
    </row>
    <row r="4083" spans="1:25" x14ac:dyDescent="0.25">
      <c r="A4083" s="178" t="s">
        <v>3452</v>
      </c>
      <c r="B4083" s="178" t="s">
        <v>1069</v>
      </c>
      <c r="C4083" s="178" t="s">
        <v>565</v>
      </c>
      <c r="D4083" s="178" t="s">
        <v>566</v>
      </c>
      <c r="E4083" s="181">
        <v>2464.4337017724292</v>
      </c>
      <c r="F4083" s="181">
        <v>2426.7197451467209</v>
      </c>
      <c r="G4083" s="181">
        <v>2401.1851134609005</v>
      </c>
      <c r="H4083" s="181">
        <v>2386.0179859745649</v>
      </c>
      <c r="I4083" s="181">
        <v>2378.5332693741157</v>
      </c>
      <c r="J4083" s="182">
        <v>2376.7249542478194</v>
      </c>
      <c r="K4083" s="181">
        <v>2379.1411014946011</v>
      </c>
      <c r="L4083" s="181">
        <v>2384.7228109822313</v>
      </c>
      <c r="M4083" s="181">
        <v>2392.5978679732502</v>
      </c>
      <c r="N4083" s="181">
        <v>2402.0735849131097</v>
      </c>
      <c r="O4083" s="181">
        <v>2412.6339995167227</v>
      </c>
      <c r="P4083" s="181">
        <v>2423.9779997452424</v>
      </c>
      <c r="Q4083" s="181">
        <v>2435.8860875925548</v>
      </c>
      <c r="R4083" s="181">
        <v>2448.0714441725099</v>
      </c>
      <c r="S4083" s="181">
        <v>2460.373392815748</v>
      </c>
      <c r="T4083" s="181">
        <v>2472.7041809777334</v>
      </c>
      <c r="U4083" s="181">
        <v>2484.8737389369699</v>
      </c>
      <c r="V4083" s="181">
        <v>2496.6763346301859</v>
      </c>
      <c r="W4083" s="181">
        <v>2508.0739722241588</v>
      </c>
      <c r="X4083" s="181">
        <v>2519.0577978630913</v>
      </c>
      <c r="Y4083" s="181">
        <v>2529.5744812141347</v>
      </c>
    </row>
    <row r="4084" spans="1:25" x14ac:dyDescent="0.25">
      <c r="A4084" s="178" t="s">
        <v>3452</v>
      </c>
      <c r="B4084" s="178" t="s">
        <v>1071</v>
      </c>
      <c r="C4084" s="178" t="s">
        <v>218</v>
      </c>
      <c r="D4084" s="178" t="s">
        <v>3511</v>
      </c>
      <c r="E4084" s="181">
        <v>2428.511265054201</v>
      </c>
      <c r="F4084" s="181">
        <v>2426.9588709854406</v>
      </c>
      <c r="G4084" s="181">
        <v>2428.8276692138875</v>
      </c>
      <c r="H4084" s="181">
        <v>2434.0354391024457</v>
      </c>
      <c r="I4084" s="181">
        <v>2441.6568499258947</v>
      </c>
      <c r="J4084" s="182">
        <v>2450.9415869047075</v>
      </c>
      <c r="K4084" s="181">
        <v>2461.3393485659271</v>
      </c>
      <c r="L4084" s="181">
        <v>2472.4244265321327</v>
      </c>
      <c r="M4084" s="181">
        <v>2483.7759888793512</v>
      </c>
      <c r="N4084" s="181">
        <v>2495.0719228147655</v>
      </c>
      <c r="O4084" s="181">
        <v>2506.0318237307338</v>
      </c>
      <c r="P4084" s="181">
        <v>2516.5233364569376</v>
      </c>
      <c r="Q4084" s="181">
        <v>2526.4506535179817</v>
      </c>
      <c r="R4084" s="181">
        <v>2535.6015406985052</v>
      </c>
      <c r="S4084" s="181">
        <v>2543.833290660144</v>
      </c>
      <c r="T4084" s="181">
        <v>2550.9206971524932</v>
      </c>
      <c r="U4084" s="181">
        <v>2556.9865542896196</v>
      </c>
      <c r="V4084" s="181">
        <v>2562.2704624515095</v>
      </c>
      <c r="W4084" s="181">
        <v>2566.7136301671676</v>
      </c>
      <c r="X4084" s="181">
        <v>2570.2663167620135</v>
      </c>
      <c r="Y4084" s="181">
        <v>2572.7172521308498</v>
      </c>
    </row>
    <row r="4085" spans="1:25" x14ac:dyDescent="0.25">
      <c r="A4085" s="178" t="s">
        <v>3452</v>
      </c>
      <c r="B4085" s="178" t="s">
        <v>1071</v>
      </c>
      <c r="C4085" s="178" t="s">
        <v>240</v>
      </c>
      <c r="D4085" s="178" t="s">
        <v>241</v>
      </c>
      <c r="E4085" s="181">
        <v>81.289080001814241</v>
      </c>
      <c r="F4085" s="181">
        <v>83.157480765560152</v>
      </c>
      <c r="G4085" s="181">
        <v>85.188786272446634</v>
      </c>
      <c r="H4085" s="181">
        <v>87.389538846574538</v>
      </c>
      <c r="I4085" s="181">
        <v>89.735440710882472</v>
      </c>
      <c r="J4085" s="182">
        <v>92.205994039679254</v>
      </c>
      <c r="K4085" s="181">
        <v>94.786068343009134</v>
      </c>
      <c r="L4085" s="181">
        <v>97.463692680591151</v>
      </c>
      <c r="M4085" s="181">
        <v>100.22569627880365</v>
      </c>
      <c r="N4085" s="181">
        <v>103.06152115124692</v>
      </c>
      <c r="O4085" s="181">
        <v>105.96120349050776</v>
      </c>
      <c r="P4085" s="181">
        <v>108.92011322052883</v>
      </c>
      <c r="Q4085" s="181">
        <v>111.93470615496906</v>
      </c>
      <c r="R4085" s="181">
        <v>114.99574519878151</v>
      </c>
      <c r="S4085" s="181">
        <v>118.09628414782478</v>
      </c>
      <c r="T4085" s="181">
        <v>121.22476903109903</v>
      </c>
      <c r="U4085" s="181">
        <v>124.38547632703218</v>
      </c>
      <c r="V4085" s="181">
        <v>127.58893750014474</v>
      </c>
      <c r="W4085" s="181">
        <v>130.8314904771571</v>
      </c>
      <c r="X4085" s="181">
        <v>134.10958496643821</v>
      </c>
      <c r="Y4085" s="181">
        <v>137.41070692689306</v>
      </c>
    </row>
    <row r="4086" spans="1:25" x14ac:dyDescent="0.25">
      <c r="A4086" s="178" t="s">
        <v>3452</v>
      </c>
      <c r="B4086" s="178" t="s">
        <v>1073</v>
      </c>
      <c r="C4086" s="178" t="s">
        <v>565</v>
      </c>
      <c r="D4086" s="178" t="s">
        <v>566</v>
      </c>
      <c r="E4086" s="181">
        <v>405.72139627715046</v>
      </c>
      <c r="F4086" s="181">
        <v>406.42481404704051</v>
      </c>
      <c r="G4086" s="181">
        <v>406.47759604935629</v>
      </c>
      <c r="H4086" s="181">
        <v>406.19811729568033</v>
      </c>
      <c r="I4086" s="181">
        <v>405.66302965756427</v>
      </c>
      <c r="J4086" s="182">
        <v>404.92337933883317</v>
      </c>
      <c r="K4086" s="181">
        <v>404.01935823983604</v>
      </c>
      <c r="L4086" s="181">
        <v>402.98047349612659</v>
      </c>
      <c r="M4086" s="181">
        <v>401.800158821948</v>
      </c>
      <c r="N4086" s="181">
        <v>400.50267645302853</v>
      </c>
      <c r="O4086" s="181">
        <v>399.09540562684981</v>
      </c>
      <c r="P4086" s="181">
        <v>397.5973456552199</v>
      </c>
      <c r="Q4086" s="181">
        <v>396.02042870523502</v>
      </c>
      <c r="R4086" s="181">
        <v>394.35539714501476</v>
      </c>
      <c r="S4086" s="181">
        <v>392.61861575920221</v>
      </c>
      <c r="T4086" s="181">
        <v>390.92324254773052</v>
      </c>
      <c r="U4086" s="181">
        <v>389.27953912510526</v>
      </c>
      <c r="V4086" s="181">
        <v>387.60641235456916</v>
      </c>
      <c r="W4086" s="181">
        <v>385.91634974733614</v>
      </c>
      <c r="X4086" s="181">
        <v>384.23762082589479</v>
      </c>
      <c r="Y4086" s="181">
        <v>382.67993268481331</v>
      </c>
    </row>
    <row r="4087" spans="1:25" x14ac:dyDescent="0.25">
      <c r="A4087" s="178" t="s">
        <v>3452</v>
      </c>
      <c r="B4087" s="178" t="s">
        <v>2178</v>
      </c>
      <c r="C4087" s="178" t="s">
        <v>565</v>
      </c>
      <c r="D4087" s="178" t="s">
        <v>566</v>
      </c>
      <c r="E4087" s="181">
        <v>372.00364457364014</v>
      </c>
      <c r="F4087" s="181">
        <v>367.41160172381649</v>
      </c>
      <c r="G4087" s="181">
        <v>363.08395620426683</v>
      </c>
      <c r="H4087" s="181">
        <v>359.07715043243621</v>
      </c>
      <c r="I4087" s="181">
        <v>355.33722276308509</v>
      </c>
      <c r="J4087" s="182">
        <v>351.82240761724591</v>
      </c>
      <c r="K4087" s="181">
        <v>348.50831001835041</v>
      </c>
      <c r="L4087" s="181">
        <v>345.37948208449041</v>
      </c>
      <c r="M4087" s="181">
        <v>342.41975786411791</v>
      </c>
      <c r="N4087" s="181">
        <v>339.61323679491005</v>
      </c>
      <c r="O4087" s="181">
        <v>336.95222891831571</v>
      </c>
      <c r="P4087" s="181">
        <v>334.44079448522155</v>
      </c>
      <c r="Q4087" s="181">
        <v>332.07407541541318</v>
      </c>
      <c r="R4087" s="181">
        <v>329.81376331752494</v>
      </c>
      <c r="S4087" s="181">
        <v>327.61542814003639</v>
      </c>
      <c r="T4087" s="181">
        <v>325.44986356498191</v>
      </c>
      <c r="U4087" s="181">
        <v>323.33883796863944</v>
      </c>
      <c r="V4087" s="181">
        <v>321.2938465710082</v>
      </c>
      <c r="W4087" s="181">
        <v>319.28170007103722</v>
      </c>
      <c r="X4087" s="181">
        <v>317.26080044527555</v>
      </c>
      <c r="Y4087" s="181">
        <v>315.20065394657831</v>
      </c>
    </row>
    <row r="4088" spans="1:25" x14ac:dyDescent="0.25">
      <c r="A4088" s="178" t="s">
        <v>3452</v>
      </c>
      <c r="B4088" s="178" t="s">
        <v>2191</v>
      </c>
      <c r="C4088" s="178" t="s">
        <v>565</v>
      </c>
      <c r="D4088" s="178" t="s">
        <v>566</v>
      </c>
      <c r="E4088" s="181">
        <v>662.12436320230552</v>
      </c>
      <c r="F4088" s="181">
        <v>653.38894946361972</v>
      </c>
      <c r="G4088" s="181">
        <v>645.58520502744113</v>
      </c>
      <c r="H4088" s="181">
        <v>638.70082151591225</v>
      </c>
      <c r="I4088" s="181">
        <v>632.53430115460378</v>
      </c>
      <c r="J4088" s="182">
        <v>626.94061763685659</v>
      </c>
      <c r="K4088" s="181">
        <v>621.83052171372856</v>
      </c>
      <c r="L4088" s="181">
        <v>617.14766039345841</v>
      </c>
      <c r="M4088" s="181">
        <v>612.84228213048357</v>
      </c>
      <c r="N4088" s="181">
        <v>608.86422930645369</v>
      </c>
      <c r="O4088" s="181">
        <v>605.18344149125494</v>
      </c>
      <c r="P4088" s="181">
        <v>601.79991416196424</v>
      </c>
      <c r="Q4088" s="181">
        <v>598.71256408215174</v>
      </c>
      <c r="R4088" s="181">
        <v>595.87450551802499</v>
      </c>
      <c r="S4088" s="181">
        <v>593.23047466925061</v>
      </c>
      <c r="T4088" s="181">
        <v>590.72536670554621</v>
      </c>
      <c r="U4088" s="181">
        <v>588.35794633656167</v>
      </c>
      <c r="V4088" s="181">
        <v>586.13511309353214</v>
      </c>
      <c r="W4088" s="181">
        <v>584.01764526639602</v>
      </c>
      <c r="X4088" s="181">
        <v>581.95394303288128</v>
      </c>
      <c r="Y4088" s="181">
        <v>579.87668540488744</v>
      </c>
    </row>
    <row r="4089" spans="1:25" x14ac:dyDescent="0.25">
      <c r="A4089" s="178" t="s">
        <v>3452</v>
      </c>
      <c r="B4089" s="178" t="s">
        <v>2194</v>
      </c>
      <c r="C4089" s="178" t="s">
        <v>565</v>
      </c>
      <c r="D4089" s="178" t="s">
        <v>566</v>
      </c>
      <c r="E4089" s="181">
        <v>687.0940290036857</v>
      </c>
      <c r="F4089" s="181">
        <v>686.15057028159083</v>
      </c>
      <c r="G4089" s="181">
        <v>684.50413989850551</v>
      </c>
      <c r="H4089" s="181">
        <v>682.47396304293432</v>
      </c>
      <c r="I4089" s="181">
        <v>680.08855429975449</v>
      </c>
      <c r="J4089" s="182">
        <v>677.40203078384184</v>
      </c>
      <c r="K4089" s="181">
        <v>674.4808966849813</v>
      </c>
      <c r="L4089" s="181">
        <v>671.3890167619254</v>
      </c>
      <c r="M4089" s="181">
        <v>668.16331784795295</v>
      </c>
      <c r="N4089" s="181">
        <v>664.82490434301042</v>
      </c>
      <c r="O4089" s="181">
        <v>661.40831663495771</v>
      </c>
      <c r="P4089" s="181">
        <v>657.96855673010043</v>
      </c>
      <c r="Q4089" s="181">
        <v>654.55690439887485</v>
      </c>
      <c r="R4089" s="181">
        <v>651.18811351975535</v>
      </c>
      <c r="S4089" s="181">
        <v>647.90013697393454</v>
      </c>
      <c r="T4089" s="181">
        <v>644.76225384016334</v>
      </c>
      <c r="U4089" s="181">
        <v>641.76343623705407</v>
      </c>
      <c r="V4089" s="181">
        <v>638.8507420562263</v>
      </c>
      <c r="W4089" s="181">
        <v>636.04756200868383</v>
      </c>
      <c r="X4089" s="181">
        <v>633.38041893928448</v>
      </c>
      <c r="Y4089" s="181">
        <v>630.89129683506303</v>
      </c>
    </row>
    <row r="4090" spans="1:25" x14ac:dyDescent="0.25">
      <c r="A4090" s="178" t="s">
        <v>3452</v>
      </c>
      <c r="B4090" s="178" t="s">
        <v>2196</v>
      </c>
      <c r="C4090" s="178" t="s">
        <v>565</v>
      </c>
      <c r="D4090" s="178" t="s">
        <v>566</v>
      </c>
      <c r="E4090" s="181">
        <v>2756.9790642028174</v>
      </c>
      <c r="F4090" s="181">
        <v>2792.9469591254128</v>
      </c>
      <c r="G4090" s="181">
        <v>2821.5252536488415</v>
      </c>
      <c r="H4090" s="181">
        <v>2846.0512805166018</v>
      </c>
      <c r="I4090" s="181">
        <v>2867.5836511185371</v>
      </c>
      <c r="J4090" s="182">
        <v>2886.810648275321</v>
      </c>
      <c r="K4090" s="181">
        <v>2904.2610963499947</v>
      </c>
      <c r="L4090" s="181">
        <v>2920.3552028227277</v>
      </c>
      <c r="M4090" s="181">
        <v>2935.2970267820338</v>
      </c>
      <c r="N4090" s="181">
        <v>2949.2444123301748</v>
      </c>
      <c r="O4090" s="181">
        <v>2962.3096059196096</v>
      </c>
      <c r="P4090" s="181">
        <v>2974.7049000150732</v>
      </c>
      <c r="Q4090" s="181">
        <v>2986.6165435829485</v>
      </c>
      <c r="R4090" s="181">
        <v>2998.0422785031924</v>
      </c>
      <c r="S4090" s="181">
        <v>3009.087915030459</v>
      </c>
      <c r="T4090" s="181">
        <v>3019.9943753113557</v>
      </c>
      <c r="U4090" s="181">
        <v>3030.6450308429103</v>
      </c>
      <c r="V4090" s="181">
        <v>3040.7939941483091</v>
      </c>
      <c r="W4090" s="181">
        <v>3050.5340135136448</v>
      </c>
      <c r="X4090" s="181">
        <v>3059.9821275797512</v>
      </c>
      <c r="Y4090" s="181">
        <v>3069.259525453062</v>
      </c>
    </row>
    <row r="4091" spans="1:25" x14ac:dyDescent="0.25">
      <c r="A4091" s="178" t="s">
        <v>3452</v>
      </c>
      <c r="B4091" s="178" t="s">
        <v>2200</v>
      </c>
      <c r="C4091" s="178" t="s">
        <v>218</v>
      </c>
      <c r="D4091" s="178" t="s">
        <v>3512</v>
      </c>
      <c r="E4091" s="181">
        <v>12174.16972069017</v>
      </c>
      <c r="F4091" s="181">
        <v>12056.103707799108</v>
      </c>
      <c r="G4091" s="181">
        <v>11958.671263524155</v>
      </c>
      <c r="H4091" s="181">
        <v>11881.575065112029</v>
      </c>
      <c r="I4091" s="181">
        <v>11818.997347946641</v>
      </c>
      <c r="J4091" s="182">
        <v>11766.063903093374</v>
      </c>
      <c r="K4091" s="181">
        <v>11719.354535720024</v>
      </c>
      <c r="L4091" s="181">
        <v>11676.539292704943</v>
      </c>
      <c r="M4091" s="181">
        <v>11635.504205044239</v>
      </c>
      <c r="N4091" s="181">
        <v>11594.525451876967</v>
      </c>
      <c r="O4091" s="181">
        <v>11552.365560220267</v>
      </c>
      <c r="P4091" s="181">
        <v>11508.682275197994</v>
      </c>
      <c r="Q4091" s="181">
        <v>11463.338895543837</v>
      </c>
      <c r="R4091" s="181">
        <v>11415.614742752834</v>
      </c>
      <c r="S4091" s="181">
        <v>11365.167333976975</v>
      </c>
      <c r="T4091" s="181">
        <v>11311.634056804669</v>
      </c>
      <c r="U4091" s="181">
        <v>11254.780838560955</v>
      </c>
      <c r="V4091" s="181">
        <v>11194.561997567069</v>
      </c>
      <c r="W4091" s="181">
        <v>11130.952732760737</v>
      </c>
      <c r="X4091" s="181">
        <v>11063.958468430481</v>
      </c>
      <c r="Y4091" s="181">
        <v>10993.150793097206</v>
      </c>
    </row>
    <row r="4092" spans="1:25" x14ac:dyDescent="0.25">
      <c r="A4092" s="178" t="s">
        <v>3452</v>
      </c>
      <c r="B4092" s="178" t="s">
        <v>2200</v>
      </c>
      <c r="C4092" s="178" t="s">
        <v>972</v>
      </c>
      <c r="D4092" s="178" t="s">
        <v>1461</v>
      </c>
      <c r="E4092" s="181">
        <v>2535.8187786804256</v>
      </c>
      <c r="F4092" s="181">
        <v>2562.6270025736694</v>
      </c>
      <c r="G4092" s="181">
        <v>2593.9458853340889</v>
      </c>
      <c r="H4092" s="181">
        <v>2629.9746439672458</v>
      </c>
      <c r="I4092" s="181">
        <v>2669.6709864889017</v>
      </c>
      <c r="J4092" s="182">
        <v>2712.1135622831457</v>
      </c>
      <c r="K4092" s="181">
        <v>2756.6391624104062</v>
      </c>
      <c r="L4092" s="181">
        <v>2802.785972249319</v>
      </c>
      <c r="M4092" s="181">
        <v>2850.1030228887853</v>
      </c>
      <c r="N4092" s="181">
        <v>2898.196921347112</v>
      </c>
      <c r="O4092" s="181">
        <v>2946.764280577604</v>
      </c>
      <c r="P4092" s="181">
        <v>2995.7090776422106</v>
      </c>
      <c r="Q4092" s="181">
        <v>3044.9819878943158</v>
      </c>
      <c r="R4092" s="181">
        <v>3094.3715610634467</v>
      </c>
      <c r="S4092" s="181">
        <v>3143.7539854094621</v>
      </c>
      <c r="T4092" s="181">
        <v>3192.9905012602899</v>
      </c>
      <c r="U4092" s="181">
        <v>3241.9691920332675</v>
      </c>
      <c r="V4092" s="181">
        <v>3290.6258729275546</v>
      </c>
      <c r="W4092" s="181">
        <v>3338.8991527420699</v>
      </c>
      <c r="X4092" s="181">
        <v>3386.7337951286281</v>
      </c>
      <c r="Y4092" s="181">
        <v>3433.936587539079</v>
      </c>
    </row>
    <row r="4093" spans="1:25" x14ac:dyDescent="0.25">
      <c r="A4093" s="178" t="s">
        <v>3452</v>
      </c>
      <c r="B4093" s="178" t="s">
        <v>2200</v>
      </c>
      <c r="C4093" s="178" t="s">
        <v>240</v>
      </c>
      <c r="D4093" s="178" t="s">
        <v>241</v>
      </c>
      <c r="E4093" s="181">
        <v>2691.5715980855261</v>
      </c>
      <c r="F4093" s="181">
        <v>2732.2747731881796</v>
      </c>
      <c r="G4093" s="181">
        <v>2778.1208698115588</v>
      </c>
      <c r="H4093" s="181">
        <v>2829.3914564178704</v>
      </c>
      <c r="I4093" s="181">
        <v>2885.030900783654</v>
      </c>
      <c r="J4093" s="182">
        <v>2944.0951983026007</v>
      </c>
      <c r="K4093" s="181">
        <v>3005.9043106647346</v>
      </c>
      <c r="L4093" s="181">
        <v>3069.9861471061863</v>
      </c>
      <c r="M4093" s="181">
        <v>3135.8717331171424</v>
      </c>
      <c r="N4093" s="181">
        <v>3203.1470259243265</v>
      </c>
      <c r="O4093" s="181">
        <v>3271.4902520462988</v>
      </c>
      <c r="P4093" s="181">
        <v>3340.8049476784749</v>
      </c>
      <c r="Q4093" s="181">
        <v>3411.0451171414534</v>
      </c>
      <c r="R4093" s="181">
        <v>3481.9814077840738</v>
      </c>
      <c r="S4093" s="181">
        <v>3553.4793076586589</v>
      </c>
      <c r="T4093" s="181">
        <v>3625.3848493813812</v>
      </c>
      <c r="U4093" s="181">
        <v>3697.5718638892304</v>
      </c>
      <c r="V4093" s="181">
        <v>3769.966569434966</v>
      </c>
      <c r="W4093" s="181">
        <v>3842.4970608136655</v>
      </c>
      <c r="X4093" s="181">
        <v>3915.0972523314131</v>
      </c>
      <c r="Y4093" s="181">
        <v>3987.5396562790697</v>
      </c>
    </row>
    <row r="4094" spans="1:25" x14ac:dyDescent="0.25">
      <c r="A4094" s="178" t="s">
        <v>3452</v>
      </c>
      <c r="B4094" s="178" t="s">
        <v>2204</v>
      </c>
      <c r="C4094" s="178" t="s">
        <v>741</v>
      </c>
      <c r="D4094" s="178" t="s">
        <v>3513</v>
      </c>
      <c r="E4094" s="181">
        <v>1486.5608813175984</v>
      </c>
      <c r="F4094" s="181">
        <v>1557.4886328992525</v>
      </c>
      <c r="G4094" s="181">
        <v>1625.2650646943243</v>
      </c>
      <c r="H4094" s="181">
        <v>1691.7327235210896</v>
      </c>
      <c r="I4094" s="181">
        <v>1757.5459695944805</v>
      </c>
      <c r="J4094" s="182">
        <v>1823.1578924191556</v>
      </c>
      <c r="K4094" s="181">
        <v>1888.9529015175178</v>
      </c>
      <c r="L4094" s="181">
        <v>1955.274337015356</v>
      </c>
      <c r="M4094" s="181">
        <v>2022.3304460639345</v>
      </c>
      <c r="N4094" s="181">
        <v>2090.2737697362545</v>
      </c>
      <c r="O4094" s="181">
        <v>2159.2500135584141</v>
      </c>
      <c r="P4094" s="181">
        <v>2229.4840148848903</v>
      </c>
      <c r="Q4094" s="181">
        <v>2301.1846471804811</v>
      </c>
      <c r="R4094" s="181">
        <v>2374.3943725793038</v>
      </c>
      <c r="S4094" s="181">
        <v>2449.2072725438807</v>
      </c>
      <c r="T4094" s="181">
        <v>2525.7175250429059</v>
      </c>
      <c r="U4094" s="181">
        <v>2603.8172035074326</v>
      </c>
      <c r="V4094" s="181">
        <v>2683.3822965789095</v>
      </c>
      <c r="W4094" s="181">
        <v>2764.4791572336817</v>
      </c>
      <c r="X4094" s="181">
        <v>2847.1679514017574</v>
      </c>
      <c r="Y4094" s="181">
        <v>2931.4030617655521</v>
      </c>
    </row>
    <row r="4095" spans="1:25" x14ac:dyDescent="0.25">
      <c r="A4095" s="178" t="s">
        <v>3452</v>
      </c>
      <c r="B4095" s="178" t="s">
        <v>2204</v>
      </c>
      <c r="C4095" s="178" t="s">
        <v>240</v>
      </c>
      <c r="D4095" s="178" t="s">
        <v>241</v>
      </c>
      <c r="E4095" s="181">
        <v>10549.58969510789</v>
      </c>
      <c r="F4095" s="181">
        <v>10706.192629724454</v>
      </c>
      <c r="G4095" s="181">
        <v>10821.604715740154</v>
      </c>
      <c r="H4095" s="181">
        <v>10910.797982147506</v>
      </c>
      <c r="I4095" s="181">
        <v>10979.656576006995</v>
      </c>
      <c r="J4095" s="182">
        <v>11032.2385445368</v>
      </c>
      <c r="K4095" s="181">
        <v>11071.788731412189</v>
      </c>
      <c r="L4095" s="181">
        <v>11100.98867094458</v>
      </c>
      <c r="M4095" s="181">
        <v>11121.500304362142</v>
      </c>
      <c r="N4095" s="181">
        <v>11134.525834786084</v>
      </c>
      <c r="O4095" s="181">
        <v>11141.118311031962</v>
      </c>
      <c r="P4095" s="181">
        <v>11142.625048472022</v>
      </c>
      <c r="Q4095" s="181">
        <v>11140.172618173472</v>
      </c>
      <c r="R4095" s="181">
        <v>11133.984321033773</v>
      </c>
      <c r="S4095" s="181">
        <v>11124.502297880306</v>
      </c>
      <c r="T4095" s="181">
        <v>11112.125202457328</v>
      </c>
      <c r="U4095" s="181">
        <v>11096.349804077439</v>
      </c>
      <c r="V4095" s="181">
        <v>11076.677106377836</v>
      </c>
      <c r="W4095" s="181">
        <v>11053.44269958557</v>
      </c>
      <c r="X4095" s="181">
        <v>11026.930298870599</v>
      </c>
      <c r="Y4095" s="181">
        <v>10997.00389068032</v>
      </c>
    </row>
    <row r="4096" spans="1:25" x14ac:dyDescent="0.25">
      <c r="A4096" s="178" t="s">
        <v>3452</v>
      </c>
      <c r="B4096" s="178" t="s">
        <v>3514</v>
      </c>
      <c r="C4096" s="178" t="s">
        <v>218</v>
      </c>
      <c r="D4096" s="178" t="s">
        <v>3515</v>
      </c>
      <c r="E4096" s="181">
        <v>4164.5164666520104</v>
      </c>
      <c r="F4096" s="181">
        <v>4291.0637509778262</v>
      </c>
      <c r="G4096" s="181">
        <v>4396.4488341695005</v>
      </c>
      <c r="H4096" s="181">
        <v>4487.3367147324325</v>
      </c>
      <c r="I4096" s="181">
        <v>4567.0864764252638</v>
      </c>
      <c r="J4096" s="182">
        <v>4638.2917452910651</v>
      </c>
      <c r="K4096" s="181">
        <v>4703.0612509466027</v>
      </c>
      <c r="L4096" s="181">
        <v>4763.1340301402124</v>
      </c>
      <c r="M4096" s="181">
        <v>4819.7059502620923</v>
      </c>
      <c r="N4096" s="181">
        <v>4873.6320054738026</v>
      </c>
      <c r="O4096" s="181">
        <v>4925.6508424504573</v>
      </c>
      <c r="P4096" s="181">
        <v>4976.530190679593</v>
      </c>
      <c r="Q4096" s="181">
        <v>5026.8556998409467</v>
      </c>
      <c r="R4096" s="181">
        <v>5076.7419732666103</v>
      </c>
      <c r="S4096" s="181">
        <v>5126.3526272017207</v>
      </c>
      <c r="T4096" s="181">
        <v>5176.1255788994195</v>
      </c>
      <c r="U4096" s="181">
        <v>5225.8056631403961</v>
      </c>
      <c r="V4096" s="181">
        <v>5274.7771305965061</v>
      </c>
      <c r="W4096" s="181">
        <v>5323.0509284350974</v>
      </c>
      <c r="X4096" s="181">
        <v>5370.6314770669742</v>
      </c>
      <c r="Y4096" s="181">
        <v>5417.6627628238566</v>
      </c>
    </row>
    <row r="4097" spans="1:25" x14ac:dyDescent="0.25">
      <c r="A4097" s="178" t="s">
        <v>3452</v>
      </c>
      <c r="B4097" s="178" t="s">
        <v>3514</v>
      </c>
      <c r="C4097" s="178" t="s">
        <v>240</v>
      </c>
      <c r="D4097" s="178" t="s">
        <v>241</v>
      </c>
      <c r="E4097" s="181">
        <v>942.27648635255377</v>
      </c>
      <c r="F4097" s="181">
        <v>951.31109202095251</v>
      </c>
      <c r="G4097" s="181">
        <v>955.00015167839319</v>
      </c>
      <c r="H4097" s="181">
        <v>955.06713271917795</v>
      </c>
      <c r="I4097" s="181">
        <v>952.41954559689509</v>
      </c>
      <c r="J4097" s="182">
        <v>947.74379575632372</v>
      </c>
      <c r="K4097" s="181">
        <v>941.58026324440095</v>
      </c>
      <c r="L4097" s="181">
        <v>934.35806280444274</v>
      </c>
      <c r="M4097" s="181">
        <v>926.37089461721337</v>
      </c>
      <c r="N4097" s="181">
        <v>917.82718344419459</v>
      </c>
      <c r="O4097" s="181">
        <v>908.89900791483058</v>
      </c>
      <c r="P4097" s="181">
        <v>899.75127902085489</v>
      </c>
      <c r="Q4097" s="181">
        <v>890.50440432786365</v>
      </c>
      <c r="R4097" s="181">
        <v>881.18798634021869</v>
      </c>
      <c r="S4097" s="181">
        <v>871.83796544618133</v>
      </c>
      <c r="T4097" s="181">
        <v>862.53341363791924</v>
      </c>
      <c r="U4097" s="181">
        <v>853.23409745414915</v>
      </c>
      <c r="V4097" s="181">
        <v>843.84539680171179</v>
      </c>
      <c r="W4097" s="181">
        <v>834.37871355831942</v>
      </c>
      <c r="X4097" s="181">
        <v>824.84390784309767</v>
      </c>
      <c r="Y4097" s="181">
        <v>815.27140395198319</v>
      </c>
    </row>
    <row r="4098" spans="1:25" x14ac:dyDescent="0.25">
      <c r="A4098" s="178" t="s">
        <v>3452</v>
      </c>
      <c r="B4098" s="178" t="s">
        <v>3516</v>
      </c>
      <c r="C4098" s="178" t="s">
        <v>565</v>
      </c>
      <c r="D4098" s="178" t="s">
        <v>566</v>
      </c>
      <c r="E4098" s="181">
        <v>1311.7843687611148</v>
      </c>
      <c r="F4098" s="181">
        <v>1315.9804366024719</v>
      </c>
      <c r="G4098" s="181">
        <v>1320.2921987641446</v>
      </c>
      <c r="H4098" s="181">
        <v>1325.3002622911765</v>
      </c>
      <c r="I4098" s="181">
        <v>1330.8641622611988</v>
      </c>
      <c r="J4098" s="182">
        <v>1336.8231689113638</v>
      </c>
      <c r="K4098" s="181">
        <v>1343.0613478395153</v>
      </c>
      <c r="L4098" s="181">
        <v>1349.5035697025348</v>
      </c>
      <c r="M4098" s="181">
        <v>1356.04264270469</v>
      </c>
      <c r="N4098" s="181">
        <v>1362.5955186523734</v>
      </c>
      <c r="O4098" s="181">
        <v>1369.1149390405844</v>
      </c>
      <c r="P4098" s="181">
        <v>1375.6255538100045</v>
      </c>
      <c r="Q4098" s="181">
        <v>1382.1566844840345</v>
      </c>
      <c r="R4098" s="181">
        <v>1388.6622825618033</v>
      </c>
      <c r="S4098" s="181">
        <v>1395.1568901675037</v>
      </c>
      <c r="T4098" s="181">
        <v>1401.6676291489146</v>
      </c>
      <c r="U4098" s="181">
        <v>1408.1053989876759</v>
      </c>
      <c r="V4098" s="181">
        <v>1414.3804274785505</v>
      </c>
      <c r="W4098" s="181">
        <v>1420.5160499883141</v>
      </c>
      <c r="X4098" s="181">
        <v>1426.5467640890417</v>
      </c>
      <c r="Y4098" s="181">
        <v>1432.4517444438388</v>
      </c>
    </row>
    <row r="4099" spans="1:25" x14ac:dyDescent="0.25">
      <c r="A4099" s="178" t="s">
        <v>3452</v>
      </c>
      <c r="B4099" s="178" t="s">
        <v>3517</v>
      </c>
      <c r="C4099" s="178" t="s">
        <v>565</v>
      </c>
      <c r="D4099" s="178" t="s">
        <v>566</v>
      </c>
      <c r="E4099" s="181">
        <v>1248.198087777725</v>
      </c>
      <c r="F4099" s="181">
        <v>1259.485471832837</v>
      </c>
      <c r="G4099" s="181">
        <v>1266.7131955264929</v>
      </c>
      <c r="H4099" s="181">
        <v>1271.0749428088093</v>
      </c>
      <c r="I4099" s="181">
        <v>1273.0927459706791</v>
      </c>
      <c r="J4099" s="182">
        <v>1273.1612005852219</v>
      </c>
      <c r="K4099" s="181">
        <v>1271.6237109584949</v>
      </c>
      <c r="L4099" s="181">
        <v>1268.7733696383464</v>
      </c>
      <c r="M4099" s="181">
        <v>1264.8388435350648</v>
      </c>
      <c r="N4099" s="181">
        <v>1259.9755083248333</v>
      </c>
      <c r="O4099" s="181">
        <v>1254.3594440310083</v>
      </c>
      <c r="P4099" s="181">
        <v>1248.1909848209566</v>
      </c>
      <c r="Q4099" s="181">
        <v>1241.6537261009578</v>
      </c>
      <c r="R4099" s="181">
        <v>1234.8506574291387</v>
      </c>
      <c r="S4099" s="181">
        <v>1227.9115224645288</v>
      </c>
      <c r="T4099" s="181">
        <v>1220.8971538716985</v>
      </c>
      <c r="U4099" s="181">
        <v>1213.8843763847065</v>
      </c>
      <c r="V4099" s="181">
        <v>1206.9872878126487</v>
      </c>
      <c r="W4099" s="181">
        <v>1200.2671694822668</v>
      </c>
      <c r="X4099" s="181">
        <v>1193.7717915961771</v>
      </c>
      <c r="Y4099" s="181">
        <v>1187.439073194128</v>
      </c>
    </row>
    <row r="4100" spans="1:25" x14ac:dyDescent="0.25">
      <c r="A4100" s="178" t="s">
        <v>3452</v>
      </c>
      <c r="B4100" s="178" t="s">
        <v>3518</v>
      </c>
      <c r="C4100" s="178" t="s">
        <v>565</v>
      </c>
      <c r="D4100" s="178" t="s">
        <v>566</v>
      </c>
      <c r="E4100" s="181">
        <v>340.65894591907454</v>
      </c>
      <c r="F4100" s="181">
        <v>354.97687324704884</v>
      </c>
      <c r="G4100" s="181">
        <v>366.68113734961923</v>
      </c>
      <c r="H4100" s="181">
        <v>376.20779409514478</v>
      </c>
      <c r="I4100" s="181">
        <v>383.85806840423896</v>
      </c>
      <c r="J4100" s="182">
        <v>389.90874843773958</v>
      </c>
      <c r="K4100" s="181">
        <v>394.62008428617355</v>
      </c>
      <c r="L4100" s="181">
        <v>398.22169948243828</v>
      </c>
      <c r="M4100" s="181">
        <v>400.89169423737042</v>
      </c>
      <c r="N4100" s="181">
        <v>402.77760605836119</v>
      </c>
      <c r="O4100" s="181">
        <v>404.01640170796423</v>
      </c>
      <c r="P4100" s="181">
        <v>404.73848690056525</v>
      </c>
      <c r="Q4100" s="181">
        <v>405.05449209537232</v>
      </c>
      <c r="R4100" s="181">
        <v>405.03068792393685</v>
      </c>
      <c r="S4100" s="181">
        <v>404.72867454849404</v>
      </c>
      <c r="T4100" s="181">
        <v>404.19055272462725</v>
      </c>
      <c r="U4100" s="181">
        <v>403.46957475985943</v>
      </c>
      <c r="V4100" s="181">
        <v>402.62677304177203</v>
      </c>
      <c r="W4100" s="181">
        <v>401.69986481407682</v>
      </c>
      <c r="X4100" s="181">
        <v>400.71650495998529</v>
      </c>
      <c r="Y4100" s="181">
        <v>399.67807775085635</v>
      </c>
    </row>
    <row r="4101" spans="1:25" x14ac:dyDescent="0.25">
      <c r="A4101" s="178" t="s">
        <v>3452</v>
      </c>
      <c r="B4101" s="178" t="s">
        <v>3519</v>
      </c>
      <c r="C4101" s="178" t="s">
        <v>218</v>
      </c>
      <c r="D4101" s="178" t="s">
        <v>3520</v>
      </c>
      <c r="E4101" s="181">
        <v>3197.203318166517</v>
      </c>
      <c r="F4101" s="181">
        <v>3168.7346054202167</v>
      </c>
      <c r="G4101" s="181">
        <v>3147.7682764306787</v>
      </c>
      <c r="H4101" s="181">
        <v>3133.9568968706717</v>
      </c>
      <c r="I4101" s="181">
        <v>3125.4500002179207</v>
      </c>
      <c r="J4101" s="182">
        <v>3120.7555443093715</v>
      </c>
      <c r="K4101" s="181">
        <v>3118.7941145093314</v>
      </c>
      <c r="L4101" s="181">
        <v>3118.7870776733271</v>
      </c>
      <c r="M4101" s="181">
        <v>3120.028739148102</v>
      </c>
      <c r="N4101" s="181">
        <v>3121.9555296371927</v>
      </c>
      <c r="O4101" s="181">
        <v>3124.1515599161244</v>
      </c>
      <c r="P4101" s="181">
        <v>3126.4213188451431</v>
      </c>
      <c r="Q4101" s="181">
        <v>3128.6202297907562</v>
      </c>
      <c r="R4101" s="181">
        <v>3130.4562238029948</v>
      </c>
      <c r="S4101" s="181">
        <v>3131.7570825660964</v>
      </c>
      <c r="T4101" s="181">
        <v>3132.3444463976011</v>
      </c>
      <c r="U4101" s="181">
        <v>3132.1657963796774</v>
      </c>
      <c r="V4101" s="181">
        <v>3131.2419875156952</v>
      </c>
      <c r="W4101" s="181">
        <v>3129.5189751593184</v>
      </c>
      <c r="X4101" s="181">
        <v>3126.9600886113535</v>
      </c>
      <c r="Y4101" s="181">
        <v>3123.3972196044961</v>
      </c>
    </row>
    <row r="4102" spans="1:25" x14ac:dyDescent="0.25">
      <c r="A4102" s="178" t="s">
        <v>3452</v>
      </c>
      <c r="B4102" s="178" t="s">
        <v>3519</v>
      </c>
      <c r="C4102" s="178" t="s">
        <v>240</v>
      </c>
      <c r="D4102" s="178" t="s">
        <v>241</v>
      </c>
      <c r="E4102" s="181">
        <v>1993.6700945764458</v>
      </c>
      <c r="F4102" s="181">
        <v>1989.0672638053168</v>
      </c>
      <c r="G4102" s="181">
        <v>1989.0588646453939</v>
      </c>
      <c r="H4102" s="181">
        <v>1993.5167897349145</v>
      </c>
      <c r="I4102" s="181">
        <v>2001.3458851047737</v>
      </c>
      <c r="J4102" s="182">
        <v>2011.6517100359056</v>
      </c>
      <c r="K4102" s="181">
        <v>2023.7828760396931</v>
      </c>
      <c r="L4102" s="181">
        <v>2037.2664769962564</v>
      </c>
      <c r="M4102" s="181">
        <v>2051.6644987186028</v>
      </c>
      <c r="N4102" s="181">
        <v>2066.6209884812479</v>
      </c>
      <c r="O4102" s="181">
        <v>2081.868684165544</v>
      </c>
      <c r="P4102" s="181">
        <v>2097.280895107353</v>
      </c>
      <c r="Q4102" s="181">
        <v>2112.7618828368104</v>
      </c>
      <c r="R4102" s="181">
        <v>2128.1130566597926</v>
      </c>
      <c r="S4102" s="181">
        <v>2143.2125369966025</v>
      </c>
      <c r="T4102" s="181">
        <v>2157.9310039135353</v>
      </c>
      <c r="U4102" s="181">
        <v>2172.2230327585057</v>
      </c>
      <c r="V4102" s="181">
        <v>2186.0933218322398</v>
      </c>
      <c r="W4102" s="181">
        <v>2199.4941759389872</v>
      </c>
      <c r="X4102" s="181">
        <v>2212.3890371389562</v>
      </c>
      <c r="Y4102" s="181">
        <v>2224.646885036912</v>
      </c>
    </row>
    <row r="4103" spans="1:25" x14ac:dyDescent="0.25">
      <c r="A4103" s="178" t="s">
        <v>3452</v>
      </c>
      <c r="B4103" s="178" t="s">
        <v>3521</v>
      </c>
      <c r="C4103" s="178" t="s">
        <v>218</v>
      </c>
      <c r="D4103" s="178" t="s">
        <v>3522</v>
      </c>
      <c r="E4103" s="181">
        <v>5554.5637794319227</v>
      </c>
      <c r="F4103" s="181">
        <v>5639.0831191137504</v>
      </c>
      <c r="G4103" s="181">
        <v>5711.3798002026042</v>
      </c>
      <c r="H4103" s="181">
        <v>5777.015993393341</v>
      </c>
      <c r="I4103" s="181">
        <v>5837.2885845834553</v>
      </c>
      <c r="J4103" s="182">
        <v>5892.853202029798</v>
      </c>
      <c r="K4103" s="181">
        <v>5944.2318750606319</v>
      </c>
      <c r="L4103" s="181">
        <v>5991.8616776794142</v>
      </c>
      <c r="M4103" s="181">
        <v>6035.8464423216219</v>
      </c>
      <c r="N4103" s="181">
        <v>6076.1621056433287</v>
      </c>
      <c r="O4103" s="181">
        <v>6112.7913728447902</v>
      </c>
      <c r="P4103" s="181">
        <v>6146.0008591714814</v>
      </c>
      <c r="Q4103" s="181">
        <v>6176.0283190219125</v>
      </c>
      <c r="R4103" s="181">
        <v>6202.7133707961493</v>
      </c>
      <c r="S4103" s="181">
        <v>6226.0332610079195</v>
      </c>
      <c r="T4103" s="181">
        <v>6246.1253653047888</v>
      </c>
      <c r="U4103" s="181">
        <v>6263.3950577300093</v>
      </c>
      <c r="V4103" s="181">
        <v>6278.0951769684298</v>
      </c>
      <c r="W4103" s="181">
        <v>6290.246114608949</v>
      </c>
      <c r="X4103" s="181">
        <v>6299.8945902937721</v>
      </c>
      <c r="Y4103" s="181">
        <v>6307.0807208520955</v>
      </c>
    </row>
    <row r="4104" spans="1:25" x14ac:dyDescent="0.25">
      <c r="A4104" s="178" t="s">
        <v>3452</v>
      </c>
      <c r="B4104" s="178" t="s">
        <v>3521</v>
      </c>
      <c r="C4104" s="178" t="s">
        <v>506</v>
      </c>
      <c r="D4104" s="178" t="s">
        <v>3523</v>
      </c>
      <c r="E4104" s="181">
        <v>3444.2568956543428</v>
      </c>
      <c r="F4104" s="181">
        <v>3481.888592740353</v>
      </c>
      <c r="G4104" s="181">
        <v>3511.6256518843516</v>
      </c>
      <c r="H4104" s="181">
        <v>3536.9713169702231</v>
      </c>
      <c r="I4104" s="181">
        <v>3558.7700670761028</v>
      </c>
      <c r="J4104" s="182">
        <v>3577.463268829149</v>
      </c>
      <c r="K4104" s="181">
        <v>3593.4044361765641</v>
      </c>
      <c r="L4104" s="181">
        <v>3606.8902922486905</v>
      </c>
      <c r="M4104" s="181">
        <v>3618.0130805238341</v>
      </c>
      <c r="N4104" s="181">
        <v>3626.7874029103359</v>
      </c>
      <c r="O4104" s="181">
        <v>3633.2318854686268</v>
      </c>
      <c r="P4104" s="181">
        <v>3637.5331197433766</v>
      </c>
      <c r="Q4104" s="181">
        <v>3639.8577797932958</v>
      </c>
      <c r="R4104" s="181">
        <v>3640.1362979352984</v>
      </c>
      <c r="S4104" s="181">
        <v>3638.3809191613423</v>
      </c>
      <c r="T4104" s="181">
        <v>3634.6970799736641</v>
      </c>
      <c r="U4104" s="181">
        <v>3629.3439437945467</v>
      </c>
      <c r="V4104" s="181">
        <v>3622.4884856182407</v>
      </c>
      <c r="W4104" s="181">
        <v>3614.16148054102</v>
      </c>
      <c r="X4104" s="181">
        <v>3604.4084081526153</v>
      </c>
      <c r="Y4104" s="181">
        <v>3593.2703760990316</v>
      </c>
    </row>
    <row r="4105" spans="1:25" x14ac:dyDescent="0.25">
      <c r="A4105" s="178" t="s">
        <v>3452</v>
      </c>
      <c r="B4105" s="178" t="s">
        <v>3521</v>
      </c>
      <c r="C4105" s="178" t="s">
        <v>240</v>
      </c>
      <c r="D4105" s="178" t="s">
        <v>241</v>
      </c>
      <c r="E4105" s="181">
        <v>1684.9894886864377</v>
      </c>
      <c r="F4105" s="181">
        <v>1735.196433598984</v>
      </c>
      <c r="G4105" s="181">
        <v>1782.68292090657</v>
      </c>
      <c r="H4105" s="181">
        <v>1829.0667063897456</v>
      </c>
      <c r="I4105" s="181">
        <v>1874.692540995313</v>
      </c>
      <c r="J4105" s="182">
        <v>1919.7179314263822</v>
      </c>
      <c r="K4105" s="181">
        <v>1964.2666968796091</v>
      </c>
      <c r="L4105" s="181">
        <v>2008.4424989560985</v>
      </c>
      <c r="M4105" s="181">
        <v>2052.2426928088685</v>
      </c>
      <c r="N4105" s="181">
        <v>2095.6212791560656</v>
      </c>
      <c r="O4105" s="181">
        <v>2138.5328888473564</v>
      </c>
      <c r="P4105" s="181">
        <v>2181.0312528702962</v>
      </c>
      <c r="Q4105" s="181">
        <v>2223.1638045941263</v>
      </c>
      <c r="R4105" s="181">
        <v>2264.8362591187565</v>
      </c>
      <c r="S4105" s="181">
        <v>2306.0007551885083</v>
      </c>
      <c r="T4105" s="181">
        <v>2346.6678183746367</v>
      </c>
      <c r="U4105" s="181">
        <v>2386.9517397451673</v>
      </c>
      <c r="V4105" s="181">
        <v>2426.9154177210594</v>
      </c>
      <c r="W4105" s="181">
        <v>2466.5350747187213</v>
      </c>
      <c r="X4105" s="181">
        <v>2505.7968130580757</v>
      </c>
      <c r="Y4105" s="181">
        <v>2544.6840704136948</v>
      </c>
    </row>
    <row r="4106" spans="1:25" x14ac:dyDescent="0.25">
      <c r="A4106" s="178" t="s">
        <v>3452</v>
      </c>
      <c r="B4106" s="178" t="s">
        <v>3524</v>
      </c>
      <c r="C4106" s="178" t="s">
        <v>565</v>
      </c>
      <c r="D4106" s="178" t="s">
        <v>566</v>
      </c>
      <c r="E4106" s="181">
        <v>1269.4304692782505</v>
      </c>
      <c r="F4106" s="181">
        <v>1289.4030548682481</v>
      </c>
      <c r="G4106" s="181">
        <v>1305.0839094690257</v>
      </c>
      <c r="H4106" s="181">
        <v>1317.9553487814112</v>
      </c>
      <c r="I4106" s="181">
        <v>1328.6326173469613</v>
      </c>
      <c r="J4106" s="182">
        <v>1337.5607804349945</v>
      </c>
      <c r="K4106" s="181">
        <v>1345.1115762982863</v>
      </c>
      <c r="L4106" s="181">
        <v>1351.5963753941951</v>
      </c>
      <c r="M4106" s="181">
        <v>1357.2202067295195</v>
      </c>
      <c r="N4106" s="181">
        <v>1362.1274799170969</v>
      </c>
      <c r="O4106" s="181">
        <v>1366.3987041104201</v>
      </c>
      <c r="P4106" s="181">
        <v>1370.1569804265125</v>
      </c>
      <c r="Q4106" s="181">
        <v>1373.5004381129247</v>
      </c>
      <c r="R4106" s="181">
        <v>1376.4197956018702</v>
      </c>
      <c r="S4106" s="181">
        <v>1378.9127109913234</v>
      </c>
      <c r="T4106" s="181">
        <v>1381.0165888620097</v>
      </c>
      <c r="U4106" s="181">
        <v>1382.7887435663013</v>
      </c>
      <c r="V4106" s="181">
        <v>1384.2394167768775</v>
      </c>
      <c r="W4106" s="181">
        <v>1385.3635366425615</v>
      </c>
      <c r="X4106" s="181">
        <v>1386.1622436566447</v>
      </c>
      <c r="Y4106" s="181">
        <v>1386.6571357932185</v>
      </c>
    </row>
    <row r="4107" spans="1:25" x14ac:dyDescent="0.25">
      <c r="A4107" s="178" t="s">
        <v>3452</v>
      </c>
      <c r="B4107" s="178" t="s">
        <v>3525</v>
      </c>
      <c r="C4107" s="178" t="s">
        <v>565</v>
      </c>
      <c r="D4107" s="178" t="s">
        <v>566</v>
      </c>
      <c r="E4107" s="181">
        <v>4033.9675319109142</v>
      </c>
      <c r="F4107" s="181">
        <v>4049.0403682665196</v>
      </c>
      <c r="G4107" s="181">
        <v>4060.6596183741995</v>
      </c>
      <c r="H4107" s="181">
        <v>4072.1696252295897</v>
      </c>
      <c r="I4107" s="181">
        <v>4083.7045661119178</v>
      </c>
      <c r="J4107" s="182">
        <v>4095.1918735280524</v>
      </c>
      <c r="K4107" s="181">
        <v>4106.6210575013092</v>
      </c>
      <c r="L4107" s="181">
        <v>4118.0686570331018</v>
      </c>
      <c r="M4107" s="181">
        <v>4129.4651892938518</v>
      </c>
      <c r="N4107" s="181">
        <v>4140.8160506803997</v>
      </c>
      <c r="O4107" s="181">
        <v>4152.176346666577</v>
      </c>
      <c r="P4107" s="181">
        <v>4163.7954679206141</v>
      </c>
      <c r="Q4107" s="181">
        <v>4175.918423883576</v>
      </c>
      <c r="R4107" s="181">
        <v>4188.4886620582301</v>
      </c>
      <c r="S4107" s="181">
        <v>4201.531714154823</v>
      </c>
      <c r="T4107" s="181">
        <v>4215.0599033719591</v>
      </c>
      <c r="U4107" s="181">
        <v>4228.8518153771975</v>
      </c>
      <c r="V4107" s="181">
        <v>4242.6886246984277</v>
      </c>
      <c r="W4107" s="181">
        <v>4256.5992829629713</v>
      </c>
      <c r="X4107" s="181">
        <v>4270.528554730281</v>
      </c>
      <c r="Y4107" s="181">
        <v>4284.2610794372631</v>
      </c>
    </row>
    <row r="4108" spans="1:25" x14ac:dyDescent="0.25">
      <c r="A4108" s="178" t="s">
        <v>3452</v>
      </c>
      <c r="B4108" s="178" t="s">
        <v>3526</v>
      </c>
      <c r="C4108" s="178" t="s">
        <v>218</v>
      </c>
      <c r="D4108" s="178" t="s">
        <v>3527</v>
      </c>
      <c r="E4108" s="181">
        <v>6284.2608106646376</v>
      </c>
      <c r="F4108" s="181">
        <v>6219.2645898484307</v>
      </c>
      <c r="G4108" s="181">
        <v>6161.2464799324407</v>
      </c>
      <c r="H4108" s="181">
        <v>6111.8821810529107</v>
      </c>
      <c r="I4108" s="181">
        <v>6069.0140424566962</v>
      </c>
      <c r="J4108" s="182">
        <v>6030.7590773376751</v>
      </c>
      <c r="K4108" s="181">
        <v>5995.7581968631903</v>
      </c>
      <c r="L4108" s="181">
        <v>5963.087815400223</v>
      </c>
      <c r="M4108" s="181">
        <v>5931.8409600507593</v>
      </c>
      <c r="N4108" s="181">
        <v>5901.3118985338779</v>
      </c>
      <c r="O4108" s="181">
        <v>5870.9896726627157</v>
      </c>
      <c r="P4108" s="181">
        <v>5840.7443418197554</v>
      </c>
      <c r="Q4108" s="181">
        <v>5810.4977864852463</v>
      </c>
      <c r="R4108" s="181">
        <v>5779.8265644655066</v>
      </c>
      <c r="S4108" s="181">
        <v>5748.499728820957</v>
      </c>
      <c r="T4108" s="181">
        <v>5716.3453595673554</v>
      </c>
      <c r="U4108" s="181">
        <v>5682.9001317193706</v>
      </c>
      <c r="V4108" s="181">
        <v>5647.7574425151779</v>
      </c>
      <c r="W4108" s="181">
        <v>5610.8997206978684</v>
      </c>
      <c r="X4108" s="181">
        <v>5572.29732446869</v>
      </c>
      <c r="Y4108" s="181">
        <v>5531.7440115042027</v>
      </c>
    </row>
    <row r="4109" spans="1:25" x14ac:dyDescent="0.25">
      <c r="A4109" s="178" t="s">
        <v>3452</v>
      </c>
      <c r="B4109" s="178" t="s">
        <v>3526</v>
      </c>
      <c r="C4109" s="178" t="s">
        <v>240</v>
      </c>
      <c r="D4109" s="178" t="s">
        <v>241</v>
      </c>
      <c r="E4109" s="181">
        <v>21033.036182632663</v>
      </c>
      <c r="F4109" s="181">
        <v>21115.704298277327</v>
      </c>
      <c r="G4109" s="181">
        <v>21223.046266859768</v>
      </c>
      <c r="H4109" s="181">
        <v>21361.919262605763</v>
      </c>
      <c r="I4109" s="181">
        <v>21525.977598333378</v>
      </c>
      <c r="J4109" s="182">
        <v>21709.468359698272</v>
      </c>
      <c r="K4109" s="181">
        <v>21908.192261989356</v>
      </c>
      <c r="L4109" s="181">
        <v>22119.299023312866</v>
      </c>
      <c r="M4109" s="181">
        <v>22339.817081954832</v>
      </c>
      <c r="N4109" s="181">
        <v>22567.353231681074</v>
      </c>
      <c r="O4109" s="181">
        <v>22800.115722038896</v>
      </c>
      <c r="P4109" s="181">
        <v>23037.698735539299</v>
      </c>
      <c r="Q4109" s="181">
        <v>23279.87496360033</v>
      </c>
      <c r="R4109" s="181">
        <v>23524.993856194214</v>
      </c>
      <c r="S4109" s="181">
        <v>23772.092062262454</v>
      </c>
      <c r="T4109" s="181">
        <v>24020.390323894688</v>
      </c>
      <c r="U4109" s="181">
        <v>24267.813407763155</v>
      </c>
      <c r="V4109" s="181">
        <v>24512.396235597345</v>
      </c>
      <c r="W4109" s="181">
        <v>24753.762272963122</v>
      </c>
      <c r="X4109" s="181">
        <v>24991.459635655159</v>
      </c>
      <c r="Y4109" s="181">
        <v>25224.205305794345</v>
      </c>
    </row>
    <row r="4110" spans="1:25" x14ac:dyDescent="0.25">
      <c r="A4110" s="178" t="s">
        <v>3452</v>
      </c>
      <c r="B4110" s="178" t="s">
        <v>3528</v>
      </c>
      <c r="C4110" s="178" t="s">
        <v>565</v>
      </c>
      <c r="D4110" s="178" t="s">
        <v>566</v>
      </c>
      <c r="E4110" s="181">
        <v>7332.4711179655869</v>
      </c>
      <c r="F4110" s="181">
        <v>7461.4029041719332</v>
      </c>
      <c r="G4110" s="181">
        <v>7567.9856168657334</v>
      </c>
      <c r="H4110" s="181">
        <v>7661.2774573639663</v>
      </c>
      <c r="I4110" s="181">
        <v>7744.3921085552656</v>
      </c>
      <c r="J4110" s="182">
        <v>7819.2972431296594</v>
      </c>
      <c r="K4110" s="181">
        <v>7887.565660166254</v>
      </c>
      <c r="L4110" s="181">
        <v>7950.4966619692859</v>
      </c>
      <c r="M4110" s="181">
        <v>8008.8176389576056</v>
      </c>
      <c r="N4110" s="181">
        <v>8062.9401865460895</v>
      </c>
      <c r="O4110" s="181">
        <v>8113.2088719287622</v>
      </c>
      <c r="P4110" s="181">
        <v>8160.3100152047064</v>
      </c>
      <c r="Q4110" s="181">
        <v>8204.8606203660638</v>
      </c>
      <c r="R4110" s="181">
        <v>8246.910211175702</v>
      </c>
      <c r="S4110" s="181">
        <v>8286.7125563963637</v>
      </c>
      <c r="T4110" s="181">
        <v>8324.6587117767649</v>
      </c>
      <c r="U4110" s="181">
        <v>8360.6616561538849</v>
      </c>
      <c r="V4110" s="181">
        <v>8394.5099303203478</v>
      </c>
      <c r="W4110" s="181">
        <v>8426.4436524299181</v>
      </c>
      <c r="X4110" s="181">
        <v>8456.7451202107677</v>
      </c>
      <c r="Y4110" s="181">
        <v>8485.5291966353525</v>
      </c>
    </row>
    <row r="4111" spans="1:25" x14ac:dyDescent="0.25">
      <c r="A4111" s="178" t="s">
        <v>3452</v>
      </c>
      <c r="B4111" s="178" t="s">
        <v>3529</v>
      </c>
      <c r="C4111" s="178" t="s">
        <v>218</v>
      </c>
      <c r="D4111" s="178" t="s">
        <v>3530</v>
      </c>
      <c r="E4111" s="181">
        <v>4914.1072746405571</v>
      </c>
      <c r="F4111" s="181">
        <v>4861.7993528269981</v>
      </c>
      <c r="G4111" s="181">
        <v>4821.4561110329523</v>
      </c>
      <c r="H4111" s="181">
        <v>4792.7662914358725</v>
      </c>
      <c r="I4111" s="181">
        <v>4772.833916204705</v>
      </c>
      <c r="J4111" s="182">
        <v>4759.3195468879203</v>
      </c>
      <c r="K4111" s="181">
        <v>4750.5012259738569</v>
      </c>
      <c r="L4111" s="181">
        <v>4745.1295665464195</v>
      </c>
      <c r="M4111" s="181">
        <v>4742.0824329508478</v>
      </c>
      <c r="N4111" s="181">
        <v>4740.4899391719464</v>
      </c>
      <c r="O4111" s="181">
        <v>4739.7058164591108</v>
      </c>
      <c r="P4111" s="181">
        <v>4739.4124488932603</v>
      </c>
      <c r="Q4111" s="181">
        <v>4739.362929811964</v>
      </c>
      <c r="R4111" s="181">
        <v>4739.0743168561758</v>
      </c>
      <c r="S4111" s="181">
        <v>4738.2528547149514</v>
      </c>
      <c r="T4111" s="181">
        <v>4736.7536169869227</v>
      </c>
      <c r="U4111" s="181">
        <v>4734.4193815789422</v>
      </c>
      <c r="V4111" s="181">
        <v>4731.0522475478774</v>
      </c>
      <c r="W4111" s="181">
        <v>4726.5555584238709</v>
      </c>
      <c r="X4111" s="181">
        <v>4720.8459447392715</v>
      </c>
      <c r="Y4111" s="181">
        <v>4713.7972888765053</v>
      </c>
    </row>
    <row r="4112" spans="1:25" x14ac:dyDescent="0.25">
      <c r="A4112" s="178" t="s">
        <v>3452</v>
      </c>
      <c r="B4112" s="178" t="s">
        <v>3529</v>
      </c>
      <c r="C4112" s="178" t="s">
        <v>240</v>
      </c>
      <c r="D4112" s="178" t="s">
        <v>241</v>
      </c>
      <c r="E4112" s="181">
        <v>6842.980717084215</v>
      </c>
      <c r="F4112" s="181">
        <v>6823.1499023922306</v>
      </c>
      <c r="G4112" s="181">
        <v>6819.5119838705441</v>
      </c>
      <c r="H4112" s="181">
        <v>6832.0105621670637</v>
      </c>
      <c r="I4112" s="181">
        <v>6856.8681262804857</v>
      </c>
      <c r="J4112" s="182">
        <v>6890.988698159972</v>
      </c>
      <c r="K4112" s="181">
        <v>6932.0758353959081</v>
      </c>
      <c r="L4112" s="181">
        <v>6978.4527763154501</v>
      </c>
      <c r="M4112" s="181">
        <v>7028.5763296813129</v>
      </c>
      <c r="N4112" s="181">
        <v>7081.2298843699809</v>
      </c>
      <c r="O4112" s="181">
        <v>7135.4940603172245</v>
      </c>
      <c r="P4112" s="181">
        <v>7190.9184742048838</v>
      </c>
      <c r="Q4112" s="181">
        <v>7247.1462436036027</v>
      </c>
      <c r="R4112" s="181">
        <v>7303.4452021145444</v>
      </c>
      <c r="S4112" s="181">
        <v>7359.3538778671409</v>
      </c>
      <c r="T4112" s="181">
        <v>7414.6293686277504</v>
      </c>
      <c r="U4112" s="181">
        <v>7469.0019914363575</v>
      </c>
      <c r="V4112" s="181">
        <v>7522.1292526035941</v>
      </c>
      <c r="W4112" s="181">
        <v>7573.8205762693033</v>
      </c>
      <c r="X4112" s="181">
        <v>7623.9014102679275</v>
      </c>
      <c r="Y4112" s="181">
        <v>7672.1227613180554</v>
      </c>
    </row>
    <row r="4113" spans="1:25" x14ac:dyDescent="0.25">
      <c r="A4113" s="178" t="s">
        <v>3452</v>
      </c>
      <c r="B4113" s="178" t="s">
        <v>3531</v>
      </c>
      <c r="C4113" s="178" t="s">
        <v>565</v>
      </c>
      <c r="D4113" s="178" t="s">
        <v>566</v>
      </c>
      <c r="E4113" s="181">
        <v>3484.1670081315037</v>
      </c>
      <c r="F4113" s="181">
        <v>3493.0673592526623</v>
      </c>
      <c r="G4113" s="181">
        <v>3501.9643304545211</v>
      </c>
      <c r="H4113" s="181">
        <v>3513.4310372206323</v>
      </c>
      <c r="I4113" s="181">
        <v>3527.1839199386368</v>
      </c>
      <c r="J4113" s="182">
        <v>3542.8411123123192</v>
      </c>
      <c r="K4113" s="181">
        <v>3560.1340012674482</v>
      </c>
      <c r="L4113" s="181">
        <v>3578.8901857058245</v>
      </c>
      <c r="M4113" s="181">
        <v>3598.830897386973</v>
      </c>
      <c r="N4113" s="181">
        <v>3619.7102300587585</v>
      </c>
      <c r="O4113" s="181">
        <v>3641.3542942419044</v>
      </c>
      <c r="P4113" s="181">
        <v>3663.784003884065</v>
      </c>
      <c r="Q4113" s="181">
        <v>3687.0543585445189</v>
      </c>
      <c r="R4113" s="181">
        <v>3710.995451376617</v>
      </c>
      <c r="S4113" s="181">
        <v>3735.5027428184931</v>
      </c>
      <c r="T4113" s="181">
        <v>3760.2836543791409</v>
      </c>
      <c r="U4113" s="181">
        <v>3784.9262835946283</v>
      </c>
      <c r="V4113" s="181">
        <v>3809.2539392397894</v>
      </c>
      <c r="W4113" s="181">
        <v>3833.2551128694363</v>
      </c>
      <c r="X4113" s="181">
        <v>3856.8737726454237</v>
      </c>
      <c r="Y4113" s="181">
        <v>3879.6808209233882</v>
      </c>
    </row>
    <row r="4114" spans="1:25" x14ac:dyDescent="0.25">
      <c r="A4114" s="178" t="s">
        <v>3452</v>
      </c>
      <c r="B4114" s="178" t="s">
        <v>3532</v>
      </c>
      <c r="C4114" s="178" t="s">
        <v>565</v>
      </c>
      <c r="D4114" s="178" t="s">
        <v>566</v>
      </c>
      <c r="E4114" s="181">
        <v>463.87359671815926</v>
      </c>
      <c r="F4114" s="181">
        <v>473.43769881308896</v>
      </c>
      <c r="G4114" s="181">
        <v>479.60336280879483</v>
      </c>
      <c r="H4114" s="181">
        <v>483.11856664436471</v>
      </c>
      <c r="I4114" s="181">
        <v>484.5365696710378</v>
      </c>
      <c r="J4114" s="182">
        <v>484.32419580334283</v>
      </c>
      <c r="K4114" s="181">
        <v>482.87910146656606</v>
      </c>
      <c r="L4114" s="181">
        <v>480.52571356724178</v>
      </c>
      <c r="M4114" s="181">
        <v>477.51527246706382</v>
      </c>
      <c r="N4114" s="181">
        <v>474.03792557479204</v>
      </c>
      <c r="O4114" s="181">
        <v>470.2406980282986</v>
      </c>
      <c r="P4114" s="181">
        <v>466.25859211780482</v>
      </c>
      <c r="Q4114" s="181">
        <v>462.2035474539386</v>
      </c>
      <c r="R4114" s="181">
        <v>458.13867188896819</v>
      </c>
      <c r="S4114" s="181">
        <v>454.10117841506985</v>
      </c>
      <c r="T4114" s="181">
        <v>450.0920664325015</v>
      </c>
      <c r="U4114" s="181">
        <v>446.12566244898812</v>
      </c>
      <c r="V4114" s="181">
        <v>442.2347087825878</v>
      </c>
      <c r="W4114" s="181">
        <v>438.42758544443313</v>
      </c>
      <c r="X4114" s="181">
        <v>434.69750620468676</v>
      </c>
      <c r="Y4114" s="181">
        <v>430.99880306120485</v>
      </c>
    </row>
    <row r="4115" spans="1:25" s="183" customFormat="1" x14ac:dyDescent="0.25">
      <c r="A4115" s="183" t="s">
        <v>3452</v>
      </c>
      <c r="B4115" s="183" t="s">
        <v>3533</v>
      </c>
      <c r="C4115" s="183" t="s">
        <v>565</v>
      </c>
      <c r="D4115" s="183" t="s">
        <v>566</v>
      </c>
      <c r="E4115" s="184">
        <v>2177.7194032838001</v>
      </c>
      <c r="F4115" s="184">
        <v>2177.0853819863023</v>
      </c>
      <c r="G4115" s="184">
        <v>2178.4263735602594</v>
      </c>
      <c r="H4115" s="184">
        <v>2182.5036922261065</v>
      </c>
      <c r="I4115" s="184">
        <v>2188.741287327548</v>
      </c>
      <c r="J4115" s="184">
        <v>2196.5999477127302</v>
      </c>
      <c r="K4115" s="184">
        <v>2205.7030734969376</v>
      </c>
      <c r="L4115" s="184">
        <v>2215.8080954295497</v>
      </c>
      <c r="M4115" s="184">
        <v>2226.6542290357097</v>
      </c>
      <c r="N4115" s="184">
        <v>2238.0710121254715</v>
      </c>
      <c r="O4115" s="184">
        <v>2249.9518469815166</v>
      </c>
      <c r="P4115" s="184">
        <v>2262.330528890026</v>
      </c>
      <c r="Q4115" s="184">
        <v>2275.274440416425</v>
      </c>
      <c r="R4115" s="184">
        <v>2288.7318368225792</v>
      </c>
      <c r="S4115" s="184">
        <v>2302.7092669550202</v>
      </c>
      <c r="T4115" s="184">
        <v>2317.1321128738718</v>
      </c>
      <c r="U4115" s="184">
        <v>2331.6982616761238</v>
      </c>
      <c r="V4115" s="184">
        <v>2346.2284137358206</v>
      </c>
      <c r="W4115" s="184">
        <v>2360.784391352056</v>
      </c>
      <c r="X4115" s="184">
        <v>2375.4066581213833</v>
      </c>
      <c r="Y4115" s="184">
        <v>2389.9013147929959</v>
      </c>
    </row>
    <row r="4116" spans="1:25" x14ac:dyDescent="0.25">
      <c r="A4116" s="178" t="s">
        <v>3452</v>
      </c>
      <c r="B4116" s="178" t="s">
        <v>3534</v>
      </c>
      <c r="C4116" s="178" t="s">
        <v>565</v>
      </c>
      <c r="D4116" s="178" t="s">
        <v>566</v>
      </c>
      <c r="E4116" s="181">
        <v>845.51752161479533</v>
      </c>
      <c r="F4116" s="181">
        <v>866.83760409484421</v>
      </c>
      <c r="G4116" s="181">
        <v>883.60954479722477</v>
      </c>
      <c r="H4116" s="181">
        <v>897.21426177541684</v>
      </c>
      <c r="I4116" s="181">
        <v>908.34283626957006</v>
      </c>
      <c r="J4116" s="182">
        <v>917.48521449477312</v>
      </c>
      <c r="K4116" s="181">
        <v>925.03113392207831</v>
      </c>
      <c r="L4116" s="181">
        <v>931.29628402629635</v>
      </c>
      <c r="M4116" s="181">
        <v>936.50639485108661</v>
      </c>
      <c r="N4116" s="181">
        <v>940.8366886962184</v>
      </c>
      <c r="O4116" s="181">
        <v>944.41927140085761</v>
      </c>
      <c r="P4116" s="181">
        <v>947.41581458457756</v>
      </c>
      <c r="Q4116" s="181">
        <v>949.98338686949614</v>
      </c>
      <c r="R4116" s="181">
        <v>952.2334377476634</v>
      </c>
      <c r="S4116" s="181">
        <v>954.32317273371723</v>
      </c>
      <c r="T4116" s="181">
        <v>956.41329248799855</v>
      </c>
      <c r="U4116" s="181">
        <v>958.45307715319495</v>
      </c>
      <c r="V4116" s="181">
        <v>960.37876845020423</v>
      </c>
      <c r="W4116" s="181">
        <v>962.30668411971817</v>
      </c>
      <c r="X4116" s="181">
        <v>964.37270542101328</v>
      </c>
      <c r="Y4116" s="181">
        <v>966.6563194178317</v>
      </c>
    </row>
    <row r="4117" spans="1:25" x14ac:dyDescent="0.25">
      <c r="A4117" s="178" t="s">
        <v>3452</v>
      </c>
      <c r="B4117" s="178" t="s">
        <v>3535</v>
      </c>
      <c r="C4117" s="178" t="s">
        <v>543</v>
      </c>
      <c r="D4117" s="178" t="s">
        <v>3536</v>
      </c>
      <c r="E4117" s="181">
        <v>4798.7568558761332</v>
      </c>
      <c r="F4117" s="181">
        <v>4836.6162803221177</v>
      </c>
      <c r="G4117" s="181">
        <v>4875.8207046241323</v>
      </c>
      <c r="H4117" s="181">
        <v>4918.8845289745504</v>
      </c>
      <c r="I4117" s="181">
        <v>4964.9807374000657</v>
      </c>
      <c r="J4117" s="182">
        <v>5013.2771116716594</v>
      </c>
      <c r="K4117" s="181">
        <v>5063.1957489723136</v>
      </c>
      <c r="L4117" s="181">
        <v>5114.3693255425896</v>
      </c>
      <c r="M4117" s="181">
        <v>5166.3244732708163</v>
      </c>
      <c r="N4117" s="181">
        <v>5218.6280326382694</v>
      </c>
      <c r="O4117" s="181">
        <v>5270.9701896900797</v>
      </c>
      <c r="P4117" s="181">
        <v>5323.3251662896246</v>
      </c>
      <c r="Q4117" s="181">
        <v>5375.659171342023</v>
      </c>
      <c r="R4117" s="181">
        <v>5427.5516708285595</v>
      </c>
      <c r="S4117" s="181">
        <v>5478.6810600344488</v>
      </c>
      <c r="T4117" s="181">
        <v>5528.896471612944</v>
      </c>
      <c r="U4117" s="181">
        <v>5578.0928021214413</v>
      </c>
      <c r="V4117" s="181">
        <v>5626.0574983517554</v>
      </c>
      <c r="W4117" s="181">
        <v>5672.6011654662907</v>
      </c>
      <c r="X4117" s="181">
        <v>5717.5076570779984</v>
      </c>
      <c r="Y4117" s="181">
        <v>5760.5762841733331</v>
      </c>
    </row>
    <row r="4118" spans="1:25" x14ac:dyDescent="0.25">
      <c r="A4118" s="178" t="s">
        <v>3452</v>
      </c>
      <c r="B4118" s="178" t="s">
        <v>3535</v>
      </c>
      <c r="C4118" s="178" t="s">
        <v>240</v>
      </c>
      <c r="D4118" s="178" t="s">
        <v>241</v>
      </c>
      <c r="E4118" s="181">
        <v>2547.6888642119693</v>
      </c>
      <c r="F4118" s="181">
        <v>2524.4601058530466</v>
      </c>
      <c r="G4118" s="181">
        <v>2501.9800418088894</v>
      </c>
      <c r="H4118" s="181">
        <v>2481.4868419779473</v>
      </c>
      <c r="I4118" s="181">
        <v>2462.4768271319977</v>
      </c>
      <c r="J4118" s="182">
        <v>2444.47461057909</v>
      </c>
      <c r="K4118" s="181">
        <v>2427.1564610704741</v>
      </c>
      <c r="L4118" s="181">
        <v>2410.3181826812352</v>
      </c>
      <c r="M4118" s="181">
        <v>2393.7192058345986</v>
      </c>
      <c r="N4118" s="181">
        <v>2377.1528287057854</v>
      </c>
      <c r="O4118" s="181">
        <v>2360.4812563659061</v>
      </c>
      <c r="P4118" s="181">
        <v>2343.7011148151942</v>
      </c>
      <c r="Q4118" s="181">
        <v>2326.8060934697869</v>
      </c>
      <c r="R4118" s="181">
        <v>2309.6260472686176</v>
      </c>
      <c r="S4118" s="181">
        <v>2292.0440303071582</v>
      </c>
      <c r="T4118" s="181">
        <v>2274.0218354834778</v>
      </c>
      <c r="U4118" s="181">
        <v>2255.5431677205102</v>
      </c>
      <c r="V4118" s="181">
        <v>2236.5510194473864</v>
      </c>
      <c r="W4118" s="181">
        <v>2217.0022221060735</v>
      </c>
      <c r="X4118" s="181">
        <v>2196.8472900096108</v>
      </c>
      <c r="Y4118" s="181">
        <v>2176.0470496195126</v>
      </c>
    </row>
    <row r="4119" spans="1:25" x14ac:dyDescent="0.25">
      <c r="A4119" s="178" t="s">
        <v>3452</v>
      </c>
      <c r="B4119" s="178" t="s">
        <v>3537</v>
      </c>
      <c r="C4119" s="178" t="s">
        <v>565</v>
      </c>
      <c r="D4119" s="178" t="s">
        <v>566</v>
      </c>
      <c r="E4119" s="181">
        <v>1174.2558836165758</v>
      </c>
      <c r="F4119" s="181">
        <v>1150.1221689160948</v>
      </c>
      <c r="G4119" s="181">
        <v>1129.5411510425329</v>
      </c>
      <c r="H4119" s="181">
        <v>1112.0460263647083</v>
      </c>
      <c r="I4119" s="181">
        <v>1096.9447385972783</v>
      </c>
      <c r="J4119" s="182">
        <v>1083.764054879972</v>
      </c>
      <c r="K4119" s="181">
        <v>1072.194156085774</v>
      </c>
      <c r="L4119" s="181">
        <v>1062.0140958534996</v>
      </c>
      <c r="M4119" s="181">
        <v>1053.0107649388005</v>
      </c>
      <c r="N4119" s="181">
        <v>1045.0661190154956</v>
      </c>
      <c r="O4119" s="181">
        <v>1038.0548272897217</v>
      </c>
      <c r="P4119" s="181">
        <v>1031.905806103485</v>
      </c>
      <c r="Q4119" s="181">
        <v>1026.5657795351549</v>
      </c>
      <c r="R4119" s="181">
        <v>1021.9277064560777</v>
      </c>
      <c r="S4119" s="181">
        <v>1017.8656169400089</v>
      </c>
      <c r="T4119" s="181">
        <v>1014.1114815299454</v>
      </c>
      <c r="U4119" s="181">
        <v>1010.57547964353</v>
      </c>
      <c r="V4119" s="181">
        <v>1007.3371030500543</v>
      </c>
      <c r="W4119" s="181">
        <v>1004.3197459393699</v>
      </c>
      <c r="X4119" s="181">
        <v>1001.428147688255</v>
      </c>
      <c r="Y4119" s="181">
        <v>998.38310211503222</v>
      </c>
    </row>
    <row r="4120" spans="1:25" x14ac:dyDescent="0.25">
      <c r="A4120" s="178" t="s">
        <v>3452</v>
      </c>
      <c r="B4120" s="178" t="s">
        <v>3538</v>
      </c>
      <c r="C4120" s="178" t="s">
        <v>218</v>
      </c>
      <c r="D4120" s="178" t="s">
        <v>3539</v>
      </c>
      <c r="E4120" s="181">
        <v>5485.9093340483578</v>
      </c>
      <c r="F4120" s="181">
        <v>5464.0906914822908</v>
      </c>
      <c r="G4120" s="181">
        <v>5449.3229743091088</v>
      </c>
      <c r="H4120" s="181">
        <v>5442.9639183788213</v>
      </c>
      <c r="I4120" s="181">
        <v>5443.1305412050342</v>
      </c>
      <c r="J4120" s="182">
        <v>5448.2030252972218</v>
      </c>
      <c r="K4120" s="181">
        <v>5457.0035012950457</v>
      </c>
      <c r="L4120" s="181">
        <v>5468.6791406085085</v>
      </c>
      <c r="M4120" s="181">
        <v>5482.3727024766513</v>
      </c>
      <c r="N4120" s="181">
        <v>5497.3623347527782</v>
      </c>
      <c r="O4120" s="181">
        <v>5513.1060789212406</v>
      </c>
      <c r="P4120" s="181">
        <v>5529.3627119468492</v>
      </c>
      <c r="Q4120" s="181">
        <v>5545.9040495935842</v>
      </c>
      <c r="R4120" s="181">
        <v>5562.1835976850762</v>
      </c>
      <c r="S4120" s="181">
        <v>5577.8278680227095</v>
      </c>
      <c r="T4120" s="181">
        <v>5592.5564099619241</v>
      </c>
      <c r="U4120" s="181">
        <v>5606.3279260149138</v>
      </c>
      <c r="V4120" s="181">
        <v>5619.0859434223894</v>
      </c>
      <c r="W4120" s="181">
        <v>5630.5995900303369</v>
      </c>
      <c r="X4120" s="181">
        <v>5640.6711236927667</v>
      </c>
      <c r="Y4120" s="181">
        <v>5649.0223209811402</v>
      </c>
    </row>
    <row r="4121" spans="1:25" x14ac:dyDescent="0.25">
      <c r="A4121" s="178" t="s">
        <v>3452</v>
      </c>
      <c r="B4121" s="178" t="s">
        <v>3538</v>
      </c>
      <c r="C4121" s="178" t="s">
        <v>240</v>
      </c>
      <c r="D4121" s="178" t="s">
        <v>241</v>
      </c>
      <c r="E4121" s="181">
        <v>3602.1568130927735</v>
      </c>
      <c r="F4121" s="181">
        <v>3575.3699413438067</v>
      </c>
      <c r="G4121" s="181">
        <v>3553.3233565927499</v>
      </c>
      <c r="H4121" s="181">
        <v>3536.8507489587769</v>
      </c>
      <c r="I4121" s="181">
        <v>3524.6753750737334</v>
      </c>
      <c r="J4121" s="182">
        <v>3515.7076470916818</v>
      </c>
      <c r="K4121" s="181">
        <v>3509.1570019678506</v>
      </c>
      <c r="L4121" s="181">
        <v>3504.4519217604015</v>
      </c>
      <c r="M4121" s="181">
        <v>3501.0258363894386</v>
      </c>
      <c r="N4121" s="181">
        <v>3498.4060719308218</v>
      </c>
      <c r="O4121" s="181">
        <v>3496.2405114016674</v>
      </c>
      <c r="P4121" s="181">
        <v>3494.3719258009196</v>
      </c>
      <c r="Q4121" s="181">
        <v>3492.6534488416014</v>
      </c>
      <c r="R4121" s="181">
        <v>3490.7404664309911</v>
      </c>
      <c r="S4121" s="181">
        <v>3488.4013395142706</v>
      </c>
      <c r="T4121" s="181">
        <v>3485.4656448389956</v>
      </c>
      <c r="U4121" s="181">
        <v>3481.9138877845035</v>
      </c>
      <c r="V4121" s="181">
        <v>3477.7174954495354</v>
      </c>
      <c r="W4121" s="181">
        <v>3472.7407734805774</v>
      </c>
      <c r="X4121" s="181">
        <v>3466.8703216679578</v>
      </c>
      <c r="Y4121" s="181">
        <v>3459.9450781675614</v>
      </c>
    </row>
    <row r="4122" spans="1:25" x14ac:dyDescent="0.25">
      <c r="A4122" s="178" t="s">
        <v>3452</v>
      </c>
      <c r="B4122" s="178" t="s">
        <v>3540</v>
      </c>
      <c r="C4122" s="178" t="s">
        <v>565</v>
      </c>
      <c r="D4122" s="178" t="s">
        <v>566</v>
      </c>
      <c r="E4122" s="181">
        <v>1121.5776208686148</v>
      </c>
      <c r="F4122" s="181">
        <v>1153.3044937865097</v>
      </c>
      <c r="G4122" s="181">
        <v>1175.5586852122644</v>
      </c>
      <c r="H4122" s="181">
        <v>1190.8224363607164</v>
      </c>
      <c r="I4122" s="181">
        <v>1200.6842195559109</v>
      </c>
      <c r="J4122" s="182">
        <v>1206.4267300939109</v>
      </c>
      <c r="K4122" s="181">
        <v>1209.0927276462398</v>
      </c>
      <c r="L4122" s="181">
        <v>1209.5058960324598</v>
      </c>
      <c r="M4122" s="181">
        <v>1208.2575580783484</v>
      </c>
      <c r="N4122" s="181">
        <v>1205.800158968271</v>
      </c>
      <c r="O4122" s="181">
        <v>1202.5127317826559</v>
      </c>
      <c r="P4122" s="181">
        <v>1198.7292918777684</v>
      </c>
      <c r="Q4122" s="181">
        <v>1194.7115965860178</v>
      </c>
      <c r="R4122" s="181">
        <v>1190.5857109425795</v>
      </c>
      <c r="S4122" s="181">
        <v>1186.4460079805428</v>
      </c>
      <c r="T4122" s="181">
        <v>1182.3034765897987</v>
      </c>
      <c r="U4122" s="181">
        <v>1178.2381262991357</v>
      </c>
      <c r="V4122" s="181">
        <v>1174.3591643089605</v>
      </c>
      <c r="W4122" s="181">
        <v>1170.6660494009561</v>
      </c>
      <c r="X4122" s="181">
        <v>1167.1173245571752</v>
      </c>
      <c r="Y4122" s="181">
        <v>1163.5754567132224</v>
      </c>
    </row>
    <row r="4123" spans="1:25" x14ac:dyDescent="0.25">
      <c r="A4123" s="178" t="s">
        <v>3452</v>
      </c>
      <c r="B4123" s="178" t="s">
        <v>3541</v>
      </c>
      <c r="C4123" s="178" t="s">
        <v>218</v>
      </c>
      <c r="D4123" s="178" t="s">
        <v>3542</v>
      </c>
      <c r="E4123" s="181">
        <v>3403.1503261471635</v>
      </c>
      <c r="F4123" s="181">
        <v>3693.5848778963527</v>
      </c>
      <c r="G4123" s="181">
        <v>3935.2020159055264</v>
      </c>
      <c r="H4123" s="181">
        <v>4135.6166248638829</v>
      </c>
      <c r="I4123" s="181">
        <v>4301.1062289449937</v>
      </c>
      <c r="J4123" s="182">
        <v>4437.5082585990995</v>
      </c>
      <c r="K4123" s="181">
        <v>4550.0874931557983</v>
      </c>
      <c r="L4123" s="181">
        <v>4643.4127048593018</v>
      </c>
      <c r="M4123" s="181">
        <v>4721.1117810342821</v>
      </c>
      <c r="N4123" s="181">
        <v>4786.0520072811478</v>
      </c>
      <c r="O4123" s="181">
        <v>4840.6276791063246</v>
      </c>
      <c r="P4123" s="181">
        <v>4887.001964648277</v>
      </c>
      <c r="Q4123" s="181">
        <v>4926.9134518598439</v>
      </c>
      <c r="R4123" s="181">
        <v>4961.4807687191505</v>
      </c>
      <c r="S4123" s="181">
        <v>4991.7817855965377</v>
      </c>
      <c r="T4123" s="181">
        <v>5019.3023629079762</v>
      </c>
      <c r="U4123" s="181">
        <v>5044.5885399000736</v>
      </c>
      <c r="V4123" s="181">
        <v>5067.4622192111938</v>
      </c>
      <c r="W4123" s="181">
        <v>5088.3773972315785</v>
      </c>
      <c r="X4123" s="181">
        <v>5107.7965553637523</v>
      </c>
      <c r="Y4123" s="181">
        <v>5126.5641672861811</v>
      </c>
    </row>
    <row r="4124" spans="1:25" x14ac:dyDescent="0.25">
      <c r="A4124" s="178" t="s">
        <v>3452</v>
      </c>
      <c r="B4124" s="178" t="s">
        <v>3541</v>
      </c>
      <c r="C4124" s="178" t="s">
        <v>240</v>
      </c>
      <c r="D4124" s="178" t="s">
        <v>241</v>
      </c>
      <c r="E4124" s="181">
        <v>138.65441712283231</v>
      </c>
      <c r="F4124" s="181">
        <v>144.58687797728979</v>
      </c>
      <c r="G4124" s="181">
        <v>148.00488489556037</v>
      </c>
      <c r="H4124" s="181">
        <v>149.44366531173927</v>
      </c>
      <c r="I4124" s="181">
        <v>149.32950580598956</v>
      </c>
      <c r="J4124" s="182">
        <v>148.02424477410261</v>
      </c>
      <c r="K4124" s="181">
        <v>145.82824462771964</v>
      </c>
      <c r="L4124" s="181">
        <v>142.98398816639309</v>
      </c>
      <c r="M4124" s="181">
        <v>139.67626879127684</v>
      </c>
      <c r="N4124" s="181">
        <v>136.04543576757743</v>
      </c>
      <c r="O4124" s="181">
        <v>132.20152442875784</v>
      </c>
      <c r="P4124" s="181">
        <v>128.23468744721941</v>
      </c>
      <c r="Q4124" s="181">
        <v>124.21274460613918</v>
      </c>
      <c r="R4124" s="181">
        <v>120.17960098541074</v>
      </c>
      <c r="S4124" s="181">
        <v>116.1724793569781</v>
      </c>
      <c r="T4124" s="181">
        <v>112.23265718693523</v>
      </c>
      <c r="U4124" s="181">
        <v>108.37518617510646</v>
      </c>
      <c r="V4124" s="181">
        <v>104.59787169129289</v>
      </c>
      <c r="W4124" s="181">
        <v>100.91131459252212</v>
      </c>
      <c r="X4124" s="181">
        <v>97.324540213274489</v>
      </c>
      <c r="Y4124" s="181">
        <v>93.85196892760294</v>
      </c>
    </row>
    <row r="4125" spans="1:25" x14ac:dyDescent="0.25">
      <c r="A4125" s="178" t="s">
        <v>3452</v>
      </c>
      <c r="B4125" s="178" t="s">
        <v>3543</v>
      </c>
      <c r="C4125" s="178" t="s">
        <v>565</v>
      </c>
      <c r="D4125" s="178" t="s">
        <v>566</v>
      </c>
      <c r="E4125" s="181">
        <v>2696.6778639038221</v>
      </c>
      <c r="F4125" s="181">
        <v>2747.1963282121178</v>
      </c>
      <c r="G4125" s="181">
        <v>2789.9338231196325</v>
      </c>
      <c r="H4125" s="181">
        <v>2828.5349952647812</v>
      </c>
      <c r="I4125" s="181">
        <v>2864.2697166619191</v>
      </c>
      <c r="J4125" s="182">
        <v>2898.003674205554</v>
      </c>
      <c r="K4125" s="181">
        <v>2930.4403816090089</v>
      </c>
      <c r="L4125" s="181">
        <v>2962.154967463789</v>
      </c>
      <c r="M4125" s="181">
        <v>2993.4572357611351</v>
      </c>
      <c r="N4125" s="181">
        <v>3024.5246658012265</v>
      </c>
      <c r="O4125" s="181">
        <v>3055.4676376485522</v>
      </c>
      <c r="P4125" s="181">
        <v>3086.4563145416314</v>
      </c>
      <c r="Q4125" s="181">
        <v>3117.5823216127615</v>
      </c>
      <c r="R4125" s="181">
        <v>3148.6341074873781</v>
      </c>
      <c r="S4125" s="181">
        <v>3179.3689323466497</v>
      </c>
      <c r="T4125" s="181">
        <v>3209.5997321314353</v>
      </c>
      <c r="U4125" s="181">
        <v>3239.2086495267886</v>
      </c>
      <c r="V4125" s="181">
        <v>3268.0421827292162</v>
      </c>
      <c r="W4125" s="181">
        <v>3295.9172485230656</v>
      </c>
      <c r="X4125" s="181">
        <v>3322.5807467839859</v>
      </c>
      <c r="Y4125" s="181">
        <v>3347.7439612551252</v>
      </c>
    </row>
    <row r="4126" spans="1:25" x14ac:dyDescent="0.25">
      <c r="A4126" s="178" t="s">
        <v>3452</v>
      </c>
      <c r="B4126" s="178" t="s">
        <v>3544</v>
      </c>
      <c r="C4126" s="178" t="s">
        <v>565</v>
      </c>
      <c r="D4126" s="178" t="s">
        <v>566</v>
      </c>
      <c r="E4126" s="181">
        <v>386.84765743294349</v>
      </c>
      <c r="F4126" s="181">
        <v>390.11337761249024</v>
      </c>
      <c r="G4126" s="181">
        <v>392.59883473223152</v>
      </c>
      <c r="H4126" s="181">
        <v>394.60511886465457</v>
      </c>
      <c r="I4126" s="181">
        <v>396.21292957299511</v>
      </c>
      <c r="J4126" s="182">
        <v>397.46597252871857</v>
      </c>
      <c r="K4126" s="181">
        <v>398.40851816383372</v>
      </c>
      <c r="L4126" s="181">
        <v>399.08274495572965</v>
      </c>
      <c r="M4126" s="181">
        <v>399.51618580453618</v>
      </c>
      <c r="N4126" s="181">
        <v>399.72211480608371</v>
      </c>
      <c r="O4126" s="181">
        <v>399.71859675586938</v>
      </c>
      <c r="P4126" s="181">
        <v>399.54404304268695</v>
      </c>
      <c r="Q4126" s="181">
        <v>399.2440417490717</v>
      </c>
      <c r="R4126" s="181">
        <v>398.84818074991244</v>
      </c>
      <c r="S4126" s="181">
        <v>398.39520530450869</v>
      </c>
      <c r="T4126" s="181">
        <v>397.86504459272345</v>
      </c>
      <c r="U4126" s="181">
        <v>397.26089283005041</v>
      </c>
      <c r="V4126" s="181">
        <v>396.64470784422116</v>
      </c>
      <c r="W4126" s="181">
        <v>396.05356812452101</v>
      </c>
      <c r="X4126" s="181">
        <v>395.52158975637241</v>
      </c>
      <c r="Y4126" s="181">
        <v>394.99975841586314</v>
      </c>
    </row>
    <row r="4127" spans="1:25" x14ac:dyDescent="0.25">
      <c r="A4127" s="178" t="s">
        <v>3452</v>
      </c>
      <c r="B4127" s="178" t="s">
        <v>3545</v>
      </c>
      <c r="C4127" s="178" t="s">
        <v>565</v>
      </c>
      <c r="D4127" s="178" t="s">
        <v>566</v>
      </c>
      <c r="E4127" s="181">
        <v>1981.5582400790154</v>
      </c>
      <c r="F4127" s="181">
        <v>1982.7551143666278</v>
      </c>
      <c r="G4127" s="181">
        <v>1985.8345940262395</v>
      </c>
      <c r="H4127" s="181">
        <v>1991.6222490060907</v>
      </c>
      <c r="I4127" s="181">
        <v>1999.598904790904</v>
      </c>
      <c r="J4127" s="182">
        <v>2009.3226042081819</v>
      </c>
      <c r="K4127" s="181">
        <v>2020.4723447875049</v>
      </c>
      <c r="L4127" s="181">
        <v>2032.8178387266621</v>
      </c>
      <c r="M4127" s="181">
        <v>2046.1110056874695</v>
      </c>
      <c r="N4127" s="181">
        <v>2060.141268719211</v>
      </c>
      <c r="O4127" s="181">
        <v>2074.7293062383756</v>
      </c>
      <c r="P4127" s="181">
        <v>2089.8074296624118</v>
      </c>
      <c r="Q4127" s="181">
        <v>2105.3278212930218</v>
      </c>
      <c r="R4127" s="181">
        <v>2121.143974911538</v>
      </c>
      <c r="S4127" s="181">
        <v>2137.1992730399847</v>
      </c>
      <c r="T4127" s="181">
        <v>2153.4483195059083</v>
      </c>
      <c r="U4127" s="181">
        <v>2169.6073043161323</v>
      </c>
      <c r="V4127" s="181">
        <v>2185.4065732710619</v>
      </c>
      <c r="W4127" s="181">
        <v>2200.8499156423422</v>
      </c>
      <c r="X4127" s="181">
        <v>2215.9621194526276</v>
      </c>
      <c r="Y4127" s="181">
        <v>2230.6836026597593</v>
      </c>
    </row>
    <row r="4128" spans="1:25" x14ac:dyDescent="0.25">
      <c r="A4128" s="178" t="s">
        <v>3452</v>
      </c>
      <c r="B4128" s="178" t="s">
        <v>3546</v>
      </c>
      <c r="C4128" s="178" t="s">
        <v>565</v>
      </c>
      <c r="D4128" s="178" t="s">
        <v>566</v>
      </c>
      <c r="E4128" s="181">
        <v>1535.4049769169649</v>
      </c>
      <c r="F4128" s="181">
        <v>1553.485660609424</v>
      </c>
      <c r="G4128" s="181">
        <v>1567.8874109279375</v>
      </c>
      <c r="H4128" s="181">
        <v>1580.4047734531825</v>
      </c>
      <c r="I4128" s="181">
        <v>1591.5269139265217</v>
      </c>
      <c r="J4128" s="182">
        <v>1601.572843881281</v>
      </c>
      <c r="K4128" s="181">
        <v>1610.8148080849487</v>
      </c>
      <c r="L4128" s="181">
        <v>1619.4966433009963</v>
      </c>
      <c r="M4128" s="181">
        <v>1627.7501231763893</v>
      </c>
      <c r="N4128" s="181">
        <v>1635.7113667758658</v>
      </c>
      <c r="O4128" s="181">
        <v>1643.4973995187925</v>
      </c>
      <c r="P4128" s="181">
        <v>1651.2768658243908</v>
      </c>
      <c r="Q4128" s="181">
        <v>1659.1952001639597</v>
      </c>
      <c r="R4128" s="181">
        <v>1667.2608553433208</v>
      </c>
      <c r="S4128" s="181">
        <v>1675.5194701467133</v>
      </c>
      <c r="T4128" s="181">
        <v>1684.0479006952073</v>
      </c>
      <c r="U4128" s="181">
        <v>1692.7457928910947</v>
      </c>
      <c r="V4128" s="181">
        <v>1701.4742496526078</v>
      </c>
      <c r="W4128" s="181">
        <v>1710.2441224978854</v>
      </c>
      <c r="X4128" s="181">
        <v>1719.0426482345274</v>
      </c>
      <c r="Y4128" s="181">
        <v>1727.812788647861</v>
      </c>
    </row>
    <row r="4129" spans="1:25" x14ac:dyDescent="0.25">
      <c r="A4129" s="178" t="s">
        <v>3452</v>
      </c>
      <c r="B4129" s="178" t="s">
        <v>3547</v>
      </c>
      <c r="C4129" s="178" t="s">
        <v>218</v>
      </c>
      <c r="D4129" s="178" t="s">
        <v>3548</v>
      </c>
      <c r="E4129" s="181">
        <v>10826.87097901792</v>
      </c>
      <c r="F4129" s="181">
        <v>10983.84461231613</v>
      </c>
      <c r="G4129" s="181">
        <v>11107.923682162189</v>
      </c>
      <c r="H4129" s="181">
        <v>11211.890442931428</v>
      </c>
      <c r="I4129" s="181">
        <v>11299.966496764013</v>
      </c>
      <c r="J4129" s="182">
        <v>11374.77136158402</v>
      </c>
      <c r="K4129" s="181">
        <v>11438.438577417008</v>
      </c>
      <c r="L4129" s="181">
        <v>11492.752878012128</v>
      </c>
      <c r="M4129" s="181">
        <v>11538.663443306212</v>
      </c>
      <c r="N4129" s="181">
        <v>11576.745744909529</v>
      </c>
      <c r="O4129" s="181">
        <v>11607.458668549645</v>
      </c>
      <c r="P4129" s="181">
        <v>11631.74613619823</v>
      </c>
      <c r="Q4129" s="181">
        <v>11650.466656207602</v>
      </c>
      <c r="R4129" s="181">
        <v>11663.675684447375</v>
      </c>
      <c r="S4129" s="181">
        <v>11671.667701284008</v>
      </c>
      <c r="T4129" s="181">
        <v>11674.706647294068</v>
      </c>
      <c r="U4129" s="181">
        <v>11672.783899751536</v>
      </c>
      <c r="V4129" s="181">
        <v>11665.895448340565</v>
      </c>
      <c r="W4129" s="181">
        <v>11654.282220587673</v>
      </c>
      <c r="X4129" s="181">
        <v>11638.198777652762</v>
      </c>
      <c r="Y4129" s="181">
        <v>11617.472051314788</v>
      </c>
    </row>
    <row r="4130" spans="1:25" x14ac:dyDescent="0.25">
      <c r="A4130" s="178" t="s">
        <v>3452</v>
      </c>
      <c r="B4130" s="178" t="s">
        <v>3547</v>
      </c>
      <c r="C4130" s="178" t="s">
        <v>240</v>
      </c>
      <c r="D4130" s="178" t="s">
        <v>241</v>
      </c>
      <c r="E4130" s="181">
        <v>1300.0810414624079</v>
      </c>
      <c r="F4130" s="181">
        <v>1361.4963527272857</v>
      </c>
      <c r="G4130" s="181">
        <v>1421.3126694368686</v>
      </c>
      <c r="H4130" s="181">
        <v>1480.9153122462685</v>
      </c>
      <c r="I4130" s="181">
        <v>1540.7180561696202</v>
      </c>
      <c r="J4130" s="182">
        <v>1600.9705032710983</v>
      </c>
      <c r="K4130" s="181">
        <v>1661.8890913689117</v>
      </c>
      <c r="L4130" s="181">
        <v>1723.6695092761986</v>
      </c>
      <c r="M4130" s="181">
        <v>1786.4056151070151</v>
      </c>
      <c r="N4130" s="181">
        <v>1850.1447272292605</v>
      </c>
      <c r="O4130" s="181">
        <v>1914.9215704252279</v>
      </c>
      <c r="P4130" s="181">
        <v>1980.8582499865217</v>
      </c>
      <c r="Q4130" s="181">
        <v>2048.0777660230497</v>
      </c>
      <c r="R4130" s="181">
        <v>2116.5727238946229</v>
      </c>
      <c r="S4130" s="181">
        <v>2186.3783206887865</v>
      </c>
      <c r="T4130" s="181">
        <v>2257.5273102978267</v>
      </c>
      <c r="U4130" s="181">
        <v>2330.0010657995981</v>
      </c>
      <c r="V4130" s="181">
        <v>2403.7782004781352</v>
      </c>
      <c r="W4130" s="181">
        <v>2478.8855811606632</v>
      </c>
      <c r="X4130" s="181">
        <v>2555.3556867798288</v>
      </c>
      <c r="Y4130" s="181">
        <v>2633.1273448917227</v>
      </c>
    </row>
    <row r="4131" spans="1:25" x14ac:dyDescent="0.25">
      <c r="A4131" s="178" t="s">
        <v>3452</v>
      </c>
      <c r="B4131" s="178" t="s">
        <v>3549</v>
      </c>
      <c r="C4131" s="178" t="s">
        <v>565</v>
      </c>
      <c r="D4131" s="178" t="s">
        <v>566</v>
      </c>
      <c r="E4131" s="181">
        <v>398.26391431219821</v>
      </c>
      <c r="F4131" s="181">
        <v>394.4219770643723</v>
      </c>
      <c r="G4131" s="181">
        <v>390.55206760093012</v>
      </c>
      <c r="H4131" s="181">
        <v>386.9511747340888</v>
      </c>
      <c r="I4131" s="181">
        <v>383.63173145382177</v>
      </c>
      <c r="J4131" s="182">
        <v>380.59940797342239</v>
      </c>
      <c r="K4131" s="181">
        <v>377.86419273636687</v>
      </c>
      <c r="L4131" s="181">
        <v>375.43402264083966</v>
      </c>
      <c r="M4131" s="181">
        <v>373.29984898511424</v>
      </c>
      <c r="N4131" s="181">
        <v>371.44987091740501</v>
      </c>
      <c r="O4131" s="181">
        <v>369.87181785035705</v>
      </c>
      <c r="P4131" s="181">
        <v>368.56338648613092</v>
      </c>
      <c r="Q4131" s="181">
        <v>367.51740237584681</v>
      </c>
      <c r="R4131" s="181">
        <v>366.69386248330977</v>
      </c>
      <c r="S4131" s="181">
        <v>366.04345926851391</v>
      </c>
      <c r="T4131" s="181">
        <v>365.49501581571218</v>
      </c>
      <c r="U4131" s="181">
        <v>365.02974275484377</v>
      </c>
      <c r="V4131" s="181">
        <v>364.65593187777995</v>
      </c>
      <c r="W4131" s="181">
        <v>364.33822329852939</v>
      </c>
      <c r="X4131" s="181">
        <v>364.02781412070038</v>
      </c>
      <c r="Y4131" s="181">
        <v>363.64304911116858</v>
      </c>
    </row>
    <row r="4132" spans="1:25" x14ac:dyDescent="0.25">
      <c r="A4132" s="178" t="s">
        <v>3452</v>
      </c>
      <c r="B4132" s="178" t="s">
        <v>3550</v>
      </c>
      <c r="C4132" s="178" t="s">
        <v>565</v>
      </c>
      <c r="D4132" s="178" t="s">
        <v>566</v>
      </c>
      <c r="E4132" s="181">
        <v>2190.1985616351494</v>
      </c>
      <c r="F4132" s="181">
        <v>2354.6671354442842</v>
      </c>
      <c r="G4132" s="181">
        <v>2487.844418647212</v>
      </c>
      <c r="H4132" s="181">
        <v>2596.5971667298663</v>
      </c>
      <c r="I4132" s="181">
        <v>2685.9571780737238</v>
      </c>
      <c r="J4132" s="182">
        <v>2760.346214263594</v>
      </c>
      <c r="K4132" s="181">
        <v>2823.4892036696592</v>
      </c>
      <c r="L4132" s="181">
        <v>2878.4102684340178</v>
      </c>
      <c r="M4132" s="181">
        <v>2927.3767341520297</v>
      </c>
      <c r="N4132" s="181">
        <v>2972.0987975657035</v>
      </c>
      <c r="O4132" s="181">
        <v>3013.8583127843312</v>
      </c>
      <c r="P4132" s="181">
        <v>3053.6961242719844</v>
      </c>
      <c r="Q4132" s="181">
        <v>3092.3813117044924</v>
      </c>
      <c r="R4132" s="181">
        <v>3130.2891968236199</v>
      </c>
      <c r="S4132" s="181">
        <v>3167.7075365153109</v>
      </c>
      <c r="T4132" s="181">
        <v>3204.5957343912482</v>
      </c>
      <c r="U4132" s="181">
        <v>3240.6229995296517</v>
      </c>
      <c r="V4132" s="181">
        <v>3275.6168324032028</v>
      </c>
      <c r="W4132" s="181">
        <v>3309.623385144389</v>
      </c>
      <c r="X4132" s="181">
        <v>3342.6334207186333</v>
      </c>
      <c r="Y4132" s="181">
        <v>3374.2714862369908</v>
      </c>
    </row>
    <row r="4133" spans="1:25" x14ac:dyDescent="0.25">
      <c r="A4133" s="178" t="s">
        <v>3452</v>
      </c>
      <c r="B4133" s="178" t="s">
        <v>3551</v>
      </c>
      <c r="C4133" s="178" t="s">
        <v>218</v>
      </c>
      <c r="D4133" s="178" t="s">
        <v>3552</v>
      </c>
      <c r="E4133" s="181">
        <v>3598.7109621098393</v>
      </c>
      <c r="F4133" s="181">
        <v>3681.7954734599143</v>
      </c>
      <c r="G4133" s="181">
        <v>3753.4191293898089</v>
      </c>
      <c r="H4133" s="181">
        <v>3818.3003611120175</v>
      </c>
      <c r="I4133" s="181">
        <v>3878.0579437144747</v>
      </c>
      <c r="J4133" s="182">
        <v>3933.7327371367187</v>
      </c>
      <c r="K4133" s="181">
        <v>3986.1538182555264</v>
      </c>
      <c r="L4133" s="181">
        <v>4036.0112859211158</v>
      </c>
      <c r="M4133" s="181">
        <v>4083.6731395034244</v>
      </c>
      <c r="N4133" s="181">
        <v>4129.38206854488</v>
      </c>
      <c r="O4133" s="181">
        <v>4173.3620395251619</v>
      </c>
      <c r="P4133" s="181">
        <v>4215.9938794162736</v>
      </c>
      <c r="Q4133" s="181">
        <v>4257.6298000536681</v>
      </c>
      <c r="R4133" s="181">
        <v>4298.3433567602551</v>
      </c>
      <c r="S4133" s="181">
        <v>4338.3481152983368</v>
      </c>
      <c r="T4133" s="181">
        <v>4377.7783191166827</v>
      </c>
      <c r="U4133" s="181">
        <v>4416.3662983126742</v>
      </c>
      <c r="V4133" s="181">
        <v>4453.9253639038079</v>
      </c>
      <c r="W4133" s="181">
        <v>4490.6352474287187</v>
      </c>
      <c r="X4133" s="181">
        <v>4526.7069749861521</v>
      </c>
      <c r="Y4133" s="181">
        <v>4562.0633402840231</v>
      </c>
    </row>
    <row r="4134" spans="1:25" x14ac:dyDescent="0.25">
      <c r="A4134" s="178" t="s">
        <v>3452</v>
      </c>
      <c r="B4134" s="178" t="s">
        <v>3551</v>
      </c>
      <c r="C4134" s="178" t="s">
        <v>240</v>
      </c>
      <c r="D4134" s="178" t="s">
        <v>241</v>
      </c>
      <c r="E4134" s="181">
        <v>1242.8748774768208</v>
      </c>
      <c r="F4134" s="181">
        <v>1261.5785156782779</v>
      </c>
      <c r="G4134" s="181">
        <v>1276.0152661822108</v>
      </c>
      <c r="H4134" s="181">
        <v>1287.8731174334948</v>
      </c>
      <c r="I4134" s="181">
        <v>1297.7512785687895</v>
      </c>
      <c r="J4134" s="182">
        <v>1306.0391750343183</v>
      </c>
      <c r="K4134" s="181">
        <v>1313.0449368734799</v>
      </c>
      <c r="L4134" s="181">
        <v>1319.022155078799</v>
      </c>
      <c r="M4134" s="181">
        <v>1324.1124651761832</v>
      </c>
      <c r="N4134" s="181">
        <v>1328.4131017744701</v>
      </c>
      <c r="O4134" s="181">
        <v>1332.0125795916379</v>
      </c>
      <c r="P4134" s="181">
        <v>1335.0465808484716</v>
      </c>
      <c r="Q4134" s="181">
        <v>1337.6377796210375</v>
      </c>
      <c r="R4134" s="181">
        <v>1339.8183330599761</v>
      </c>
      <c r="S4134" s="181">
        <v>1341.6628398653761</v>
      </c>
      <c r="T4134" s="181">
        <v>1343.2193579755044</v>
      </c>
      <c r="U4134" s="181">
        <v>1344.4122012496175</v>
      </c>
      <c r="V4134" s="181">
        <v>1345.1926184495219</v>
      </c>
      <c r="W4134" s="181">
        <v>1345.6233153813214</v>
      </c>
      <c r="X4134" s="181">
        <v>1345.7744761813703</v>
      </c>
      <c r="Y4134" s="181">
        <v>1345.6291848697754</v>
      </c>
    </row>
    <row r="4135" spans="1:25" x14ac:dyDescent="0.25">
      <c r="A4135" s="178" t="s">
        <v>3452</v>
      </c>
      <c r="B4135" s="178" t="s">
        <v>3553</v>
      </c>
      <c r="C4135" s="178" t="s">
        <v>565</v>
      </c>
      <c r="D4135" s="178" t="s">
        <v>566</v>
      </c>
      <c r="E4135" s="181">
        <v>2431.5357984575371</v>
      </c>
      <c r="F4135" s="181">
        <v>2463.852989211483</v>
      </c>
      <c r="G4135" s="181">
        <v>2490.5906587500031</v>
      </c>
      <c r="H4135" s="181">
        <v>2514.1612780030405</v>
      </c>
      <c r="I4135" s="181">
        <v>2535.3729220342443</v>
      </c>
      <c r="J4135" s="182">
        <v>2554.7731920172555</v>
      </c>
      <c r="K4135" s="181">
        <v>2572.8248285359678</v>
      </c>
      <c r="L4135" s="181">
        <v>2589.9532876934832</v>
      </c>
      <c r="M4135" s="181">
        <v>2606.428825825863</v>
      </c>
      <c r="N4135" s="181">
        <v>2622.4278997851998</v>
      </c>
      <c r="O4135" s="181">
        <v>2638.140940940249</v>
      </c>
      <c r="P4135" s="181">
        <v>2653.8439647367891</v>
      </c>
      <c r="Q4135" s="181">
        <v>2669.7736763483094</v>
      </c>
      <c r="R4135" s="181">
        <v>2685.9655512967865</v>
      </c>
      <c r="S4135" s="181">
        <v>2702.5082039467047</v>
      </c>
      <c r="T4135" s="181">
        <v>2719.5189124145586</v>
      </c>
      <c r="U4135" s="181">
        <v>2736.6870045365367</v>
      </c>
      <c r="V4135" s="181">
        <v>2753.6620128974591</v>
      </c>
      <c r="W4135" s="181">
        <v>2770.4930803054158</v>
      </c>
      <c r="X4135" s="181">
        <v>2787.2194065645908</v>
      </c>
      <c r="Y4135" s="181">
        <v>2803.8010567961037</v>
      </c>
    </row>
    <row r="4136" spans="1:25" x14ac:dyDescent="0.25">
      <c r="A4136" s="178" t="s">
        <v>3452</v>
      </c>
      <c r="B4136" s="178" t="s">
        <v>3554</v>
      </c>
      <c r="C4136" s="178" t="s">
        <v>565</v>
      </c>
      <c r="D4136" s="178" t="s">
        <v>566</v>
      </c>
      <c r="E4136" s="181">
        <v>952.62384435416175</v>
      </c>
      <c r="F4136" s="181">
        <v>970.94432457770574</v>
      </c>
      <c r="G4136" s="181">
        <v>985.33357091126629</v>
      </c>
      <c r="H4136" s="181">
        <v>997.16192739985854</v>
      </c>
      <c r="I4136" s="181">
        <v>1007.0183319273342</v>
      </c>
      <c r="J4136" s="182">
        <v>1015.3983499098429</v>
      </c>
      <c r="K4136" s="181">
        <v>1022.7152771589002</v>
      </c>
      <c r="L4136" s="181">
        <v>1029.3050801458608</v>
      </c>
      <c r="M4136" s="181">
        <v>1035.3879462692782</v>
      </c>
      <c r="N4136" s="181">
        <v>1041.140267351795</v>
      </c>
      <c r="O4136" s="181">
        <v>1046.6787164678281</v>
      </c>
      <c r="P4136" s="181">
        <v>1052.128539350377</v>
      </c>
      <c r="Q4136" s="181">
        <v>1057.5812894105341</v>
      </c>
      <c r="R4136" s="181">
        <v>1063.0222101552235</v>
      </c>
      <c r="S4136" s="181">
        <v>1068.4228950709262</v>
      </c>
      <c r="T4136" s="181">
        <v>1073.7611553350612</v>
      </c>
      <c r="U4136" s="181">
        <v>1078.9992486869778</v>
      </c>
      <c r="V4136" s="181">
        <v>1084.068003948551</v>
      </c>
      <c r="W4136" s="181">
        <v>1088.9343111426958</v>
      </c>
      <c r="X4136" s="181">
        <v>1093.5467721467019</v>
      </c>
      <c r="Y4136" s="181">
        <v>1097.8651461326406</v>
      </c>
    </row>
    <row r="4137" spans="1:25" x14ac:dyDescent="0.25">
      <c r="A4137" s="178" t="s">
        <v>3452</v>
      </c>
      <c r="B4137" s="178" t="s">
        <v>3555</v>
      </c>
      <c r="C4137" s="178" t="s">
        <v>565</v>
      </c>
      <c r="D4137" s="178" t="s">
        <v>566</v>
      </c>
      <c r="E4137" s="181">
        <v>3538.3555520693048</v>
      </c>
      <c r="F4137" s="181">
        <v>3594.2669916044856</v>
      </c>
      <c r="G4137" s="181">
        <v>3637.5140183671438</v>
      </c>
      <c r="H4137" s="181">
        <v>3672.7369137977917</v>
      </c>
      <c r="I4137" s="181">
        <v>3701.7729651421223</v>
      </c>
      <c r="J4137" s="182">
        <v>3725.8694223739676</v>
      </c>
      <c r="K4137" s="181">
        <v>3746.0454422954072</v>
      </c>
      <c r="L4137" s="181">
        <v>3763.1306413244101</v>
      </c>
      <c r="M4137" s="181">
        <v>3777.6507968378328</v>
      </c>
      <c r="N4137" s="181">
        <v>3789.9503431061439</v>
      </c>
      <c r="O4137" s="181">
        <v>3800.3502204410888</v>
      </c>
      <c r="P4137" s="181">
        <v>3809.2713757047777</v>
      </c>
      <c r="Q4137" s="181">
        <v>3817.0632413348594</v>
      </c>
      <c r="R4137" s="181">
        <v>3823.7713048380378</v>
      </c>
      <c r="S4137" s="181">
        <v>3829.5018551603907</v>
      </c>
      <c r="T4137" s="181">
        <v>3834.2242297385496</v>
      </c>
      <c r="U4137" s="181">
        <v>3838.1572124634681</v>
      </c>
      <c r="V4137" s="181">
        <v>3841.6142629392898</v>
      </c>
      <c r="W4137" s="181">
        <v>3844.60273812172</v>
      </c>
      <c r="X4137" s="181">
        <v>3847.113659384665</v>
      </c>
      <c r="Y4137" s="181">
        <v>3848.8859790133392</v>
      </c>
    </row>
    <row r="4138" spans="1:25" x14ac:dyDescent="0.25">
      <c r="A4138" s="178" t="s">
        <v>3452</v>
      </c>
      <c r="B4138" s="178" t="s">
        <v>3556</v>
      </c>
      <c r="C4138" s="178" t="s">
        <v>218</v>
      </c>
      <c r="D4138" s="178" t="s">
        <v>3557</v>
      </c>
      <c r="E4138" s="181">
        <v>14117.33581736087</v>
      </c>
      <c r="F4138" s="181">
        <v>14763.721000745316</v>
      </c>
      <c r="G4138" s="181">
        <v>15296.423646331998</v>
      </c>
      <c r="H4138" s="181">
        <v>15742.404806969835</v>
      </c>
      <c r="I4138" s="181">
        <v>16118.253307160556</v>
      </c>
      <c r="J4138" s="182">
        <v>16436.872098148826</v>
      </c>
      <c r="K4138" s="181">
        <v>16709.029881926399</v>
      </c>
      <c r="L4138" s="181">
        <v>16943.647372540225</v>
      </c>
      <c r="M4138" s="181">
        <v>17147.340242751845</v>
      </c>
      <c r="N4138" s="181">
        <v>17324.964457420145</v>
      </c>
      <c r="O4138" s="181">
        <v>17480.337291485634</v>
      </c>
      <c r="P4138" s="181">
        <v>17617.502013868314</v>
      </c>
      <c r="Q4138" s="181">
        <v>17739.891538269945</v>
      </c>
      <c r="R4138" s="181">
        <v>17849.3007348438</v>
      </c>
      <c r="S4138" s="181">
        <v>17947.403076865099</v>
      </c>
      <c r="T4138" s="181">
        <v>18035.888404398975</v>
      </c>
      <c r="U4138" s="181">
        <v>18116.219356419861</v>
      </c>
      <c r="V4138" s="181">
        <v>18189.295434190986</v>
      </c>
      <c r="W4138" s="181">
        <v>18255.879051974258</v>
      </c>
      <c r="X4138" s="181">
        <v>18316.579150442925</v>
      </c>
      <c r="Y4138" s="181">
        <v>18371.738897491869</v>
      </c>
    </row>
    <row r="4139" spans="1:25" x14ac:dyDescent="0.25">
      <c r="A4139" s="178" t="s">
        <v>3452</v>
      </c>
      <c r="B4139" s="178" t="s">
        <v>3558</v>
      </c>
      <c r="C4139" s="178" t="s">
        <v>240</v>
      </c>
      <c r="D4139" s="178" t="s">
        <v>241</v>
      </c>
      <c r="E4139" s="181">
        <v>2270.1661965862213</v>
      </c>
      <c r="F4139" s="181">
        <v>2276.8718003603149</v>
      </c>
      <c r="G4139" s="181">
        <v>2284.4611194459922</v>
      </c>
      <c r="H4139" s="181">
        <v>2294.4135668551489</v>
      </c>
      <c r="I4139" s="181">
        <v>2306.2732005246462</v>
      </c>
      <c r="J4139" s="182">
        <v>2319.5852615780304</v>
      </c>
      <c r="K4139" s="181">
        <v>2333.9874032907269</v>
      </c>
      <c r="L4139" s="181">
        <v>2349.2061993143525</v>
      </c>
      <c r="M4139" s="181">
        <v>2364.9345206221215</v>
      </c>
      <c r="N4139" s="181">
        <v>2380.8905655921744</v>
      </c>
      <c r="O4139" s="181">
        <v>2396.8745601298938</v>
      </c>
      <c r="P4139" s="181">
        <v>2412.7981198923967</v>
      </c>
      <c r="Q4139" s="181">
        <v>2428.5754454165417</v>
      </c>
      <c r="R4139" s="181">
        <v>2443.9984530939755</v>
      </c>
      <c r="S4139" s="181">
        <v>2459.0145493455689</v>
      </c>
      <c r="T4139" s="181">
        <v>2473.6428791670482</v>
      </c>
      <c r="U4139" s="181">
        <v>2487.7345932229546</v>
      </c>
      <c r="V4139" s="181">
        <v>2501.0960036639776</v>
      </c>
      <c r="W4139" s="181">
        <v>2513.7126458280995</v>
      </c>
      <c r="X4139" s="181">
        <v>2525.6250418594318</v>
      </c>
      <c r="Y4139" s="181">
        <v>2536.851963678932</v>
      </c>
    </row>
    <row r="4140" spans="1:25" x14ac:dyDescent="0.25">
      <c r="A4140" s="178" t="s">
        <v>3452</v>
      </c>
      <c r="B4140" s="178" t="s">
        <v>3559</v>
      </c>
      <c r="C4140" s="178" t="s">
        <v>565</v>
      </c>
      <c r="D4140" s="178" t="s">
        <v>566</v>
      </c>
      <c r="E4140" s="181">
        <v>5561.8680111815811</v>
      </c>
      <c r="F4140" s="181">
        <v>5590.80067264237</v>
      </c>
      <c r="G4140" s="181">
        <v>5620.6624232093036</v>
      </c>
      <c r="H4140" s="181">
        <v>5655.2311121596031</v>
      </c>
      <c r="I4140" s="181">
        <v>5693.7031889974487</v>
      </c>
      <c r="J4140" s="182">
        <v>5735.1765434608187</v>
      </c>
      <c r="K4140" s="181">
        <v>5778.9900542112655</v>
      </c>
      <c r="L4140" s="181">
        <v>5824.7145270971796</v>
      </c>
      <c r="M4140" s="181">
        <v>5871.7718324191592</v>
      </c>
      <c r="N4140" s="181">
        <v>5919.6714008095805</v>
      </c>
      <c r="O4140" s="181">
        <v>5968.0836616962588</v>
      </c>
      <c r="P4140" s="181">
        <v>6016.996915787724</v>
      </c>
      <c r="Q4140" s="181">
        <v>6066.4183813681402</v>
      </c>
      <c r="R4140" s="181">
        <v>6116.011080415019</v>
      </c>
      <c r="S4140" s="181">
        <v>6165.7499916394108</v>
      </c>
      <c r="T4140" s="181">
        <v>6215.8033565088881</v>
      </c>
      <c r="U4140" s="181">
        <v>6265.4144713235992</v>
      </c>
      <c r="V4140" s="181">
        <v>6313.7315142493571</v>
      </c>
      <c r="W4140" s="181">
        <v>6360.8159216673539</v>
      </c>
      <c r="X4140" s="181">
        <v>6406.8396656491477</v>
      </c>
      <c r="Y4140" s="181">
        <v>6451.8454010640671</v>
      </c>
    </row>
    <row r="4141" spans="1:25" x14ac:dyDescent="0.25">
      <c r="A4141" s="178" t="s">
        <v>3452</v>
      </c>
      <c r="B4141" s="178" t="s">
        <v>3560</v>
      </c>
      <c r="C4141" s="178" t="s">
        <v>565</v>
      </c>
      <c r="D4141" s="178" t="s">
        <v>566</v>
      </c>
      <c r="E4141" s="181">
        <v>1472.5700443880507</v>
      </c>
      <c r="F4141" s="181">
        <v>1421.2218988653058</v>
      </c>
      <c r="G4141" s="181">
        <v>1383.1226237765266</v>
      </c>
      <c r="H4141" s="181">
        <v>1355.0968073159806</v>
      </c>
      <c r="I4141" s="181">
        <v>1334.3558529945644</v>
      </c>
      <c r="J4141" s="182">
        <v>1318.9205525561615</v>
      </c>
      <c r="K4141" s="181">
        <v>1307.4212851228278</v>
      </c>
      <c r="L4141" s="181">
        <v>1298.8982593926876</v>
      </c>
      <c r="M4141" s="181">
        <v>1292.6156919500079</v>
      </c>
      <c r="N4141" s="181">
        <v>1288.0276570549763</v>
      </c>
      <c r="O4141" s="181">
        <v>1284.7253321029109</v>
      </c>
      <c r="P4141" s="181">
        <v>1282.4739285351409</v>
      </c>
      <c r="Q4141" s="181">
        <v>1281.1213743200444</v>
      </c>
      <c r="R4141" s="181">
        <v>1280.4791596093196</v>
      </c>
      <c r="S4141" s="181">
        <v>1280.3861543804308</v>
      </c>
      <c r="T4141" s="181">
        <v>1280.6590450697158</v>
      </c>
      <c r="U4141" s="181">
        <v>1281.2037191468103</v>
      </c>
      <c r="V4141" s="181">
        <v>1281.9938545970469</v>
      </c>
      <c r="W4141" s="181">
        <v>1282.9791375726604</v>
      </c>
      <c r="X4141" s="181">
        <v>1284.0851968374122</v>
      </c>
      <c r="Y4141" s="181">
        <v>1285.1619835122929</v>
      </c>
    </row>
    <row r="4142" spans="1:25" x14ac:dyDescent="0.25">
      <c r="A4142" s="178" t="s">
        <v>3452</v>
      </c>
      <c r="B4142" s="178" t="s">
        <v>3561</v>
      </c>
      <c r="C4142" s="178" t="s">
        <v>565</v>
      </c>
      <c r="D4142" s="178" t="s">
        <v>566</v>
      </c>
      <c r="E4142" s="181">
        <v>2593.1183397371688</v>
      </c>
      <c r="F4142" s="181">
        <v>2545.3671247939542</v>
      </c>
      <c r="G4142" s="181">
        <v>2507.3520394933371</v>
      </c>
      <c r="H4142" s="181">
        <v>2477.9980792098841</v>
      </c>
      <c r="I4142" s="181">
        <v>2455.3112826360948</v>
      </c>
      <c r="J4142" s="182">
        <v>2437.7865398219233</v>
      </c>
      <c r="K4142" s="181">
        <v>2424.3488981688188</v>
      </c>
      <c r="L4142" s="181">
        <v>2414.2234839890789</v>
      </c>
      <c r="M4142" s="181">
        <v>2406.7580937749167</v>
      </c>
      <c r="N4142" s="181">
        <v>2401.4509487496475</v>
      </c>
      <c r="O4142" s="181">
        <v>2397.9344665064109</v>
      </c>
      <c r="P4142" s="181">
        <v>2396.0086885749438</v>
      </c>
      <c r="Q4142" s="181">
        <v>2395.5231624353873</v>
      </c>
      <c r="R4142" s="181">
        <v>2396.2059600006141</v>
      </c>
      <c r="S4142" s="181">
        <v>2397.8349822239015</v>
      </c>
      <c r="T4142" s="181">
        <v>2400.0976267582791</v>
      </c>
      <c r="U4142" s="181">
        <v>2402.7845537378171</v>
      </c>
      <c r="V4142" s="181">
        <v>2405.8227138818452</v>
      </c>
      <c r="W4142" s="181">
        <v>2409.0842649591982</v>
      </c>
      <c r="X4142" s="181">
        <v>2412.4085207352846</v>
      </c>
      <c r="Y4142" s="181">
        <v>2415.4491583545287</v>
      </c>
    </row>
    <row r="4143" spans="1:25" x14ac:dyDescent="0.25">
      <c r="A4143" s="178" t="s">
        <v>3452</v>
      </c>
      <c r="B4143" s="178" t="s">
        <v>3562</v>
      </c>
      <c r="C4143" s="178" t="s">
        <v>565</v>
      </c>
      <c r="D4143" s="178" t="s">
        <v>566</v>
      </c>
      <c r="E4143" s="181">
        <v>1885.7563780610474</v>
      </c>
      <c r="F4143" s="181">
        <v>1881.2800499957734</v>
      </c>
      <c r="G4143" s="181">
        <v>1881.454850684139</v>
      </c>
      <c r="H4143" s="181">
        <v>1886.1183463714719</v>
      </c>
      <c r="I4143" s="181">
        <v>1894.2357088319488</v>
      </c>
      <c r="J4143" s="182">
        <v>1904.9852850553464</v>
      </c>
      <c r="K4143" s="181">
        <v>1917.7772391231551</v>
      </c>
      <c r="L4143" s="181">
        <v>1932.2094357154417</v>
      </c>
      <c r="M4143" s="181">
        <v>1947.9122345870032</v>
      </c>
      <c r="N4143" s="181">
        <v>1964.5157781042988</v>
      </c>
      <c r="O4143" s="181">
        <v>1981.7629209144739</v>
      </c>
      <c r="P4143" s="181">
        <v>1999.5335472788124</v>
      </c>
      <c r="Q4143" s="181">
        <v>2017.7469843219703</v>
      </c>
      <c r="R4143" s="181">
        <v>2036.2286754758959</v>
      </c>
      <c r="S4143" s="181">
        <v>2054.8748160970767</v>
      </c>
      <c r="T4143" s="181">
        <v>2073.5563533760965</v>
      </c>
      <c r="U4143" s="181">
        <v>2092.0130205653654</v>
      </c>
      <c r="V4143" s="181">
        <v>2110.0377695554457</v>
      </c>
      <c r="W4143" s="181">
        <v>2127.6101908772548</v>
      </c>
      <c r="X4143" s="181">
        <v>2144.7301656629825</v>
      </c>
      <c r="Y4143" s="181">
        <v>2161.2989236439007</v>
      </c>
    </row>
    <row r="4144" spans="1:25" x14ac:dyDescent="0.25">
      <c r="A4144" s="178" t="s">
        <v>3452</v>
      </c>
      <c r="B4144" s="178" t="s">
        <v>3563</v>
      </c>
      <c r="C4144" s="178" t="s">
        <v>565</v>
      </c>
      <c r="D4144" s="178" t="s">
        <v>566</v>
      </c>
      <c r="E4144" s="181">
        <v>1628.3592923600172</v>
      </c>
      <c r="F4144" s="181">
        <v>1625.790942752064</v>
      </c>
      <c r="G4144" s="181">
        <v>1623.2541743821309</v>
      </c>
      <c r="H4144" s="181">
        <v>1621.4042862279998</v>
      </c>
      <c r="I4144" s="181">
        <v>1620.133082682147</v>
      </c>
      <c r="J4144" s="182">
        <v>1619.3334855739527</v>
      </c>
      <c r="K4144" s="181">
        <v>1618.9578204884383</v>
      </c>
      <c r="L4144" s="181">
        <v>1618.9994582465099</v>
      </c>
      <c r="M4144" s="181">
        <v>1619.4120751211894</v>
      </c>
      <c r="N4144" s="181">
        <v>1620.1766034324091</v>
      </c>
      <c r="O4144" s="181">
        <v>1621.2922442521265</v>
      </c>
      <c r="P4144" s="181">
        <v>1622.8308919274687</v>
      </c>
      <c r="Q4144" s="181">
        <v>1624.8675611130566</v>
      </c>
      <c r="R4144" s="181">
        <v>1627.3631950006979</v>
      </c>
      <c r="S4144" s="181">
        <v>1630.3158183763314</v>
      </c>
      <c r="T4144" s="181">
        <v>1633.6544292758215</v>
      </c>
      <c r="U4144" s="181">
        <v>1637.2683540119192</v>
      </c>
      <c r="V4144" s="181">
        <v>1641.1204204555465</v>
      </c>
      <c r="W4144" s="181">
        <v>1645.2039182770216</v>
      </c>
      <c r="X4144" s="181">
        <v>1649.4806862288112</v>
      </c>
      <c r="Y4144" s="181">
        <v>1653.7667158600916</v>
      </c>
    </row>
    <row r="4145" spans="1:25" x14ac:dyDescent="0.25">
      <c r="A4145" s="178" t="s">
        <v>3452</v>
      </c>
      <c r="B4145" s="178" t="s">
        <v>3564</v>
      </c>
      <c r="C4145" s="178" t="s">
        <v>565</v>
      </c>
      <c r="D4145" s="178" t="s">
        <v>566</v>
      </c>
      <c r="E4145" s="181">
        <v>3266.3912644469474</v>
      </c>
      <c r="F4145" s="181">
        <v>3298.2611582541776</v>
      </c>
      <c r="G4145" s="181">
        <v>3323.5877637249068</v>
      </c>
      <c r="H4145" s="181">
        <v>3346.3706538442584</v>
      </c>
      <c r="I4145" s="181">
        <v>3367.6114170983351</v>
      </c>
      <c r="J4145" s="182">
        <v>3387.909249663332</v>
      </c>
      <c r="K4145" s="181">
        <v>3407.6716410810877</v>
      </c>
      <c r="L4145" s="181">
        <v>3427.1458828791779</v>
      </c>
      <c r="M4145" s="181">
        <v>3446.3504581356756</v>
      </c>
      <c r="N4145" s="181">
        <v>3465.2376247923776</v>
      </c>
      <c r="O4145" s="181">
        <v>3483.7758708751812</v>
      </c>
      <c r="P4145" s="181">
        <v>3502.0070936596467</v>
      </c>
      <c r="Q4145" s="181">
        <v>3519.9160512831168</v>
      </c>
      <c r="R4145" s="181">
        <v>3537.2872811450829</v>
      </c>
      <c r="S4145" s="181">
        <v>3554.0645159478513</v>
      </c>
      <c r="T4145" s="181">
        <v>3570.4729162135909</v>
      </c>
      <c r="U4145" s="181">
        <v>3586.4448252798311</v>
      </c>
      <c r="V4145" s="181">
        <v>3601.6781017651656</v>
      </c>
      <c r="W4145" s="181">
        <v>3616.1221768170712</v>
      </c>
      <c r="X4145" s="181">
        <v>3629.8121856396483</v>
      </c>
      <c r="Y4145" s="181">
        <v>3642.8900618082862</v>
      </c>
    </row>
    <row r="4146" spans="1:25" x14ac:dyDescent="0.25">
      <c r="A4146" s="178" t="s">
        <v>3452</v>
      </c>
      <c r="B4146" s="178" t="s">
        <v>3565</v>
      </c>
      <c r="C4146" s="178" t="s">
        <v>565</v>
      </c>
      <c r="D4146" s="178" t="s">
        <v>566</v>
      </c>
      <c r="E4146" s="181">
        <v>1541.0102114888055</v>
      </c>
      <c r="F4146" s="181">
        <v>1547.1910750381946</v>
      </c>
      <c r="G4146" s="181">
        <v>1552.3749946927655</v>
      </c>
      <c r="H4146" s="181">
        <v>1557.517791644555</v>
      </c>
      <c r="I4146" s="181">
        <v>1562.749812005756</v>
      </c>
      <c r="J4146" s="182">
        <v>1568.1212317317991</v>
      </c>
      <c r="K4146" s="181">
        <v>1573.684903108702</v>
      </c>
      <c r="L4146" s="181">
        <v>1579.5103370770132</v>
      </c>
      <c r="M4146" s="181">
        <v>1585.6115161688324</v>
      </c>
      <c r="N4146" s="181">
        <v>1592.003961073721</v>
      </c>
      <c r="O4146" s="181">
        <v>1598.7027185771549</v>
      </c>
      <c r="P4146" s="181">
        <v>1605.7980330674357</v>
      </c>
      <c r="Q4146" s="181">
        <v>1613.3943316626703</v>
      </c>
      <c r="R4146" s="181">
        <v>1621.4927296914477</v>
      </c>
      <c r="S4146" s="181">
        <v>1630.1038658547136</v>
      </c>
      <c r="T4146" s="181">
        <v>1639.0155929309624</v>
      </c>
      <c r="U4146" s="181">
        <v>1648.0301788331644</v>
      </c>
      <c r="V4146" s="181">
        <v>1657.1598122215078</v>
      </c>
      <c r="W4146" s="181">
        <v>1666.4327013971688</v>
      </c>
      <c r="X4146" s="181">
        <v>1675.8209668342411</v>
      </c>
      <c r="Y4146" s="181">
        <v>1685.0213111441235</v>
      </c>
    </row>
    <row r="4147" spans="1:25" x14ac:dyDescent="0.25">
      <c r="A4147" s="178" t="s">
        <v>3452</v>
      </c>
      <c r="B4147" s="178" t="s">
        <v>3566</v>
      </c>
      <c r="C4147" s="178" t="s">
        <v>218</v>
      </c>
      <c r="D4147" s="178" t="s">
        <v>3567</v>
      </c>
      <c r="E4147" s="181">
        <v>3512.3495771695766</v>
      </c>
      <c r="F4147" s="181">
        <v>3526.5242428816209</v>
      </c>
      <c r="G4147" s="181">
        <v>3536.598602700622</v>
      </c>
      <c r="H4147" s="181">
        <v>3545.2353271367197</v>
      </c>
      <c r="I4147" s="181">
        <v>3552.6846459518556</v>
      </c>
      <c r="J4147" s="182">
        <v>3558.9673934144885</v>
      </c>
      <c r="K4147" s="181">
        <v>3564.1543832165889</v>
      </c>
      <c r="L4147" s="181">
        <v>3568.3599953374928</v>
      </c>
      <c r="M4147" s="181">
        <v>3571.5604388192151</v>
      </c>
      <c r="N4147" s="181">
        <v>3573.7042006266474</v>
      </c>
      <c r="O4147" s="181">
        <v>3574.7650410496681</v>
      </c>
      <c r="P4147" s="181">
        <v>3574.8994055972689</v>
      </c>
      <c r="Q4147" s="181">
        <v>3574.2559631606714</v>
      </c>
      <c r="R4147" s="181">
        <v>3572.7470184134359</v>
      </c>
      <c r="S4147" s="181">
        <v>3570.3527483728731</v>
      </c>
      <c r="T4147" s="181">
        <v>3567.0391562460741</v>
      </c>
      <c r="U4147" s="181">
        <v>3562.8325064284709</v>
      </c>
      <c r="V4147" s="181">
        <v>3557.7734118458634</v>
      </c>
      <c r="W4147" s="181">
        <v>3551.8445329546612</v>
      </c>
      <c r="X4147" s="181">
        <v>3545.024263514495</v>
      </c>
      <c r="Y4147" s="181">
        <v>3537.1639129677628</v>
      </c>
    </row>
    <row r="4148" spans="1:25" x14ac:dyDescent="0.25">
      <c r="A4148" s="178" t="s">
        <v>3452</v>
      </c>
      <c r="B4148" s="178" t="s">
        <v>3566</v>
      </c>
      <c r="C4148" s="178" t="s">
        <v>240</v>
      </c>
      <c r="D4148" s="178" t="s">
        <v>241</v>
      </c>
      <c r="E4148" s="181">
        <v>7683.0741980203466</v>
      </c>
      <c r="F4148" s="181">
        <v>7769.5665661516632</v>
      </c>
      <c r="G4148" s="181">
        <v>7847.8707566002977</v>
      </c>
      <c r="H4148" s="181">
        <v>7923.7508475556351</v>
      </c>
      <c r="I4148" s="181">
        <v>7997.7087188284449</v>
      </c>
      <c r="J4148" s="182">
        <v>8069.7413130259583</v>
      </c>
      <c r="K4148" s="181">
        <v>8139.9601949209136</v>
      </c>
      <c r="L4148" s="181">
        <v>8208.5809469236665</v>
      </c>
      <c r="M4148" s="181">
        <v>8275.505791089412</v>
      </c>
      <c r="N4148" s="181">
        <v>8340.5698918820417</v>
      </c>
      <c r="O4148" s="181">
        <v>8403.6635440002901</v>
      </c>
      <c r="P4148" s="181">
        <v>8465.1069882780339</v>
      </c>
      <c r="Q4148" s="181">
        <v>8525.211826953986</v>
      </c>
      <c r="R4148" s="181">
        <v>8583.7313655361013</v>
      </c>
      <c r="S4148" s="181">
        <v>8640.5763777611846</v>
      </c>
      <c r="T4148" s="181">
        <v>8695.6209571597246</v>
      </c>
      <c r="U4148" s="181">
        <v>8748.883995746628</v>
      </c>
      <c r="V4148" s="181">
        <v>8800.4209701782838</v>
      </c>
      <c r="W4148" s="181">
        <v>8850.1451174072718</v>
      </c>
      <c r="X4148" s="181">
        <v>8897.9569382080008</v>
      </c>
      <c r="Y4148" s="181">
        <v>8943.433231513678</v>
      </c>
    </row>
    <row r="4149" spans="1:25" x14ac:dyDescent="0.25">
      <c r="A4149" s="178" t="s">
        <v>3452</v>
      </c>
      <c r="B4149" s="178" t="s">
        <v>3568</v>
      </c>
      <c r="C4149" s="178" t="s">
        <v>565</v>
      </c>
      <c r="D4149" s="178" t="s">
        <v>566</v>
      </c>
      <c r="E4149" s="181">
        <v>2137.7751880581941</v>
      </c>
      <c r="F4149" s="181">
        <v>2163.7874287419877</v>
      </c>
      <c r="G4149" s="181">
        <v>2186.6852630590188</v>
      </c>
      <c r="H4149" s="181">
        <v>2208.1823158381335</v>
      </c>
      <c r="I4149" s="181">
        <v>2228.4137773838252</v>
      </c>
      <c r="J4149" s="182">
        <v>2247.3562891605297</v>
      </c>
      <c r="K4149" s="181">
        <v>2265.0356902255426</v>
      </c>
      <c r="L4149" s="181">
        <v>2281.529683740107</v>
      </c>
      <c r="M4149" s="181">
        <v>2296.8523339082062</v>
      </c>
      <c r="N4149" s="181">
        <v>2311.0016055734568</v>
      </c>
      <c r="O4149" s="181">
        <v>2324.0083890033375</v>
      </c>
      <c r="P4149" s="181">
        <v>2336.0485729946768</v>
      </c>
      <c r="Q4149" s="181">
        <v>2347.3275411232312</v>
      </c>
      <c r="R4149" s="181">
        <v>2357.9219965203383</v>
      </c>
      <c r="S4149" s="181">
        <v>2368.0001569369188</v>
      </c>
      <c r="T4149" s="181">
        <v>2377.6563283956866</v>
      </c>
      <c r="U4149" s="181">
        <v>2386.896929240776</v>
      </c>
      <c r="V4149" s="181">
        <v>2395.7941831836392</v>
      </c>
      <c r="W4149" s="181">
        <v>2404.474688291732</v>
      </c>
      <c r="X4149" s="181">
        <v>2413.0703722768153</v>
      </c>
      <c r="Y4149" s="181">
        <v>2421.5255822115628</v>
      </c>
    </row>
    <row r="4150" spans="1:25" x14ac:dyDescent="0.25">
      <c r="A4150" s="178" t="s">
        <v>3452</v>
      </c>
      <c r="B4150" s="178" t="s">
        <v>3569</v>
      </c>
      <c r="C4150" s="178" t="s">
        <v>565</v>
      </c>
      <c r="D4150" s="178" t="s">
        <v>566</v>
      </c>
      <c r="E4150" s="181">
        <v>994.72291520240742</v>
      </c>
      <c r="F4150" s="181">
        <v>993.97494781567741</v>
      </c>
      <c r="G4150" s="181">
        <v>993.74014369835243</v>
      </c>
      <c r="H4150" s="181">
        <v>994.58463398645802</v>
      </c>
      <c r="I4150" s="181">
        <v>996.30166246547265</v>
      </c>
      <c r="J4150" s="182">
        <v>998.68668117113634</v>
      </c>
      <c r="K4150" s="181">
        <v>1001.5803574000209</v>
      </c>
      <c r="L4150" s="181">
        <v>1004.8578260990217</v>
      </c>
      <c r="M4150" s="181">
        <v>1008.3839239252006</v>
      </c>
      <c r="N4150" s="181">
        <v>1012.0398604860001</v>
      </c>
      <c r="O4150" s="181">
        <v>1015.7435390399352</v>
      </c>
      <c r="P4150" s="181">
        <v>1019.4551696245256</v>
      </c>
      <c r="Q4150" s="181">
        <v>1023.1328208451336</v>
      </c>
      <c r="R4150" s="181">
        <v>1026.6846652508034</v>
      </c>
      <c r="S4150" s="181">
        <v>1030.0812548453284</v>
      </c>
      <c r="T4150" s="181">
        <v>1033.3582812553384</v>
      </c>
      <c r="U4150" s="181">
        <v>1036.4869499198826</v>
      </c>
      <c r="V4150" s="181">
        <v>1039.3991419556423</v>
      </c>
      <c r="W4150" s="181">
        <v>1042.0860050803281</v>
      </c>
      <c r="X4150" s="181">
        <v>1044.5665035707641</v>
      </c>
      <c r="Y4150" s="181">
        <v>1046.8686053025694</v>
      </c>
    </row>
    <row r="4151" spans="1:25" x14ac:dyDescent="0.25">
      <c r="A4151" s="178" t="s">
        <v>3452</v>
      </c>
      <c r="B4151" s="178" t="s">
        <v>3570</v>
      </c>
      <c r="C4151" s="178" t="s">
        <v>565</v>
      </c>
      <c r="D4151" s="178" t="s">
        <v>566</v>
      </c>
      <c r="E4151" s="181">
        <v>3740.237370993681</v>
      </c>
      <c r="F4151" s="181">
        <v>3710.6442389732442</v>
      </c>
      <c r="G4151" s="181">
        <v>3688.5821351335476</v>
      </c>
      <c r="H4151" s="181">
        <v>3674.5564507380127</v>
      </c>
      <c r="I4151" s="181">
        <v>3666.9287800244574</v>
      </c>
      <c r="J4151" s="182">
        <v>3664.3590886409515</v>
      </c>
      <c r="K4151" s="181">
        <v>3665.8336312471811</v>
      </c>
      <c r="L4151" s="181">
        <v>3670.5735468495436</v>
      </c>
      <c r="M4151" s="181">
        <v>3677.8272863028374</v>
      </c>
      <c r="N4151" s="181">
        <v>3687.0465238210527</v>
      </c>
      <c r="O4151" s="181">
        <v>3697.8138478534406</v>
      </c>
      <c r="P4151" s="181">
        <v>3709.9117327722474</v>
      </c>
      <c r="Q4151" s="181">
        <v>3723.1553875657564</v>
      </c>
      <c r="R4151" s="181">
        <v>3737.1697193092705</v>
      </c>
      <c r="S4151" s="181">
        <v>3751.7806261254068</v>
      </c>
      <c r="T4151" s="181">
        <v>3766.8809750206565</v>
      </c>
      <c r="U4151" s="181">
        <v>3782.0437180987547</v>
      </c>
      <c r="V4151" s="181">
        <v>3796.8601993861835</v>
      </c>
      <c r="W4151" s="181">
        <v>3811.2621823444488</v>
      </c>
      <c r="X4151" s="181">
        <v>3825.2173873418819</v>
      </c>
      <c r="Y4151" s="181">
        <v>3838.5763116735252</v>
      </c>
    </row>
    <row r="4152" spans="1:25" x14ac:dyDescent="0.25">
      <c r="A4152" s="178" t="s">
        <v>3452</v>
      </c>
      <c r="B4152" s="178" t="s">
        <v>3571</v>
      </c>
      <c r="C4152" s="178" t="s">
        <v>565</v>
      </c>
      <c r="D4152" s="178" t="s">
        <v>566</v>
      </c>
      <c r="E4152" s="181">
        <v>3899.9124101215712</v>
      </c>
      <c r="F4152" s="181">
        <v>3925.3207717008472</v>
      </c>
      <c r="G4152" s="181">
        <v>3947.9817074482353</v>
      </c>
      <c r="H4152" s="181">
        <v>3971.0542194895006</v>
      </c>
      <c r="I4152" s="181">
        <v>3994.7427972141477</v>
      </c>
      <c r="J4152" s="182">
        <v>4019.1094188961306</v>
      </c>
      <c r="K4152" s="181">
        <v>4044.2440050856194</v>
      </c>
      <c r="L4152" s="181">
        <v>4070.2584288110629</v>
      </c>
      <c r="M4152" s="181">
        <v>4097.0776006661126</v>
      </c>
      <c r="N4152" s="181">
        <v>4124.5660688270982</v>
      </c>
      <c r="O4152" s="181">
        <v>4152.5988248673921</v>
      </c>
      <c r="P4152" s="181">
        <v>4181.1937637321516</v>
      </c>
      <c r="Q4152" s="181">
        <v>4210.3185593208727</v>
      </c>
      <c r="R4152" s="181">
        <v>4239.6268813938914</v>
      </c>
      <c r="S4152" s="181">
        <v>4268.8659761774243</v>
      </c>
      <c r="T4152" s="181">
        <v>4297.9813516291624</v>
      </c>
      <c r="U4152" s="181">
        <v>4326.7092782323361</v>
      </c>
      <c r="V4152" s="181">
        <v>4354.6295265952995</v>
      </c>
      <c r="W4152" s="181">
        <v>4381.5693616850103</v>
      </c>
      <c r="X4152" s="181">
        <v>4407.3652812811106</v>
      </c>
      <c r="Y4152" s="181">
        <v>4431.9188343936285</v>
      </c>
    </row>
    <row r="4153" spans="1:25" x14ac:dyDescent="0.25">
      <c r="A4153" s="178" t="s">
        <v>3452</v>
      </c>
      <c r="B4153" s="178" t="s">
        <v>3572</v>
      </c>
      <c r="C4153" s="178" t="s">
        <v>565</v>
      </c>
      <c r="D4153" s="178" t="s">
        <v>566</v>
      </c>
      <c r="E4153" s="181">
        <v>18748.585204788174</v>
      </c>
      <c r="F4153" s="181">
        <v>18627.492485095452</v>
      </c>
      <c r="G4153" s="181">
        <v>18537.234113146453</v>
      </c>
      <c r="H4153" s="181">
        <v>18482.416859064786</v>
      </c>
      <c r="I4153" s="181">
        <v>18456.446688510263</v>
      </c>
      <c r="J4153" s="182">
        <v>18453.906267614722</v>
      </c>
      <c r="K4153" s="181">
        <v>18470.776397664446</v>
      </c>
      <c r="L4153" s="181">
        <v>18504.106766739646</v>
      </c>
      <c r="M4153" s="181">
        <v>18550.904091627424</v>
      </c>
      <c r="N4153" s="181">
        <v>18609.023634219389</v>
      </c>
      <c r="O4153" s="181">
        <v>18676.792503577137</v>
      </c>
      <c r="P4153" s="181">
        <v>18753.462427540275</v>
      </c>
      <c r="Q4153" s="181">
        <v>18838.339913842312</v>
      </c>
      <c r="R4153" s="181">
        <v>18929.549784780091</v>
      </c>
      <c r="S4153" s="181">
        <v>19025.844045661383</v>
      </c>
      <c r="T4153" s="181">
        <v>19125.931089501923</v>
      </c>
      <c r="U4153" s="181">
        <v>19227.673663268939</v>
      </c>
      <c r="V4153" s="181">
        <v>19329.244881150047</v>
      </c>
      <c r="W4153" s="181">
        <v>19429.918841114846</v>
      </c>
      <c r="X4153" s="181">
        <v>19528.823202641404</v>
      </c>
      <c r="Y4153" s="181">
        <v>19624.24778722259</v>
      </c>
    </row>
    <row r="4154" spans="1:25" x14ac:dyDescent="0.25">
      <c r="A4154" s="178" t="s">
        <v>3452</v>
      </c>
      <c r="B4154" s="178" t="s">
        <v>3573</v>
      </c>
      <c r="C4154" s="178" t="s">
        <v>565</v>
      </c>
      <c r="D4154" s="178" t="s">
        <v>566</v>
      </c>
      <c r="E4154" s="181">
        <v>435.92088259358985</v>
      </c>
      <c r="F4154" s="181">
        <v>437.78771713524566</v>
      </c>
      <c r="G4154" s="181">
        <v>437.79972463406347</v>
      </c>
      <c r="H4154" s="181">
        <v>436.5925415718466</v>
      </c>
      <c r="I4154" s="181">
        <v>434.49553706007373</v>
      </c>
      <c r="J4154" s="182">
        <v>431.75832111052546</v>
      </c>
      <c r="K4154" s="181">
        <v>428.57686936208376</v>
      </c>
      <c r="L4154" s="181">
        <v>425.09636121703505</v>
      </c>
      <c r="M4154" s="181">
        <v>421.41737074721203</v>
      </c>
      <c r="N4154" s="181">
        <v>417.59972619256212</v>
      </c>
      <c r="O4154" s="181">
        <v>413.70831088385586</v>
      </c>
      <c r="P4154" s="181">
        <v>409.79922097919928</v>
      </c>
      <c r="Q4154" s="181">
        <v>405.90966605352537</v>
      </c>
      <c r="R4154" s="181">
        <v>402.04554344253006</v>
      </c>
      <c r="S4154" s="181">
        <v>398.21658744125148</v>
      </c>
      <c r="T4154" s="181">
        <v>394.41899519994087</v>
      </c>
      <c r="U4154" s="181">
        <v>390.67938522749694</v>
      </c>
      <c r="V4154" s="181">
        <v>387.02762374058329</v>
      </c>
      <c r="W4154" s="181">
        <v>383.44891711292212</v>
      </c>
      <c r="X4154" s="181">
        <v>379.93153828092522</v>
      </c>
      <c r="Y4154" s="181">
        <v>376.44225188163801</v>
      </c>
    </row>
    <row r="4155" spans="1:25" x14ac:dyDescent="0.25">
      <c r="A4155" s="178" t="s">
        <v>3452</v>
      </c>
      <c r="B4155" s="178" t="s">
        <v>3574</v>
      </c>
      <c r="C4155" s="178" t="s">
        <v>565</v>
      </c>
      <c r="D4155" s="178" t="s">
        <v>566</v>
      </c>
      <c r="E4155" s="181">
        <v>1542.5803746809779</v>
      </c>
      <c r="F4155" s="181">
        <v>1565.70301051909</v>
      </c>
      <c r="G4155" s="181">
        <v>1581.802806503084</v>
      </c>
      <c r="H4155" s="181">
        <v>1593.3072012802011</v>
      </c>
      <c r="I4155" s="181">
        <v>1601.397193630268</v>
      </c>
      <c r="J4155" s="182">
        <v>1606.933954774649</v>
      </c>
      <c r="K4155" s="181">
        <v>1610.5954109316349</v>
      </c>
      <c r="L4155" s="181">
        <v>1612.9074381323042</v>
      </c>
      <c r="M4155" s="181">
        <v>1614.218686251975</v>
      </c>
      <c r="N4155" s="181">
        <v>1614.7723347296562</v>
      </c>
      <c r="O4155" s="181">
        <v>1614.7551081493762</v>
      </c>
      <c r="P4155" s="181">
        <v>1614.3792745633159</v>
      </c>
      <c r="Q4155" s="181">
        <v>1613.8326858632188</v>
      </c>
      <c r="R4155" s="181">
        <v>1613.1934825578232</v>
      </c>
      <c r="S4155" s="181">
        <v>1612.5658818543193</v>
      </c>
      <c r="T4155" s="181">
        <v>1611.9392561010939</v>
      </c>
      <c r="U4155" s="181">
        <v>1611.2730996492096</v>
      </c>
      <c r="V4155" s="181">
        <v>1610.6147122524503</v>
      </c>
      <c r="W4155" s="181">
        <v>1610.0219611812036</v>
      </c>
      <c r="X4155" s="181">
        <v>1609.5474557342598</v>
      </c>
      <c r="Y4155" s="181">
        <v>1609.0744529034773</v>
      </c>
    </row>
    <row r="4156" spans="1:25" x14ac:dyDescent="0.25">
      <c r="A4156" s="178" t="s">
        <v>3452</v>
      </c>
      <c r="B4156" s="178" t="s">
        <v>3575</v>
      </c>
      <c r="C4156" s="178" t="s">
        <v>218</v>
      </c>
      <c r="D4156" s="178" t="s">
        <v>3576</v>
      </c>
      <c r="E4156" s="181">
        <v>3559.9015615751887</v>
      </c>
      <c r="F4156" s="181">
        <v>3647.5911011742573</v>
      </c>
      <c r="G4156" s="181">
        <v>3720.4475017551408</v>
      </c>
      <c r="H4156" s="181">
        <v>3782.9727989483154</v>
      </c>
      <c r="I4156" s="181">
        <v>3837.1504147084202</v>
      </c>
      <c r="J4156" s="182">
        <v>3884.3441053571714</v>
      </c>
      <c r="K4156" s="181">
        <v>3925.7162264819626</v>
      </c>
      <c r="L4156" s="181">
        <v>3962.2519001921273</v>
      </c>
      <c r="M4156" s="181">
        <v>3994.6146950995317</v>
      </c>
      <c r="N4156" s="181">
        <v>4023.3386352990856</v>
      </c>
      <c r="O4156" s="181">
        <v>4048.7897379462588</v>
      </c>
      <c r="P4156" s="181">
        <v>4071.4931224876823</v>
      </c>
      <c r="Q4156" s="181">
        <v>4091.941858773333</v>
      </c>
      <c r="R4156" s="181">
        <v>4110.3180039992603</v>
      </c>
      <c r="S4156" s="181">
        <v>4126.789388562127</v>
      </c>
      <c r="T4156" s="181">
        <v>4141.2719473200541</v>
      </c>
      <c r="U4156" s="181">
        <v>4154.0869493424498</v>
      </c>
      <c r="V4156" s="181">
        <v>4165.7250726995135</v>
      </c>
      <c r="W4156" s="181">
        <v>4176.2552036009456</v>
      </c>
      <c r="X4156" s="181">
        <v>4185.6703338414864</v>
      </c>
      <c r="Y4156" s="181">
        <v>4193.6304879432728</v>
      </c>
    </row>
    <row r="4157" spans="1:25" x14ac:dyDescent="0.25">
      <c r="A4157" s="178" t="s">
        <v>3452</v>
      </c>
      <c r="B4157" s="178" t="s">
        <v>3575</v>
      </c>
      <c r="C4157" s="178" t="s">
        <v>240</v>
      </c>
      <c r="D4157" s="178" t="s">
        <v>241</v>
      </c>
      <c r="E4157" s="181">
        <v>257.97860103854435</v>
      </c>
      <c r="F4157" s="181">
        <v>262.37345009115239</v>
      </c>
      <c r="G4157" s="181">
        <v>265.62990293289789</v>
      </c>
      <c r="H4157" s="181">
        <v>268.09150065697861</v>
      </c>
      <c r="I4157" s="181">
        <v>269.91479789962932</v>
      </c>
      <c r="J4157" s="182">
        <v>271.20869677010364</v>
      </c>
      <c r="K4157" s="181">
        <v>272.06511765077215</v>
      </c>
      <c r="L4157" s="181">
        <v>272.56123387623194</v>
      </c>
      <c r="M4157" s="181">
        <v>272.75011592578056</v>
      </c>
      <c r="N4157" s="181">
        <v>272.67459734476739</v>
      </c>
      <c r="O4157" s="181">
        <v>272.3650391205295</v>
      </c>
      <c r="P4157" s="181">
        <v>271.86161147448439</v>
      </c>
      <c r="Q4157" s="181">
        <v>271.20124564576679</v>
      </c>
      <c r="R4157" s="181">
        <v>270.3993811030316</v>
      </c>
      <c r="S4157" s="181">
        <v>269.47012220940024</v>
      </c>
      <c r="T4157" s="181">
        <v>268.41087569611415</v>
      </c>
      <c r="U4157" s="181">
        <v>267.24524411012248</v>
      </c>
      <c r="V4157" s="181">
        <v>266.00699138993656</v>
      </c>
      <c r="W4157" s="181">
        <v>264.70218184859954</v>
      </c>
      <c r="X4157" s="181">
        <v>263.33195026686491</v>
      </c>
      <c r="Y4157" s="181">
        <v>261.8766283666908</v>
      </c>
    </row>
    <row r="4158" spans="1:25" x14ac:dyDescent="0.25">
      <c r="A4158" s="178" t="s">
        <v>3452</v>
      </c>
      <c r="B4158" s="178" t="s">
        <v>3577</v>
      </c>
      <c r="C4158" s="178" t="s">
        <v>565</v>
      </c>
      <c r="D4158" s="178" t="s">
        <v>566</v>
      </c>
      <c r="E4158" s="181">
        <v>1745.4333438799354</v>
      </c>
      <c r="F4158" s="181">
        <v>1794.523508458439</v>
      </c>
      <c r="G4158" s="181">
        <v>1831.6455828975297</v>
      </c>
      <c r="H4158" s="181">
        <v>1861.2477305230636</v>
      </c>
      <c r="I4158" s="181">
        <v>1885.5372228400497</v>
      </c>
      <c r="J4158" s="182">
        <v>1906.1448857441499</v>
      </c>
      <c r="K4158" s="181">
        <v>1924.2965694503735</v>
      </c>
      <c r="L4158" s="181">
        <v>1940.8904280579495</v>
      </c>
      <c r="M4158" s="181">
        <v>1956.471466858955</v>
      </c>
      <c r="N4158" s="181">
        <v>1971.378767033128</v>
      </c>
      <c r="O4158" s="181">
        <v>1985.8349406674452</v>
      </c>
      <c r="P4158" s="181">
        <v>2000.0177793461489</v>
      </c>
      <c r="Q4158" s="181">
        <v>2014.0063427714658</v>
      </c>
      <c r="R4158" s="181">
        <v>2027.6860293234008</v>
      </c>
      <c r="S4158" s="181">
        <v>2040.9596485097677</v>
      </c>
      <c r="T4158" s="181">
        <v>2053.732189054811</v>
      </c>
      <c r="U4158" s="181">
        <v>2065.8898817347686</v>
      </c>
      <c r="V4158" s="181">
        <v>2077.3192822167011</v>
      </c>
      <c r="W4158" s="181">
        <v>2087.9409590566133</v>
      </c>
      <c r="X4158" s="181">
        <v>2097.6831541150791</v>
      </c>
      <c r="Y4158" s="181">
        <v>2106.4296655833423</v>
      </c>
    </row>
    <row r="4159" spans="1:25" x14ac:dyDescent="0.25">
      <c r="A4159" s="178" t="s">
        <v>3452</v>
      </c>
      <c r="B4159" s="178" t="s">
        <v>3578</v>
      </c>
      <c r="C4159" s="178" t="s">
        <v>565</v>
      </c>
      <c r="D4159" s="178" t="s">
        <v>566</v>
      </c>
      <c r="E4159" s="181">
        <v>2850.4801181602679</v>
      </c>
      <c r="F4159" s="181">
        <v>2810.8099085996992</v>
      </c>
      <c r="G4159" s="181">
        <v>2777.9648722506126</v>
      </c>
      <c r="H4159" s="181">
        <v>2751.8304725014091</v>
      </c>
      <c r="I4159" s="181">
        <v>2731.045433409874</v>
      </c>
      <c r="J4159" s="182">
        <v>2714.5542382128506</v>
      </c>
      <c r="K4159" s="181">
        <v>2701.6101659517481</v>
      </c>
      <c r="L4159" s="181">
        <v>2691.688022206863</v>
      </c>
      <c r="M4159" s="181">
        <v>2684.3041467126513</v>
      </c>
      <c r="N4159" s="181">
        <v>2679.0692672276041</v>
      </c>
      <c r="O4159" s="181">
        <v>2675.6873302626482</v>
      </c>
      <c r="P4159" s="181">
        <v>2674.0177067379946</v>
      </c>
      <c r="Q4159" s="181">
        <v>2673.9365155958631</v>
      </c>
      <c r="R4159" s="181">
        <v>2675.1662927382231</v>
      </c>
      <c r="S4159" s="181">
        <v>2677.521387267891</v>
      </c>
      <c r="T4159" s="181">
        <v>2680.8886130307646</v>
      </c>
      <c r="U4159" s="181">
        <v>2684.9571012677598</v>
      </c>
      <c r="V4159" s="181">
        <v>2689.3715195820723</v>
      </c>
      <c r="W4159" s="181">
        <v>2693.9920546118478</v>
      </c>
      <c r="X4159" s="181">
        <v>2698.6982789887634</v>
      </c>
      <c r="Y4159" s="181">
        <v>2703.359690019287</v>
      </c>
    </row>
    <row r="4160" spans="1:25" x14ac:dyDescent="0.25">
      <c r="A4160" s="178" t="s">
        <v>3452</v>
      </c>
      <c r="B4160" s="178" t="s">
        <v>3579</v>
      </c>
      <c r="C4160" s="178" t="s">
        <v>218</v>
      </c>
      <c r="D4160" s="178" t="s">
        <v>3580</v>
      </c>
      <c r="E4160" s="181">
        <v>3970.1301806474698</v>
      </c>
      <c r="F4160" s="181">
        <v>3935.1109528679312</v>
      </c>
      <c r="G4160" s="181">
        <v>3902.437935653682</v>
      </c>
      <c r="H4160" s="181">
        <v>3873.5878296514688</v>
      </c>
      <c r="I4160" s="181">
        <v>3847.7009727964223</v>
      </c>
      <c r="J4160" s="182">
        <v>3823.967139992621</v>
      </c>
      <c r="K4160" s="181">
        <v>3801.8180739596514</v>
      </c>
      <c r="L4160" s="181">
        <v>3780.8716655465864</v>
      </c>
      <c r="M4160" s="181">
        <v>3760.7188469127163</v>
      </c>
      <c r="N4160" s="181">
        <v>3740.9838279002875</v>
      </c>
      <c r="O4160" s="181">
        <v>3721.3856967055367</v>
      </c>
      <c r="P4160" s="181">
        <v>3701.8611120959508</v>
      </c>
      <c r="Q4160" s="181">
        <v>3682.3537836816217</v>
      </c>
      <c r="R4160" s="181">
        <v>3662.5877043615369</v>
      </c>
      <c r="S4160" s="181">
        <v>3642.390634247834</v>
      </c>
      <c r="T4160" s="181">
        <v>3621.7054582487444</v>
      </c>
      <c r="U4160" s="181">
        <v>3600.4685756533677</v>
      </c>
      <c r="V4160" s="181">
        <v>3578.5525528391977</v>
      </c>
      <c r="W4160" s="181">
        <v>3555.8810004454531</v>
      </c>
      <c r="X4160" s="181">
        <v>3532.4038360783452</v>
      </c>
      <c r="Y4160" s="181">
        <v>3508.0740398605112</v>
      </c>
    </row>
    <row r="4161" spans="1:25" x14ac:dyDescent="0.25">
      <c r="A4161" s="178" t="s">
        <v>3452</v>
      </c>
      <c r="B4161" s="178" t="s">
        <v>3579</v>
      </c>
      <c r="C4161" s="178" t="s">
        <v>240</v>
      </c>
      <c r="D4161" s="178" t="s">
        <v>241</v>
      </c>
      <c r="E4161" s="181">
        <v>5620.9647619044126</v>
      </c>
      <c r="F4161" s="181">
        <v>5642.9861451558254</v>
      </c>
      <c r="G4161" s="181">
        <v>5668.0528811592749</v>
      </c>
      <c r="H4161" s="181">
        <v>5698.4557864927074</v>
      </c>
      <c r="I4161" s="181">
        <v>5733.1192498555365</v>
      </c>
      <c r="J4161" s="182">
        <v>5770.9817450148848</v>
      </c>
      <c r="K4161" s="181">
        <v>5811.2929185235198</v>
      </c>
      <c r="L4161" s="181">
        <v>5853.5490067964074</v>
      </c>
      <c r="M4161" s="181">
        <v>5897.1758138120103</v>
      </c>
      <c r="N4161" s="181">
        <v>5941.6207365571145</v>
      </c>
      <c r="O4161" s="181">
        <v>5986.454233463046</v>
      </c>
      <c r="P4161" s="181">
        <v>6031.5785772234522</v>
      </c>
      <c r="Q4161" s="181">
        <v>6076.9024839172889</v>
      </c>
      <c r="R4161" s="181">
        <v>6121.9626540168765</v>
      </c>
      <c r="S4161" s="181">
        <v>6166.4476676813092</v>
      </c>
      <c r="T4161" s="181">
        <v>6210.2279848919761</v>
      </c>
      <c r="U4161" s="181">
        <v>6253.1569291846381</v>
      </c>
      <c r="V4161" s="181">
        <v>6294.9689056014467</v>
      </c>
      <c r="W4161" s="181">
        <v>6335.476657993745</v>
      </c>
      <c r="X4161" s="181">
        <v>6374.5320791601644</v>
      </c>
      <c r="Y4161" s="181">
        <v>6411.9865226745096</v>
      </c>
    </row>
    <row r="4162" spans="1:25" x14ac:dyDescent="0.25">
      <c r="A4162" s="178" t="s">
        <v>3452</v>
      </c>
      <c r="B4162" s="178" t="s">
        <v>3581</v>
      </c>
      <c r="C4162" s="178" t="s">
        <v>755</v>
      </c>
      <c r="D4162" s="178" t="s">
        <v>3109</v>
      </c>
      <c r="E4162" s="181">
        <v>1916.8413498819143</v>
      </c>
      <c r="F4162" s="181">
        <v>1999.2059656348576</v>
      </c>
      <c r="G4162" s="181">
        <v>2070.7390268575896</v>
      </c>
      <c r="H4162" s="181">
        <v>2134.3571674503473</v>
      </c>
      <c r="I4162" s="181">
        <v>2191.6204486537458</v>
      </c>
      <c r="J4162" s="182">
        <v>2243.6948475331569</v>
      </c>
      <c r="K4162" s="181">
        <v>2291.5680150099806</v>
      </c>
      <c r="L4162" s="181">
        <v>2336.0752080214402</v>
      </c>
      <c r="M4162" s="181">
        <v>2377.8157735282698</v>
      </c>
      <c r="N4162" s="181">
        <v>2417.2404793891878</v>
      </c>
      <c r="O4162" s="181">
        <v>2454.7031594933828</v>
      </c>
      <c r="P4162" s="181">
        <v>2490.6277613912353</v>
      </c>
      <c r="Q4162" s="181">
        <v>2525.390596348785</v>
      </c>
      <c r="R4162" s="181">
        <v>2559.162842561273</v>
      </c>
      <c r="S4162" s="181">
        <v>2592.1303048834948</v>
      </c>
      <c r="T4162" s="181">
        <v>2624.4604038053362</v>
      </c>
      <c r="U4162" s="181">
        <v>2656.2703326690962</v>
      </c>
      <c r="V4162" s="181">
        <v>2687.6384290378055</v>
      </c>
      <c r="W4162" s="181">
        <v>2718.6399076564689</v>
      </c>
      <c r="X4162" s="181">
        <v>2749.3322087922793</v>
      </c>
      <c r="Y4162" s="181">
        <v>2779.6779900654765</v>
      </c>
    </row>
    <row r="4163" spans="1:25" x14ac:dyDescent="0.25">
      <c r="A4163" s="178" t="s">
        <v>3452</v>
      </c>
      <c r="B4163" s="178" t="s">
        <v>3581</v>
      </c>
      <c r="C4163" s="178" t="s">
        <v>240</v>
      </c>
      <c r="D4163" s="178" t="s">
        <v>241</v>
      </c>
      <c r="E4163" s="181">
        <v>4479.7518383917568</v>
      </c>
      <c r="F4163" s="181">
        <v>4615.7202335862175</v>
      </c>
      <c r="G4163" s="181">
        <v>4723.0382070094274</v>
      </c>
      <c r="H4163" s="181">
        <v>4809.2498331999668</v>
      </c>
      <c r="I4163" s="181">
        <v>4878.5385065276168</v>
      </c>
      <c r="J4163" s="182">
        <v>4934.0362459083344</v>
      </c>
      <c r="K4163" s="181">
        <v>4978.3502545020601</v>
      </c>
      <c r="L4163" s="181">
        <v>5013.6460248472195</v>
      </c>
      <c r="M4163" s="181">
        <v>5041.4934041435363</v>
      </c>
      <c r="N4163" s="181">
        <v>5063.0825653208922</v>
      </c>
      <c r="O4163" s="181">
        <v>5079.3516943155819</v>
      </c>
      <c r="P4163" s="181">
        <v>5091.3420957916233</v>
      </c>
      <c r="Q4163" s="181">
        <v>5099.9528967517817</v>
      </c>
      <c r="R4163" s="181">
        <v>5105.6340005647444</v>
      </c>
      <c r="S4163" s="181">
        <v>5108.8451416671451</v>
      </c>
      <c r="T4163" s="181">
        <v>5109.9904151791843</v>
      </c>
      <c r="U4163" s="181">
        <v>5109.3597692916483</v>
      </c>
      <c r="V4163" s="181">
        <v>5107.1569683876605</v>
      </c>
      <c r="W4163" s="181">
        <v>5103.5714963639293</v>
      </c>
      <c r="X4163" s="181">
        <v>5098.7519800865921</v>
      </c>
      <c r="Y4163" s="181">
        <v>5092.6673227741348</v>
      </c>
    </row>
    <row r="4164" spans="1:25" x14ac:dyDescent="0.25">
      <c r="A4164" s="178" t="s">
        <v>3452</v>
      </c>
      <c r="B4164" s="178" t="s">
        <v>3582</v>
      </c>
      <c r="C4164" s="178" t="s">
        <v>565</v>
      </c>
      <c r="D4164" s="178" t="s">
        <v>566</v>
      </c>
      <c r="E4164" s="181">
        <v>1486.2812228104663</v>
      </c>
      <c r="F4164" s="181">
        <v>1506.0798551588653</v>
      </c>
      <c r="G4164" s="181">
        <v>1519.9117576295469</v>
      </c>
      <c r="H4164" s="181">
        <v>1529.8975642430291</v>
      </c>
      <c r="I4164" s="181">
        <v>1537.0055575987569</v>
      </c>
      <c r="J4164" s="182">
        <v>1541.957679439686</v>
      </c>
      <c r="K4164" s="181">
        <v>1545.3210381916851</v>
      </c>
      <c r="L4164" s="181">
        <v>1547.5433817875439</v>
      </c>
      <c r="M4164" s="181">
        <v>1548.8907600872619</v>
      </c>
      <c r="N4164" s="181">
        <v>1549.6276022822829</v>
      </c>
      <c r="O4164" s="181">
        <v>1549.951858881594</v>
      </c>
      <c r="P4164" s="181">
        <v>1550.0722353619631</v>
      </c>
      <c r="Q4164" s="181">
        <v>1550.144034094573</v>
      </c>
      <c r="R4164" s="181">
        <v>1550.2001633699763</v>
      </c>
      <c r="S4164" s="181">
        <v>1550.3703431903621</v>
      </c>
      <c r="T4164" s="181">
        <v>1550.997594554786</v>
      </c>
      <c r="U4164" s="181">
        <v>1551.9621384962829</v>
      </c>
      <c r="V4164" s="181">
        <v>1552.906131319927</v>
      </c>
      <c r="W4164" s="181">
        <v>1553.8773432000753</v>
      </c>
      <c r="X4164" s="181">
        <v>1554.9700363438001</v>
      </c>
      <c r="Y4164" s="181">
        <v>1556.4473604140733</v>
      </c>
    </row>
    <row r="4165" spans="1:25" x14ac:dyDescent="0.25">
      <c r="A4165" s="178" t="s">
        <v>3452</v>
      </c>
      <c r="B4165" s="178" t="s">
        <v>3583</v>
      </c>
      <c r="C4165" s="178" t="s">
        <v>565</v>
      </c>
      <c r="D4165" s="178" t="s">
        <v>566</v>
      </c>
      <c r="E4165" s="181">
        <v>2366.880270827156</v>
      </c>
      <c r="F4165" s="181">
        <v>2381.0389215313717</v>
      </c>
      <c r="G4165" s="181">
        <v>2390.9151819531016</v>
      </c>
      <c r="H4165" s="181">
        <v>2399.0061076369502</v>
      </c>
      <c r="I4165" s="181">
        <v>2405.8647604729922</v>
      </c>
      <c r="J4165" s="182">
        <v>2411.8161497268702</v>
      </c>
      <c r="K4165" s="181">
        <v>2417.1129885466221</v>
      </c>
      <c r="L4165" s="181">
        <v>2421.9574789681815</v>
      </c>
      <c r="M4165" s="181">
        <v>2426.4128146538028</v>
      </c>
      <c r="N4165" s="181">
        <v>2430.5310704941298</v>
      </c>
      <c r="O4165" s="181">
        <v>2434.3724965790007</v>
      </c>
      <c r="P4165" s="181">
        <v>2438.0815910907932</v>
      </c>
      <c r="Q4165" s="181">
        <v>2441.7827503383037</v>
      </c>
      <c r="R4165" s="181">
        <v>2445.4468978270552</v>
      </c>
      <c r="S4165" s="181">
        <v>2449.135347098977</v>
      </c>
      <c r="T4165" s="181">
        <v>2452.920224836158</v>
      </c>
      <c r="U4165" s="181">
        <v>2456.6733801738483</v>
      </c>
      <c r="V4165" s="181">
        <v>2460.2527578724316</v>
      </c>
      <c r="W4165" s="181">
        <v>2463.6990857803148</v>
      </c>
      <c r="X4165" s="181">
        <v>2467.0650950977856</v>
      </c>
      <c r="Y4165" s="181">
        <v>2470.320485920126</v>
      </c>
    </row>
    <row r="4166" spans="1:25" x14ac:dyDescent="0.25">
      <c r="A4166" s="178" t="s">
        <v>3452</v>
      </c>
      <c r="B4166" s="178" t="s">
        <v>3584</v>
      </c>
      <c r="C4166" s="178" t="s">
        <v>565</v>
      </c>
      <c r="D4166" s="178" t="s">
        <v>566</v>
      </c>
      <c r="E4166" s="181">
        <v>421.29897464153834</v>
      </c>
      <c r="F4166" s="181">
        <v>420.62653914445195</v>
      </c>
      <c r="G4166" s="181">
        <v>419.28557965556075</v>
      </c>
      <c r="H4166" s="181">
        <v>417.61241903792268</v>
      </c>
      <c r="I4166" s="181">
        <v>415.71588175642404</v>
      </c>
      <c r="J4166" s="182">
        <v>413.68259342738702</v>
      </c>
      <c r="K4166" s="181">
        <v>411.5926083659354</v>
      </c>
      <c r="L4166" s="181">
        <v>409.51746037699201</v>
      </c>
      <c r="M4166" s="181">
        <v>407.53613492571401</v>
      </c>
      <c r="N4166" s="181">
        <v>405.60447439045237</v>
      </c>
      <c r="O4166" s="181">
        <v>403.74239157241726</v>
      </c>
      <c r="P4166" s="181">
        <v>401.97171845956211</v>
      </c>
      <c r="Q4166" s="181">
        <v>400.30416438583052</v>
      </c>
      <c r="R4166" s="181">
        <v>398.71984513897405</v>
      </c>
      <c r="S4166" s="181">
        <v>397.19358504510183</v>
      </c>
      <c r="T4166" s="181">
        <v>395.68229313765897</v>
      </c>
      <c r="U4166" s="181">
        <v>394.19184827122547</v>
      </c>
      <c r="V4166" s="181">
        <v>392.74783147699043</v>
      </c>
      <c r="W4166" s="181">
        <v>391.32116730230143</v>
      </c>
      <c r="X4166" s="181">
        <v>389.88119619454915</v>
      </c>
      <c r="Y4166" s="181">
        <v>388.36360823947348</v>
      </c>
    </row>
    <row r="4167" spans="1:25" x14ac:dyDescent="0.25">
      <c r="A4167" s="178" t="s">
        <v>3452</v>
      </c>
      <c r="B4167" s="178" t="s">
        <v>3585</v>
      </c>
      <c r="C4167" s="178" t="s">
        <v>565</v>
      </c>
      <c r="D4167" s="178" t="s">
        <v>566</v>
      </c>
      <c r="E4167" s="181">
        <v>2314.9599220448836</v>
      </c>
      <c r="F4167" s="181">
        <v>2298.4385191150836</v>
      </c>
      <c r="G4167" s="181">
        <v>2285.9196044191822</v>
      </c>
      <c r="H4167" s="181">
        <v>2277.8942210404657</v>
      </c>
      <c r="I4167" s="181">
        <v>2273.6182163113722</v>
      </c>
      <c r="J4167" s="182">
        <v>2272.5142112255908</v>
      </c>
      <c r="K4167" s="181">
        <v>2274.1567803607495</v>
      </c>
      <c r="L4167" s="181">
        <v>2278.2288505188772</v>
      </c>
      <c r="M4167" s="181">
        <v>2284.3888709122962</v>
      </c>
      <c r="N4167" s="181">
        <v>2292.3507319922182</v>
      </c>
      <c r="O4167" s="181">
        <v>2301.9037877090341</v>
      </c>
      <c r="P4167" s="181">
        <v>2312.9347428372262</v>
      </c>
      <c r="Q4167" s="181">
        <v>2325.3251091825787</v>
      </c>
      <c r="R4167" s="181">
        <v>2338.7932782231765</v>
      </c>
      <c r="S4167" s="181">
        <v>2353.0930820698259</v>
      </c>
      <c r="T4167" s="181">
        <v>2368.000424316594</v>
      </c>
      <c r="U4167" s="181">
        <v>2383.161544814679</v>
      </c>
      <c r="V4167" s="181">
        <v>2398.2371020659566</v>
      </c>
      <c r="W4167" s="181">
        <v>2413.0692929643328</v>
      </c>
      <c r="X4167" s="181">
        <v>2427.4708469865564</v>
      </c>
      <c r="Y4167" s="181">
        <v>2441.185663958795</v>
      </c>
    </row>
    <row r="4168" spans="1:25" x14ac:dyDescent="0.25">
      <c r="A4168" s="178" t="s">
        <v>3452</v>
      </c>
      <c r="B4168" s="178" t="s">
        <v>3586</v>
      </c>
      <c r="C4168" s="178" t="s">
        <v>565</v>
      </c>
      <c r="D4168" s="178" t="s">
        <v>566</v>
      </c>
      <c r="E4168" s="181">
        <v>1471.8154668309319</v>
      </c>
      <c r="F4168" s="181">
        <v>1457.6117971811411</v>
      </c>
      <c r="G4168" s="181">
        <v>1447.8161470423156</v>
      </c>
      <c r="H4168" s="181">
        <v>1442.0489539527669</v>
      </c>
      <c r="I4168" s="181">
        <v>1439.375294031797</v>
      </c>
      <c r="J4168" s="182">
        <v>1439.0904881210463</v>
      </c>
      <c r="K4168" s="181">
        <v>1440.6949905630622</v>
      </c>
      <c r="L4168" s="181">
        <v>1443.836207517063</v>
      </c>
      <c r="M4168" s="181">
        <v>1448.1864231573306</v>
      </c>
      <c r="N4168" s="181">
        <v>1453.4502144222495</v>
      </c>
      <c r="O4168" s="181">
        <v>1459.4164444372991</v>
      </c>
      <c r="P4168" s="181">
        <v>1465.9733599603044</v>
      </c>
      <c r="Q4168" s="181">
        <v>1473.0296442528165</v>
      </c>
      <c r="R4168" s="181">
        <v>1480.4207421992051</v>
      </c>
      <c r="S4168" s="181">
        <v>1488.0376660453564</v>
      </c>
      <c r="T4168" s="181">
        <v>1495.8361100794782</v>
      </c>
      <c r="U4168" s="181">
        <v>1503.638384179302</v>
      </c>
      <c r="V4168" s="181">
        <v>1511.2390208603133</v>
      </c>
      <c r="W4168" s="181">
        <v>1518.5960601678466</v>
      </c>
      <c r="X4168" s="181">
        <v>1525.7022215053321</v>
      </c>
      <c r="Y4168" s="181">
        <v>1532.5529744139392</v>
      </c>
    </row>
    <row r="4169" spans="1:25" x14ac:dyDescent="0.25">
      <c r="A4169" s="178" t="s">
        <v>3452</v>
      </c>
      <c r="B4169" s="178" t="s">
        <v>3587</v>
      </c>
      <c r="C4169" s="178" t="s">
        <v>218</v>
      </c>
      <c r="D4169" s="178" t="s">
        <v>3588</v>
      </c>
      <c r="E4169" s="181">
        <v>103532.79637837852</v>
      </c>
      <c r="F4169" s="181">
        <v>104545.8613405846</v>
      </c>
      <c r="G4169" s="181">
        <v>105474.34361566346</v>
      </c>
      <c r="H4169" s="181">
        <v>106379.35821273176</v>
      </c>
      <c r="I4169" s="181">
        <v>107259.17931953675</v>
      </c>
      <c r="J4169" s="182">
        <v>108106.79986935649</v>
      </c>
      <c r="K4169" s="181">
        <v>108918.74391234829</v>
      </c>
      <c r="L4169" s="181">
        <v>109694.35164971226</v>
      </c>
      <c r="M4169" s="181">
        <v>110430.10900467138</v>
      </c>
      <c r="N4169" s="181">
        <v>111122.14962891066</v>
      </c>
      <c r="O4169" s="181">
        <v>111767.38960668055</v>
      </c>
      <c r="P4169" s="181">
        <v>112369.73766950195</v>
      </c>
      <c r="Q4169" s="181">
        <v>112933.80632487424</v>
      </c>
      <c r="R4169" s="181">
        <v>113457.31125265798</v>
      </c>
      <c r="S4169" s="181">
        <v>113940.28387866657</v>
      </c>
      <c r="T4169" s="181">
        <v>114381.61740503645</v>
      </c>
      <c r="U4169" s="181">
        <v>114784.91888808143</v>
      </c>
      <c r="V4169" s="181">
        <v>115154.94407660929</v>
      </c>
      <c r="W4169" s="181">
        <v>115492.05436282928</v>
      </c>
      <c r="X4169" s="181">
        <v>115796.43540057015</v>
      </c>
      <c r="Y4169" s="181">
        <v>116063.69840506274</v>
      </c>
    </row>
    <row r="4170" spans="1:25" x14ac:dyDescent="0.25">
      <c r="A4170" s="178" t="s">
        <v>3452</v>
      </c>
      <c r="B4170" s="178" t="s">
        <v>3587</v>
      </c>
      <c r="C4170" s="178" t="s">
        <v>545</v>
      </c>
      <c r="D4170" s="178" t="s">
        <v>3589</v>
      </c>
      <c r="E4170" s="181">
        <v>2350.106005602915</v>
      </c>
      <c r="F4170" s="181">
        <v>2397.699478456424</v>
      </c>
      <c r="G4170" s="181">
        <v>2444.067133020857</v>
      </c>
      <c r="H4170" s="181">
        <v>2490.5889736195995</v>
      </c>
      <c r="I4170" s="181">
        <v>2537.2166958405251</v>
      </c>
      <c r="J4170" s="182">
        <v>2583.7738489755234</v>
      </c>
      <c r="K4170" s="181">
        <v>2630.1620464251878</v>
      </c>
      <c r="L4170" s="181">
        <v>2676.3477559268595</v>
      </c>
      <c r="M4170" s="181">
        <v>2722.2259808015656</v>
      </c>
      <c r="N4170" s="181">
        <v>2767.6789045500927</v>
      </c>
      <c r="O4170" s="181">
        <v>2812.6038892345891</v>
      </c>
      <c r="P4170" s="181">
        <v>2857.0722816018256</v>
      </c>
      <c r="Q4170" s="181">
        <v>2901.1769773027786</v>
      </c>
      <c r="R4170" s="181">
        <v>2944.8361757319676</v>
      </c>
      <c r="S4170" s="181">
        <v>2988.0258140766728</v>
      </c>
      <c r="T4170" s="181">
        <v>3030.6911237915938</v>
      </c>
      <c r="U4170" s="181">
        <v>3072.9017236295504</v>
      </c>
      <c r="V4170" s="181">
        <v>3114.7616855370402</v>
      </c>
      <c r="W4170" s="181">
        <v>3156.2597525515944</v>
      </c>
      <c r="X4170" s="181">
        <v>3197.3797275600632</v>
      </c>
      <c r="Y4170" s="181">
        <v>3237.9775072169014</v>
      </c>
    </row>
    <row r="4171" spans="1:25" x14ac:dyDescent="0.25">
      <c r="A4171" s="178" t="s">
        <v>3452</v>
      </c>
      <c r="B4171" s="178" t="s">
        <v>3587</v>
      </c>
      <c r="C4171" s="178" t="s">
        <v>1482</v>
      </c>
      <c r="D4171" s="178" t="s">
        <v>2215</v>
      </c>
      <c r="E4171" s="181">
        <v>3429.0599095166722</v>
      </c>
      <c r="F4171" s="181">
        <v>3482.539400935098</v>
      </c>
      <c r="G4171" s="181">
        <v>3533.6870917628989</v>
      </c>
      <c r="H4171" s="181">
        <v>3584.5173735133885</v>
      </c>
      <c r="I4171" s="181">
        <v>3634.9618616702755</v>
      </c>
      <c r="J4171" s="182">
        <v>3684.7706866944309</v>
      </c>
      <c r="K4171" s="181">
        <v>3733.8093880050947</v>
      </c>
      <c r="L4171" s="181">
        <v>3782.0376658833738</v>
      </c>
      <c r="M4171" s="181">
        <v>3829.3155039625117</v>
      </c>
      <c r="N4171" s="181">
        <v>3875.4875714501923</v>
      </c>
      <c r="O4171" s="181">
        <v>3920.4226286466783</v>
      </c>
      <c r="P4171" s="181">
        <v>3964.2333564410465</v>
      </c>
      <c r="Q4171" s="181">
        <v>4007.0602773085539</v>
      </c>
      <c r="R4171" s="181">
        <v>4048.8012837991655</v>
      </c>
      <c r="S4171" s="181">
        <v>4089.4352571855839</v>
      </c>
      <c r="T4171" s="181">
        <v>4128.8997495609074</v>
      </c>
      <c r="U4171" s="181">
        <v>4167.302260881359</v>
      </c>
      <c r="V4171" s="181">
        <v>4204.7949681570281</v>
      </c>
      <c r="W4171" s="181">
        <v>4241.372407977582</v>
      </c>
      <c r="X4171" s="181">
        <v>4277.0227056740077</v>
      </c>
      <c r="Y4171" s="181">
        <v>4311.5639866936144</v>
      </c>
    </row>
    <row r="4172" spans="1:25" x14ac:dyDescent="0.25">
      <c r="A4172" s="178" t="s">
        <v>3452</v>
      </c>
      <c r="B4172" s="178" t="s">
        <v>3587</v>
      </c>
      <c r="C4172" s="178" t="s">
        <v>477</v>
      </c>
      <c r="D4172" s="178" t="s">
        <v>3590</v>
      </c>
      <c r="E4172" s="181">
        <v>3193.1340794431644</v>
      </c>
      <c r="F4172" s="181">
        <v>3221.6274652403431</v>
      </c>
      <c r="G4172" s="181">
        <v>3247.4656706979763</v>
      </c>
      <c r="H4172" s="181">
        <v>3272.5355022296239</v>
      </c>
      <c r="I4172" s="181">
        <v>3296.7858226742778</v>
      </c>
      <c r="J4172" s="182">
        <v>3320.0034832431033</v>
      </c>
      <c r="K4172" s="181">
        <v>3342.0844156659514</v>
      </c>
      <c r="L4172" s="181">
        <v>3363.0112489282042</v>
      </c>
      <c r="M4172" s="181">
        <v>3382.6792443784511</v>
      </c>
      <c r="N4172" s="181">
        <v>3400.9732443159514</v>
      </c>
      <c r="O4172" s="181">
        <v>3417.8024160137579</v>
      </c>
      <c r="P4172" s="181">
        <v>3433.2898926403486</v>
      </c>
      <c r="Q4172" s="181">
        <v>3447.5798779220427</v>
      </c>
      <c r="R4172" s="181">
        <v>3460.6057263822045</v>
      </c>
      <c r="S4172" s="181">
        <v>3472.3715984067853</v>
      </c>
      <c r="T4172" s="181">
        <v>3482.8469874849657</v>
      </c>
      <c r="U4172" s="181">
        <v>3492.1449080641478</v>
      </c>
      <c r="V4172" s="181">
        <v>3500.412911747952</v>
      </c>
      <c r="W4172" s="181">
        <v>3507.6645885274074</v>
      </c>
      <c r="X4172" s="181">
        <v>3513.9081536028766</v>
      </c>
      <c r="Y4172" s="181">
        <v>3519.0131030810958</v>
      </c>
    </row>
    <row r="4173" spans="1:25" x14ac:dyDescent="0.25">
      <c r="A4173" s="178" t="s">
        <v>3452</v>
      </c>
      <c r="B4173" s="178" t="s">
        <v>3587</v>
      </c>
      <c r="C4173" s="178" t="s">
        <v>240</v>
      </c>
      <c r="D4173" s="178" t="s">
        <v>241</v>
      </c>
      <c r="E4173" s="181">
        <v>45896.72624442941</v>
      </c>
      <c r="F4173" s="181">
        <v>46226.825392676794</v>
      </c>
      <c r="G4173" s="181">
        <v>46521.103045599375</v>
      </c>
      <c r="H4173" s="181">
        <v>46806.799340317739</v>
      </c>
      <c r="I4173" s="181">
        <v>47083.299772788312</v>
      </c>
      <c r="J4173" s="182">
        <v>47347.679402212139</v>
      </c>
      <c r="K4173" s="181">
        <v>47598.578854253225</v>
      </c>
      <c r="L4173" s="181">
        <v>47835.873871421369</v>
      </c>
      <c r="M4173" s="181">
        <v>48058.193966367937</v>
      </c>
      <c r="N4173" s="181">
        <v>48264.021279023298</v>
      </c>
      <c r="O4173" s="181">
        <v>48452.182863099566</v>
      </c>
      <c r="P4173" s="181">
        <v>48624.533689290169</v>
      </c>
      <c r="Q4173" s="181">
        <v>48783.212728505903</v>
      </c>
      <c r="R4173" s="181">
        <v>48927.36415665222</v>
      </c>
      <c r="S4173" s="181">
        <v>49057.129252646242</v>
      </c>
      <c r="T4173" s="181">
        <v>49172.153288621768</v>
      </c>
      <c r="U4173" s="181">
        <v>49274.101308479665</v>
      </c>
      <c r="V4173" s="181">
        <v>49365.115625640261</v>
      </c>
      <c r="W4173" s="181">
        <v>49445.440761838552</v>
      </c>
      <c r="X4173" s="181">
        <v>49515.240473902959</v>
      </c>
      <c r="Y4173" s="181">
        <v>49572.719597462506</v>
      </c>
    </row>
    <row r="4174" spans="1:25" x14ac:dyDescent="0.25">
      <c r="A4174" s="178" t="s">
        <v>3452</v>
      </c>
      <c r="B4174" s="178" t="s">
        <v>3591</v>
      </c>
      <c r="C4174" s="178" t="s">
        <v>218</v>
      </c>
      <c r="D4174" s="178" t="s">
        <v>3592</v>
      </c>
      <c r="E4174" s="181">
        <v>4311.9041205797275</v>
      </c>
      <c r="F4174" s="181">
        <v>4398.0837015900524</v>
      </c>
      <c r="G4174" s="181">
        <v>4482.3637438720789</v>
      </c>
      <c r="H4174" s="181">
        <v>4568.4647257461165</v>
      </c>
      <c r="I4174" s="181">
        <v>4656.3261206471807</v>
      </c>
      <c r="J4174" s="182">
        <v>4745.6472769366792</v>
      </c>
      <c r="K4174" s="181">
        <v>4836.1980000728645</v>
      </c>
      <c r="L4174" s="181">
        <v>4927.8276378468981</v>
      </c>
      <c r="M4174" s="181">
        <v>5020.2002760142868</v>
      </c>
      <c r="N4174" s="181">
        <v>5112.9474181905025</v>
      </c>
      <c r="O4174" s="181">
        <v>5205.7779951314224</v>
      </c>
      <c r="P4174" s="181">
        <v>5298.6532942264776</v>
      </c>
      <c r="Q4174" s="181">
        <v>5391.5503655398979</v>
      </c>
      <c r="R4174" s="181">
        <v>5484.1227738631451</v>
      </c>
      <c r="S4174" s="181">
        <v>5576.1936913418067</v>
      </c>
      <c r="T4174" s="181">
        <v>5667.5414442315769</v>
      </c>
      <c r="U4174" s="181">
        <v>5757.9385550692987</v>
      </c>
      <c r="V4174" s="181">
        <v>5847.2443469758346</v>
      </c>
      <c r="W4174" s="181">
        <v>5935.3733980264906</v>
      </c>
      <c r="X4174" s="181">
        <v>6022.2742317303482</v>
      </c>
      <c r="Y4174" s="181">
        <v>6107.643417733937</v>
      </c>
    </row>
    <row r="4175" spans="1:25" x14ac:dyDescent="0.25">
      <c r="A4175" s="178" t="s">
        <v>3452</v>
      </c>
      <c r="B4175" s="178" t="s">
        <v>3591</v>
      </c>
      <c r="C4175" s="178" t="s">
        <v>240</v>
      </c>
      <c r="D4175" s="178" t="s">
        <v>241</v>
      </c>
      <c r="E4175" s="181">
        <v>4523.6312350935577</v>
      </c>
      <c r="F4175" s="181">
        <v>4486.6697704086364</v>
      </c>
      <c r="G4175" s="181">
        <v>4446.4173938806634</v>
      </c>
      <c r="H4175" s="181">
        <v>4406.7247437775477</v>
      </c>
      <c r="I4175" s="181">
        <v>4367.4863316664441</v>
      </c>
      <c r="J4175" s="182">
        <v>4328.3875275098944</v>
      </c>
      <c r="K4175" s="181">
        <v>4289.2096123964438</v>
      </c>
      <c r="L4175" s="181">
        <v>4249.826721511552</v>
      </c>
      <c r="M4175" s="181">
        <v>4209.972641765813</v>
      </c>
      <c r="N4175" s="181">
        <v>4169.3857068014377</v>
      </c>
      <c r="O4175" s="181">
        <v>4127.8975169643309</v>
      </c>
      <c r="P4175" s="181">
        <v>4085.5570851231787</v>
      </c>
      <c r="Q4175" s="181">
        <v>4042.4249217398356</v>
      </c>
      <c r="R4175" s="181">
        <v>3998.3239779335536</v>
      </c>
      <c r="S4175" s="181">
        <v>3953.221783114097</v>
      </c>
      <c r="T4175" s="181">
        <v>3907.0642229697355</v>
      </c>
      <c r="U4175" s="181">
        <v>3859.8052096067468</v>
      </c>
      <c r="V4175" s="181">
        <v>3811.466623122421</v>
      </c>
      <c r="W4175" s="181">
        <v>3762.1095752145593</v>
      </c>
      <c r="X4175" s="181">
        <v>3711.8159956979612</v>
      </c>
      <c r="Y4175" s="181">
        <v>3660.5142460517372</v>
      </c>
    </row>
    <row r="4176" spans="1:25" x14ac:dyDescent="0.25">
      <c r="A4176" s="178" t="s">
        <v>3452</v>
      </c>
      <c r="B4176" s="178" t="s">
        <v>3593</v>
      </c>
      <c r="C4176" s="178" t="s">
        <v>565</v>
      </c>
      <c r="D4176" s="178" t="s">
        <v>566</v>
      </c>
      <c r="E4176" s="181">
        <v>612.51275636462981</v>
      </c>
      <c r="F4176" s="181">
        <v>614.49559690521653</v>
      </c>
      <c r="G4176" s="181">
        <v>614.55887523580202</v>
      </c>
      <c r="H4176" s="181">
        <v>613.61732252785521</v>
      </c>
      <c r="I4176" s="181">
        <v>612.04013957239363</v>
      </c>
      <c r="J4176" s="182">
        <v>610.09581256368119</v>
      </c>
      <c r="K4176" s="181">
        <v>607.99905847059324</v>
      </c>
      <c r="L4176" s="181">
        <v>605.91760968009976</v>
      </c>
      <c r="M4176" s="181">
        <v>603.95855413573747</v>
      </c>
      <c r="N4176" s="181">
        <v>602.19594067055323</v>
      </c>
      <c r="O4176" s="181">
        <v>600.69233549912212</v>
      </c>
      <c r="P4176" s="181">
        <v>599.50950591318508</v>
      </c>
      <c r="Q4176" s="181">
        <v>598.68941284457583</v>
      </c>
      <c r="R4176" s="181">
        <v>598.21655240382427</v>
      </c>
      <c r="S4176" s="181">
        <v>598.05823740058474</v>
      </c>
      <c r="T4176" s="181">
        <v>598.07692543481926</v>
      </c>
      <c r="U4176" s="181">
        <v>598.2227226034945</v>
      </c>
      <c r="V4176" s="181">
        <v>598.54531449619913</v>
      </c>
      <c r="W4176" s="181">
        <v>598.99686902837311</v>
      </c>
      <c r="X4176" s="181">
        <v>599.51661443659748</v>
      </c>
      <c r="Y4176" s="181">
        <v>599.91816053804735</v>
      </c>
    </row>
    <row r="4177" spans="1:25" x14ac:dyDescent="0.25">
      <c r="A4177" s="178" t="s">
        <v>3452</v>
      </c>
      <c r="B4177" s="178" t="s">
        <v>3594</v>
      </c>
      <c r="C4177" s="178" t="s">
        <v>565</v>
      </c>
      <c r="D4177" s="178" t="s">
        <v>566</v>
      </c>
      <c r="E4177" s="181">
        <v>2577.6944298655367</v>
      </c>
      <c r="F4177" s="181">
        <v>2660.3365813777564</v>
      </c>
      <c r="G4177" s="181">
        <v>2726.7243549531368</v>
      </c>
      <c r="H4177" s="181">
        <v>2781.7597357700442</v>
      </c>
      <c r="I4177" s="181">
        <v>2827.8899552170437</v>
      </c>
      <c r="J4177" s="182">
        <v>2866.931031562026</v>
      </c>
      <c r="K4177" s="181">
        <v>2900.3606391939429</v>
      </c>
      <c r="L4177" s="181">
        <v>2929.385875425141</v>
      </c>
      <c r="M4177" s="181">
        <v>2954.836712161733</v>
      </c>
      <c r="N4177" s="181">
        <v>2977.3324476289258</v>
      </c>
      <c r="O4177" s="181">
        <v>2997.3199634195043</v>
      </c>
      <c r="P4177" s="181">
        <v>3015.291848969573</v>
      </c>
      <c r="Q4177" s="181">
        <v>3031.6476274579427</v>
      </c>
      <c r="R4177" s="181">
        <v>3046.4991753617687</v>
      </c>
      <c r="S4177" s="181">
        <v>3059.9368891133804</v>
      </c>
      <c r="T4177" s="181">
        <v>3071.9850294207813</v>
      </c>
      <c r="U4177" s="181">
        <v>3082.8313257062182</v>
      </c>
      <c r="V4177" s="181">
        <v>3092.6746643271563</v>
      </c>
      <c r="W4177" s="181">
        <v>3101.5598822466882</v>
      </c>
      <c r="X4177" s="181">
        <v>3109.4838987882549</v>
      </c>
      <c r="Y4177" s="181">
        <v>3116.3495630782663</v>
      </c>
    </row>
    <row r="4178" spans="1:25" x14ac:dyDescent="0.25">
      <c r="A4178" s="178" t="s">
        <v>3452</v>
      </c>
      <c r="B4178" s="178" t="s">
        <v>3595</v>
      </c>
      <c r="C4178" s="178" t="s">
        <v>218</v>
      </c>
      <c r="D4178" s="178" t="s">
        <v>3596</v>
      </c>
      <c r="E4178" s="181">
        <v>5653.0203329960796</v>
      </c>
      <c r="F4178" s="181">
        <v>5605.2696072559802</v>
      </c>
      <c r="G4178" s="181">
        <v>5552.1939863142579</v>
      </c>
      <c r="H4178" s="181">
        <v>5499.0685778828692</v>
      </c>
      <c r="I4178" s="181">
        <v>5446.0965315254543</v>
      </c>
      <c r="J4178" s="182">
        <v>5393.0964510555832</v>
      </c>
      <c r="K4178" s="181">
        <v>5339.9080456492729</v>
      </c>
      <c r="L4178" s="181">
        <v>5286.4277552763142</v>
      </c>
      <c r="M4178" s="181">
        <v>5232.3576217060772</v>
      </c>
      <c r="N4178" s="181">
        <v>5177.4206449249068</v>
      </c>
      <c r="O4178" s="181">
        <v>5121.4305969916522</v>
      </c>
      <c r="P4178" s="181">
        <v>5064.4496515564188</v>
      </c>
      <c r="Q4178" s="181">
        <v>5006.560485571501</v>
      </c>
      <c r="R4178" s="181">
        <v>4947.5589965058716</v>
      </c>
      <c r="S4178" s="181">
        <v>4887.3904558062368</v>
      </c>
      <c r="T4178" s="181">
        <v>4825.9414907763012</v>
      </c>
      <c r="U4178" s="181">
        <v>4762.9527527050268</v>
      </c>
      <c r="V4178" s="181">
        <v>4698.3314394395529</v>
      </c>
      <c r="W4178" s="181">
        <v>4632.212870154458</v>
      </c>
      <c r="X4178" s="181">
        <v>4564.7121337189255</v>
      </c>
      <c r="Y4178" s="181">
        <v>4495.670755010231</v>
      </c>
    </row>
    <row r="4179" spans="1:25" x14ac:dyDescent="0.25">
      <c r="A4179" s="178" t="s">
        <v>3452</v>
      </c>
      <c r="B4179" s="178" t="s">
        <v>3595</v>
      </c>
      <c r="C4179" s="178" t="s">
        <v>240</v>
      </c>
      <c r="D4179" s="178" t="s">
        <v>241</v>
      </c>
      <c r="E4179" s="181">
        <v>3998.081095068078</v>
      </c>
      <c r="F4179" s="181">
        <v>4103.6962962166672</v>
      </c>
      <c r="G4179" s="181">
        <v>4207.7602986737911</v>
      </c>
      <c r="H4179" s="181">
        <v>4314.0298959033817</v>
      </c>
      <c r="I4179" s="181">
        <v>4422.6951390237909</v>
      </c>
      <c r="J4179" s="182">
        <v>4533.6450059062627</v>
      </c>
      <c r="K4179" s="181">
        <v>4646.7655022648814</v>
      </c>
      <c r="L4179" s="181">
        <v>4761.9730581316808</v>
      </c>
      <c r="M4179" s="181">
        <v>4878.9875114167326</v>
      </c>
      <c r="N4179" s="181">
        <v>4997.5067859261817</v>
      </c>
      <c r="O4179" s="181">
        <v>5117.2765459474813</v>
      </c>
      <c r="P4179" s="181">
        <v>5238.2655177777478</v>
      </c>
      <c r="Q4179" s="181">
        <v>5360.4638565894575</v>
      </c>
      <c r="R4179" s="181">
        <v>5483.5466284617969</v>
      </c>
      <c r="S4179" s="181">
        <v>5607.3188223193729</v>
      </c>
      <c r="T4179" s="181">
        <v>5731.4950325170839</v>
      </c>
      <c r="U4179" s="181">
        <v>5855.5783443721475</v>
      </c>
      <c r="V4179" s="181">
        <v>5979.224050658082</v>
      </c>
      <c r="W4179" s="181">
        <v>6102.3531945315681</v>
      </c>
      <c r="X4179" s="181">
        <v>6224.8641871988602</v>
      </c>
      <c r="Y4179" s="181">
        <v>6346.271358740345</v>
      </c>
    </row>
    <row r="4180" spans="1:25" x14ac:dyDescent="0.25">
      <c r="A4180" s="178" t="s">
        <v>3452</v>
      </c>
      <c r="B4180" s="178" t="s">
        <v>3597</v>
      </c>
      <c r="C4180" s="178" t="s">
        <v>565</v>
      </c>
      <c r="D4180" s="178" t="s">
        <v>566</v>
      </c>
      <c r="E4180" s="181">
        <v>2561.7466002812566</v>
      </c>
      <c r="F4180" s="181">
        <v>2560.5737501749322</v>
      </c>
      <c r="G4180" s="181">
        <v>2563.4408240846928</v>
      </c>
      <c r="H4180" s="181">
        <v>2570.9062334975561</v>
      </c>
      <c r="I4180" s="181">
        <v>2581.9265292710493</v>
      </c>
      <c r="J4180" s="182">
        <v>2595.609673489525</v>
      </c>
      <c r="K4180" s="181">
        <v>2611.3051820466126</v>
      </c>
      <c r="L4180" s="181">
        <v>2628.5687743307117</v>
      </c>
      <c r="M4180" s="181">
        <v>2646.9741755339032</v>
      </c>
      <c r="N4180" s="181">
        <v>2666.1812228179879</v>
      </c>
      <c r="O4180" s="181">
        <v>2685.9260787353078</v>
      </c>
      <c r="P4180" s="181">
        <v>2706.1378506244855</v>
      </c>
      <c r="Q4180" s="181">
        <v>2726.7829899708317</v>
      </c>
      <c r="R4180" s="181">
        <v>2747.6527872579763</v>
      </c>
      <c r="S4180" s="181">
        <v>2768.5774386468975</v>
      </c>
      <c r="T4180" s="181">
        <v>2789.4053793058474</v>
      </c>
      <c r="U4180" s="181">
        <v>2809.9286606940527</v>
      </c>
      <c r="V4180" s="181">
        <v>2829.970392071134</v>
      </c>
      <c r="W4180" s="181">
        <v>2849.4926319032793</v>
      </c>
      <c r="X4180" s="181">
        <v>2868.4058593524783</v>
      </c>
      <c r="Y4180" s="181">
        <v>2886.5411109792435</v>
      </c>
    </row>
    <row r="4181" spans="1:25" x14ac:dyDescent="0.25">
      <c r="A4181" s="178" t="s">
        <v>3452</v>
      </c>
      <c r="B4181" s="178" t="s">
        <v>3598</v>
      </c>
      <c r="C4181" s="178" t="s">
        <v>218</v>
      </c>
      <c r="D4181" s="178" t="s">
        <v>3599</v>
      </c>
      <c r="E4181" s="181">
        <v>3762.2399789588862</v>
      </c>
      <c r="F4181" s="181">
        <v>3753.2304765702033</v>
      </c>
      <c r="G4181" s="181">
        <v>3751.5764209057434</v>
      </c>
      <c r="H4181" s="181">
        <v>3757.4902902673102</v>
      </c>
      <c r="I4181" s="181">
        <v>3769.0630418506039</v>
      </c>
      <c r="J4181" s="182">
        <v>3784.6822841360158</v>
      </c>
      <c r="K4181" s="181">
        <v>3803.1792574207379</v>
      </c>
      <c r="L4181" s="181">
        <v>3823.7273264302103</v>
      </c>
      <c r="M4181" s="181">
        <v>3845.569622731678</v>
      </c>
      <c r="N4181" s="181">
        <v>3868.0972358164099</v>
      </c>
      <c r="O4181" s="181">
        <v>3890.8658684120132</v>
      </c>
      <c r="P4181" s="181">
        <v>3913.7089830984282</v>
      </c>
      <c r="Q4181" s="181">
        <v>3936.5237926443529</v>
      </c>
      <c r="R4181" s="181">
        <v>3958.9975568411755</v>
      </c>
      <c r="S4181" s="181">
        <v>3980.9422516076556</v>
      </c>
      <c r="T4181" s="181">
        <v>4002.1500590989094</v>
      </c>
      <c r="U4181" s="181">
        <v>4022.5365682833299</v>
      </c>
      <c r="V4181" s="181">
        <v>4042.1054079855689</v>
      </c>
      <c r="W4181" s="181">
        <v>4060.7942769584974</v>
      </c>
      <c r="X4181" s="181">
        <v>4078.5325108395637</v>
      </c>
      <c r="Y4181" s="181">
        <v>4095.0711115519357</v>
      </c>
    </row>
    <row r="4182" spans="1:25" x14ac:dyDescent="0.25">
      <c r="A4182" s="178" t="s">
        <v>3452</v>
      </c>
      <c r="B4182" s="178" t="s">
        <v>3598</v>
      </c>
      <c r="C4182" s="178" t="s">
        <v>512</v>
      </c>
      <c r="D4182" s="178" t="s">
        <v>3600</v>
      </c>
      <c r="E4182" s="181">
        <v>3921.8809726606555</v>
      </c>
      <c r="F4182" s="181">
        <v>3874.6939037564816</v>
      </c>
      <c r="G4182" s="181">
        <v>3835.572651430748</v>
      </c>
      <c r="H4182" s="181">
        <v>3804.5082763539694</v>
      </c>
      <c r="I4182" s="181">
        <v>3779.3604871604803</v>
      </c>
      <c r="J4182" s="182">
        <v>3758.3618791305785</v>
      </c>
      <c r="K4182" s="181">
        <v>3740.2463978873479</v>
      </c>
      <c r="L4182" s="181">
        <v>3724.1278574363432</v>
      </c>
      <c r="M4182" s="181">
        <v>3709.220036255283</v>
      </c>
      <c r="N4182" s="181">
        <v>3694.9073406735843</v>
      </c>
      <c r="O4182" s="181">
        <v>3680.7530354724195</v>
      </c>
      <c r="P4182" s="181">
        <v>3666.5971713473523</v>
      </c>
      <c r="Q4182" s="181">
        <v>3652.3450582066216</v>
      </c>
      <c r="R4182" s="181">
        <v>3637.7127699296952</v>
      </c>
      <c r="S4182" s="181">
        <v>3622.5409123902105</v>
      </c>
      <c r="T4182" s="181">
        <v>3606.6586451298904</v>
      </c>
      <c r="U4182" s="181">
        <v>3590.0121896038468</v>
      </c>
      <c r="V4182" s="181">
        <v>3572.6280804159455</v>
      </c>
      <c r="W4182" s="181">
        <v>3554.4745708698497</v>
      </c>
      <c r="X4182" s="181">
        <v>3535.5143329749403</v>
      </c>
      <c r="Y4182" s="181">
        <v>3515.5588464429738</v>
      </c>
    </row>
    <row r="4183" spans="1:25" x14ac:dyDescent="0.25">
      <c r="A4183" s="178" t="s">
        <v>3452</v>
      </c>
      <c r="B4183" s="178" t="s">
        <v>3598</v>
      </c>
      <c r="C4183" s="178" t="s">
        <v>240</v>
      </c>
      <c r="D4183" s="178" t="s">
        <v>241</v>
      </c>
      <c r="E4183" s="181">
        <v>15047.94309421961</v>
      </c>
      <c r="F4183" s="181">
        <v>15007.149922654611</v>
      </c>
      <c r="G4183" s="181">
        <v>14996.272940733605</v>
      </c>
      <c r="H4183" s="181">
        <v>15016.138257165263</v>
      </c>
      <c r="I4183" s="181">
        <v>15059.100705094237</v>
      </c>
      <c r="J4183" s="182">
        <v>15118.711913738729</v>
      </c>
      <c r="K4183" s="181">
        <v>15190.303965588957</v>
      </c>
      <c r="L4183" s="181">
        <v>15270.580841563802</v>
      </c>
      <c r="M4183" s="181">
        <v>15356.528691525644</v>
      </c>
      <c r="N4183" s="181">
        <v>15445.726887755758</v>
      </c>
      <c r="O4183" s="181">
        <v>15536.413465973521</v>
      </c>
      <c r="P4183" s="181">
        <v>15627.936170756062</v>
      </c>
      <c r="Q4183" s="181">
        <v>15719.897534577238</v>
      </c>
      <c r="R4183" s="181">
        <v>15811.061674624521</v>
      </c>
      <c r="S4183" s="181">
        <v>15900.690363582878</v>
      </c>
      <c r="T4183" s="181">
        <v>15987.965693857999</v>
      </c>
      <c r="U4183" s="181">
        <v>16072.561907292111</v>
      </c>
      <c r="V4183" s="181">
        <v>16154.504320700376</v>
      </c>
      <c r="W4183" s="181">
        <v>16233.554156870297</v>
      </c>
      <c r="X4183" s="181">
        <v>16309.438344170696</v>
      </c>
      <c r="Y4183" s="181">
        <v>16381.169443152196</v>
      </c>
    </row>
    <row r="4184" spans="1:25" x14ac:dyDescent="0.25">
      <c r="A4184" s="178" t="s">
        <v>3452</v>
      </c>
      <c r="B4184" s="178" t="s">
        <v>3601</v>
      </c>
      <c r="C4184" s="178" t="s">
        <v>565</v>
      </c>
      <c r="D4184" s="178" t="s">
        <v>566</v>
      </c>
      <c r="E4184" s="181">
        <v>326.76579012139291</v>
      </c>
      <c r="F4184" s="181">
        <v>335.2507965368556</v>
      </c>
      <c r="G4184" s="181">
        <v>342.12367870744498</v>
      </c>
      <c r="H4184" s="181">
        <v>347.49109372629783</v>
      </c>
      <c r="I4184" s="181">
        <v>351.47300322921888</v>
      </c>
      <c r="J4184" s="182">
        <v>354.22510907207914</v>
      </c>
      <c r="K4184" s="181">
        <v>355.9335714912915</v>
      </c>
      <c r="L4184" s="181">
        <v>356.79703202857871</v>
      </c>
      <c r="M4184" s="181">
        <v>357.0911419747535</v>
      </c>
      <c r="N4184" s="181">
        <v>356.88244004285059</v>
      </c>
      <c r="O4184" s="181">
        <v>356.29710746626483</v>
      </c>
      <c r="P4184" s="181">
        <v>355.44919785658664</v>
      </c>
      <c r="Q4184" s="181">
        <v>354.43908468334115</v>
      </c>
      <c r="R4184" s="181">
        <v>353.34241301270794</v>
      </c>
      <c r="S4184" s="181">
        <v>352.22675722341762</v>
      </c>
      <c r="T4184" s="181">
        <v>351.10952153926468</v>
      </c>
      <c r="U4184" s="181">
        <v>350.00346555385806</v>
      </c>
      <c r="V4184" s="181">
        <v>348.96485802439133</v>
      </c>
      <c r="W4184" s="181">
        <v>348.0328211342823</v>
      </c>
      <c r="X4184" s="181">
        <v>347.24278208609468</v>
      </c>
      <c r="Y4184" s="181">
        <v>346.54897799867013</v>
      </c>
    </row>
    <row r="4185" spans="1:25" x14ac:dyDescent="0.25">
      <c r="A4185" s="178" t="s">
        <v>3452</v>
      </c>
      <c r="B4185" s="178" t="s">
        <v>3602</v>
      </c>
      <c r="C4185" s="178" t="s">
        <v>565</v>
      </c>
      <c r="D4185" s="178" t="s">
        <v>566</v>
      </c>
      <c r="E4185" s="181">
        <v>1460.8881024306263</v>
      </c>
      <c r="F4185" s="181">
        <v>1475.8533633658712</v>
      </c>
      <c r="G4185" s="181">
        <v>1486.9011351881154</v>
      </c>
      <c r="H4185" s="181">
        <v>1495.3978833424474</v>
      </c>
      <c r="I4185" s="181">
        <v>1501.8865206727512</v>
      </c>
      <c r="J4185" s="182">
        <v>1506.7602106978586</v>
      </c>
      <c r="K4185" s="181">
        <v>1510.3566957593303</v>
      </c>
      <c r="L4185" s="181">
        <v>1512.9628044325223</v>
      </c>
      <c r="M4185" s="181">
        <v>1514.777034425586</v>
      </c>
      <c r="N4185" s="181">
        <v>1515.9159931609245</v>
      </c>
      <c r="O4185" s="181">
        <v>1516.4646126863079</v>
      </c>
      <c r="P4185" s="181">
        <v>1516.5714885852515</v>
      </c>
      <c r="Q4185" s="181">
        <v>1516.3620091515174</v>
      </c>
      <c r="R4185" s="181">
        <v>1515.8342056636636</v>
      </c>
      <c r="S4185" s="181">
        <v>1514.9705725138049</v>
      </c>
      <c r="T4185" s="181">
        <v>1513.8164705359504</v>
      </c>
      <c r="U4185" s="181">
        <v>1512.4654887166841</v>
      </c>
      <c r="V4185" s="181">
        <v>1510.9256559093933</v>
      </c>
      <c r="W4185" s="181">
        <v>1509.151232850023</v>
      </c>
      <c r="X4185" s="181">
        <v>1507.082846780653</v>
      </c>
      <c r="Y4185" s="181">
        <v>1504.7175255068394</v>
      </c>
    </row>
    <row r="4186" spans="1:25" x14ac:dyDescent="0.25">
      <c r="A4186" s="178" t="s">
        <v>3452</v>
      </c>
      <c r="B4186" s="178" t="s">
        <v>3603</v>
      </c>
      <c r="C4186" s="178" t="s">
        <v>218</v>
      </c>
      <c r="D4186" s="178" t="s">
        <v>3604</v>
      </c>
      <c r="E4186" s="181">
        <v>2579.2487307140304</v>
      </c>
      <c r="F4186" s="181">
        <v>2623.4133622697254</v>
      </c>
      <c r="G4186" s="181">
        <v>2658.7030110121573</v>
      </c>
      <c r="H4186" s="181">
        <v>2688.2619640758458</v>
      </c>
      <c r="I4186" s="181">
        <v>2713.3592795417535</v>
      </c>
      <c r="J4186" s="182">
        <v>2734.8475472556624</v>
      </c>
      <c r="K4186" s="181">
        <v>2753.4179649278672</v>
      </c>
      <c r="L4186" s="181">
        <v>2769.6501807321006</v>
      </c>
      <c r="M4186" s="181">
        <v>2783.9232856552112</v>
      </c>
      <c r="N4186" s="181">
        <v>2796.4731514503346</v>
      </c>
      <c r="O4186" s="181">
        <v>2807.5130426879136</v>
      </c>
      <c r="P4186" s="181">
        <v>2817.365402292548</v>
      </c>
      <c r="Q4186" s="181">
        <v>2826.3432512052414</v>
      </c>
      <c r="R4186" s="181">
        <v>2834.57599040473</v>
      </c>
      <c r="S4186" s="181">
        <v>2842.2371768462749</v>
      </c>
      <c r="T4186" s="181">
        <v>2849.3626871111574</v>
      </c>
      <c r="U4186" s="181">
        <v>2855.9888523981695</v>
      </c>
      <c r="V4186" s="181">
        <v>2862.2519812304572</v>
      </c>
      <c r="W4186" s="181">
        <v>2868.2657420918094</v>
      </c>
      <c r="X4186" s="181">
        <v>2874.1193271376387</v>
      </c>
      <c r="Y4186" s="181">
        <v>2879.6650676013878</v>
      </c>
    </row>
    <row r="4187" spans="1:25" x14ac:dyDescent="0.25">
      <c r="A4187" s="178" t="s">
        <v>3452</v>
      </c>
      <c r="B4187" s="178" t="s">
        <v>3603</v>
      </c>
      <c r="C4187" s="178" t="s">
        <v>240</v>
      </c>
      <c r="D4187" s="178" t="s">
        <v>241</v>
      </c>
      <c r="E4187" s="181">
        <v>15.285946645875329</v>
      </c>
      <c r="F4187" s="181">
        <v>14.89816567514228</v>
      </c>
      <c r="G4187" s="181">
        <v>14.46781210957089</v>
      </c>
      <c r="H4187" s="181">
        <v>14.017532745207545</v>
      </c>
      <c r="I4187" s="181">
        <v>13.557332717840332</v>
      </c>
      <c r="J4187" s="182">
        <v>13.093840083352013</v>
      </c>
      <c r="K4187" s="181">
        <v>12.632026025335295</v>
      </c>
      <c r="L4187" s="181">
        <v>12.175666630873314</v>
      </c>
      <c r="M4187" s="181">
        <v>11.727138449112783</v>
      </c>
      <c r="N4187" s="181">
        <v>11.287880478632605</v>
      </c>
      <c r="O4187" s="181">
        <v>10.859016425564901</v>
      </c>
      <c r="P4187" s="181">
        <v>10.441883512293687</v>
      </c>
      <c r="Q4187" s="181">
        <v>10.037545588966001</v>
      </c>
      <c r="R4187" s="181">
        <v>9.6462317109727813</v>
      </c>
      <c r="S4187" s="181">
        <v>9.2682312396551048</v>
      </c>
      <c r="T4187" s="181">
        <v>8.9033047123587927</v>
      </c>
      <c r="U4187" s="181">
        <v>8.5511981809034729</v>
      </c>
      <c r="V4187" s="181">
        <v>8.2119309272025927</v>
      </c>
      <c r="W4187" s="181">
        <v>7.8854007217065263</v>
      </c>
      <c r="X4187" s="181">
        <v>7.5713990621628691</v>
      </c>
      <c r="Y4187" s="181">
        <v>7.2690939053697088</v>
      </c>
    </row>
    <row r="4188" spans="1:25" x14ac:dyDescent="0.25">
      <c r="A4188" s="178" t="s">
        <v>3452</v>
      </c>
      <c r="B4188" s="178" t="s">
        <v>3605</v>
      </c>
      <c r="C4188" s="178" t="s">
        <v>565</v>
      </c>
      <c r="D4188" s="178" t="s">
        <v>566</v>
      </c>
      <c r="E4188" s="181">
        <v>1245.3760002817712</v>
      </c>
      <c r="F4188" s="181">
        <v>1245.2413786177565</v>
      </c>
      <c r="G4188" s="181">
        <v>1244.5034197139162</v>
      </c>
      <c r="H4188" s="181">
        <v>1243.6535166946733</v>
      </c>
      <c r="I4188" s="181">
        <v>1242.6895928490499</v>
      </c>
      <c r="J4188" s="182">
        <v>1241.5822744046011</v>
      </c>
      <c r="K4188" s="181">
        <v>1240.33027064168</v>
      </c>
      <c r="L4188" s="181">
        <v>1238.9428358633943</v>
      </c>
      <c r="M4188" s="181">
        <v>1237.3943957180413</v>
      </c>
      <c r="N4188" s="181">
        <v>1235.6487531331361</v>
      </c>
      <c r="O4188" s="181">
        <v>1233.6487203396491</v>
      </c>
      <c r="P4188" s="181">
        <v>1231.3891533169674</v>
      </c>
      <c r="Q4188" s="181">
        <v>1228.8543573635286</v>
      </c>
      <c r="R4188" s="181">
        <v>1225.9521439259629</v>
      </c>
      <c r="S4188" s="181">
        <v>1222.6108157843055</v>
      </c>
      <c r="T4188" s="181">
        <v>1218.8274666557813</v>
      </c>
      <c r="U4188" s="181">
        <v>1214.7150436503612</v>
      </c>
      <c r="V4188" s="181">
        <v>1210.3314522269118</v>
      </c>
      <c r="W4188" s="181">
        <v>1205.6211339558686</v>
      </c>
      <c r="X4188" s="181">
        <v>1200.5455993581422</v>
      </c>
      <c r="Y4188" s="181">
        <v>1195.1140312628884</v>
      </c>
    </row>
    <row r="4189" spans="1:25" x14ac:dyDescent="0.25">
      <c r="A4189" s="178" t="s">
        <v>3452</v>
      </c>
      <c r="B4189" s="178" t="s">
        <v>3606</v>
      </c>
      <c r="C4189" s="178" t="s">
        <v>565</v>
      </c>
      <c r="D4189" s="178" t="s">
        <v>566</v>
      </c>
      <c r="E4189" s="181">
        <v>1277.6279589164863</v>
      </c>
      <c r="F4189" s="181">
        <v>1262.2818983202121</v>
      </c>
      <c r="G4189" s="181">
        <v>1247.7443131061805</v>
      </c>
      <c r="H4189" s="181">
        <v>1234.609450744352</v>
      </c>
      <c r="I4189" s="181">
        <v>1222.7102446980089</v>
      </c>
      <c r="J4189" s="182">
        <v>1211.9205243616957</v>
      </c>
      <c r="K4189" s="181">
        <v>1202.1401601071773</v>
      </c>
      <c r="L4189" s="181">
        <v>1193.2700919436643</v>
      </c>
      <c r="M4189" s="181">
        <v>1185.1805153529167</v>
      </c>
      <c r="N4189" s="181">
        <v>1177.7714168023638</v>
      </c>
      <c r="O4189" s="181">
        <v>1170.95522462792</v>
      </c>
      <c r="P4189" s="181">
        <v>1164.6778489538117</v>
      </c>
      <c r="Q4189" s="181">
        <v>1158.8777606879087</v>
      </c>
      <c r="R4189" s="181">
        <v>1153.4390861565946</v>
      </c>
      <c r="S4189" s="181">
        <v>1148.2993308379332</v>
      </c>
      <c r="T4189" s="181">
        <v>1143.4454185315706</v>
      </c>
      <c r="U4189" s="181">
        <v>1138.8116185204551</v>
      </c>
      <c r="V4189" s="181">
        <v>1134.2993427442461</v>
      </c>
      <c r="W4189" s="181">
        <v>1129.8739863521239</v>
      </c>
      <c r="X4189" s="181">
        <v>1125.5163169671459</v>
      </c>
      <c r="Y4189" s="181">
        <v>1121.2156792013652</v>
      </c>
    </row>
    <row r="4190" spans="1:25" x14ac:dyDescent="0.25">
      <c r="A4190" s="178" t="s">
        <v>3452</v>
      </c>
      <c r="B4190" s="178" t="s">
        <v>3607</v>
      </c>
      <c r="C4190" s="178" t="s">
        <v>565</v>
      </c>
      <c r="D4190" s="178" t="s">
        <v>566</v>
      </c>
      <c r="E4190" s="181">
        <v>410.1547232852962</v>
      </c>
      <c r="F4190" s="181">
        <v>404.92053250862972</v>
      </c>
      <c r="G4190" s="181">
        <v>400.21920971860669</v>
      </c>
      <c r="H4190" s="181">
        <v>396.07618346355429</v>
      </c>
      <c r="I4190" s="181">
        <v>392.37252835999521</v>
      </c>
      <c r="J4190" s="182">
        <v>389.02390564612864</v>
      </c>
      <c r="K4190" s="181">
        <v>385.97463630127845</v>
      </c>
      <c r="L4190" s="181">
        <v>383.19065865711207</v>
      </c>
      <c r="M4190" s="181">
        <v>380.64247797223584</v>
      </c>
      <c r="N4190" s="181">
        <v>378.28073004449647</v>
      </c>
      <c r="O4190" s="181">
        <v>376.07893830396188</v>
      </c>
      <c r="P4190" s="181">
        <v>374.02673296266079</v>
      </c>
      <c r="Q4190" s="181">
        <v>372.10772733022571</v>
      </c>
      <c r="R4190" s="181">
        <v>370.28350461049627</v>
      </c>
      <c r="S4190" s="181">
        <v>368.53958025799307</v>
      </c>
      <c r="T4190" s="181">
        <v>366.94743855986542</v>
      </c>
      <c r="U4190" s="181">
        <v>365.49654627031606</v>
      </c>
      <c r="V4190" s="181">
        <v>364.0899093414136</v>
      </c>
      <c r="W4190" s="181">
        <v>362.70867149932042</v>
      </c>
      <c r="X4190" s="181">
        <v>361.35021709734082</v>
      </c>
      <c r="Y4190" s="181">
        <v>360.09529696820499</v>
      </c>
    </row>
    <row r="4191" spans="1:25" x14ac:dyDescent="0.25">
      <c r="A4191" s="178" t="s">
        <v>3452</v>
      </c>
      <c r="B4191" s="178" t="s">
        <v>3608</v>
      </c>
      <c r="C4191" s="178" t="s">
        <v>218</v>
      </c>
      <c r="D4191" s="178" t="s">
        <v>3609</v>
      </c>
      <c r="E4191" s="181">
        <v>3060.7377765405458</v>
      </c>
      <c r="F4191" s="181">
        <v>3066.6876938853466</v>
      </c>
      <c r="G4191" s="181">
        <v>3071.578582069903</v>
      </c>
      <c r="H4191" s="181">
        <v>3076.3850835575022</v>
      </c>
      <c r="I4191" s="181">
        <v>3080.819056592311</v>
      </c>
      <c r="J4191" s="182">
        <v>3084.5493007381583</v>
      </c>
      <c r="K4191" s="181">
        <v>3087.3911649385786</v>
      </c>
      <c r="L4191" s="181">
        <v>3089.2742739788555</v>
      </c>
      <c r="M4191" s="181">
        <v>3090.0976670860468</v>
      </c>
      <c r="N4191" s="181">
        <v>3089.7874425883083</v>
      </c>
      <c r="O4191" s="181">
        <v>3088.3427300568287</v>
      </c>
      <c r="P4191" s="181">
        <v>3085.9419391182782</v>
      </c>
      <c r="Q4191" s="181">
        <v>3082.7963735989592</v>
      </c>
      <c r="R4191" s="181">
        <v>3078.967213198619</v>
      </c>
      <c r="S4191" s="181">
        <v>3074.6306561192237</v>
      </c>
      <c r="T4191" s="181">
        <v>3069.8609548116915</v>
      </c>
      <c r="U4191" s="181">
        <v>3064.713864422446</v>
      </c>
      <c r="V4191" s="181">
        <v>3059.3409573738259</v>
      </c>
      <c r="W4191" s="181">
        <v>3053.8818709463967</v>
      </c>
      <c r="X4191" s="181">
        <v>3048.4863815466729</v>
      </c>
      <c r="Y4191" s="181">
        <v>3043.0787273659844</v>
      </c>
    </row>
    <row r="4192" spans="1:25" x14ac:dyDescent="0.25">
      <c r="A4192" s="178" t="s">
        <v>3452</v>
      </c>
      <c r="B4192" s="178" t="s">
        <v>3608</v>
      </c>
      <c r="C4192" s="178" t="s">
        <v>240</v>
      </c>
      <c r="D4192" s="178" t="s">
        <v>241</v>
      </c>
      <c r="E4192" s="181">
        <v>45.880479661667074</v>
      </c>
      <c r="F4192" s="181">
        <v>41.693960873557536</v>
      </c>
      <c r="G4192" s="181">
        <v>37.876253354569997</v>
      </c>
      <c r="H4192" s="181">
        <v>34.407083181752547</v>
      </c>
      <c r="I4192" s="181">
        <v>31.251806787891855</v>
      </c>
      <c r="J4192" s="182">
        <v>28.379349263451328</v>
      </c>
      <c r="K4192" s="181">
        <v>25.763457881794782</v>
      </c>
      <c r="L4192" s="181">
        <v>23.381412350520204</v>
      </c>
      <c r="M4192" s="181">
        <v>21.212324276653774</v>
      </c>
      <c r="N4192" s="181">
        <v>19.237402577330482</v>
      </c>
      <c r="O4192" s="181">
        <v>17.439944487887239</v>
      </c>
      <c r="P4192" s="181">
        <v>15.805532669936614</v>
      </c>
      <c r="Q4192" s="181">
        <v>14.320823879267717</v>
      </c>
      <c r="R4192" s="181">
        <v>12.972689002636717</v>
      </c>
      <c r="S4192" s="181">
        <v>11.749507795934019</v>
      </c>
      <c r="T4192" s="181">
        <v>10.640136611837031</v>
      </c>
      <c r="U4192" s="181">
        <v>9.6343009884982376</v>
      </c>
      <c r="V4192" s="181">
        <v>8.7228807683201968</v>
      </c>
      <c r="W4192" s="181">
        <v>7.8974351310162252</v>
      </c>
      <c r="X4192" s="181">
        <v>7.15022767936569</v>
      </c>
      <c r="Y4192" s="181">
        <v>6.4736703108566029</v>
      </c>
    </row>
    <row r="4193" spans="1:25" x14ac:dyDescent="0.25">
      <c r="A4193" s="178" t="s">
        <v>3452</v>
      </c>
      <c r="B4193" s="178" t="s">
        <v>3610</v>
      </c>
      <c r="C4193" s="178" t="s">
        <v>218</v>
      </c>
      <c r="D4193" s="178" t="s">
        <v>3611</v>
      </c>
      <c r="E4193" s="181">
        <v>4347.2823003723497</v>
      </c>
      <c r="F4193" s="181">
        <v>4336.5888019355552</v>
      </c>
      <c r="G4193" s="181">
        <v>4326.5605754354865</v>
      </c>
      <c r="H4193" s="181">
        <v>4319.2928807206508</v>
      </c>
      <c r="I4193" s="181">
        <v>4313.9982952150849</v>
      </c>
      <c r="J4193" s="182">
        <v>4309.8711087759193</v>
      </c>
      <c r="K4193" s="181">
        <v>4306.328695545636</v>
      </c>
      <c r="L4193" s="181">
        <v>4302.9561661653233</v>
      </c>
      <c r="M4193" s="181">
        <v>4299.2979025444229</v>
      </c>
      <c r="N4193" s="181">
        <v>4294.950374758112</v>
      </c>
      <c r="O4193" s="181">
        <v>4289.6567725812938</v>
      </c>
      <c r="P4193" s="181">
        <v>4283.3860615162939</v>
      </c>
      <c r="Q4193" s="181">
        <v>4276.1358519266078</v>
      </c>
      <c r="R4193" s="181">
        <v>4267.6757598210525</v>
      </c>
      <c r="S4193" s="181">
        <v>4257.89610632923</v>
      </c>
      <c r="T4193" s="181">
        <v>4246.5724746179194</v>
      </c>
      <c r="U4193" s="181">
        <v>4233.7121564130603</v>
      </c>
      <c r="V4193" s="181">
        <v>4219.4850917679596</v>
      </c>
      <c r="W4193" s="181">
        <v>4203.8557619665162</v>
      </c>
      <c r="X4193" s="181">
        <v>4186.7823425842707</v>
      </c>
      <c r="Y4193" s="181">
        <v>4167.9392863316107</v>
      </c>
    </row>
    <row r="4194" spans="1:25" x14ac:dyDescent="0.25">
      <c r="A4194" s="178" t="s">
        <v>3452</v>
      </c>
      <c r="B4194" s="178" t="s">
        <v>3610</v>
      </c>
      <c r="C4194" s="178" t="s">
        <v>240</v>
      </c>
      <c r="D4194" s="178" t="s">
        <v>241</v>
      </c>
      <c r="E4194" s="181">
        <v>24210.425098572254</v>
      </c>
      <c r="F4194" s="181">
        <v>24224.159993314046</v>
      </c>
      <c r="G4194" s="181">
        <v>24245.144194994216</v>
      </c>
      <c r="H4194" s="181">
        <v>24285.275021714999</v>
      </c>
      <c r="I4194" s="181">
        <v>24340.356568284969</v>
      </c>
      <c r="J4194" s="182">
        <v>24406.043421582042</v>
      </c>
      <c r="K4194" s="181">
        <v>24479.203711809645</v>
      </c>
      <c r="L4194" s="181">
        <v>24557.620891918326</v>
      </c>
      <c r="M4194" s="181">
        <v>24638.813239831565</v>
      </c>
      <c r="N4194" s="181">
        <v>24720.558808244914</v>
      </c>
      <c r="O4194" s="181">
        <v>24801.44438423801</v>
      </c>
      <c r="P4194" s="181">
        <v>24881.339981103803</v>
      </c>
      <c r="Q4194" s="181">
        <v>24960.276971730775</v>
      </c>
      <c r="R4194" s="181">
        <v>25036.946140273103</v>
      </c>
      <c r="S4194" s="181">
        <v>25110.718766785638</v>
      </c>
      <c r="T4194" s="181">
        <v>25180.266705253351</v>
      </c>
      <c r="U4194" s="181">
        <v>25245.607253770751</v>
      </c>
      <c r="V4194" s="181">
        <v>25307.725794761227</v>
      </c>
      <c r="W4194" s="181">
        <v>25366.383681114119</v>
      </c>
      <c r="X4194" s="181">
        <v>25421.290657770514</v>
      </c>
      <c r="Y4194" s="181">
        <v>25470.407287239679</v>
      </c>
    </row>
    <row r="4195" spans="1:25" x14ac:dyDescent="0.25">
      <c r="A4195" s="178" t="s">
        <v>3452</v>
      </c>
      <c r="B4195" s="178" t="s">
        <v>3612</v>
      </c>
      <c r="C4195" s="178" t="s">
        <v>565</v>
      </c>
      <c r="D4195" s="178" t="s">
        <v>566</v>
      </c>
      <c r="E4195" s="181">
        <v>723.18074229207741</v>
      </c>
      <c r="F4195" s="181">
        <v>713.30031316716895</v>
      </c>
      <c r="G4195" s="181">
        <v>705.47772217659144</v>
      </c>
      <c r="H4195" s="181">
        <v>699.3475215039108</v>
      </c>
      <c r="I4195" s="181">
        <v>694.4303105250068</v>
      </c>
      <c r="J4195" s="182">
        <v>690.38609735206126</v>
      </c>
      <c r="K4195" s="181">
        <v>686.98334504475429</v>
      </c>
      <c r="L4195" s="181">
        <v>684.06733253017728</v>
      </c>
      <c r="M4195" s="181">
        <v>681.52128321720932</v>
      </c>
      <c r="N4195" s="181">
        <v>679.25982567757808</v>
      </c>
      <c r="O4195" s="181">
        <v>677.22982671833518</v>
      </c>
      <c r="P4195" s="181">
        <v>675.42573394304065</v>
      </c>
      <c r="Q4195" s="181">
        <v>673.84981577104941</v>
      </c>
      <c r="R4195" s="181">
        <v>672.46512132068631</v>
      </c>
      <c r="S4195" s="181">
        <v>671.25192186648042</v>
      </c>
      <c r="T4195" s="181">
        <v>670.26191124385696</v>
      </c>
      <c r="U4195" s="181">
        <v>669.46246304932856</v>
      </c>
      <c r="V4195" s="181">
        <v>668.75780475981082</v>
      </c>
      <c r="W4195" s="181">
        <v>668.14683257908257</v>
      </c>
      <c r="X4195" s="181">
        <v>667.61919647445404</v>
      </c>
      <c r="Y4195" s="181">
        <v>667.21976843757727</v>
      </c>
    </row>
    <row r="4196" spans="1:25" x14ac:dyDescent="0.25">
      <c r="A4196" s="178" t="s">
        <v>3452</v>
      </c>
      <c r="B4196" s="178" t="s">
        <v>3613</v>
      </c>
      <c r="C4196" s="178" t="s">
        <v>565</v>
      </c>
      <c r="D4196" s="178" t="s">
        <v>566</v>
      </c>
      <c r="E4196" s="181">
        <v>3982.1836216317124</v>
      </c>
      <c r="F4196" s="181">
        <v>4023.5275518603439</v>
      </c>
      <c r="G4196" s="181">
        <v>4055.8279343878694</v>
      </c>
      <c r="H4196" s="181">
        <v>4083.8233715808146</v>
      </c>
      <c r="I4196" s="181">
        <v>4108.9397231140474</v>
      </c>
      <c r="J4196" s="182">
        <v>4132.1022053211236</v>
      </c>
      <c r="K4196" s="181">
        <v>4154.0009209838145</v>
      </c>
      <c r="L4196" s="181">
        <v>4175.1452896653336</v>
      </c>
      <c r="M4196" s="181">
        <v>4195.7200029643964</v>
      </c>
      <c r="N4196" s="181">
        <v>4215.8848049858188</v>
      </c>
      <c r="O4196" s="181">
        <v>4235.7241966136407</v>
      </c>
      <c r="P4196" s="181">
        <v>4255.4155323918021</v>
      </c>
      <c r="Q4196" s="181">
        <v>4275.0451291337222</v>
      </c>
      <c r="R4196" s="181">
        <v>4294.3680080866598</v>
      </c>
      <c r="S4196" s="181">
        <v>4313.2501143561885</v>
      </c>
      <c r="T4196" s="181">
        <v>4331.7795829692668</v>
      </c>
      <c r="U4196" s="181">
        <v>4349.876591965025</v>
      </c>
      <c r="V4196" s="181">
        <v>4367.2366311249898</v>
      </c>
      <c r="W4196" s="181">
        <v>4383.7245867967822</v>
      </c>
      <c r="X4196" s="181">
        <v>4399.2113621718172</v>
      </c>
      <c r="Y4196" s="181">
        <v>4413.6776260970855</v>
      </c>
    </row>
    <row r="4197" spans="1:25" x14ac:dyDescent="0.25">
      <c r="A4197" s="178" t="s">
        <v>3452</v>
      </c>
      <c r="B4197" s="178" t="s">
        <v>3614</v>
      </c>
      <c r="C4197" s="178" t="s">
        <v>565</v>
      </c>
      <c r="D4197" s="178" t="s">
        <v>566</v>
      </c>
      <c r="E4197" s="181">
        <v>1862.8478075296878</v>
      </c>
      <c r="F4197" s="181">
        <v>1847.1170536988514</v>
      </c>
      <c r="G4197" s="181">
        <v>1837.308351837112</v>
      </c>
      <c r="H4197" s="181">
        <v>1832.9863773078409</v>
      </c>
      <c r="I4197" s="181">
        <v>1832.7849981192278</v>
      </c>
      <c r="J4197" s="182">
        <v>1835.6392351436575</v>
      </c>
      <c r="K4197" s="181">
        <v>1840.7907817306263</v>
      </c>
      <c r="L4197" s="181">
        <v>1847.6921553235593</v>
      </c>
      <c r="M4197" s="181">
        <v>1855.8624492169247</v>
      </c>
      <c r="N4197" s="181">
        <v>1864.9288047348057</v>
      </c>
      <c r="O4197" s="181">
        <v>1874.6129646427735</v>
      </c>
      <c r="P4197" s="181">
        <v>1884.7712420899479</v>
      </c>
      <c r="Q4197" s="181">
        <v>1895.2992356050529</v>
      </c>
      <c r="R4197" s="181">
        <v>1906.001800755721</v>
      </c>
      <c r="S4197" s="181">
        <v>1916.7314839545365</v>
      </c>
      <c r="T4197" s="181">
        <v>1927.212950521191</v>
      </c>
      <c r="U4197" s="181">
        <v>1937.3799843588042</v>
      </c>
      <c r="V4197" s="181">
        <v>1947.3402723621357</v>
      </c>
      <c r="W4197" s="181">
        <v>1957.0132320533532</v>
      </c>
      <c r="X4197" s="181">
        <v>1966.3154859892391</v>
      </c>
      <c r="Y4197" s="181">
        <v>1974.9290908391974</v>
      </c>
    </row>
    <row r="4198" spans="1:25" x14ac:dyDescent="0.25">
      <c r="A4198" s="178" t="s">
        <v>3452</v>
      </c>
      <c r="B4198" s="178" t="s">
        <v>3615</v>
      </c>
      <c r="C4198" s="178" t="s">
        <v>565</v>
      </c>
      <c r="D4198" s="178" t="s">
        <v>566</v>
      </c>
      <c r="E4198" s="181">
        <v>4631.3892488451474</v>
      </c>
      <c r="F4198" s="181">
        <v>4695.6542794583675</v>
      </c>
      <c r="G4198" s="181">
        <v>4751.9650897119764</v>
      </c>
      <c r="H4198" s="181">
        <v>4805.1042569058473</v>
      </c>
      <c r="I4198" s="181">
        <v>4856.0641317641384</v>
      </c>
      <c r="J4198" s="182">
        <v>4905.3720485766926</v>
      </c>
      <c r="K4198" s="181">
        <v>4953.4284138922194</v>
      </c>
      <c r="L4198" s="181">
        <v>5000.5619930251269</v>
      </c>
      <c r="M4198" s="181">
        <v>5046.8264932731354</v>
      </c>
      <c r="N4198" s="181">
        <v>5092.1825452068142</v>
      </c>
      <c r="O4198" s="181">
        <v>5136.585206452065</v>
      </c>
      <c r="P4198" s="181">
        <v>5180.1946345712113</v>
      </c>
      <c r="Q4198" s="181">
        <v>5223.1897356981835</v>
      </c>
      <c r="R4198" s="181">
        <v>5265.4724012990246</v>
      </c>
      <c r="S4198" s="181">
        <v>5307.1026685104562</v>
      </c>
      <c r="T4198" s="181">
        <v>5347.8200109518712</v>
      </c>
      <c r="U4198" s="181">
        <v>5387.195507341863</v>
      </c>
      <c r="V4198" s="181">
        <v>5425.1428451572783</v>
      </c>
      <c r="W4198" s="181">
        <v>5461.794896706454</v>
      </c>
      <c r="X4198" s="181">
        <v>5497.3000439979878</v>
      </c>
      <c r="Y4198" s="181">
        <v>5531.2477452866124</v>
      </c>
    </row>
    <row r="4199" spans="1:25" x14ac:dyDescent="0.25">
      <c r="A4199" s="178" t="s">
        <v>3452</v>
      </c>
      <c r="B4199" s="178" t="s">
        <v>3616</v>
      </c>
      <c r="C4199" s="178" t="s">
        <v>565</v>
      </c>
      <c r="D4199" s="178" t="s">
        <v>566</v>
      </c>
      <c r="E4199" s="181">
        <v>3343.6150685113862</v>
      </c>
      <c r="F4199" s="181">
        <v>3305.9177730990023</v>
      </c>
      <c r="G4199" s="181">
        <v>3282.032429146182</v>
      </c>
      <c r="H4199" s="181">
        <v>3270.2668682745398</v>
      </c>
      <c r="I4199" s="181">
        <v>3267.6518112178355</v>
      </c>
      <c r="J4199" s="182">
        <v>3271.925248545268</v>
      </c>
      <c r="K4199" s="181">
        <v>3281.4645720651442</v>
      </c>
      <c r="L4199" s="181">
        <v>3295.1124819371316</v>
      </c>
      <c r="M4199" s="181">
        <v>3311.8973902653584</v>
      </c>
      <c r="N4199" s="181">
        <v>3331.0411467784324</v>
      </c>
      <c r="O4199" s="181">
        <v>3351.9702122820177</v>
      </c>
      <c r="P4199" s="181">
        <v>3374.3722351877541</v>
      </c>
      <c r="Q4199" s="181">
        <v>3398.0300508228252</v>
      </c>
      <c r="R4199" s="181">
        <v>3422.5691488299676</v>
      </c>
      <c r="S4199" s="181">
        <v>3447.7055142320978</v>
      </c>
      <c r="T4199" s="181">
        <v>3472.95956730541</v>
      </c>
      <c r="U4199" s="181">
        <v>3498.0011684622536</v>
      </c>
      <c r="V4199" s="181">
        <v>3522.7808576969505</v>
      </c>
      <c r="W4199" s="181">
        <v>3547.1929626177707</v>
      </c>
      <c r="X4199" s="181">
        <v>3571.0877433655578</v>
      </c>
      <c r="Y4199" s="181">
        <v>3593.9401730352556</v>
      </c>
    </row>
    <row r="4200" spans="1:25" x14ac:dyDescent="0.25">
      <c r="A4200" s="178" t="s">
        <v>3452</v>
      </c>
      <c r="B4200" s="178" t="s">
        <v>3617</v>
      </c>
      <c r="C4200" s="178" t="s">
        <v>565</v>
      </c>
      <c r="D4200" s="178" t="s">
        <v>566</v>
      </c>
      <c r="E4200" s="181">
        <v>725.14565781397062</v>
      </c>
      <c r="F4200" s="181">
        <v>730.97342280792282</v>
      </c>
      <c r="G4200" s="181">
        <v>735.44166067924846</v>
      </c>
      <c r="H4200" s="181">
        <v>739.11751999231092</v>
      </c>
      <c r="I4200" s="181">
        <v>742.15769720471133</v>
      </c>
      <c r="J4200" s="182">
        <v>744.66927495729783</v>
      </c>
      <c r="K4200" s="181">
        <v>746.74736446840052</v>
      </c>
      <c r="L4200" s="181">
        <v>748.47008255305991</v>
      </c>
      <c r="M4200" s="181">
        <v>749.88549290222227</v>
      </c>
      <c r="N4200" s="181">
        <v>751.00704425779452</v>
      </c>
      <c r="O4200" s="181">
        <v>751.87602660468247</v>
      </c>
      <c r="P4200" s="181">
        <v>752.54997907667223</v>
      </c>
      <c r="Q4200" s="181">
        <v>753.07385234747699</v>
      </c>
      <c r="R4200" s="181">
        <v>753.44643035408217</v>
      </c>
      <c r="S4200" s="181">
        <v>753.68911208419877</v>
      </c>
      <c r="T4200" s="181">
        <v>753.84647143501911</v>
      </c>
      <c r="U4200" s="181">
        <v>753.93131765984901</v>
      </c>
      <c r="V4200" s="181">
        <v>753.93510338876229</v>
      </c>
      <c r="W4200" s="181">
        <v>753.86275238625456</v>
      </c>
      <c r="X4200" s="181">
        <v>753.72620964354815</v>
      </c>
      <c r="Y4200" s="181">
        <v>753.52336811842406</v>
      </c>
    </row>
    <row r="4201" spans="1:25" x14ac:dyDescent="0.25">
      <c r="A4201" s="178" t="s">
        <v>3452</v>
      </c>
      <c r="B4201" s="178" t="s">
        <v>3618</v>
      </c>
      <c r="C4201" s="178" t="s">
        <v>508</v>
      </c>
      <c r="D4201" s="178" t="s">
        <v>773</v>
      </c>
      <c r="E4201" s="181">
        <v>1376.2586340303262</v>
      </c>
      <c r="F4201" s="181">
        <v>1421.4784436027903</v>
      </c>
      <c r="G4201" s="181">
        <v>1467.8266098973863</v>
      </c>
      <c r="H4201" s="181">
        <v>1516.3877713900479</v>
      </c>
      <c r="I4201" s="181">
        <v>1567.2059173749572</v>
      </c>
      <c r="J4201" s="182">
        <v>1620.2776063005247</v>
      </c>
      <c r="K4201" s="181">
        <v>1675.6220875991239</v>
      </c>
      <c r="L4201" s="181">
        <v>1733.2802209133481</v>
      </c>
      <c r="M4201" s="181">
        <v>1793.2249042750943</v>
      </c>
      <c r="N4201" s="181">
        <v>1855.4389104964566</v>
      </c>
      <c r="O4201" s="181">
        <v>1919.9250363303918</v>
      </c>
      <c r="P4201" s="181">
        <v>1986.7580307542032</v>
      </c>
      <c r="Q4201" s="181">
        <v>2055.9983139927272</v>
      </c>
      <c r="R4201" s="181">
        <v>2127.5510571924378</v>
      </c>
      <c r="S4201" s="181">
        <v>2201.3522265041893</v>
      </c>
      <c r="T4201" s="181">
        <v>2277.3670278028017</v>
      </c>
      <c r="U4201" s="181">
        <v>2355.4892120419145</v>
      </c>
      <c r="V4201" s="181">
        <v>2435.5795107360691</v>
      </c>
      <c r="W4201" s="181">
        <v>2517.5618309002334</v>
      </c>
      <c r="X4201" s="181">
        <v>2601.3307192723651</v>
      </c>
      <c r="Y4201" s="181">
        <v>2686.715098740513</v>
      </c>
    </row>
    <row r="4202" spans="1:25" x14ac:dyDescent="0.25">
      <c r="A4202" s="178" t="s">
        <v>3452</v>
      </c>
      <c r="B4202" s="178" t="s">
        <v>3618</v>
      </c>
      <c r="C4202" s="178" t="s">
        <v>240</v>
      </c>
      <c r="D4202" s="178" t="s">
        <v>241</v>
      </c>
      <c r="E4202" s="181">
        <v>16268.654936242052</v>
      </c>
      <c r="F4202" s="181">
        <v>16260.628284381215</v>
      </c>
      <c r="G4202" s="181">
        <v>16249.173430374563</v>
      </c>
      <c r="H4202" s="181">
        <v>16245.76628686056</v>
      </c>
      <c r="I4202" s="181">
        <v>16249.621648862354</v>
      </c>
      <c r="J4202" s="182">
        <v>16259.517416987694</v>
      </c>
      <c r="K4202" s="181">
        <v>16274.550895539147</v>
      </c>
      <c r="L4202" s="181">
        <v>16294.086969938879</v>
      </c>
      <c r="M4202" s="181">
        <v>16316.906902229119</v>
      </c>
      <c r="N4202" s="181">
        <v>16341.991700598659</v>
      </c>
      <c r="O4202" s="181">
        <v>16368.586955715462</v>
      </c>
      <c r="P4202" s="181">
        <v>16396.597714747513</v>
      </c>
      <c r="Q4202" s="181">
        <v>16425.800074195762</v>
      </c>
      <c r="R4202" s="181">
        <v>16454.771816195738</v>
      </c>
      <c r="S4202" s="181">
        <v>16482.477766989949</v>
      </c>
      <c r="T4202" s="181">
        <v>16508.209990783806</v>
      </c>
      <c r="U4202" s="181">
        <v>16530.838738760365</v>
      </c>
      <c r="V4202" s="181">
        <v>16549.147495942645</v>
      </c>
      <c r="W4202" s="181">
        <v>16562.490759330289</v>
      </c>
      <c r="X4202" s="181">
        <v>16570.126251700276</v>
      </c>
      <c r="Y4202" s="181">
        <v>16571.013687172701</v>
      </c>
    </row>
    <row r="4203" spans="1:25" x14ac:dyDescent="0.25">
      <c r="A4203" s="178" t="s">
        <v>3452</v>
      </c>
      <c r="B4203" s="178" t="s">
        <v>3619</v>
      </c>
      <c r="C4203" s="178" t="s">
        <v>565</v>
      </c>
      <c r="D4203" s="178" t="s">
        <v>566</v>
      </c>
      <c r="E4203" s="181">
        <v>2395.6201703729944</v>
      </c>
      <c r="F4203" s="181">
        <v>2367.495580595039</v>
      </c>
      <c r="G4203" s="181">
        <v>2346.0895002810275</v>
      </c>
      <c r="H4203" s="181">
        <v>2330.6706635759156</v>
      </c>
      <c r="I4203" s="181">
        <v>2319.696631313443</v>
      </c>
      <c r="J4203" s="182">
        <v>2311.9902523705273</v>
      </c>
      <c r="K4203" s="181">
        <v>2306.7265011613849</v>
      </c>
      <c r="L4203" s="181">
        <v>2303.3299986074562</v>
      </c>
      <c r="M4203" s="181">
        <v>2301.2969189055325</v>
      </c>
      <c r="N4203" s="181">
        <v>2300.2795536928083</v>
      </c>
      <c r="O4203" s="181">
        <v>2300.0218616981592</v>
      </c>
      <c r="P4203" s="181">
        <v>2300.419498597711</v>
      </c>
      <c r="Q4203" s="181">
        <v>2301.3910905812772</v>
      </c>
      <c r="R4203" s="181">
        <v>2302.7407734190201</v>
      </c>
      <c r="S4203" s="181">
        <v>2304.3946616474882</v>
      </c>
      <c r="T4203" s="181">
        <v>2306.4421899904182</v>
      </c>
      <c r="U4203" s="181">
        <v>2308.7222257079902</v>
      </c>
      <c r="V4203" s="181">
        <v>2310.9366120857976</v>
      </c>
      <c r="W4203" s="181">
        <v>2313.0384244615179</v>
      </c>
      <c r="X4203" s="181">
        <v>2315.0144187261958</v>
      </c>
      <c r="Y4203" s="181">
        <v>2316.9377306440529</v>
      </c>
    </row>
    <row r="4204" spans="1:25" x14ac:dyDescent="0.25">
      <c r="A4204" s="178" t="s">
        <v>3452</v>
      </c>
      <c r="B4204" s="178" t="s">
        <v>3620</v>
      </c>
      <c r="C4204" s="178" t="s">
        <v>218</v>
      </c>
      <c r="D4204" s="178" t="s">
        <v>3621</v>
      </c>
      <c r="E4204" s="181">
        <v>1820.2687181087872</v>
      </c>
      <c r="F4204" s="181">
        <v>1849.4956152004986</v>
      </c>
      <c r="G4204" s="181">
        <v>1880.1891559259841</v>
      </c>
      <c r="H4204" s="181">
        <v>1913.3796686479004</v>
      </c>
      <c r="I4204" s="181">
        <v>1948.7262218961903</v>
      </c>
      <c r="J4204" s="182">
        <v>1985.8792244065633</v>
      </c>
      <c r="K4204" s="181">
        <v>2024.5772693398903</v>
      </c>
      <c r="L4204" s="181">
        <v>2064.644559869821</v>
      </c>
      <c r="M4204" s="181">
        <v>2105.8624144072837</v>
      </c>
      <c r="N4204" s="181">
        <v>2148.0620704688731</v>
      </c>
      <c r="O4204" s="181">
        <v>2191.113369235668</v>
      </c>
      <c r="P4204" s="181">
        <v>2235.0076872085388</v>
      </c>
      <c r="Q4204" s="181">
        <v>2279.7455107016167</v>
      </c>
      <c r="R4204" s="181">
        <v>2325.1864109554986</v>
      </c>
      <c r="S4204" s="181">
        <v>2371.2745238894217</v>
      </c>
      <c r="T4204" s="181">
        <v>2418.0636493756019</v>
      </c>
      <c r="U4204" s="181">
        <v>2465.3624106584912</v>
      </c>
      <c r="V4204" s="181">
        <v>2512.8944284361346</v>
      </c>
      <c r="W4204" s="181">
        <v>2560.64813036022</v>
      </c>
      <c r="X4204" s="181">
        <v>2608.6233086289421</v>
      </c>
      <c r="Y4204" s="181">
        <v>2656.8344998117791</v>
      </c>
    </row>
    <row r="4205" spans="1:25" x14ac:dyDescent="0.25">
      <c r="A4205" s="178" t="s">
        <v>3452</v>
      </c>
      <c r="B4205" s="178" t="s">
        <v>3620</v>
      </c>
      <c r="C4205" s="178" t="s">
        <v>240</v>
      </c>
      <c r="D4205" s="178" t="s">
        <v>241</v>
      </c>
      <c r="E4205" s="181">
        <v>15598.083313038531</v>
      </c>
      <c r="F4205" s="181">
        <v>15596.057530657628</v>
      </c>
      <c r="G4205" s="181">
        <v>15602.796047432699</v>
      </c>
      <c r="H4205" s="181">
        <v>15626.260549252172</v>
      </c>
      <c r="I4205" s="181">
        <v>15662.875216060325</v>
      </c>
      <c r="J4205" s="182">
        <v>15709.199700894145</v>
      </c>
      <c r="K4205" s="181">
        <v>15762.679861584038</v>
      </c>
      <c r="L4205" s="181">
        <v>15821.565444418056</v>
      </c>
      <c r="M4205" s="181">
        <v>15883.883036118328</v>
      </c>
      <c r="N4205" s="181">
        <v>15948.14618025755</v>
      </c>
      <c r="O4205" s="181">
        <v>16013.238684077423</v>
      </c>
      <c r="P4205" s="181">
        <v>16078.985422308313</v>
      </c>
      <c r="Q4205" s="181">
        <v>16145.285139167303</v>
      </c>
      <c r="R4205" s="181">
        <v>16211.059103449526</v>
      </c>
      <c r="S4205" s="181">
        <v>16275.874789637812</v>
      </c>
      <c r="T4205" s="181">
        <v>16340.067696994753</v>
      </c>
      <c r="U4205" s="181">
        <v>16402.322146076502</v>
      </c>
      <c r="V4205" s="181">
        <v>16460.847116369547</v>
      </c>
      <c r="W4205" s="181">
        <v>16515.671700607811</v>
      </c>
      <c r="X4205" s="181">
        <v>16566.899541314004</v>
      </c>
      <c r="Y4205" s="181">
        <v>16614.724283479882</v>
      </c>
    </row>
    <row r="4206" spans="1:25" x14ac:dyDescent="0.25">
      <c r="A4206" s="178" t="s">
        <v>3452</v>
      </c>
      <c r="B4206" s="178" t="s">
        <v>3622</v>
      </c>
      <c r="C4206" s="178" t="s">
        <v>565</v>
      </c>
      <c r="D4206" s="178" t="s">
        <v>566</v>
      </c>
      <c r="E4206" s="181">
        <v>7718.2238829422531</v>
      </c>
      <c r="F4206" s="181">
        <v>7734.5883968087901</v>
      </c>
      <c r="G4206" s="181">
        <v>7743.3087480967015</v>
      </c>
      <c r="H4206" s="181">
        <v>7750.8601587388594</v>
      </c>
      <c r="I4206" s="181">
        <v>7758.0894256674464</v>
      </c>
      <c r="J4206" s="182">
        <v>7765.2272018539297</v>
      </c>
      <c r="K4206" s="181">
        <v>7772.465887780203</v>
      </c>
      <c r="L4206" s="181">
        <v>7779.9220907241597</v>
      </c>
      <c r="M4206" s="181">
        <v>7787.3226860035911</v>
      </c>
      <c r="N4206" s="181">
        <v>7794.2417987389044</v>
      </c>
      <c r="O4206" s="181">
        <v>7800.4190122774926</v>
      </c>
      <c r="P4206" s="181">
        <v>7805.9065295638993</v>
      </c>
      <c r="Q4206" s="181">
        <v>7810.6950445323855</v>
      </c>
      <c r="R4206" s="181">
        <v>7814.2354288412171</v>
      </c>
      <c r="S4206" s="181">
        <v>7816.1440102157139</v>
      </c>
      <c r="T4206" s="181">
        <v>7815.9397973057039</v>
      </c>
      <c r="U4206" s="181">
        <v>7813.9781576570786</v>
      </c>
      <c r="V4206" s="181">
        <v>7810.7927183292231</v>
      </c>
      <c r="W4206" s="181">
        <v>7806.1668859096762</v>
      </c>
      <c r="X4206" s="181">
        <v>7799.8836634590625</v>
      </c>
      <c r="Y4206" s="181">
        <v>7791.4203627922634</v>
      </c>
    </row>
    <row r="4207" spans="1:25" x14ac:dyDescent="0.25">
      <c r="A4207" s="178" t="s">
        <v>3452</v>
      </c>
      <c r="B4207" s="178" t="s">
        <v>3623</v>
      </c>
      <c r="C4207" s="178" t="s">
        <v>565</v>
      </c>
      <c r="D4207" s="178" t="s">
        <v>566</v>
      </c>
      <c r="E4207" s="181">
        <v>718.51998726024021</v>
      </c>
      <c r="F4207" s="181">
        <v>695.16594985996221</v>
      </c>
      <c r="G4207" s="181">
        <v>677.99078349204069</v>
      </c>
      <c r="H4207" s="181">
        <v>665.2231061023391</v>
      </c>
      <c r="I4207" s="181">
        <v>655.55517214534018</v>
      </c>
      <c r="J4207" s="182">
        <v>648.14329261944511</v>
      </c>
      <c r="K4207" s="181">
        <v>642.43429242895547</v>
      </c>
      <c r="L4207" s="181">
        <v>638.04538958980856</v>
      </c>
      <c r="M4207" s="181">
        <v>634.71182566690675</v>
      </c>
      <c r="N4207" s="181">
        <v>632.20596804473371</v>
      </c>
      <c r="O4207" s="181">
        <v>630.37193747774722</v>
      </c>
      <c r="P4207" s="181">
        <v>629.1174522726858</v>
      </c>
      <c r="Q4207" s="181">
        <v>628.38207560265414</v>
      </c>
      <c r="R4207" s="181">
        <v>628.08012932498605</v>
      </c>
      <c r="S4207" s="181">
        <v>628.12703739778749</v>
      </c>
      <c r="T4207" s="181">
        <v>628.35214796133084</v>
      </c>
      <c r="U4207" s="181">
        <v>628.72382404048346</v>
      </c>
      <c r="V4207" s="181">
        <v>629.30540009245215</v>
      </c>
      <c r="W4207" s="181">
        <v>630.0402104943123</v>
      </c>
      <c r="X4207" s="181">
        <v>630.85361209873872</v>
      </c>
      <c r="Y4207" s="181">
        <v>631.56137979522043</v>
      </c>
    </row>
    <row r="4208" spans="1:25" x14ac:dyDescent="0.25">
      <c r="A4208" s="178" t="s">
        <v>3452</v>
      </c>
      <c r="B4208" s="178" t="s">
        <v>3624</v>
      </c>
      <c r="C4208" s="178" t="s">
        <v>565</v>
      </c>
      <c r="D4208" s="178" t="s">
        <v>566</v>
      </c>
      <c r="E4208" s="181">
        <v>6795.9214295924394</v>
      </c>
      <c r="F4208" s="181">
        <v>6932.4782785009993</v>
      </c>
      <c r="G4208" s="181">
        <v>7044.514196590424</v>
      </c>
      <c r="H4208" s="181">
        <v>7141.4499930172224</v>
      </c>
      <c r="I4208" s="181">
        <v>7226.4124730189487</v>
      </c>
      <c r="J4208" s="182">
        <v>7301.4974477740161</v>
      </c>
      <c r="K4208" s="181">
        <v>7368.408456323772</v>
      </c>
      <c r="L4208" s="181">
        <v>7428.5696943567109</v>
      </c>
      <c r="M4208" s="181">
        <v>7482.8260362650099</v>
      </c>
      <c r="N4208" s="181">
        <v>7531.8142156781778</v>
      </c>
      <c r="O4208" s="181">
        <v>7576.1233025535257</v>
      </c>
      <c r="P4208" s="181">
        <v>7616.5592901134733</v>
      </c>
      <c r="Q4208" s="181">
        <v>7653.8109009462278</v>
      </c>
      <c r="R4208" s="181">
        <v>7688.0285928638477</v>
      </c>
      <c r="S4208" s="181">
        <v>7719.6318237862079</v>
      </c>
      <c r="T4208" s="181">
        <v>7749.2437453408256</v>
      </c>
      <c r="U4208" s="181">
        <v>7776.962720769252</v>
      </c>
      <c r="V4208" s="181">
        <v>7802.638881701836</v>
      </c>
      <c r="W4208" s="181">
        <v>7826.549797014246</v>
      </c>
      <c r="X4208" s="181">
        <v>7849.0371503004026</v>
      </c>
      <c r="Y4208" s="181">
        <v>7870.3569538051379</v>
      </c>
    </row>
    <row r="4209" spans="1:25" x14ac:dyDescent="0.25">
      <c r="A4209" s="178" t="s">
        <v>3452</v>
      </c>
      <c r="B4209" s="178" t="s">
        <v>3625</v>
      </c>
      <c r="C4209" s="178" t="s">
        <v>565</v>
      </c>
      <c r="D4209" s="178" t="s">
        <v>566</v>
      </c>
      <c r="E4209" s="181">
        <v>3224.207084827216</v>
      </c>
      <c r="F4209" s="181">
        <v>3246.5550387758663</v>
      </c>
      <c r="G4209" s="181">
        <v>3265.8027385767605</v>
      </c>
      <c r="H4209" s="181">
        <v>3284.9675418652882</v>
      </c>
      <c r="I4209" s="181">
        <v>3304.4294425797307</v>
      </c>
      <c r="J4209" s="182">
        <v>3324.3613821223885</v>
      </c>
      <c r="K4209" s="181">
        <v>3344.9056953349332</v>
      </c>
      <c r="L4209" s="181">
        <v>3366.2160742383185</v>
      </c>
      <c r="M4209" s="181">
        <v>3388.2986735207223</v>
      </c>
      <c r="N4209" s="181">
        <v>3411.0793616075057</v>
      </c>
      <c r="O4209" s="181">
        <v>3434.5672765605441</v>
      </c>
      <c r="P4209" s="181">
        <v>3458.9011157313394</v>
      </c>
      <c r="Q4209" s="181">
        <v>3484.2126798603863</v>
      </c>
      <c r="R4209" s="181">
        <v>3510.3719133626746</v>
      </c>
      <c r="S4209" s="181">
        <v>3537.2736468007115</v>
      </c>
      <c r="T4209" s="181">
        <v>3564.5566266005958</v>
      </c>
      <c r="U4209" s="181">
        <v>3591.837049050207</v>
      </c>
      <c r="V4209" s="181">
        <v>3619.0020085228539</v>
      </c>
      <c r="W4209" s="181">
        <v>3646.0267274801945</v>
      </c>
      <c r="X4209" s="181">
        <v>3672.7779684867378</v>
      </c>
      <c r="Y4209" s="181">
        <v>3698.7176097889601</v>
      </c>
    </row>
    <row r="4210" spans="1:25" x14ac:dyDescent="0.25">
      <c r="A4210" s="178" t="s">
        <v>3452</v>
      </c>
      <c r="B4210" s="178" t="s">
        <v>3626</v>
      </c>
      <c r="C4210" s="178" t="s">
        <v>565</v>
      </c>
      <c r="D4210" s="178" t="s">
        <v>566</v>
      </c>
      <c r="E4210" s="181">
        <v>2850.021958217751</v>
      </c>
      <c r="F4210" s="181">
        <v>2831.4762554007984</v>
      </c>
      <c r="G4210" s="181">
        <v>2820.2352932166677</v>
      </c>
      <c r="H4210" s="181">
        <v>2816.0253432240524</v>
      </c>
      <c r="I4210" s="181">
        <v>2817.2222298993779</v>
      </c>
      <c r="J4210" s="182">
        <v>2822.5353867253566</v>
      </c>
      <c r="K4210" s="181">
        <v>2831.0301519553027</v>
      </c>
      <c r="L4210" s="181">
        <v>2842.0662061338735</v>
      </c>
      <c r="M4210" s="181">
        <v>2855.0560500445649</v>
      </c>
      <c r="N4210" s="181">
        <v>2869.6425625435581</v>
      </c>
      <c r="O4210" s="181">
        <v>2885.528621404681</v>
      </c>
      <c r="P4210" s="181">
        <v>2902.6220256953734</v>
      </c>
      <c r="Q4210" s="181">
        <v>2920.883446568705</v>
      </c>
      <c r="R4210" s="181">
        <v>2940.1014792909978</v>
      </c>
      <c r="S4210" s="181">
        <v>2960.1485081952628</v>
      </c>
      <c r="T4210" s="181">
        <v>2980.8497930764374</v>
      </c>
      <c r="U4210" s="181">
        <v>3001.8238502781624</v>
      </c>
      <c r="V4210" s="181">
        <v>3022.7701967881053</v>
      </c>
      <c r="W4210" s="181">
        <v>3043.6597147543821</v>
      </c>
      <c r="X4210" s="181">
        <v>3064.3984329590985</v>
      </c>
      <c r="Y4210" s="181">
        <v>3084.7268261224112</v>
      </c>
    </row>
    <row r="4211" spans="1:25" x14ac:dyDescent="0.25">
      <c r="A4211" s="178" t="s">
        <v>3452</v>
      </c>
      <c r="B4211" s="178" t="s">
        <v>3627</v>
      </c>
      <c r="C4211" s="178" t="s">
        <v>565</v>
      </c>
      <c r="D4211" s="178" t="s">
        <v>566</v>
      </c>
      <c r="E4211" s="181">
        <v>3694.9815289787598</v>
      </c>
      <c r="F4211" s="181">
        <v>3593.0285723414027</v>
      </c>
      <c r="G4211" s="181">
        <v>3523.3403039652958</v>
      </c>
      <c r="H4211" s="181">
        <v>3479.3021866449503</v>
      </c>
      <c r="I4211" s="181">
        <v>3454.124144621609</v>
      </c>
      <c r="J4211" s="182">
        <v>3442.8728732150912</v>
      </c>
      <c r="K4211" s="181">
        <v>3442.0139091296323</v>
      </c>
      <c r="L4211" s="181">
        <v>3449.0062777823368</v>
      </c>
      <c r="M4211" s="181">
        <v>3461.8375020655562</v>
      </c>
      <c r="N4211" s="181">
        <v>3478.9779198509823</v>
      </c>
      <c r="O4211" s="181">
        <v>3499.273473708156</v>
      </c>
      <c r="P4211" s="181">
        <v>3521.9824921616719</v>
      </c>
      <c r="Q4211" s="181">
        <v>3546.5558894094183</v>
      </c>
      <c r="R4211" s="181">
        <v>3572.3783313364656</v>
      </c>
      <c r="S4211" s="181">
        <v>3599.0715844057659</v>
      </c>
      <c r="T4211" s="181">
        <v>3626.399704139219</v>
      </c>
      <c r="U4211" s="181">
        <v>3653.8098374792116</v>
      </c>
      <c r="V4211" s="181">
        <v>3680.7657847902824</v>
      </c>
      <c r="W4211" s="181">
        <v>3707.1731745745756</v>
      </c>
      <c r="X4211" s="181">
        <v>3732.9863516042419</v>
      </c>
      <c r="Y4211" s="181">
        <v>3758.0902990766549</v>
      </c>
    </row>
    <row r="4212" spans="1:25" x14ac:dyDescent="0.25">
      <c r="A4212" s="178" t="s">
        <v>3452</v>
      </c>
      <c r="B4212" s="178" t="s">
        <v>3628</v>
      </c>
      <c r="C4212" s="178" t="s">
        <v>565</v>
      </c>
      <c r="D4212" s="178" t="s">
        <v>566</v>
      </c>
      <c r="E4212" s="181">
        <v>2352.7809990616856</v>
      </c>
      <c r="F4212" s="181">
        <v>2326.7473221251303</v>
      </c>
      <c r="G4212" s="181">
        <v>2305.4600725411992</v>
      </c>
      <c r="H4212" s="181">
        <v>2289.0345036939634</v>
      </c>
      <c r="I4212" s="181">
        <v>2276.2716931330087</v>
      </c>
      <c r="J4212" s="182">
        <v>2266.2479759824032</v>
      </c>
      <c r="K4212" s="181">
        <v>2258.3138652918515</v>
      </c>
      <c r="L4212" s="181">
        <v>2252.0066229664517</v>
      </c>
      <c r="M4212" s="181">
        <v>2246.9274183820303</v>
      </c>
      <c r="N4212" s="181">
        <v>2242.760470681837</v>
      </c>
      <c r="O4212" s="181">
        <v>2239.297216052124</v>
      </c>
      <c r="P4212" s="181">
        <v>2236.4655211170075</v>
      </c>
      <c r="Q4212" s="181">
        <v>2234.2279896780342</v>
      </c>
      <c r="R4212" s="181">
        <v>2232.4270092543984</v>
      </c>
      <c r="S4212" s="181">
        <v>2230.94084390432</v>
      </c>
      <c r="T4212" s="181">
        <v>2229.4626098040358</v>
      </c>
      <c r="U4212" s="181">
        <v>2227.9557108875847</v>
      </c>
      <c r="V4212" s="181">
        <v>2226.589872012361</v>
      </c>
      <c r="W4212" s="181">
        <v>2225.3092819719482</v>
      </c>
      <c r="X4212" s="181">
        <v>2224.0084441049175</v>
      </c>
      <c r="Y4212" s="181">
        <v>2222.3150650218886</v>
      </c>
    </row>
    <row r="4213" spans="1:25" x14ac:dyDescent="0.25">
      <c r="A4213" s="178" t="s">
        <v>3452</v>
      </c>
      <c r="B4213" s="178" t="s">
        <v>3629</v>
      </c>
      <c r="C4213" s="178" t="s">
        <v>565</v>
      </c>
      <c r="D4213" s="178" t="s">
        <v>566</v>
      </c>
      <c r="E4213" s="181">
        <v>776.72954953346311</v>
      </c>
      <c r="F4213" s="181">
        <v>791.11319787855075</v>
      </c>
      <c r="G4213" s="181">
        <v>802.30833200241034</v>
      </c>
      <c r="H4213" s="181">
        <v>811.16726637268175</v>
      </c>
      <c r="I4213" s="181">
        <v>818.1280802410331</v>
      </c>
      <c r="J4213" s="182">
        <v>823.53233867301253</v>
      </c>
      <c r="K4213" s="181">
        <v>827.67378023310334</v>
      </c>
      <c r="L4213" s="181">
        <v>830.81138955912718</v>
      </c>
      <c r="M4213" s="181">
        <v>833.15071610710493</v>
      </c>
      <c r="N4213" s="181">
        <v>834.86627654090091</v>
      </c>
      <c r="O4213" s="181">
        <v>836.09545852472149</v>
      </c>
      <c r="P4213" s="181">
        <v>837.0013027426038</v>
      </c>
      <c r="Q4213" s="181">
        <v>837.72625896246632</v>
      </c>
      <c r="R4213" s="181">
        <v>838.32945343142887</v>
      </c>
      <c r="S4213" s="181">
        <v>838.85857213226859</v>
      </c>
      <c r="T4213" s="181">
        <v>839.43608048195335</v>
      </c>
      <c r="U4213" s="181">
        <v>840.09103590249867</v>
      </c>
      <c r="V4213" s="181">
        <v>840.75181259085002</v>
      </c>
      <c r="W4213" s="181">
        <v>841.43741084404496</v>
      </c>
      <c r="X4213" s="181">
        <v>842.14663285782478</v>
      </c>
      <c r="Y4213" s="181">
        <v>842.95192515713291</v>
      </c>
    </row>
    <row r="4214" spans="1:25" x14ac:dyDescent="0.25">
      <c r="A4214" s="178" t="s">
        <v>3452</v>
      </c>
      <c r="B4214" s="178" t="s">
        <v>3630</v>
      </c>
      <c r="C4214" s="178" t="s">
        <v>565</v>
      </c>
      <c r="D4214" s="178" t="s">
        <v>566</v>
      </c>
      <c r="E4214" s="181">
        <v>1352.6381565809838</v>
      </c>
      <c r="F4214" s="181">
        <v>1388.4639473888126</v>
      </c>
      <c r="G4214" s="181">
        <v>1415.7941979316763</v>
      </c>
      <c r="H4214" s="181">
        <v>1437.4168235691193</v>
      </c>
      <c r="I4214" s="181">
        <v>1454.7019046945543</v>
      </c>
      <c r="J4214" s="182">
        <v>1468.6651261066108</v>
      </c>
      <c r="K4214" s="181">
        <v>1480.1193624515249</v>
      </c>
      <c r="L4214" s="181">
        <v>1489.7057360081599</v>
      </c>
      <c r="M4214" s="181">
        <v>1497.8673100317071</v>
      </c>
      <c r="N4214" s="181">
        <v>1504.9121082296388</v>
      </c>
      <c r="O4214" s="181">
        <v>1511.0747690734815</v>
      </c>
      <c r="P4214" s="181">
        <v>1516.5929540178854</v>
      </c>
      <c r="Q4214" s="181">
        <v>1521.6539086829171</v>
      </c>
      <c r="R4214" s="181">
        <v>1526.2894865354847</v>
      </c>
      <c r="S4214" s="181">
        <v>1530.4989983385501</v>
      </c>
      <c r="T4214" s="181">
        <v>1534.1563360767545</v>
      </c>
      <c r="U4214" s="181">
        <v>1537.3315243324541</v>
      </c>
      <c r="V4214" s="181">
        <v>1540.2062331307202</v>
      </c>
      <c r="W4214" s="181">
        <v>1542.7686117040234</v>
      </c>
      <c r="X4214" s="181">
        <v>1544.9632271555386</v>
      </c>
      <c r="Y4214" s="181">
        <v>1546.5768992365931</v>
      </c>
    </row>
    <row r="4215" spans="1:25" x14ac:dyDescent="0.25">
      <c r="A4215" s="178" t="s">
        <v>3452</v>
      </c>
      <c r="B4215" s="178" t="s">
        <v>3631</v>
      </c>
      <c r="C4215" s="178" t="s">
        <v>565</v>
      </c>
      <c r="D4215" s="178" t="s">
        <v>566</v>
      </c>
      <c r="E4215" s="181">
        <v>3509.987718064875</v>
      </c>
      <c r="F4215" s="181">
        <v>3519.0172764349454</v>
      </c>
      <c r="G4215" s="181">
        <v>3525.295676472701</v>
      </c>
      <c r="H4215" s="181">
        <v>3531.8842159794835</v>
      </c>
      <c r="I4215" s="181">
        <v>3539.0478047425854</v>
      </c>
      <c r="J4215" s="182">
        <v>3546.8173406560099</v>
      </c>
      <c r="K4215" s="181">
        <v>3555.214777184452</v>
      </c>
      <c r="L4215" s="181">
        <v>3564.278928595862</v>
      </c>
      <c r="M4215" s="181">
        <v>3573.9095197206389</v>
      </c>
      <c r="N4215" s="181">
        <v>3584.0130856687597</v>
      </c>
      <c r="O4215" s="181">
        <v>3594.5162855679687</v>
      </c>
      <c r="P4215" s="181">
        <v>3605.4939242722771</v>
      </c>
      <c r="Q4215" s="181">
        <v>3617.0213482784575</v>
      </c>
      <c r="R4215" s="181">
        <v>3628.9746374999922</v>
      </c>
      <c r="S4215" s="181">
        <v>3641.3736148016469</v>
      </c>
      <c r="T4215" s="181">
        <v>3654.200709909047</v>
      </c>
      <c r="U4215" s="181">
        <v>3667.1084382466602</v>
      </c>
      <c r="V4215" s="181">
        <v>3679.8124534198191</v>
      </c>
      <c r="W4215" s="181">
        <v>3692.3664936420732</v>
      </c>
      <c r="X4215" s="181">
        <v>3704.8408619535621</v>
      </c>
      <c r="Y4215" s="181">
        <v>3717.1061958282344</v>
      </c>
    </row>
    <row r="4216" spans="1:25" x14ac:dyDescent="0.25">
      <c r="A4216" s="178" t="s">
        <v>3452</v>
      </c>
      <c r="B4216" s="178" t="s">
        <v>3632</v>
      </c>
      <c r="C4216" s="178" t="s">
        <v>565</v>
      </c>
      <c r="D4216" s="178" t="s">
        <v>566</v>
      </c>
      <c r="E4216" s="181">
        <v>615.86313512815138</v>
      </c>
      <c r="F4216" s="181">
        <v>629.41696505437471</v>
      </c>
      <c r="G4216" s="181">
        <v>639.93816092798943</v>
      </c>
      <c r="H4216" s="181">
        <v>648.23388551813798</v>
      </c>
      <c r="I4216" s="181">
        <v>654.6978180204826</v>
      </c>
      <c r="J4216" s="182">
        <v>659.63625728074669</v>
      </c>
      <c r="K4216" s="181">
        <v>663.31401566604791</v>
      </c>
      <c r="L4216" s="181">
        <v>665.95900968710521</v>
      </c>
      <c r="M4216" s="181">
        <v>667.75985963292703</v>
      </c>
      <c r="N4216" s="181">
        <v>668.88614478115483</v>
      </c>
      <c r="O4216" s="181">
        <v>669.47805326984474</v>
      </c>
      <c r="P4216" s="181">
        <v>669.68585003358896</v>
      </c>
      <c r="Q4216" s="181">
        <v>669.64866259763471</v>
      </c>
      <c r="R4216" s="181">
        <v>669.46039259114627</v>
      </c>
      <c r="S4216" s="181">
        <v>669.24015261875252</v>
      </c>
      <c r="T4216" s="181">
        <v>669.07009998522483</v>
      </c>
      <c r="U4216" s="181">
        <v>668.94979895717859</v>
      </c>
      <c r="V4216" s="181">
        <v>668.89895112303884</v>
      </c>
      <c r="W4216" s="181">
        <v>668.9878593032654</v>
      </c>
      <c r="X4216" s="181">
        <v>669.27910185894132</v>
      </c>
      <c r="Y4216" s="181">
        <v>669.75803401323878</v>
      </c>
    </row>
    <row r="4217" spans="1:25" x14ac:dyDescent="0.25">
      <c r="A4217" s="178" t="s">
        <v>3452</v>
      </c>
      <c r="B4217" s="178" t="s">
        <v>3633</v>
      </c>
      <c r="C4217" s="178" t="s">
        <v>218</v>
      </c>
      <c r="D4217" s="178" t="s">
        <v>3634</v>
      </c>
      <c r="E4217" s="181">
        <v>2582.1080199578564</v>
      </c>
      <c r="F4217" s="181">
        <v>2568.4505299517041</v>
      </c>
      <c r="G4217" s="181">
        <v>2554.9656128061379</v>
      </c>
      <c r="H4217" s="181">
        <v>2542.9023850997173</v>
      </c>
      <c r="I4217" s="181">
        <v>2532.0488982327302</v>
      </c>
      <c r="J4217" s="182">
        <v>2522.154198892601</v>
      </c>
      <c r="K4217" s="181">
        <v>2513.045147268494</v>
      </c>
      <c r="L4217" s="181">
        <v>2504.6056271098282</v>
      </c>
      <c r="M4217" s="181">
        <v>2496.6620198656428</v>
      </c>
      <c r="N4217" s="181">
        <v>2489.0499849942839</v>
      </c>
      <c r="O4217" s="181">
        <v>2481.6308528937034</v>
      </c>
      <c r="P4217" s="181">
        <v>2474.3851989042623</v>
      </c>
      <c r="Q4217" s="181">
        <v>2467.2810346150895</v>
      </c>
      <c r="R4217" s="181">
        <v>2460.129617790099</v>
      </c>
      <c r="S4217" s="181">
        <v>2452.7974899343471</v>
      </c>
      <c r="T4217" s="181">
        <v>2445.2803229453634</v>
      </c>
      <c r="U4217" s="181">
        <v>2437.6700725947003</v>
      </c>
      <c r="V4217" s="181">
        <v>2429.9512697406431</v>
      </c>
      <c r="W4217" s="181">
        <v>2422.045457356699</v>
      </c>
      <c r="X4217" s="181">
        <v>2413.8870889443542</v>
      </c>
      <c r="Y4217" s="181">
        <v>2405.4954219505335</v>
      </c>
    </row>
    <row r="4218" spans="1:25" x14ac:dyDescent="0.25">
      <c r="A4218" s="178" t="s">
        <v>3452</v>
      </c>
      <c r="B4218" s="178" t="s">
        <v>3633</v>
      </c>
      <c r="C4218" s="178" t="s">
        <v>240</v>
      </c>
      <c r="D4218" s="178" t="s">
        <v>241</v>
      </c>
      <c r="E4218" s="181">
        <v>20.29161508807746</v>
      </c>
      <c r="F4218" s="181">
        <v>20.622124392517556</v>
      </c>
      <c r="G4218" s="181">
        <v>20.958840086549952</v>
      </c>
      <c r="H4218" s="181">
        <v>21.31237561626531</v>
      </c>
      <c r="I4218" s="181">
        <v>21.681745821675253</v>
      </c>
      <c r="J4218" s="182">
        <v>22.065500517835002</v>
      </c>
      <c r="K4218" s="181">
        <v>22.462724310522788</v>
      </c>
      <c r="L4218" s="181">
        <v>22.872912888033262</v>
      </c>
      <c r="M4218" s="181">
        <v>23.294954499513846</v>
      </c>
      <c r="N4218" s="181">
        <v>23.727704104946884</v>
      </c>
      <c r="O4218" s="181">
        <v>24.170145646352147</v>
      </c>
      <c r="P4218" s="181">
        <v>24.622343433623815</v>
      </c>
      <c r="Q4218" s="181">
        <v>25.084224771962845</v>
      </c>
      <c r="R4218" s="181">
        <v>25.554067678407929</v>
      </c>
      <c r="S4218" s="181">
        <v>26.0305732333102</v>
      </c>
      <c r="T4218" s="181">
        <v>26.513720877833755</v>
      </c>
      <c r="U4218" s="181">
        <v>27.004549722150998</v>
      </c>
      <c r="V4218" s="181">
        <v>27.502968212789199</v>
      </c>
      <c r="W4218" s="181">
        <v>28.008140747226395</v>
      </c>
      <c r="X4218" s="181">
        <v>28.519304494834316</v>
      </c>
      <c r="Y4218" s="181">
        <v>29.036649403097879</v>
      </c>
    </row>
    <row r="4219" spans="1:25" x14ac:dyDescent="0.25">
      <c r="A4219" s="178" t="s">
        <v>3452</v>
      </c>
      <c r="B4219" s="178" t="s">
        <v>3635</v>
      </c>
      <c r="C4219" s="178" t="s">
        <v>565</v>
      </c>
      <c r="D4219" s="178" t="s">
        <v>566</v>
      </c>
      <c r="E4219" s="181">
        <v>2828.6123818640935</v>
      </c>
      <c r="F4219" s="181">
        <v>2785.0636989558516</v>
      </c>
      <c r="G4219" s="181">
        <v>2751.674164323666</v>
      </c>
      <c r="H4219" s="181">
        <v>2727.0059572825753</v>
      </c>
      <c r="I4219" s="181">
        <v>2708.7569409919552</v>
      </c>
      <c r="J4219" s="182">
        <v>2695.1702914376542</v>
      </c>
      <c r="K4219" s="181">
        <v>2684.9975420293481</v>
      </c>
      <c r="L4219" s="181">
        <v>2677.3582911643484</v>
      </c>
      <c r="M4219" s="181">
        <v>2671.5314462314791</v>
      </c>
      <c r="N4219" s="181">
        <v>2667.0298422360256</v>
      </c>
      <c r="O4219" s="181">
        <v>2663.5249385394968</v>
      </c>
      <c r="P4219" s="181">
        <v>2660.9023185252445</v>
      </c>
      <c r="Q4219" s="181">
        <v>2659.1143375134238</v>
      </c>
      <c r="R4219" s="181">
        <v>2658.0063124773774</v>
      </c>
      <c r="S4219" s="181">
        <v>2657.5773998375462</v>
      </c>
      <c r="T4219" s="181">
        <v>2657.8657014525729</v>
      </c>
      <c r="U4219" s="181">
        <v>2658.6418761958448</v>
      </c>
      <c r="V4219" s="181">
        <v>2659.6872674065521</v>
      </c>
      <c r="W4219" s="181">
        <v>2661.0395225985922</v>
      </c>
      <c r="X4219" s="181">
        <v>2662.7543111427144</v>
      </c>
      <c r="Y4219" s="181">
        <v>2664.7701454219005</v>
      </c>
    </row>
    <row r="4220" spans="1:25" x14ac:dyDescent="0.25">
      <c r="A4220" s="178" t="s">
        <v>3452</v>
      </c>
      <c r="B4220" s="178" t="s">
        <v>3636</v>
      </c>
      <c r="C4220" s="178" t="s">
        <v>565</v>
      </c>
      <c r="D4220" s="178" t="s">
        <v>566</v>
      </c>
      <c r="E4220" s="181">
        <v>1358.6090457057644</v>
      </c>
      <c r="F4220" s="181">
        <v>1346.538301461781</v>
      </c>
      <c r="G4220" s="181">
        <v>1336.9231242267701</v>
      </c>
      <c r="H4220" s="181">
        <v>1329.6170744178185</v>
      </c>
      <c r="I4220" s="181">
        <v>1323.9924473738272</v>
      </c>
      <c r="J4220" s="182">
        <v>1319.5655050825733</v>
      </c>
      <c r="K4220" s="181">
        <v>1316.01789137983</v>
      </c>
      <c r="L4220" s="181">
        <v>1313.1504634458054</v>
      </c>
      <c r="M4220" s="181">
        <v>1310.797919427634</v>
      </c>
      <c r="N4220" s="181">
        <v>1308.8314579306557</v>
      </c>
      <c r="O4220" s="181">
        <v>1307.1822423861886</v>
      </c>
      <c r="P4220" s="181">
        <v>1305.8679163766863</v>
      </c>
      <c r="Q4220" s="181">
        <v>1304.9247039929771</v>
      </c>
      <c r="R4220" s="181">
        <v>1304.3082854862821</v>
      </c>
      <c r="S4220" s="181">
        <v>1303.9900940326529</v>
      </c>
      <c r="T4220" s="181">
        <v>1303.9063084589627</v>
      </c>
      <c r="U4220" s="181">
        <v>1304.0483990046525</v>
      </c>
      <c r="V4220" s="181">
        <v>1304.4353973872512</v>
      </c>
      <c r="W4220" s="181">
        <v>1305.0318762276224</v>
      </c>
      <c r="X4220" s="181">
        <v>1305.7725343285324</v>
      </c>
      <c r="Y4220" s="181">
        <v>1306.517962078598</v>
      </c>
    </row>
    <row r="4221" spans="1:25" x14ac:dyDescent="0.25">
      <c r="A4221" s="178" t="s">
        <v>3452</v>
      </c>
      <c r="B4221" s="178" t="s">
        <v>3637</v>
      </c>
      <c r="C4221" s="178" t="s">
        <v>565</v>
      </c>
      <c r="D4221" s="178" t="s">
        <v>566</v>
      </c>
      <c r="E4221" s="181">
        <v>1555.0519526814467</v>
      </c>
      <c r="F4221" s="181">
        <v>1550.4358271313672</v>
      </c>
      <c r="G4221" s="181">
        <v>1546.5208518971692</v>
      </c>
      <c r="H4221" s="181">
        <v>1543.7387026850065</v>
      </c>
      <c r="I4221" s="181">
        <v>1541.7491942041333</v>
      </c>
      <c r="J4221" s="182">
        <v>1540.2744164620917</v>
      </c>
      <c r="K4221" s="181">
        <v>1539.147510653248</v>
      </c>
      <c r="L4221" s="181">
        <v>1538.2828868827944</v>
      </c>
      <c r="M4221" s="181">
        <v>1537.6090358218496</v>
      </c>
      <c r="N4221" s="181">
        <v>1537.0936083190113</v>
      </c>
      <c r="O4221" s="181">
        <v>1536.7534360571244</v>
      </c>
      <c r="P4221" s="181">
        <v>1536.6762569165946</v>
      </c>
      <c r="Q4221" s="181">
        <v>1536.9562089384024</v>
      </c>
      <c r="R4221" s="181">
        <v>1537.6060203448437</v>
      </c>
      <c r="S4221" s="181">
        <v>1538.6915907192865</v>
      </c>
      <c r="T4221" s="181">
        <v>1540.1562633572307</v>
      </c>
      <c r="U4221" s="181">
        <v>1541.8676120972548</v>
      </c>
      <c r="V4221" s="181">
        <v>1543.7997368661652</v>
      </c>
      <c r="W4221" s="181">
        <v>1545.9660224333643</v>
      </c>
      <c r="X4221" s="181">
        <v>1548.3664494827185</v>
      </c>
      <c r="Y4221" s="181">
        <v>1550.804008181449</v>
      </c>
    </row>
    <row r="4222" spans="1:25" x14ac:dyDescent="0.25">
      <c r="A4222" s="178" t="s">
        <v>3452</v>
      </c>
      <c r="B4222" s="178" t="s">
        <v>3638</v>
      </c>
      <c r="C4222" s="178" t="s">
        <v>565</v>
      </c>
      <c r="D4222" s="178" t="s">
        <v>566</v>
      </c>
      <c r="E4222" s="181">
        <v>459.27285994333755</v>
      </c>
      <c r="F4222" s="181">
        <v>445.36848384518225</v>
      </c>
      <c r="G4222" s="181">
        <v>435.49206823276131</v>
      </c>
      <c r="H4222" s="181">
        <v>428.58516045931611</v>
      </c>
      <c r="I4222" s="181">
        <v>423.79766681743018</v>
      </c>
      <c r="J4222" s="182">
        <v>420.55719904875559</v>
      </c>
      <c r="K4222" s="181">
        <v>418.47200774645933</v>
      </c>
      <c r="L4222" s="181">
        <v>417.26293766204873</v>
      </c>
      <c r="M4222" s="181">
        <v>416.7249042156372</v>
      </c>
      <c r="N4222" s="181">
        <v>416.71780176803435</v>
      </c>
      <c r="O4222" s="181">
        <v>417.13079427058904</v>
      </c>
      <c r="P4222" s="181">
        <v>417.89137375153234</v>
      </c>
      <c r="Q4222" s="181">
        <v>418.94611988252376</v>
      </c>
      <c r="R4222" s="181">
        <v>420.24545446831451</v>
      </c>
      <c r="S4222" s="181">
        <v>421.78537185808187</v>
      </c>
      <c r="T4222" s="181">
        <v>423.57645566618197</v>
      </c>
      <c r="U4222" s="181">
        <v>425.53559130788426</v>
      </c>
      <c r="V4222" s="181">
        <v>427.57851839464519</v>
      </c>
      <c r="W4222" s="181">
        <v>429.70546906445355</v>
      </c>
      <c r="X4222" s="181">
        <v>431.93834169804194</v>
      </c>
      <c r="Y4222" s="181">
        <v>434.27171727439304</v>
      </c>
    </row>
    <row r="4223" spans="1:25" x14ac:dyDescent="0.25">
      <c r="A4223" s="178" t="s">
        <v>3452</v>
      </c>
      <c r="B4223" s="178" t="s">
        <v>3639</v>
      </c>
      <c r="C4223" s="178" t="s">
        <v>565</v>
      </c>
      <c r="D4223" s="178" t="s">
        <v>566</v>
      </c>
      <c r="E4223" s="181">
        <v>696.13492949394561</v>
      </c>
      <c r="F4223" s="181">
        <v>698.87492284334598</v>
      </c>
      <c r="G4223" s="181">
        <v>700.28764568232214</v>
      </c>
      <c r="H4223" s="181">
        <v>700.95991102669529</v>
      </c>
      <c r="I4223" s="181">
        <v>701.07725857667504</v>
      </c>
      <c r="J4223" s="182">
        <v>700.75732226433979</v>
      </c>
      <c r="K4223" s="181">
        <v>700.10391677919404</v>
      </c>
      <c r="L4223" s="181">
        <v>699.20285204926347</v>
      </c>
      <c r="M4223" s="181">
        <v>698.10893996232335</v>
      </c>
      <c r="N4223" s="181">
        <v>696.8552178201553</v>
      </c>
      <c r="O4223" s="181">
        <v>695.46416286585213</v>
      </c>
      <c r="P4223" s="181">
        <v>693.98033906019066</v>
      </c>
      <c r="Q4223" s="181">
        <v>692.44625177084026</v>
      </c>
      <c r="R4223" s="181">
        <v>690.86571441861554</v>
      </c>
      <c r="S4223" s="181">
        <v>689.25735579257707</v>
      </c>
      <c r="T4223" s="181">
        <v>687.56559168263277</v>
      </c>
      <c r="U4223" s="181">
        <v>685.80115862135631</v>
      </c>
      <c r="V4223" s="181">
        <v>684.03812190189205</v>
      </c>
      <c r="W4223" s="181">
        <v>682.27970476811333</v>
      </c>
      <c r="X4223" s="181">
        <v>680.5304666120802</v>
      </c>
      <c r="Y4223" s="181">
        <v>678.70371457768681</v>
      </c>
    </row>
    <row r="4224" spans="1:25" x14ac:dyDescent="0.25">
      <c r="A4224" s="178" t="s">
        <v>3452</v>
      </c>
      <c r="B4224" s="178" t="s">
        <v>3640</v>
      </c>
      <c r="C4224" s="178" t="s">
        <v>565</v>
      </c>
      <c r="D4224" s="178" t="s">
        <v>566</v>
      </c>
      <c r="E4224" s="181">
        <v>6052.5303674160841</v>
      </c>
      <c r="F4224" s="181">
        <v>6059.7143651999759</v>
      </c>
      <c r="G4224" s="181">
        <v>6071.7537785591885</v>
      </c>
      <c r="H4224" s="181">
        <v>6091.3660272324069</v>
      </c>
      <c r="I4224" s="181">
        <v>6116.9487926039892</v>
      </c>
      <c r="J4224" s="182">
        <v>6146.9959424763711</v>
      </c>
      <c r="K4224" s="181">
        <v>6180.3974330842566</v>
      </c>
      <c r="L4224" s="181">
        <v>6216.3500009965728</v>
      </c>
      <c r="M4224" s="181">
        <v>6253.9958262360851</v>
      </c>
      <c r="N4224" s="181">
        <v>6292.6202466864097</v>
      </c>
      <c r="O4224" s="181">
        <v>6331.729196953409</v>
      </c>
      <c r="P4224" s="181">
        <v>6371.1918642551582</v>
      </c>
      <c r="Q4224" s="181">
        <v>6410.9468314602409</v>
      </c>
      <c r="R4224" s="181">
        <v>6450.5741696976065</v>
      </c>
      <c r="S4224" s="181">
        <v>6489.8621377485524</v>
      </c>
      <c r="T4224" s="181">
        <v>6528.3997317180638</v>
      </c>
      <c r="U4224" s="181">
        <v>6565.8606994774445</v>
      </c>
      <c r="V4224" s="181">
        <v>6602.2082523148156</v>
      </c>
      <c r="W4224" s="181">
        <v>6637.3862461547633</v>
      </c>
      <c r="X4224" s="181">
        <v>6671.3172824530757</v>
      </c>
      <c r="Y4224" s="181">
        <v>6703.426175923767</v>
      </c>
    </row>
    <row r="4225" spans="1:25" x14ac:dyDescent="0.25">
      <c r="A4225" s="178" t="s">
        <v>3452</v>
      </c>
      <c r="B4225" s="178" t="s">
        <v>3641</v>
      </c>
      <c r="C4225" s="178" t="s">
        <v>565</v>
      </c>
      <c r="D4225" s="178" t="s">
        <v>566</v>
      </c>
      <c r="E4225" s="181">
        <v>2759.9580182212103</v>
      </c>
      <c r="F4225" s="181">
        <v>2783.3935725325582</v>
      </c>
      <c r="G4225" s="181">
        <v>2802.0290929155535</v>
      </c>
      <c r="H4225" s="181">
        <v>2818.3716160187109</v>
      </c>
      <c r="I4225" s="181">
        <v>2833.0630071872001</v>
      </c>
      <c r="J4225" s="182">
        <v>2846.4448544815696</v>
      </c>
      <c r="K4225" s="181">
        <v>2858.7905178210294</v>
      </c>
      <c r="L4225" s="181">
        <v>2870.3231199845823</v>
      </c>
      <c r="M4225" s="181">
        <v>2881.1195851022167</v>
      </c>
      <c r="N4225" s="181">
        <v>2891.2115152022325</v>
      </c>
      <c r="O4225" s="181">
        <v>2900.6330372247558</v>
      </c>
      <c r="P4225" s="181">
        <v>2909.5345377428512</v>
      </c>
      <c r="Q4225" s="181">
        <v>2918.0661611965461</v>
      </c>
      <c r="R4225" s="181">
        <v>2926.207388429747</v>
      </c>
      <c r="S4225" s="181">
        <v>2934.0315166802802</v>
      </c>
      <c r="T4225" s="181">
        <v>2941.368479830488</v>
      </c>
      <c r="U4225" s="181">
        <v>2948.1529551246522</v>
      </c>
      <c r="V4225" s="181">
        <v>2954.5565994422609</v>
      </c>
      <c r="W4225" s="181">
        <v>2960.6431904829651</v>
      </c>
      <c r="X4225" s="181">
        <v>2966.4757389623978</v>
      </c>
      <c r="Y4225" s="181">
        <v>2971.7623382854335</v>
      </c>
    </row>
    <row r="4226" spans="1:25" x14ac:dyDescent="0.25">
      <c r="A4226" s="178" t="s">
        <v>3452</v>
      </c>
      <c r="B4226" s="178" t="s">
        <v>3642</v>
      </c>
      <c r="C4226" s="178" t="s">
        <v>218</v>
      </c>
      <c r="D4226" s="178" t="s">
        <v>3643</v>
      </c>
      <c r="E4226" s="181">
        <v>7473.3230483908492</v>
      </c>
      <c r="F4226" s="181">
        <v>7708.7809319873113</v>
      </c>
      <c r="G4226" s="181">
        <v>7915.854107931088</v>
      </c>
      <c r="H4226" s="181">
        <v>8103.7663326894026</v>
      </c>
      <c r="I4226" s="181">
        <v>8276.3764082988691</v>
      </c>
      <c r="J4226" s="182">
        <v>8436.3208539469288</v>
      </c>
      <c r="K4226" s="181">
        <v>8585.8384055614442</v>
      </c>
      <c r="L4226" s="181">
        <v>8726.8545057831179</v>
      </c>
      <c r="M4226" s="181">
        <v>8860.6394311715485</v>
      </c>
      <c r="N4226" s="181">
        <v>8988.092710277424</v>
      </c>
      <c r="O4226" s="181">
        <v>9109.855484562986</v>
      </c>
      <c r="P4226" s="181">
        <v>9226.9286429217591</v>
      </c>
      <c r="Q4226" s="181">
        <v>9340.2178115499628</v>
      </c>
      <c r="R4226" s="181">
        <v>9449.9085047776589</v>
      </c>
      <c r="S4226" s="181">
        <v>9556.1893766449557</v>
      </c>
      <c r="T4226" s="181">
        <v>9658.9170771212466</v>
      </c>
      <c r="U4226" s="181">
        <v>9758.5173692871867</v>
      </c>
      <c r="V4226" s="181">
        <v>9855.5968027625786</v>
      </c>
      <c r="W4226" s="181">
        <v>9950.1543267775396</v>
      </c>
      <c r="X4226" s="181">
        <v>10042.077183110065</v>
      </c>
      <c r="Y4226" s="181">
        <v>10130.711400001714</v>
      </c>
    </row>
    <row r="4227" spans="1:25" x14ac:dyDescent="0.25">
      <c r="A4227" s="178" t="s">
        <v>3452</v>
      </c>
      <c r="B4227" s="178" t="s">
        <v>3642</v>
      </c>
      <c r="C4227" s="178" t="s">
        <v>475</v>
      </c>
      <c r="D4227" s="178" t="s">
        <v>3644</v>
      </c>
      <c r="E4227" s="181">
        <v>4446.7847930433381</v>
      </c>
      <c r="F4227" s="181">
        <v>4518.1784108971779</v>
      </c>
      <c r="G4227" s="181">
        <v>4570.0480827631336</v>
      </c>
      <c r="H4227" s="181">
        <v>4608.4535447809985</v>
      </c>
      <c r="I4227" s="181">
        <v>4636.1113061948017</v>
      </c>
      <c r="J4227" s="182">
        <v>4654.9178912145799</v>
      </c>
      <c r="K4227" s="181">
        <v>4666.4537145066179</v>
      </c>
      <c r="L4227" s="181">
        <v>4672.0480824352226</v>
      </c>
      <c r="M4227" s="181">
        <v>4672.6144562730133</v>
      </c>
      <c r="N4227" s="181">
        <v>4668.8265909171123</v>
      </c>
      <c r="O4227" s="181">
        <v>4661.192122933754</v>
      </c>
      <c r="P4227" s="181">
        <v>4650.3752046101463</v>
      </c>
      <c r="Q4227" s="181">
        <v>4636.957894932365</v>
      </c>
      <c r="R4227" s="181">
        <v>4621.1393844907761</v>
      </c>
      <c r="S4227" s="181">
        <v>4603.1118528610532</v>
      </c>
      <c r="T4227" s="181">
        <v>4582.901616477212</v>
      </c>
      <c r="U4227" s="181">
        <v>4560.8023524597656</v>
      </c>
      <c r="V4227" s="181">
        <v>4537.1763176550157</v>
      </c>
      <c r="W4227" s="181">
        <v>4512.0911182829132</v>
      </c>
      <c r="X4227" s="181">
        <v>4485.5625344960499</v>
      </c>
      <c r="Y4227" s="181">
        <v>4457.3693271366965</v>
      </c>
    </row>
    <row r="4228" spans="1:25" x14ac:dyDescent="0.25">
      <c r="A4228" s="178" t="s">
        <v>3452</v>
      </c>
      <c r="B4228" s="178" t="s">
        <v>3642</v>
      </c>
      <c r="C4228" s="178" t="s">
        <v>240</v>
      </c>
      <c r="D4228" s="178" t="s">
        <v>241</v>
      </c>
      <c r="E4228" s="181">
        <v>2011.9312083751176</v>
      </c>
      <c r="F4228" s="181">
        <v>2029.5309648987627</v>
      </c>
      <c r="G4228" s="181">
        <v>2038.1077830144161</v>
      </c>
      <c r="H4228" s="181">
        <v>2040.5369593923097</v>
      </c>
      <c r="I4228" s="181">
        <v>2038.1436907414222</v>
      </c>
      <c r="J4228" s="182">
        <v>2031.8586915956562</v>
      </c>
      <c r="K4228" s="181">
        <v>2022.4501547704474</v>
      </c>
      <c r="L4228" s="181">
        <v>2010.5571862918055</v>
      </c>
      <c r="M4228" s="181">
        <v>1996.6237320504727</v>
      </c>
      <c r="N4228" s="181">
        <v>1980.9799829391436</v>
      </c>
      <c r="O4228" s="181">
        <v>1963.8772349812525</v>
      </c>
      <c r="P4228" s="181">
        <v>1945.6255332254357</v>
      </c>
      <c r="Q4228" s="181">
        <v>1926.4924177986773</v>
      </c>
      <c r="R4228" s="181">
        <v>1906.5802188394418</v>
      </c>
      <c r="S4228" s="181">
        <v>1885.9856998300434</v>
      </c>
      <c r="T4228" s="181">
        <v>1864.7355852502292</v>
      </c>
      <c r="U4228" s="181">
        <v>1842.9640052511204</v>
      </c>
      <c r="V4228" s="181">
        <v>1820.8290267606017</v>
      </c>
      <c r="W4228" s="181">
        <v>1798.3670264366374</v>
      </c>
      <c r="X4228" s="181">
        <v>1775.5929221145011</v>
      </c>
      <c r="Y4228" s="181">
        <v>1752.4280833967628</v>
      </c>
    </row>
    <row r="4229" spans="1:25" x14ac:dyDescent="0.25">
      <c r="A4229" s="178" t="s">
        <v>3452</v>
      </c>
      <c r="B4229" s="178" t="s">
        <v>3645</v>
      </c>
      <c r="C4229" s="178" t="s">
        <v>565</v>
      </c>
      <c r="D4229" s="178" t="s">
        <v>566</v>
      </c>
      <c r="E4229" s="181">
        <v>782.56376451171445</v>
      </c>
      <c r="F4229" s="181">
        <v>777.81187921166224</v>
      </c>
      <c r="G4229" s="181">
        <v>774.12839421102171</v>
      </c>
      <c r="H4229" s="181">
        <v>771.63954974911144</v>
      </c>
      <c r="I4229" s="181">
        <v>770.07069710192775</v>
      </c>
      <c r="J4229" s="182">
        <v>769.18772228776629</v>
      </c>
      <c r="K4229" s="181">
        <v>768.82726580588781</v>
      </c>
      <c r="L4229" s="181">
        <v>768.88379164190712</v>
      </c>
      <c r="M4229" s="181">
        <v>769.25564953500714</v>
      </c>
      <c r="N4229" s="181">
        <v>769.8808556091567</v>
      </c>
      <c r="O4229" s="181">
        <v>770.70234956943204</v>
      </c>
      <c r="P4229" s="181">
        <v>771.713517407376</v>
      </c>
      <c r="Q4229" s="181">
        <v>772.91950346143074</v>
      </c>
      <c r="R4229" s="181">
        <v>774.27791941917451</v>
      </c>
      <c r="S4229" s="181">
        <v>775.76326001899611</v>
      </c>
      <c r="T4229" s="181">
        <v>777.32381962616637</v>
      </c>
      <c r="U4229" s="181">
        <v>778.92170171162468</v>
      </c>
      <c r="V4229" s="181">
        <v>780.54908937511129</v>
      </c>
      <c r="W4229" s="181">
        <v>782.20623235632524</v>
      </c>
      <c r="X4229" s="181">
        <v>783.87624103617452</v>
      </c>
      <c r="Y4229" s="181">
        <v>785.49687378791054</v>
      </c>
    </row>
    <row r="4230" spans="1:25" x14ac:dyDescent="0.25">
      <c r="A4230" s="178" t="s">
        <v>3452</v>
      </c>
      <c r="B4230" s="178" t="s">
        <v>3646</v>
      </c>
      <c r="C4230" s="178" t="s">
        <v>565</v>
      </c>
      <c r="D4230" s="178" t="s">
        <v>566</v>
      </c>
      <c r="E4230" s="181">
        <v>7173.1401736506505</v>
      </c>
      <c r="F4230" s="181">
        <v>7185.9970167850543</v>
      </c>
      <c r="G4230" s="181">
        <v>7211.4377656445286</v>
      </c>
      <c r="H4230" s="181">
        <v>7249.971050224909</v>
      </c>
      <c r="I4230" s="181">
        <v>7298.5433489310417</v>
      </c>
      <c r="J4230" s="182">
        <v>7354.7133617380587</v>
      </c>
      <c r="K4230" s="181">
        <v>7416.7565581578319</v>
      </c>
      <c r="L4230" s="181">
        <v>7483.5767078311155</v>
      </c>
      <c r="M4230" s="181">
        <v>7554.2177946585452</v>
      </c>
      <c r="N4230" s="181">
        <v>7627.5051687869945</v>
      </c>
      <c r="O4230" s="181">
        <v>7702.8175871796902</v>
      </c>
      <c r="P4230" s="181">
        <v>7780.0289914006753</v>
      </c>
      <c r="Q4230" s="181">
        <v>7859.1180890907863</v>
      </c>
      <c r="R4230" s="181">
        <v>7939.6622956532174</v>
      </c>
      <c r="S4230" s="181">
        <v>8021.4928748012007</v>
      </c>
      <c r="T4230" s="181">
        <v>8104.9045027931361</v>
      </c>
      <c r="U4230" s="181">
        <v>8188.5212895913273</v>
      </c>
      <c r="V4230" s="181">
        <v>8270.6311486260092</v>
      </c>
      <c r="W4230" s="181">
        <v>8351.3384922444893</v>
      </c>
      <c r="X4230" s="181">
        <v>8430.7916114538784</v>
      </c>
      <c r="Y4230" s="181">
        <v>8509.2336976245097</v>
      </c>
    </row>
    <row r="4231" spans="1:25" x14ac:dyDescent="0.25">
      <c r="A4231" s="178" t="s">
        <v>3452</v>
      </c>
      <c r="B4231" s="178" t="s">
        <v>3647</v>
      </c>
      <c r="C4231" s="178" t="s">
        <v>565</v>
      </c>
      <c r="D4231" s="178" t="s">
        <v>566</v>
      </c>
      <c r="E4231" s="181">
        <v>1021.0177315333983</v>
      </c>
      <c r="F4231" s="181">
        <v>1026.3540510547464</v>
      </c>
      <c r="G4231" s="181">
        <v>1029.4004942792828</v>
      </c>
      <c r="H4231" s="181">
        <v>1031.1642804332009</v>
      </c>
      <c r="I4231" s="181">
        <v>1031.8762515776937</v>
      </c>
      <c r="J4231" s="182">
        <v>1031.694986047364</v>
      </c>
      <c r="K4231" s="181">
        <v>1030.7753043031078</v>
      </c>
      <c r="L4231" s="181">
        <v>1029.2622034036331</v>
      </c>
      <c r="M4231" s="181">
        <v>1027.2552048731845</v>
      </c>
      <c r="N4231" s="181">
        <v>1024.8066129006979</v>
      </c>
      <c r="O4231" s="181">
        <v>1022.0122568355094</v>
      </c>
      <c r="P4231" s="181">
        <v>1018.9997080706912</v>
      </c>
      <c r="Q4231" s="181">
        <v>1015.8882754129452</v>
      </c>
      <c r="R4231" s="181">
        <v>1012.71993165065</v>
      </c>
      <c r="S4231" s="181">
        <v>1009.5487330895301</v>
      </c>
      <c r="T4231" s="181">
        <v>1006.3778498011505</v>
      </c>
      <c r="U4231" s="181">
        <v>1003.2845051277387</v>
      </c>
      <c r="V4231" s="181">
        <v>1000.3850667369607</v>
      </c>
      <c r="W4231" s="181">
        <v>997.69768861873672</v>
      </c>
      <c r="X4231" s="181">
        <v>995.2195756264581</v>
      </c>
      <c r="Y4231" s="181">
        <v>992.85365148815856</v>
      </c>
    </row>
    <row r="4232" spans="1:25" x14ac:dyDescent="0.25">
      <c r="A4232" s="178" t="s">
        <v>3452</v>
      </c>
      <c r="B4232" s="178" t="s">
        <v>3648</v>
      </c>
      <c r="C4232" s="178" t="s">
        <v>218</v>
      </c>
      <c r="D4232" s="178" t="s">
        <v>3649</v>
      </c>
      <c r="E4232" s="181">
        <v>2884.5930540716154</v>
      </c>
      <c r="F4232" s="181">
        <v>2952.9911865111758</v>
      </c>
      <c r="G4232" s="181">
        <v>3010.5777594988076</v>
      </c>
      <c r="H4232" s="181">
        <v>3061.7806315070197</v>
      </c>
      <c r="I4232" s="181">
        <v>3108.3160020774599</v>
      </c>
      <c r="J4232" s="182">
        <v>3151.3303357006012</v>
      </c>
      <c r="K4232" s="181">
        <v>3191.744602089926</v>
      </c>
      <c r="L4232" s="181">
        <v>3230.3075172078356</v>
      </c>
      <c r="M4232" s="181">
        <v>3267.4632280790797</v>
      </c>
      <c r="N4232" s="181">
        <v>3303.4612243196693</v>
      </c>
      <c r="O4232" s="181">
        <v>3338.4887880940087</v>
      </c>
      <c r="P4232" s="181">
        <v>3372.8181618944041</v>
      </c>
      <c r="Q4232" s="181">
        <v>3406.6386295048374</v>
      </c>
      <c r="R4232" s="181">
        <v>3439.8424108050194</v>
      </c>
      <c r="S4232" s="181">
        <v>3472.4155974960386</v>
      </c>
      <c r="T4232" s="181">
        <v>3504.4669823555605</v>
      </c>
      <c r="U4232" s="181">
        <v>3535.8628310881077</v>
      </c>
      <c r="V4232" s="181">
        <v>3566.3607356027974</v>
      </c>
      <c r="W4232" s="181">
        <v>3595.9140631306223</v>
      </c>
      <c r="X4232" s="181">
        <v>3624.5064882959346</v>
      </c>
      <c r="Y4232" s="181">
        <v>3652.1030848594442</v>
      </c>
    </row>
    <row r="4233" spans="1:25" x14ac:dyDescent="0.25">
      <c r="A4233" s="178" t="s">
        <v>3452</v>
      </c>
      <c r="B4233" s="178" t="s">
        <v>3648</v>
      </c>
      <c r="C4233" s="178" t="s">
        <v>240</v>
      </c>
      <c r="D4233" s="178" t="s">
        <v>241</v>
      </c>
      <c r="E4233" s="181">
        <v>195.42761693075167</v>
      </c>
      <c r="F4233" s="181">
        <v>197.33482194807334</v>
      </c>
      <c r="G4233" s="181">
        <v>198.44109780777805</v>
      </c>
      <c r="H4233" s="181">
        <v>199.06551784642949</v>
      </c>
      <c r="I4233" s="181">
        <v>199.33672805731359</v>
      </c>
      <c r="J4233" s="182">
        <v>199.34084087159928</v>
      </c>
      <c r="K4233" s="181">
        <v>199.14558511847594</v>
      </c>
      <c r="L4233" s="181">
        <v>198.80468422227057</v>
      </c>
      <c r="M4233" s="181">
        <v>198.3506592629949</v>
      </c>
      <c r="N4233" s="181">
        <v>197.80276021250171</v>
      </c>
      <c r="O4233" s="181">
        <v>197.17563619928978</v>
      </c>
      <c r="P4233" s="181">
        <v>196.48818957206768</v>
      </c>
      <c r="Q4233" s="181">
        <v>195.75361217917225</v>
      </c>
      <c r="R4233" s="181">
        <v>194.96760609507984</v>
      </c>
      <c r="S4233" s="181">
        <v>194.13140845763525</v>
      </c>
      <c r="T4233" s="181">
        <v>193.25301326011646</v>
      </c>
      <c r="U4233" s="181">
        <v>192.32684401328359</v>
      </c>
      <c r="V4233" s="181">
        <v>191.34184646215624</v>
      </c>
      <c r="W4233" s="181">
        <v>190.29798498880248</v>
      </c>
      <c r="X4233" s="181">
        <v>189.19687622038867</v>
      </c>
      <c r="Y4233" s="181">
        <v>188.03915987547805</v>
      </c>
    </row>
    <row r="4234" spans="1:25" x14ac:dyDescent="0.25">
      <c r="A4234" s="178" t="s">
        <v>3452</v>
      </c>
      <c r="B4234" s="178" t="s">
        <v>3650</v>
      </c>
      <c r="C4234" s="178" t="s">
        <v>218</v>
      </c>
      <c r="D4234" s="178" t="s">
        <v>3651</v>
      </c>
      <c r="E4234" s="181">
        <v>6399.8886986798407</v>
      </c>
      <c r="F4234" s="181">
        <v>6498.5175088454771</v>
      </c>
      <c r="G4234" s="181">
        <v>6595.1584948712443</v>
      </c>
      <c r="H4234" s="181">
        <v>6694.2631521515059</v>
      </c>
      <c r="I4234" s="181">
        <v>6795.575421085684</v>
      </c>
      <c r="J4234" s="182">
        <v>6898.555661325162</v>
      </c>
      <c r="K4234" s="181">
        <v>7002.8459960482514</v>
      </c>
      <c r="L4234" s="181">
        <v>7108.2797540564115</v>
      </c>
      <c r="M4234" s="181">
        <v>7214.4774673364991</v>
      </c>
      <c r="N4234" s="181">
        <v>7321.0965791012968</v>
      </c>
      <c r="O4234" s="181">
        <v>7427.9342275254348</v>
      </c>
      <c r="P4234" s="181">
        <v>7535.1973331769668</v>
      </c>
      <c r="Q4234" s="181">
        <v>7643.1264853402135</v>
      </c>
      <c r="R4234" s="181">
        <v>7751.488470781147</v>
      </c>
      <c r="S4234" s="181">
        <v>7860.2518465804551</v>
      </c>
      <c r="T4234" s="181">
        <v>7969.3880113691057</v>
      </c>
      <c r="U4234" s="181">
        <v>8078.5317875081564</v>
      </c>
      <c r="V4234" s="181">
        <v>8187.3381777862478</v>
      </c>
      <c r="W4234" s="181">
        <v>8295.8201108333542</v>
      </c>
      <c r="X4234" s="181">
        <v>8403.9704141231177</v>
      </c>
      <c r="Y4234" s="181">
        <v>8511.4498446233101</v>
      </c>
    </row>
    <row r="4235" spans="1:25" x14ac:dyDescent="0.25">
      <c r="A4235" s="178" t="s">
        <v>3452</v>
      </c>
      <c r="B4235" s="178" t="s">
        <v>3650</v>
      </c>
      <c r="C4235" s="178" t="s">
        <v>240</v>
      </c>
      <c r="D4235" s="178" t="s">
        <v>241</v>
      </c>
      <c r="E4235" s="181">
        <v>15493.449743584126</v>
      </c>
      <c r="F4235" s="181">
        <v>15544.651355428419</v>
      </c>
      <c r="G4235" s="181">
        <v>15587.744584840755</v>
      </c>
      <c r="H4235" s="181">
        <v>15633.367693353259</v>
      </c>
      <c r="I4235" s="181">
        <v>15680.795252857997</v>
      </c>
      <c r="J4235" s="182">
        <v>15728.687126371275</v>
      </c>
      <c r="K4235" s="181">
        <v>15776.174412853696</v>
      </c>
      <c r="L4235" s="181">
        <v>15822.854239574788</v>
      </c>
      <c r="M4235" s="181">
        <v>15867.87462268154</v>
      </c>
      <c r="N4235" s="181">
        <v>15910.504467790801</v>
      </c>
      <c r="O4235" s="181">
        <v>15950.348287991568</v>
      </c>
      <c r="P4235" s="181">
        <v>15987.900324015945</v>
      </c>
      <c r="Q4235" s="181">
        <v>16023.703619180609</v>
      </c>
      <c r="R4235" s="181">
        <v>16057.295221604181</v>
      </c>
      <c r="S4235" s="181">
        <v>16088.648150843055</v>
      </c>
      <c r="T4235" s="181">
        <v>16117.743784002732</v>
      </c>
      <c r="U4235" s="181">
        <v>16143.89314344147</v>
      </c>
      <c r="V4235" s="181">
        <v>16166.481311075941</v>
      </c>
      <c r="W4235" s="181">
        <v>16185.62298149426</v>
      </c>
      <c r="X4235" s="181">
        <v>16201.391162230086</v>
      </c>
      <c r="Y4235" s="181">
        <v>16213.225284937509</v>
      </c>
    </row>
    <row r="4236" spans="1:25" x14ac:dyDescent="0.25">
      <c r="A4236" s="178" t="s">
        <v>3452</v>
      </c>
      <c r="B4236" s="178" t="s">
        <v>3652</v>
      </c>
      <c r="C4236" s="178" t="s">
        <v>565</v>
      </c>
      <c r="D4236" s="178" t="s">
        <v>566</v>
      </c>
      <c r="E4236" s="181">
        <v>1765.4155371513216</v>
      </c>
      <c r="F4236" s="181">
        <v>1764.6424702227084</v>
      </c>
      <c r="G4236" s="181">
        <v>1765.1548053655306</v>
      </c>
      <c r="H4236" s="181">
        <v>1767.2471697551066</v>
      </c>
      <c r="I4236" s="181">
        <v>1770.4420442548007</v>
      </c>
      <c r="J4236" s="182">
        <v>1774.3562644524159</v>
      </c>
      <c r="K4236" s="181">
        <v>1778.7191785888735</v>
      </c>
      <c r="L4236" s="181">
        <v>1783.3306112554014</v>
      </c>
      <c r="M4236" s="181">
        <v>1787.9737077480163</v>
      </c>
      <c r="N4236" s="181">
        <v>1792.4671540978256</v>
      </c>
      <c r="O4236" s="181">
        <v>1796.682882903606</v>
      </c>
      <c r="P4236" s="181">
        <v>1800.5765733663234</v>
      </c>
      <c r="Q4236" s="181">
        <v>1804.0934791622781</v>
      </c>
      <c r="R4236" s="181">
        <v>1807.0808530475399</v>
      </c>
      <c r="S4236" s="181">
        <v>1809.4683326649581</v>
      </c>
      <c r="T4236" s="181">
        <v>1811.4361782325461</v>
      </c>
      <c r="U4236" s="181">
        <v>1813.0971205205719</v>
      </c>
      <c r="V4236" s="181">
        <v>1814.3361960195477</v>
      </c>
      <c r="W4236" s="181">
        <v>1815.0846986028605</v>
      </c>
      <c r="X4236" s="181">
        <v>1815.3283287382023</v>
      </c>
      <c r="Y4236" s="181">
        <v>1815.2472358165035</v>
      </c>
    </row>
    <row r="4237" spans="1:25" x14ac:dyDescent="0.25">
      <c r="A4237" s="178" t="s">
        <v>3452</v>
      </c>
      <c r="B4237" s="178" t="s">
        <v>3653</v>
      </c>
      <c r="C4237" s="178" t="s">
        <v>565</v>
      </c>
      <c r="D4237" s="178" t="s">
        <v>566</v>
      </c>
      <c r="E4237" s="181">
        <v>7659.592690637116</v>
      </c>
      <c r="F4237" s="181">
        <v>7619.7330526087244</v>
      </c>
      <c r="G4237" s="181">
        <v>7591.652876787055</v>
      </c>
      <c r="H4237" s="181">
        <v>7577.0981988610783</v>
      </c>
      <c r="I4237" s="181">
        <v>7573.4463957698172</v>
      </c>
      <c r="J4237" s="182">
        <v>7578.4994803800628</v>
      </c>
      <c r="K4237" s="181">
        <v>7590.6567879351642</v>
      </c>
      <c r="L4237" s="181">
        <v>7608.7870106046412</v>
      </c>
      <c r="M4237" s="181">
        <v>7631.7567462214574</v>
      </c>
      <c r="N4237" s="181">
        <v>7658.7139801640442</v>
      </c>
      <c r="O4237" s="181">
        <v>7688.9998041127719</v>
      </c>
      <c r="P4237" s="181">
        <v>7722.3804911516308</v>
      </c>
      <c r="Q4237" s="181">
        <v>7758.6852611801905</v>
      </c>
      <c r="R4237" s="181">
        <v>7797.2590959209028</v>
      </c>
      <c r="S4237" s="181">
        <v>7837.6133827349986</v>
      </c>
      <c r="T4237" s="181">
        <v>7879.041298983313</v>
      </c>
      <c r="U4237" s="181">
        <v>7920.8728905092967</v>
      </c>
      <c r="V4237" s="181">
        <v>7962.786627176838</v>
      </c>
      <c r="W4237" s="181">
        <v>8004.5567887595162</v>
      </c>
      <c r="X4237" s="181">
        <v>8045.806039451174</v>
      </c>
      <c r="Y4237" s="181">
        <v>8085.5691627440838</v>
      </c>
    </row>
    <row r="4238" spans="1:25" x14ac:dyDescent="0.25">
      <c r="A4238" s="178" t="s">
        <v>3452</v>
      </c>
      <c r="B4238" s="178" t="s">
        <v>3654</v>
      </c>
      <c r="C4238" s="178" t="s">
        <v>565</v>
      </c>
      <c r="D4238" s="178" t="s">
        <v>566</v>
      </c>
      <c r="E4238" s="181">
        <v>3684.4642714283691</v>
      </c>
      <c r="F4238" s="181">
        <v>3699.8718385726752</v>
      </c>
      <c r="G4238" s="181">
        <v>3713.3921711520247</v>
      </c>
      <c r="H4238" s="181">
        <v>3727.1526850930863</v>
      </c>
      <c r="I4238" s="181">
        <v>3741.2067794841505</v>
      </c>
      <c r="J4238" s="182">
        <v>3755.444406643242</v>
      </c>
      <c r="K4238" s="181">
        <v>3769.7894130607328</v>
      </c>
      <c r="L4238" s="181">
        <v>3784.1950321321192</v>
      </c>
      <c r="M4238" s="181">
        <v>3798.466849838137</v>
      </c>
      <c r="N4238" s="181">
        <v>3812.4447797222956</v>
      </c>
      <c r="O4238" s="181">
        <v>3826.010279438909</v>
      </c>
      <c r="P4238" s="181">
        <v>3839.2114210726504</v>
      </c>
      <c r="Q4238" s="181">
        <v>3852.0783358784734</v>
      </c>
      <c r="R4238" s="181">
        <v>3864.4218115123431</v>
      </c>
      <c r="S4238" s="181">
        <v>3876.216599528947</v>
      </c>
      <c r="T4238" s="181">
        <v>3887.7705132448195</v>
      </c>
      <c r="U4238" s="181">
        <v>3899.0207456635708</v>
      </c>
      <c r="V4238" s="181">
        <v>3909.624439954624</v>
      </c>
      <c r="W4238" s="181">
        <v>3919.5845681356745</v>
      </c>
      <c r="X4238" s="181">
        <v>3928.9737226931634</v>
      </c>
      <c r="Y4238" s="181">
        <v>3938.0297535271866</v>
      </c>
    </row>
    <row r="4239" spans="1:25" x14ac:dyDescent="0.25">
      <c r="A4239" s="178" t="s">
        <v>3452</v>
      </c>
      <c r="B4239" s="178" t="s">
        <v>3655</v>
      </c>
      <c r="C4239" s="178" t="s">
        <v>565</v>
      </c>
      <c r="D4239" s="178" t="s">
        <v>566</v>
      </c>
      <c r="E4239" s="181">
        <v>1552.0054440718936</v>
      </c>
      <c r="F4239" s="181">
        <v>1560.7498221136707</v>
      </c>
      <c r="G4239" s="181">
        <v>1568.6186110789658</v>
      </c>
      <c r="H4239" s="181">
        <v>1576.5771920541692</v>
      </c>
      <c r="I4239" s="181">
        <v>1584.697850467235</v>
      </c>
      <c r="J4239" s="182">
        <v>1593.0371500829876</v>
      </c>
      <c r="K4239" s="181">
        <v>1601.6574409582315</v>
      </c>
      <c r="L4239" s="181">
        <v>1610.6173221587439</v>
      </c>
      <c r="M4239" s="181">
        <v>1619.8756134300095</v>
      </c>
      <c r="N4239" s="181">
        <v>1629.5291285452063</v>
      </c>
      <c r="O4239" s="181">
        <v>1639.5533918663095</v>
      </c>
      <c r="P4239" s="181">
        <v>1649.9832193225175</v>
      </c>
      <c r="Q4239" s="181">
        <v>1660.8466693623984</v>
      </c>
      <c r="R4239" s="181">
        <v>1672.062130874323</v>
      </c>
      <c r="S4239" s="181">
        <v>1683.595434804829</v>
      </c>
      <c r="T4239" s="181">
        <v>1695.3628104535524</v>
      </c>
      <c r="U4239" s="181">
        <v>1707.1317378722167</v>
      </c>
      <c r="V4239" s="181">
        <v>1718.7201796218972</v>
      </c>
      <c r="W4239" s="181">
        <v>1730.1201701945402</v>
      </c>
      <c r="X4239" s="181">
        <v>1741.3090612005653</v>
      </c>
      <c r="Y4239" s="181">
        <v>1752.15922053857</v>
      </c>
    </row>
    <row r="4240" spans="1:25" x14ac:dyDescent="0.25">
      <c r="A4240" s="178" t="s">
        <v>3452</v>
      </c>
      <c r="B4240" s="178" t="s">
        <v>3656</v>
      </c>
      <c r="C4240" s="178" t="s">
        <v>565</v>
      </c>
      <c r="D4240" s="178" t="s">
        <v>566</v>
      </c>
      <c r="E4240" s="181">
        <v>1582.91098044808</v>
      </c>
      <c r="F4240" s="181">
        <v>1502.8683012625106</v>
      </c>
      <c r="G4240" s="181">
        <v>1445.5251300608088</v>
      </c>
      <c r="H4240" s="181">
        <v>1404.5814503213389</v>
      </c>
      <c r="I4240" s="181">
        <v>1375.2726472359154</v>
      </c>
      <c r="J4240" s="182">
        <v>1354.2947941345728</v>
      </c>
      <c r="K4240" s="181">
        <v>1339.3653385696814</v>
      </c>
      <c r="L4240" s="181">
        <v>1328.8849685332639</v>
      </c>
      <c r="M4240" s="181">
        <v>1321.6815156995144</v>
      </c>
      <c r="N4240" s="181">
        <v>1316.8791581966054</v>
      </c>
      <c r="O4240" s="181">
        <v>1313.852667872075</v>
      </c>
      <c r="P4240" s="181">
        <v>1312.2034638861558</v>
      </c>
      <c r="Q4240" s="181">
        <v>1311.6637290502772</v>
      </c>
      <c r="R4240" s="181">
        <v>1311.9878401069968</v>
      </c>
      <c r="S4240" s="181">
        <v>1313.029920994727</v>
      </c>
      <c r="T4240" s="181">
        <v>1314.5761856434438</v>
      </c>
      <c r="U4240" s="181">
        <v>1316.4640334754554</v>
      </c>
      <c r="V4240" s="181">
        <v>1318.6641349449508</v>
      </c>
      <c r="W4240" s="181">
        <v>1321.1365489808456</v>
      </c>
      <c r="X4240" s="181">
        <v>1323.8518045832379</v>
      </c>
      <c r="Y4240" s="181">
        <v>1326.6099928883868</v>
      </c>
    </row>
    <row r="4241" spans="1:25" x14ac:dyDescent="0.25">
      <c r="A4241" s="178" t="s">
        <v>3452</v>
      </c>
      <c r="B4241" s="178" t="s">
        <v>3657</v>
      </c>
      <c r="C4241" s="178" t="s">
        <v>565</v>
      </c>
      <c r="D4241" s="178" t="s">
        <v>566</v>
      </c>
      <c r="E4241" s="181">
        <v>833.26217377854914</v>
      </c>
      <c r="F4241" s="181">
        <v>838.15038852823557</v>
      </c>
      <c r="G4241" s="181">
        <v>841.96014133470476</v>
      </c>
      <c r="H4241" s="181">
        <v>845.33423585631488</v>
      </c>
      <c r="I4241" s="181">
        <v>848.3330217736102</v>
      </c>
      <c r="J4241" s="182">
        <v>850.96272140005817</v>
      </c>
      <c r="K4241" s="181">
        <v>853.23609999629241</v>
      </c>
      <c r="L4241" s="181">
        <v>855.17821421127189</v>
      </c>
      <c r="M4241" s="181">
        <v>856.78486081092524</v>
      </c>
      <c r="N4241" s="181">
        <v>858.05848099014111</v>
      </c>
      <c r="O4241" s="181">
        <v>859.00659561332304</v>
      </c>
      <c r="P4241" s="181">
        <v>859.68294544916546</v>
      </c>
      <c r="Q4241" s="181">
        <v>860.14713144554025</v>
      </c>
      <c r="R4241" s="181">
        <v>860.42270901327004</v>
      </c>
      <c r="S4241" s="181">
        <v>860.58177558124498</v>
      </c>
      <c r="T4241" s="181">
        <v>860.72907891628529</v>
      </c>
      <c r="U4241" s="181">
        <v>860.83898375786043</v>
      </c>
      <c r="V4241" s="181">
        <v>860.84883575861068</v>
      </c>
      <c r="W4241" s="181">
        <v>860.81075142256248</v>
      </c>
      <c r="X4241" s="181">
        <v>860.79798250320448</v>
      </c>
      <c r="Y4241" s="181">
        <v>860.8803673671124</v>
      </c>
    </row>
    <row r="4242" spans="1:25" x14ac:dyDescent="0.25">
      <c r="A4242" s="178" t="s">
        <v>3452</v>
      </c>
      <c r="B4242" s="178" t="s">
        <v>3658</v>
      </c>
      <c r="C4242" s="178" t="s">
        <v>565</v>
      </c>
      <c r="D4242" s="178" t="s">
        <v>566</v>
      </c>
      <c r="E4242" s="181">
        <v>1093.6055824105574</v>
      </c>
      <c r="F4242" s="181">
        <v>1100.046533225157</v>
      </c>
      <c r="G4242" s="181">
        <v>1104.9961545634699</v>
      </c>
      <c r="H4242" s="181">
        <v>1109.2800142742249</v>
      </c>
      <c r="I4242" s="181">
        <v>1113.0448385722636</v>
      </c>
      <c r="J4242" s="182">
        <v>1116.3643187611235</v>
      </c>
      <c r="K4242" s="181">
        <v>1119.3168990173945</v>
      </c>
      <c r="L4242" s="181">
        <v>1121.978911570933</v>
      </c>
      <c r="M4242" s="181">
        <v>1124.3975393960804</v>
      </c>
      <c r="N4242" s="181">
        <v>1126.5669187091739</v>
      </c>
      <c r="O4242" s="181">
        <v>1128.5157930166235</v>
      </c>
      <c r="P4242" s="181">
        <v>1130.3158477494749</v>
      </c>
      <c r="Q4242" s="181">
        <v>1132.0432918261843</v>
      </c>
      <c r="R4242" s="181">
        <v>1133.7203694279785</v>
      </c>
      <c r="S4242" s="181">
        <v>1135.3937756903231</v>
      </c>
      <c r="T4242" s="181">
        <v>1137.0061402481494</v>
      </c>
      <c r="U4242" s="181">
        <v>1138.5422922719592</v>
      </c>
      <c r="V4242" s="181">
        <v>1140.0840572079314</v>
      </c>
      <c r="W4242" s="181">
        <v>1141.6519008455869</v>
      </c>
      <c r="X4242" s="181">
        <v>1143.2611635687347</v>
      </c>
      <c r="Y4242" s="181">
        <v>1144.7594407350082</v>
      </c>
    </row>
    <row r="4243" spans="1:25" x14ac:dyDescent="0.25">
      <c r="A4243" s="178" t="s">
        <v>3452</v>
      </c>
      <c r="B4243" s="178" t="s">
        <v>3659</v>
      </c>
      <c r="C4243" s="178" t="s">
        <v>565</v>
      </c>
      <c r="D4243" s="178" t="s">
        <v>566</v>
      </c>
      <c r="E4243" s="181">
        <v>2497.5253771998105</v>
      </c>
      <c r="F4243" s="181">
        <v>2466.1308020709193</v>
      </c>
      <c r="G4243" s="181">
        <v>2443.7175712134554</v>
      </c>
      <c r="H4243" s="181">
        <v>2429.5023375522496</v>
      </c>
      <c r="I4243" s="181">
        <v>2421.6345512316643</v>
      </c>
      <c r="J4243" s="182">
        <v>2418.7975134676672</v>
      </c>
      <c r="K4243" s="181">
        <v>2420.0402255064187</v>
      </c>
      <c r="L4243" s="181">
        <v>2424.6516769244763</v>
      </c>
      <c r="M4243" s="181">
        <v>2431.9922402992261</v>
      </c>
      <c r="N4243" s="181">
        <v>2441.5917312092206</v>
      </c>
      <c r="O4243" s="181">
        <v>2453.0356075283048</v>
      </c>
      <c r="P4243" s="181">
        <v>2466.0562953803683</v>
      </c>
      <c r="Q4243" s="181">
        <v>2480.4172820565454</v>
      </c>
      <c r="R4243" s="181">
        <v>2495.7711565334762</v>
      </c>
      <c r="S4243" s="181">
        <v>2511.8939298663759</v>
      </c>
      <c r="T4243" s="181">
        <v>2528.7062162229731</v>
      </c>
      <c r="U4243" s="181">
        <v>2545.8258578167161</v>
      </c>
      <c r="V4243" s="181">
        <v>2562.7774060202446</v>
      </c>
      <c r="W4243" s="181">
        <v>2579.4616812439808</v>
      </c>
      <c r="X4243" s="181">
        <v>2595.813526404977</v>
      </c>
      <c r="Y4243" s="181">
        <v>2611.8101313865154</v>
      </c>
    </row>
    <row r="4244" spans="1:25" x14ac:dyDescent="0.25">
      <c r="A4244" s="178" t="s">
        <v>3452</v>
      </c>
      <c r="B4244" s="178" t="s">
        <v>3660</v>
      </c>
      <c r="C4244" s="178" t="s">
        <v>565</v>
      </c>
      <c r="D4244" s="178" t="s">
        <v>566</v>
      </c>
      <c r="E4244" s="181">
        <v>1104.2286068904309</v>
      </c>
      <c r="F4244" s="181">
        <v>1119.219425207747</v>
      </c>
      <c r="G4244" s="181">
        <v>1131.2456140047691</v>
      </c>
      <c r="H4244" s="181">
        <v>1141.4509337518507</v>
      </c>
      <c r="I4244" s="181">
        <v>1150.2313927621778</v>
      </c>
      <c r="J4244" s="182">
        <v>1157.8444780947325</v>
      </c>
      <c r="K4244" s="181">
        <v>1164.4976454404384</v>
      </c>
      <c r="L4244" s="181">
        <v>1170.3600652809521</v>
      </c>
      <c r="M4244" s="181">
        <v>1175.5242409410523</v>
      </c>
      <c r="N4244" s="181">
        <v>1180.0875111245468</v>
      </c>
      <c r="O4244" s="181">
        <v>1184.118371867542</v>
      </c>
      <c r="P4244" s="181">
        <v>1187.7259026988293</v>
      </c>
      <c r="Q4244" s="181">
        <v>1191.0163295182804</v>
      </c>
      <c r="R4244" s="181">
        <v>1194.0278409190166</v>
      </c>
      <c r="S4244" s="181">
        <v>1196.8392626764321</v>
      </c>
      <c r="T4244" s="181">
        <v>1199.4841866777651</v>
      </c>
      <c r="U4244" s="181">
        <v>1201.9481856338764</v>
      </c>
      <c r="V4244" s="181">
        <v>1204.2495335739491</v>
      </c>
      <c r="W4244" s="181">
        <v>1206.44233911232</v>
      </c>
      <c r="X4244" s="181">
        <v>1208.5821575153409</v>
      </c>
      <c r="Y4244" s="181">
        <v>1210.6357027634533</v>
      </c>
    </row>
    <row r="4245" spans="1:25" x14ac:dyDescent="0.25">
      <c r="A4245" s="178" t="s">
        <v>3452</v>
      </c>
      <c r="B4245" s="178" t="s">
        <v>3661</v>
      </c>
      <c r="C4245" s="178" t="s">
        <v>218</v>
      </c>
      <c r="D4245" s="178" t="s">
        <v>3662</v>
      </c>
      <c r="E4245" s="181">
        <v>3543.5065437205767</v>
      </c>
      <c r="F4245" s="181">
        <v>3442.6831234230772</v>
      </c>
      <c r="G4245" s="181">
        <v>3368.6053526041096</v>
      </c>
      <c r="H4245" s="181">
        <v>3316.6535226628307</v>
      </c>
      <c r="I4245" s="181">
        <v>3281.641137865548</v>
      </c>
      <c r="J4245" s="182">
        <v>3259.80427020053</v>
      </c>
      <c r="K4245" s="181">
        <v>3248.4728577115511</v>
      </c>
      <c r="L4245" s="181">
        <v>3245.736397592832</v>
      </c>
      <c r="M4245" s="181">
        <v>3250.1152553074135</v>
      </c>
      <c r="N4245" s="181">
        <v>3260.4002326455652</v>
      </c>
      <c r="O4245" s="181">
        <v>3275.7245097132</v>
      </c>
      <c r="P4245" s="181">
        <v>3295.5222600564125</v>
      </c>
      <c r="Q4245" s="181">
        <v>3319.3715304029192</v>
      </c>
      <c r="R4245" s="181">
        <v>3346.6838582019491</v>
      </c>
      <c r="S4245" s="181">
        <v>3376.8332658783665</v>
      </c>
      <c r="T4245" s="181">
        <v>3408.7095660228629</v>
      </c>
      <c r="U4245" s="181">
        <v>3441.5504805492233</v>
      </c>
      <c r="V4245" s="181">
        <v>3475.2440229939139</v>
      </c>
      <c r="W4245" s="181">
        <v>3509.487271560371</v>
      </c>
      <c r="X4245" s="181">
        <v>3543.7930124816444</v>
      </c>
      <c r="Y4245" s="181">
        <v>3576.9217593534627</v>
      </c>
    </row>
    <row r="4246" spans="1:25" x14ac:dyDescent="0.25">
      <c r="A4246" s="178" t="s">
        <v>3452</v>
      </c>
      <c r="B4246" s="178" t="s">
        <v>3661</v>
      </c>
      <c r="C4246" s="178" t="s">
        <v>240</v>
      </c>
      <c r="D4246" s="178" t="s">
        <v>241</v>
      </c>
      <c r="E4246" s="181">
        <v>7922.679113701658</v>
      </c>
      <c r="F4246" s="181">
        <v>7697.2550609145965</v>
      </c>
      <c r="G4246" s="181">
        <v>7531.6297402284963</v>
      </c>
      <c r="H4246" s="181">
        <v>7415.4742674176041</v>
      </c>
      <c r="I4246" s="181">
        <v>7337.1925184404827</v>
      </c>
      <c r="J4246" s="182">
        <v>7288.3689891979893</v>
      </c>
      <c r="K4246" s="181">
        <v>7263.0338744049141</v>
      </c>
      <c r="L4246" s="181">
        <v>7256.9156140996029</v>
      </c>
      <c r="M4246" s="181">
        <v>7266.7059966286433</v>
      </c>
      <c r="N4246" s="181">
        <v>7289.7014600591456</v>
      </c>
      <c r="O4246" s="181">
        <v>7323.9639422525197</v>
      </c>
      <c r="P4246" s="181">
        <v>7368.2283513081238</v>
      </c>
      <c r="Q4246" s="181">
        <v>7421.5512713366315</v>
      </c>
      <c r="R4246" s="181">
        <v>7482.6169999673357</v>
      </c>
      <c r="S4246" s="181">
        <v>7550.0259576033068</v>
      </c>
      <c r="T4246" s="181">
        <v>7621.2959536540966</v>
      </c>
      <c r="U4246" s="181">
        <v>7694.7226637173135</v>
      </c>
      <c r="V4246" s="181">
        <v>7770.0557050704447</v>
      </c>
      <c r="W4246" s="181">
        <v>7846.6177959980196</v>
      </c>
      <c r="X4246" s="181">
        <v>7923.319609222749</v>
      </c>
      <c r="Y4246" s="181">
        <v>7997.3898635502374</v>
      </c>
    </row>
    <row r="4247" spans="1:25" x14ac:dyDescent="0.25">
      <c r="A4247" s="178" t="s">
        <v>3452</v>
      </c>
      <c r="B4247" s="178" t="s">
        <v>3663</v>
      </c>
      <c r="C4247" s="178" t="s">
        <v>565</v>
      </c>
      <c r="D4247" s="178" t="s">
        <v>566</v>
      </c>
      <c r="E4247" s="181">
        <v>1767.0967466161244</v>
      </c>
      <c r="F4247" s="181">
        <v>1777.8912436852593</v>
      </c>
      <c r="G4247" s="181">
        <v>1786.5947666193117</v>
      </c>
      <c r="H4247" s="181">
        <v>1794.4428121762171</v>
      </c>
      <c r="I4247" s="181">
        <v>1801.6525786388811</v>
      </c>
      <c r="J4247" s="182">
        <v>1808.3440818789043</v>
      </c>
      <c r="K4247" s="181">
        <v>1814.6502803184412</v>
      </c>
      <c r="L4247" s="181">
        <v>1820.7000271070779</v>
      </c>
      <c r="M4247" s="181">
        <v>1826.5394991932958</v>
      </c>
      <c r="N4247" s="181">
        <v>1832.2145084481481</v>
      </c>
      <c r="O4247" s="181">
        <v>1837.7222000929085</v>
      </c>
      <c r="P4247" s="181">
        <v>1843.1448286553752</v>
      </c>
      <c r="Q4247" s="181">
        <v>1848.5623552374059</v>
      </c>
      <c r="R4247" s="181">
        <v>1853.9136808845196</v>
      </c>
      <c r="S4247" s="181">
        <v>1859.0941209679302</v>
      </c>
      <c r="T4247" s="181">
        <v>1863.8656269199855</v>
      </c>
      <c r="U4247" s="181">
        <v>1868.2621976742582</v>
      </c>
      <c r="V4247" s="181">
        <v>1872.4435698300792</v>
      </c>
      <c r="W4247" s="181">
        <v>1876.3339910164395</v>
      </c>
      <c r="X4247" s="181">
        <v>1879.8015901023325</v>
      </c>
      <c r="Y4247" s="181">
        <v>1882.5436385155847</v>
      </c>
    </row>
    <row r="4248" spans="1:25" x14ac:dyDescent="0.25">
      <c r="A4248" s="178" t="s">
        <v>3452</v>
      </c>
      <c r="B4248" s="178" t="s">
        <v>3664</v>
      </c>
      <c r="C4248" s="178" t="s">
        <v>218</v>
      </c>
      <c r="D4248" s="178" t="s">
        <v>3665</v>
      </c>
      <c r="E4248" s="181">
        <v>1852.6235132437703</v>
      </c>
      <c r="F4248" s="181">
        <v>1872.1168264193975</v>
      </c>
      <c r="G4248" s="181">
        <v>1894.9572771408689</v>
      </c>
      <c r="H4248" s="181">
        <v>1921.4036886085064</v>
      </c>
      <c r="I4248" s="181">
        <v>1950.6703961942555</v>
      </c>
      <c r="J4248" s="182">
        <v>1982.0967323780831</v>
      </c>
      <c r="K4248" s="181">
        <v>2015.2204183316683</v>
      </c>
      <c r="L4248" s="181">
        <v>2049.7337980406046</v>
      </c>
      <c r="M4248" s="181">
        <v>2085.3438878844336</v>
      </c>
      <c r="N4248" s="181">
        <v>2121.8061185572533</v>
      </c>
      <c r="O4248" s="181">
        <v>2158.9389675479924</v>
      </c>
      <c r="P4248" s="181">
        <v>2196.7017600092008</v>
      </c>
      <c r="Q4248" s="181">
        <v>2235.0835694427542</v>
      </c>
      <c r="R4248" s="181">
        <v>2273.926957334425</v>
      </c>
      <c r="S4248" s="181">
        <v>2313.0842600071837</v>
      </c>
      <c r="T4248" s="181">
        <v>2352.3112182600044</v>
      </c>
      <c r="U4248" s="181">
        <v>2391.4649175425861</v>
      </c>
      <c r="V4248" s="181">
        <v>2430.5181139344068</v>
      </c>
      <c r="W4248" s="181">
        <v>2469.3860639143154</v>
      </c>
      <c r="X4248" s="181">
        <v>2507.9320811290058</v>
      </c>
      <c r="Y4248" s="181">
        <v>2545.8369719369425</v>
      </c>
    </row>
    <row r="4249" spans="1:25" x14ac:dyDescent="0.25">
      <c r="A4249" s="178" t="s">
        <v>3452</v>
      </c>
      <c r="B4249" s="178" t="s">
        <v>3664</v>
      </c>
      <c r="C4249" s="178" t="s">
        <v>240</v>
      </c>
      <c r="D4249" s="178" t="s">
        <v>241</v>
      </c>
      <c r="E4249" s="181">
        <v>1871.9111005049383</v>
      </c>
      <c r="F4249" s="181">
        <v>1834.3965975271256</v>
      </c>
      <c r="G4249" s="181">
        <v>1800.6195207095745</v>
      </c>
      <c r="H4249" s="181">
        <v>1770.5304193211618</v>
      </c>
      <c r="I4249" s="181">
        <v>1743.1345351953262</v>
      </c>
      <c r="J4249" s="182">
        <v>1717.6477361661509</v>
      </c>
      <c r="K4249" s="181">
        <v>1693.5345148273002</v>
      </c>
      <c r="L4249" s="181">
        <v>1670.4412315382158</v>
      </c>
      <c r="M4249" s="181">
        <v>1648.0624481727357</v>
      </c>
      <c r="N4249" s="181">
        <v>1626.1624162892253</v>
      </c>
      <c r="O4249" s="181">
        <v>1604.5779828829777</v>
      </c>
      <c r="P4249" s="181">
        <v>1583.2656995903021</v>
      </c>
      <c r="Q4249" s="181">
        <v>1562.2074792963972</v>
      </c>
      <c r="R4249" s="181">
        <v>1541.2876501573949</v>
      </c>
      <c r="S4249" s="181">
        <v>1520.4105806436992</v>
      </c>
      <c r="T4249" s="181">
        <v>1499.430881816596</v>
      </c>
      <c r="U4249" s="181">
        <v>1478.2841730217106</v>
      </c>
      <c r="V4249" s="181">
        <v>1456.9847854516195</v>
      </c>
      <c r="W4249" s="181">
        <v>1435.5138567316071</v>
      </c>
      <c r="X4249" s="181">
        <v>1413.8274475311491</v>
      </c>
      <c r="Y4249" s="181">
        <v>1391.7892205013788</v>
      </c>
    </row>
    <row r="4250" spans="1:25" x14ac:dyDescent="0.25">
      <c r="A4250" s="178" t="s">
        <v>3452</v>
      </c>
      <c r="B4250" s="178" t="s">
        <v>3666</v>
      </c>
      <c r="C4250" s="178" t="s">
        <v>565</v>
      </c>
      <c r="D4250" s="178" t="s">
        <v>566</v>
      </c>
      <c r="E4250" s="181">
        <v>1297.4549167317425</v>
      </c>
      <c r="F4250" s="181">
        <v>1297.5648466807957</v>
      </c>
      <c r="G4250" s="181">
        <v>1296.9405908886731</v>
      </c>
      <c r="H4250" s="181">
        <v>1296.4085563479075</v>
      </c>
      <c r="I4250" s="181">
        <v>1296.0587581334632</v>
      </c>
      <c r="J4250" s="182">
        <v>1295.9277314798935</v>
      </c>
      <c r="K4250" s="181">
        <v>1296.0361843136388</v>
      </c>
      <c r="L4250" s="181">
        <v>1296.3894876982581</v>
      </c>
      <c r="M4250" s="181">
        <v>1296.9288108685637</v>
      </c>
      <c r="N4250" s="181">
        <v>1297.6070192187108</v>
      </c>
      <c r="O4250" s="181">
        <v>1298.3858349037955</v>
      </c>
      <c r="P4250" s="181">
        <v>1299.2719105118661</v>
      </c>
      <c r="Q4250" s="181">
        <v>1300.2667822426267</v>
      </c>
      <c r="R4250" s="181">
        <v>1301.2971937895238</v>
      </c>
      <c r="S4250" s="181">
        <v>1302.3475876043117</v>
      </c>
      <c r="T4250" s="181">
        <v>1303.4237523080201</v>
      </c>
      <c r="U4250" s="181">
        <v>1304.492474022243</v>
      </c>
      <c r="V4250" s="181">
        <v>1305.4984007982478</v>
      </c>
      <c r="W4250" s="181">
        <v>1306.4298866197191</v>
      </c>
      <c r="X4250" s="181">
        <v>1307.2869116157565</v>
      </c>
      <c r="Y4250" s="181">
        <v>1308.059591905743</v>
      </c>
    </row>
    <row r="4251" spans="1:25" x14ac:dyDescent="0.25">
      <c r="A4251" s="178" t="s">
        <v>3452</v>
      </c>
      <c r="B4251" s="178" t="s">
        <v>3667</v>
      </c>
      <c r="C4251" s="178" t="s">
        <v>565</v>
      </c>
      <c r="D4251" s="178" t="s">
        <v>566</v>
      </c>
      <c r="E4251" s="181">
        <v>632.47208488152432</v>
      </c>
      <c r="F4251" s="181">
        <v>638.25215393381905</v>
      </c>
      <c r="G4251" s="181">
        <v>642.96710287585734</v>
      </c>
      <c r="H4251" s="181">
        <v>647.031516906913</v>
      </c>
      <c r="I4251" s="181">
        <v>650.51811866215962</v>
      </c>
      <c r="J4251" s="182">
        <v>653.46533927094595</v>
      </c>
      <c r="K4251" s="181">
        <v>655.91093669590828</v>
      </c>
      <c r="L4251" s="181">
        <v>657.89516567312194</v>
      </c>
      <c r="M4251" s="181">
        <v>659.42095450449085</v>
      </c>
      <c r="N4251" s="181">
        <v>660.53174552252517</v>
      </c>
      <c r="O4251" s="181">
        <v>661.2584624657818</v>
      </c>
      <c r="P4251" s="181">
        <v>661.66184820637432</v>
      </c>
      <c r="Q4251" s="181">
        <v>661.7982520778113</v>
      </c>
      <c r="R4251" s="181">
        <v>661.68787025153279</v>
      </c>
      <c r="S4251" s="181">
        <v>661.3907320742619</v>
      </c>
      <c r="T4251" s="181">
        <v>661.09992611837538</v>
      </c>
      <c r="U4251" s="181">
        <v>660.86664212139681</v>
      </c>
      <c r="V4251" s="181">
        <v>660.60411179542734</v>
      </c>
      <c r="W4251" s="181">
        <v>660.34652225293496</v>
      </c>
      <c r="X4251" s="181">
        <v>660.14693856206054</v>
      </c>
      <c r="Y4251" s="181">
        <v>660.16577667182275</v>
      </c>
    </row>
    <row r="4252" spans="1:25" x14ac:dyDescent="0.25">
      <c r="A4252" s="178" t="s">
        <v>3452</v>
      </c>
      <c r="B4252" s="178" t="s">
        <v>3668</v>
      </c>
      <c r="C4252" s="178" t="s">
        <v>565</v>
      </c>
      <c r="D4252" s="178" t="s">
        <v>566</v>
      </c>
      <c r="E4252" s="181">
        <v>1494.6464769977479</v>
      </c>
      <c r="F4252" s="181">
        <v>1515.6395127559849</v>
      </c>
      <c r="G4252" s="181">
        <v>1532.9801216571298</v>
      </c>
      <c r="H4252" s="181">
        <v>1548.0949463676902</v>
      </c>
      <c r="I4252" s="181">
        <v>1561.4711077228092</v>
      </c>
      <c r="J4252" s="182">
        <v>1573.4115178255227</v>
      </c>
      <c r="K4252" s="181">
        <v>1584.1878261581885</v>
      </c>
      <c r="L4252" s="181">
        <v>1594.0225998227936</v>
      </c>
      <c r="M4252" s="181">
        <v>1603.0148825965546</v>
      </c>
      <c r="N4252" s="181">
        <v>1611.2885668040331</v>
      </c>
      <c r="O4252" s="181">
        <v>1618.889721590205</v>
      </c>
      <c r="P4252" s="181">
        <v>1625.932050677779</v>
      </c>
      <c r="Q4252" s="181">
        <v>1632.542242197844</v>
      </c>
      <c r="R4252" s="181">
        <v>1638.7522125886971</v>
      </c>
      <c r="S4252" s="181">
        <v>1644.614520889224</v>
      </c>
      <c r="T4252" s="181">
        <v>1649.8730686697245</v>
      </c>
      <c r="U4252" s="181">
        <v>1654.5157746080797</v>
      </c>
      <c r="V4252" s="181">
        <v>1658.8227362295063</v>
      </c>
      <c r="W4252" s="181">
        <v>1662.8330368705556</v>
      </c>
      <c r="X4252" s="181">
        <v>1666.5626463177696</v>
      </c>
      <c r="Y4252" s="181">
        <v>1669.6562152395857</v>
      </c>
    </row>
    <row r="4253" spans="1:25" x14ac:dyDescent="0.25">
      <c r="A4253" s="178" t="s">
        <v>3452</v>
      </c>
      <c r="B4253" s="178" t="s">
        <v>3669</v>
      </c>
      <c r="C4253" s="178" t="s">
        <v>218</v>
      </c>
      <c r="D4253" s="178" t="s">
        <v>3670</v>
      </c>
      <c r="E4253" s="181">
        <v>5839.5168049157874</v>
      </c>
      <c r="F4253" s="181">
        <v>5852.7306640497454</v>
      </c>
      <c r="G4253" s="181">
        <v>5858.1085200305288</v>
      </c>
      <c r="H4253" s="181">
        <v>5860.7720640563784</v>
      </c>
      <c r="I4253" s="181">
        <v>5861.2341166955539</v>
      </c>
      <c r="J4253" s="182">
        <v>5859.6073137422709</v>
      </c>
      <c r="K4253" s="181">
        <v>5856.0391744057197</v>
      </c>
      <c r="L4253" s="181">
        <v>5850.762064728413</v>
      </c>
      <c r="M4253" s="181">
        <v>5843.7539932002528</v>
      </c>
      <c r="N4253" s="181">
        <v>5834.8962167399868</v>
      </c>
      <c r="O4253" s="181">
        <v>5824.1894281355944</v>
      </c>
      <c r="P4253" s="181">
        <v>5811.9131319479466</v>
      </c>
      <c r="Q4253" s="181">
        <v>5798.3108764765047</v>
      </c>
      <c r="R4253" s="181">
        <v>5783.2301479538828</v>
      </c>
      <c r="S4253" s="181">
        <v>5766.6918380697816</v>
      </c>
      <c r="T4253" s="181">
        <v>5748.9612784901192</v>
      </c>
      <c r="U4253" s="181">
        <v>5729.7511926984098</v>
      </c>
      <c r="V4253" s="181">
        <v>5708.5707776729314</v>
      </c>
      <c r="W4253" s="181">
        <v>5685.4990305090205</v>
      </c>
      <c r="X4253" s="181">
        <v>5660.6401474885743</v>
      </c>
      <c r="Y4253" s="181">
        <v>5634.1400637012075</v>
      </c>
    </row>
    <row r="4254" spans="1:25" x14ac:dyDescent="0.25">
      <c r="A4254" s="178" t="s">
        <v>3452</v>
      </c>
      <c r="B4254" s="178" t="s">
        <v>3669</v>
      </c>
      <c r="C4254" s="178" t="s">
        <v>503</v>
      </c>
      <c r="D4254" s="178" t="s">
        <v>2270</v>
      </c>
      <c r="E4254" s="181">
        <v>2854.5806773943063</v>
      </c>
      <c r="F4254" s="181">
        <v>2895.5370432723103</v>
      </c>
      <c r="G4254" s="181">
        <v>2933.1425929550173</v>
      </c>
      <c r="H4254" s="181">
        <v>2969.8586005976395</v>
      </c>
      <c r="I4254" s="181">
        <v>3005.9045609004825</v>
      </c>
      <c r="J4254" s="182">
        <v>3041.3038258523379</v>
      </c>
      <c r="K4254" s="181">
        <v>3076.0999774326806</v>
      </c>
      <c r="L4254" s="181">
        <v>3110.3845599700185</v>
      </c>
      <c r="M4254" s="181">
        <v>3144.1173916400039</v>
      </c>
      <c r="N4254" s="181">
        <v>3177.2042956511782</v>
      </c>
      <c r="O4254" s="181">
        <v>3209.6130288470094</v>
      </c>
      <c r="P4254" s="181">
        <v>3241.4660283140147</v>
      </c>
      <c r="Q4254" s="181">
        <v>3272.8720977696771</v>
      </c>
      <c r="R4254" s="181">
        <v>3303.719679535664</v>
      </c>
      <c r="S4254" s="181">
        <v>3333.9926346368643</v>
      </c>
      <c r="T4254" s="181">
        <v>3363.8177106864032</v>
      </c>
      <c r="U4254" s="181">
        <v>3393.0011773109459</v>
      </c>
      <c r="V4254" s="181">
        <v>3421.2185176595813</v>
      </c>
      <c r="W4254" s="181">
        <v>3448.4758676880419</v>
      </c>
      <c r="X4254" s="181">
        <v>3474.7961041421891</v>
      </c>
      <c r="Y4254" s="181">
        <v>3500.2301010332885</v>
      </c>
    </row>
    <row r="4255" spans="1:25" x14ac:dyDescent="0.25">
      <c r="A4255" s="178" t="s">
        <v>3452</v>
      </c>
      <c r="B4255" s="178" t="s">
        <v>3669</v>
      </c>
      <c r="C4255" s="178" t="s">
        <v>240</v>
      </c>
      <c r="D4255" s="178" t="s">
        <v>241</v>
      </c>
      <c r="E4255" s="181">
        <v>5820.1671677875347</v>
      </c>
      <c r="F4255" s="181">
        <v>5897.7205951421465</v>
      </c>
      <c r="G4255" s="181">
        <v>5969.8987955991752</v>
      </c>
      <c r="H4255" s="181">
        <v>6041.7527306685643</v>
      </c>
      <c r="I4255" s="181">
        <v>6113.7580661079101</v>
      </c>
      <c r="J4255" s="182">
        <v>6185.9882439515504</v>
      </c>
      <c r="K4255" s="181">
        <v>6258.5553759621125</v>
      </c>
      <c r="L4255" s="181">
        <v>6331.6670214155502</v>
      </c>
      <c r="M4255" s="181">
        <v>6405.2608025030677</v>
      </c>
      <c r="N4255" s="181">
        <v>6479.1620941855708</v>
      </c>
      <c r="O4255" s="181">
        <v>6553.3199300906235</v>
      </c>
      <c r="P4255" s="181">
        <v>6627.9972064342546</v>
      </c>
      <c r="Q4255" s="181">
        <v>6703.4285269347656</v>
      </c>
      <c r="R4255" s="181">
        <v>6779.3963428754287</v>
      </c>
      <c r="S4255" s="181">
        <v>6855.8761023439165</v>
      </c>
      <c r="T4255" s="181">
        <v>6933.1359189268451</v>
      </c>
      <c r="U4255" s="181">
        <v>7010.7828195054553</v>
      </c>
      <c r="V4255" s="181">
        <v>7088.1474050656561</v>
      </c>
      <c r="W4255" s="181">
        <v>7165.237973950183</v>
      </c>
      <c r="X4255" s="181">
        <v>7242.0955749589157</v>
      </c>
      <c r="Y4255" s="181">
        <v>7318.8182087857194</v>
      </c>
    </row>
    <row r="4256" spans="1:25" x14ac:dyDescent="0.25">
      <c r="A4256" s="178" t="s">
        <v>3452</v>
      </c>
      <c r="B4256" s="178" t="s">
        <v>3671</v>
      </c>
      <c r="C4256" s="178" t="s">
        <v>218</v>
      </c>
      <c r="D4256" s="178" t="s">
        <v>3672</v>
      </c>
      <c r="E4256" s="181">
        <v>2694.5955126736812</v>
      </c>
      <c r="F4256" s="181">
        <v>2672.6158168413331</v>
      </c>
      <c r="G4256" s="181">
        <v>2654.7756067234413</v>
      </c>
      <c r="H4256" s="181">
        <v>2641.2814967308072</v>
      </c>
      <c r="I4256" s="181">
        <v>2631.0523712192321</v>
      </c>
      <c r="J4256" s="182">
        <v>2623.1915982567193</v>
      </c>
      <c r="K4256" s="181">
        <v>2617.0724171843021</v>
      </c>
      <c r="L4256" s="181">
        <v>2612.285358998548</v>
      </c>
      <c r="M4256" s="181">
        <v>2608.449374426235</v>
      </c>
      <c r="N4256" s="181">
        <v>2605.2873981671319</v>
      </c>
      <c r="O4256" s="181">
        <v>2602.6084986387573</v>
      </c>
      <c r="P4256" s="181">
        <v>2600.3857683915826</v>
      </c>
      <c r="Q4256" s="181">
        <v>2598.6195764229619</v>
      </c>
      <c r="R4256" s="181">
        <v>2597.1628070233141</v>
      </c>
      <c r="S4256" s="181">
        <v>2595.9658066972811</v>
      </c>
      <c r="T4256" s="181">
        <v>2595.0023435954158</v>
      </c>
      <c r="U4256" s="181">
        <v>2593.9625167070894</v>
      </c>
      <c r="V4256" s="181">
        <v>2592.5491389844128</v>
      </c>
      <c r="W4256" s="181">
        <v>2590.7586577688667</v>
      </c>
      <c r="X4256" s="181">
        <v>2588.5807031547238</v>
      </c>
      <c r="Y4256" s="181">
        <v>2585.9047449559853</v>
      </c>
    </row>
    <row r="4257" spans="1:25" x14ac:dyDescent="0.25">
      <c r="A4257" s="178" t="s">
        <v>3452</v>
      </c>
      <c r="B4257" s="178" t="s">
        <v>3671</v>
      </c>
      <c r="C4257" s="178" t="s">
        <v>240</v>
      </c>
      <c r="D4257" s="178" t="s">
        <v>241</v>
      </c>
      <c r="E4257" s="181">
        <v>838.88350866256121</v>
      </c>
      <c r="F4257" s="181">
        <v>849.50438089419947</v>
      </c>
      <c r="G4257" s="181">
        <v>861.5449101635345</v>
      </c>
      <c r="H4257" s="181">
        <v>875.15666673614157</v>
      </c>
      <c r="I4257" s="181">
        <v>890.06479443736725</v>
      </c>
      <c r="J4257" s="182">
        <v>906.03120811158431</v>
      </c>
      <c r="K4257" s="181">
        <v>922.88991167439281</v>
      </c>
      <c r="L4257" s="181">
        <v>940.53679151238009</v>
      </c>
      <c r="M4257" s="181">
        <v>958.86749949328419</v>
      </c>
      <c r="N4257" s="181">
        <v>977.80631812326726</v>
      </c>
      <c r="O4257" s="181">
        <v>997.30284496682248</v>
      </c>
      <c r="P4257" s="181">
        <v>1017.3655063099591</v>
      </c>
      <c r="Q4257" s="181">
        <v>1038.0133716289943</v>
      </c>
      <c r="R4257" s="181">
        <v>1059.2059973254784</v>
      </c>
      <c r="S4257" s="181">
        <v>1080.9391284778501</v>
      </c>
      <c r="T4257" s="181">
        <v>1103.2172365352342</v>
      </c>
      <c r="U4257" s="181">
        <v>1125.9211941668407</v>
      </c>
      <c r="V4257" s="181">
        <v>1148.9266647861405</v>
      </c>
      <c r="W4257" s="181">
        <v>1172.2312213317996</v>
      </c>
      <c r="X4257" s="181">
        <v>1195.8289123108905</v>
      </c>
      <c r="Y4257" s="181">
        <v>1219.6658868585102</v>
      </c>
    </row>
    <row r="4258" spans="1:25" x14ac:dyDescent="0.25">
      <c r="A4258" s="178" t="s">
        <v>3452</v>
      </c>
      <c r="B4258" s="178" t="s">
        <v>3673</v>
      </c>
      <c r="C4258" s="178" t="s">
        <v>565</v>
      </c>
      <c r="D4258" s="178" t="s">
        <v>566</v>
      </c>
      <c r="E4258" s="181">
        <v>1202.7015346863516</v>
      </c>
      <c r="F4258" s="181">
        <v>1212.4110515429907</v>
      </c>
      <c r="G4258" s="181">
        <v>1220.1177524035027</v>
      </c>
      <c r="H4258" s="181">
        <v>1226.8391755439382</v>
      </c>
      <c r="I4258" s="181">
        <v>1232.7993382958755</v>
      </c>
      <c r="J4258" s="182">
        <v>1238.1212118545875</v>
      </c>
      <c r="K4258" s="181">
        <v>1242.9140716658005</v>
      </c>
      <c r="L4258" s="181">
        <v>1247.2778855575448</v>
      </c>
      <c r="M4258" s="181">
        <v>1251.2621951046458</v>
      </c>
      <c r="N4258" s="181">
        <v>1254.9004332237193</v>
      </c>
      <c r="O4258" s="181">
        <v>1258.2310498745524</v>
      </c>
      <c r="P4258" s="181">
        <v>1261.3335449745946</v>
      </c>
      <c r="Q4258" s="181">
        <v>1264.278418602044</v>
      </c>
      <c r="R4258" s="181">
        <v>1267.0630423386838</v>
      </c>
      <c r="S4258" s="181">
        <v>1269.7370154944886</v>
      </c>
      <c r="T4258" s="181">
        <v>1272.3219833842156</v>
      </c>
      <c r="U4258" s="181">
        <v>1274.7936150206538</v>
      </c>
      <c r="V4258" s="181">
        <v>1277.148275544153</v>
      </c>
      <c r="W4258" s="181">
        <v>1279.4040727407144</v>
      </c>
      <c r="X4258" s="181">
        <v>1281.5906345856772</v>
      </c>
      <c r="Y4258" s="181">
        <v>1283.6534523035402</v>
      </c>
    </row>
    <row r="4259" spans="1:25" x14ac:dyDescent="0.25">
      <c r="A4259" s="178" t="s">
        <v>3452</v>
      </c>
      <c r="B4259" s="178" t="s">
        <v>3674</v>
      </c>
      <c r="C4259" s="178" t="s">
        <v>565</v>
      </c>
      <c r="D4259" s="178" t="s">
        <v>566</v>
      </c>
      <c r="E4259" s="181">
        <v>1207.9529431919823</v>
      </c>
      <c r="F4259" s="181">
        <v>1206.1430600663966</v>
      </c>
      <c r="G4259" s="181">
        <v>1205.594779372891</v>
      </c>
      <c r="H4259" s="181">
        <v>1206.9336600368115</v>
      </c>
      <c r="I4259" s="181">
        <v>1209.890376574305</v>
      </c>
      <c r="J4259" s="182">
        <v>1214.193754823453</v>
      </c>
      <c r="K4259" s="181">
        <v>1219.6071315769357</v>
      </c>
      <c r="L4259" s="181">
        <v>1225.9344206349147</v>
      </c>
      <c r="M4259" s="181">
        <v>1232.9547357902625</v>
      </c>
      <c r="N4259" s="181">
        <v>1240.5131376400323</v>
      </c>
      <c r="O4259" s="181">
        <v>1248.4562155810295</v>
      </c>
      <c r="P4259" s="181">
        <v>1256.6979300128073</v>
      </c>
      <c r="Q4259" s="181">
        <v>1265.1752011342676</v>
      </c>
      <c r="R4259" s="181">
        <v>1273.7962366795032</v>
      </c>
      <c r="S4259" s="181">
        <v>1282.5760655960105</v>
      </c>
      <c r="T4259" s="181">
        <v>1291.5954634358209</v>
      </c>
      <c r="U4259" s="181">
        <v>1300.6104715993108</v>
      </c>
      <c r="V4259" s="181">
        <v>1309.335838424907</v>
      </c>
      <c r="W4259" s="181">
        <v>1317.824971743988</v>
      </c>
      <c r="X4259" s="181">
        <v>1326.1831663766234</v>
      </c>
      <c r="Y4259" s="181">
        <v>1334.5108192607372</v>
      </c>
    </row>
    <row r="4260" spans="1:25" x14ac:dyDescent="0.25">
      <c r="A4260" s="178" t="s">
        <v>3452</v>
      </c>
      <c r="B4260" s="178" t="s">
        <v>3675</v>
      </c>
      <c r="C4260" s="178" t="s">
        <v>565</v>
      </c>
      <c r="D4260" s="178" t="s">
        <v>566</v>
      </c>
      <c r="E4260" s="181">
        <v>2148.6973057054552</v>
      </c>
      <c r="F4260" s="181">
        <v>2198.7517653411037</v>
      </c>
      <c r="G4260" s="181">
        <v>2237.6462732010323</v>
      </c>
      <c r="H4260" s="181">
        <v>2269.0919076393907</v>
      </c>
      <c r="I4260" s="181">
        <v>2294.9027202776451</v>
      </c>
      <c r="J4260" s="182">
        <v>2316.4104577001081</v>
      </c>
      <c r="K4260" s="181">
        <v>2334.6822140846311</v>
      </c>
      <c r="L4260" s="181">
        <v>2350.5759630639104</v>
      </c>
      <c r="M4260" s="181">
        <v>2364.6758635422293</v>
      </c>
      <c r="N4260" s="181">
        <v>2377.4078592952392</v>
      </c>
      <c r="O4260" s="181">
        <v>2389.1262665317499</v>
      </c>
      <c r="P4260" s="181">
        <v>2400.204029382809</v>
      </c>
      <c r="Q4260" s="181">
        <v>2410.9407921622933</v>
      </c>
      <c r="R4260" s="181">
        <v>2421.4208582696401</v>
      </c>
      <c r="S4260" s="181">
        <v>2431.7397467269739</v>
      </c>
      <c r="T4260" s="181">
        <v>2441.9823293283002</v>
      </c>
      <c r="U4260" s="181">
        <v>2452.0653880604264</v>
      </c>
      <c r="V4260" s="181">
        <v>2461.8855707554681</v>
      </c>
      <c r="W4260" s="181">
        <v>2471.4601116827262</v>
      </c>
      <c r="X4260" s="181">
        <v>2480.7818872220187</v>
      </c>
      <c r="Y4260" s="181">
        <v>2489.742000383389</v>
      </c>
    </row>
    <row r="4261" spans="1:25" x14ac:dyDescent="0.25">
      <c r="A4261" s="178" t="s">
        <v>3452</v>
      </c>
      <c r="B4261" s="178" t="s">
        <v>3676</v>
      </c>
      <c r="C4261" s="178" t="s">
        <v>565</v>
      </c>
      <c r="D4261" s="178" t="s">
        <v>566</v>
      </c>
      <c r="E4261" s="181">
        <v>2259.7075847594551</v>
      </c>
      <c r="F4261" s="181">
        <v>2187.78753464282</v>
      </c>
      <c r="G4261" s="181">
        <v>2133.1222751096093</v>
      </c>
      <c r="H4261" s="181">
        <v>2091.894074776395</v>
      </c>
      <c r="I4261" s="181">
        <v>2060.5015833243083</v>
      </c>
      <c r="J4261" s="182">
        <v>2036.367464722608</v>
      </c>
      <c r="K4261" s="181">
        <v>2017.6861694721381</v>
      </c>
      <c r="L4261" s="181">
        <v>2003.1694181916077</v>
      </c>
      <c r="M4261" s="181">
        <v>1991.8561990040353</v>
      </c>
      <c r="N4261" s="181">
        <v>1982.9754887979468</v>
      </c>
      <c r="O4261" s="181">
        <v>1976.000014311169</v>
      </c>
      <c r="P4261" s="181">
        <v>1970.6044083730681</v>
      </c>
      <c r="Q4261" s="181">
        <v>1966.5552703930771</v>
      </c>
      <c r="R4261" s="181">
        <v>1963.567581551777</v>
      </c>
      <c r="S4261" s="181">
        <v>1961.4461806146689</v>
      </c>
      <c r="T4261" s="181">
        <v>1959.8691672112739</v>
      </c>
      <c r="U4261" s="181">
        <v>1958.6429175487449</v>
      </c>
      <c r="V4261" s="181">
        <v>1957.7833639203031</v>
      </c>
      <c r="W4261" s="181">
        <v>1957.2225808561448</v>
      </c>
      <c r="X4261" s="181">
        <v>1956.8813365003873</v>
      </c>
      <c r="Y4261" s="181">
        <v>1956.424858567161</v>
      </c>
    </row>
    <row r="4262" spans="1:25" x14ac:dyDescent="0.25">
      <c r="A4262" s="178" t="s">
        <v>3452</v>
      </c>
      <c r="B4262" s="178" t="s">
        <v>3677</v>
      </c>
      <c r="C4262" s="178" t="s">
        <v>565</v>
      </c>
      <c r="D4262" s="178" t="s">
        <v>566</v>
      </c>
      <c r="E4262" s="181">
        <v>3363.6235817424149</v>
      </c>
      <c r="F4262" s="181">
        <v>3425.3737470094534</v>
      </c>
      <c r="G4262" s="181">
        <v>3474.8232867414363</v>
      </c>
      <c r="H4262" s="181">
        <v>3516.521665748578</v>
      </c>
      <c r="I4262" s="181">
        <v>3552.3075563879402</v>
      </c>
      <c r="J4262" s="182">
        <v>3583.4731782990862</v>
      </c>
      <c r="K4262" s="181">
        <v>3611.0581956328515</v>
      </c>
      <c r="L4262" s="181">
        <v>3635.9152731596459</v>
      </c>
      <c r="M4262" s="181">
        <v>3658.5833619118566</v>
      </c>
      <c r="N4262" s="181">
        <v>3679.3635365162359</v>
      </c>
      <c r="O4262" s="181">
        <v>3698.4732763302386</v>
      </c>
      <c r="P4262" s="181">
        <v>3716.2460163652963</v>
      </c>
      <c r="Q4262" s="181">
        <v>3732.948040734042</v>
      </c>
      <c r="R4262" s="181">
        <v>3748.5670352760139</v>
      </c>
      <c r="S4262" s="181">
        <v>3763.1405044955081</v>
      </c>
      <c r="T4262" s="181">
        <v>3776.9432733121607</v>
      </c>
      <c r="U4262" s="181">
        <v>3789.9599226322439</v>
      </c>
      <c r="V4262" s="181">
        <v>3801.9399057775859</v>
      </c>
      <c r="W4262" s="181">
        <v>3812.9268679153151</v>
      </c>
      <c r="X4262" s="181">
        <v>3822.9964559446225</v>
      </c>
      <c r="Y4262" s="181">
        <v>3832.3648390733783</v>
      </c>
    </row>
    <row r="4263" spans="1:25" x14ac:dyDescent="0.25">
      <c r="A4263" s="178" t="s">
        <v>3452</v>
      </c>
      <c r="B4263" s="178" t="s">
        <v>3678</v>
      </c>
      <c r="C4263" s="178" t="s">
        <v>565</v>
      </c>
      <c r="D4263" s="178" t="s">
        <v>566</v>
      </c>
      <c r="E4263" s="181">
        <v>2124.6292514318479</v>
      </c>
      <c r="F4263" s="181">
        <v>2153.0236669569622</v>
      </c>
      <c r="G4263" s="181">
        <v>2174.9497589737753</v>
      </c>
      <c r="H4263" s="181">
        <v>2193.3054731545244</v>
      </c>
      <c r="I4263" s="181">
        <v>2209.0228375220158</v>
      </c>
      <c r="J4263" s="182">
        <v>2222.7452510434709</v>
      </c>
      <c r="K4263" s="181">
        <v>2234.9699033465381</v>
      </c>
      <c r="L4263" s="181">
        <v>2246.0777952102399</v>
      </c>
      <c r="M4263" s="181">
        <v>2256.2644759703289</v>
      </c>
      <c r="N4263" s="181">
        <v>2265.7078432785984</v>
      </c>
      <c r="O4263" s="181">
        <v>2274.548638414165</v>
      </c>
      <c r="P4263" s="181">
        <v>2282.97471741147</v>
      </c>
      <c r="Q4263" s="181">
        <v>2291.1445257741543</v>
      </c>
      <c r="R4263" s="181">
        <v>2299.0689554540472</v>
      </c>
      <c r="S4263" s="181">
        <v>2306.8385132805524</v>
      </c>
      <c r="T4263" s="181">
        <v>2314.5097386604743</v>
      </c>
      <c r="U4263" s="181">
        <v>2322.0065244775142</v>
      </c>
      <c r="V4263" s="181">
        <v>2329.270604581875</v>
      </c>
      <c r="W4263" s="181">
        <v>2336.3534516642544</v>
      </c>
      <c r="X4263" s="181">
        <v>2343.3149763297279</v>
      </c>
      <c r="Y4263" s="181">
        <v>2350.0944127518069</v>
      </c>
    </row>
    <row r="4264" spans="1:25" x14ac:dyDescent="0.25">
      <c r="A4264" s="178" t="s">
        <v>3452</v>
      </c>
      <c r="B4264" s="178" t="s">
        <v>3679</v>
      </c>
      <c r="C4264" s="178" t="s">
        <v>565</v>
      </c>
      <c r="D4264" s="178" t="s">
        <v>566</v>
      </c>
      <c r="E4264" s="181">
        <v>236.11173360252741</v>
      </c>
      <c r="F4264" s="181">
        <v>235.76232172601843</v>
      </c>
      <c r="G4264" s="181">
        <v>235.39501719435111</v>
      </c>
      <c r="H4264" s="181">
        <v>235.0987092224791</v>
      </c>
      <c r="I4264" s="181">
        <v>234.86337044253401</v>
      </c>
      <c r="J4264" s="182">
        <v>234.68068523058031</v>
      </c>
      <c r="K4264" s="181">
        <v>234.55329763512256</v>
      </c>
      <c r="L4264" s="181">
        <v>234.48644021755794</v>
      </c>
      <c r="M4264" s="181">
        <v>234.47894420451448</v>
      </c>
      <c r="N4264" s="181">
        <v>234.52645363107177</v>
      </c>
      <c r="O4264" s="181">
        <v>234.622416509142</v>
      </c>
      <c r="P4264" s="181">
        <v>234.76871633801821</v>
      </c>
      <c r="Q4264" s="181">
        <v>234.96548932611873</v>
      </c>
      <c r="R4264" s="181">
        <v>235.1950592718286</v>
      </c>
      <c r="S4264" s="181">
        <v>235.44391992999766</v>
      </c>
      <c r="T4264" s="181">
        <v>235.68307570288189</v>
      </c>
      <c r="U4264" s="181">
        <v>235.89971639830151</v>
      </c>
      <c r="V4264" s="181">
        <v>236.0993142428602</v>
      </c>
      <c r="W4264" s="181">
        <v>236.27117810252918</v>
      </c>
      <c r="X4264" s="181">
        <v>236.40509573294369</v>
      </c>
      <c r="Y4264" s="181">
        <v>236.46816035251013</v>
      </c>
    </row>
    <row r="4265" spans="1:25" x14ac:dyDescent="0.25">
      <c r="A4265" s="178" t="s">
        <v>3452</v>
      </c>
      <c r="B4265" s="178" t="s">
        <v>3680</v>
      </c>
      <c r="C4265" s="178" t="s">
        <v>565</v>
      </c>
      <c r="D4265" s="178" t="s">
        <v>566</v>
      </c>
      <c r="E4265" s="181">
        <v>1112.7626544194804</v>
      </c>
      <c r="F4265" s="181">
        <v>1138.4250315404954</v>
      </c>
      <c r="G4265" s="181">
        <v>1157.6308247104139</v>
      </c>
      <c r="H4265" s="181">
        <v>1172.3348611881433</v>
      </c>
      <c r="I4265" s="181">
        <v>1183.6025012243651</v>
      </c>
      <c r="J4265" s="182">
        <v>1192.2294593590088</v>
      </c>
      <c r="K4265" s="181">
        <v>1198.8454255609608</v>
      </c>
      <c r="L4265" s="181">
        <v>1203.9333764477778</v>
      </c>
      <c r="M4265" s="181">
        <v>1207.8368391979911</v>
      </c>
      <c r="N4265" s="181">
        <v>1210.7980851213731</v>
      </c>
      <c r="O4265" s="181">
        <v>1213.0197742824853</v>
      </c>
      <c r="P4265" s="181">
        <v>1214.6949267069033</v>
      </c>
      <c r="Q4265" s="181">
        <v>1215.9686546110484</v>
      </c>
      <c r="R4265" s="181">
        <v>1216.8883189822313</v>
      </c>
      <c r="S4265" s="181">
        <v>1217.5463151138072</v>
      </c>
      <c r="T4265" s="181">
        <v>1217.963691765485</v>
      </c>
      <c r="U4265" s="181">
        <v>1218.1530859983736</v>
      </c>
      <c r="V4265" s="181">
        <v>1218.1795921745043</v>
      </c>
      <c r="W4265" s="181">
        <v>1218.0700571281466</v>
      </c>
      <c r="X4265" s="181">
        <v>1217.8790535453165</v>
      </c>
      <c r="Y4265" s="181">
        <v>1217.5464782614167</v>
      </c>
    </row>
    <row r="4266" spans="1:25" x14ac:dyDescent="0.25">
      <c r="A4266" s="178" t="s">
        <v>3452</v>
      </c>
      <c r="B4266" s="178" t="s">
        <v>3681</v>
      </c>
      <c r="C4266" s="178" t="s">
        <v>565</v>
      </c>
      <c r="D4266" s="178" t="s">
        <v>566</v>
      </c>
      <c r="E4266" s="181">
        <v>753.25331264875911</v>
      </c>
      <c r="F4266" s="181">
        <v>740.53857627003754</v>
      </c>
      <c r="G4266" s="181">
        <v>729.85172147548201</v>
      </c>
      <c r="H4266" s="181">
        <v>721.05816966470115</v>
      </c>
      <c r="I4266" s="181">
        <v>713.7113367556816</v>
      </c>
      <c r="J4266" s="182">
        <v>707.46187908662773</v>
      </c>
      <c r="K4266" s="181">
        <v>702.05879374623316</v>
      </c>
      <c r="L4266" s="181">
        <v>697.3168860895189</v>
      </c>
      <c r="M4266" s="181">
        <v>693.07288104226404</v>
      </c>
      <c r="N4266" s="181">
        <v>689.20389740853796</v>
      </c>
      <c r="O4266" s="181">
        <v>685.61307899688222</v>
      </c>
      <c r="P4266" s="181">
        <v>682.24715228037189</v>
      </c>
      <c r="Q4266" s="181">
        <v>679.06075342137649</v>
      </c>
      <c r="R4266" s="181">
        <v>675.97359058527502</v>
      </c>
      <c r="S4266" s="181">
        <v>672.92650885355931</v>
      </c>
      <c r="T4266" s="181">
        <v>669.90401579271372</v>
      </c>
      <c r="U4266" s="181">
        <v>666.92571963957016</v>
      </c>
      <c r="V4266" s="181">
        <v>663.98506482817947</v>
      </c>
      <c r="W4266" s="181">
        <v>661.05084692353273</v>
      </c>
      <c r="X4266" s="181">
        <v>658.09460445325999</v>
      </c>
      <c r="Y4266" s="181">
        <v>655.10873519782228</v>
      </c>
    </row>
    <row r="4267" spans="1:25" x14ac:dyDescent="0.25">
      <c r="A4267" s="178" t="s">
        <v>3452</v>
      </c>
      <c r="B4267" s="178" t="s">
        <v>3682</v>
      </c>
      <c r="C4267" s="178" t="s">
        <v>565</v>
      </c>
      <c r="D4267" s="178" t="s">
        <v>566</v>
      </c>
      <c r="E4267" s="181">
        <v>2503.8654510267961</v>
      </c>
      <c r="F4267" s="181">
        <v>2523.1689530126373</v>
      </c>
      <c r="G4267" s="181">
        <v>2536.5989420230239</v>
      </c>
      <c r="H4267" s="181">
        <v>2547.3540730270479</v>
      </c>
      <c r="I4267" s="181">
        <v>2556.46653320832</v>
      </c>
      <c r="J4267" s="182">
        <v>2564.673650216173</v>
      </c>
      <c r="K4267" s="181">
        <v>2572.5285985977184</v>
      </c>
      <c r="L4267" s="181">
        <v>2580.4380334780535</v>
      </c>
      <c r="M4267" s="181">
        <v>2588.5980806559528</v>
      </c>
      <c r="N4267" s="181">
        <v>2597.169330497416</v>
      </c>
      <c r="O4267" s="181">
        <v>2606.239348198987</v>
      </c>
      <c r="P4267" s="181">
        <v>2615.9233372284325</v>
      </c>
      <c r="Q4267" s="181">
        <v>2626.2941752793895</v>
      </c>
      <c r="R4267" s="181">
        <v>2637.2482071982081</v>
      </c>
      <c r="S4267" s="181">
        <v>2648.7662081611879</v>
      </c>
      <c r="T4267" s="181">
        <v>2660.6885781402329</v>
      </c>
      <c r="U4267" s="181">
        <v>2672.7243006366948</v>
      </c>
      <c r="V4267" s="181">
        <v>2684.7139417036128</v>
      </c>
      <c r="W4267" s="181">
        <v>2696.6328165917957</v>
      </c>
      <c r="X4267" s="181">
        <v>2708.4503314955055</v>
      </c>
      <c r="Y4267" s="181">
        <v>2719.8963903721287</v>
      </c>
    </row>
    <row r="4268" spans="1:25" x14ac:dyDescent="0.25">
      <c r="A4268" s="178" t="s">
        <v>3452</v>
      </c>
      <c r="B4268" s="178" t="s">
        <v>3683</v>
      </c>
      <c r="C4268" s="178" t="s">
        <v>565</v>
      </c>
      <c r="D4268" s="178" t="s">
        <v>566</v>
      </c>
      <c r="E4268" s="181">
        <v>2533.5896226493951</v>
      </c>
      <c r="F4268" s="181">
        <v>2510.9976415971887</v>
      </c>
      <c r="G4268" s="181">
        <v>2496.5683634246184</v>
      </c>
      <c r="H4268" s="181">
        <v>2490.0797801953995</v>
      </c>
      <c r="I4268" s="181">
        <v>2489.7408325522993</v>
      </c>
      <c r="J4268" s="182">
        <v>2494.0930066585943</v>
      </c>
      <c r="K4268" s="181">
        <v>2502.0188956850043</v>
      </c>
      <c r="L4268" s="181">
        <v>2512.6539482719318</v>
      </c>
      <c r="M4268" s="181">
        <v>2525.2234496247911</v>
      </c>
      <c r="N4268" s="181">
        <v>2539.0651000966736</v>
      </c>
      <c r="O4268" s="181">
        <v>2553.6603067592814</v>
      </c>
      <c r="P4268" s="181">
        <v>2568.6712182984088</v>
      </c>
      <c r="Q4268" s="181">
        <v>2583.81468091441</v>
      </c>
      <c r="R4268" s="181">
        <v>2598.713371177706</v>
      </c>
      <c r="S4268" s="181">
        <v>2613.1236998872528</v>
      </c>
      <c r="T4268" s="181">
        <v>2626.7594092779491</v>
      </c>
      <c r="U4268" s="181">
        <v>2639.6003314467544</v>
      </c>
      <c r="V4268" s="181">
        <v>2651.7284446891672</v>
      </c>
      <c r="W4268" s="181">
        <v>2663.0470816740471</v>
      </c>
      <c r="X4268" s="181">
        <v>2673.4940162451253</v>
      </c>
      <c r="Y4268" s="181">
        <v>2682.870772315654</v>
      </c>
    </row>
    <row r="4269" spans="1:25" x14ac:dyDescent="0.25">
      <c r="A4269" s="178" t="s">
        <v>3452</v>
      </c>
      <c r="B4269" s="178" t="s">
        <v>3684</v>
      </c>
      <c r="C4269" s="178" t="s">
        <v>565</v>
      </c>
      <c r="D4269" s="178" t="s">
        <v>566</v>
      </c>
      <c r="E4269" s="181">
        <v>7372.5960899087941</v>
      </c>
      <c r="F4269" s="181">
        <v>7527.4851907280599</v>
      </c>
      <c r="G4269" s="181">
        <v>7648.1911194657787</v>
      </c>
      <c r="H4269" s="181">
        <v>7748.2689944709346</v>
      </c>
      <c r="I4269" s="181">
        <v>7833.7728012110474</v>
      </c>
      <c r="J4269" s="182">
        <v>7909.111744287391</v>
      </c>
      <c r="K4269" s="181">
        <v>7977.6154166347969</v>
      </c>
      <c r="L4269" s="181">
        <v>8041.8015590971227</v>
      </c>
      <c r="M4269" s="181">
        <v>8103.217902885297</v>
      </c>
      <c r="N4269" s="181">
        <v>8163.0006978756046</v>
      </c>
      <c r="O4269" s="181">
        <v>8221.9234929758877</v>
      </c>
      <c r="P4269" s="181">
        <v>8280.7739966737863</v>
      </c>
      <c r="Q4269" s="181">
        <v>8340.0893995569786</v>
      </c>
      <c r="R4269" s="181">
        <v>8399.7421215547729</v>
      </c>
      <c r="S4269" s="181">
        <v>8459.7888223488117</v>
      </c>
      <c r="T4269" s="181">
        <v>8520.3815778636563</v>
      </c>
      <c r="U4269" s="181">
        <v>8580.7266251743022</v>
      </c>
      <c r="V4269" s="181">
        <v>8639.8945441076521</v>
      </c>
      <c r="W4269" s="181">
        <v>8697.8793139372465</v>
      </c>
      <c r="X4269" s="181">
        <v>8754.6776773693782</v>
      </c>
      <c r="Y4269" s="181">
        <v>8810.0650413056519</v>
      </c>
    </row>
    <row r="4270" spans="1:25" x14ac:dyDescent="0.25">
      <c r="A4270" s="178" t="s">
        <v>3452</v>
      </c>
      <c r="B4270" s="178" t="s">
        <v>3685</v>
      </c>
      <c r="C4270" s="178" t="s">
        <v>565</v>
      </c>
      <c r="D4270" s="178" t="s">
        <v>566</v>
      </c>
      <c r="E4270" s="181">
        <v>1062.9494734698405</v>
      </c>
      <c r="F4270" s="181">
        <v>1062.4811149696079</v>
      </c>
      <c r="G4270" s="181">
        <v>1061.7165974579741</v>
      </c>
      <c r="H4270" s="181">
        <v>1061.2793302138848</v>
      </c>
      <c r="I4270" s="181">
        <v>1061.0976411892932</v>
      </c>
      <c r="J4270" s="182">
        <v>1061.0996979322431</v>
      </c>
      <c r="K4270" s="181">
        <v>1061.2438031271906</v>
      </c>
      <c r="L4270" s="181">
        <v>1061.5041572688222</v>
      </c>
      <c r="M4270" s="181">
        <v>1061.8341377519619</v>
      </c>
      <c r="N4270" s="181">
        <v>1062.2203623192004</v>
      </c>
      <c r="O4270" s="181">
        <v>1062.6600615550224</v>
      </c>
      <c r="P4270" s="181">
        <v>1063.1912710597726</v>
      </c>
      <c r="Q4270" s="181">
        <v>1063.8424726450187</v>
      </c>
      <c r="R4270" s="181">
        <v>1064.5786076674726</v>
      </c>
      <c r="S4270" s="181">
        <v>1065.4406689849322</v>
      </c>
      <c r="T4270" s="181">
        <v>1066.5033500579755</v>
      </c>
      <c r="U4270" s="181">
        <v>1067.6761722531598</v>
      </c>
      <c r="V4270" s="181">
        <v>1068.8294337964794</v>
      </c>
      <c r="W4270" s="181">
        <v>1069.9660042969078</v>
      </c>
      <c r="X4270" s="181">
        <v>1071.1197646174562</v>
      </c>
      <c r="Y4270" s="181">
        <v>1072.3158102905397</v>
      </c>
    </row>
    <row r="4271" spans="1:25" x14ac:dyDescent="0.25">
      <c r="A4271" s="178" t="s">
        <v>3452</v>
      </c>
      <c r="B4271" s="178" t="s">
        <v>3686</v>
      </c>
      <c r="C4271" s="178" t="s">
        <v>218</v>
      </c>
      <c r="D4271" s="178" t="s">
        <v>3687</v>
      </c>
      <c r="E4271" s="181">
        <v>1973.6014381347113</v>
      </c>
      <c r="F4271" s="181">
        <v>2047.1301215084673</v>
      </c>
      <c r="G4271" s="181">
        <v>2114.4540928291131</v>
      </c>
      <c r="H4271" s="181">
        <v>2178.2617200836571</v>
      </c>
      <c r="I4271" s="181">
        <v>2239.6493744897393</v>
      </c>
      <c r="J4271" s="182">
        <v>2299.4060246595436</v>
      </c>
      <c r="K4271" s="181">
        <v>2358.1570188443511</v>
      </c>
      <c r="L4271" s="181">
        <v>2416.417690028481</v>
      </c>
      <c r="M4271" s="181">
        <v>2474.4940650300846</v>
      </c>
      <c r="N4271" s="181">
        <v>2532.5970769869136</v>
      </c>
      <c r="O4271" s="181">
        <v>2590.8981086473364</v>
      </c>
      <c r="P4271" s="181">
        <v>2649.6185684928291</v>
      </c>
      <c r="Q4271" s="181">
        <v>2708.928955875605</v>
      </c>
      <c r="R4271" s="181">
        <v>2768.7744988680492</v>
      </c>
      <c r="S4271" s="181">
        <v>2829.1412012543492</v>
      </c>
      <c r="T4271" s="181">
        <v>2889.9274620490169</v>
      </c>
      <c r="U4271" s="181">
        <v>2950.7159428156724</v>
      </c>
      <c r="V4271" s="181">
        <v>3011.1543170787781</v>
      </c>
      <c r="W4271" s="181">
        <v>3071.2004219008541</v>
      </c>
      <c r="X4271" s="181">
        <v>3130.7794968231715</v>
      </c>
      <c r="Y4271" s="181">
        <v>3189.6136002005787</v>
      </c>
    </row>
    <row r="4272" spans="1:25" x14ac:dyDescent="0.25">
      <c r="A4272" s="178" t="s">
        <v>3452</v>
      </c>
      <c r="B4272" s="178" t="s">
        <v>3686</v>
      </c>
      <c r="C4272" s="178" t="s">
        <v>240</v>
      </c>
      <c r="D4272" s="178" t="s">
        <v>241</v>
      </c>
      <c r="E4272" s="181">
        <v>1573.3819514541431</v>
      </c>
      <c r="F4272" s="181">
        <v>1572.0916746904168</v>
      </c>
      <c r="G4272" s="181">
        <v>1564.1859768167635</v>
      </c>
      <c r="H4272" s="181">
        <v>1552.2365132453119</v>
      </c>
      <c r="I4272" s="181">
        <v>1537.3953994773931</v>
      </c>
      <c r="J4272" s="182">
        <v>1520.4737161381581</v>
      </c>
      <c r="K4272" s="181">
        <v>1502.0821311373008</v>
      </c>
      <c r="L4272" s="181">
        <v>1482.6910806866142</v>
      </c>
      <c r="M4272" s="181">
        <v>1462.5906518632166</v>
      </c>
      <c r="N4272" s="181">
        <v>1441.9831525093523</v>
      </c>
      <c r="O4272" s="181">
        <v>1421.0263372705263</v>
      </c>
      <c r="P4272" s="181">
        <v>1399.88661191759</v>
      </c>
      <c r="Q4272" s="181">
        <v>1378.6842843489926</v>
      </c>
      <c r="R4272" s="181">
        <v>1357.4145630856424</v>
      </c>
      <c r="S4272" s="181">
        <v>1336.0947255853482</v>
      </c>
      <c r="T4272" s="181">
        <v>1314.7018568293142</v>
      </c>
      <c r="U4272" s="181">
        <v>1293.080152414843</v>
      </c>
      <c r="V4272" s="181">
        <v>1271.1264734969006</v>
      </c>
      <c r="W4272" s="181">
        <v>1248.8826083178417</v>
      </c>
      <c r="X4272" s="181">
        <v>1226.3760151251126</v>
      </c>
      <c r="Y4272" s="181">
        <v>1203.5577946660544</v>
      </c>
    </row>
    <row r="4273" spans="1:25" x14ac:dyDescent="0.25">
      <c r="A4273" s="178" t="s">
        <v>3452</v>
      </c>
      <c r="B4273" s="178" t="s">
        <v>3688</v>
      </c>
      <c r="C4273" s="178" t="s">
        <v>565</v>
      </c>
      <c r="D4273" s="178" t="s">
        <v>566</v>
      </c>
      <c r="E4273" s="181">
        <v>2313.4104034804309</v>
      </c>
      <c r="F4273" s="181">
        <v>2334.5687175516059</v>
      </c>
      <c r="G4273" s="181">
        <v>2350.8561850196902</v>
      </c>
      <c r="H4273" s="181">
        <v>2364.9637993839842</v>
      </c>
      <c r="I4273" s="181">
        <v>2377.6474022236871</v>
      </c>
      <c r="J4273" s="182">
        <v>2389.413454318712</v>
      </c>
      <c r="K4273" s="181">
        <v>2400.6300326453102</v>
      </c>
      <c r="L4273" s="181">
        <v>2411.5724091690699</v>
      </c>
      <c r="M4273" s="181">
        <v>2422.354736186192</v>
      </c>
      <c r="N4273" s="181">
        <v>2433.107264092489</v>
      </c>
      <c r="O4273" s="181">
        <v>2443.9254261281449</v>
      </c>
      <c r="P4273" s="181">
        <v>2454.9532896717069</v>
      </c>
      <c r="Q4273" s="181">
        <v>2466.3018240376732</v>
      </c>
      <c r="R4273" s="181">
        <v>2477.917642658404</v>
      </c>
      <c r="S4273" s="181">
        <v>2489.8396350579919</v>
      </c>
      <c r="T4273" s="181">
        <v>2502.0994389665352</v>
      </c>
      <c r="U4273" s="181">
        <v>2514.4754255652192</v>
      </c>
      <c r="V4273" s="181">
        <v>2526.74074482677</v>
      </c>
      <c r="W4273" s="181">
        <v>2538.9023230046855</v>
      </c>
      <c r="X4273" s="181">
        <v>2550.965126521643</v>
      </c>
      <c r="Y4273" s="181">
        <v>2562.8242778718932</v>
      </c>
    </row>
    <row r="4274" spans="1:25" x14ac:dyDescent="0.25">
      <c r="A4274" s="178" t="s">
        <v>3452</v>
      </c>
      <c r="B4274" s="178" t="s">
        <v>3689</v>
      </c>
      <c r="C4274" s="178" t="s">
        <v>565</v>
      </c>
      <c r="D4274" s="178" t="s">
        <v>566</v>
      </c>
      <c r="E4274" s="181">
        <v>6726.401343734412</v>
      </c>
      <c r="F4274" s="181">
        <v>6699.3743466444548</v>
      </c>
      <c r="G4274" s="181">
        <v>6680.4889076789241</v>
      </c>
      <c r="H4274" s="181">
        <v>6671.4924397554605</v>
      </c>
      <c r="I4274" s="181">
        <v>6669.8871771232534</v>
      </c>
      <c r="J4274" s="182">
        <v>6673.5650145931195</v>
      </c>
      <c r="K4274" s="181">
        <v>6681.0271083760899</v>
      </c>
      <c r="L4274" s="181">
        <v>6691.2396077404846</v>
      </c>
      <c r="M4274" s="181">
        <v>6703.1779508779391</v>
      </c>
      <c r="N4274" s="181">
        <v>6716.0333286551522</v>
      </c>
      <c r="O4274" s="181">
        <v>6729.2569059731195</v>
      </c>
      <c r="P4274" s="181">
        <v>6742.7328895821693</v>
      </c>
      <c r="Q4274" s="181">
        <v>6756.3956624974289</v>
      </c>
      <c r="R4274" s="181">
        <v>6769.7874831490217</v>
      </c>
      <c r="S4274" s="181">
        <v>6782.7074311747747</v>
      </c>
      <c r="T4274" s="181">
        <v>6795.0920396284437</v>
      </c>
      <c r="U4274" s="181">
        <v>6806.8303677258318</v>
      </c>
      <c r="V4274" s="181">
        <v>6817.7704623261016</v>
      </c>
      <c r="W4274" s="181">
        <v>6827.8681785222261</v>
      </c>
      <c r="X4274" s="181">
        <v>6837.1159252534226</v>
      </c>
      <c r="Y4274" s="181">
        <v>6845.3963264053282</v>
      </c>
    </row>
    <row r="4275" spans="1:25" x14ac:dyDescent="0.25">
      <c r="A4275" s="178" t="s">
        <v>3452</v>
      </c>
      <c r="B4275" s="178" t="s">
        <v>3690</v>
      </c>
      <c r="C4275" s="178" t="s">
        <v>528</v>
      </c>
      <c r="D4275" s="178" t="s">
        <v>3691</v>
      </c>
      <c r="E4275" s="181">
        <v>1948.9997097739397</v>
      </c>
      <c r="F4275" s="181">
        <v>2044.6205103235015</v>
      </c>
      <c r="G4275" s="181">
        <v>2139.2377010110881</v>
      </c>
      <c r="H4275" s="181">
        <v>2234.9247911277939</v>
      </c>
      <c r="I4275" s="181">
        <v>2332.127690289607</v>
      </c>
      <c r="J4275" s="182">
        <v>2431.0650458610717</v>
      </c>
      <c r="K4275" s="181">
        <v>2531.9089383848736</v>
      </c>
      <c r="L4275" s="181">
        <v>2634.8068749878594</v>
      </c>
      <c r="M4275" s="181">
        <v>2739.7571292704692</v>
      </c>
      <c r="N4275" s="181">
        <v>2846.6933992790823</v>
      </c>
      <c r="O4275" s="181">
        <v>2955.5219591641558</v>
      </c>
      <c r="P4275" s="181">
        <v>3066.2576677709944</v>
      </c>
      <c r="Q4275" s="181">
        <v>3178.8874203816822</v>
      </c>
      <c r="R4275" s="181">
        <v>3293.1541110186131</v>
      </c>
      <c r="S4275" s="181">
        <v>3408.8244122953579</v>
      </c>
      <c r="T4275" s="181">
        <v>3525.5809391104731</v>
      </c>
      <c r="U4275" s="181">
        <v>3643.2495638485893</v>
      </c>
      <c r="V4275" s="181">
        <v>3761.7398729653682</v>
      </c>
      <c r="W4275" s="181">
        <v>3880.8277472813488</v>
      </c>
      <c r="X4275" s="181">
        <v>4000.2602205884436</v>
      </c>
      <c r="Y4275" s="181">
        <v>4119.5766861715465</v>
      </c>
    </row>
    <row r="4276" spans="1:25" x14ac:dyDescent="0.25">
      <c r="A4276" s="178" t="s">
        <v>3452</v>
      </c>
      <c r="B4276" s="178" t="s">
        <v>3690</v>
      </c>
      <c r="C4276" s="178" t="s">
        <v>240</v>
      </c>
      <c r="D4276" s="178" t="s">
        <v>241</v>
      </c>
      <c r="E4276" s="181">
        <v>6678.0705086982853</v>
      </c>
      <c r="F4276" s="181">
        <v>6696.6017042091707</v>
      </c>
      <c r="G4276" s="181">
        <v>6698.1860441580484</v>
      </c>
      <c r="H4276" s="181">
        <v>6690.6923452676328</v>
      </c>
      <c r="I4276" s="181">
        <v>6676.1137825097967</v>
      </c>
      <c r="J4276" s="182">
        <v>6655.5537458333274</v>
      </c>
      <c r="K4276" s="181">
        <v>6629.8627387986189</v>
      </c>
      <c r="L4276" s="181">
        <v>6599.733121543868</v>
      </c>
      <c r="M4276" s="181">
        <v>6565.4232526955047</v>
      </c>
      <c r="N4276" s="181">
        <v>6527.0362861428875</v>
      </c>
      <c r="O4276" s="181">
        <v>6484.6333042621955</v>
      </c>
      <c r="P4276" s="181">
        <v>6438.5287235699288</v>
      </c>
      <c r="Q4276" s="181">
        <v>6388.9630536842005</v>
      </c>
      <c r="R4276" s="181">
        <v>6335.7001757234966</v>
      </c>
      <c r="S4276" s="181">
        <v>6278.6204058531475</v>
      </c>
      <c r="T4276" s="181">
        <v>6217.5118222023129</v>
      </c>
      <c r="U4276" s="181">
        <v>6152.4781475519503</v>
      </c>
      <c r="V4276" s="181">
        <v>6083.7817698873569</v>
      </c>
      <c r="W4276" s="181">
        <v>6011.4744145353861</v>
      </c>
      <c r="X4276" s="181">
        <v>5935.5953458849608</v>
      </c>
      <c r="Y4276" s="181">
        <v>5855.9214918837433</v>
      </c>
    </row>
    <row r="4277" spans="1:25" x14ac:dyDescent="0.25">
      <c r="A4277" s="178" t="s">
        <v>3452</v>
      </c>
      <c r="B4277" s="178" t="s">
        <v>3692</v>
      </c>
      <c r="C4277" s="178" t="s">
        <v>565</v>
      </c>
      <c r="D4277" s="178" t="s">
        <v>566</v>
      </c>
      <c r="E4277" s="181">
        <v>298.55070695858007</v>
      </c>
      <c r="F4277" s="181">
        <v>300.09818230524888</v>
      </c>
      <c r="G4277" s="181">
        <v>301.06244932430502</v>
      </c>
      <c r="H4277" s="181">
        <v>301.68401509449313</v>
      </c>
      <c r="I4277" s="181">
        <v>302.02830414970288</v>
      </c>
      <c r="J4277" s="182">
        <v>302.14711478237388</v>
      </c>
      <c r="K4277" s="181">
        <v>302.09393646054895</v>
      </c>
      <c r="L4277" s="181">
        <v>301.91662983515641</v>
      </c>
      <c r="M4277" s="181">
        <v>301.6460076375198</v>
      </c>
      <c r="N4277" s="181">
        <v>301.30168711580905</v>
      </c>
      <c r="O4277" s="181">
        <v>300.89752079606609</v>
      </c>
      <c r="P4277" s="181">
        <v>300.46334589560792</v>
      </c>
      <c r="Q4277" s="181">
        <v>300.03099498406669</v>
      </c>
      <c r="R4277" s="181">
        <v>299.6076901150804</v>
      </c>
      <c r="S4277" s="181">
        <v>299.19044869823091</v>
      </c>
      <c r="T4277" s="181">
        <v>298.76388186354723</v>
      </c>
      <c r="U4277" s="181">
        <v>298.33301422558793</v>
      </c>
      <c r="V4277" s="181">
        <v>297.91034017305975</v>
      </c>
      <c r="W4277" s="181">
        <v>297.49479635951349</v>
      </c>
      <c r="X4277" s="181">
        <v>297.07226365413271</v>
      </c>
      <c r="Y4277" s="181">
        <v>296.6143305588497</v>
      </c>
    </row>
    <row r="4278" spans="1:25" x14ac:dyDescent="0.25">
      <c r="A4278" s="178" t="s">
        <v>3452</v>
      </c>
      <c r="B4278" s="178" t="s">
        <v>3693</v>
      </c>
      <c r="C4278" s="178" t="s">
        <v>565</v>
      </c>
      <c r="D4278" s="178" t="s">
        <v>566</v>
      </c>
      <c r="E4278" s="181">
        <v>933.55528035058842</v>
      </c>
      <c r="F4278" s="181">
        <v>952.32145861060428</v>
      </c>
      <c r="G4278" s="181">
        <v>967.58011615842372</v>
      </c>
      <c r="H4278" s="181">
        <v>980.40421092762813</v>
      </c>
      <c r="I4278" s="181">
        <v>991.31969728820218</v>
      </c>
      <c r="J4278" s="182">
        <v>1000.7161180783314</v>
      </c>
      <c r="K4278" s="181">
        <v>1008.9096219827783</v>
      </c>
      <c r="L4278" s="181">
        <v>1016.1548146916415</v>
      </c>
      <c r="M4278" s="181">
        <v>1022.6113175442493</v>
      </c>
      <c r="N4278" s="181">
        <v>1028.4455976118682</v>
      </c>
      <c r="O4278" s="181">
        <v>1033.7394036910814</v>
      </c>
      <c r="P4278" s="181">
        <v>1038.6009696901322</v>
      </c>
      <c r="Q4278" s="181">
        <v>1043.1263670554936</v>
      </c>
      <c r="R4278" s="181">
        <v>1047.3363168321741</v>
      </c>
      <c r="S4278" s="181">
        <v>1051.248373083733</v>
      </c>
      <c r="T4278" s="181">
        <v>1054.8465721185664</v>
      </c>
      <c r="U4278" s="181">
        <v>1058.1250895961077</v>
      </c>
      <c r="V4278" s="181">
        <v>1061.1042129179909</v>
      </c>
      <c r="W4278" s="181">
        <v>1063.8134357628014</v>
      </c>
      <c r="X4278" s="181">
        <v>1066.2671428285798</v>
      </c>
      <c r="Y4278" s="181">
        <v>1068.4300356946501</v>
      </c>
    </row>
    <row r="4279" spans="1:25" x14ac:dyDescent="0.25">
      <c r="A4279" s="178" t="s">
        <v>3452</v>
      </c>
      <c r="B4279" s="178" t="s">
        <v>3694</v>
      </c>
      <c r="C4279" s="178" t="s">
        <v>565</v>
      </c>
      <c r="D4279" s="178" t="s">
        <v>566</v>
      </c>
      <c r="E4279" s="181">
        <v>4193.9156386307232</v>
      </c>
      <c r="F4279" s="181">
        <v>4372.152658576043</v>
      </c>
      <c r="G4279" s="181">
        <v>4515.3821795856857</v>
      </c>
      <c r="H4279" s="181">
        <v>4632.5733697940495</v>
      </c>
      <c r="I4279" s="181">
        <v>4728.9907132089147</v>
      </c>
      <c r="J4279" s="182">
        <v>4808.6974932650719</v>
      </c>
      <c r="K4279" s="181">
        <v>4875.0546572787407</v>
      </c>
      <c r="L4279" s="181">
        <v>4930.7973665143982</v>
      </c>
      <c r="M4279" s="181">
        <v>4977.9015836625385</v>
      </c>
      <c r="N4279" s="181">
        <v>5017.7839622362972</v>
      </c>
      <c r="O4279" s="181">
        <v>5051.5470800744097</v>
      </c>
      <c r="P4279" s="181">
        <v>5080.300056580244</v>
      </c>
      <c r="Q4279" s="181">
        <v>5104.9497530810831</v>
      </c>
      <c r="R4279" s="181">
        <v>5125.9308768669343</v>
      </c>
      <c r="S4279" s="181">
        <v>5143.7296526171194</v>
      </c>
      <c r="T4279" s="181">
        <v>5158.8474259362838</v>
      </c>
      <c r="U4279" s="181">
        <v>5171.6492815364863</v>
      </c>
      <c r="V4279" s="181">
        <v>5182.3880007649905</v>
      </c>
      <c r="W4279" s="181">
        <v>5191.3375872367078</v>
      </c>
      <c r="X4279" s="181">
        <v>5198.8006660891824</v>
      </c>
      <c r="Y4279" s="181">
        <v>5204.9829080244444</v>
      </c>
    </row>
    <row r="4280" spans="1:25" x14ac:dyDescent="0.25">
      <c r="A4280" s="178" t="s">
        <v>3452</v>
      </c>
      <c r="B4280" s="178" t="s">
        <v>3695</v>
      </c>
      <c r="C4280" s="178" t="s">
        <v>565</v>
      </c>
      <c r="D4280" s="178" t="s">
        <v>566</v>
      </c>
      <c r="E4280" s="181">
        <v>1424.6403128351585</v>
      </c>
      <c r="F4280" s="181">
        <v>1441.387522201338</v>
      </c>
      <c r="G4280" s="181">
        <v>1453.0146373388263</v>
      </c>
      <c r="H4280" s="181">
        <v>1461.6868840350755</v>
      </c>
      <c r="I4280" s="181">
        <v>1468.2799095797684</v>
      </c>
      <c r="J4280" s="182">
        <v>1473.4091253496431</v>
      </c>
      <c r="K4280" s="181">
        <v>1477.5449852622799</v>
      </c>
      <c r="L4280" s="181">
        <v>1481.0434768318478</v>
      </c>
      <c r="M4280" s="181">
        <v>1484.1344292964145</v>
      </c>
      <c r="N4280" s="181">
        <v>1486.9685570127922</v>
      </c>
      <c r="O4280" s="181">
        <v>1489.6472179905866</v>
      </c>
      <c r="P4280" s="181">
        <v>1492.291348039372</v>
      </c>
      <c r="Q4280" s="181">
        <v>1494.9987526691252</v>
      </c>
      <c r="R4280" s="181">
        <v>1497.7601940861166</v>
      </c>
      <c r="S4280" s="181">
        <v>1500.5835064395369</v>
      </c>
      <c r="T4280" s="181">
        <v>1503.3073866150728</v>
      </c>
      <c r="U4280" s="181">
        <v>1505.8741050336876</v>
      </c>
      <c r="V4280" s="181">
        <v>1508.3897602757756</v>
      </c>
      <c r="W4280" s="181">
        <v>1510.8672965253832</v>
      </c>
      <c r="X4280" s="181">
        <v>1513.2944042610129</v>
      </c>
      <c r="Y4280" s="181">
        <v>1515.4336778651923</v>
      </c>
    </row>
    <row r="4281" spans="1:25" x14ac:dyDescent="0.25">
      <c r="A4281" s="178" t="s">
        <v>3452</v>
      </c>
      <c r="B4281" s="178" t="s">
        <v>3696</v>
      </c>
      <c r="C4281" s="178" t="s">
        <v>565</v>
      </c>
      <c r="D4281" s="178" t="s">
        <v>566</v>
      </c>
      <c r="E4281" s="181">
        <v>3294.3527979291234</v>
      </c>
      <c r="F4281" s="181">
        <v>3411.9546835000419</v>
      </c>
      <c r="G4281" s="181">
        <v>3507.3360707699144</v>
      </c>
      <c r="H4281" s="181">
        <v>3587.3976708839223</v>
      </c>
      <c r="I4281" s="181">
        <v>3655.683469706792</v>
      </c>
      <c r="J4281" s="182">
        <v>3714.8712775395065</v>
      </c>
      <c r="K4281" s="181">
        <v>3767.0900727349926</v>
      </c>
      <c r="L4281" s="181">
        <v>3814.0673426277644</v>
      </c>
      <c r="M4281" s="181">
        <v>3857.0088128056291</v>
      </c>
      <c r="N4281" s="181">
        <v>3896.7870046574712</v>
      </c>
      <c r="O4281" s="181">
        <v>3934.1044814934439</v>
      </c>
      <c r="P4281" s="181">
        <v>3969.679005670343</v>
      </c>
      <c r="Q4281" s="181">
        <v>4004.0853273613693</v>
      </c>
      <c r="R4281" s="181">
        <v>4037.4994803281829</v>
      </c>
      <c r="S4281" s="181">
        <v>4070.0798813817228</v>
      </c>
      <c r="T4281" s="181">
        <v>4102.1292089885101</v>
      </c>
      <c r="U4281" s="181">
        <v>4133.4978149148128</v>
      </c>
      <c r="V4281" s="181">
        <v>4163.8362216607866</v>
      </c>
      <c r="W4281" s="181">
        <v>4193.2522610873384</v>
      </c>
      <c r="X4281" s="181">
        <v>4221.7802430975444</v>
      </c>
      <c r="Y4281" s="181">
        <v>4249.5022489422481</v>
      </c>
    </row>
    <row r="4282" spans="1:25" x14ac:dyDescent="0.25">
      <c r="A4282" s="178" t="s">
        <v>3452</v>
      </c>
      <c r="B4282" s="178" t="s">
        <v>3697</v>
      </c>
      <c r="C4282" s="178" t="s">
        <v>218</v>
      </c>
      <c r="D4282" s="178" t="s">
        <v>3698</v>
      </c>
      <c r="E4282" s="181">
        <v>6049.3101334266094</v>
      </c>
      <c r="F4282" s="181">
        <v>6087.6654146108576</v>
      </c>
      <c r="G4282" s="181">
        <v>6126.4856748469319</v>
      </c>
      <c r="H4282" s="181">
        <v>6170.4014767336448</v>
      </c>
      <c r="I4282" s="181">
        <v>6218.9678148074036</v>
      </c>
      <c r="J4282" s="182">
        <v>6271.4826411325821</v>
      </c>
      <c r="K4282" s="181">
        <v>6327.3638467839264</v>
      </c>
      <c r="L4282" s="181">
        <v>6386.1326926217998</v>
      </c>
      <c r="M4282" s="181">
        <v>6447.1623601774745</v>
      </c>
      <c r="N4282" s="181">
        <v>6509.8858469813913</v>
      </c>
      <c r="O4282" s="181">
        <v>6573.8051784137797</v>
      </c>
      <c r="P4282" s="181">
        <v>6638.7447853283302</v>
      </c>
      <c r="Q4282" s="181">
        <v>6704.5700761604976</v>
      </c>
      <c r="R4282" s="181">
        <v>6770.7565166703389</v>
      </c>
      <c r="S4282" s="181">
        <v>6837.0362939213683</v>
      </c>
      <c r="T4282" s="181">
        <v>6902.8074344759416</v>
      </c>
      <c r="U4282" s="181">
        <v>6967.3599477129637</v>
      </c>
      <c r="V4282" s="181">
        <v>7030.4351660511466</v>
      </c>
      <c r="W4282" s="181">
        <v>7091.9492854434775</v>
      </c>
      <c r="X4282" s="181">
        <v>7151.8255944313623</v>
      </c>
      <c r="Y4282" s="181">
        <v>7209.2925045421507</v>
      </c>
    </row>
    <row r="4283" spans="1:25" x14ac:dyDescent="0.25">
      <c r="A4283" s="178" t="s">
        <v>3452</v>
      </c>
      <c r="B4283" s="178" t="s">
        <v>3697</v>
      </c>
      <c r="C4283" s="178" t="s">
        <v>240</v>
      </c>
      <c r="D4283" s="178" t="s">
        <v>241</v>
      </c>
      <c r="E4283" s="181">
        <v>235.6476628704126</v>
      </c>
      <c r="F4283" s="181">
        <v>238.14478385575146</v>
      </c>
      <c r="G4283" s="181">
        <v>240.67707937753627</v>
      </c>
      <c r="H4283" s="181">
        <v>243.42755918371918</v>
      </c>
      <c r="I4283" s="181">
        <v>246.38124378096592</v>
      </c>
      <c r="J4283" s="182">
        <v>249.51265101385306</v>
      </c>
      <c r="K4283" s="181">
        <v>252.80063854438907</v>
      </c>
      <c r="L4283" s="181">
        <v>256.22783553913081</v>
      </c>
      <c r="M4283" s="181">
        <v>259.77059489363234</v>
      </c>
      <c r="N4283" s="181">
        <v>263.40727572094153</v>
      </c>
      <c r="O4283" s="181">
        <v>267.11866442214045</v>
      </c>
      <c r="P4283" s="181">
        <v>270.89836921359523</v>
      </c>
      <c r="Q4283" s="181">
        <v>274.74156236163418</v>
      </c>
      <c r="R4283" s="181">
        <v>278.62728140703172</v>
      </c>
      <c r="S4283" s="181">
        <v>282.5448126532483</v>
      </c>
      <c r="T4283" s="181">
        <v>286.46938985739075</v>
      </c>
      <c r="U4283" s="181">
        <v>290.37132372791353</v>
      </c>
      <c r="V4283" s="181">
        <v>294.23931189059232</v>
      </c>
      <c r="W4283" s="181">
        <v>298.069213662447</v>
      </c>
      <c r="X4283" s="181">
        <v>301.85712239679145</v>
      </c>
      <c r="Y4283" s="181">
        <v>305.56961779459368</v>
      </c>
    </row>
    <row r="4284" spans="1:25" x14ac:dyDescent="0.25">
      <c r="A4284" s="178" t="s">
        <v>3452</v>
      </c>
      <c r="B4284" s="178" t="s">
        <v>3699</v>
      </c>
      <c r="C4284" s="178" t="s">
        <v>565</v>
      </c>
      <c r="D4284" s="178" t="s">
        <v>566</v>
      </c>
      <c r="E4284" s="181">
        <v>3564.1687393245647</v>
      </c>
      <c r="F4284" s="181">
        <v>3582.158854018342</v>
      </c>
      <c r="G4284" s="181">
        <v>3598.8144056531833</v>
      </c>
      <c r="H4284" s="181">
        <v>3616.6221537111965</v>
      </c>
      <c r="I4284" s="181">
        <v>3635.5604459626129</v>
      </c>
      <c r="J4284" s="182">
        <v>3655.4740688095717</v>
      </c>
      <c r="K4284" s="181">
        <v>3676.2744522117373</v>
      </c>
      <c r="L4284" s="181">
        <v>3697.9612507466636</v>
      </c>
      <c r="M4284" s="181">
        <v>3720.4325399502541</v>
      </c>
      <c r="N4284" s="181">
        <v>3743.5872333025704</v>
      </c>
      <c r="O4284" s="181">
        <v>3767.3647805052519</v>
      </c>
      <c r="P4284" s="181">
        <v>3791.8982800848516</v>
      </c>
      <c r="Q4284" s="181">
        <v>3817.3390278895499</v>
      </c>
      <c r="R4284" s="181">
        <v>3843.5839922211903</v>
      </c>
      <c r="S4284" s="181">
        <v>3870.5573703472742</v>
      </c>
      <c r="T4284" s="181">
        <v>3898.0360007279642</v>
      </c>
      <c r="U4284" s="181">
        <v>3925.5664064582138</v>
      </c>
      <c r="V4284" s="181">
        <v>3952.8688885409993</v>
      </c>
      <c r="W4284" s="181">
        <v>3979.9639163831089</v>
      </c>
      <c r="X4284" s="181">
        <v>4006.7930500015218</v>
      </c>
      <c r="Y4284" s="181">
        <v>4032.9829894272029</v>
      </c>
    </row>
    <row r="4285" spans="1:25" x14ac:dyDescent="0.25">
      <c r="A4285" s="178" t="s">
        <v>3452</v>
      </c>
      <c r="B4285" s="178" t="s">
        <v>3700</v>
      </c>
      <c r="C4285" s="178" t="s">
        <v>565</v>
      </c>
      <c r="D4285" s="178" t="s">
        <v>566</v>
      </c>
      <c r="E4285" s="181">
        <v>1317.1786026436005</v>
      </c>
      <c r="F4285" s="181">
        <v>1295.724148457937</v>
      </c>
      <c r="G4285" s="181">
        <v>1279.1956949255086</v>
      </c>
      <c r="H4285" s="181">
        <v>1267.0010809366252</v>
      </c>
      <c r="I4285" s="181">
        <v>1258.0237020097802</v>
      </c>
      <c r="J4285" s="182">
        <v>1251.4255969112924</v>
      </c>
      <c r="K4285" s="181">
        <v>1246.6133070580588</v>
      </c>
      <c r="L4285" s="181">
        <v>1243.1701613692042</v>
      </c>
      <c r="M4285" s="181">
        <v>1240.7702299267346</v>
      </c>
      <c r="N4285" s="181">
        <v>1239.127664281425</v>
      </c>
      <c r="O4285" s="181">
        <v>1238.0663470320346</v>
      </c>
      <c r="P4285" s="181">
        <v>1237.5085402707307</v>
      </c>
      <c r="Q4285" s="181">
        <v>1237.4075004587789</v>
      </c>
      <c r="R4285" s="181">
        <v>1237.6642577944388</v>
      </c>
      <c r="S4285" s="181">
        <v>1238.2388570186151</v>
      </c>
      <c r="T4285" s="181">
        <v>1239.0728491214718</v>
      </c>
      <c r="U4285" s="181">
        <v>1240.0639277124001</v>
      </c>
      <c r="V4285" s="181">
        <v>1241.1466226776158</v>
      </c>
      <c r="W4285" s="181">
        <v>1242.31376458353</v>
      </c>
      <c r="X4285" s="181">
        <v>1243.558499074197</v>
      </c>
      <c r="Y4285" s="181">
        <v>1244.8000305371334</v>
      </c>
    </row>
    <row r="4286" spans="1:25" x14ac:dyDescent="0.25">
      <c r="A4286" s="178" t="s">
        <v>3452</v>
      </c>
      <c r="B4286" s="178" t="s">
        <v>3701</v>
      </c>
      <c r="C4286" s="178" t="s">
        <v>218</v>
      </c>
      <c r="D4286" s="178" t="s">
        <v>3702</v>
      </c>
      <c r="E4286" s="181">
        <v>3927.4248219674359</v>
      </c>
      <c r="F4286" s="181">
        <v>4019.075601061505</v>
      </c>
      <c r="G4286" s="181">
        <v>4088.6905356743378</v>
      </c>
      <c r="H4286" s="181">
        <v>4143.3692227446254</v>
      </c>
      <c r="I4286" s="181">
        <v>4186.3531353220806</v>
      </c>
      <c r="J4286" s="182">
        <v>4219.9504946733687</v>
      </c>
      <c r="K4286" s="181">
        <v>4245.9896732302705</v>
      </c>
      <c r="L4286" s="181">
        <v>4265.9299058683991</v>
      </c>
      <c r="M4286" s="181">
        <v>4280.6797322164548</v>
      </c>
      <c r="N4286" s="181">
        <v>4290.9529547368074</v>
      </c>
      <c r="O4286" s="181">
        <v>4297.325646640882</v>
      </c>
      <c r="P4286" s="181">
        <v>4300.4357538345712</v>
      </c>
      <c r="Q4286" s="181">
        <v>4300.7695388312686</v>
      </c>
      <c r="R4286" s="181">
        <v>4298.4245546585626</v>
      </c>
      <c r="S4286" s="181">
        <v>4293.6118550252831</v>
      </c>
      <c r="T4286" s="181">
        <v>4286.8109951303131</v>
      </c>
      <c r="U4286" s="181">
        <v>4278.1809805119847</v>
      </c>
      <c r="V4286" s="181">
        <v>4267.5620200301137</v>
      </c>
      <c r="W4286" s="181">
        <v>4255.0336510176558</v>
      </c>
      <c r="X4286" s="181">
        <v>4240.70994001286</v>
      </c>
      <c r="Y4286" s="181">
        <v>4224.8583654990152</v>
      </c>
    </row>
    <row r="4287" spans="1:25" x14ac:dyDescent="0.25">
      <c r="A4287" s="178" t="s">
        <v>3452</v>
      </c>
      <c r="B4287" s="178" t="s">
        <v>3701</v>
      </c>
      <c r="C4287" s="178" t="s">
        <v>240</v>
      </c>
      <c r="D4287" s="178" t="s">
        <v>241</v>
      </c>
      <c r="E4287" s="181">
        <v>3492.9661693819189</v>
      </c>
      <c r="F4287" s="181">
        <v>3607.5704229007592</v>
      </c>
      <c r="G4287" s="181">
        <v>3705.2020486473534</v>
      </c>
      <c r="H4287" s="181">
        <v>3791.8892426272596</v>
      </c>
      <c r="I4287" s="181">
        <v>3870.312041111174</v>
      </c>
      <c r="J4287" s="182">
        <v>3942.373084481339</v>
      </c>
      <c r="K4287" s="181">
        <v>4009.5902923835979</v>
      </c>
      <c r="L4287" s="181">
        <v>4073.1857642394948</v>
      </c>
      <c r="M4287" s="181">
        <v>4133.8970711880602</v>
      </c>
      <c r="N4287" s="181">
        <v>4192.2993749119651</v>
      </c>
      <c r="O4287" s="181">
        <v>4248.8537545071122</v>
      </c>
      <c r="P4287" s="181">
        <v>4304.1012852355479</v>
      </c>
      <c r="Q4287" s="181">
        <v>4358.4526672844686</v>
      </c>
      <c r="R4287" s="181">
        <v>4411.9375928246573</v>
      </c>
      <c r="S4287" s="181">
        <v>4464.7027727572058</v>
      </c>
      <c r="T4287" s="181">
        <v>4517.1833880799704</v>
      </c>
      <c r="U4287" s="181">
        <v>4569.493964676456</v>
      </c>
      <c r="V4287" s="181">
        <v>4621.4085706996266</v>
      </c>
      <c r="W4287" s="181">
        <v>4672.9499679566525</v>
      </c>
      <c r="X4287" s="181">
        <v>4724.1794239057672</v>
      </c>
      <c r="Y4287" s="181">
        <v>4775.334114820198</v>
      </c>
    </row>
    <row r="4288" spans="1:25" x14ac:dyDescent="0.25">
      <c r="A4288" s="178" t="s">
        <v>3452</v>
      </c>
      <c r="B4288" s="178" t="s">
        <v>3703</v>
      </c>
      <c r="C4288" s="178" t="s">
        <v>565</v>
      </c>
      <c r="D4288" s="178" t="s">
        <v>566</v>
      </c>
      <c r="E4288" s="181">
        <v>812.20914901186757</v>
      </c>
      <c r="F4288" s="181">
        <v>810.72283001025835</v>
      </c>
      <c r="G4288" s="181">
        <v>809.56360105120473</v>
      </c>
      <c r="H4288" s="181">
        <v>809.03474159100392</v>
      </c>
      <c r="I4288" s="181">
        <v>808.94729765808393</v>
      </c>
      <c r="J4288" s="182">
        <v>809.13299631323071</v>
      </c>
      <c r="K4288" s="181">
        <v>809.46937100477237</v>
      </c>
      <c r="L4288" s="181">
        <v>809.86921528752919</v>
      </c>
      <c r="M4288" s="181">
        <v>810.23106331326596</v>
      </c>
      <c r="N4288" s="181">
        <v>810.46464425050704</v>
      </c>
      <c r="O4288" s="181">
        <v>810.50302739195456</v>
      </c>
      <c r="P4288" s="181">
        <v>810.33555136109237</v>
      </c>
      <c r="Q4288" s="181">
        <v>809.96316298461966</v>
      </c>
      <c r="R4288" s="181">
        <v>809.35122215495835</v>
      </c>
      <c r="S4288" s="181">
        <v>808.50097728831201</v>
      </c>
      <c r="T4288" s="181">
        <v>807.50414414978968</v>
      </c>
      <c r="U4288" s="181">
        <v>806.39185288937335</v>
      </c>
      <c r="V4288" s="181">
        <v>805.11353101343934</v>
      </c>
      <c r="W4288" s="181">
        <v>803.68678449072888</v>
      </c>
      <c r="X4288" s="181">
        <v>802.14479294934836</v>
      </c>
      <c r="Y4288" s="181">
        <v>800.59003704563133</v>
      </c>
    </row>
    <row r="4289" spans="1:25" x14ac:dyDescent="0.25">
      <c r="A4289" s="178" t="s">
        <v>3452</v>
      </c>
      <c r="B4289" s="178" t="s">
        <v>3704</v>
      </c>
      <c r="C4289" s="178" t="s">
        <v>565</v>
      </c>
      <c r="D4289" s="178" t="s">
        <v>566</v>
      </c>
      <c r="E4289" s="181">
        <v>12739.065501447421</v>
      </c>
      <c r="F4289" s="181">
        <v>12763.380222425416</v>
      </c>
      <c r="G4289" s="181">
        <v>12788.975302801837</v>
      </c>
      <c r="H4289" s="181">
        <v>12824.925273577814</v>
      </c>
      <c r="I4289" s="181">
        <v>12869.98759998801</v>
      </c>
      <c r="J4289" s="182">
        <v>12922.446540021761</v>
      </c>
      <c r="K4289" s="181">
        <v>12980.943396251976</v>
      </c>
      <c r="L4289" s="181">
        <v>13044.481238845716</v>
      </c>
      <c r="M4289" s="181">
        <v>13111.674663133514</v>
      </c>
      <c r="N4289" s="181">
        <v>13181.28045557037</v>
      </c>
      <c r="O4289" s="181">
        <v>13252.330578160039</v>
      </c>
      <c r="P4289" s="181">
        <v>13324.529201675199</v>
      </c>
      <c r="Q4289" s="181">
        <v>13397.57552540267</v>
      </c>
      <c r="R4289" s="181">
        <v>13470.376580273203</v>
      </c>
      <c r="S4289" s="181">
        <v>13542.440385691316</v>
      </c>
      <c r="T4289" s="181">
        <v>13614.033233701077</v>
      </c>
      <c r="U4289" s="181">
        <v>13684.340800710108</v>
      </c>
      <c r="V4289" s="181">
        <v>13752.00523558295</v>
      </c>
      <c r="W4289" s="181">
        <v>13816.801514026962</v>
      </c>
      <c r="X4289" s="181">
        <v>13878.720474475504</v>
      </c>
      <c r="Y4289" s="181">
        <v>13937.939718764797</v>
      </c>
    </row>
    <row r="4290" spans="1:25" x14ac:dyDescent="0.25">
      <c r="A4290" s="178" t="s">
        <v>3452</v>
      </c>
      <c r="B4290" s="178" t="s">
        <v>3705</v>
      </c>
      <c r="C4290" s="178" t="s">
        <v>218</v>
      </c>
      <c r="D4290" s="178" t="s">
        <v>3706</v>
      </c>
      <c r="E4290" s="181">
        <v>6677.4257664219267</v>
      </c>
      <c r="F4290" s="181">
        <v>6532.7673319574751</v>
      </c>
      <c r="G4290" s="181">
        <v>6390.1337715184491</v>
      </c>
      <c r="H4290" s="181">
        <v>6252.7860303053321</v>
      </c>
      <c r="I4290" s="181">
        <v>6119.5340633841797</v>
      </c>
      <c r="J4290" s="182">
        <v>5989.2324391145003</v>
      </c>
      <c r="K4290" s="181">
        <v>5861.1190471017144</v>
      </c>
      <c r="L4290" s="181">
        <v>5734.7306959363332</v>
      </c>
      <c r="M4290" s="181">
        <v>5609.5533678841803</v>
      </c>
      <c r="N4290" s="181">
        <v>5485.2125012559736</v>
      </c>
      <c r="O4290" s="181">
        <v>5361.5109451737217</v>
      </c>
      <c r="P4290" s="181">
        <v>5238.5618806876964</v>
      </c>
      <c r="Q4290" s="181">
        <v>5116.4911852086116</v>
      </c>
      <c r="R4290" s="181">
        <v>4995.1127253853047</v>
      </c>
      <c r="S4290" s="181">
        <v>4874.3980183875892</v>
      </c>
      <c r="T4290" s="181">
        <v>4754.2864681445026</v>
      </c>
      <c r="U4290" s="181">
        <v>4634.7498809064246</v>
      </c>
      <c r="V4290" s="181">
        <v>4515.8455709115233</v>
      </c>
      <c r="W4290" s="181">
        <v>4397.6452925902195</v>
      </c>
      <c r="X4290" s="181">
        <v>4280.2106145682592</v>
      </c>
      <c r="Y4290" s="181">
        <v>4163.4121922019576</v>
      </c>
    </row>
    <row r="4291" spans="1:25" x14ac:dyDescent="0.25">
      <c r="A4291" s="178" t="s">
        <v>3452</v>
      </c>
      <c r="B4291" s="178" t="s">
        <v>3705</v>
      </c>
      <c r="C4291" s="178" t="s">
        <v>258</v>
      </c>
      <c r="D4291" s="178" t="s">
        <v>3707</v>
      </c>
      <c r="E4291" s="181">
        <v>2230.2154592999209</v>
      </c>
      <c r="F4291" s="181">
        <v>2246.8890675860389</v>
      </c>
      <c r="G4291" s="181">
        <v>2263.2945474779549</v>
      </c>
      <c r="H4291" s="181">
        <v>2280.6118775230648</v>
      </c>
      <c r="I4291" s="181">
        <v>2298.4912668818229</v>
      </c>
      <c r="J4291" s="182">
        <v>2316.5536178554862</v>
      </c>
      <c r="K4291" s="181">
        <v>2334.5244033296976</v>
      </c>
      <c r="L4291" s="181">
        <v>2352.2181174239131</v>
      </c>
      <c r="M4291" s="181">
        <v>2369.406271954063</v>
      </c>
      <c r="N4291" s="181">
        <v>2385.8953664386113</v>
      </c>
      <c r="O4291" s="181">
        <v>2401.5510369927288</v>
      </c>
      <c r="P4291" s="181">
        <v>2416.3697434800652</v>
      </c>
      <c r="Q4291" s="181">
        <v>2430.3578691182547</v>
      </c>
      <c r="R4291" s="181">
        <v>2443.374168714789</v>
      </c>
      <c r="S4291" s="181">
        <v>2455.3440783834008</v>
      </c>
      <c r="T4291" s="181">
        <v>2466.1722423332944</v>
      </c>
      <c r="U4291" s="181">
        <v>2475.7742854017802</v>
      </c>
      <c r="V4291" s="181">
        <v>2484.1082363117321</v>
      </c>
      <c r="W4291" s="181">
        <v>2491.1410418679566</v>
      </c>
      <c r="X4291" s="181">
        <v>2496.8355929724321</v>
      </c>
      <c r="Y4291" s="181">
        <v>2501.0415323164825</v>
      </c>
    </row>
    <row r="4292" spans="1:25" x14ac:dyDescent="0.25">
      <c r="A4292" s="178" t="s">
        <v>3452</v>
      </c>
      <c r="B4292" s="178" t="s">
        <v>3705</v>
      </c>
      <c r="C4292" s="178" t="s">
        <v>264</v>
      </c>
      <c r="D4292" s="178" t="s">
        <v>3708</v>
      </c>
      <c r="E4292" s="181">
        <v>2025.8044664502706</v>
      </c>
      <c r="F4292" s="181">
        <v>2064.0129505246578</v>
      </c>
      <c r="G4292" s="181">
        <v>2102.5771883670245</v>
      </c>
      <c r="H4292" s="181">
        <v>2142.6061013653539</v>
      </c>
      <c r="I4292" s="181">
        <v>2183.8052102302472</v>
      </c>
      <c r="J4292" s="182">
        <v>2225.8376325413892</v>
      </c>
      <c r="K4292" s="181">
        <v>2268.4521697502382</v>
      </c>
      <c r="L4292" s="181">
        <v>2311.4733125771568</v>
      </c>
      <c r="M4292" s="181">
        <v>2354.6746645338344</v>
      </c>
      <c r="N4292" s="181">
        <v>2397.8546570708672</v>
      </c>
      <c r="O4292" s="181">
        <v>2440.8627884715461</v>
      </c>
      <c r="P4292" s="181">
        <v>2483.6764500353152</v>
      </c>
      <c r="Q4292" s="181">
        <v>2526.2826686631533</v>
      </c>
      <c r="R4292" s="181">
        <v>2568.5130537082741</v>
      </c>
      <c r="S4292" s="181">
        <v>2610.2628579274187</v>
      </c>
      <c r="T4292" s="181">
        <v>2651.400739259569</v>
      </c>
      <c r="U4292" s="181">
        <v>2691.8019284074826</v>
      </c>
      <c r="V4292" s="181">
        <v>2731.3833092249142</v>
      </c>
      <c r="W4292" s="181">
        <v>2770.0686845834307</v>
      </c>
      <c r="X4292" s="181">
        <v>2807.7746702569439</v>
      </c>
      <c r="Y4292" s="181">
        <v>2844.2861935732694</v>
      </c>
    </row>
    <row r="4293" spans="1:25" x14ac:dyDescent="0.25">
      <c r="A4293" s="178" t="s">
        <v>3452</v>
      </c>
      <c r="B4293" s="178" t="s">
        <v>3705</v>
      </c>
      <c r="C4293" s="178" t="s">
        <v>752</v>
      </c>
      <c r="D4293" s="178" t="s">
        <v>3709</v>
      </c>
      <c r="E4293" s="181">
        <v>1103.4125733426424</v>
      </c>
      <c r="F4293" s="181">
        <v>1157.7816561961345</v>
      </c>
      <c r="G4293" s="181">
        <v>1214.618906746706</v>
      </c>
      <c r="H4293" s="181">
        <v>1274.6890890988436</v>
      </c>
      <c r="I4293" s="181">
        <v>1337.9801527890202</v>
      </c>
      <c r="J4293" s="182">
        <v>1404.4396975224554</v>
      </c>
      <c r="K4293" s="181">
        <v>1474.0529517077894</v>
      </c>
      <c r="L4293" s="181">
        <v>1546.8428139319815</v>
      </c>
      <c r="M4293" s="181">
        <v>1622.7889947923525</v>
      </c>
      <c r="N4293" s="181">
        <v>1701.8757125693469</v>
      </c>
      <c r="O4293" s="181">
        <v>1784.1123275120601</v>
      </c>
      <c r="P4293" s="181">
        <v>1869.5956514737436</v>
      </c>
      <c r="Q4293" s="181">
        <v>1958.4318111443149</v>
      </c>
      <c r="R4293" s="181">
        <v>2050.605565643029</v>
      </c>
      <c r="S4293" s="181">
        <v>2146.1419349572434</v>
      </c>
      <c r="T4293" s="181">
        <v>2245.0365313425327</v>
      </c>
      <c r="U4293" s="181">
        <v>2347.2804491734773</v>
      </c>
      <c r="V4293" s="181">
        <v>2452.8917082047842</v>
      </c>
      <c r="W4293" s="181">
        <v>2561.8877902855875</v>
      </c>
      <c r="X4293" s="181">
        <v>2674.2725122071984</v>
      </c>
      <c r="Y4293" s="181">
        <v>2789.9122521168779</v>
      </c>
    </row>
    <row r="4294" spans="1:25" x14ac:dyDescent="0.25">
      <c r="A4294" s="178" t="s">
        <v>3452</v>
      </c>
      <c r="B4294" s="178" t="s">
        <v>3705</v>
      </c>
      <c r="C4294" s="178" t="s">
        <v>240</v>
      </c>
      <c r="D4294" s="178" t="s">
        <v>241</v>
      </c>
      <c r="E4294" s="181">
        <v>25147.636971075448</v>
      </c>
      <c r="F4294" s="181">
        <v>25297.576026436534</v>
      </c>
      <c r="G4294" s="181">
        <v>25449.800716574809</v>
      </c>
      <c r="H4294" s="181">
        <v>25617.61388510363</v>
      </c>
      <c r="I4294" s="181">
        <v>25797.101459252193</v>
      </c>
      <c r="J4294" s="182">
        <v>25984.044116930014</v>
      </c>
      <c r="K4294" s="181">
        <v>26175.410177286703</v>
      </c>
      <c r="L4294" s="181">
        <v>26369.170987460595</v>
      </c>
      <c r="M4294" s="181">
        <v>26562.814716682071</v>
      </c>
      <c r="N4294" s="181">
        <v>26754.215817431352</v>
      </c>
      <c r="O4294" s="181">
        <v>26941.901681077659</v>
      </c>
      <c r="P4294" s="181">
        <v>27125.855341596798</v>
      </c>
      <c r="Q4294" s="181">
        <v>27306.160589409545</v>
      </c>
      <c r="R4294" s="181">
        <v>27481.230720913245</v>
      </c>
      <c r="S4294" s="181">
        <v>27650.211997360962</v>
      </c>
      <c r="T4294" s="181">
        <v>27811.999739811421</v>
      </c>
      <c r="U4294" s="181">
        <v>27965.593983666389</v>
      </c>
      <c r="V4294" s="181">
        <v>28110.454434222942</v>
      </c>
      <c r="W4294" s="181">
        <v>28246.12406141562</v>
      </c>
      <c r="X4294" s="181">
        <v>28372.082174972111</v>
      </c>
      <c r="Y4294" s="181">
        <v>28486.499788920693</v>
      </c>
    </row>
    <row r="4295" spans="1:25" x14ac:dyDescent="0.25">
      <c r="A4295" s="178" t="s">
        <v>3452</v>
      </c>
      <c r="B4295" s="178" t="s">
        <v>3710</v>
      </c>
      <c r="C4295" s="178" t="s">
        <v>565</v>
      </c>
      <c r="D4295" s="178" t="s">
        <v>566</v>
      </c>
      <c r="E4295" s="181">
        <v>2958.7062877004264</v>
      </c>
      <c r="F4295" s="181">
        <v>2991.7281199161762</v>
      </c>
      <c r="G4295" s="181">
        <v>3019.7670861811957</v>
      </c>
      <c r="H4295" s="181">
        <v>3045.8963187942018</v>
      </c>
      <c r="I4295" s="181">
        <v>3070.7000396249578</v>
      </c>
      <c r="J4295" s="182">
        <v>3094.4777926358565</v>
      </c>
      <c r="K4295" s="181">
        <v>3117.5187415865043</v>
      </c>
      <c r="L4295" s="181">
        <v>3140.0810544460264</v>
      </c>
      <c r="M4295" s="181">
        <v>3162.2750944718027</v>
      </c>
      <c r="N4295" s="181">
        <v>3184.0235464467537</v>
      </c>
      <c r="O4295" s="181">
        <v>3205.3003523259017</v>
      </c>
      <c r="P4295" s="181">
        <v>3226.1985350467485</v>
      </c>
      <c r="Q4295" s="181">
        <v>3246.773504487508</v>
      </c>
      <c r="R4295" s="181">
        <v>3266.8290156766689</v>
      </c>
      <c r="S4295" s="181">
        <v>3286.2029238776104</v>
      </c>
      <c r="T4295" s="181">
        <v>3304.5793581387152</v>
      </c>
      <c r="U4295" s="181">
        <v>3321.9767982859403</v>
      </c>
      <c r="V4295" s="181">
        <v>3338.5987959777231</v>
      </c>
      <c r="W4295" s="181">
        <v>3354.3270931967299</v>
      </c>
      <c r="X4295" s="181">
        <v>3369.0307091492641</v>
      </c>
      <c r="Y4295" s="181">
        <v>3382.3030266212963</v>
      </c>
    </row>
    <row r="4296" spans="1:25" x14ac:dyDescent="0.25">
      <c r="A4296" s="178" t="s">
        <v>3452</v>
      </c>
      <c r="B4296" s="178" t="s">
        <v>3711</v>
      </c>
      <c r="C4296" s="178" t="s">
        <v>565</v>
      </c>
      <c r="D4296" s="178" t="s">
        <v>566</v>
      </c>
      <c r="E4296" s="181">
        <v>2430.3995873414938</v>
      </c>
      <c r="F4296" s="181">
        <v>2440.8547073673776</v>
      </c>
      <c r="G4296" s="181">
        <v>2447.8475869476929</v>
      </c>
      <c r="H4296" s="181">
        <v>2453.5428953407713</v>
      </c>
      <c r="I4296" s="181">
        <v>2458.2976204596816</v>
      </c>
      <c r="J4296" s="182">
        <v>2462.2860975635044</v>
      </c>
      <c r="K4296" s="181">
        <v>2465.6630209719642</v>
      </c>
      <c r="L4296" s="181">
        <v>2468.5759180449872</v>
      </c>
      <c r="M4296" s="181">
        <v>2471.0633962493612</v>
      </c>
      <c r="N4296" s="181">
        <v>2473.107227014505</v>
      </c>
      <c r="O4296" s="181">
        <v>2474.7038268509423</v>
      </c>
      <c r="P4296" s="181">
        <v>2475.9466213211099</v>
      </c>
      <c r="Q4296" s="181">
        <v>2476.8933398595864</v>
      </c>
      <c r="R4296" s="181">
        <v>2477.4188157425569</v>
      </c>
      <c r="S4296" s="181">
        <v>2477.4571862849739</v>
      </c>
      <c r="T4296" s="181">
        <v>2477.0964779110609</v>
      </c>
      <c r="U4296" s="181">
        <v>2476.3796036713475</v>
      </c>
      <c r="V4296" s="181">
        <v>2475.2138187538721</v>
      </c>
      <c r="W4296" s="181">
        <v>2473.5602932194965</v>
      </c>
      <c r="X4296" s="181">
        <v>2471.3992447655451</v>
      </c>
      <c r="Y4296" s="181">
        <v>2468.8139336990744</v>
      </c>
    </row>
    <row r="4297" spans="1:25" x14ac:dyDescent="0.25">
      <c r="A4297" s="178" t="s">
        <v>3452</v>
      </c>
      <c r="B4297" s="178" t="s">
        <v>3712</v>
      </c>
      <c r="C4297" s="178" t="s">
        <v>565</v>
      </c>
      <c r="D4297" s="178" t="s">
        <v>566</v>
      </c>
      <c r="E4297" s="181">
        <v>312.43148922077341</v>
      </c>
      <c r="F4297" s="181">
        <v>326.81536871707272</v>
      </c>
      <c r="G4297" s="181">
        <v>337.29736753287153</v>
      </c>
      <c r="H4297" s="181">
        <v>344.58431027932824</v>
      </c>
      <c r="I4297" s="181">
        <v>349.25295268955125</v>
      </c>
      <c r="J4297" s="182">
        <v>351.82928581403894</v>
      </c>
      <c r="K4297" s="181">
        <v>352.77309151563765</v>
      </c>
      <c r="L4297" s="181">
        <v>352.46488108185383</v>
      </c>
      <c r="M4297" s="181">
        <v>351.19818798019179</v>
      </c>
      <c r="N4297" s="181">
        <v>349.21277318346881</v>
      </c>
      <c r="O4297" s="181">
        <v>346.68895391726221</v>
      </c>
      <c r="P4297" s="181">
        <v>343.78070953682811</v>
      </c>
      <c r="Q4297" s="181">
        <v>340.61156930255771</v>
      </c>
      <c r="R4297" s="181">
        <v>337.26095001548049</v>
      </c>
      <c r="S4297" s="181">
        <v>333.8064107910069</v>
      </c>
      <c r="T4297" s="181">
        <v>330.31974400955164</v>
      </c>
      <c r="U4297" s="181">
        <v>326.83759344203463</v>
      </c>
      <c r="V4297" s="181">
        <v>323.37229470493526</v>
      </c>
      <c r="W4297" s="181">
        <v>319.95040077727731</v>
      </c>
      <c r="X4297" s="181">
        <v>316.60072266984668</v>
      </c>
      <c r="Y4297" s="181">
        <v>313.35363905031647</v>
      </c>
    </row>
    <row r="4298" spans="1:25" x14ac:dyDescent="0.25">
      <c r="A4298" s="178" t="s">
        <v>3452</v>
      </c>
      <c r="B4298" s="178" t="s">
        <v>3713</v>
      </c>
      <c r="C4298" s="178" t="s">
        <v>565</v>
      </c>
      <c r="D4298" s="178" t="s">
        <v>566</v>
      </c>
      <c r="E4298" s="181">
        <v>803.78808407437987</v>
      </c>
      <c r="F4298" s="181">
        <v>817.94942353500801</v>
      </c>
      <c r="G4298" s="181">
        <v>828.58266477698635</v>
      </c>
      <c r="H4298" s="181">
        <v>836.96731785016209</v>
      </c>
      <c r="I4298" s="181">
        <v>843.62380440085633</v>
      </c>
      <c r="J4298" s="182">
        <v>848.93298896510055</v>
      </c>
      <c r="K4298" s="181">
        <v>853.21023130291258</v>
      </c>
      <c r="L4298" s="181">
        <v>856.7170241848338</v>
      </c>
      <c r="M4298" s="181">
        <v>859.62689768075074</v>
      </c>
      <c r="N4298" s="181">
        <v>862.06912803061925</v>
      </c>
      <c r="O4298" s="181">
        <v>864.15323122227085</v>
      </c>
      <c r="P4298" s="181">
        <v>865.99909519053847</v>
      </c>
      <c r="Q4298" s="181">
        <v>867.69608053923605</v>
      </c>
      <c r="R4298" s="181">
        <v>869.24424643085604</v>
      </c>
      <c r="S4298" s="181">
        <v>870.63565960874575</v>
      </c>
      <c r="T4298" s="181">
        <v>871.85638165629211</v>
      </c>
      <c r="U4298" s="181">
        <v>872.93507178426864</v>
      </c>
      <c r="V4298" s="181">
        <v>873.89544299369402</v>
      </c>
      <c r="W4298" s="181">
        <v>874.71249573331568</v>
      </c>
      <c r="X4298" s="181">
        <v>875.34372632222846</v>
      </c>
      <c r="Y4298" s="181">
        <v>875.72584242811865</v>
      </c>
    </row>
    <row r="4299" spans="1:25" x14ac:dyDescent="0.25">
      <c r="A4299" s="178" t="s">
        <v>3452</v>
      </c>
      <c r="B4299" s="178" t="s">
        <v>3714</v>
      </c>
      <c r="C4299" s="178" t="s">
        <v>565</v>
      </c>
      <c r="D4299" s="178" t="s">
        <v>566</v>
      </c>
      <c r="E4299" s="181">
        <v>1062.6886185157719</v>
      </c>
      <c r="F4299" s="181">
        <v>1061.8682752602231</v>
      </c>
      <c r="G4299" s="181">
        <v>1059.6167841099386</v>
      </c>
      <c r="H4299" s="181">
        <v>1056.7063394841591</v>
      </c>
      <c r="I4299" s="181">
        <v>1053.2871741947397</v>
      </c>
      <c r="J4299" s="182">
        <v>1049.4497164402844</v>
      </c>
      <c r="K4299" s="181">
        <v>1045.2893792870791</v>
      </c>
      <c r="L4299" s="181">
        <v>1040.906484871068</v>
      </c>
      <c r="M4299" s="181">
        <v>1036.3647038106315</v>
      </c>
      <c r="N4299" s="181">
        <v>1031.7437542696393</v>
      </c>
      <c r="O4299" s="181">
        <v>1027.121390627035</v>
      </c>
      <c r="P4299" s="181">
        <v>1022.6185148380536</v>
      </c>
      <c r="Q4299" s="181">
        <v>1018.3488045395879</v>
      </c>
      <c r="R4299" s="181">
        <v>1014.367981940078</v>
      </c>
      <c r="S4299" s="181">
        <v>1010.7867313085692</v>
      </c>
      <c r="T4299" s="181">
        <v>1007.7460955087327</v>
      </c>
      <c r="U4299" s="181">
        <v>1005.1293759778691</v>
      </c>
      <c r="V4299" s="181">
        <v>1002.7841758372463</v>
      </c>
      <c r="W4299" s="181">
        <v>1000.7709699966466</v>
      </c>
      <c r="X4299" s="181">
        <v>999.16756671365101</v>
      </c>
      <c r="Y4299" s="181">
        <v>998.02222819794724</v>
      </c>
    </row>
    <row r="4300" spans="1:25" x14ac:dyDescent="0.25">
      <c r="A4300" s="178" t="s">
        <v>3452</v>
      </c>
      <c r="B4300" s="178" t="s">
        <v>3715</v>
      </c>
      <c r="C4300" s="178" t="s">
        <v>218</v>
      </c>
      <c r="D4300" s="178" t="s">
        <v>3716</v>
      </c>
      <c r="E4300" s="181">
        <v>3204.2941757204758</v>
      </c>
      <c r="F4300" s="181">
        <v>3139.873373412916</v>
      </c>
      <c r="G4300" s="181">
        <v>3094.9011093339136</v>
      </c>
      <c r="H4300" s="181">
        <v>3065.4558605820757</v>
      </c>
      <c r="I4300" s="181">
        <v>3047.5632268553763</v>
      </c>
      <c r="J4300" s="182">
        <v>3038.4151836740621</v>
      </c>
      <c r="K4300" s="181">
        <v>3036.036459005245</v>
      </c>
      <c r="L4300" s="181">
        <v>3039.0183848624461</v>
      </c>
      <c r="M4300" s="181">
        <v>3046.258772864508</v>
      </c>
      <c r="N4300" s="181">
        <v>3056.8947473937887</v>
      </c>
      <c r="O4300" s="181">
        <v>3070.2890830957376</v>
      </c>
      <c r="P4300" s="181">
        <v>3086.0931917166363</v>
      </c>
      <c r="Q4300" s="181">
        <v>3104.0754085669664</v>
      </c>
      <c r="R4300" s="181">
        <v>3123.8956588236474</v>
      </c>
      <c r="S4300" s="181">
        <v>3145.3013348225381</v>
      </c>
      <c r="T4300" s="181">
        <v>3168.1140418385785</v>
      </c>
      <c r="U4300" s="181">
        <v>3191.7751486976736</v>
      </c>
      <c r="V4300" s="181">
        <v>3215.7248286204681</v>
      </c>
      <c r="W4300" s="181">
        <v>3239.8837484693686</v>
      </c>
      <c r="X4300" s="181">
        <v>3264.1513616672719</v>
      </c>
      <c r="Y4300" s="181">
        <v>3288.3428378551889</v>
      </c>
    </row>
    <row r="4301" spans="1:25" x14ac:dyDescent="0.25">
      <c r="A4301" s="178" t="s">
        <v>3452</v>
      </c>
      <c r="B4301" s="178" t="s">
        <v>3715</v>
      </c>
      <c r="C4301" s="178" t="s">
        <v>240</v>
      </c>
      <c r="D4301" s="178" t="s">
        <v>241</v>
      </c>
      <c r="E4301" s="181">
        <v>7.1138786013458075</v>
      </c>
      <c r="F4301" s="181">
        <v>4.8531476028807212</v>
      </c>
      <c r="G4301" s="181">
        <v>3.3303926518473093</v>
      </c>
      <c r="H4301" s="181">
        <v>2.296577083935587</v>
      </c>
      <c r="I4301" s="181">
        <v>1.5895565437878099</v>
      </c>
      <c r="J4301" s="182">
        <v>1.1033357015804894</v>
      </c>
      <c r="K4301" s="181">
        <v>0.76754674277976775</v>
      </c>
      <c r="L4301" s="181">
        <v>0.53489492167635388</v>
      </c>
      <c r="M4301" s="181">
        <v>0.37328388123829748</v>
      </c>
      <c r="N4301" s="181">
        <v>0.2607895750772013</v>
      </c>
      <c r="O4301" s="181">
        <v>0.1823586238931526</v>
      </c>
      <c r="P4301" s="181">
        <v>0.12761254536099795</v>
      </c>
      <c r="Q4301" s="181">
        <v>8.9362208790062625E-2</v>
      </c>
      <c r="R4301" s="181">
        <v>6.2611693134037957E-2</v>
      </c>
      <c r="S4301" s="181">
        <v>4.3889282854344867E-2</v>
      </c>
      <c r="T4301" s="181">
        <v>3.0777570060318862E-2</v>
      </c>
      <c r="U4301" s="181">
        <v>2.1587537650633159E-2</v>
      </c>
      <c r="V4301" s="181">
        <v>1.5142130848666169E-2</v>
      </c>
      <c r="W4301" s="181">
        <v>1.0621230652980394E-2</v>
      </c>
      <c r="X4301" s="181">
        <v>7.4499438383997078E-3</v>
      </c>
      <c r="Y4301" s="181">
        <v>5.2251299588867801E-3</v>
      </c>
    </row>
    <row r="4302" spans="1:25" x14ac:dyDescent="0.25">
      <c r="A4302" s="178" t="s">
        <v>3452</v>
      </c>
      <c r="B4302" s="178" t="s">
        <v>3717</v>
      </c>
      <c r="C4302" s="178" t="s">
        <v>218</v>
      </c>
      <c r="D4302" s="178" t="s">
        <v>3718</v>
      </c>
      <c r="E4302" s="181">
        <v>2037.4917711364092</v>
      </c>
      <c r="F4302" s="181">
        <v>2089.4157080871269</v>
      </c>
      <c r="G4302" s="181">
        <v>2138.1403807647139</v>
      </c>
      <c r="H4302" s="181">
        <v>2185.7011340489476</v>
      </c>
      <c r="I4302" s="181">
        <v>2232.3932627172585</v>
      </c>
      <c r="J4302" s="182">
        <v>2278.3228756099306</v>
      </c>
      <c r="K4302" s="181">
        <v>2323.5793462218107</v>
      </c>
      <c r="L4302" s="181">
        <v>2368.2529748661455</v>
      </c>
      <c r="M4302" s="181">
        <v>2412.3150875341016</v>
      </c>
      <c r="N4302" s="181">
        <v>2455.6789249793969</v>
      </c>
      <c r="O4302" s="181">
        <v>2498.2749366159624</v>
      </c>
      <c r="P4302" s="181">
        <v>2540.1612323366821</v>
      </c>
      <c r="Q4302" s="181">
        <v>2581.3957642258706</v>
      </c>
      <c r="R4302" s="181">
        <v>2621.8630223125551</v>
      </c>
      <c r="S4302" s="181">
        <v>2661.4956517925725</v>
      </c>
      <c r="T4302" s="181">
        <v>2700.3142245032677</v>
      </c>
      <c r="U4302" s="181">
        <v>2738.3285241929661</v>
      </c>
      <c r="V4302" s="181">
        <v>2775.4634348775853</v>
      </c>
      <c r="W4302" s="181">
        <v>2811.6832895704465</v>
      </c>
      <c r="X4302" s="181">
        <v>2846.9536649463839</v>
      </c>
      <c r="Y4302" s="181">
        <v>2881.2649881201437</v>
      </c>
    </row>
    <row r="4303" spans="1:25" x14ac:dyDescent="0.25">
      <c r="A4303" s="178" t="s">
        <v>3452</v>
      </c>
      <c r="B4303" s="178" t="s">
        <v>3717</v>
      </c>
      <c r="C4303" s="178" t="s">
        <v>240</v>
      </c>
      <c r="D4303" s="178" t="s">
        <v>241</v>
      </c>
      <c r="E4303" s="181">
        <v>1405.0966206140308</v>
      </c>
      <c r="F4303" s="181">
        <v>1394.3133512661072</v>
      </c>
      <c r="G4303" s="181">
        <v>1380.6924531533818</v>
      </c>
      <c r="H4303" s="181">
        <v>1365.7673231060442</v>
      </c>
      <c r="I4303" s="181">
        <v>1349.8386154406776</v>
      </c>
      <c r="J4303" s="182">
        <v>1333.0659034309476</v>
      </c>
      <c r="K4303" s="181">
        <v>1315.5854506303469</v>
      </c>
      <c r="L4303" s="181">
        <v>1297.5223598701286</v>
      </c>
      <c r="M4303" s="181">
        <v>1278.9277095700249</v>
      </c>
      <c r="N4303" s="181">
        <v>1259.8207342601158</v>
      </c>
      <c r="O4303" s="181">
        <v>1240.2310627606064</v>
      </c>
      <c r="P4303" s="181">
        <v>1220.2501277009867</v>
      </c>
      <c r="Q4303" s="181">
        <v>1199.9616763760303</v>
      </c>
      <c r="R4303" s="181">
        <v>1179.3643241377183</v>
      </c>
      <c r="S4303" s="181">
        <v>1158.4811014705704</v>
      </c>
      <c r="T4303" s="181">
        <v>1137.3724422778685</v>
      </c>
      <c r="U4303" s="181">
        <v>1116.0898339351104</v>
      </c>
      <c r="V4303" s="181">
        <v>1094.6475688970934</v>
      </c>
      <c r="W4303" s="181">
        <v>1073.0758260237076</v>
      </c>
      <c r="X4303" s="181">
        <v>1051.4039764230797</v>
      </c>
      <c r="Y4303" s="181">
        <v>1029.6689648944439</v>
      </c>
    </row>
    <row r="4304" spans="1:25" x14ac:dyDescent="0.25">
      <c r="A4304" s="178" t="s">
        <v>3452</v>
      </c>
      <c r="B4304" s="178" t="s">
        <v>3719</v>
      </c>
      <c r="C4304" s="178" t="s">
        <v>565</v>
      </c>
      <c r="D4304" s="178" t="s">
        <v>566</v>
      </c>
      <c r="E4304" s="181">
        <v>3280.9413000344257</v>
      </c>
      <c r="F4304" s="181">
        <v>3253.2244925853256</v>
      </c>
      <c r="G4304" s="181">
        <v>3232.0402627598669</v>
      </c>
      <c r="H4304" s="181">
        <v>3217.5123466501555</v>
      </c>
      <c r="I4304" s="181">
        <v>3207.9952945440155</v>
      </c>
      <c r="J4304" s="182">
        <v>3202.1161189982799</v>
      </c>
      <c r="K4304" s="181">
        <v>3198.8760639822844</v>
      </c>
      <c r="L4304" s="181">
        <v>3197.5565522874776</v>
      </c>
      <c r="M4304" s="181">
        <v>3197.5079695728045</v>
      </c>
      <c r="N4304" s="181">
        <v>3198.2253839877048</v>
      </c>
      <c r="O4304" s="181">
        <v>3199.3366016577083</v>
      </c>
      <c r="P4304" s="181">
        <v>3200.7057521049819</v>
      </c>
      <c r="Q4304" s="181">
        <v>3202.2572165847714</v>
      </c>
      <c r="R4304" s="181">
        <v>3203.7953965570568</v>
      </c>
      <c r="S4304" s="181">
        <v>3205.3112340828575</v>
      </c>
      <c r="T4304" s="181">
        <v>3207.0066462315244</v>
      </c>
      <c r="U4304" s="181">
        <v>3208.799177554773</v>
      </c>
      <c r="V4304" s="181">
        <v>3210.4508065576601</v>
      </c>
      <c r="W4304" s="181">
        <v>3211.9986190961408</v>
      </c>
      <c r="X4304" s="181">
        <v>3213.5611482223239</v>
      </c>
      <c r="Y4304" s="181">
        <v>3215.316606019871</v>
      </c>
    </row>
    <row r="4305" spans="1:25" x14ac:dyDescent="0.25">
      <c r="A4305" s="178" t="s">
        <v>3452</v>
      </c>
      <c r="B4305" s="178" t="s">
        <v>3720</v>
      </c>
      <c r="C4305" s="178" t="s">
        <v>565</v>
      </c>
      <c r="D4305" s="178" t="s">
        <v>566</v>
      </c>
      <c r="E4305" s="181">
        <v>349.52079220636318</v>
      </c>
      <c r="F4305" s="181">
        <v>347.05979541047338</v>
      </c>
      <c r="G4305" s="181">
        <v>344.26959043962017</v>
      </c>
      <c r="H4305" s="181">
        <v>341.30482710680639</v>
      </c>
      <c r="I4305" s="181">
        <v>338.2466225529671</v>
      </c>
      <c r="J4305" s="182">
        <v>335.16229289328811</v>
      </c>
      <c r="K4305" s="181">
        <v>332.10710687766101</v>
      </c>
      <c r="L4305" s="181">
        <v>329.12009303793457</v>
      </c>
      <c r="M4305" s="181">
        <v>326.21908941844629</v>
      </c>
      <c r="N4305" s="181">
        <v>323.41093127164231</v>
      </c>
      <c r="O4305" s="181">
        <v>320.71041780701842</v>
      </c>
      <c r="P4305" s="181">
        <v>318.1318947885643</v>
      </c>
      <c r="Q4305" s="181">
        <v>315.67827413985441</v>
      </c>
      <c r="R4305" s="181">
        <v>313.32645832453341</v>
      </c>
      <c r="S4305" s="181">
        <v>311.0607164726228</v>
      </c>
      <c r="T4305" s="181">
        <v>308.86963426299184</v>
      </c>
      <c r="U4305" s="181">
        <v>306.76619719119884</v>
      </c>
      <c r="V4305" s="181">
        <v>304.75579383534341</v>
      </c>
      <c r="W4305" s="181">
        <v>302.81265098811627</v>
      </c>
      <c r="X4305" s="181">
        <v>300.91117585161885</v>
      </c>
      <c r="Y4305" s="181">
        <v>299.02411478507111</v>
      </c>
    </row>
    <row r="4306" spans="1:25" x14ac:dyDescent="0.25">
      <c r="A4306" s="178" t="s">
        <v>3452</v>
      </c>
      <c r="B4306" s="178" t="s">
        <v>3721</v>
      </c>
      <c r="C4306" s="178" t="s">
        <v>565</v>
      </c>
      <c r="D4306" s="178" t="s">
        <v>566</v>
      </c>
      <c r="E4306" s="181">
        <v>622.03121313944541</v>
      </c>
      <c r="F4306" s="181">
        <v>616.18072854825436</v>
      </c>
      <c r="G4306" s="181">
        <v>612.1490463074324</v>
      </c>
      <c r="H4306" s="181">
        <v>609.78571408077732</v>
      </c>
      <c r="I4306" s="181">
        <v>608.65717278649174</v>
      </c>
      <c r="J4306" s="182">
        <v>608.43044953101287</v>
      </c>
      <c r="K4306" s="181">
        <v>608.87435471120682</v>
      </c>
      <c r="L4306" s="181">
        <v>609.82300615348493</v>
      </c>
      <c r="M4306" s="181">
        <v>611.1424041205928</v>
      </c>
      <c r="N4306" s="181">
        <v>612.72803745601368</v>
      </c>
      <c r="O4306" s="181">
        <v>614.51877288335663</v>
      </c>
      <c r="P4306" s="181">
        <v>616.4964227733542</v>
      </c>
      <c r="Q4306" s="181">
        <v>618.66092605631127</v>
      </c>
      <c r="R4306" s="181">
        <v>620.98799354173718</v>
      </c>
      <c r="S4306" s="181">
        <v>623.4757776823219</v>
      </c>
      <c r="T4306" s="181">
        <v>626.00631997949949</v>
      </c>
      <c r="U4306" s="181">
        <v>628.52054819995101</v>
      </c>
      <c r="V4306" s="181">
        <v>631.09088100561837</v>
      </c>
      <c r="W4306" s="181">
        <v>633.72505795992663</v>
      </c>
      <c r="X4306" s="181">
        <v>636.42587060086305</v>
      </c>
      <c r="Y4306" s="181">
        <v>639.02867344131334</v>
      </c>
    </row>
    <row r="4307" spans="1:25" x14ac:dyDescent="0.25">
      <c r="A4307" s="178" t="s">
        <v>3452</v>
      </c>
      <c r="B4307" s="178" t="s">
        <v>3722</v>
      </c>
      <c r="C4307" s="178" t="s">
        <v>565</v>
      </c>
      <c r="D4307" s="178" t="s">
        <v>566</v>
      </c>
      <c r="E4307" s="181">
        <v>1162.1475505136211</v>
      </c>
      <c r="F4307" s="181">
        <v>1173.3503447164285</v>
      </c>
      <c r="G4307" s="181">
        <v>1181.9037384579615</v>
      </c>
      <c r="H4307" s="181">
        <v>1189.0029457932867</v>
      </c>
      <c r="I4307" s="181">
        <v>1195.0177446473915</v>
      </c>
      <c r="J4307" s="182">
        <v>1200.1690103531303</v>
      </c>
      <c r="K4307" s="181">
        <v>1204.6220956597274</v>
      </c>
      <c r="L4307" s="181">
        <v>1208.5078191361215</v>
      </c>
      <c r="M4307" s="181">
        <v>1211.8902486732457</v>
      </c>
      <c r="N4307" s="181">
        <v>1214.7828870245812</v>
      </c>
      <c r="O4307" s="181">
        <v>1217.2126672142092</v>
      </c>
      <c r="P4307" s="181">
        <v>1219.2515900396061</v>
      </c>
      <c r="Q4307" s="181">
        <v>1220.9660938642153</v>
      </c>
      <c r="R4307" s="181">
        <v>1222.3642378279144</v>
      </c>
      <c r="S4307" s="181">
        <v>1223.5076653881827</v>
      </c>
      <c r="T4307" s="181">
        <v>1224.5499091148729</v>
      </c>
      <c r="U4307" s="181">
        <v>1225.4850489097323</v>
      </c>
      <c r="V4307" s="181">
        <v>1226.2170483944119</v>
      </c>
      <c r="W4307" s="181">
        <v>1226.7957584074848</v>
      </c>
      <c r="X4307" s="181">
        <v>1227.2994875970121</v>
      </c>
      <c r="Y4307" s="181">
        <v>1227.8475255137869</v>
      </c>
    </row>
    <row r="4308" spans="1:25" x14ac:dyDescent="0.25">
      <c r="A4308" s="178" t="s">
        <v>3452</v>
      </c>
      <c r="B4308" s="178" t="s">
        <v>3723</v>
      </c>
      <c r="C4308" s="178" t="s">
        <v>565</v>
      </c>
      <c r="D4308" s="178" t="s">
        <v>566</v>
      </c>
      <c r="E4308" s="181">
        <v>1026.3699322221148</v>
      </c>
      <c r="F4308" s="181">
        <v>1029.107950202645</v>
      </c>
      <c r="G4308" s="181">
        <v>1031.4707208452949</v>
      </c>
      <c r="H4308" s="181">
        <v>1034.1225092996817</v>
      </c>
      <c r="I4308" s="181">
        <v>1037.0264878754183</v>
      </c>
      <c r="J4308" s="182">
        <v>1040.1214566368426</v>
      </c>
      <c r="K4308" s="181">
        <v>1043.3766270850435</v>
      </c>
      <c r="L4308" s="181">
        <v>1046.7884253847064</v>
      </c>
      <c r="M4308" s="181">
        <v>1050.342320361304</v>
      </c>
      <c r="N4308" s="181">
        <v>1053.9928891227012</v>
      </c>
      <c r="O4308" s="181">
        <v>1057.7215659955925</v>
      </c>
      <c r="P4308" s="181">
        <v>1061.5657198646431</v>
      </c>
      <c r="Q4308" s="181">
        <v>1065.5630719928311</v>
      </c>
      <c r="R4308" s="181">
        <v>1069.682177061261</v>
      </c>
      <c r="S4308" s="181">
        <v>1073.89980707311</v>
      </c>
      <c r="T4308" s="181">
        <v>1078.2387674698846</v>
      </c>
      <c r="U4308" s="181">
        <v>1082.6264573383946</v>
      </c>
      <c r="V4308" s="181">
        <v>1086.9529097674067</v>
      </c>
      <c r="W4308" s="181">
        <v>1091.2119992933051</v>
      </c>
      <c r="X4308" s="181">
        <v>1095.3840231056333</v>
      </c>
      <c r="Y4308" s="181">
        <v>1099.4553889425017</v>
      </c>
    </row>
    <row r="4309" spans="1:25" x14ac:dyDescent="0.25">
      <c r="A4309" s="178" t="s">
        <v>3452</v>
      </c>
      <c r="B4309" s="178" t="s">
        <v>3724</v>
      </c>
      <c r="C4309" s="178" t="s">
        <v>565</v>
      </c>
      <c r="D4309" s="178" t="s">
        <v>566</v>
      </c>
      <c r="E4309" s="181">
        <v>4233.9183494386916</v>
      </c>
      <c r="F4309" s="181">
        <v>4240.8158961639674</v>
      </c>
      <c r="G4309" s="181">
        <v>4247.6927341997671</v>
      </c>
      <c r="H4309" s="181">
        <v>4257.1722394966791</v>
      </c>
      <c r="I4309" s="181">
        <v>4268.8886643099486</v>
      </c>
      <c r="J4309" s="182">
        <v>4282.3969482414859</v>
      </c>
      <c r="K4309" s="181">
        <v>4297.3897709238518</v>
      </c>
      <c r="L4309" s="181">
        <v>4313.6892146684249</v>
      </c>
      <c r="M4309" s="181">
        <v>4331.0266236009584</v>
      </c>
      <c r="N4309" s="181">
        <v>4349.1423268022627</v>
      </c>
      <c r="O4309" s="181">
        <v>4367.8929947537781</v>
      </c>
      <c r="P4309" s="181">
        <v>4387.3481749046096</v>
      </c>
      <c r="Q4309" s="181">
        <v>4407.595688972362</v>
      </c>
      <c r="R4309" s="181">
        <v>4428.4575630440249</v>
      </c>
      <c r="S4309" s="181">
        <v>4449.8447536299855</v>
      </c>
      <c r="T4309" s="181">
        <v>4471.5678986401781</v>
      </c>
      <c r="U4309" s="181">
        <v>4493.2461892219344</v>
      </c>
      <c r="V4309" s="181">
        <v>4514.6430103298635</v>
      </c>
      <c r="W4309" s="181">
        <v>4535.7399321564881</v>
      </c>
      <c r="X4309" s="181">
        <v>4556.4826933013137</v>
      </c>
      <c r="Y4309" s="181">
        <v>4576.5022534712671</v>
      </c>
    </row>
    <row r="4310" spans="1:25" x14ac:dyDescent="0.25">
      <c r="A4310" s="178" t="s">
        <v>3452</v>
      </c>
      <c r="B4310" s="178" t="s">
        <v>3725</v>
      </c>
      <c r="C4310" s="178" t="s">
        <v>565</v>
      </c>
      <c r="D4310" s="178" t="s">
        <v>566</v>
      </c>
      <c r="E4310" s="181">
        <v>1408.086573692819</v>
      </c>
      <c r="F4310" s="181">
        <v>1413.9283884319657</v>
      </c>
      <c r="G4310" s="181">
        <v>1419.3505516606215</v>
      </c>
      <c r="H4310" s="181">
        <v>1425.2850946183639</v>
      </c>
      <c r="I4310" s="181">
        <v>1431.756948325421</v>
      </c>
      <c r="J4310" s="182">
        <v>1438.739044756579</v>
      </c>
      <c r="K4310" s="181">
        <v>1446.2094440648605</v>
      </c>
      <c r="L4310" s="181">
        <v>1454.1555311528075</v>
      </c>
      <c r="M4310" s="181">
        <v>1462.4966558822703</v>
      </c>
      <c r="N4310" s="181">
        <v>1471.1904757791301</v>
      </c>
      <c r="O4310" s="181">
        <v>1480.1909447587282</v>
      </c>
      <c r="P4310" s="181">
        <v>1489.5159513734602</v>
      </c>
      <c r="Q4310" s="181">
        <v>1499.1876444869465</v>
      </c>
      <c r="R4310" s="181">
        <v>1509.1389170246589</v>
      </c>
      <c r="S4310" s="181">
        <v>1519.3442153741125</v>
      </c>
      <c r="T4310" s="181">
        <v>1529.8598213637949</v>
      </c>
      <c r="U4310" s="181">
        <v>1540.5161506599163</v>
      </c>
      <c r="V4310" s="181">
        <v>1551.0826291137673</v>
      </c>
      <c r="W4310" s="181">
        <v>1561.5579700502055</v>
      </c>
      <c r="X4310" s="181">
        <v>1571.9309172880937</v>
      </c>
      <c r="Y4310" s="181">
        <v>1582.1881047857689</v>
      </c>
    </row>
    <row r="4311" spans="1:25" x14ac:dyDescent="0.25">
      <c r="A4311" s="178" t="s">
        <v>3452</v>
      </c>
      <c r="B4311" s="178" t="s">
        <v>3726</v>
      </c>
      <c r="C4311" s="178" t="s">
        <v>218</v>
      </c>
      <c r="D4311" s="178" t="s">
        <v>3727</v>
      </c>
      <c r="E4311" s="181">
        <v>3716.4979720898123</v>
      </c>
      <c r="F4311" s="181">
        <v>3854.3336678396527</v>
      </c>
      <c r="G4311" s="181">
        <v>3970.5321772833368</v>
      </c>
      <c r="H4311" s="181">
        <v>4070.5978677018311</v>
      </c>
      <c r="I4311" s="181">
        <v>4157.5343156858125</v>
      </c>
      <c r="J4311" s="182">
        <v>4233.5867111011466</v>
      </c>
      <c r="K4311" s="181">
        <v>4300.6678708288709</v>
      </c>
      <c r="L4311" s="181">
        <v>4360.3931968362576</v>
      </c>
      <c r="M4311" s="181">
        <v>4413.944119257997</v>
      </c>
      <c r="N4311" s="181">
        <v>4462.1900180300108</v>
      </c>
      <c r="O4311" s="181">
        <v>4505.7642516862707</v>
      </c>
      <c r="P4311" s="181">
        <v>4545.4288087610739</v>
      </c>
      <c r="Q4311" s="181">
        <v>4581.8329653407054</v>
      </c>
      <c r="R4311" s="181">
        <v>4615.21705970945</v>
      </c>
      <c r="S4311" s="181">
        <v>4645.7840688759788</v>
      </c>
      <c r="T4311" s="181">
        <v>4673.6801841923379</v>
      </c>
      <c r="U4311" s="181">
        <v>4699.2224368431935</v>
      </c>
      <c r="V4311" s="181">
        <v>4722.6593576098785</v>
      </c>
      <c r="W4311" s="181">
        <v>4744.0109574912149</v>
      </c>
      <c r="X4311" s="181">
        <v>4763.2512637838472</v>
      </c>
      <c r="Y4311" s="181">
        <v>4780.2432149668612</v>
      </c>
    </row>
    <row r="4312" spans="1:25" x14ac:dyDescent="0.25">
      <c r="A4312" s="178" t="s">
        <v>3452</v>
      </c>
      <c r="B4312" s="178" t="s">
        <v>3726</v>
      </c>
      <c r="C4312" s="178" t="s">
        <v>475</v>
      </c>
      <c r="D4312" s="178" t="s">
        <v>3728</v>
      </c>
      <c r="E4312" s="181">
        <v>7882.0643158755511</v>
      </c>
      <c r="F4312" s="181">
        <v>8070.1301530417486</v>
      </c>
      <c r="G4312" s="181">
        <v>8207.3906748448262</v>
      </c>
      <c r="H4312" s="181">
        <v>8306.9145599608655</v>
      </c>
      <c r="I4312" s="181">
        <v>8376.1132681000727</v>
      </c>
      <c r="J4312" s="182">
        <v>8420.5472003329578</v>
      </c>
      <c r="K4312" s="181">
        <v>8444.8689794408656</v>
      </c>
      <c r="L4312" s="181">
        <v>8452.9406777891454</v>
      </c>
      <c r="M4312" s="181">
        <v>8447.6158167485701</v>
      </c>
      <c r="N4312" s="181">
        <v>8431.0281737361493</v>
      </c>
      <c r="O4312" s="181">
        <v>8404.7751906432259</v>
      </c>
      <c r="P4312" s="181">
        <v>8370.6205028704971</v>
      </c>
      <c r="Q4312" s="181">
        <v>8330.0421988129601</v>
      </c>
      <c r="R4312" s="181">
        <v>8283.7166746428247</v>
      </c>
      <c r="S4312" s="181">
        <v>8232.2259456786906</v>
      </c>
      <c r="T4312" s="181">
        <v>8176.0287193488221</v>
      </c>
      <c r="U4312" s="181">
        <v>8115.8605577522903</v>
      </c>
      <c r="V4312" s="181">
        <v>8052.3075023139772</v>
      </c>
      <c r="W4312" s="181">
        <v>7985.5451551935812</v>
      </c>
      <c r="X4312" s="181">
        <v>7915.6673298970518</v>
      </c>
      <c r="Y4312" s="181">
        <v>7842.584243869378</v>
      </c>
    </row>
    <row r="4313" spans="1:25" x14ac:dyDescent="0.25">
      <c r="A4313" s="178" t="s">
        <v>3452</v>
      </c>
      <c r="B4313" s="178" t="s">
        <v>3726</v>
      </c>
      <c r="C4313" s="178" t="s">
        <v>503</v>
      </c>
      <c r="D4313" s="178" t="s">
        <v>2920</v>
      </c>
      <c r="E4313" s="181">
        <v>2015.7277136758305</v>
      </c>
      <c r="F4313" s="181">
        <v>2118.2930101206171</v>
      </c>
      <c r="G4313" s="181">
        <v>2211.1805332994563</v>
      </c>
      <c r="H4313" s="181">
        <v>2297.0605381106429</v>
      </c>
      <c r="I4313" s="181">
        <v>2377.3265500304715</v>
      </c>
      <c r="J4313" s="182">
        <v>2453.0150640650081</v>
      </c>
      <c r="K4313" s="181">
        <v>2525.0292783209611</v>
      </c>
      <c r="L4313" s="181">
        <v>2594.1490478532114</v>
      </c>
      <c r="M4313" s="181">
        <v>2660.938640810552</v>
      </c>
      <c r="N4313" s="181">
        <v>2725.8054008666804</v>
      </c>
      <c r="O4313" s="181">
        <v>2789.0352949488092</v>
      </c>
      <c r="P4313" s="181">
        <v>2851.0127743036123</v>
      </c>
      <c r="Q4313" s="181">
        <v>2912.0733740199798</v>
      </c>
      <c r="R4313" s="181">
        <v>2972.3089557655021</v>
      </c>
      <c r="S4313" s="181">
        <v>3031.7933567716241</v>
      </c>
      <c r="T4313" s="181">
        <v>3090.5681536289071</v>
      </c>
      <c r="U4313" s="181">
        <v>3148.7928825346262</v>
      </c>
      <c r="V4313" s="181">
        <v>3206.5902779482453</v>
      </c>
      <c r="W4313" s="181">
        <v>3263.9334227699778</v>
      </c>
      <c r="X4313" s="181">
        <v>3320.7628146324314</v>
      </c>
      <c r="Y4313" s="181">
        <v>3376.9382358206126</v>
      </c>
    </row>
    <row r="4314" spans="1:25" x14ac:dyDescent="0.25">
      <c r="A4314" s="178" t="s">
        <v>3452</v>
      </c>
      <c r="B4314" s="178" t="s">
        <v>3726</v>
      </c>
      <c r="C4314" s="178" t="s">
        <v>240</v>
      </c>
      <c r="D4314" s="178" t="s">
        <v>241</v>
      </c>
      <c r="E4314" s="181">
        <v>2169.1424741420856</v>
      </c>
      <c r="F4314" s="181">
        <v>2279.5138994997565</v>
      </c>
      <c r="G4314" s="181">
        <v>2379.4709871947266</v>
      </c>
      <c r="H4314" s="181">
        <v>2471.8872222107966</v>
      </c>
      <c r="I4314" s="181">
        <v>2558.2621896749265</v>
      </c>
      <c r="J4314" s="182">
        <v>2639.7112710578581</v>
      </c>
      <c r="K4314" s="181">
        <v>2717.2064058544611</v>
      </c>
      <c r="L4314" s="181">
        <v>2791.5868030073621</v>
      </c>
      <c r="M4314" s="181">
        <v>2863.4596764770818</v>
      </c>
      <c r="N4314" s="181">
        <v>2933.263372404419</v>
      </c>
      <c r="O4314" s="181">
        <v>3001.3056223365502</v>
      </c>
      <c r="P4314" s="181">
        <v>3068.0001376704759</v>
      </c>
      <c r="Q4314" s="181">
        <v>3133.7079906918707</v>
      </c>
      <c r="R4314" s="181">
        <v>3198.5280345561309</v>
      </c>
      <c r="S4314" s="181">
        <v>3262.5397261630219</v>
      </c>
      <c r="T4314" s="181">
        <v>3325.7878064504721</v>
      </c>
      <c r="U4314" s="181">
        <v>3388.4439537356093</v>
      </c>
      <c r="V4314" s="181">
        <v>3450.6402436590361</v>
      </c>
      <c r="W4314" s="181">
        <v>3512.3477104908916</v>
      </c>
      <c r="X4314" s="181">
        <v>3573.502323205782</v>
      </c>
      <c r="Y4314" s="181">
        <v>3633.9531922767346</v>
      </c>
    </row>
    <row r="4315" spans="1:25" x14ac:dyDescent="0.25">
      <c r="A4315" s="178" t="s">
        <v>3452</v>
      </c>
      <c r="B4315" s="178" t="s">
        <v>3729</v>
      </c>
      <c r="C4315" s="178" t="s">
        <v>218</v>
      </c>
      <c r="D4315" s="178" t="s">
        <v>3730</v>
      </c>
      <c r="E4315" s="181">
        <v>5620.2191841204858</v>
      </c>
      <c r="F4315" s="181">
        <v>5632.490909937399</v>
      </c>
      <c r="G4315" s="181">
        <v>5638.2544267810354</v>
      </c>
      <c r="H4315" s="181">
        <v>5641.178954715595</v>
      </c>
      <c r="I4315" s="181">
        <v>5641.4518680331312</v>
      </c>
      <c r="J4315" s="182">
        <v>5638.9272165705106</v>
      </c>
      <c r="K4315" s="181">
        <v>5633.5973818137854</v>
      </c>
      <c r="L4315" s="181">
        <v>5625.5628838278162</v>
      </c>
      <c r="M4315" s="181">
        <v>5614.7620599481979</v>
      </c>
      <c r="N4315" s="181">
        <v>5601.1214040208524</v>
      </c>
      <c r="O4315" s="181">
        <v>5584.652047962647</v>
      </c>
      <c r="P4315" s="181">
        <v>5565.6799779930761</v>
      </c>
      <c r="Q4315" s="181">
        <v>5544.5662498354995</v>
      </c>
      <c r="R4315" s="181">
        <v>5521.3582910477371</v>
      </c>
      <c r="S4315" s="181">
        <v>5496.2612728044969</v>
      </c>
      <c r="T4315" s="181">
        <v>5469.2568005122057</v>
      </c>
      <c r="U4315" s="181">
        <v>5440.4528847464353</v>
      </c>
      <c r="V4315" s="181">
        <v>5410.1490277436433</v>
      </c>
      <c r="W4315" s="181">
        <v>5378.4749186744366</v>
      </c>
      <c r="X4315" s="181">
        <v>5345.5541690484433</v>
      </c>
      <c r="Y4315" s="181">
        <v>5311.0909405230877</v>
      </c>
    </row>
    <row r="4316" spans="1:25" x14ac:dyDescent="0.25">
      <c r="A4316" s="178" t="s">
        <v>3452</v>
      </c>
      <c r="B4316" s="178" t="s">
        <v>3729</v>
      </c>
      <c r="C4316" s="178" t="s">
        <v>240</v>
      </c>
      <c r="D4316" s="178" t="s">
        <v>241</v>
      </c>
      <c r="E4316" s="181">
        <v>802.45202338955323</v>
      </c>
      <c r="F4316" s="181">
        <v>831.84078626790074</v>
      </c>
      <c r="G4316" s="181">
        <v>861.30757808254668</v>
      </c>
      <c r="H4316" s="181">
        <v>891.36866608976629</v>
      </c>
      <c r="I4316" s="181">
        <v>922.04530596253244</v>
      </c>
      <c r="J4316" s="182">
        <v>953.30473640786568</v>
      </c>
      <c r="K4316" s="181">
        <v>985.13319954188421</v>
      </c>
      <c r="L4316" s="181">
        <v>1017.5342133071231</v>
      </c>
      <c r="M4316" s="181">
        <v>1050.4811925504916</v>
      </c>
      <c r="N4316" s="181">
        <v>1083.9413861139883</v>
      </c>
      <c r="O4316" s="181">
        <v>1117.8945003872664</v>
      </c>
      <c r="P4316" s="181">
        <v>1152.3829361005332</v>
      </c>
      <c r="Q4316" s="181">
        <v>1187.4629071324443</v>
      </c>
      <c r="R4316" s="181">
        <v>1223.1290843976583</v>
      </c>
      <c r="S4316" s="181">
        <v>1259.4113997139291</v>
      </c>
      <c r="T4316" s="181">
        <v>1296.290844926252</v>
      </c>
      <c r="U4316" s="181">
        <v>1333.7765563438393</v>
      </c>
      <c r="V4316" s="181">
        <v>1371.9274383142551</v>
      </c>
      <c r="W4316" s="181">
        <v>1410.7658850267233</v>
      </c>
      <c r="X4316" s="181">
        <v>1450.315284168275</v>
      </c>
      <c r="Y4316" s="181">
        <v>1490.4839866742739</v>
      </c>
    </row>
    <row r="4317" spans="1:25" x14ac:dyDescent="0.25">
      <c r="A4317" s="178" t="s">
        <v>3452</v>
      </c>
      <c r="B4317" s="178" t="s">
        <v>3731</v>
      </c>
      <c r="C4317" s="178" t="s">
        <v>218</v>
      </c>
      <c r="D4317" s="178" t="s">
        <v>3732</v>
      </c>
      <c r="E4317" s="181">
        <v>8931.4212143031655</v>
      </c>
      <c r="F4317" s="181">
        <v>9025.8182408783523</v>
      </c>
      <c r="G4317" s="181">
        <v>9103.1182443045782</v>
      </c>
      <c r="H4317" s="181">
        <v>9171.1931697843629</v>
      </c>
      <c r="I4317" s="181">
        <v>9231.9401699177342</v>
      </c>
      <c r="J4317" s="182">
        <v>9286.3598809907926</v>
      </c>
      <c r="K4317" s="181">
        <v>9335.388111172857</v>
      </c>
      <c r="L4317" s="181">
        <v>9379.9143664831627</v>
      </c>
      <c r="M4317" s="181">
        <v>9420.3692927894408</v>
      </c>
      <c r="N4317" s="181">
        <v>9457.0076273945542</v>
      </c>
      <c r="O4317" s="181">
        <v>9490.0269154003308</v>
      </c>
      <c r="P4317" s="181">
        <v>9520.1231278294763</v>
      </c>
      <c r="Q4317" s="181">
        <v>9548.0180463331053</v>
      </c>
      <c r="R4317" s="181">
        <v>9573.8045068152987</v>
      </c>
      <c r="S4317" s="181">
        <v>9597.651494020236</v>
      </c>
      <c r="T4317" s="181">
        <v>9619.303569448095</v>
      </c>
      <c r="U4317" s="181">
        <v>9638.9849844266391</v>
      </c>
      <c r="V4317" s="181">
        <v>9657.2663222157917</v>
      </c>
      <c r="W4317" s="181">
        <v>9674.2623647937162</v>
      </c>
      <c r="X4317" s="181">
        <v>9689.9655817516377</v>
      </c>
      <c r="Y4317" s="181">
        <v>9703.669185144825</v>
      </c>
    </row>
    <row r="4318" spans="1:25" x14ac:dyDescent="0.25">
      <c r="A4318" s="178" t="s">
        <v>3452</v>
      </c>
      <c r="B4318" s="178" t="s">
        <v>3731</v>
      </c>
      <c r="C4318" s="178" t="s">
        <v>240</v>
      </c>
      <c r="D4318" s="178" t="s">
        <v>241</v>
      </c>
      <c r="E4318" s="181">
        <v>242.95580129961945</v>
      </c>
      <c r="F4318" s="181">
        <v>246.50632871904668</v>
      </c>
      <c r="G4318" s="181">
        <v>249.61257597989294</v>
      </c>
      <c r="H4318" s="181">
        <v>252.48577042207677</v>
      </c>
      <c r="I4318" s="181">
        <v>255.17541843593568</v>
      </c>
      <c r="J4318" s="182">
        <v>257.70696280152646</v>
      </c>
      <c r="K4318" s="181">
        <v>260.1044656975252</v>
      </c>
      <c r="L4318" s="181">
        <v>262.39109511521383</v>
      </c>
      <c r="M4318" s="181">
        <v>264.57751603061672</v>
      </c>
      <c r="N4318" s="181">
        <v>266.6696150845616</v>
      </c>
      <c r="O4318" s="181">
        <v>268.6717641482889</v>
      </c>
      <c r="P4318" s="181">
        <v>270.60258204065099</v>
      </c>
      <c r="Q4318" s="181">
        <v>272.48173136611859</v>
      </c>
      <c r="R4318" s="181">
        <v>274.31117610800931</v>
      </c>
      <c r="S4318" s="181">
        <v>276.09510765496708</v>
      </c>
      <c r="T4318" s="181">
        <v>277.82553146193032</v>
      </c>
      <c r="U4318" s="181">
        <v>279.50823965959512</v>
      </c>
      <c r="V4318" s="181">
        <v>281.15920566076267</v>
      </c>
      <c r="W4318" s="181">
        <v>282.78134037463042</v>
      </c>
      <c r="X4318" s="181">
        <v>284.37401519082442</v>
      </c>
      <c r="Y4318" s="181">
        <v>285.91599112350826</v>
      </c>
    </row>
    <row r="4319" spans="1:25" x14ac:dyDescent="0.25">
      <c r="A4319" s="178" t="s">
        <v>3452</v>
      </c>
      <c r="B4319" s="178" t="s">
        <v>3733</v>
      </c>
      <c r="C4319" s="178" t="s">
        <v>565</v>
      </c>
      <c r="D4319" s="178" t="s">
        <v>566</v>
      </c>
      <c r="E4319" s="181">
        <v>942.44174741151824</v>
      </c>
      <c r="F4319" s="181">
        <v>932.72683714417133</v>
      </c>
      <c r="G4319" s="181">
        <v>924.10249766002175</v>
      </c>
      <c r="H4319" s="181">
        <v>916.73530453226056</v>
      </c>
      <c r="I4319" s="181">
        <v>910.34612027802245</v>
      </c>
      <c r="J4319" s="182">
        <v>904.70536667929503</v>
      </c>
      <c r="K4319" s="181">
        <v>899.66311070263907</v>
      </c>
      <c r="L4319" s="181">
        <v>895.12085054586919</v>
      </c>
      <c r="M4319" s="181">
        <v>890.98197528204093</v>
      </c>
      <c r="N4319" s="181">
        <v>887.15741880430744</v>
      </c>
      <c r="O4319" s="181">
        <v>883.56497017948277</v>
      </c>
      <c r="P4319" s="181">
        <v>880.18109159209325</v>
      </c>
      <c r="Q4319" s="181">
        <v>876.99564822853506</v>
      </c>
      <c r="R4319" s="181">
        <v>873.95240619248727</v>
      </c>
      <c r="S4319" s="181">
        <v>871.00529009109016</v>
      </c>
      <c r="T4319" s="181">
        <v>868.11901069585781</v>
      </c>
      <c r="U4319" s="181">
        <v>865.28679488456942</v>
      </c>
      <c r="V4319" s="181">
        <v>862.50380714008622</v>
      </c>
      <c r="W4319" s="181">
        <v>859.74804493548356</v>
      </c>
      <c r="X4319" s="181">
        <v>856.99760921956647</v>
      </c>
      <c r="Y4319" s="181">
        <v>854.21818470059407</v>
      </c>
    </row>
    <row r="4320" spans="1:25" x14ac:dyDescent="0.25">
      <c r="A4320" s="178" t="s">
        <v>3452</v>
      </c>
      <c r="B4320" s="178" t="s">
        <v>3734</v>
      </c>
      <c r="C4320" s="178" t="s">
        <v>565</v>
      </c>
      <c r="D4320" s="178" t="s">
        <v>566</v>
      </c>
      <c r="E4320" s="181">
        <v>2189.5008782104583</v>
      </c>
      <c r="F4320" s="181">
        <v>2118.6495955655578</v>
      </c>
      <c r="G4320" s="181">
        <v>2067.4720727028371</v>
      </c>
      <c r="H4320" s="181">
        <v>2031.2016637956863</v>
      </c>
      <c r="I4320" s="181">
        <v>2005.8810078475149</v>
      </c>
      <c r="J4320" s="182">
        <v>1988.8662300707754</v>
      </c>
      <c r="K4320" s="181">
        <v>1978.3374740556555</v>
      </c>
      <c r="L4320" s="181">
        <v>1972.9928874968589</v>
      </c>
      <c r="M4320" s="181">
        <v>1971.8314914938699</v>
      </c>
      <c r="N4320" s="181">
        <v>1974.1254907431151</v>
      </c>
      <c r="O4320" s="181">
        <v>1979.3405729822653</v>
      </c>
      <c r="P4320" s="181">
        <v>1987.1068510957859</v>
      </c>
      <c r="Q4320" s="181">
        <v>1997.1225998354998</v>
      </c>
      <c r="R4320" s="181">
        <v>2009.0447755304963</v>
      </c>
      <c r="S4320" s="181">
        <v>2022.6540133847136</v>
      </c>
      <c r="T4320" s="181">
        <v>2037.7076337440435</v>
      </c>
      <c r="U4320" s="181">
        <v>2053.6535973879299</v>
      </c>
      <c r="V4320" s="181">
        <v>2070.0185711283739</v>
      </c>
      <c r="W4320" s="181">
        <v>2086.6858125049157</v>
      </c>
      <c r="X4320" s="181">
        <v>2103.5758131215985</v>
      </c>
      <c r="Y4320" s="181">
        <v>2120.4515227460438</v>
      </c>
    </row>
    <row r="4321" spans="1:25" x14ac:dyDescent="0.25">
      <c r="A4321" s="178" t="s">
        <v>3452</v>
      </c>
      <c r="B4321" s="178" t="s">
        <v>3735</v>
      </c>
      <c r="C4321" s="178" t="s">
        <v>218</v>
      </c>
      <c r="D4321" s="178" t="s">
        <v>3736</v>
      </c>
      <c r="E4321" s="181">
        <v>8304.4724413294807</v>
      </c>
      <c r="F4321" s="181">
        <v>8299.7261439646154</v>
      </c>
      <c r="G4321" s="181">
        <v>8294.4064123010812</v>
      </c>
      <c r="H4321" s="181">
        <v>8291.3156694209902</v>
      </c>
      <c r="I4321" s="181">
        <v>8289.2178363077146</v>
      </c>
      <c r="J4321" s="182">
        <v>8286.7659356112254</v>
      </c>
      <c r="K4321" s="181">
        <v>8283.0863549061905</v>
      </c>
      <c r="L4321" s="181">
        <v>8277.6914448920506</v>
      </c>
      <c r="M4321" s="181">
        <v>8270.034614864273</v>
      </c>
      <c r="N4321" s="181">
        <v>8259.6061876924232</v>
      </c>
      <c r="O4321" s="181">
        <v>8246.076325463142</v>
      </c>
      <c r="P4321" s="181">
        <v>8229.7044398137059</v>
      </c>
      <c r="Q4321" s="181">
        <v>8210.8458499126482</v>
      </c>
      <c r="R4321" s="181">
        <v>8189.4155920676558</v>
      </c>
      <c r="S4321" s="181">
        <v>8165.5132623815061</v>
      </c>
      <c r="T4321" s="181">
        <v>8139.4855296145242</v>
      </c>
      <c r="U4321" s="181">
        <v>8111.5958782594525</v>
      </c>
      <c r="V4321" s="181">
        <v>8081.8882223589726</v>
      </c>
      <c r="W4321" s="181">
        <v>8050.5306610067328</v>
      </c>
      <c r="X4321" s="181">
        <v>8017.6758578761455</v>
      </c>
      <c r="Y4321" s="181">
        <v>7983.4581780488379</v>
      </c>
    </row>
    <row r="4322" spans="1:25" x14ac:dyDescent="0.25">
      <c r="A4322" s="178" t="s">
        <v>3452</v>
      </c>
      <c r="B4322" s="178" t="s">
        <v>3735</v>
      </c>
      <c r="C4322" s="178" t="s">
        <v>240</v>
      </c>
      <c r="D4322" s="178" t="s">
        <v>241</v>
      </c>
      <c r="E4322" s="181">
        <v>3719.5739182543452</v>
      </c>
      <c r="F4322" s="181">
        <v>3769.8168220633415</v>
      </c>
      <c r="G4322" s="181">
        <v>3820.4752304471031</v>
      </c>
      <c r="H4322" s="181">
        <v>3872.8561901156818</v>
      </c>
      <c r="I4322" s="181">
        <v>3926.4273745461664</v>
      </c>
      <c r="J4322" s="182">
        <v>3980.5715559158652</v>
      </c>
      <c r="K4322" s="181">
        <v>4034.8663243402352</v>
      </c>
      <c r="L4322" s="181">
        <v>4089.055885164596</v>
      </c>
      <c r="M4322" s="181">
        <v>4142.840768892197</v>
      </c>
      <c r="N4322" s="181">
        <v>4195.9239509512408</v>
      </c>
      <c r="O4322" s="181">
        <v>4248.0852358606116</v>
      </c>
      <c r="P4322" s="181">
        <v>4299.4011257697484</v>
      </c>
      <c r="Q4322" s="181">
        <v>4350.0047702549919</v>
      </c>
      <c r="R4322" s="181">
        <v>4399.8017024276014</v>
      </c>
      <c r="S4322" s="181">
        <v>4448.7939340055782</v>
      </c>
      <c r="T4322" s="181">
        <v>4497.1214533837037</v>
      </c>
      <c r="U4322" s="181">
        <v>4544.8868751170276</v>
      </c>
      <c r="V4322" s="181">
        <v>4592.0750049736043</v>
      </c>
      <c r="W4322" s="181">
        <v>4638.7423801833029</v>
      </c>
      <c r="X4322" s="181">
        <v>4684.9407493206581</v>
      </c>
      <c r="Y4322" s="181">
        <v>4730.7149032197185</v>
      </c>
    </row>
    <row r="4323" spans="1:25" x14ac:dyDescent="0.25">
      <c r="A4323" s="178" t="s">
        <v>3452</v>
      </c>
      <c r="B4323" s="178" t="s">
        <v>3737</v>
      </c>
      <c r="C4323" s="178" t="s">
        <v>565</v>
      </c>
      <c r="D4323" s="178" t="s">
        <v>566</v>
      </c>
      <c r="E4323" s="181">
        <v>1131.6034880450029</v>
      </c>
      <c r="F4323" s="181">
        <v>1141.5002938998639</v>
      </c>
      <c r="G4323" s="181">
        <v>1149.3176089128192</v>
      </c>
      <c r="H4323" s="181">
        <v>1155.9725376709264</v>
      </c>
      <c r="I4323" s="181">
        <v>1161.7149380603</v>
      </c>
      <c r="J4323" s="182">
        <v>1166.7009062206037</v>
      </c>
      <c r="K4323" s="181">
        <v>1171.0636262577552</v>
      </c>
      <c r="L4323" s="181">
        <v>1174.9178032344112</v>
      </c>
      <c r="M4323" s="181">
        <v>1178.3083912113882</v>
      </c>
      <c r="N4323" s="181">
        <v>1181.2611750970977</v>
      </c>
      <c r="O4323" s="181">
        <v>1183.7890839787024</v>
      </c>
      <c r="P4323" s="181">
        <v>1185.9572815592719</v>
      </c>
      <c r="Q4323" s="181">
        <v>1187.8225720588182</v>
      </c>
      <c r="R4323" s="181">
        <v>1189.372849898692</v>
      </c>
      <c r="S4323" s="181">
        <v>1190.6359582870468</v>
      </c>
      <c r="T4323" s="181">
        <v>1191.749600358509</v>
      </c>
      <c r="U4323" s="181">
        <v>1192.7203160567265</v>
      </c>
      <c r="V4323" s="181">
        <v>1193.4489040180529</v>
      </c>
      <c r="W4323" s="181">
        <v>1193.9662987463971</v>
      </c>
      <c r="X4323" s="181">
        <v>1194.323528221822</v>
      </c>
      <c r="Y4323" s="181">
        <v>1194.6519061118706</v>
      </c>
    </row>
    <row r="4324" spans="1:25" x14ac:dyDescent="0.25">
      <c r="A4324" s="178" t="s">
        <v>3452</v>
      </c>
      <c r="B4324" s="178" t="s">
        <v>3738</v>
      </c>
      <c r="C4324" s="178" t="s">
        <v>218</v>
      </c>
      <c r="D4324" s="178" t="s">
        <v>3739</v>
      </c>
      <c r="E4324" s="181">
        <v>4997.708161980504</v>
      </c>
      <c r="F4324" s="181">
        <v>5092.8856791546741</v>
      </c>
      <c r="G4324" s="181">
        <v>5167.4100816601967</v>
      </c>
      <c r="H4324" s="181">
        <v>5229.3639237884872</v>
      </c>
      <c r="I4324" s="181">
        <v>5281.881365006052</v>
      </c>
      <c r="J4324" s="182">
        <v>5327.1170680645282</v>
      </c>
      <c r="K4324" s="181">
        <v>5366.773155073176</v>
      </c>
      <c r="L4324" s="181">
        <v>5402.2071177088319</v>
      </c>
      <c r="M4324" s="181">
        <v>5434.2251465190111</v>
      </c>
      <c r="N4324" s="181">
        <v>5463.3429824045388</v>
      </c>
      <c r="O4324" s="181">
        <v>5489.9725808536441</v>
      </c>
      <c r="P4324" s="181">
        <v>5514.6371019131575</v>
      </c>
      <c r="Q4324" s="181">
        <v>5537.7183649752724</v>
      </c>
      <c r="R4324" s="181">
        <v>5559.1031817049552</v>
      </c>
      <c r="S4324" s="181">
        <v>5578.7275175996729</v>
      </c>
      <c r="T4324" s="181">
        <v>5596.6409238852575</v>
      </c>
      <c r="U4324" s="181">
        <v>5612.8296351731506</v>
      </c>
      <c r="V4324" s="181">
        <v>5627.1598396860036</v>
      </c>
      <c r="W4324" s="181">
        <v>5639.544244135539</v>
      </c>
      <c r="X4324" s="181">
        <v>5649.8669400603703</v>
      </c>
      <c r="Y4324" s="181">
        <v>5657.9603309948934</v>
      </c>
    </row>
    <row r="4325" spans="1:25" x14ac:dyDescent="0.25">
      <c r="A4325" s="178" t="s">
        <v>3452</v>
      </c>
      <c r="B4325" s="178" t="s">
        <v>3738</v>
      </c>
      <c r="C4325" s="178" t="s">
        <v>240</v>
      </c>
      <c r="D4325" s="178" t="s">
        <v>241</v>
      </c>
      <c r="E4325" s="181">
        <v>1565.7794302407954</v>
      </c>
      <c r="F4325" s="181">
        <v>1616.5153874716136</v>
      </c>
      <c r="G4325" s="181">
        <v>1661.6711041269198</v>
      </c>
      <c r="H4325" s="181">
        <v>1703.637653162031</v>
      </c>
      <c r="I4325" s="181">
        <v>1743.3044157118813</v>
      </c>
      <c r="J4325" s="182">
        <v>1781.2835319161077</v>
      </c>
      <c r="K4325" s="181">
        <v>1818.0686363726613</v>
      </c>
      <c r="L4325" s="181">
        <v>1854.0630165966791</v>
      </c>
      <c r="M4325" s="181">
        <v>1889.5009394502254</v>
      </c>
      <c r="N4325" s="181">
        <v>1924.5277357528435</v>
      </c>
      <c r="O4325" s="181">
        <v>1959.2601624646854</v>
      </c>
      <c r="P4325" s="181">
        <v>1993.8619942760438</v>
      </c>
      <c r="Q4325" s="181">
        <v>2028.4543842187582</v>
      </c>
      <c r="R4325" s="181">
        <v>2062.9815317420812</v>
      </c>
      <c r="S4325" s="181">
        <v>2097.403454083721</v>
      </c>
      <c r="T4325" s="181">
        <v>2131.7216560469196</v>
      </c>
      <c r="U4325" s="181">
        <v>2165.9136480541292</v>
      </c>
      <c r="V4325" s="181">
        <v>2199.9091859382402</v>
      </c>
      <c r="W4325" s="181">
        <v>2233.6531441845555</v>
      </c>
      <c r="X4325" s="181">
        <v>2267.076472229237</v>
      </c>
      <c r="Y4325" s="181">
        <v>2300.085988201085</v>
      </c>
    </row>
    <row r="4326" spans="1:25" x14ac:dyDescent="0.25">
      <c r="A4326" s="178" t="s">
        <v>3452</v>
      </c>
      <c r="B4326" s="178" t="s">
        <v>3740</v>
      </c>
      <c r="C4326" s="178" t="s">
        <v>565</v>
      </c>
      <c r="D4326" s="178" t="s">
        <v>566</v>
      </c>
      <c r="E4326" s="181">
        <v>1566.9202734745249</v>
      </c>
      <c r="F4326" s="181">
        <v>1562.5663324759466</v>
      </c>
      <c r="G4326" s="181">
        <v>1558.8414193695812</v>
      </c>
      <c r="H4326" s="181">
        <v>1556.2982042855901</v>
      </c>
      <c r="I4326" s="181">
        <v>1554.6922355374115</v>
      </c>
      <c r="J4326" s="182">
        <v>1553.7898789781141</v>
      </c>
      <c r="K4326" s="181">
        <v>1553.4274630685936</v>
      </c>
      <c r="L4326" s="181">
        <v>1553.4866373001389</v>
      </c>
      <c r="M4326" s="181">
        <v>1553.8246842796466</v>
      </c>
      <c r="N4326" s="181">
        <v>1554.2927210579583</v>
      </c>
      <c r="O4326" s="181">
        <v>1554.7549073944194</v>
      </c>
      <c r="P4326" s="181">
        <v>1555.1746694406011</v>
      </c>
      <c r="Q4326" s="181">
        <v>1555.5347627364899</v>
      </c>
      <c r="R4326" s="181">
        <v>1555.7400686120038</v>
      </c>
      <c r="S4326" s="181">
        <v>1555.7219087185001</v>
      </c>
      <c r="T4326" s="181">
        <v>1555.4471554692179</v>
      </c>
      <c r="U4326" s="181">
        <v>1554.898211917066</v>
      </c>
      <c r="V4326" s="181">
        <v>1554.0482621145093</v>
      </c>
      <c r="W4326" s="181">
        <v>1552.8962861618297</v>
      </c>
      <c r="X4326" s="181">
        <v>1551.4450647777353</v>
      </c>
      <c r="Y4326" s="181">
        <v>1549.6925353342626</v>
      </c>
    </row>
    <row r="4327" spans="1:25" x14ac:dyDescent="0.25">
      <c r="A4327" s="178" t="s">
        <v>3452</v>
      </c>
      <c r="B4327" s="178" t="s">
        <v>3741</v>
      </c>
      <c r="C4327" s="178" t="s">
        <v>218</v>
      </c>
      <c r="D4327" s="178" t="s">
        <v>3742</v>
      </c>
      <c r="E4327" s="181">
        <v>2569.4308175618457</v>
      </c>
      <c r="F4327" s="181">
        <v>2565.7338250653697</v>
      </c>
      <c r="G4327" s="181">
        <v>2548.1336236899056</v>
      </c>
      <c r="H4327" s="181">
        <v>2521.4884142143278</v>
      </c>
      <c r="I4327" s="181">
        <v>2487.9280912980171</v>
      </c>
      <c r="J4327" s="182">
        <v>2448.987520090373</v>
      </c>
      <c r="K4327" s="181">
        <v>2405.8489520868593</v>
      </c>
      <c r="L4327" s="181">
        <v>2359.423231140669</v>
      </c>
      <c r="M4327" s="181">
        <v>2310.3132509942257</v>
      </c>
      <c r="N4327" s="181">
        <v>2259.021053119619</v>
      </c>
      <c r="O4327" s="181">
        <v>2205.9674178652954</v>
      </c>
      <c r="P4327" s="181">
        <v>2151.5697792138708</v>
      </c>
      <c r="Q4327" s="181">
        <v>2096.1598734521931</v>
      </c>
      <c r="R4327" s="181">
        <v>2039.8761174813742</v>
      </c>
      <c r="S4327" s="181">
        <v>1982.9139244345406</v>
      </c>
      <c r="T4327" s="181">
        <v>1925.4489248118523</v>
      </c>
      <c r="U4327" s="181">
        <v>1867.568241529611</v>
      </c>
      <c r="V4327" s="181">
        <v>1809.3685911846019</v>
      </c>
      <c r="W4327" s="181">
        <v>1751.0083119824556</v>
      </c>
      <c r="X4327" s="181">
        <v>1692.6366234237253</v>
      </c>
      <c r="Y4327" s="181">
        <v>1634.3261498847726</v>
      </c>
    </row>
    <row r="4328" spans="1:25" x14ac:dyDescent="0.25">
      <c r="A4328" s="178" t="s">
        <v>3452</v>
      </c>
      <c r="B4328" s="178" t="s">
        <v>3741</v>
      </c>
      <c r="C4328" s="178" t="s">
        <v>240</v>
      </c>
      <c r="D4328" s="178" t="s">
        <v>241</v>
      </c>
      <c r="E4328" s="181">
        <v>1636.0166938888049</v>
      </c>
      <c r="F4328" s="181">
        <v>1738.0432801600764</v>
      </c>
      <c r="G4328" s="181">
        <v>1836.4088236294558</v>
      </c>
      <c r="H4328" s="181">
        <v>1933.3137256013404</v>
      </c>
      <c r="I4328" s="181">
        <v>2029.4640659630663</v>
      </c>
      <c r="J4328" s="182">
        <v>2125.3394290307783</v>
      </c>
      <c r="K4328" s="181">
        <v>2221.3053857031291</v>
      </c>
      <c r="L4328" s="181">
        <v>2317.6291711645349</v>
      </c>
      <c r="M4328" s="181">
        <v>2414.3884863951803</v>
      </c>
      <c r="N4328" s="181">
        <v>2511.6247021390982</v>
      </c>
      <c r="O4328" s="181">
        <v>2609.3464537677237</v>
      </c>
      <c r="P4328" s="181">
        <v>2707.611019895779</v>
      </c>
      <c r="Q4328" s="181">
        <v>2806.4249034117202</v>
      </c>
      <c r="R4328" s="181">
        <v>2905.5677120402656</v>
      </c>
      <c r="S4328" s="181">
        <v>3004.8946810457255</v>
      </c>
      <c r="T4328" s="181">
        <v>3104.2420698961073</v>
      </c>
      <c r="U4328" s="181">
        <v>3203.3046380664669</v>
      </c>
      <c r="V4328" s="181">
        <v>3301.7713492236644</v>
      </c>
      <c r="W4328" s="181">
        <v>3399.4318588722799</v>
      </c>
      <c r="X4328" s="181">
        <v>3496.0694469970176</v>
      </c>
      <c r="Y4328" s="181">
        <v>3591.3127903237933</v>
      </c>
    </row>
    <row r="4329" spans="1:25" x14ac:dyDescent="0.25">
      <c r="A4329" s="178" t="s">
        <v>3452</v>
      </c>
      <c r="B4329" s="178" t="s">
        <v>3743</v>
      </c>
      <c r="C4329" s="178" t="s">
        <v>565</v>
      </c>
      <c r="D4329" s="178" t="s">
        <v>566</v>
      </c>
      <c r="E4329" s="181">
        <v>1192.8400316308241</v>
      </c>
      <c r="F4329" s="181">
        <v>1216.7160195609044</v>
      </c>
      <c r="G4329" s="181">
        <v>1234.7350709708353</v>
      </c>
      <c r="H4329" s="181">
        <v>1248.704395347562</v>
      </c>
      <c r="I4329" s="181">
        <v>1259.595650436549</v>
      </c>
      <c r="J4329" s="182">
        <v>1268.1381250772295</v>
      </c>
      <c r="K4329" s="181">
        <v>1274.9119156592251</v>
      </c>
      <c r="L4329" s="181">
        <v>1280.3755408010145</v>
      </c>
      <c r="M4329" s="181">
        <v>1284.8491759934564</v>
      </c>
      <c r="N4329" s="181">
        <v>1288.5601703729224</v>
      </c>
      <c r="O4329" s="181">
        <v>1291.6884412239599</v>
      </c>
      <c r="P4329" s="181">
        <v>1294.4226052595307</v>
      </c>
      <c r="Q4329" s="181">
        <v>1296.9269557412956</v>
      </c>
      <c r="R4329" s="181">
        <v>1299.2667802356491</v>
      </c>
      <c r="S4329" s="181">
        <v>1301.4829603372391</v>
      </c>
      <c r="T4329" s="181">
        <v>1303.4755708156131</v>
      </c>
      <c r="U4329" s="181">
        <v>1305.2741856517803</v>
      </c>
      <c r="V4329" s="181">
        <v>1307.02166106512</v>
      </c>
      <c r="W4329" s="181">
        <v>1308.7323286708258</v>
      </c>
      <c r="X4329" s="181">
        <v>1310.3826477069872</v>
      </c>
      <c r="Y4329" s="181">
        <v>1311.7748058342809</v>
      </c>
    </row>
    <row r="4330" spans="1:25" x14ac:dyDescent="0.25">
      <c r="A4330" s="178" t="s">
        <v>3452</v>
      </c>
      <c r="B4330" s="178" t="s">
        <v>3744</v>
      </c>
      <c r="C4330" s="178" t="s">
        <v>565</v>
      </c>
      <c r="D4330" s="178" t="s">
        <v>566</v>
      </c>
      <c r="E4330" s="181">
        <v>865.5684517089486</v>
      </c>
      <c r="F4330" s="181">
        <v>851.60990260295421</v>
      </c>
      <c r="G4330" s="181">
        <v>839.59965957806639</v>
      </c>
      <c r="H4330" s="181">
        <v>829.5146966725157</v>
      </c>
      <c r="I4330" s="181">
        <v>820.95235175920232</v>
      </c>
      <c r="J4330" s="182">
        <v>813.60468333759297</v>
      </c>
      <c r="K4330" s="181">
        <v>807.25840733026973</v>
      </c>
      <c r="L4330" s="181">
        <v>801.76497486904225</v>
      </c>
      <c r="M4330" s="181">
        <v>796.98628979136981</v>
      </c>
      <c r="N4330" s="181">
        <v>792.81504393715795</v>
      </c>
      <c r="O4330" s="181">
        <v>789.17130626845756</v>
      </c>
      <c r="P4330" s="181">
        <v>786.02003299358216</v>
      </c>
      <c r="Q4330" s="181">
        <v>783.33071781447427</v>
      </c>
      <c r="R4330" s="181">
        <v>781.02524932839253</v>
      </c>
      <c r="S4330" s="181">
        <v>779.04491531798578</v>
      </c>
      <c r="T4330" s="181">
        <v>777.34180792012251</v>
      </c>
      <c r="U4330" s="181">
        <v>775.85606848047337</v>
      </c>
      <c r="V4330" s="181">
        <v>774.53108947908697</v>
      </c>
      <c r="W4330" s="181">
        <v>773.33502958773545</v>
      </c>
      <c r="X4330" s="181">
        <v>772.23108236738688</v>
      </c>
      <c r="Y4330" s="181">
        <v>771.16724736048536</v>
      </c>
    </row>
    <row r="4331" spans="1:25" x14ac:dyDescent="0.25">
      <c r="A4331" s="178" t="s">
        <v>3452</v>
      </c>
      <c r="B4331" s="178" t="s">
        <v>3745</v>
      </c>
      <c r="C4331" s="178" t="s">
        <v>218</v>
      </c>
      <c r="D4331" s="178" t="s">
        <v>3746</v>
      </c>
      <c r="E4331" s="181">
        <v>3993.5256363694648</v>
      </c>
      <c r="F4331" s="181">
        <v>4001.8184858411742</v>
      </c>
      <c r="G4331" s="181">
        <v>4008.6647196241852</v>
      </c>
      <c r="H4331" s="181">
        <v>4015.7122469020001</v>
      </c>
      <c r="I4331" s="181">
        <v>4022.5930911010514</v>
      </c>
      <c r="J4331" s="182">
        <v>4028.9591942056904</v>
      </c>
      <c r="K4331" s="181">
        <v>4034.6578944168514</v>
      </c>
      <c r="L4331" s="181">
        <v>4039.6634698953803</v>
      </c>
      <c r="M4331" s="181">
        <v>4043.9019799836351</v>
      </c>
      <c r="N4331" s="181">
        <v>4047.2904845847065</v>
      </c>
      <c r="O4331" s="181">
        <v>4049.799869782431</v>
      </c>
      <c r="P4331" s="181">
        <v>4051.6166652492821</v>
      </c>
      <c r="Q4331" s="181">
        <v>4052.9262879235803</v>
      </c>
      <c r="R4331" s="181">
        <v>4053.632159460466</v>
      </c>
      <c r="S4331" s="181">
        <v>4053.6541239818698</v>
      </c>
      <c r="T4331" s="181">
        <v>4052.8817383470582</v>
      </c>
      <c r="U4331" s="181">
        <v>4051.5907880486589</v>
      </c>
      <c r="V4331" s="181">
        <v>4050.0547423306211</v>
      </c>
      <c r="W4331" s="181">
        <v>4048.1679291311543</v>
      </c>
      <c r="X4331" s="181">
        <v>4045.7590577367941</v>
      </c>
      <c r="Y4331" s="181">
        <v>4042.547324658075</v>
      </c>
    </row>
    <row r="4332" spans="1:25" x14ac:dyDescent="0.25">
      <c r="A4332" s="178" t="s">
        <v>3452</v>
      </c>
      <c r="B4332" s="178" t="s">
        <v>3745</v>
      </c>
      <c r="C4332" s="178" t="s">
        <v>240</v>
      </c>
      <c r="D4332" s="178" t="s">
        <v>241</v>
      </c>
      <c r="E4332" s="181">
        <v>3.0399839911465092</v>
      </c>
      <c r="F4332" s="181">
        <v>3.1078360176089883</v>
      </c>
      <c r="G4332" s="181">
        <v>3.1760427025956046</v>
      </c>
      <c r="H4332" s="181">
        <v>3.245899536287991</v>
      </c>
      <c r="I4332" s="181">
        <v>3.3171451972406012</v>
      </c>
      <c r="J4332" s="182">
        <v>3.3895116961808847</v>
      </c>
      <c r="K4332" s="181">
        <v>3.4628754680194405</v>
      </c>
      <c r="L4332" s="181">
        <v>3.53721317860035</v>
      </c>
      <c r="M4332" s="181">
        <v>3.6124559259599858</v>
      </c>
      <c r="N4332" s="181">
        <v>3.6885205088118469</v>
      </c>
      <c r="O4332" s="181">
        <v>3.7653667071420647</v>
      </c>
      <c r="P4332" s="181">
        <v>3.8431554791884097</v>
      </c>
      <c r="Q4332" s="181">
        <v>3.9220597055352493</v>
      </c>
      <c r="R4332" s="181">
        <v>4.0019874457347573</v>
      </c>
      <c r="S4332" s="181">
        <v>4.082855077654159</v>
      </c>
      <c r="T4332" s="181">
        <v>4.1645405561317359</v>
      </c>
      <c r="U4332" s="181">
        <v>4.247316541956061</v>
      </c>
      <c r="V4332" s="181">
        <v>4.3314752488363855</v>
      </c>
      <c r="W4332" s="181">
        <v>4.4169181689191852</v>
      </c>
      <c r="X4332" s="181">
        <v>4.5034644425468988</v>
      </c>
      <c r="Y4332" s="181">
        <v>4.5907931542567049</v>
      </c>
    </row>
    <row r="4333" spans="1:25" x14ac:dyDescent="0.25">
      <c r="A4333" s="178" t="s">
        <v>3452</v>
      </c>
      <c r="B4333" s="178" t="s">
        <v>3747</v>
      </c>
      <c r="C4333" s="178" t="s">
        <v>565</v>
      </c>
      <c r="D4333" s="178" t="s">
        <v>566</v>
      </c>
      <c r="E4333" s="181">
        <v>3971.525345340558</v>
      </c>
      <c r="F4333" s="181">
        <v>3925.9311882312545</v>
      </c>
      <c r="G4333" s="181">
        <v>3897.6468880862253</v>
      </c>
      <c r="H4333" s="181">
        <v>3884.0866482167767</v>
      </c>
      <c r="I4333" s="181">
        <v>3881.4313884083899</v>
      </c>
      <c r="J4333" s="182">
        <v>3886.7834497069989</v>
      </c>
      <c r="K4333" s="181">
        <v>3898.0710688527511</v>
      </c>
      <c r="L4333" s="181">
        <v>3913.8596906047983</v>
      </c>
      <c r="M4333" s="181">
        <v>3932.9638370087368</v>
      </c>
      <c r="N4333" s="181">
        <v>3954.4808016608918</v>
      </c>
      <c r="O4333" s="181">
        <v>3977.7825319571984</v>
      </c>
      <c r="P4333" s="181">
        <v>4002.5903265748516</v>
      </c>
      <c r="Q4333" s="181">
        <v>4028.7447934891316</v>
      </c>
      <c r="R4333" s="181">
        <v>4055.9105764422798</v>
      </c>
      <c r="S4333" s="181">
        <v>4083.9235716352114</v>
      </c>
      <c r="T4333" s="181">
        <v>4112.7644643252497</v>
      </c>
      <c r="U4333" s="181">
        <v>4141.9589091053895</v>
      </c>
      <c r="V4333" s="181">
        <v>4170.9591937593641</v>
      </c>
      <c r="W4333" s="181">
        <v>4199.7509269378297</v>
      </c>
      <c r="X4333" s="181">
        <v>4228.3133222174838</v>
      </c>
      <c r="Y4333" s="181">
        <v>4256.5804647146042</v>
      </c>
    </row>
    <row r="4334" spans="1:25" x14ac:dyDescent="0.25">
      <c r="A4334" s="178" t="s">
        <v>3452</v>
      </c>
      <c r="B4334" s="178" t="s">
        <v>3748</v>
      </c>
      <c r="C4334" s="178" t="s">
        <v>565</v>
      </c>
      <c r="D4334" s="178" t="s">
        <v>566</v>
      </c>
      <c r="E4334" s="181">
        <v>9758.3608189316274</v>
      </c>
      <c r="F4334" s="181">
        <v>9826.0033104251215</v>
      </c>
      <c r="G4334" s="181">
        <v>9880.2931917720562</v>
      </c>
      <c r="H4334" s="181">
        <v>9930.0702011393932</v>
      </c>
      <c r="I4334" s="181">
        <v>9976.683811705032</v>
      </c>
      <c r="J4334" s="182">
        <v>10020.649219254115</v>
      </c>
      <c r="K4334" s="181">
        <v>10062.406995491907</v>
      </c>
      <c r="L4334" s="181">
        <v>10102.38406593676</v>
      </c>
      <c r="M4334" s="181">
        <v>10140.514711320546</v>
      </c>
      <c r="N4334" s="181">
        <v>10176.693404660395</v>
      </c>
      <c r="O4334" s="181">
        <v>10210.889662300087</v>
      </c>
      <c r="P4334" s="181">
        <v>10243.520869343211</v>
      </c>
      <c r="Q4334" s="181">
        <v>10274.961982214738</v>
      </c>
      <c r="R4334" s="181">
        <v>10304.920470001507</v>
      </c>
      <c r="S4334" s="181">
        <v>10333.390334809525</v>
      </c>
      <c r="T4334" s="181">
        <v>10360.325208488979</v>
      </c>
      <c r="U4334" s="181">
        <v>10385.485973278406</v>
      </c>
      <c r="V4334" s="181">
        <v>10408.732179200269</v>
      </c>
      <c r="W4334" s="181">
        <v>10430.168431505326</v>
      </c>
      <c r="X4334" s="181">
        <v>10449.890382112328</v>
      </c>
      <c r="Y4334" s="181">
        <v>10467.59143095891</v>
      </c>
    </row>
    <row r="4335" spans="1:25" x14ac:dyDescent="0.25">
      <c r="A4335" s="178" t="s">
        <v>3452</v>
      </c>
      <c r="B4335" s="178" t="s">
        <v>3749</v>
      </c>
      <c r="C4335" s="178" t="s">
        <v>218</v>
      </c>
      <c r="D4335" s="178" t="s">
        <v>3750</v>
      </c>
      <c r="E4335" s="181">
        <v>2883.8680588288194</v>
      </c>
      <c r="F4335" s="181">
        <v>2902.0426394986948</v>
      </c>
      <c r="G4335" s="181">
        <v>2918.9881218493992</v>
      </c>
      <c r="H4335" s="181">
        <v>2936.4016498832189</v>
      </c>
      <c r="I4335" s="181">
        <v>2954.0953035928651</v>
      </c>
      <c r="J4335" s="182">
        <v>2971.7655901748117</v>
      </c>
      <c r="K4335" s="181">
        <v>2989.1993386381296</v>
      </c>
      <c r="L4335" s="181">
        <v>3006.2670143738719</v>
      </c>
      <c r="M4335" s="181">
        <v>3022.770645782567</v>
      </c>
      <c r="N4335" s="181">
        <v>3038.5194135848678</v>
      </c>
      <c r="O4335" s="181">
        <v>3053.3783491626345</v>
      </c>
      <c r="P4335" s="181">
        <v>3067.3962999641203</v>
      </c>
      <c r="Q4335" s="181">
        <v>3080.6474596355815</v>
      </c>
      <c r="R4335" s="181">
        <v>3093.0520184656275</v>
      </c>
      <c r="S4335" s="181">
        <v>3104.6424075089394</v>
      </c>
      <c r="T4335" s="181">
        <v>3115.426626731683</v>
      </c>
      <c r="U4335" s="181">
        <v>3125.3659588864757</v>
      </c>
      <c r="V4335" s="181">
        <v>3134.4554617147396</v>
      </c>
      <c r="W4335" s="181">
        <v>3142.7548239607154</v>
      </c>
      <c r="X4335" s="181">
        <v>3150.3531595833661</v>
      </c>
      <c r="Y4335" s="181">
        <v>3157.2084327696839</v>
      </c>
    </row>
    <row r="4336" spans="1:25" x14ac:dyDescent="0.25">
      <c r="A4336" s="178" t="s">
        <v>3452</v>
      </c>
      <c r="B4336" s="178" t="s">
        <v>3749</v>
      </c>
      <c r="C4336" s="178" t="s">
        <v>240</v>
      </c>
      <c r="D4336" s="178" t="s">
        <v>241</v>
      </c>
      <c r="E4336" s="181">
        <v>12.241392538360746</v>
      </c>
      <c r="F4336" s="181">
        <v>12.417890008206957</v>
      </c>
      <c r="G4336" s="181">
        <v>12.591136417072622</v>
      </c>
      <c r="H4336" s="181">
        <v>12.768404804918333</v>
      </c>
      <c r="I4336" s="181">
        <v>12.948941466312681</v>
      </c>
      <c r="J4336" s="182">
        <v>13.131456436270076</v>
      </c>
      <c r="K4336" s="181">
        <v>13.315019505534861</v>
      </c>
      <c r="L4336" s="181">
        <v>13.499045561216908</v>
      </c>
      <c r="M4336" s="181">
        <v>13.682620752436394</v>
      </c>
      <c r="N4336" s="181">
        <v>13.864834532238394</v>
      </c>
      <c r="O4336" s="181">
        <v>14.045004388061971</v>
      </c>
      <c r="P4336" s="181">
        <v>14.223278989487278</v>
      </c>
      <c r="Q4336" s="181">
        <v>14.39993140063522</v>
      </c>
      <c r="R4336" s="181">
        <v>14.574518887173083</v>
      </c>
      <c r="S4336" s="181">
        <v>14.747118525805497</v>
      </c>
      <c r="T4336" s="181">
        <v>14.917694012025347</v>
      </c>
      <c r="U4336" s="181">
        <v>15.085983449738027</v>
      </c>
      <c r="V4336" s="181">
        <v>15.25188192948616</v>
      </c>
      <c r="W4336" s="181">
        <v>15.415599368146921</v>
      </c>
      <c r="X4336" s="181">
        <v>15.577499176134012</v>
      </c>
      <c r="Y4336" s="181">
        <v>15.737303898854295</v>
      </c>
    </row>
    <row r="4337" spans="1:25" x14ac:dyDescent="0.25">
      <c r="A4337" s="178" t="s">
        <v>3452</v>
      </c>
      <c r="B4337" s="178" t="s">
        <v>3751</v>
      </c>
      <c r="C4337" s="178" t="s">
        <v>218</v>
      </c>
      <c r="D4337" s="178" t="s">
        <v>3752</v>
      </c>
      <c r="E4337" s="181">
        <v>3566.0237160266447</v>
      </c>
      <c r="F4337" s="181">
        <v>3531.5513448536785</v>
      </c>
      <c r="G4337" s="181">
        <v>3512.440907734077</v>
      </c>
      <c r="H4337" s="181">
        <v>3506.9366810199049</v>
      </c>
      <c r="I4337" s="181">
        <v>3511.8049906277492</v>
      </c>
      <c r="J4337" s="182">
        <v>3524.5323923979781</v>
      </c>
      <c r="K4337" s="181">
        <v>3543.276454477756</v>
      </c>
      <c r="L4337" s="181">
        <v>3566.7009835580043</v>
      </c>
      <c r="M4337" s="181">
        <v>3593.6791551809665</v>
      </c>
      <c r="N4337" s="181">
        <v>3623.3729647274831</v>
      </c>
      <c r="O4337" s="181">
        <v>3655.1661182621419</v>
      </c>
      <c r="P4337" s="181">
        <v>3688.7352182613276</v>
      </c>
      <c r="Q4337" s="181">
        <v>3723.8542686900532</v>
      </c>
      <c r="R4337" s="181">
        <v>3760.15566249226</v>
      </c>
      <c r="S4337" s="181">
        <v>3797.4815198167698</v>
      </c>
      <c r="T4337" s="181">
        <v>3835.7126563761235</v>
      </c>
      <c r="U4337" s="181">
        <v>3874.3791698781788</v>
      </c>
      <c r="V4337" s="181">
        <v>3913.0559397293887</v>
      </c>
      <c r="W4337" s="181">
        <v>3951.7044685853762</v>
      </c>
      <c r="X4337" s="181">
        <v>3990.3250432922291</v>
      </c>
      <c r="Y4337" s="181">
        <v>4028.742492195126</v>
      </c>
    </row>
    <row r="4338" spans="1:25" x14ac:dyDescent="0.25">
      <c r="A4338" s="178" t="s">
        <v>3452</v>
      </c>
      <c r="B4338" s="178" t="s">
        <v>3751</v>
      </c>
      <c r="C4338" s="178" t="s">
        <v>240</v>
      </c>
      <c r="D4338" s="178" t="s">
        <v>241</v>
      </c>
      <c r="E4338" s="181">
        <v>6988.5516147131757</v>
      </c>
      <c r="F4338" s="181">
        <v>6858.6962672542104</v>
      </c>
      <c r="G4338" s="181">
        <v>6760.2104528979853</v>
      </c>
      <c r="H4338" s="181">
        <v>6688.9248012927619</v>
      </c>
      <c r="I4338" s="181">
        <v>6638.0121576194651</v>
      </c>
      <c r="J4338" s="182">
        <v>6602.2276162665275</v>
      </c>
      <c r="K4338" s="181">
        <v>6577.7511538873205</v>
      </c>
      <c r="L4338" s="181">
        <v>6561.8244192759403</v>
      </c>
      <c r="M4338" s="181">
        <v>6552.16466532698</v>
      </c>
      <c r="N4338" s="181">
        <v>6547.0890148035005</v>
      </c>
      <c r="O4338" s="181">
        <v>6545.3690913805112</v>
      </c>
      <c r="P4338" s="181">
        <v>6546.3382373103832</v>
      </c>
      <c r="Q4338" s="181">
        <v>6549.5234413782791</v>
      </c>
      <c r="R4338" s="181">
        <v>6554.2205451749942</v>
      </c>
      <c r="S4338" s="181">
        <v>6560.1118474049017</v>
      </c>
      <c r="T4338" s="181">
        <v>6566.9565398621971</v>
      </c>
      <c r="U4338" s="181">
        <v>6573.9267586934684</v>
      </c>
      <c r="V4338" s="181">
        <v>6580.2990356149903</v>
      </c>
      <c r="W4338" s="181">
        <v>6586.0199771275984</v>
      </c>
      <c r="X4338" s="181">
        <v>6591.1023860373734</v>
      </c>
      <c r="Y4338" s="181">
        <v>6595.2716285158103</v>
      </c>
    </row>
    <row r="4339" spans="1:25" x14ac:dyDescent="0.25">
      <c r="A4339" s="178" t="s">
        <v>3452</v>
      </c>
      <c r="B4339" s="178" t="s">
        <v>3753</v>
      </c>
      <c r="C4339" s="178" t="s">
        <v>218</v>
      </c>
      <c r="D4339" s="178" t="s">
        <v>3754</v>
      </c>
      <c r="E4339" s="181">
        <v>2800.1101219602974</v>
      </c>
      <c r="F4339" s="181">
        <v>2837.2912670059413</v>
      </c>
      <c r="G4339" s="181">
        <v>2855.8330732857544</v>
      </c>
      <c r="H4339" s="181">
        <v>2861.1146840157048</v>
      </c>
      <c r="I4339" s="181">
        <v>2856.0172377221661</v>
      </c>
      <c r="J4339" s="182">
        <v>2842.6568703572302</v>
      </c>
      <c r="K4339" s="181">
        <v>2822.7525046775904</v>
      </c>
      <c r="L4339" s="181">
        <v>2797.7158553311187</v>
      </c>
      <c r="M4339" s="181">
        <v>2768.581111771779</v>
      </c>
      <c r="N4339" s="181">
        <v>2736.1145715291368</v>
      </c>
      <c r="O4339" s="181">
        <v>2700.9512206524714</v>
      </c>
      <c r="P4339" s="181">
        <v>2663.7477970259897</v>
      </c>
      <c r="Q4339" s="181">
        <v>2625.0550620372892</v>
      </c>
      <c r="R4339" s="181">
        <v>2585.1615142285104</v>
      </c>
      <c r="S4339" s="181">
        <v>2544.3475558360069</v>
      </c>
      <c r="T4339" s="181">
        <v>2502.8164089023148</v>
      </c>
      <c r="U4339" s="181">
        <v>2460.7200713176071</v>
      </c>
      <c r="V4339" s="181">
        <v>2418.2025903940162</v>
      </c>
      <c r="W4339" s="181">
        <v>2375.3970514300408</v>
      </c>
      <c r="X4339" s="181">
        <v>2332.3985161176874</v>
      </c>
      <c r="Y4339" s="181">
        <v>2289.1855293493213</v>
      </c>
    </row>
    <row r="4340" spans="1:25" x14ac:dyDescent="0.25">
      <c r="A4340" s="178" t="s">
        <v>3452</v>
      </c>
      <c r="B4340" s="178" t="s">
        <v>3753</v>
      </c>
      <c r="C4340" s="178" t="s">
        <v>240</v>
      </c>
      <c r="D4340" s="178" t="s">
        <v>241</v>
      </c>
      <c r="E4340" s="181">
        <v>4143.6744116686177</v>
      </c>
      <c r="F4340" s="181">
        <v>4334.4037936239165</v>
      </c>
      <c r="G4340" s="181">
        <v>4503.7388483891364</v>
      </c>
      <c r="H4340" s="181">
        <v>4657.904517803534</v>
      </c>
      <c r="I4340" s="181">
        <v>4799.8876741772865</v>
      </c>
      <c r="J4340" s="182">
        <v>4931.847336358871</v>
      </c>
      <c r="K4340" s="181">
        <v>5055.6025042545325</v>
      </c>
      <c r="L4340" s="181">
        <v>5172.7162698624697</v>
      </c>
      <c r="M4340" s="181">
        <v>5284.297251370459</v>
      </c>
      <c r="N4340" s="181">
        <v>5391.1225134266524</v>
      </c>
      <c r="O4340" s="181">
        <v>5493.8474708086205</v>
      </c>
      <c r="P4340" s="181">
        <v>5593.2971822948148</v>
      </c>
      <c r="Q4340" s="181">
        <v>5690.2080165193456</v>
      </c>
      <c r="R4340" s="181">
        <v>5784.8531946335106</v>
      </c>
      <c r="S4340" s="181">
        <v>5877.5459084878394</v>
      </c>
      <c r="T4340" s="181">
        <v>5968.4769751269187</v>
      </c>
      <c r="U4340" s="181">
        <v>6057.7545898982544</v>
      </c>
      <c r="V4340" s="181">
        <v>6145.4979790729612</v>
      </c>
      <c r="W4340" s="181">
        <v>6231.8292551928444</v>
      </c>
      <c r="X4340" s="181">
        <v>6316.7985003420381</v>
      </c>
      <c r="Y4340" s="181">
        <v>6400.1506023354086</v>
      </c>
    </row>
    <row r="4341" spans="1:25" x14ac:dyDescent="0.25">
      <c r="A4341" s="178" t="s">
        <v>3452</v>
      </c>
      <c r="B4341" s="178" t="s">
        <v>3755</v>
      </c>
      <c r="C4341" s="178" t="s">
        <v>565</v>
      </c>
      <c r="D4341" s="178" t="s">
        <v>566</v>
      </c>
      <c r="E4341" s="181">
        <v>466.89402945124397</v>
      </c>
      <c r="F4341" s="181">
        <v>500.23598151719114</v>
      </c>
      <c r="G4341" s="181">
        <v>525.28912784255499</v>
      </c>
      <c r="H4341" s="181">
        <v>543.59452569185612</v>
      </c>
      <c r="I4341" s="181">
        <v>556.44977244688516</v>
      </c>
      <c r="J4341" s="182">
        <v>565.03128128253525</v>
      </c>
      <c r="K4341" s="181">
        <v>570.3442514285548</v>
      </c>
      <c r="L4341" s="181">
        <v>573.20980124396738</v>
      </c>
      <c r="M4341" s="181">
        <v>574.25633008979139</v>
      </c>
      <c r="N4341" s="181">
        <v>574.00806000948512</v>
      </c>
      <c r="O4341" s="181">
        <v>572.86304241998891</v>
      </c>
      <c r="P4341" s="181">
        <v>571.13220311147529</v>
      </c>
      <c r="Q4341" s="181">
        <v>569.04223345576736</v>
      </c>
      <c r="R4341" s="181">
        <v>566.72623411094196</v>
      </c>
      <c r="S4341" s="181">
        <v>564.31083714675549</v>
      </c>
      <c r="T4341" s="181">
        <v>561.91399902159947</v>
      </c>
      <c r="U4341" s="181">
        <v>559.57885555578457</v>
      </c>
      <c r="V4341" s="181">
        <v>557.3110843585572</v>
      </c>
      <c r="W4341" s="181">
        <v>555.14112031222965</v>
      </c>
      <c r="X4341" s="181">
        <v>553.09321373984608</v>
      </c>
      <c r="Y4341" s="181">
        <v>551.18045230693508</v>
      </c>
    </row>
    <row r="4342" spans="1:25" x14ac:dyDescent="0.25">
      <c r="A4342" s="178" t="s">
        <v>3452</v>
      </c>
      <c r="B4342" s="178" t="s">
        <v>3756</v>
      </c>
      <c r="C4342" s="178" t="s">
        <v>218</v>
      </c>
      <c r="D4342" s="178" t="s">
        <v>3757</v>
      </c>
      <c r="E4342" s="181">
        <v>4787.0792459503054</v>
      </c>
      <c r="F4342" s="181">
        <v>4815.1566190475778</v>
      </c>
      <c r="G4342" s="181">
        <v>4831.2895675436694</v>
      </c>
      <c r="H4342" s="181">
        <v>4842.1815601941953</v>
      </c>
      <c r="I4342" s="181">
        <v>4849.5156502452573</v>
      </c>
      <c r="J4342" s="182">
        <v>4854.2635293090971</v>
      </c>
      <c r="K4342" s="181">
        <v>4857.1730474540636</v>
      </c>
      <c r="L4342" s="181">
        <v>4858.8265751827139</v>
      </c>
      <c r="M4342" s="181">
        <v>4859.5114043651665</v>
      </c>
      <c r="N4342" s="181">
        <v>4859.2545398925122</v>
      </c>
      <c r="O4342" s="181">
        <v>4858.1442259903197</v>
      </c>
      <c r="P4342" s="181">
        <v>4856.404189017504</v>
      </c>
      <c r="Q4342" s="181">
        <v>4854.2097664035173</v>
      </c>
      <c r="R4342" s="181">
        <v>4851.3670970497287</v>
      </c>
      <c r="S4342" s="181">
        <v>4847.7260630897254</v>
      </c>
      <c r="T4342" s="181">
        <v>4842.6699349942146</v>
      </c>
      <c r="U4342" s="181">
        <v>4835.9302967902386</v>
      </c>
      <c r="V4342" s="181">
        <v>4827.7658438749149</v>
      </c>
      <c r="W4342" s="181">
        <v>4818.1224795533117</v>
      </c>
      <c r="X4342" s="181">
        <v>4806.8699515726639</v>
      </c>
      <c r="Y4342" s="181">
        <v>4793.1947963740267</v>
      </c>
    </row>
    <row r="4343" spans="1:25" x14ac:dyDescent="0.25">
      <c r="A4343" s="178" t="s">
        <v>3452</v>
      </c>
      <c r="B4343" s="178" t="s">
        <v>3756</v>
      </c>
      <c r="C4343" s="178" t="s">
        <v>503</v>
      </c>
      <c r="D4343" s="178" t="s">
        <v>3758</v>
      </c>
      <c r="E4343" s="181">
        <v>1956.5026642153584</v>
      </c>
      <c r="F4343" s="181">
        <v>1997.9788680857607</v>
      </c>
      <c r="G4343" s="181">
        <v>2035.2332402855402</v>
      </c>
      <c r="H4343" s="181">
        <v>2070.9176746328758</v>
      </c>
      <c r="I4343" s="181">
        <v>2105.6722636039253</v>
      </c>
      <c r="J4343" s="182">
        <v>2139.8651566246253</v>
      </c>
      <c r="K4343" s="181">
        <v>2173.788465981931</v>
      </c>
      <c r="L4343" s="181">
        <v>2207.6780922279981</v>
      </c>
      <c r="M4343" s="181">
        <v>2241.6489502623804</v>
      </c>
      <c r="N4343" s="181">
        <v>2275.7014759683393</v>
      </c>
      <c r="O4343" s="181">
        <v>2309.8654983980937</v>
      </c>
      <c r="P4343" s="181">
        <v>2344.2383124911535</v>
      </c>
      <c r="Q4343" s="181">
        <v>2378.8996381295215</v>
      </c>
      <c r="R4343" s="181">
        <v>2413.7504353241534</v>
      </c>
      <c r="S4343" s="181">
        <v>2448.7076806804794</v>
      </c>
      <c r="T4343" s="181">
        <v>2483.4440982801398</v>
      </c>
      <c r="U4343" s="181">
        <v>2517.7940196049967</v>
      </c>
      <c r="V4343" s="181">
        <v>2551.8609675165094</v>
      </c>
      <c r="W4343" s="181">
        <v>2585.5878202766812</v>
      </c>
      <c r="X4343" s="181">
        <v>2618.8732292133327</v>
      </c>
      <c r="Y4343" s="181">
        <v>2651.2325858294435</v>
      </c>
    </row>
    <row r="4344" spans="1:25" x14ac:dyDescent="0.25">
      <c r="A4344" s="178" t="s">
        <v>3452</v>
      </c>
      <c r="B4344" s="178" t="s">
        <v>3756</v>
      </c>
      <c r="C4344" s="178" t="s">
        <v>240</v>
      </c>
      <c r="D4344" s="178" t="s">
        <v>241</v>
      </c>
      <c r="E4344" s="181">
        <v>5000.5159002283444</v>
      </c>
      <c r="F4344" s="181">
        <v>5085.4816835346119</v>
      </c>
      <c r="G4344" s="181">
        <v>5159.372317478319</v>
      </c>
      <c r="H4344" s="181">
        <v>5229.0409537761407</v>
      </c>
      <c r="I4344" s="181">
        <v>5296.1705769610053</v>
      </c>
      <c r="J4344" s="182">
        <v>5361.7360406874568</v>
      </c>
      <c r="K4344" s="181">
        <v>5426.5073419228866</v>
      </c>
      <c r="L4344" s="181">
        <v>5491.1032836261475</v>
      </c>
      <c r="M4344" s="181">
        <v>5555.8341326462742</v>
      </c>
      <c r="N4344" s="181">
        <v>5620.7234573085825</v>
      </c>
      <c r="O4344" s="181">
        <v>5685.8673295170474</v>
      </c>
      <c r="P4344" s="181">
        <v>5751.5265527911461</v>
      </c>
      <c r="Q4344" s="181">
        <v>5817.9161161013963</v>
      </c>
      <c r="R4344" s="181">
        <v>5884.8131290639094</v>
      </c>
      <c r="S4344" s="181">
        <v>5952.0370329320604</v>
      </c>
      <c r="T4344" s="181">
        <v>6018.818012384032</v>
      </c>
      <c r="U4344" s="181">
        <v>6084.7860274508839</v>
      </c>
      <c r="V4344" s="181">
        <v>6150.2239578064527</v>
      </c>
      <c r="W4344" s="181">
        <v>6215.0254172896502</v>
      </c>
      <c r="X4344" s="181">
        <v>6278.9790573478404</v>
      </c>
      <c r="Y4344" s="181">
        <v>6340.9588675909326</v>
      </c>
    </row>
    <row r="4345" spans="1:25" x14ac:dyDescent="0.25">
      <c r="A4345" s="178" t="s">
        <v>3452</v>
      </c>
      <c r="B4345" s="178" t="s">
        <v>3759</v>
      </c>
      <c r="C4345" s="178" t="s">
        <v>565</v>
      </c>
      <c r="D4345" s="178" t="s">
        <v>566</v>
      </c>
      <c r="E4345" s="181">
        <v>844.51035334581593</v>
      </c>
      <c r="F4345" s="181">
        <v>845.3488373334369</v>
      </c>
      <c r="G4345" s="181">
        <v>845.32091041265642</v>
      </c>
      <c r="H4345" s="181">
        <v>845.01247139684574</v>
      </c>
      <c r="I4345" s="181">
        <v>844.50435485230355</v>
      </c>
      <c r="J4345" s="182">
        <v>843.82463703747544</v>
      </c>
      <c r="K4345" s="181">
        <v>842.99825613986945</v>
      </c>
      <c r="L4345" s="181">
        <v>842.04576772026633</v>
      </c>
      <c r="M4345" s="181">
        <v>840.95842665848329</v>
      </c>
      <c r="N4345" s="181">
        <v>839.71300223872777</v>
      </c>
      <c r="O4345" s="181">
        <v>838.30455601418589</v>
      </c>
      <c r="P4345" s="181">
        <v>836.75751514602814</v>
      </c>
      <c r="Q4345" s="181">
        <v>835.0883703054684</v>
      </c>
      <c r="R4345" s="181">
        <v>833.25661566162682</v>
      </c>
      <c r="S4345" s="181">
        <v>831.22568821735774</v>
      </c>
      <c r="T4345" s="181">
        <v>828.960098740371</v>
      </c>
      <c r="U4345" s="181">
        <v>826.54067650344382</v>
      </c>
      <c r="V4345" s="181">
        <v>824.04905151512776</v>
      </c>
      <c r="W4345" s="181">
        <v>821.4551214512561</v>
      </c>
      <c r="X4345" s="181">
        <v>818.72026409215096</v>
      </c>
      <c r="Y4345" s="181">
        <v>815.78819453941412</v>
      </c>
    </row>
    <row r="4346" spans="1:25" x14ac:dyDescent="0.25">
      <c r="A4346" s="178" t="s">
        <v>3452</v>
      </c>
      <c r="B4346" s="178" t="s">
        <v>3760</v>
      </c>
      <c r="C4346" s="178" t="s">
        <v>565</v>
      </c>
      <c r="D4346" s="178" t="s">
        <v>566</v>
      </c>
      <c r="E4346" s="181">
        <v>1721.8556934844389</v>
      </c>
      <c r="F4346" s="181">
        <v>1731.4588963138381</v>
      </c>
      <c r="G4346" s="181">
        <v>1740.6424711665247</v>
      </c>
      <c r="H4346" s="181">
        <v>1750.325905282954</v>
      </c>
      <c r="I4346" s="181">
        <v>1760.3419961638926</v>
      </c>
      <c r="J4346" s="182">
        <v>1770.4832775842542</v>
      </c>
      <c r="K4346" s="181">
        <v>1780.6210705906155</v>
      </c>
      <c r="L4346" s="181">
        <v>1790.6794521378843</v>
      </c>
      <c r="M4346" s="181">
        <v>1800.5395448385605</v>
      </c>
      <c r="N4346" s="181">
        <v>1810.088201203982</v>
      </c>
      <c r="O4346" s="181">
        <v>1819.1981321557205</v>
      </c>
      <c r="P4346" s="181">
        <v>1827.8564999191885</v>
      </c>
      <c r="Q4346" s="181">
        <v>1836.0625640074866</v>
      </c>
      <c r="R4346" s="181">
        <v>1843.7007300804003</v>
      </c>
      <c r="S4346" s="181">
        <v>1850.6797036631547</v>
      </c>
      <c r="T4346" s="181">
        <v>1856.8300435385495</v>
      </c>
      <c r="U4346" s="181">
        <v>1862.2244835774736</v>
      </c>
      <c r="V4346" s="181">
        <v>1867.0354772228507</v>
      </c>
      <c r="W4346" s="181">
        <v>1871.2351556692331</v>
      </c>
      <c r="X4346" s="181">
        <v>1874.7953147869387</v>
      </c>
      <c r="Y4346" s="181">
        <v>1877.5618124924354</v>
      </c>
    </row>
    <row r="4347" spans="1:25" x14ac:dyDescent="0.25">
      <c r="A4347" s="178" t="s">
        <v>3452</v>
      </c>
      <c r="B4347" s="178" t="s">
        <v>3761</v>
      </c>
      <c r="C4347" s="178" t="s">
        <v>565</v>
      </c>
      <c r="D4347" s="178" t="s">
        <v>566</v>
      </c>
      <c r="E4347" s="181">
        <v>1741.6408480025734</v>
      </c>
      <c r="F4347" s="181">
        <v>1725.0143134054754</v>
      </c>
      <c r="G4347" s="181">
        <v>1713.9916655800414</v>
      </c>
      <c r="H4347" s="181">
        <v>1707.7310879669355</v>
      </c>
      <c r="I4347" s="181">
        <v>1704.9749370699735</v>
      </c>
      <c r="J4347" s="182">
        <v>1704.7340765296085</v>
      </c>
      <c r="K4347" s="181">
        <v>1706.2968887764562</v>
      </c>
      <c r="L4347" s="181">
        <v>1709.1533988638844</v>
      </c>
      <c r="M4347" s="181">
        <v>1712.8759087725421</v>
      </c>
      <c r="N4347" s="181">
        <v>1717.1280931172332</v>
      </c>
      <c r="O4347" s="181">
        <v>1721.6642400631652</v>
      </c>
      <c r="P4347" s="181">
        <v>1726.373087148444</v>
      </c>
      <c r="Q4347" s="181">
        <v>1731.1892602300356</v>
      </c>
      <c r="R4347" s="181">
        <v>1735.9885095358936</v>
      </c>
      <c r="S4347" s="181">
        <v>1740.7223696899414</v>
      </c>
      <c r="T4347" s="181">
        <v>1745.3136875651498</v>
      </c>
      <c r="U4347" s="181">
        <v>1749.7149273752159</v>
      </c>
      <c r="V4347" s="181">
        <v>1753.9422201641382</v>
      </c>
      <c r="W4347" s="181">
        <v>1757.9951291751318</v>
      </c>
      <c r="X4347" s="181">
        <v>1761.8916331469186</v>
      </c>
      <c r="Y4347" s="181">
        <v>1765.5331768159383</v>
      </c>
    </row>
    <row r="4348" spans="1:25" x14ac:dyDescent="0.25">
      <c r="A4348" s="178" t="s">
        <v>3452</v>
      </c>
      <c r="B4348" s="178" t="s">
        <v>3762</v>
      </c>
      <c r="C4348" s="178" t="s">
        <v>565</v>
      </c>
      <c r="D4348" s="178" t="s">
        <v>566</v>
      </c>
      <c r="E4348" s="181">
        <v>763.24609164319259</v>
      </c>
      <c r="F4348" s="181">
        <v>764.88902385634071</v>
      </c>
      <c r="G4348" s="181">
        <v>765.69173830184388</v>
      </c>
      <c r="H4348" s="181">
        <v>766.32824410444493</v>
      </c>
      <c r="I4348" s="181">
        <v>766.95074849790035</v>
      </c>
      <c r="J4348" s="182">
        <v>767.67436624082177</v>
      </c>
      <c r="K4348" s="181">
        <v>768.59286414397934</v>
      </c>
      <c r="L4348" s="181">
        <v>769.7690051595639</v>
      </c>
      <c r="M4348" s="181">
        <v>771.2336322801201</v>
      </c>
      <c r="N4348" s="181">
        <v>772.96775778679341</v>
      </c>
      <c r="O4348" s="181">
        <v>774.96207326815454</v>
      </c>
      <c r="P4348" s="181">
        <v>777.21906167268617</v>
      </c>
      <c r="Q4348" s="181">
        <v>779.72822578396404</v>
      </c>
      <c r="R4348" s="181">
        <v>782.42195494134126</v>
      </c>
      <c r="S4348" s="181">
        <v>785.22659596418146</v>
      </c>
      <c r="T4348" s="181">
        <v>788.03659200913421</v>
      </c>
      <c r="U4348" s="181">
        <v>790.79990505403407</v>
      </c>
      <c r="V4348" s="181">
        <v>793.50758039615027</v>
      </c>
      <c r="W4348" s="181">
        <v>796.10756512002263</v>
      </c>
      <c r="X4348" s="181">
        <v>798.53151438441773</v>
      </c>
      <c r="Y4348" s="181">
        <v>800.64836750920813</v>
      </c>
    </row>
    <row r="4349" spans="1:25" x14ac:dyDescent="0.25">
      <c r="A4349" s="178" t="s">
        <v>3452</v>
      </c>
      <c r="B4349" s="178" t="s">
        <v>3763</v>
      </c>
      <c r="C4349" s="178" t="s">
        <v>565</v>
      </c>
      <c r="D4349" s="178" t="s">
        <v>566</v>
      </c>
      <c r="E4349" s="181">
        <v>1420.2058203231156</v>
      </c>
      <c r="F4349" s="181">
        <v>1415.1068352225998</v>
      </c>
      <c r="G4349" s="181">
        <v>1410.3642393633577</v>
      </c>
      <c r="H4349" s="181">
        <v>1406.6395075671323</v>
      </c>
      <c r="I4349" s="181">
        <v>1403.7256424093828</v>
      </c>
      <c r="J4349" s="182">
        <v>1401.4525247902941</v>
      </c>
      <c r="K4349" s="181">
        <v>1399.738608345793</v>
      </c>
      <c r="L4349" s="181">
        <v>1398.555527993745</v>
      </c>
      <c r="M4349" s="181">
        <v>1397.8480084565272</v>
      </c>
      <c r="N4349" s="181">
        <v>1397.5739798701247</v>
      </c>
      <c r="O4349" s="181">
        <v>1397.6941861751318</v>
      </c>
      <c r="P4349" s="181">
        <v>1398.2340422377738</v>
      </c>
      <c r="Q4349" s="181">
        <v>1399.2164236821391</v>
      </c>
      <c r="R4349" s="181">
        <v>1400.551687374988</v>
      </c>
      <c r="S4349" s="181">
        <v>1402.1238501992427</v>
      </c>
      <c r="T4349" s="181">
        <v>1403.7338076382214</v>
      </c>
      <c r="U4349" s="181">
        <v>1405.3492527963278</v>
      </c>
      <c r="V4349" s="181">
        <v>1407.0239606271875</v>
      </c>
      <c r="W4349" s="181">
        <v>1408.6718887862635</v>
      </c>
      <c r="X4349" s="181">
        <v>1410.160785319491</v>
      </c>
      <c r="Y4349" s="181">
        <v>1411.240426948277</v>
      </c>
    </row>
    <row r="4350" spans="1:25" x14ac:dyDescent="0.25">
      <c r="A4350" s="178" t="s">
        <v>3452</v>
      </c>
      <c r="B4350" s="178" t="s">
        <v>3764</v>
      </c>
      <c r="C4350" s="178" t="s">
        <v>218</v>
      </c>
      <c r="D4350" s="178" t="s">
        <v>3765</v>
      </c>
      <c r="E4350" s="181">
        <v>4539.0825029718144</v>
      </c>
      <c r="F4350" s="181">
        <v>4575.1250248133674</v>
      </c>
      <c r="G4350" s="181">
        <v>4581.5775301247895</v>
      </c>
      <c r="H4350" s="181">
        <v>4567.5352693945006</v>
      </c>
      <c r="I4350" s="181">
        <v>4537.7860526608756</v>
      </c>
      <c r="J4350" s="182">
        <v>4495.8072315153213</v>
      </c>
      <c r="K4350" s="181">
        <v>4444.3789423680628</v>
      </c>
      <c r="L4350" s="181">
        <v>4385.7312106224899</v>
      </c>
      <c r="M4350" s="181">
        <v>4321.4469746029281</v>
      </c>
      <c r="N4350" s="181">
        <v>4252.7078156203797</v>
      </c>
      <c r="O4350" s="181">
        <v>4180.4453041550114</v>
      </c>
      <c r="P4350" s="181">
        <v>4105.6258478271084</v>
      </c>
      <c r="Q4350" s="181">
        <v>4029.0565545883251</v>
      </c>
      <c r="R4350" s="181">
        <v>3951.1567016401036</v>
      </c>
      <c r="S4350" s="181">
        <v>3872.3380587232623</v>
      </c>
      <c r="T4350" s="181">
        <v>3792.8554186021529</v>
      </c>
      <c r="U4350" s="181">
        <v>3713.0080661793045</v>
      </c>
      <c r="V4350" s="181">
        <v>3633.1367965366217</v>
      </c>
      <c r="W4350" s="181">
        <v>3553.4720592952126</v>
      </c>
      <c r="X4350" s="181">
        <v>3474.1997917831814</v>
      </c>
      <c r="Y4350" s="181">
        <v>3395.2959835270258</v>
      </c>
    </row>
    <row r="4351" spans="1:25" x14ac:dyDescent="0.25">
      <c r="A4351" s="178" t="s">
        <v>3452</v>
      </c>
      <c r="B4351" s="178" t="s">
        <v>3764</v>
      </c>
      <c r="C4351" s="178" t="s">
        <v>560</v>
      </c>
      <c r="D4351" s="178" t="s">
        <v>3766</v>
      </c>
      <c r="E4351" s="181">
        <v>5529.8725754821671</v>
      </c>
      <c r="F4351" s="181">
        <v>5716.5924999844947</v>
      </c>
      <c r="G4351" s="181">
        <v>5871.3305311707345</v>
      </c>
      <c r="H4351" s="181">
        <v>6003.3079339092246</v>
      </c>
      <c r="I4351" s="181">
        <v>6117.0206733350205</v>
      </c>
      <c r="J4351" s="182">
        <v>6215.711306298781</v>
      </c>
      <c r="K4351" s="181">
        <v>6302.0443625519238</v>
      </c>
      <c r="L4351" s="181">
        <v>6378.2216515817972</v>
      </c>
      <c r="M4351" s="181">
        <v>6445.7581397072445</v>
      </c>
      <c r="N4351" s="181">
        <v>6505.7531970895252</v>
      </c>
      <c r="O4351" s="181">
        <v>6559.0630454221246</v>
      </c>
      <c r="P4351" s="181">
        <v>6606.7192170808248</v>
      </c>
      <c r="Q4351" s="181">
        <v>6649.6236428132852</v>
      </c>
      <c r="R4351" s="181">
        <v>6688.1372589508865</v>
      </c>
      <c r="S4351" s="181">
        <v>6722.6640556117281</v>
      </c>
      <c r="T4351" s="181">
        <v>6753.3872546282073</v>
      </c>
      <c r="U4351" s="181">
        <v>6780.6055351014165</v>
      </c>
      <c r="V4351" s="181">
        <v>6804.7403564285023</v>
      </c>
      <c r="W4351" s="181">
        <v>6826.0573787245376</v>
      </c>
      <c r="X4351" s="181">
        <v>6844.7728579993</v>
      </c>
      <c r="Y4351" s="181">
        <v>6860.7107828020444</v>
      </c>
    </row>
    <row r="4352" spans="1:25" x14ac:dyDescent="0.25">
      <c r="A4352" s="178" t="s">
        <v>3452</v>
      </c>
      <c r="B4352" s="178" t="s">
        <v>3764</v>
      </c>
      <c r="C4352" s="178" t="s">
        <v>755</v>
      </c>
      <c r="D4352" s="178" t="s">
        <v>3767</v>
      </c>
      <c r="E4352" s="181">
        <v>26402.720635970338</v>
      </c>
      <c r="F4352" s="181">
        <v>27323.682215683097</v>
      </c>
      <c r="G4352" s="181">
        <v>28093.571531223235</v>
      </c>
      <c r="H4352" s="181">
        <v>28756.066489412737</v>
      </c>
      <c r="I4352" s="181">
        <v>29332.375817711119</v>
      </c>
      <c r="J4352" s="182">
        <v>29837.783713379664</v>
      </c>
      <c r="K4352" s="181">
        <v>30284.863212596447</v>
      </c>
      <c r="L4352" s="181">
        <v>30684.016094166709</v>
      </c>
      <c r="M4352" s="181">
        <v>31042.381653825392</v>
      </c>
      <c r="N4352" s="181">
        <v>31365.126697112963</v>
      </c>
      <c r="O4352" s="181">
        <v>31656.26710330433</v>
      </c>
      <c r="P4352" s="181">
        <v>31920.683359989587</v>
      </c>
      <c r="Q4352" s="181">
        <v>32162.650392806208</v>
      </c>
      <c r="R4352" s="181">
        <v>32383.842284011789</v>
      </c>
      <c r="S4352" s="181">
        <v>32586.149191289707</v>
      </c>
      <c r="T4352" s="181">
        <v>32770.398313441983</v>
      </c>
      <c r="U4352" s="181">
        <v>32937.981407073719</v>
      </c>
      <c r="V4352" s="181">
        <v>33090.893434329351</v>
      </c>
      <c r="W4352" s="181">
        <v>33230.37962972797</v>
      </c>
      <c r="X4352" s="181">
        <v>33357.449939557417</v>
      </c>
      <c r="Y4352" s="181">
        <v>33471.20501736056</v>
      </c>
    </row>
    <row r="4353" spans="1:25" x14ac:dyDescent="0.25">
      <c r="A4353" s="178" t="s">
        <v>3452</v>
      </c>
      <c r="B4353" s="178" t="s">
        <v>3764</v>
      </c>
      <c r="C4353" s="178" t="s">
        <v>240</v>
      </c>
      <c r="D4353" s="178" t="s">
        <v>241</v>
      </c>
      <c r="E4353" s="181">
        <v>7216.8659602605976</v>
      </c>
      <c r="F4353" s="181">
        <v>7539.475586264306</v>
      </c>
      <c r="G4353" s="181">
        <v>7825.4770654436998</v>
      </c>
      <c r="H4353" s="181">
        <v>8086.0291475139175</v>
      </c>
      <c r="I4353" s="181">
        <v>8326.3568328979745</v>
      </c>
      <c r="J4353" s="182">
        <v>8550.2004172108136</v>
      </c>
      <c r="K4353" s="181">
        <v>8760.6696581892938</v>
      </c>
      <c r="L4353" s="181">
        <v>8960.3679690053214</v>
      </c>
      <c r="M4353" s="181">
        <v>9151.0437575101096</v>
      </c>
      <c r="N4353" s="181">
        <v>9333.931277882506</v>
      </c>
      <c r="O4353" s="181">
        <v>9509.9713688692464</v>
      </c>
      <c r="P4353" s="181">
        <v>9680.4075753101515</v>
      </c>
      <c r="Q4353" s="181">
        <v>9846.3495090260931</v>
      </c>
      <c r="R4353" s="181">
        <v>10008.148671734461</v>
      </c>
      <c r="S4353" s="181">
        <v>10166.240253200731</v>
      </c>
      <c r="T4353" s="181">
        <v>10320.743920612425</v>
      </c>
      <c r="U4353" s="181">
        <v>10471.965850021177</v>
      </c>
      <c r="V4353" s="181">
        <v>10620.419834657701</v>
      </c>
      <c r="W4353" s="181">
        <v>10766.398483779431</v>
      </c>
      <c r="X4353" s="181">
        <v>10910.130487718505</v>
      </c>
      <c r="Y4353" s="181">
        <v>11051.224584556789</v>
      </c>
    </row>
    <row r="4354" spans="1:25" x14ac:dyDescent="0.25">
      <c r="A4354" s="178" t="s">
        <v>3452</v>
      </c>
      <c r="B4354" s="178" t="s">
        <v>3768</v>
      </c>
      <c r="C4354" s="178" t="s">
        <v>565</v>
      </c>
      <c r="D4354" s="178" t="s">
        <v>566</v>
      </c>
      <c r="E4354" s="181">
        <v>1121.4098423124046</v>
      </c>
      <c r="F4354" s="181">
        <v>1121.1145459308555</v>
      </c>
      <c r="G4354" s="181">
        <v>1121.9910390948678</v>
      </c>
      <c r="H4354" s="181">
        <v>1124.1914001442531</v>
      </c>
      <c r="I4354" s="181">
        <v>1127.31850355651</v>
      </c>
      <c r="J4354" s="182">
        <v>1131.0360647400526</v>
      </c>
      <c r="K4354" s="181">
        <v>1135.104598775474</v>
      </c>
      <c r="L4354" s="181">
        <v>1139.3638405808049</v>
      </c>
      <c r="M4354" s="181">
        <v>1143.6628146886592</v>
      </c>
      <c r="N4354" s="181">
        <v>1147.8776780777193</v>
      </c>
      <c r="O4354" s="181">
        <v>1151.9236630034707</v>
      </c>
      <c r="P4354" s="181">
        <v>1155.7953707766408</v>
      </c>
      <c r="Q4354" s="181">
        <v>1159.5063046932582</v>
      </c>
      <c r="R4354" s="181">
        <v>1163.0192155477282</v>
      </c>
      <c r="S4354" s="181">
        <v>1166.3411447952981</v>
      </c>
      <c r="T4354" s="181">
        <v>1169.5357248810967</v>
      </c>
      <c r="U4354" s="181">
        <v>1172.6127602657787</v>
      </c>
      <c r="V4354" s="181">
        <v>1175.5347459760926</v>
      </c>
      <c r="W4354" s="181">
        <v>1178.3237262327241</v>
      </c>
      <c r="X4354" s="181">
        <v>1181.010589879455</v>
      </c>
      <c r="Y4354" s="181">
        <v>1183.6380570051069</v>
      </c>
    </row>
    <row r="4355" spans="1:25" x14ac:dyDescent="0.25">
      <c r="A4355" s="178" t="s">
        <v>3452</v>
      </c>
      <c r="B4355" s="178" t="s">
        <v>3769</v>
      </c>
      <c r="C4355" s="178" t="s">
        <v>565</v>
      </c>
      <c r="D4355" s="178" t="s">
        <v>566</v>
      </c>
      <c r="E4355" s="181">
        <v>733.70294636215579</v>
      </c>
      <c r="F4355" s="181">
        <v>726.71518198738238</v>
      </c>
      <c r="G4355" s="181">
        <v>720.90605845341452</v>
      </c>
      <c r="H4355" s="181">
        <v>716.29335053871819</v>
      </c>
      <c r="I4355" s="181">
        <v>712.59760301093047</v>
      </c>
      <c r="J4355" s="182">
        <v>709.60476959379628</v>
      </c>
      <c r="K4355" s="181">
        <v>707.1680027345426</v>
      </c>
      <c r="L4355" s="181">
        <v>705.18541898102251</v>
      </c>
      <c r="M4355" s="181">
        <v>703.56260977238139</v>
      </c>
      <c r="N4355" s="181">
        <v>702.23521425323975</v>
      </c>
      <c r="O4355" s="181">
        <v>701.11054438048359</v>
      </c>
      <c r="P4355" s="181">
        <v>700.14093021898373</v>
      </c>
      <c r="Q4355" s="181">
        <v>699.28356628910842</v>
      </c>
      <c r="R4355" s="181">
        <v>698.45409065468766</v>
      </c>
      <c r="S4355" s="181">
        <v>697.56987120860788</v>
      </c>
      <c r="T4355" s="181">
        <v>696.58435662360648</v>
      </c>
      <c r="U4355" s="181">
        <v>695.51726608639649</v>
      </c>
      <c r="V4355" s="181">
        <v>694.36525810084436</v>
      </c>
      <c r="W4355" s="181">
        <v>693.08987016237097</v>
      </c>
      <c r="X4355" s="181">
        <v>691.64990743083195</v>
      </c>
      <c r="Y4355" s="181">
        <v>690.0383280176527</v>
      </c>
    </row>
    <row r="4356" spans="1:25" x14ac:dyDescent="0.25">
      <c r="A4356" s="178" t="s">
        <v>3452</v>
      </c>
      <c r="B4356" s="178" t="s">
        <v>3770</v>
      </c>
      <c r="C4356" s="178" t="s">
        <v>565</v>
      </c>
      <c r="D4356" s="178" t="s">
        <v>566</v>
      </c>
      <c r="E4356" s="181">
        <v>852.0306996142607</v>
      </c>
      <c r="F4356" s="181">
        <v>842.77500567870686</v>
      </c>
      <c r="G4356" s="181">
        <v>835.00610288538735</v>
      </c>
      <c r="H4356" s="181">
        <v>828.88468938114852</v>
      </c>
      <c r="I4356" s="181">
        <v>824.12740811003334</v>
      </c>
      <c r="J4356" s="182">
        <v>820.51825811922959</v>
      </c>
      <c r="K4356" s="181">
        <v>817.89079158049287</v>
      </c>
      <c r="L4356" s="181">
        <v>816.11588419319958</v>
      </c>
      <c r="M4356" s="181">
        <v>815.05325693231441</v>
      </c>
      <c r="N4356" s="181">
        <v>814.60419210384657</v>
      </c>
      <c r="O4356" s="181">
        <v>814.67355307052446</v>
      </c>
      <c r="P4356" s="181">
        <v>815.21100487253398</v>
      </c>
      <c r="Q4356" s="181">
        <v>816.17260718953435</v>
      </c>
      <c r="R4356" s="181">
        <v>817.46276721719755</v>
      </c>
      <c r="S4356" s="181">
        <v>819.00452442686048</v>
      </c>
      <c r="T4356" s="181">
        <v>820.75137606177691</v>
      </c>
      <c r="U4356" s="181">
        <v>822.61356735200104</v>
      </c>
      <c r="V4356" s="181">
        <v>824.47898117698799</v>
      </c>
      <c r="W4356" s="181">
        <v>826.31456024283716</v>
      </c>
      <c r="X4356" s="181">
        <v>828.08040088167081</v>
      </c>
      <c r="Y4356" s="181">
        <v>829.7566990183642</v>
      </c>
    </row>
    <row r="4357" spans="1:25" x14ac:dyDescent="0.25">
      <c r="A4357" s="178" t="s">
        <v>3452</v>
      </c>
      <c r="B4357" s="178" t="s">
        <v>3771</v>
      </c>
      <c r="C4357" s="178" t="s">
        <v>565</v>
      </c>
      <c r="D4357" s="178" t="s">
        <v>566</v>
      </c>
      <c r="E4357" s="181">
        <v>894.77384129196412</v>
      </c>
      <c r="F4357" s="181">
        <v>883.21469723235441</v>
      </c>
      <c r="G4357" s="181">
        <v>873.908379754169</v>
      </c>
      <c r="H4357" s="181">
        <v>866.69868713969322</v>
      </c>
      <c r="I4357" s="181">
        <v>861.13189486377803</v>
      </c>
      <c r="J4357" s="182">
        <v>856.87541899836742</v>
      </c>
      <c r="K4357" s="181">
        <v>853.69481553292735</v>
      </c>
      <c r="L4357" s="181">
        <v>851.42792691302395</v>
      </c>
      <c r="M4357" s="181">
        <v>849.92194783509376</v>
      </c>
      <c r="N4357" s="181">
        <v>849.08150403344507</v>
      </c>
      <c r="O4357" s="181">
        <v>848.83832897950788</v>
      </c>
      <c r="P4357" s="181">
        <v>849.17199395296825</v>
      </c>
      <c r="Q4357" s="181">
        <v>850.06772594598499</v>
      </c>
      <c r="R4357" s="181">
        <v>851.45215221215619</v>
      </c>
      <c r="S4357" s="181">
        <v>853.27905888880605</v>
      </c>
      <c r="T4357" s="181">
        <v>855.5240923177098</v>
      </c>
      <c r="U4357" s="181">
        <v>858.08147869862512</v>
      </c>
      <c r="V4357" s="181">
        <v>860.81803931535819</v>
      </c>
      <c r="W4357" s="181">
        <v>863.69173149202959</v>
      </c>
      <c r="X4357" s="181">
        <v>866.64828798646909</v>
      </c>
      <c r="Y4357" s="181">
        <v>869.63622608519995</v>
      </c>
    </row>
    <row r="4358" spans="1:25" x14ac:dyDescent="0.25">
      <c r="A4358" s="178" t="s">
        <v>3452</v>
      </c>
      <c r="B4358" s="178" t="s">
        <v>3772</v>
      </c>
      <c r="C4358" s="178" t="s">
        <v>565</v>
      </c>
      <c r="D4358" s="178" t="s">
        <v>566</v>
      </c>
      <c r="E4358" s="181">
        <v>2174.0009350551331</v>
      </c>
      <c r="F4358" s="181">
        <v>2157.716182155847</v>
      </c>
      <c r="G4358" s="181">
        <v>2146.7796005800883</v>
      </c>
      <c r="H4358" s="181">
        <v>2141.4216342459031</v>
      </c>
      <c r="I4358" s="181">
        <v>2140.5174611509319</v>
      </c>
      <c r="J4358" s="182">
        <v>2143.1840846060504</v>
      </c>
      <c r="K4358" s="181">
        <v>2148.7635256711478</v>
      </c>
      <c r="L4358" s="181">
        <v>2156.7477890415153</v>
      </c>
      <c r="M4358" s="181">
        <v>2166.6496198970121</v>
      </c>
      <c r="N4358" s="181">
        <v>2178.1748885257502</v>
      </c>
      <c r="O4358" s="181">
        <v>2191.0638361202859</v>
      </c>
      <c r="P4358" s="181">
        <v>2205.1720360829754</v>
      </c>
      <c r="Q4358" s="181">
        <v>2220.3698952179411</v>
      </c>
      <c r="R4358" s="181">
        <v>2236.4255132084572</v>
      </c>
      <c r="S4358" s="181">
        <v>2253.2621405147011</v>
      </c>
      <c r="T4358" s="181">
        <v>2270.9132606641797</v>
      </c>
      <c r="U4358" s="181">
        <v>2288.9909190054841</v>
      </c>
      <c r="V4358" s="181">
        <v>2307.0427914589604</v>
      </c>
      <c r="W4358" s="181">
        <v>2325.0277961069969</v>
      </c>
      <c r="X4358" s="181">
        <v>2342.9418886261788</v>
      </c>
      <c r="Y4358" s="181">
        <v>2360.7417944860026</v>
      </c>
    </row>
    <row r="4359" spans="1:25" x14ac:dyDescent="0.25">
      <c r="A4359" s="178" t="s">
        <v>3452</v>
      </c>
      <c r="B4359" s="178" t="s">
        <v>3773</v>
      </c>
      <c r="C4359" s="178" t="s">
        <v>218</v>
      </c>
      <c r="D4359" s="178" t="s">
        <v>3774</v>
      </c>
      <c r="E4359" s="181">
        <v>13945.963562512803</v>
      </c>
      <c r="F4359" s="181">
        <v>14123.251530762642</v>
      </c>
      <c r="G4359" s="181">
        <v>14268.574368676005</v>
      </c>
      <c r="H4359" s="181">
        <v>14396.886805139124</v>
      </c>
      <c r="I4359" s="181">
        <v>14511.659577568047</v>
      </c>
      <c r="J4359" s="182">
        <v>14614.722938177514</v>
      </c>
      <c r="K4359" s="181">
        <v>14707.63232469381</v>
      </c>
      <c r="L4359" s="181">
        <v>14791.806550643554</v>
      </c>
      <c r="M4359" s="181">
        <v>14867.822957428207</v>
      </c>
      <c r="N4359" s="181">
        <v>14935.928547689578</v>
      </c>
      <c r="O4359" s="181">
        <v>14996.391726889849</v>
      </c>
      <c r="P4359" s="181">
        <v>15050.172846963244</v>
      </c>
      <c r="Q4359" s="181">
        <v>15098.173325190293</v>
      </c>
      <c r="R4359" s="181">
        <v>15140.279988704473</v>
      </c>
      <c r="S4359" s="181">
        <v>15176.735829930982</v>
      </c>
      <c r="T4359" s="181">
        <v>15207.677734838431</v>
      </c>
      <c r="U4359" s="181">
        <v>15233.006642084183</v>
      </c>
      <c r="V4359" s="181">
        <v>15252.75066636148</v>
      </c>
      <c r="W4359" s="181">
        <v>15267.176588531791</v>
      </c>
      <c r="X4359" s="181">
        <v>15276.563462142019</v>
      </c>
      <c r="Y4359" s="181">
        <v>15280.546263059381</v>
      </c>
    </row>
    <row r="4360" spans="1:25" x14ac:dyDescent="0.25">
      <c r="A4360" s="178" t="s">
        <v>3452</v>
      </c>
      <c r="B4360" s="178" t="s">
        <v>3773</v>
      </c>
      <c r="C4360" s="178" t="s">
        <v>508</v>
      </c>
      <c r="D4360" s="178" t="s">
        <v>3775</v>
      </c>
      <c r="E4360" s="181">
        <v>2079.9204699370575</v>
      </c>
      <c r="F4360" s="181">
        <v>2159.9012488286276</v>
      </c>
      <c r="G4360" s="181">
        <v>2237.5913971758905</v>
      </c>
      <c r="H4360" s="181">
        <v>2315.1001829773504</v>
      </c>
      <c r="I4360" s="181">
        <v>2392.8709645053186</v>
      </c>
      <c r="J4360" s="182">
        <v>2471.1197020140744</v>
      </c>
      <c r="K4360" s="181">
        <v>2550.0398069070525</v>
      </c>
      <c r="L4360" s="181">
        <v>2629.8223544339144</v>
      </c>
      <c r="M4360" s="181">
        <v>2710.5259783750066</v>
      </c>
      <c r="N4360" s="181">
        <v>2792.1543291442235</v>
      </c>
      <c r="O4360" s="181">
        <v>2874.7161369255814</v>
      </c>
      <c r="P4360" s="181">
        <v>2958.3576518054701</v>
      </c>
      <c r="Q4360" s="181">
        <v>3043.2287265651535</v>
      </c>
      <c r="R4360" s="181">
        <v>3129.2848206711733</v>
      </c>
      <c r="S4360" s="181">
        <v>3216.5518785453551</v>
      </c>
      <c r="T4360" s="181">
        <v>3305.0351691542573</v>
      </c>
      <c r="U4360" s="181">
        <v>3394.6876044502528</v>
      </c>
      <c r="V4360" s="181">
        <v>3485.4860820070235</v>
      </c>
      <c r="W4360" s="181">
        <v>3577.4610131737122</v>
      </c>
      <c r="X4360" s="181">
        <v>3670.6489171229691</v>
      </c>
      <c r="Y4360" s="181">
        <v>3764.931320431976</v>
      </c>
    </row>
    <row r="4361" spans="1:25" x14ac:dyDescent="0.25">
      <c r="A4361" s="178" t="s">
        <v>3452</v>
      </c>
      <c r="B4361" s="178" t="s">
        <v>3773</v>
      </c>
      <c r="C4361" s="178" t="s">
        <v>246</v>
      </c>
      <c r="D4361" s="178" t="s">
        <v>3776</v>
      </c>
      <c r="E4361" s="181">
        <v>2695.4383356117182</v>
      </c>
      <c r="F4361" s="181">
        <v>2707.4023384857392</v>
      </c>
      <c r="G4361" s="181">
        <v>2712.9133347522993</v>
      </c>
      <c r="H4361" s="181">
        <v>2714.9457651856974</v>
      </c>
      <c r="I4361" s="181">
        <v>2714.2314693339276</v>
      </c>
      <c r="J4361" s="182">
        <v>2711.1754130301147</v>
      </c>
      <c r="K4361" s="181">
        <v>2706.1198470339832</v>
      </c>
      <c r="L4361" s="181">
        <v>2699.3718319589821</v>
      </c>
      <c r="M4361" s="181">
        <v>2691.0768825128612</v>
      </c>
      <c r="N4361" s="181">
        <v>2681.317131897667</v>
      </c>
      <c r="O4361" s="181">
        <v>2670.1764622691771</v>
      </c>
      <c r="P4361" s="181">
        <v>2657.8588048888437</v>
      </c>
      <c r="Q4361" s="181">
        <v>2644.5516660582598</v>
      </c>
      <c r="R4361" s="181">
        <v>2630.2606473787632</v>
      </c>
      <c r="S4361" s="181">
        <v>2615.0529483047831</v>
      </c>
      <c r="T4361" s="181">
        <v>2598.97584995233</v>
      </c>
      <c r="U4361" s="181">
        <v>2582.0354811021739</v>
      </c>
      <c r="V4361" s="181">
        <v>2564.2595204517206</v>
      </c>
      <c r="W4361" s="181">
        <v>2545.7149075378034</v>
      </c>
      <c r="X4361" s="181">
        <v>2526.4687840133242</v>
      </c>
      <c r="Y4361" s="181">
        <v>2506.4807838494321</v>
      </c>
    </row>
    <row r="4362" spans="1:25" x14ac:dyDescent="0.25">
      <c r="A4362" s="178" t="s">
        <v>3452</v>
      </c>
      <c r="B4362" s="178" t="s">
        <v>3773</v>
      </c>
      <c r="C4362" s="178" t="s">
        <v>240</v>
      </c>
      <c r="D4362" s="178" t="s">
        <v>241</v>
      </c>
      <c r="E4362" s="181">
        <v>25975.057745333492</v>
      </c>
      <c r="F4362" s="181">
        <v>26366.051119643889</v>
      </c>
      <c r="G4362" s="181">
        <v>26701.259417895075</v>
      </c>
      <c r="H4362" s="181">
        <v>27008.36322121794</v>
      </c>
      <c r="I4362" s="181">
        <v>27293.70042784842</v>
      </c>
      <c r="J4362" s="182">
        <v>27560.568388324496</v>
      </c>
      <c r="K4362" s="181">
        <v>27811.770124067276</v>
      </c>
      <c r="L4362" s="181">
        <v>28049.87232194344</v>
      </c>
      <c r="M4362" s="181">
        <v>28275.863839525024</v>
      </c>
      <c r="N4362" s="181">
        <v>28490.109305009555</v>
      </c>
      <c r="O4362" s="181">
        <v>28693.013512476482</v>
      </c>
      <c r="P4362" s="181">
        <v>28886.309534114269</v>
      </c>
      <c r="Q4362" s="181">
        <v>29071.634741751946</v>
      </c>
      <c r="R4362" s="181">
        <v>29248.684388441558</v>
      </c>
      <c r="S4362" s="181">
        <v>29417.837129910196</v>
      </c>
      <c r="T4362" s="181">
        <v>29579.267596734109</v>
      </c>
      <c r="U4362" s="181">
        <v>29732.689739552399</v>
      </c>
      <c r="V4362" s="181">
        <v>29878.060094751923</v>
      </c>
      <c r="W4362" s="181">
        <v>30015.801356371088</v>
      </c>
      <c r="X4362" s="181">
        <v>30146.364397093232</v>
      </c>
      <c r="Y4362" s="181">
        <v>30268.928993499449</v>
      </c>
    </row>
    <row r="4363" spans="1:25" x14ac:dyDescent="0.25">
      <c r="A4363" s="178" t="s">
        <v>3452</v>
      </c>
      <c r="B4363" s="178" t="s">
        <v>3777</v>
      </c>
      <c r="C4363" s="178" t="s">
        <v>218</v>
      </c>
      <c r="D4363" s="178" t="s">
        <v>3778</v>
      </c>
      <c r="E4363" s="181">
        <v>2843.1483944792512</v>
      </c>
      <c r="F4363" s="181">
        <v>2772.3084704643479</v>
      </c>
      <c r="G4363" s="181">
        <v>2702.1013356551562</v>
      </c>
      <c r="H4363" s="181">
        <v>2634.1159793668526</v>
      </c>
      <c r="I4363" s="181">
        <v>2567.9491679901994</v>
      </c>
      <c r="J4363" s="182">
        <v>2503.171011621585</v>
      </c>
      <c r="K4363" s="181">
        <v>2439.4986261339468</v>
      </c>
      <c r="L4363" s="181">
        <v>2376.7710643127089</v>
      </c>
      <c r="M4363" s="181">
        <v>2314.7972187861715</v>
      </c>
      <c r="N4363" s="181">
        <v>2253.4206958227383</v>
      </c>
      <c r="O4363" s="181">
        <v>2192.5628571972452</v>
      </c>
      <c r="P4363" s="181">
        <v>2132.2822600644899</v>
      </c>
      <c r="Q4363" s="181">
        <v>2072.6435359759548</v>
      </c>
      <c r="R4363" s="181">
        <v>2013.5990024591993</v>
      </c>
      <c r="S4363" s="181">
        <v>1955.1954813316033</v>
      </c>
      <c r="T4363" s="181">
        <v>1897.5442318671194</v>
      </c>
      <c r="U4363" s="181">
        <v>1840.6217373960492</v>
      </c>
      <c r="V4363" s="181">
        <v>1784.3688987235214</v>
      </c>
      <c r="W4363" s="181">
        <v>1728.854001994624</v>
      </c>
      <c r="X4363" s="181">
        <v>1674.1653912719428</v>
      </c>
      <c r="Y4363" s="181">
        <v>1620.3697385640664</v>
      </c>
    </row>
    <row r="4364" spans="1:25" x14ac:dyDescent="0.25">
      <c r="A4364" s="178" t="s">
        <v>3452</v>
      </c>
      <c r="B4364" s="178" t="s">
        <v>3777</v>
      </c>
      <c r="C4364" s="178" t="s">
        <v>1319</v>
      </c>
      <c r="D4364" s="178" t="s">
        <v>3779</v>
      </c>
      <c r="E4364" s="181">
        <v>3132.35116812972</v>
      </c>
      <c r="F4364" s="181">
        <v>3161.3718468123034</v>
      </c>
      <c r="G4364" s="181">
        <v>3189.324976716548</v>
      </c>
      <c r="H4364" s="181">
        <v>3218.0674835609866</v>
      </c>
      <c r="I4364" s="181">
        <v>3247.2056147818967</v>
      </c>
      <c r="J4364" s="182">
        <v>3276.2497410501478</v>
      </c>
      <c r="K4364" s="181">
        <v>3304.8379500856809</v>
      </c>
      <c r="L4364" s="181">
        <v>3332.7294187939247</v>
      </c>
      <c r="M4364" s="181">
        <v>3359.6092458104367</v>
      </c>
      <c r="N4364" s="181">
        <v>3385.1756390847031</v>
      </c>
      <c r="O4364" s="181">
        <v>3409.2126662676774</v>
      </c>
      <c r="P4364" s="181">
        <v>3431.7042032478348</v>
      </c>
      <c r="Q4364" s="181">
        <v>3452.6525918218063</v>
      </c>
      <c r="R4364" s="181">
        <v>3471.8772733343376</v>
      </c>
      <c r="S4364" s="181">
        <v>3489.3511342243037</v>
      </c>
      <c r="T4364" s="181">
        <v>3505.1734252557198</v>
      </c>
      <c r="U4364" s="181">
        <v>3519.2106339960374</v>
      </c>
      <c r="V4364" s="181">
        <v>3531.2500548613052</v>
      </c>
      <c r="W4364" s="181">
        <v>3541.3207072288287</v>
      </c>
      <c r="X4364" s="181">
        <v>3549.5100608683315</v>
      </c>
      <c r="Y4364" s="181">
        <v>3555.8815671241719</v>
      </c>
    </row>
    <row r="4365" spans="1:25" x14ac:dyDescent="0.25">
      <c r="A4365" s="178" t="s">
        <v>3452</v>
      </c>
      <c r="B4365" s="178" t="s">
        <v>3777</v>
      </c>
      <c r="C4365" s="178" t="s">
        <v>240</v>
      </c>
      <c r="D4365" s="178" t="s">
        <v>241</v>
      </c>
      <c r="E4365" s="181">
        <v>4707.6916288243474</v>
      </c>
      <c r="F4365" s="181">
        <v>4816.2660752770362</v>
      </c>
      <c r="G4365" s="181">
        <v>4925.2807598488625</v>
      </c>
      <c r="H4365" s="181">
        <v>5037.6117461958847</v>
      </c>
      <c r="I4365" s="181">
        <v>5152.7214176828165</v>
      </c>
      <c r="J4365" s="182">
        <v>5269.8857650676919</v>
      </c>
      <c r="K4365" s="181">
        <v>5388.547288188025</v>
      </c>
      <c r="L4365" s="181">
        <v>5508.3168308121385</v>
      </c>
      <c r="M4365" s="181">
        <v>5628.6591834461206</v>
      </c>
      <c r="N4365" s="181">
        <v>5749.0319173577191</v>
      </c>
      <c r="O4365" s="181">
        <v>5869.0111424658398</v>
      </c>
      <c r="P4365" s="181">
        <v>5988.4994666747116</v>
      </c>
      <c r="Q4365" s="181">
        <v>6107.428311429524</v>
      </c>
      <c r="R4365" s="181">
        <v>6225.398966396835</v>
      </c>
      <c r="S4365" s="181">
        <v>6342.2714638068283</v>
      </c>
      <c r="T4365" s="181">
        <v>6458.1330834441696</v>
      </c>
      <c r="U4365" s="181">
        <v>6572.6433827275423</v>
      </c>
      <c r="V4365" s="181">
        <v>6685.2954852178154</v>
      </c>
      <c r="W4365" s="181">
        <v>6796.0211589072824</v>
      </c>
      <c r="X4365" s="181">
        <v>6904.8651728281702</v>
      </c>
      <c r="Y4365" s="181">
        <v>7011.8304647999767</v>
      </c>
    </row>
    <row r="4366" spans="1:25" x14ac:dyDescent="0.25">
      <c r="A4366" s="178" t="s">
        <v>3452</v>
      </c>
      <c r="B4366" s="178" t="s">
        <v>3780</v>
      </c>
      <c r="C4366" s="178" t="s">
        <v>565</v>
      </c>
      <c r="D4366" s="178" t="s">
        <v>566</v>
      </c>
      <c r="E4366" s="181">
        <v>5049.4575400510003</v>
      </c>
      <c r="F4366" s="181">
        <v>5045.7982569778997</v>
      </c>
      <c r="G4366" s="181">
        <v>5046.8575042596849</v>
      </c>
      <c r="H4366" s="181">
        <v>5054.4918687730878</v>
      </c>
      <c r="I4366" s="181">
        <v>5067.3207675625672</v>
      </c>
      <c r="J4366" s="182">
        <v>5084.100230353245</v>
      </c>
      <c r="K4366" s="181">
        <v>5103.9303260600354</v>
      </c>
      <c r="L4366" s="181">
        <v>5126.2255024352989</v>
      </c>
      <c r="M4366" s="181">
        <v>5150.3578194242964</v>
      </c>
      <c r="N4366" s="181">
        <v>5175.8583982601422</v>
      </c>
      <c r="O4366" s="181">
        <v>5202.4211438425236</v>
      </c>
      <c r="P4366" s="181">
        <v>5230.0370038807596</v>
      </c>
      <c r="Q4366" s="181">
        <v>5258.7211170718692</v>
      </c>
      <c r="R4366" s="181">
        <v>5288.1878453670452</v>
      </c>
      <c r="S4366" s="181">
        <v>5318.4282304032131</v>
      </c>
      <c r="T4366" s="181">
        <v>5349.6884392062393</v>
      </c>
      <c r="U4366" s="181">
        <v>5381.3268202320596</v>
      </c>
      <c r="V4366" s="181">
        <v>5412.5143021060876</v>
      </c>
      <c r="W4366" s="181">
        <v>5443.2850538408229</v>
      </c>
      <c r="X4366" s="181">
        <v>5473.7418277277038</v>
      </c>
      <c r="Y4366" s="181">
        <v>5503.9922230559359</v>
      </c>
    </row>
    <row r="4367" spans="1:25" x14ac:dyDescent="0.25">
      <c r="A4367" s="178" t="s">
        <v>3452</v>
      </c>
      <c r="B4367" s="178" t="s">
        <v>3781</v>
      </c>
      <c r="C4367" s="178" t="s">
        <v>218</v>
      </c>
      <c r="D4367" s="178" t="s">
        <v>3782</v>
      </c>
      <c r="E4367" s="181">
        <v>7556.5701281683332</v>
      </c>
      <c r="F4367" s="181">
        <v>7516.4421254614526</v>
      </c>
      <c r="G4367" s="181">
        <v>7482.0543056128527</v>
      </c>
      <c r="H4367" s="181">
        <v>7455.4006879331901</v>
      </c>
      <c r="I4367" s="181">
        <v>7434.3598134043796</v>
      </c>
      <c r="J4367" s="182">
        <v>7417.0015307340718</v>
      </c>
      <c r="K4367" s="181">
        <v>7401.9991125042779</v>
      </c>
      <c r="L4367" s="181">
        <v>7388.4769562435631</v>
      </c>
      <c r="M4367" s="181">
        <v>7375.5595380339846</v>
      </c>
      <c r="N4367" s="181">
        <v>7362.5436605865134</v>
      </c>
      <c r="O4367" s="181">
        <v>7348.9480437937009</v>
      </c>
      <c r="P4367" s="181">
        <v>7334.7672639825641</v>
      </c>
      <c r="Q4367" s="181">
        <v>7320.097490839531</v>
      </c>
      <c r="R4367" s="181">
        <v>7304.6442197769466</v>
      </c>
      <c r="S4367" s="181">
        <v>7288.2864222100507</v>
      </c>
      <c r="T4367" s="181">
        <v>7270.6420258208973</v>
      </c>
      <c r="U4367" s="181">
        <v>7251.6088899506076</v>
      </c>
      <c r="V4367" s="181">
        <v>7231.4112200592926</v>
      </c>
      <c r="W4367" s="181">
        <v>7210.0575381165936</v>
      </c>
      <c r="X4367" s="181">
        <v>7187.5062402233225</v>
      </c>
      <c r="Y4367" s="181">
        <v>7163.1755476894286</v>
      </c>
    </row>
    <row r="4368" spans="1:25" x14ac:dyDescent="0.25">
      <c r="A4368" s="178" t="s">
        <v>3452</v>
      </c>
      <c r="B4368" s="178" t="s">
        <v>3781</v>
      </c>
      <c r="C4368" s="178" t="s">
        <v>240</v>
      </c>
      <c r="D4368" s="178" t="s">
        <v>241</v>
      </c>
      <c r="E4368" s="181">
        <v>6652.7470648610069</v>
      </c>
      <c r="F4368" s="181">
        <v>6678.4473428782367</v>
      </c>
      <c r="G4368" s="181">
        <v>6709.3702597776164</v>
      </c>
      <c r="H4368" s="181">
        <v>6747.460222304202</v>
      </c>
      <c r="I4368" s="181">
        <v>6790.9727774445882</v>
      </c>
      <c r="J4368" s="182">
        <v>6838.2722049574541</v>
      </c>
      <c r="K4368" s="181">
        <v>6888.2211997711902</v>
      </c>
      <c r="L4368" s="181">
        <v>6940.0622027302743</v>
      </c>
      <c r="M4368" s="181">
        <v>6993.0083139063681</v>
      </c>
      <c r="N4368" s="181">
        <v>7046.4072543804978</v>
      </c>
      <c r="O4368" s="181">
        <v>7099.7961465150493</v>
      </c>
      <c r="P4368" s="181">
        <v>7153.1585610841648</v>
      </c>
      <c r="Q4368" s="181">
        <v>7206.5775462725924</v>
      </c>
      <c r="R4368" s="181">
        <v>7259.7511281768866</v>
      </c>
      <c r="S4368" s="181">
        <v>7312.5399330394011</v>
      </c>
      <c r="T4368" s="181">
        <v>7364.5350331463223</v>
      </c>
      <c r="U4368" s="181">
        <v>7415.5983471591626</v>
      </c>
      <c r="V4368" s="181">
        <v>7465.9238460048773</v>
      </c>
      <c r="W4368" s="181">
        <v>7515.4886323950323</v>
      </c>
      <c r="X4368" s="181">
        <v>7564.2165833204672</v>
      </c>
      <c r="Y4368" s="181">
        <v>7611.4550788768001</v>
      </c>
    </row>
    <row r="4369" spans="1:25" x14ac:dyDescent="0.25">
      <c r="A4369" s="178" t="s">
        <v>3452</v>
      </c>
      <c r="B4369" s="178" t="s">
        <v>3783</v>
      </c>
      <c r="C4369" s="178" t="s">
        <v>565</v>
      </c>
      <c r="D4369" s="178" t="s">
        <v>566</v>
      </c>
      <c r="E4369" s="181">
        <v>1201.0511235749984</v>
      </c>
      <c r="F4369" s="181">
        <v>1211.6334273497946</v>
      </c>
      <c r="G4369" s="181">
        <v>1221.6002586494133</v>
      </c>
      <c r="H4369" s="181">
        <v>1231.847050223671</v>
      </c>
      <c r="I4369" s="181">
        <v>1242.3093319723116</v>
      </c>
      <c r="J4369" s="182">
        <v>1252.8596792838628</v>
      </c>
      <c r="K4369" s="181">
        <v>1263.4107495814305</v>
      </c>
      <c r="L4369" s="181">
        <v>1273.9138134381171</v>
      </c>
      <c r="M4369" s="181">
        <v>1284.2997617548265</v>
      </c>
      <c r="N4369" s="181">
        <v>1294.4788942618882</v>
      </c>
      <c r="O4369" s="181">
        <v>1304.3992165156967</v>
      </c>
      <c r="P4369" s="181">
        <v>1314.0909126364318</v>
      </c>
      <c r="Q4369" s="181">
        <v>1323.5996532484053</v>
      </c>
      <c r="R4369" s="181">
        <v>1332.9041301217521</v>
      </c>
      <c r="S4369" s="181">
        <v>1342.0413201552369</v>
      </c>
      <c r="T4369" s="181">
        <v>1351.0185658857572</v>
      </c>
      <c r="U4369" s="181">
        <v>1359.7494582359602</v>
      </c>
      <c r="V4369" s="181">
        <v>1368.1923689538332</v>
      </c>
      <c r="W4369" s="181">
        <v>1376.3953948088729</v>
      </c>
      <c r="X4369" s="181">
        <v>1384.425833987191</v>
      </c>
      <c r="Y4369" s="181">
        <v>1392.2469722556823</v>
      </c>
    </row>
    <row r="4370" spans="1:25" x14ac:dyDescent="0.25">
      <c r="A4370" s="178" t="s">
        <v>3452</v>
      </c>
      <c r="B4370" s="178" t="s">
        <v>3784</v>
      </c>
      <c r="C4370" s="178" t="s">
        <v>565</v>
      </c>
      <c r="D4370" s="178" t="s">
        <v>566</v>
      </c>
      <c r="E4370" s="181">
        <v>1345.1006508412493</v>
      </c>
      <c r="F4370" s="181">
        <v>1340.8204851840653</v>
      </c>
      <c r="G4370" s="181">
        <v>1337.2920937971739</v>
      </c>
      <c r="H4370" s="181">
        <v>1335.2049126757909</v>
      </c>
      <c r="I4370" s="181">
        <v>1334.3407092017148</v>
      </c>
      <c r="J4370" s="182">
        <v>1334.4731092610102</v>
      </c>
      <c r="K4370" s="181">
        <v>1335.4284506280155</v>
      </c>
      <c r="L4370" s="181">
        <v>1337.0697611926014</v>
      </c>
      <c r="M4370" s="181">
        <v>1339.231321755547</v>
      </c>
      <c r="N4370" s="181">
        <v>1341.7687000272299</v>
      </c>
      <c r="O4370" s="181">
        <v>1344.5734224526602</v>
      </c>
      <c r="P4370" s="181">
        <v>1347.6010028464098</v>
      </c>
      <c r="Q4370" s="181">
        <v>1350.8138856646058</v>
      </c>
      <c r="R4370" s="181">
        <v>1354.1101108276075</v>
      </c>
      <c r="S4370" s="181">
        <v>1357.4508527439737</v>
      </c>
      <c r="T4370" s="181">
        <v>1360.7721074477865</v>
      </c>
      <c r="U4370" s="181">
        <v>1363.9956215714758</v>
      </c>
      <c r="V4370" s="181">
        <v>1367.0874087049149</v>
      </c>
      <c r="W4370" s="181">
        <v>1370.0345580806079</v>
      </c>
      <c r="X4370" s="181">
        <v>1372.8431405604024</v>
      </c>
      <c r="Y4370" s="181">
        <v>1375.4329581304225</v>
      </c>
    </row>
    <row r="4371" spans="1:25" x14ac:dyDescent="0.25">
      <c r="A4371" s="178" t="s">
        <v>3452</v>
      </c>
      <c r="B4371" s="178" t="s">
        <v>3785</v>
      </c>
      <c r="C4371" s="178" t="s">
        <v>565</v>
      </c>
      <c r="D4371" s="178" t="s">
        <v>566</v>
      </c>
      <c r="E4371" s="181">
        <v>4359.2200637850729</v>
      </c>
      <c r="F4371" s="181">
        <v>4351.2133220429841</v>
      </c>
      <c r="G4371" s="181">
        <v>4347.302191790317</v>
      </c>
      <c r="H4371" s="181">
        <v>4349.2711647681099</v>
      </c>
      <c r="I4371" s="181">
        <v>4355.8562300383819</v>
      </c>
      <c r="J4371" s="182">
        <v>4365.9210891382418</v>
      </c>
      <c r="K4371" s="181">
        <v>4378.6515234582048</v>
      </c>
      <c r="L4371" s="181">
        <v>4393.504306277694</v>
      </c>
      <c r="M4371" s="181">
        <v>4409.9267978000653</v>
      </c>
      <c r="N4371" s="181">
        <v>4427.504693333929</v>
      </c>
      <c r="O4371" s="181">
        <v>4445.9382823894066</v>
      </c>
      <c r="P4371" s="181">
        <v>4465.1972461853557</v>
      </c>
      <c r="Q4371" s="181">
        <v>4485.2958280377443</v>
      </c>
      <c r="R4371" s="181">
        <v>4505.9950964075051</v>
      </c>
      <c r="S4371" s="181">
        <v>4527.2067774298284</v>
      </c>
      <c r="T4371" s="181">
        <v>4548.8450677830833</v>
      </c>
      <c r="U4371" s="181">
        <v>4570.5490183223628</v>
      </c>
      <c r="V4371" s="181">
        <v>4591.9984026209095</v>
      </c>
      <c r="W4371" s="181">
        <v>4613.1783051994635</v>
      </c>
      <c r="X4371" s="181">
        <v>4634.0708024566875</v>
      </c>
      <c r="Y4371" s="181">
        <v>4654.4592587875395</v>
      </c>
    </row>
    <row r="4372" spans="1:25" x14ac:dyDescent="0.25">
      <c r="A4372" s="178" t="s">
        <v>3452</v>
      </c>
      <c r="B4372" s="178" t="s">
        <v>3786</v>
      </c>
      <c r="C4372" s="178" t="s">
        <v>565</v>
      </c>
      <c r="D4372" s="178" t="s">
        <v>566</v>
      </c>
      <c r="E4372" s="181">
        <v>904.09353928209384</v>
      </c>
      <c r="F4372" s="181">
        <v>942.9074710309809</v>
      </c>
      <c r="G4372" s="181">
        <v>971.05311597444904</v>
      </c>
      <c r="H4372" s="181">
        <v>990.86947445448186</v>
      </c>
      <c r="I4372" s="181">
        <v>1004.0867028940652</v>
      </c>
      <c r="J4372" s="182">
        <v>1012.2017731561987</v>
      </c>
      <c r="K4372" s="181">
        <v>1016.4738120796468</v>
      </c>
      <c r="L4372" s="181">
        <v>1017.9342313332062</v>
      </c>
      <c r="M4372" s="181">
        <v>1017.4109693797919</v>
      </c>
      <c r="N4372" s="181">
        <v>1015.4950921675926</v>
      </c>
      <c r="O4372" s="181">
        <v>1012.6842050261596</v>
      </c>
      <c r="P4372" s="181">
        <v>1009.4022324288235</v>
      </c>
      <c r="Q4372" s="181">
        <v>1005.9960856098294</v>
      </c>
      <c r="R4372" s="181">
        <v>1002.6855141353032</v>
      </c>
      <c r="S4372" s="181">
        <v>999.64200933284633</v>
      </c>
      <c r="T4372" s="181">
        <v>996.885246178952</v>
      </c>
      <c r="U4372" s="181">
        <v>994.44083850669756</v>
      </c>
      <c r="V4372" s="181">
        <v>992.40971741334579</v>
      </c>
      <c r="W4372" s="181">
        <v>990.83217169061913</v>
      </c>
      <c r="X4372" s="181">
        <v>989.69182636536436</v>
      </c>
      <c r="Y4372" s="181">
        <v>988.79736941016677</v>
      </c>
    </row>
    <row r="4373" spans="1:25" x14ac:dyDescent="0.25">
      <c r="A4373" s="178" t="s">
        <v>3452</v>
      </c>
      <c r="B4373" s="178" t="s">
        <v>3787</v>
      </c>
      <c r="C4373" s="178" t="s">
        <v>565</v>
      </c>
      <c r="D4373" s="178" t="s">
        <v>566</v>
      </c>
      <c r="E4373" s="181">
        <v>413.20947750779771</v>
      </c>
      <c r="F4373" s="181">
        <v>411.9805090914839</v>
      </c>
      <c r="G4373" s="181">
        <v>410.18713153589169</v>
      </c>
      <c r="H4373" s="181">
        <v>408.07852237062917</v>
      </c>
      <c r="I4373" s="181">
        <v>405.74419723513012</v>
      </c>
      <c r="J4373" s="182">
        <v>403.25319482842298</v>
      </c>
      <c r="K4373" s="181">
        <v>400.67043068764582</v>
      </c>
      <c r="L4373" s="181">
        <v>398.05196436723537</v>
      </c>
      <c r="M4373" s="181">
        <v>395.43218012738163</v>
      </c>
      <c r="N4373" s="181">
        <v>392.83634965216703</v>
      </c>
      <c r="O4373" s="181">
        <v>390.26962028897788</v>
      </c>
      <c r="P4373" s="181">
        <v>387.75054198549861</v>
      </c>
      <c r="Q4373" s="181">
        <v>385.29619415991124</v>
      </c>
      <c r="R4373" s="181">
        <v>382.89804467896249</v>
      </c>
      <c r="S4373" s="181">
        <v>380.54621491214829</v>
      </c>
      <c r="T4373" s="181">
        <v>378.1923364526919</v>
      </c>
      <c r="U4373" s="181">
        <v>375.83742312538499</v>
      </c>
      <c r="V4373" s="181">
        <v>373.51400203218486</v>
      </c>
      <c r="W4373" s="181">
        <v>371.21836190988085</v>
      </c>
      <c r="X4373" s="181">
        <v>368.94245098060816</v>
      </c>
      <c r="Y4373" s="181">
        <v>366.64570355974894</v>
      </c>
    </row>
    <row r="4374" spans="1:25" x14ac:dyDescent="0.25">
      <c r="A4374" s="178" t="s">
        <v>3452</v>
      </c>
      <c r="B4374" s="178" t="s">
        <v>3788</v>
      </c>
      <c r="C4374" s="178" t="s">
        <v>565</v>
      </c>
      <c r="D4374" s="178" t="s">
        <v>566</v>
      </c>
      <c r="E4374" s="181">
        <v>2646.6979357668147</v>
      </c>
      <c r="F4374" s="181">
        <v>2637.2003550697059</v>
      </c>
      <c r="G4374" s="181">
        <v>2631.386420835498</v>
      </c>
      <c r="H4374" s="181">
        <v>2629.4053322038585</v>
      </c>
      <c r="I4374" s="181">
        <v>2630.1595575763731</v>
      </c>
      <c r="J4374" s="182">
        <v>2632.7034031474523</v>
      </c>
      <c r="K4374" s="181">
        <v>2636.3675451242202</v>
      </c>
      <c r="L4374" s="181">
        <v>2640.6769248538808</v>
      </c>
      <c r="M4374" s="181">
        <v>2645.1887652341434</v>
      </c>
      <c r="N4374" s="181">
        <v>2649.5331611923939</v>
      </c>
      <c r="O4374" s="181">
        <v>2653.417722939183</v>
      </c>
      <c r="P4374" s="181">
        <v>2656.7533075059628</v>
      </c>
      <c r="Q4374" s="181">
        <v>2659.5004204507145</v>
      </c>
      <c r="R4374" s="181">
        <v>2661.4952424173525</v>
      </c>
      <c r="S4374" s="181">
        <v>2662.6609025863863</v>
      </c>
      <c r="T4374" s="181">
        <v>2662.9304434837632</v>
      </c>
      <c r="U4374" s="181">
        <v>2662.4325119919372</v>
      </c>
      <c r="V4374" s="181">
        <v>2661.3317114407846</v>
      </c>
      <c r="W4374" s="181">
        <v>2659.6330462181586</v>
      </c>
      <c r="X4374" s="181">
        <v>2657.3629476006217</v>
      </c>
      <c r="Y4374" s="181">
        <v>2654.4707828380424</v>
      </c>
    </row>
    <row r="4375" spans="1:25" x14ac:dyDescent="0.25">
      <c r="A4375" s="178" t="s">
        <v>3452</v>
      </c>
      <c r="B4375" s="178" t="s">
        <v>3789</v>
      </c>
      <c r="C4375" s="178" t="s">
        <v>797</v>
      </c>
      <c r="D4375" s="178" t="s">
        <v>591</v>
      </c>
      <c r="E4375" s="181">
        <v>2487.582706631224</v>
      </c>
      <c r="F4375" s="181">
        <v>2496.9390459459833</v>
      </c>
      <c r="G4375" s="181">
        <v>2503.3861151797987</v>
      </c>
      <c r="H4375" s="181">
        <v>2508.9888936873085</v>
      </c>
      <c r="I4375" s="181">
        <v>2513.8176480239558</v>
      </c>
      <c r="J4375" s="182">
        <v>2517.7739471100772</v>
      </c>
      <c r="K4375" s="181">
        <v>2520.7924526823326</v>
      </c>
      <c r="L4375" s="181">
        <v>2522.8453937910185</v>
      </c>
      <c r="M4375" s="181">
        <v>2523.8112513982915</v>
      </c>
      <c r="N4375" s="181">
        <v>2523.5669605319713</v>
      </c>
      <c r="O4375" s="181">
        <v>2522.0311674175891</v>
      </c>
      <c r="P4375" s="181">
        <v>2519.2538152800485</v>
      </c>
      <c r="Q4375" s="181">
        <v>2515.2856759267938</v>
      </c>
      <c r="R4375" s="181">
        <v>2510.0217031652273</v>
      </c>
      <c r="S4375" s="181">
        <v>2503.4369563707783</v>
      </c>
      <c r="T4375" s="181">
        <v>2495.5121917695924</v>
      </c>
      <c r="U4375" s="181">
        <v>2486.2409860078187</v>
      </c>
      <c r="V4375" s="181">
        <v>2475.6371093016792</v>
      </c>
      <c r="W4375" s="181">
        <v>2463.7202083232328</v>
      </c>
      <c r="X4375" s="181">
        <v>2450.5194247920381</v>
      </c>
      <c r="Y4375" s="181">
        <v>2435.9810658556162</v>
      </c>
    </row>
    <row r="4376" spans="1:25" x14ac:dyDescent="0.25">
      <c r="A4376" s="178" t="s">
        <v>3452</v>
      </c>
      <c r="B4376" s="178" t="s">
        <v>3789</v>
      </c>
      <c r="C4376" s="178" t="s">
        <v>867</v>
      </c>
      <c r="D4376" s="178" t="s">
        <v>3790</v>
      </c>
      <c r="E4376" s="181">
        <v>13173.806453325669</v>
      </c>
      <c r="F4376" s="181">
        <v>13206.207735896496</v>
      </c>
      <c r="G4376" s="181">
        <v>13223.135771136469</v>
      </c>
      <c r="H4376" s="181">
        <v>13235.543847228209</v>
      </c>
      <c r="I4376" s="181">
        <v>13243.819627594887</v>
      </c>
      <c r="J4376" s="182">
        <v>13247.461194592481</v>
      </c>
      <c r="K4376" s="181">
        <v>13246.143170303434</v>
      </c>
      <c r="L4376" s="181">
        <v>13239.739062258794</v>
      </c>
      <c r="M4376" s="181">
        <v>13227.631737867949</v>
      </c>
      <c r="N4376" s="181">
        <v>13209.19922512515</v>
      </c>
      <c r="O4376" s="181">
        <v>13184.040883244772</v>
      </c>
      <c r="P4376" s="181">
        <v>13152.443684943846</v>
      </c>
      <c r="Q4376" s="181">
        <v>13114.697502553903</v>
      </c>
      <c r="R4376" s="181">
        <v>13070.279388565716</v>
      </c>
      <c r="S4376" s="181">
        <v>13019.085758208439</v>
      </c>
      <c r="T4376" s="181">
        <v>12961.04321961294</v>
      </c>
      <c r="U4376" s="181">
        <v>12896.145329918641</v>
      </c>
      <c r="V4376" s="181">
        <v>12824.490357525963</v>
      </c>
      <c r="W4376" s="181">
        <v>12746.206532935856</v>
      </c>
      <c r="X4376" s="181">
        <v>12661.470549697337</v>
      </c>
      <c r="Y4376" s="181">
        <v>12570.030813356447</v>
      </c>
    </row>
    <row r="4377" spans="1:25" x14ac:dyDescent="0.25">
      <c r="A4377" s="178" t="s">
        <v>3452</v>
      </c>
      <c r="B4377" s="178" t="s">
        <v>3789</v>
      </c>
      <c r="C4377" s="178" t="s">
        <v>698</v>
      </c>
      <c r="D4377" s="178" t="s">
        <v>3494</v>
      </c>
      <c r="E4377" s="181">
        <v>4183.2917038683854</v>
      </c>
      <c r="F4377" s="181">
        <v>4151.3358127520742</v>
      </c>
      <c r="G4377" s="181">
        <v>4114.7842565941291</v>
      </c>
      <c r="H4377" s="181">
        <v>4077.1554892125519</v>
      </c>
      <c r="I4377" s="181">
        <v>4038.6071640920186</v>
      </c>
      <c r="J4377" s="182">
        <v>3999.0228060890163</v>
      </c>
      <c r="K4377" s="181">
        <v>3958.3440601360344</v>
      </c>
      <c r="L4377" s="181">
        <v>3916.574503237744</v>
      </c>
      <c r="M4377" s="181">
        <v>3873.5746760150855</v>
      </c>
      <c r="N4377" s="181">
        <v>3829.2101249930429</v>
      </c>
      <c r="O4377" s="181">
        <v>3783.4162088638973</v>
      </c>
      <c r="P4377" s="181">
        <v>3736.32719371543</v>
      </c>
      <c r="Q4377" s="181">
        <v>3688.0737626642031</v>
      </c>
      <c r="R4377" s="181">
        <v>3638.5559933631866</v>
      </c>
      <c r="S4377" s="181">
        <v>3587.794420195331</v>
      </c>
      <c r="T4377" s="181">
        <v>3535.8179155035291</v>
      </c>
      <c r="U4377" s="181">
        <v>3482.6731899883785</v>
      </c>
      <c r="V4377" s="181">
        <v>3428.4339749695932</v>
      </c>
      <c r="W4377" s="181">
        <v>3373.1798468979118</v>
      </c>
      <c r="X4377" s="181">
        <v>3317.0007191729642</v>
      </c>
      <c r="Y4377" s="181">
        <v>3259.8726151607098</v>
      </c>
    </row>
    <row r="4378" spans="1:25" x14ac:dyDescent="0.25">
      <c r="A4378" s="178" t="s">
        <v>3452</v>
      </c>
      <c r="B4378" s="178" t="s">
        <v>3789</v>
      </c>
      <c r="C4378" s="178" t="s">
        <v>674</v>
      </c>
      <c r="D4378" s="178" t="s">
        <v>3791</v>
      </c>
      <c r="E4378" s="181">
        <v>2239.2315689806433</v>
      </c>
      <c r="F4378" s="181">
        <v>2359.2051838912976</v>
      </c>
      <c r="G4378" s="181">
        <v>2482.6866339184085</v>
      </c>
      <c r="H4378" s="181">
        <v>2611.7349437259068</v>
      </c>
      <c r="I4378" s="181">
        <v>2746.6316839270426</v>
      </c>
      <c r="J4378" s="182">
        <v>2887.4846485011353</v>
      </c>
      <c r="K4378" s="181">
        <v>3034.4244731883241</v>
      </c>
      <c r="L4378" s="181">
        <v>3187.6172844075218</v>
      </c>
      <c r="M4378" s="181">
        <v>3347.1001124597824</v>
      </c>
      <c r="N4378" s="181">
        <v>3512.8771074794909</v>
      </c>
      <c r="O4378" s="181">
        <v>3684.9777277447752</v>
      </c>
      <c r="P4378" s="181">
        <v>3863.6042650350332</v>
      </c>
      <c r="Q4378" s="181">
        <v>4048.9678031701551</v>
      </c>
      <c r="R4378" s="181">
        <v>4241.0244505407081</v>
      </c>
      <c r="S4378" s="181">
        <v>4439.8290920739091</v>
      </c>
      <c r="T4378" s="181">
        <v>4645.4263956859595</v>
      </c>
      <c r="U4378" s="181">
        <v>4857.8645661249338</v>
      </c>
      <c r="V4378" s="181">
        <v>5077.2138860178284</v>
      </c>
      <c r="W4378" s="181">
        <v>5303.5437372897231</v>
      </c>
      <c r="X4378" s="181">
        <v>5536.9322853671993</v>
      </c>
      <c r="Y4378" s="181">
        <v>5777.2513809218844</v>
      </c>
    </row>
    <row r="4379" spans="1:25" x14ac:dyDescent="0.25">
      <c r="A4379" s="178" t="s">
        <v>3452</v>
      </c>
      <c r="B4379" s="178" t="s">
        <v>3789</v>
      </c>
      <c r="C4379" s="178" t="s">
        <v>240</v>
      </c>
      <c r="D4379" s="178" t="s">
        <v>241</v>
      </c>
      <c r="E4379" s="181">
        <v>22612.167516579084</v>
      </c>
      <c r="F4379" s="181">
        <v>22851.648626442449</v>
      </c>
      <c r="G4379" s="181">
        <v>23069.863933011628</v>
      </c>
      <c r="H4379" s="181">
        <v>23285.474575081706</v>
      </c>
      <c r="I4379" s="181">
        <v>23499.020061686362</v>
      </c>
      <c r="J4379" s="182">
        <v>23709.462833625988</v>
      </c>
      <c r="K4379" s="181">
        <v>23916.044332956782</v>
      </c>
      <c r="L4379" s="181">
        <v>24118.337951975405</v>
      </c>
      <c r="M4379" s="181">
        <v>24314.996614778884</v>
      </c>
      <c r="N4379" s="181">
        <v>24504.61184955233</v>
      </c>
      <c r="O4379" s="181">
        <v>24686.13429983929</v>
      </c>
      <c r="P4379" s="181">
        <v>24859.772020423021</v>
      </c>
      <c r="Q4379" s="181">
        <v>25025.744305984204</v>
      </c>
      <c r="R4379" s="181">
        <v>25182.711206578282</v>
      </c>
      <c r="S4379" s="181">
        <v>25330.095009375254</v>
      </c>
      <c r="T4379" s="181">
        <v>25467.353669929915</v>
      </c>
      <c r="U4379" s="181">
        <v>25594.056049134804</v>
      </c>
      <c r="V4379" s="181">
        <v>25709.963776488617</v>
      </c>
      <c r="W4379" s="181">
        <v>25814.890303573975</v>
      </c>
      <c r="X4379" s="181">
        <v>25908.742021561131</v>
      </c>
      <c r="Y4379" s="181">
        <v>25990.537931392675</v>
      </c>
    </row>
    <row r="4380" spans="1:25" x14ac:dyDescent="0.25">
      <c r="A4380" s="178" t="s">
        <v>3452</v>
      </c>
      <c r="B4380" s="178" t="s">
        <v>3792</v>
      </c>
      <c r="C4380" s="178" t="s">
        <v>565</v>
      </c>
      <c r="D4380" s="178" t="s">
        <v>566</v>
      </c>
      <c r="E4380" s="181">
        <v>1018.8526549423706</v>
      </c>
      <c r="F4380" s="181">
        <v>1017.8691669471608</v>
      </c>
      <c r="G4380" s="181">
        <v>1017.5282770362859</v>
      </c>
      <c r="H4380" s="181">
        <v>1018.2324044444398</v>
      </c>
      <c r="I4380" s="181">
        <v>1019.786334527518</v>
      </c>
      <c r="J4380" s="182">
        <v>1022.0360680091158</v>
      </c>
      <c r="K4380" s="181">
        <v>1024.8891541281812</v>
      </c>
      <c r="L4380" s="181">
        <v>1028.2934163647171</v>
      </c>
      <c r="M4380" s="181">
        <v>1032.1734725694021</v>
      </c>
      <c r="N4380" s="181">
        <v>1036.4551525629479</v>
      </c>
      <c r="O4380" s="181">
        <v>1041.085799072086</v>
      </c>
      <c r="P4380" s="181">
        <v>1046.0630235469453</v>
      </c>
      <c r="Q4380" s="181">
        <v>1051.384842883748</v>
      </c>
      <c r="R4380" s="181">
        <v>1056.9786017105134</v>
      </c>
      <c r="S4380" s="181">
        <v>1062.7888713181994</v>
      </c>
      <c r="T4380" s="181">
        <v>1068.7570336864537</v>
      </c>
      <c r="U4380" s="181">
        <v>1074.7660942237196</v>
      </c>
      <c r="V4380" s="181">
        <v>1080.7180274916905</v>
      </c>
      <c r="W4380" s="181">
        <v>1086.5863804930066</v>
      </c>
      <c r="X4380" s="181">
        <v>1092.3443984281237</v>
      </c>
      <c r="Y4380" s="181">
        <v>1097.912820142036</v>
      </c>
    </row>
    <row r="4381" spans="1:25" x14ac:dyDescent="0.25">
      <c r="A4381" s="178" t="s">
        <v>3452</v>
      </c>
      <c r="B4381" s="178" t="s">
        <v>3793</v>
      </c>
      <c r="C4381" s="178" t="s">
        <v>565</v>
      </c>
      <c r="D4381" s="178" t="s">
        <v>566</v>
      </c>
      <c r="E4381" s="181">
        <v>2301.3661504101319</v>
      </c>
      <c r="F4381" s="181">
        <v>2239.6179014785716</v>
      </c>
      <c r="G4381" s="181">
        <v>2194.525255720996</v>
      </c>
      <c r="H4381" s="181">
        <v>2161.9087452867539</v>
      </c>
      <c r="I4381" s="181">
        <v>2138.24786033787</v>
      </c>
      <c r="J4381" s="182">
        <v>2121.2583268558869</v>
      </c>
      <c r="K4381" s="181">
        <v>2109.3969146370778</v>
      </c>
      <c r="L4381" s="181">
        <v>2101.526922826637</v>
      </c>
      <c r="M4381" s="181">
        <v>2096.7582556177772</v>
      </c>
      <c r="N4381" s="181">
        <v>2094.4189587338051</v>
      </c>
      <c r="O4381" s="181">
        <v>2094.004772758477</v>
      </c>
      <c r="P4381" s="181">
        <v>2095.1731083009768</v>
      </c>
      <c r="Q4381" s="181">
        <v>2097.6419529623649</v>
      </c>
      <c r="R4381" s="181">
        <v>2101.0685315980331</v>
      </c>
      <c r="S4381" s="181">
        <v>2105.1950383945659</v>
      </c>
      <c r="T4381" s="181">
        <v>2109.811007054293</v>
      </c>
      <c r="U4381" s="181">
        <v>2114.6734184481456</v>
      </c>
      <c r="V4381" s="181">
        <v>2119.5550019631078</v>
      </c>
      <c r="W4381" s="181">
        <v>2124.3291909641603</v>
      </c>
      <c r="X4381" s="181">
        <v>2128.88347166625</v>
      </c>
      <c r="Y4381" s="181">
        <v>2133.0520300892149</v>
      </c>
    </row>
    <row r="4382" spans="1:25" x14ac:dyDescent="0.25">
      <c r="A4382" s="178" t="s">
        <v>3452</v>
      </c>
      <c r="B4382" s="178" t="s">
        <v>3794</v>
      </c>
      <c r="C4382" s="178" t="s">
        <v>218</v>
      </c>
      <c r="D4382" s="178" t="s">
        <v>3795</v>
      </c>
      <c r="E4382" s="181">
        <v>2163.9734303919445</v>
      </c>
      <c r="F4382" s="181">
        <v>2243.3977105439803</v>
      </c>
      <c r="G4382" s="181">
        <v>2306.6811501181928</v>
      </c>
      <c r="H4382" s="181">
        <v>2358.4093834523655</v>
      </c>
      <c r="I4382" s="181">
        <v>2401.1898619483036</v>
      </c>
      <c r="J4382" s="182">
        <v>2437.0608422503715</v>
      </c>
      <c r="K4382" s="181">
        <v>2467.6612297704846</v>
      </c>
      <c r="L4382" s="181">
        <v>2494.2992428231746</v>
      </c>
      <c r="M4382" s="181">
        <v>2517.9106054668146</v>
      </c>
      <c r="N4382" s="181">
        <v>2539.2157137141312</v>
      </c>
      <c r="O4382" s="181">
        <v>2558.794395662851</v>
      </c>
      <c r="P4382" s="181">
        <v>2577.1865589915042</v>
      </c>
      <c r="Q4382" s="181">
        <v>2594.8114702982207</v>
      </c>
      <c r="R4382" s="181">
        <v>2611.8263535654019</v>
      </c>
      <c r="S4382" s="181">
        <v>2628.357987107107</v>
      </c>
      <c r="T4382" s="181">
        <v>2644.5031145314065</v>
      </c>
      <c r="U4382" s="181">
        <v>2660.3111451929458</v>
      </c>
      <c r="V4382" s="181">
        <v>2675.7901998857569</v>
      </c>
      <c r="W4382" s="181">
        <v>2690.9497403111172</v>
      </c>
      <c r="X4382" s="181">
        <v>2705.7443954757091</v>
      </c>
      <c r="Y4382" s="181">
        <v>2720.0347715634689</v>
      </c>
    </row>
    <row r="4383" spans="1:25" x14ac:dyDescent="0.25">
      <c r="A4383" s="178" t="s">
        <v>3452</v>
      </c>
      <c r="B4383" s="178" t="s">
        <v>3794</v>
      </c>
      <c r="C4383" s="178" t="s">
        <v>240</v>
      </c>
      <c r="D4383" s="178" t="s">
        <v>241</v>
      </c>
      <c r="E4383" s="181">
        <v>3516.7103358009676</v>
      </c>
      <c r="F4383" s="181">
        <v>3632.8813025138061</v>
      </c>
      <c r="G4383" s="181">
        <v>3722.1405215075342</v>
      </c>
      <c r="H4383" s="181">
        <v>3792.142552300189</v>
      </c>
      <c r="I4383" s="181">
        <v>3847.2660843694121</v>
      </c>
      <c r="J4383" s="182">
        <v>3890.9204963943762</v>
      </c>
      <c r="K4383" s="181">
        <v>3925.832674874734</v>
      </c>
      <c r="L4383" s="181">
        <v>3954.1675226884036</v>
      </c>
      <c r="M4383" s="181">
        <v>3977.4715255861115</v>
      </c>
      <c r="N4383" s="181">
        <v>3996.9308203921387</v>
      </c>
      <c r="O4383" s="181">
        <v>4013.4946427571413</v>
      </c>
      <c r="P4383" s="181">
        <v>4028.0366807815672</v>
      </c>
      <c r="Q4383" s="181">
        <v>4041.230578084575</v>
      </c>
      <c r="R4383" s="181">
        <v>4053.3339222844711</v>
      </c>
      <c r="S4383" s="181">
        <v>4064.5536707063379</v>
      </c>
      <c r="T4383" s="181">
        <v>4075.047647903365</v>
      </c>
      <c r="U4383" s="181">
        <v>4084.8988262377056</v>
      </c>
      <c r="V4383" s="181">
        <v>4094.1258813263948</v>
      </c>
      <c r="W4383" s="181">
        <v>4102.7493146264778</v>
      </c>
      <c r="X4383" s="181">
        <v>4110.7060772354907</v>
      </c>
      <c r="Y4383" s="181">
        <v>4117.791717113555</v>
      </c>
    </row>
    <row r="4384" spans="1:25" x14ac:dyDescent="0.25">
      <c r="A4384" s="178" t="s">
        <v>3452</v>
      </c>
      <c r="B4384" s="178" t="s">
        <v>3796</v>
      </c>
      <c r="C4384" s="178" t="s">
        <v>218</v>
      </c>
      <c r="D4384" s="178" t="s">
        <v>3797</v>
      </c>
      <c r="E4384" s="181">
        <v>7417.2159180833423</v>
      </c>
      <c r="F4384" s="181">
        <v>7560.8096582790722</v>
      </c>
      <c r="G4384" s="181">
        <v>7663.1331457856195</v>
      </c>
      <c r="H4384" s="181">
        <v>7736.0303475090041</v>
      </c>
      <c r="I4384" s="181">
        <v>7785.2966423907837</v>
      </c>
      <c r="J4384" s="182">
        <v>7815.0929864593236</v>
      </c>
      <c r="K4384" s="181">
        <v>7828.8039880364431</v>
      </c>
      <c r="L4384" s="181">
        <v>7829.1862917634107</v>
      </c>
      <c r="M4384" s="181">
        <v>7818.1532728843058</v>
      </c>
      <c r="N4384" s="181">
        <v>7797.1163259911818</v>
      </c>
      <c r="O4384" s="181">
        <v>7767.1794887117821</v>
      </c>
      <c r="P4384" s="181">
        <v>7729.6668939079655</v>
      </c>
      <c r="Q4384" s="181">
        <v>7685.7488997213677</v>
      </c>
      <c r="R4384" s="181">
        <v>7635.9837263901009</v>
      </c>
      <c r="S4384" s="181">
        <v>7580.9658807129399</v>
      </c>
      <c r="T4384" s="181">
        <v>7521.0059316174666</v>
      </c>
      <c r="U4384" s="181">
        <v>7456.5368204732076</v>
      </c>
      <c r="V4384" s="181">
        <v>7388.1056109616475</v>
      </c>
      <c r="W4384" s="181">
        <v>7316.0584250490065</v>
      </c>
      <c r="X4384" s="181">
        <v>7240.6843536340593</v>
      </c>
      <c r="Y4384" s="181">
        <v>7161.8458375904474</v>
      </c>
    </row>
    <row r="4385" spans="1:25" x14ac:dyDescent="0.25">
      <c r="A4385" s="178" t="s">
        <v>3452</v>
      </c>
      <c r="B4385" s="178" t="s">
        <v>3796</v>
      </c>
      <c r="C4385" s="178" t="s">
        <v>240</v>
      </c>
      <c r="D4385" s="178" t="s">
        <v>241</v>
      </c>
      <c r="E4385" s="181">
        <v>2031.2073790770444</v>
      </c>
      <c r="F4385" s="181">
        <v>2148.8400291453459</v>
      </c>
      <c r="G4385" s="181">
        <v>2260.2922125264308</v>
      </c>
      <c r="H4385" s="181">
        <v>2368.0933529969425</v>
      </c>
      <c r="I4385" s="181">
        <v>2473.3083051520944</v>
      </c>
      <c r="J4385" s="182">
        <v>2576.6751982222909</v>
      </c>
      <c r="K4385" s="181">
        <v>2678.8190813242181</v>
      </c>
      <c r="L4385" s="181">
        <v>2780.2703475652597</v>
      </c>
      <c r="M4385" s="181">
        <v>2881.3566500596844</v>
      </c>
      <c r="N4385" s="181">
        <v>2982.2859862837358</v>
      </c>
      <c r="O4385" s="181">
        <v>3083.1954197032442</v>
      </c>
      <c r="P4385" s="181">
        <v>3184.3509542760144</v>
      </c>
      <c r="Q4385" s="181">
        <v>3286.0092066841712</v>
      </c>
      <c r="R4385" s="181">
        <v>3388.2076227663892</v>
      </c>
      <c r="S4385" s="181">
        <v>3491.0172900882603</v>
      </c>
      <c r="T4385" s="181">
        <v>3594.3952000178188</v>
      </c>
      <c r="U4385" s="181">
        <v>3698.3626789431223</v>
      </c>
      <c r="V4385" s="181">
        <v>3803.0134622296778</v>
      </c>
      <c r="W4385" s="181">
        <v>3908.3582874984413</v>
      </c>
      <c r="X4385" s="181">
        <v>4014.3871771178765</v>
      </c>
      <c r="Y4385" s="181">
        <v>4120.8522764950503</v>
      </c>
    </row>
    <row r="4386" spans="1:25" x14ac:dyDescent="0.25">
      <c r="A4386" s="178" t="s">
        <v>3452</v>
      </c>
      <c r="B4386" s="178" t="s">
        <v>3798</v>
      </c>
      <c r="C4386" s="178" t="s">
        <v>218</v>
      </c>
      <c r="D4386" s="178" t="s">
        <v>3799</v>
      </c>
      <c r="E4386" s="181">
        <v>1770.8860281716502</v>
      </c>
      <c r="F4386" s="181">
        <v>1827.4912388025182</v>
      </c>
      <c r="G4386" s="181">
        <v>1882.6202170770318</v>
      </c>
      <c r="H4386" s="181">
        <v>1937.3545198007137</v>
      </c>
      <c r="I4386" s="181">
        <v>1991.7316933794</v>
      </c>
      <c r="J4386" s="182">
        <v>2045.6650082005817</v>
      </c>
      <c r="K4386" s="181">
        <v>2099.0965878587272</v>
      </c>
      <c r="L4386" s="181">
        <v>2152.0005478912981</v>
      </c>
      <c r="M4386" s="181">
        <v>2204.2901149771051</v>
      </c>
      <c r="N4386" s="181">
        <v>2255.8811521641678</v>
      </c>
      <c r="O4386" s="181">
        <v>2306.7247910947831</v>
      </c>
      <c r="P4386" s="181">
        <v>2356.9030739139921</v>
      </c>
      <c r="Q4386" s="181">
        <v>2406.5218410091998</v>
      </c>
      <c r="R4386" s="181">
        <v>2455.5690149355919</v>
      </c>
      <c r="S4386" s="181">
        <v>2504.1392231180489</v>
      </c>
      <c r="T4386" s="181">
        <v>2552.2979336684357</v>
      </c>
      <c r="U4386" s="181">
        <v>2600.0192003947095</v>
      </c>
      <c r="V4386" s="181">
        <v>2647.3060454998545</v>
      </c>
      <c r="W4386" s="181">
        <v>2694.2217900727683</v>
      </c>
      <c r="X4386" s="181">
        <v>2740.8541668919347</v>
      </c>
      <c r="Y4386" s="181">
        <v>2787.1316494794301</v>
      </c>
    </row>
    <row r="4387" spans="1:25" x14ac:dyDescent="0.25">
      <c r="A4387" s="178" t="s">
        <v>3452</v>
      </c>
      <c r="B4387" s="178" t="s">
        <v>3798</v>
      </c>
      <c r="C4387" s="178" t="s">
        <v>240</v>
      </c>
      <c r="D4387" s="178" t="s">
        <v>241</v>
      </c>
      <c r="E4387" s="181">
        <v>2295.9328356030837</v>
      </c>
      <c r="F4387" s="181">
        <v>2275.0692278723695</v>
      </c>
      <c r="G4387" s="181">
        <v>2250.4676575807553</v>
      </c>
      <c r="H4387" s="181">
        <v>2223.7701840352938</v>
      </c>
      <c r="I4387" s="181">
        <v>2195.2418921418425</v>
      </c>
      <c r="J4387" s="182">
        <v>2164.9945586069925</v>
      </c>
      <c r="K4387" s="181">
        <v>2133.1699657564895</v>
      </c>
      <c r="L4387" s="181">
        <v>2099.9364899956104</v>
      </c>
      <c r="M4387" s="181">
        <v>2065.3957581246336</v>
      </c>
      <c r="N4387" s="181">
        <v>2029.6515669296659</v>
      </c>
      <c r="O4387" s="181">
        <v>1992.8371048642737</v>
      </c>
      <c r="P4387" s="181">
        <v>1955.187830553579</v>
      </c>
      <c r="Q4387" s="181">
        <v>1916.9346833323909</v>
      </c>
      <c r="R4387" s="181">
        <v>1878.1937771223952</v>
      </c>
      <c r="S4387" s="181">
        <v>1839.1513418996985</v>
      </c>
      <c r="T4387" s="181">
        <v>1799.9527779140833</v>
      </c>
      <c r="U4387" s="181">
        <v>1760.6662634814084</v>
      </c>
      <c r="V4387" s="181">
        <v>1721.3745746693678</v>
      </c>
      <c r="W4387" s="181">
        <v>1682.1910647598274</v>
      </c>
      <c r="X4387" s="181">
        <v>1643.231119963172</v>
      </c>
      <c r="Y4387" s="181">
        <v>1604.5045409053221</v>
      </c>
    </row>
    <row r="4388" spans="1:25" x14ac:dyDescent="0.25">
      <c r="A4388" s="178" t="s">
        <v>3452</v>
      </c>
      <c r="B4388" s="178" t="s">
        <v>3800</v>
      </c>
      <c r="C4388" s="178" t="s">
        <v>565</v>
      </c>
      <c r="D4388" s="178" t="s">
        <v>566</v>
      </c>
      <c r="E4388" s="181">
        <v>1898.6315238961608</v>
      </c>
      <c r="F4388" s="181">
        <v>1903.6710404790972</v>
      </c>
      <c r="G4388" s="181">
        <v>1903.2512553155748</v>
      </c>
      <c r="H4388" s="181">
        <v>1899.6214272102</v>
      </c>
      <c r="I4388" s="181">
        <v>1893.7028576136031</v>
      </c>
      <c r="J4388" s="182">
        <v>1886.152122431926</v>
      </c>
      <c r="K4388" s="181">
        <v>1877.5018638251231</v>
      </c>
      <c r="L4388" s="181">
        <v>1868.1890473843791</v>
      </c>
      <c r="M4388" s="181">
        <v>1858.5160329868822</v>
      </c>
      <c r="N4388" s="181">
        <v>1848.6865553205268</v>
      </c>
      <c r="O4388" s="181">
        <v>1838.8707911666622</v>
      </c>
      <c r="P4388" s="181">
        <v>1829.2767791907513</v>
      </c>
      <c r="Q4388" s="181">
        <v>1820.0652828914062</v>
      </c>
      <c r="R4388" s="181">
        <v>1811.2335514027732</v>
      </c>
      <c r="S4388" s="181">
        <v>1802.7607416841988</v>
      </c>
      <c r="T4388" s="181">
        <v>1794.715542090667</v>
      </c>
      <c r="U4388" s="181">
        <v>1787.1184215701537</v>
      </c>
      <c r="V4388" s="181">
        <v>1779.8782418936282</v>
      </c>
      <c r="W4388" s="181">
        <v>1772.9418656244341</v>
      </c>
      <c r="X4388" s="181">
        <v>1766.2233366365069</v>
      </c>
      <c r="Y4388" s="181">
        <v>1759.7040045411102</v>
      </c>
    </row>
    <row r="4389" spans="1:25" x14ac:dyDescent="0.25">
      <c r="A4389" s="178" t="s">
        <v>3452</v>
      </c>
      <c r="B4389" s="178" t="s">
        <v>3801</v>
      </c>
      <c r="C4389" s="178" t="s">
        <v>565</v>
      </c>
      <c r="D4389" s="178" t="s">
        <v>566</v>
      </c>
      <c r="E4389" s="181">
        <v>235.96522540788598</v>
      </c>
      <c r="F4389" s="181">
        <v>233.37369926239703</v>
      </c>
      <c r="G4389" s="181">
        <v>231.68515107121644</v>
      </c>
      <c r="H4389" s="181">
        <v>230.69097440476179</v>
      </c>
      <c r="I4389" s="181">
        <v>230.1820548552241</v>
      </c>
      <c r="J4389" s="182">
        <v>230.01358481293408</v>
      </c>
      <c r="K4389" s="181">
        <v>230.0884800530211</v>
      </c>
      <c r="L4389" s="181">
        <v>230.34155266991542</v>
      </c>
      <c r="M4389" s="181">
        <v>230.71399435372132</v>
      </c>
      <c r="N4389" s="181">
        <v>231.18423535020341</v>
      </c>
      <c r="O4389" s="181">
        <v>231.72525011303989</v>
      </c>
      <c r="P4389" s="181">
        <v>232.32655867176283</v>
      </c>
      <c r="Q4389" s="181">
        <v>232.98082244768452</v>
      </c>
      <c r="R4389" s="181">
        <v>233.67748476447599</v>
      </c>
      <c r="S4389" s="181">
        <v>234.4353476319065</v>
      </c>
      <c r="T4389" s="181">
        <v>235.34674656156852</v>
      </c>
      <c r="U4389" s="181">
        <v>236.36435043160515</v>
      </c>
      <c r="V4389" s="181">
        <v>237.37210171436843</v>
      </c>
      <c r="W4389" s="181">
        <v>238.38024070178162</v>
      </c>
      <c r="X4389" s="181">
        <v>239.42076824309379</v>
      </c>
      <c r="Y4389" s="181">
        <v>240.58355304711242</v>
      </c>
    </row>
    <row r="4390" spans="1:25" x14ac:dyDescent="0.25">
      <c r="A4390" s="178" t="s">
        <v>3452</v>
      </c>
      <c r="B4390" s="178" t="s">
        <v>3802</v>
      </c>
      <c r="C4390" s="178" t="s">
        <v>565</v>
      </c>
      <c r="D4390" s="178" t="s">
        <v>566</v>
      </c>
      <c r="E4390" s="181">
        <v>2117.4073627165358</v>
      </c>
      <c r="F4390" s="181">
        <v>2164.7420466486351</v>
      </c>
      <c r="G4390" s="181">
        <v>2204.4752210254032</v>
      </c>
      <c r="H4390" s="181">
        <v>2239.0339466275718</v>
      </c>
      <c r="I4390" s="181">
        <v>2269.4112654552655</v>
      </c>
      <c r="J4390" s="182">
        <v>2296.258066220551</v>
      </c>
      <c r="K4390" s="181">
        <v>2320.1272974285648</v>
      </c>
      <c r="L4390" s="181">
        <v>2341.5003446018213</v>
      </c>
      <c r="M4390" s="181">
        <v>2360.6996876379953</v>
      </c>
      <c r="N4390" s="181">
        <v>2377.9283915209585</v>
      </c>
      <c r="O4390" s="181">
        <v>2393.3804216418521</v>
      </c>
      <c r="P4390" s="181">
        <v>2407.3368958735809</v>
      </c>
      <c r="Q4390" s="181">
        <v>2420.0413635534023</v>
      </c>
      <c r="R4390" s="181">
        <v>2431.5675633528303</v>
      </c>
      <c r="S4390" s="181">
        <v>2442.0603772362006</v>
      </c>
      <c r="T4390" s="181">
        <v>2451.7651656822718</v>
      </c>
      <c r="U4390" s="181">
        <v>2460.798387412819</v>
      </c>
      <c r="V4390" s="181">
        <v>2469.1485523922647</v>
      </c>
      <c r="W4390" s="181">
        <v>2476.8800841042626</v>
      </c>
      <c r="X4390" s="181">
        <v>2484.0848632066877</v>
      </c>
      <c r="Y4390" s="181">
        <v>2490.8695630128495</v>
      </c>
    </row>
    <row r="4391" spans="1:25" x14ac:dyDescent="0.25">
      <c r="A4391" s="178" t="s">
        <v>3452</v>
      </c>
      <c r="B4391" s="178" t="s">
        <v>3803</v>
      </c>
      <c r="C4391" s="178" t="s">
        <v>565</v>
      </c>
      <c r="D4391" s="178" t="s">
        <v>566</v>
      </c>
      <c r="E4391" s="181">
        <v>1878.6989103732899</v>
      </c>
      <c r="F4391" s="181">
        <v>1930.856115787341</v>
      </c>
      <c r="G4391" s="181">
        <v>1970.841075773169</v>
      </c>
      <c r="H4391" s="181">
        <v>2002.1992904186782</v>
      </c>
      <c r="I4391" s="181">
        <v>2026.8542574861083</v>
      </c>
      <c r="J4391" s="182">
        <v>2046.2367570629376</v>
      </c>
      <c r="K4391" s="181">
        <v>2061.473835727998</v>
      </c>
      <c r="L4391" s="181">
        <v>2073.4501554856784</v>
      </c>
      <c r="M4391" s="181">
        <v>2082.775087176235</v>
      </c>
      <c r="N4391" s="181">
        <v>2089.8712936428224</v>
      </c>
      <c r="O4391" s="181">
        <v>2095.0816622080993</v>
      </c>
      <c r="P4391" s="181">
        <v>2098.7725493380949</v>
      </c>
      <c r="Q4391" s="181">
        <v>2101.2426953178456</v>
      </c>
      <c r="R4391" s="181">
        <v>2102.6287111847464</v>
      </c>
      <c r="S4391" s="181">
        <v>2103.1181033828079</v>
      </c>
      <c r="T4391" s="181">
        <v>2103.0239481040171</v>
      </c>
      <c r="U4391" s="181">
        <v>2102.4543809474758</v>
      </c>
      <c r="V4391" s="181">
        <v>2101.3513316170897</v>
      </c>
      <c r="W4391" s="181">
        <v>2099.8096995651449</v>
      </c>
      <c r="X4391" s="181">
        <v>2097.9552065129806</v>
      </c>
      <c r="Y4391" s="181">
        <v>2095.992974715296</v>
      </c>
    </row>
    <row r="4392" spans="1:25" x14ac:dyDescent="0.25">
      <c r="A4392" s="178" t="s">
        <v>3452</v>
      </c>
      <c r="B4392" s="178" t="s">
        <v>3804</v>
      </c>
      <c r="C4392" s="178" t="s">
        <v>565</v>
      </c>
      <c r="D4392" s="178" t="s">
        <v>566</v>
      </c>
      <c r="E4392" s="181">
        <v>2660.2978035200899</v>
      </c>
      <c r="F4392" s="181">
        <v>2664.4205079865378</v>
      </c>
      <c r="G4392" s="181">
        <v>2670.684611227729</v>
      </c>
      <c r="H4392" s="181">
        <v>2679.8563977488229</v>
      </c>
      <c r="I4392" s="181">
        <v>2691.1654245032541</v>
      </c>
      <c r="J4392" s="182">
        <v>2703.918943433715</v>
      </c>
      <c r="K4392" s="181">
        <v>2717.6276362880835</v>
      </c>
      <c r="L4392" s="181">
        <v>2731.969292869212</v>
      </c>
      <c r="M4392" s="181">
        <v>2746.5960285889023</v>
      </c>
      <c r="N4392" s="181">
        <v>2761.2491054454513</v>
      </c>
      <c r="O4392" s="181">
        <v>2775.7641542981792</v>
      </c>
      <c r="P4392" s="181">
        <v>2790.1417695823748</v>
      </c>
      <c r="Q4392" s="181">
        <v>2804.3792704207131</v>
      </c>
      <c r="R4392" s="181">
        <v>2818.2887992718747</v>
      </c>
      <c r="S4392" s="181">
        <v>2831.7963656770471</v>
      </c>
      <c r="T4392" s="181">
        <v>2845.0371535105196</v>
      </c>
      <c r="U4392" s="181">
        <v>2857.9960768173851</v>
      </c>
      <c r="V4392" s="181">
        <v>2870.4789034669011</v>
      </c>
      <c r="W4392" s="181">
        <v>2882.4334471335142</v>
      </c>
      <c r="X4392" s="181">
        <v>2893.8362243867223</v>
      </c>
      <c r="Y4392" s="181">
        <v>2904.76894057971</v>
      </c>
    </row>
    <row r="4393" spans="1:25" x14ac:dyDescent="0.25">
      <c r="A4393" s="178" t="s">
        <v>3452</v>
      </c>
      <c r="B4393" s="178" t="s">
        <v>3805</v>
      </c>
      <c r="C4393" s="178" t="s">
        <v>565</v>
      </c>
      <c r="D4393" s="178" t="s">
        <v>566</v>
      </c>
      <c r="E4393" s="181">
        <v>4026.9086073902872</v>
      </c>
      <c r="F4393" s="181">
        <v>4118.5237835599246</v>
      </c>
      <c r="G4393" s="181">
        <v>4190.6910929148926</v>
      </c>
      <c r="H4393" s="181">
        <v>4250.6992784463609</v>
      </c>
      <c r="I4393" s="181">
        <v>4301.6658097372147</v>
      </c>
      <c r="J4393" s="182">
        <v>4345.7802964954844</v>
      </c>
      <c r="K4393" s="181">
        <v>4384.7374595831006</v>
      </c>
      <c r="L4393" s="181">
        <v>4419.843196564505</v>
      </c>
      <c r="M4393" s="181">
        <v>4451.872385486934</v>
      </c>
      <c r="N4393" s="181">
        <v>4481.3199499938855</v>
      </c>
      <c r="O4393" s="181">
        <v>4508.559816789194</v>
      </c>
      <c r="P4393" s="181">
        <v>4534.0385550758365</v>
      </c>
      <c r="Q4393" s="181">
        <v>4558.0864825873668</v>
      </c>
      <c r="R4393" s="181">
        <v>4580.6453766670429</v>
      </c>
      <c r="S4393" s="181">
        <v>4601.7052529953262</v>
      </c>
      <c r="T4393" s="181">
        <v>4621.3026262730382</v>
      </c>
      <c r="U4393" s="181">
        <v>4639.5738792988905</v>
      </c>
      <c r="V4393" s="181">
        <v>4656.5910200762919</v>
      </c>
      <c r="W4393" s="181">
        <v>4672.3235580563151</v>
      </c>
      <c r="X4393" s="181">
        <v>4686.733912477609</v>
      </c>
      <c r="Y4393" s="181">
        <v>4699.7184086172365</v>
      </c>
    </row>
    <row r="4394" spans="1:25" x14ac:dyDescent="0.25">
      <c r="A4394" s="178" t="s">
        <v>3452</v>
      </c>
      <c r="B4394" s="178" t="s">
        <v>3806</v>
      </c>
      <c r="C4394" s="178" t="s">
        <v>565</v>
      </c>
      <c r="D4394" s="178" t="s">
        <v>566</v>
      </c>
      <c r="E4394" s="181">
        <v>1478.992745330075</v>
      </c>
      <c r="F4394" s="181">
        <v>1480.0318391944547</v>
      </c>
      <c r="G4394" s="181">
        <v>1480.9081939564498</v>
      </c>
      <c r="H4394" s="181">
        <v>1481.9353373343943</v>
      </c>
      <c r="I4394" s="181">
        <v>1482.9326321055403</v>
      </c>
      <c r="J4394" s="182">
        <v>1483.749558660126</v>
      </c>
      <c r="K4394" s="181">
        <v>1484.3149084058771</v>
      </c>
      <c r="L4394" s="181">
        <v>1484.615821383672</v>
      </c>
      <c r="M4394" s="181">
        <v>1484.6314011537913</v>
      </c>
      <c r="N4394" s="181">
        <v>1484.3723817216658</v>
      </c>
      <c r="O4394" s="181">
        <v>1483.8639611306046</v>
      </c>
      <c r="P4394" s="181">
        <v>1483.2129924359601</v>
      </c>
      <c r="Q4394" s="181">
        <v>1482.5413258166677</v>
      </c>
      <c r="R4394" s="181">
        <v>1481.8954127861043</v>
      </c>
      <c r="S4394" s="181">
        <v>1481.3674754813132</v>
      </c>
      <c r="T4394" s="181">
        <v>1481.0359351610032</v>
      </c>
      <c r="U4394" s="181">
        <v>1480.9080275618112</v>
      </c>
      <c r="V4394" s="181">
        <v>1480.9920869368489</v>
      </c>
      <c r="W4394" s="181">
        <v>1481.3483230253057</v>
      </c>
      <c r="X4394" s="181">
        <v>1482.026768027918</v>
      </c>
      <c r="Y4394" s="181">
        <v>1482.9952581639436</v>
      </c>
    </row>
    <row r="4395" spans="1:25" x14ac:dyDescent="0.25">
      <c r="A4395" s="178" t="s">
        <v>3452</v>
      </c>
      <c r="B4395" s="178" t="s">
        <v>3807</v>
      </c>
      <c r="C4395" s="178" t="s">
        <v>565</v>
      </c>
      <c r="D4395" s="178" t="s">
        <v>566</v>
      </c>
      <c r="E4395" s="181">
        <v>3733.9971420047391</v>
      </c>
      <c r="F4395" s="181">
        <v>3818.1609055178014</v>
      </c>
      <c r="G4395" s="181">
        <v>3887.5913335275854</v>
      </c>
      <c r="H4395" s="181">
        <v>3947.6281777732347</v>
      </c>
      <c r="I4395" s="181">
        <v>4000.4413667715589</v>
      </c>
      <c r="J4395" s="182">
        <v>4047.5091743438279</v>
      </c>
      <c r="K4395" s="181">
        <v>4090.0151282773722</v>
      </c>
      <c r="L4395" s="181">
        <v>4128.9342140686349</v>
      </c>
      <c r="M4395" s="181">
        <v>4164.8668926769897</v>
      </c>
      <c r="N4395" s="181">
        <v>4198.2284601625433</v>
      </c>
      <c r="O4395" s="181">
        <v>4229.3694990942267</v>
      </c>
      <c r="P4395" s="181">
        <v>4258.7671661030136</v>
      </c>
      <c r="Q4395" s="181">
        <v>4286.8213994455755</v>
      </c>
      <c r="R4395" s="181">
        <v>4313.6041378847749</v>
      </c>
      <c r="S4395" s="181">
        <v>4339.2965872302684</v>
      </c>
      <c r="T4395" s="181">
        <v>4364.1794256364392</v>
      </c>
      <c r="U4395" s="181">
        <v>4388.1876930077797</v>
      </c>
      <c r="V4395" s="181">
        <v>4411.1255539749027</v>
      </c>
      <c r="W4395" s="181">
        <v>4433.0892570787291</v>
      </c>
      <c r="X4395" s="181">
        <v>4454.2020084403484</v>
      </c>
      <c r="Y4395" s="181">
        <v>4474.5396140950124</v>
      </c>
    </row>
    <row r="4396" spans="1:25" x14ac:dyDescent="0.25">
      <c r="A4396" s="178" t="s">
        <v>3452</v>
      </c>
      <c r="B4396" s="178" t="s">
        <v>3808</v>
      </c>
      <c r="C4396" s="178" t="s">
        <v>218</v>
      </c>
      <c r="D4396" s="178" t="s">
        <v>3809</v>
      </c>
      <c r="E4396" s="181">
        <v>2444.6570895728669</v>
      </c>
      <c r="F4396" s="181">
        <v>2529.7194524779261</v>
      </c>
      <c r="G4396" s="181">
        <v>2603.7872476964926</v>
      </c>
      <c r="H4396" s="181">
        <v>2670.843872893201</v>
      </c>
      <c r="I4396" s="181">
        <v>2732.5770529075571</v>
      </c>
      <c r="J4396" s="182">
        <v>2790.1873823587625</v>
      </c>
      <c r="K4396" s="181">
        <v>2844.6199569722176</v>
      </c>
      <c r="L4396" s="181">
        <v>2896.6341251602603</v>
      </c>
      <c r="M4396" s="181">
        <v>2946.705344123438</v>
      </c>
      <c r="N4396" s="181">
        <v>2995.2067289445026</v>
      </c>
      <c r="O4396" s="181">
        <v>3042.4376225848914</v>
      </c>
      <c r="P4396" s="181">
        <v>3088.7632983028921</v>
      </c>
      <c r="Q4396" s="181">
        <v>3134.489185252793</v>
      </c>
      <c r="R4396" s="181">
        <v>3179.6810721709962</v>
      </c>
      <c r="S4396" s="181">
        <v>3224.4755251409083</v>
      </c>
      <c r="T4396" s="181">
        <v>3269.0293113876119</v>
      </c>
      <c r="U4396" s="181">
        <v>3313.3972002107439</v>
      </c>
      <c r="V4396" s="181">
        <v>3357.5724892633125</v>
      </c>
      <c r="W4396" s="181">
        <v>3401.6212376676012</v>
      </c>
      <c r="X4396" s="181">
        <v>3445.6069535130368</v>
      </c>
      <c r="Y4396" s="181">
        <v>3489.5187541993864</v>
      </c>
    </row>
    <row r="4397" spans="1:25" x14ac:dyDescent="0.25">
      <c r="A4397" s="178" t="s">
        <v>3452</v>
      </c>
      <c r="B4397" s="178" t="s">
        <v>3808</v>
      </c>
      <c r="C4397" s="178" t="s">
        <v>240</v>
      </c>
      <c r="D4397" s="178" t="s">
        <v>241</v>
      </c>
      <c r="E4397" s="181">
        <v>5947.7835268375657</v>
      </c>
      <c r="F4397" s="181">
        <v>6052.2508736915252</v>
      </c>
      <c r="G4397" s="181">
        <v>6125.7238458264201</v>
      </c>
      <c r="H4397" s="181">
        <v>6178.8517845054794</v>
      </c>
      <c r="I4397" s="181">
        <v>6216.4014110825965</v>
      </c>
      <c r="J4397" s="182">
        <v>6241.7642452245382</v>
      </c>
      <c r="K4397" s="181">
        <v>6257.5683289845001</v>
      </c>
      <c r="L4397" s="181">
        <v>6265.8839637785386</v>
      </c>
      <c r="M4397" s="181">
        <v>6268.0546346190085</v>
      </c>
      <c r="N4397" s="181">
        <v>6265.1319567337605</v>
      </c>
      <c r="O4397" s="181">
        <v>6257.9553480260702</v>
      </c>
      <c r="P4397" s="181">
        <v>6247.4496203373419</v>
      </c>
      <c r="Q4397" s="181">
        <v>6234.365608505158</v>
      </c>
      <c r="R4397" s="181">
        <v>6218.9406282084838</v>
      </c>
      <c r="S4397" s="181">
        <v>6201.5363145222573</v>
      </c>
      <c r="T4397" s="181">
        <v>6182.5320763481968</v>
      </c>
      <c r="U4397" s="181">
        <v>6162.095459065913</v>
      </c>
      <c r="V4397" s="181">
        <v>6140.2729351049402</v>
      </c>
      <c r="W4397" s="181">
        <v>6117.2409879226079</v>
      </c>
      <c r="X4397" s="181">
        <v>6093.1620425518986</v>
      </c>
      <c r="Y4397" s="181">
        <v>6068.0602858827924</v>
      </c>
    </row>
    <row r="4398" spans="1:25" x14ac:dyDescent="0.25">
      <c r="A4398" s="178" t="s">
        <v>3452</v>
      </c>
      <c r="B4398" s="178" t="s">
        <v>3810</v>
      </c>
      <c r="C4398" s="178" t="s">
        <v>565</v>
      </c>
      <c r="D4398" s="178" t="s">
        <v>566</v>
      </c>
      <c r="E4398" s="181">
        <v>2008.6580176555462</v>
      </c>
      <c r="F4398" s="181">
        <v>2007.3305605530309</v>
      </c>
      <c r="G4398" s="181">
        <v>2006.548566092574</v>
      </c>
      <c r="H4398" s="181">
        <v>2007.1811760540468</v>
      </c>
      <c r="I4398" s="181">
        <v>2008.8865419260044</v>
      </c>
      <c r="J4398" s="182">
        <v>2011.330448086557</v>
      </c>
      <c r="K4398" s="181">
        <v>2014.2869695133861</v>
      </c>
      <c r="L4398" s="181">
        <v>2017.6063143590834</v>
      </c>
      <c r="M4398" s="181">
        <v>2021.1054899768255</v>
      </c>
      <c r="N4398" s="181">
        <v>2024.64218393079</v>
      </c>
      <c r="O4398" s="181">
        <v>2028.1210873952421</v>
      </c>
      <c r="P4398" s="181">
        <v>2031.5628058132929</v>
      </c>
      <c r="Q4398" s="181">
        <v>2035.007797961171</v>
      </c>
      <c r="R4398" s="181">
        <v>2038.386768174247</v>
      </c>
      <c r="S4398" s="181">
        <v>2041.699453210367</v>
      </c>
      <c r="T4398" s="181">
        <v>2044.979957341307</v>
      </c>
      <c r="U4398" s="181">
        <v>2048.2053769684512</v>
      </c>
      <c r="V4398" s="181">
        <v>2051.3288002624968</v>
      </c>
      <c r="W4398" s="181">
        <v>2054.3512693540533</v>
      </c>
      <c r="X4398" s="181">
        <v>2057.277088856124</v>
      </c>
      <c r="Y4398" s="181">
        <v>2060.0610318413487</v>
      </c>
    </row>
    <row r="4399" spans="1:25" x14ac:dyDescent="0.25">
      <c r="A4399" s="178" t="s">
        <v>3452</v>
      </c>
      <c r="B4399" s="178" t="s">
        <v>3811</v>
      </c>
      <c r="C4399" s="178" t="s">
        <v>218</v>
      </c>
      <c r="D4399" s="178" t="s">
        <v>3812</v>
      </c>
      <c r="E4399" s="181">
        <v>4621.6429092355593</v>
      </c>
      <c r="F4399" s="181">
        <v>4721.0520131408148</v>
      </c>
      <c r="G4399" s="181">
        <v>4821.5879822589886</v>
      </c>
      <c r="H4399" s="181">
        <v>4925.3471185843528</v>
      </c>
      <c r="I4399" s="181">
        <v>5031.5587043616779</v>
      </c>
      <c r="J4399" s="182">
        <v>5139.2358818335815</v>
      </c>
      <c r="K4399" s="181">
        <v>5247.6256372774296</v>
      </c>
      <c r="L4399" s="181">
        <v>5356.1411271390871</v>
      </c>
      <c r="M4399" s="181">
        <v>5464.0974719389078</v>
      </c>
      <c r="N4399" s="181">
        <v>5570.8476186012049</v>
      </c>
      <c r="O4399" s="181">
        <v>5675.7833915526953</v>
      </c>
      <c r="P4399" s="181">
        <v>5778.7133695059792</v>
      </c>
      <c r="Q4399" s="181">
        <v>5879.5468850279049</v>
      </c>
      <c r="R4399" s="181">
        <v>5977.8980975670174</v>
      </c>
      <c r="S4399" s="181">
        <v>6073.57312949058</v>
      </c>
      <c r="T4399" s="181">
        <v>6166.153214204789</v>
      </c>
      <c r="U4399" s="181">
        <v>6256.0351355378225</v>
      </c>
      <c r="V4399" s="181">
        <v>6343.8922676898546</v>
      </c>
      <c r="W4399" s="181">
        <v>6429.6656780444582</v>
      </c>
      <c r="X4399" s="181">
        <v>6513.3373786201464</v>
      </c>
      <c r="Y4399" s="181">
        <v>6594.485785363845</v>
      </c>
    </row>
    <row r="4400" spans="1:25" x14ac:dyDescent="0.25">
      <c r="A4400" s="178" t="s">
        <v>3452</v>
      </c>
      <c r="B4400" s="178" t="s">
        <v>3811</v>
      </c>
      <c r="C4400" s="178" t="s">
        <v>560</v>
      </c>
      <c r="D4400" s="178" t="s">
        <v>1757</v>
      </c>
      <c r="E4400" s="181">
        <v>11933.298089638443</v>
      </c>
      <c r="F4400" s="181">
        <v>11969.916666020201</v>
      </c>
      <c r="G4400" s="181">
        <v>12004.12963421946</v>
      </c>
      <c r="H4400" s="181">
        <v>12041.086136287937</v>
      </c>
      <c r="I4400" s="181">
        <v>12078.683543908579</v>
      </c>
      <c r="J4400" s="182">
        <v>12114.454123448571</v>
      </c>
      <c r="K4400" s="181">
        <v>12146.646216470899</v>
      </c>
      <c r="L4400" s="181">
        <v>12174.013750191303</v>
      </c>
      <c r="M4400" s="181">
        <v>12195.18669970166</v>
      </c>
      <c r="N4400" s="181">
        <v>12208.984259307068</v>
      </c>
      <c r="O4400" s="181">
        <v>12214.404733412222</v>
      </c>
      <c r="P4400" s="181">
        <v>12211.412062772484</v>
      </c>
      <c r="Q4400" s="181">
        <v>12200.196618973918</v>
      </c>
      <c r="R4400" s="181">
        <v>12180.348619338003</v>
      </c>
      <c r="S4400" s="181">
        <v>12151.88679910726</v>
      </c>
      <c r="T4400" s="181">
        <v>12114.402556847028</v>
      </c>
      <c r="U4400" s="181">
        <v>12069.106165959998</v>
      </c>
      <c r="V4400" s="181">
        <v>12017.661487740732</v>
      </c>
      <c r="W4400" s="181">
        <v>11960.264888303411</v>
      </c>
      <c r="X4400" s="181">
        <v>11897.18514459883</v>
      </c>
      <c r="Y4400" s="181">
        <v>11827.959296754267</v>
      </c>
    </row>
    <row r="4401" spans="1:25" x14ac:dyDescent="0.25">
      <c r="A4401" s="178" t="s">
        <v>3452</v>
      </c>
      <c r="B4401" s="178" t="s">
        <v>3813</v>
      </c>
      <c r="C4401" s="178" t="s">
        <v>240</v>
      </c>
      <c r="D4401" s="178" t="s">
        <v>241</v>
      </c>
      <c r="E4401" s="181">
        <v>2674.048298941475</v>
      </c>
      <c r="F4401" s="181">
        <v>2799.1517963633141</v>
      </c>
      <c r="G4401" s="181">
        <v>2896.9331531270418</v>
      </c>
      <c r="H4401" s="181">
        <v>2973.9878856656132</v>
      </c>
      <c r="I4401" s="181">
        <v>3034.5949541763412</v>
      </c>
      <c r="J4401" s="182">
        <v>3082.2256818342248</v>
      </c>
      <c r="K4401" s="181">
        <v>3119.7272286582629</v>
      </c>
      <c r="L4401" s="181">
        <v>3149.3988706886398</v>
      </c>
      <c r="M4401" s="181">
        <v>3172.9616010133814</v>
      </c>
      <c r="N4401" s="181">
        <v>3191.7473202445008</v>
      </c>
      <c r="O4401" s="181">
        <v>3206.8258373537019</v>
      </c>
      <c r="P4401" s="181">
        <v>3219.1520257406037</v>
      </c>
      <c r="Q4401" s="181">
        <v>3229.4922595564749</v>
      </c>
      <c r="R4401" s="181">
        <v>3238.2928446181941</v>
      </c>
      <c r="S4401" s="181">
        <v>3245.9913744637415</v>
      </c>
      <c r="T4401" s="181">
        <v>3252.7474893548033</v>
      </c>
      <c r="U4401" s="181">
        <v>3258.6358585022481</v>
      </c>
      <c r="V4401" s="181">
        <v>3263.8693970550789</v>
      </c>
      <c r="W4401" s="181">
        <v>3268.614535139322</v>
      </c>
      <c r="X4401" s="181">
        <v>3273.0252794248104</v>
      </c>
      <c r="Y4401" s="181">
        <v>3276.8999861101902</v>
      </c>
    </row>
    <row r="4402" spans="1:25" x14ac:dyDescent="0.25">
      <c r="A4402" s="178" t="s">
        <v>3452</v>
      </c>
      <c r="B4402" s="178" t="s">
        <v>3814</v>
      </c>
      <c r="C4402" s="178" t="s">
        <v>565</v>
      </c>
      <c r="D4402" s="178" t="s">
        <v>566</v>
      </c>
      <c r="E4402" s="181">
        <v>3900.8419522969916</v>
      </c>
      <c r="F4402" s="181">
        <v>4100.1983436873761</v>
      </c>
      <c r="G4402" s="181">
        <v>4260.1939185044639</v>
      </c>
      <c r="H4402" s="181">
        <v>4392.0582110430205</v>
      </c>
      <c r="I4402" s="181">
        <v>4502.2848345317079</v>
      </c>
      <c r="J4402" s="182">
        <v>4596.0412978757449</v>
      </c>
      <c r="K4402" s="181">
        <v>4677.5242133398642</v>
      </c>
      <c r="L4402" s="181">
        <v>4750.1582028785697</v>
      </c>
      <c r="M4402" s="181">
        <v>4816.4492317067352</v>
      </c>
      <c r="N4402" s="181">
        <v>4878.3398380968138</v>
      </c>
      <c r="O4402" s="181">
        <v>4937.3010645953837</v>
      </c>
      <c r="P4402" s="181">
        <v>4994.6841976379428</v>
      </c>
      <c r="Q4402" s="181">
        <v>5051.5691725432935</v>
      </c>
      <c r="R4402" s="181">
        <v>5108.4663978105627</v>
      </c>
      <c r="S4402" s="181">
        <v>5165.8588430094378</v>
      </c>
      <c r="T4402" s="181">
        <v>5224.1692241780829</v>
      </c>
      <c r="U4402" s="181">
        <v>5282.6391187846275</v>
      </c>
      <c r="V4402" s="181">
        <v>5340.4436401660059</v>
      </c>
      <c r="W4402" s="181">
        <v>5397.8180255441139</v>
      </c>
      <c r="X4402" s="181">
        <v>5454.8881998225288</v>
      </c>
      <c r="Y4402" s="181">
        <v>5511.4918138062476</v>
      </c>
    </row>
    <row r="4403" spans="1:25" x14ac:dyDescent="0.25">
      <c r="A4403" s="178" t="s">
        <v>3452</v>
      </c>
      <c r="B4403" s="178" t="s">
        <v>3815</v>
      </c>
      <c r="C4403" s="178" t="s">
        <v>565</v>
      </c>
      <c r="D4403" s="178" t="s">
        <v>566</v>
      </c>
      <c r="E4403" s="181">
        <v>2016.6992652970389</v>
      </c>
      <c r="F4403" s="181">
        <v>2053.3111865309502</v>
      </c>
      <c r="G4403" s="181">
        <v>2083.1114080697917</v>
      </c>
      <c r="H4403" s="181">
        <v>2108.9343600158104</v>
      </c>
      <c r="I4403" s="181">
        <v>2131.7482023460125</v>
      </c>
      <c r="J4403" s="182">
        <v>2152.1938345088456</v>
      </c>
      <c r="K4403" s="181">
        <v>2170.7820674288914</v>
      </c>
      <c r="L4403" s="181">
        <v>2187.9343500038385</v>
      </c>
      <c r="M4403" s="181">
        <v>2203.9010993343172</v>
      </c>
      <c r="N4403" s="181">
        <v>2218.8222415228383</v>
      </c>
      <c r="O4403" s="181">
        <v>2232.8140953649922</v>
      </c>
      <c r="P4403" s="181">
        <v>2246.0685863423087</v>
      </c>
      <c r="Q4403" s="181">
        <v>2258.7496816737516</v>
      </c>
      <c r="R4403" s="181">
        <v>2270.8537035847689</v>
      </c>
      <c r="S4403" s="181">
        <v>2282.4199102480879</v>
      </c>
      <c r="T4403" s="181">
        <v>2293.4983285427234</v>
      </c>
      <c r="U4403" s="181">
        <v>2304.0369744729601</v>
      </c>
      <c r="V4403" s="181">
        <v>2313.9762116047559</v>
      </c>
      <c r="W4403" s="181">
        <v>2323.35476794641</v>
      </c>
      <c r="X4403" s="181">
        <v>2332.2157121767923</v>
      </c>
      <c r="Y4403" s="181">
        <v>2340.5343288145996</v>
      </c>
    </row>
    <row r="4404" spans="1:25" x14ac:dyDescent="0.25">
      <c r="A4404" s="178" t="s">
        <v>3452</v>
      </c>
      <c r="B4404" s="178" t="s">
        <v>3816</v>
      </c>
      <c r="C4404" s="178" t="s">
        <v>565</v>
      </c>
      <c r="D4404" s="178" t="s">
        <v>566</v>
      </c>
      <c r="E4404" s="181">
        <v>515.11992550214984</v>
      </c>
      <c r="F4404" s="181">
        <v>502.58414998852356</v>
      </c>
      <c r="G4404" s="181">
        <v>492.89279887074906</v>
      </c>
      <c r="H4404" s="181">
        <v>485.54509016966978</v>
      </c>
      <c r="I4404" s="181">
        <v>479.91114189674704</v>
      </c>
      <c r="J4404" s="182">
        <v>475.53459296655399</v>
      </c>
      <c r="K4404" s="181">
        <v>472.09745422733135</v>
      </c>
      <c r="L4404" s="181">
        <v>469.37251409093267</v>
      </c>
      <c r="M4404" s="181">
        <v>467.18981777590596</v>
      </c>
      <c r="N4404" s="181">
        <v>465.40372164353334</v>
      </c>
      <c r="O4404" s="181">
        <v>463.93088284886005</v>
      </c>
      <c r="P4404" s="181">
        <v>462.72668883323303</v>
      </c>
      <c r="Q4404" s="181">
        <v>461.76308644007679</v>
      </c>
      <c r="R4404" s="181">
        <v>460.99128796749591</v>
      </c>
      <c r="S4404" s="181">
        <v>460.38454572757098</v>
      </c>
      <c r="T4404" s="181">
        <v>459.88046216669875</v>
      </c>
      <c r="U4404" s="181">
        <v>459.46280481580271</v>
      </c>
      <c r="V4404" s="181">
        <v>459.16303513768526</v>
      </c>
      <c r="W4404" s="181">
        <v>458.96331466769544</v>
      </c>
      <c r="X4404" s="181">
        <v>458.83994611458706</v>
      </c>
      <c r="Y4404" s="181">
        <v>458.70524419602805</v>
      </c>
    </row>
    <row r="4405" spans="1:25" x14ac:dyDescent="0.25">
      <c r="A4405" s="178" t="s">
        <v>3452</v>
      </c>
      <c r="B4405" s="178" t="s">
        <v>3817</v>
      </c>
      <c r="C4405" s="178" t="s">
        <v>565</v>
      </c>
      <c r="D4405" s="178" t="s">
        <v>566</v>
      </c>
      <c r="E4405" s="181">
        <v>749.56160578861773</v>
      </c>
      <c r="F4405" s="181">
        <v>739.20135921264546</v>
      </c>
      <c r="G4405" s="181">
        <v>731.42738335872991</v>
      </c>
      <c r="H4405" s="181">
        <v>725.88046814634083</v>
      </c>
      <c r="I4405" s="181">
        <v>722.04267555396461</v>
      </c>
      <c r="J4405" s="182">
        <v>719.52388511758613</v>
      </c>
      <c r="K4405" s="181">
        <v>718.0454195640707</v>
      </c>
      <c r="L4405" s="181">
        <v>717.40433591269516</v>
      </c>
      <c r="M4405" s="181">
        <v>717.42133784181829</v>
      </c>
      <c r="N4405" s="181">
        <v>717.94661741231778</v>
      </c>
      <c r="O4405" s="181">
        <v>718.8468844598832</v>
      </c>
      <c r="P4405" s="181">
        <v>720.03903705370521</v>
      </c>
      <c r="Q4405" s="181">
        <v>721.4486067456869</v>
      </c>
      <c r="R4405" s="181">
        <v>722.9657654892527</v>
      </c>
      <c r="S4405" s="181">
        <v>724.50719774487538</v>
      </c>
      <c r="T4405" s="181">
        <v>726.03044255131158</v>
      </c>
      <c r="U4405" s="181">
        <v>727.49119320420186</v>
      </c>
      <c r="V4405" s="181">
        <v>728.82702472235519</v>
      </c>
      <c r="W4405" s="181">
        <v>729.99917178514318</v>
      </c>
      <c r="X4405" s="181">
        <v>730.98301694201643</v>
      </c>
      <c r="Y4405" s="181">
        <v>731.77381760989556</v>
      </c>
    </row>
    <row r="4406" spans="1:25" x14ac:dyDescent="0.25">
      <c r="A4406" s="178" t="s">
        <v>3452</v>
      </c>
      <c r="B4406" s="178" t="s">
        <v>3818</v>
      </c>
      <c r="C4406" s="178" t="s">
        <v>565</v>
      </c>
      <c r="D4406" s="178" t="s">
        <v>566</v>
      </c>
      <c r="E4406" s="181">
        <v>2032.0469927044401</v>
      </c>
      <c r="F4406" s="181">
        <v>2023.467673432491</v>
      </c>
      <c r="G4406" s="181">
        <v>2016.2279897651799</v>
      </c>
      <c r="H4406" s="181">
        <v>2010.901038675506</v>
      </c>
      <c r="I4406" s="181">
        <v>2006.9793844801679</v>
      </c>
      <c r="J4406" s="182">
        <v>2004.0056885767092</v>
      </c>
      <c r="K4406" s="181">
        <v>2001.659196601543</v>
      </c>
      <c r="L4406" s="181">
        <v>1999.7189191038192</v>
      </c>
      <c r="M4406" s="181">
        <v>1997.951120701684</v>
      </c>
      <c r="N4406" s="181">
        <v>1996.1211783329011</v>
      </c>
      <c r="O4406" s="181">
        <v>1994.055644959263</v>
      </c>
      <c r="P4406" s="181">
        <v>1991.7049367993629</v>
      </c>
      <c r="Q4406" s="181">
        <v>1989.0356057082729</v>
      </c>
      <c r="R4406" s="181">
        <v>1985.9326117308678</v>
      </c>
      <c r="S4406" s="181">
        <v>1982.3906081633181</v>
      </c>
      <c r="T4406" s="181">
        <v>1978.544413208203</v>
      </c>
      <c r="U4406" s="181">
        <v>1974.396380863707</v>
      </c>
      <c r="V4406" s="181">
        <v>1969.838234443662</v>
      </c>
      <c r="W4406" s="181">
        <v>1964.8949321572509</v>
      </c>
      <c r="X4406" s="181">
        <v>1959.6643784910689</v>
      </c>
      <c r="Y4406" s="181">
        <v>1954.3178686499518</v>
      </c>
    </row>
    <row r="4407" spans="1:25" x14ac:dyDescent="0.25">
      <c r="A4407" s="178" t="s">
        <v>3452</v>
      </c>
      <c r="B4407" s="178" t="s">
        <v>3819</v>
      </c>
      <c r="C4407" s="178" t="s">
        <v>565</v>
      </c>
      <c r="D4407" s="178" t="s">
        <v>566</v>
      </c>
      <c r="E4407" s="181">
        <v>918.96993953605568</v>
      </c>
      <c r="F4407" s="181">
        <v>900.84343769229554</v>
      </c>
      <c r="G4407" s="181">
        <v>886.09446883315036</v>
      </c>
      <c r="H4407" s="181">
        <v>874.27383879413969</v>
      </c>
      <c r="I4407" s="181">
        <v>864.65040004747334</v>
      </c>
      <c r="J4407" s="182">
        <v>856.66901944785593</v>
      </c>
      <c r="K4407" s="181">
        <v>849.93839652283418</v>
      </c>
      <c r="L4407" s="181">
        <v>844.17413742000565</v>
      </c>
      <c r="M4407" s="181">
        <v>839.14053754970917</v>
      </c>
      <c r="N4407" s="181">
        <v>834.66350181591122</v>
      </c>
      <c r="O4407" s="181">
        <v>830.5910538925931</v>
      </c>
      <c r="P4407" s="181">
        <v>826.84402013812041</v>
      </c>
      <c r="Q4407" s="181">
        <v>823.36845057561356</v>
      </c>
      <c r="R4407" s="181">
        <v>820.0754129798247</v>
      </c>
      <c r="S4407" s="181">
        <v>816.8863565325338</v>
      </c>
      <c r="T4407" s="181">
        <v>813.67157908041224</v>
      </c>
      <c r="U4407" s="181">
        <v>810.45315830958089</v>
      </c>
      <c r="V4407" s="181">
        <v>807.31718841502163</v>
      </c>
      <c r="W4407" s="181">
        <v>804.21999125830052</v>
      </c>
      <c r="X4407" s="181">
        <v>801.10791821950568</v>
      </c>
      <c r="Y4407" s="181">
        <v>797.85330904623117</v>
      </c>
    </row>
    <row r="4408" spans="1:25" x14ac:dyDescent="0.25">
      <c r="A4408" s="178" t="s">
        <v>3452</v>
      </c>
      <c r="B4408" s="178" t="s">
        <v>3820</v>
      </c>
      <c r="C4408" s="178" t="s">
        <v>565</v>
      </c>
      <c r="D4408" s="178" t="s">
        <v>566</v>
      </c>
      <c r="E4408" s="181">
        <v>1881.0564190699151</v>
      </c>
      <c r="F4408" s="181">
        <v>1891.921302274209</v>
      </c>
      <c r="G4408" s="181">
        <v>1898.3917727082871</v>
      </c>
      <c r="H4408" s="181">
        <v>1902.186967051636</v>
      </c>
      <c r="I4408" s="181">
        <v>1903.9227368736279</v>
      </c>
      <c r="J4408" s="182">
        <v>1903.9995429649971</v>
      </c>
      <c r="K4408" s="181">
        <v>1902.7482508987309</v>
      </c>
      <c r="L4408" s="181">
        <v>1900.4517546542579</v>
      </c>
      <c r="M4408" s="181">
        <v>1897.2942704345842</v>
      </c>
      <c r="N4408" s="181">
        <v>1893.3727017966148</v>
      </c>
      <c r="O4408" s="181">
        <v>1888.7817495197742</v>
      </c>
      <c r="P4408" s="181">
        <v>1883.7066536777761</v>
      </c>
      <c r="Q4408" s="181">
        <v>1878.3276442458489</v>
      </c>
      <c r="R4408" s="181">
        <v>1872.704346389201</v>
      </c>
      <c r="S4408" s="181">
        <v>1866.911090588128</v>
      </c>
      <c r="T4408" s="181">
        <v>1861.0815513390564</v>
      </c>
      <c r="U4408" s="181">
        <v>1855.2739181678071</v>
      </c>
      <c r="V4408" s="181">
        <v>1849.4721150237224</v>
      </c>
      <c r="W4408" s="181">
        <v>1843.7340006127386</v>
      </c>
      <c r="X4408" s="181">
        <v>1838.1061142578528</v>
      </c>
      <c r="Y4408" s="181">
        <v>1832.6541947284718</v>
      </c>
    </row>
    <row r="4409" spans="1:25" x14ac:dyDescent="0.25">
      <c r="A4409" s="178" t="s">
        <v>3452</v>
      </c>
      <c r="B4409" s="178" t="s">
        <v>3821</v>
      </c>
      <c r="C4409" s="178" t="s">
        <v>565</v>
      </c>
      <c r="D4409" s="178" t="s">
        <v>566</v>
      </c>
      <c r="E4409" s="181">
        <v>817.05410454405069</v>
      </c>
      <c r="F4409" s="181">
        <v>798.14995411590428</v>
      </c>
      <c r="G4409" s="181">
        <v>783.69713221336838</v>
      </c>
      <c r="H4409" s="181">
        <v>772.94776176244523</v>
      </c>
      <c r="I4409" s="181">
        <v>765.00251481541068</v>
      </c>
      <c r="J4409" s="182">
        <v>759.17958625398057</v>
      </c>
      <c r="K4409" s="181">
        <v>754.96340565268861</v>
      </c>
      <c r="L4409" s="181">
        <v>751.94667282305579</v>
      </c>
      <c r="M4409" s="181">
        <v>749.77202132273794</v>
      </c>
      <c r="N4409" s="181">
        <v>748.16011928107991</v>
      </c>
      <c r="O4409" s="181">
        <v>746.90938739688841</v>
      </c>
      <c r="P4409" s="181">
        <v>745.87574373532073</v>
      </c>
      <c r="Q4409" s="181">
        <v>744.93086512657101</v>
      </c>
      <c r="R4409" s="181">
        <v>743.92044897658354</v>
      </c>
      <c r="S4409" s="181">
        <v>742.73589138014472</v>
      </c>
      <c r="T4409" s="181">
        <v>741.35481769062073</v>
      </c>
      <c r="U4409" s="181">
        <v>739.82421538537062</v>
      </c>
      <c r="V4409" s="181">
        <v>738.14207193867196</v>
      </c>
      <c r="W4409" s="181">
        <v>736.25603982090445</v>
      </c>
      <c r="X4409" s="181">
        <v>734.13385212281651</v>
      </c>
      <c r="Y4409" s="181">
        <v>731.80361171184995</v>
      </c>
    </row>
    <row r="4410" spans="1:25" x14ac:dyDescent="0.25">
      <c r="A4410" s="178" t="s">
        <v>3452</v>
      </c>
      <c r="B4410" s="178" t="s">
        <v>3822</v>
      </c>
      <c r="C4410" s="178" t="s">
        <v>218</v>
      </c>
      <c r="D4410" s="178" t="s">
        <v>3823</v>
      </c>
      <c r="E4410" s="181">
        <v>2658.4833107601967</v>
      </c>
      <c r="F4410" s="181">
        <v>2692.4334798118675</v>
      </c>
      <c r="G4410" s="181">
        <v>2717.1837419735793</v>
      </c>
      <c r="H4410" s="181">
        <v>2736.1158342374611</v>
      </c>
      <c r="I4410" s="181">
        <v>2750.4627785954976</v>
      </c>
      <c r="J4410" s="182">
        <v>2761.0535049311784</v>
      </c>
      <c r="K4410" s="181">
        <v>2768.5483130159428</v>
      </c>
      <c r="L4410" s="181">
        <v>2773.4799147121935</v>
      </c>
      <c r="M4410" s="181">
        <v>2776.1753626786772</v>
      </c>
      <c r="N4410" s="181">
        <v>2776.811474572658</v>
      </c>
      <c r="O4410" s="181">
        <v>2775.5501080204963</v>
      </c>
      <c r="P4410" s="181">
        <v>2772.6551250000552</v>
      </c>
      <c r="Q4410" s="181">
        <v>2768.3560469930962</v>
      </c>
      <c r="R4410" s="181">
        <v>2762.695882273189</v>
      </c>
      <c r="S4410" s="181">
        <v>2755.7639735340358</v>
      </c>
      <c r="T4410" s="181">
        <v>2747.7863232161026</v>
      </c>
      <c r="U4410" s="181">
        <v>2738.9726429617904</v>
      </c>
      <c r="V4410" s="181">
        <v>2729.3797540643636</v>
      </c>
      <c r="W4410" s="181">
        <v>2719.06827867122</v>
      </c>
      <c r="X4410" s="181">
        <v>2708.1110614065792</v>
      </c>
      <c r="Y4410" s="181">
        <v>2696.6470757519678</v>
      </c>
    </row>
    <row r="4411" spans="1:25" x14ac:dyDescent="0.25">
      <c r="A4411" s="178" t="s">
        <v>3452</v>
      </c>
      <c r="B4411" s="178" t="s">
        <v>3822</v>
      </c>
      <c r="C4411" s="178" t="s">
        <v>240</v>
      </c>
      <c r="D4411" s="178" t="s">
        <v>241</v>
      </c>
      <c r="E4411" s="181">
        <v>990.45518838027965</v>
      </c>
      <c r="F4411" s="181">
        <v>1016.9077918246463</v>
      </c>
      <c r="G4411" s="181">
        <v>1040.3783350367578</v>
      </c>
      <c r="H4411" s="181">
        <v>1062.0439066492049</v>
      </c>
      <c r="I4411" s="181">
        <v>1082.3044995131283</v>
      </c>
      <c r="J4411" s="182">
        <v>1101.4231851583863</v>
      </c>
      <c r="K4411" s="181">
        <v>1119.6111062041095</v>
      </c>
      <c r="L4411" s="181">
        <v>1137.0401911679776</v>
      </c>
      <c r="M4411" s="181">
        <v>1153.807576322936</v>
      </c>
      <c r="N4411" s="181">
        <v>1169.9534586449163</v>
      </c>
      <c r="O4411" s="181">
        <v>1185.514751289312</v>
      </c>
      <c r="P4411" s="181">
        <v>1200.5754079458193</v>
      </c>
      <c r="Q4411" s="181">
        <v>1215.209720450247</v>
      </c>
      <c r="R4411" s="181">
        <v>1229.413759808353</v>
      </c>
      <c r="S4411" s="181">
        <v>1243.2048824578435</v>
      </c>
      <c r="T4411" s="181">
        <v>1256.6644981753955</v>
      </c>
      <c r="U4411" s="181">
        <v>1269.8715186912123</v>
      </c>
      <c r="V4411" s="181">
        <v>1282.8378156745875</v>
      </c>
      <c r="W4411" s="181">
        <v>1295.5781080261386</v>
      </c>
      <c r="X4411" s="181">
        <v>1308.1141948652664</v>
      </c>
      <c r="Y4411" s="181">
        <v>1320.501803829259</v>
      </c>
    </row>
    <row r="4412" spans="1:25" x14ac:dyDescent="0.25">
      <c r="A4412" s="178" t="s">
        <v>3452</v>
      </c>
      <c r="B4412" s="178" t="s">
        <v>3824</v>
      </c>
      <c r="C4412" s="178" t="s">
        <v>565</v>
      </c>
      <c r="D4412" s="178" t="s">
        <v>566</v>
      </c>
      <c r="E4412" s="181">
        <v>934.4674185544792</v>
      </c>
      <c r="F4412" s="181">
        <v>923.56377776463989</v>
      </c>
      <c r="G4412" s="181">
        <v>915.59967263666204</v>
      </c>
      <c r="H4412" s="181">
        <v>910.14233951836968</v>
      </c>
      <c r="I4412" s="181">
        <v>906.49496676796412</v>
      </c>
      <c r="J4412" s="182">
        <v>904.18750743950534</v>
      </c>
      <c r="K4412" s="181">
        <v>902.91309045029459</v>
      </c>
      <c r="L4412" s="181">
        <v>902.45922207710487</v>
      </c>
      <c r="M4412" s="181">
        <v>902.65250600652371</v>
      </c>
      <c r="N4412" s="181">
        <v>903.35279056662</v>
      </c>
      <c r="O4412" s="181">
        <v>904.46375744384909</v>
      </c>
      <c r="P4412" s="181">
        <v>905.94267780182008</v>
      </c>
      <c r="Q4412" s="181">
        <v>907.75789835613011</v>
      </c>
      <c r="R4412" s="181">
        <v>909.82980826191215</v>
      </c>
      <c r="S4412" s="181">
        <v>912.075130815688</v>
      </c>
      <c r="T4412" s="181">
        <v>914.4020768665257</v>
      </c>
      <c r="U4412" s="181">
        <v>916.79176923494629</v>
      </c>
      <c r="V4412" s="181">
        <v>919.25119505620125</v>
      </c>
      <c r="W4412" s="181">
        <v>921.72413778716646</v>
      </c>
      <c r="X4412" s="181">
        <v>924.14433543003645</v>
      </c>
      <c r="Y4412" s="181">
        <v>926.39633843139427</v>
      </c>
    </row>
    <row r="4413" spans="1:25" x14ac:dyDescent="0.25">
      <c r="A4413" s="178" t="s">
        <v>3452</v>
      </c>
      <c r="B4413" s="178" t="s">
        <v>3825</v>
      </c>
      <c r="C4413" s="178" t="s">
        <v>565</v>
      </c>
      <c r="D4413" s="178" t="s">
        <v>566</v>
      </c>
      <c r="E4413" s="181">
        <v>1519.7377758039368</v>
      </c>
      <c r="F4413" s="181">
        <v>1539.7008387170899</v>
      </c>
      <c r="G4413" s="181">
        <v>1552.6944964325589</v>
      </c>
      <c r="H4413" s="181">
        <v>1560.9266447870202</v>
      </c>
      <c r="I4413" s="181">
        <v>1565.601592237135</v>
      </c>
      <c r="J4413" s="182">
        <v>1567.6056476263921</v>
      </c>
      <c r="K4413" s="181">
        <v>1567.6475339295162</v>
      </c>
      <c r="L4413" s="181">
        <v>1566.291286536527</v>
      </c>
      <c r="M4413" s="181">
        <v>1563.9530632992391</v>
      </c>
      <c r="N4413" s="181">
        <v>1560.9177351147982</v>
      </c>
      <c r="O4413" s="181">
        <v>1557.4271024550396</v>
      </c>
      <c r="P4413" s="181">
        <v>1553.730825380708</v>
      </c>
      <c r="Q4413" s="181">
        <v>1550.0454739168172</v>
      </c>
      <c r="R4413" s="181">
        <v>1546.4806904644945</v>
      </c>
      <c r="S4413" s="181">
        <v>1543.1571486373259</v>
      </c>
      <c r="T4413" s="181">
        <v>1540.0264850353069</v>
      </c>
      <c r="U4413" s="181">
        <v>1537.0425764943936</v>
      </c>
      <c r="V4413" s="181">
        <v>1534.2961103252276</v>
      </c>
      <c r="W4413" s="181">
        <v>1531.8356056508119</v>
      </c>
      <c r="X4413" s="181">
        <v>1529.6876189865582</v>
      </c>
      <c r="Y4413" s="181">
        <v>1527.6408868732419</v>
      </c>
    </row>
    <row r="4414" spans="1:25" x14ac:dyDescent="0.25">
      <c r="A4414" s="178" t="s">
        <v>3452</v>
      </c>
      <c r="B4414" s="178" t="s">
        <v>3826</v>
      </c>
      <c r="C4414" s="178" t="s">
        <v>565</v>
      </c>
      <c r="D4414" s="178" t="s">
        <v>566</v>
      </c>
      <c r="E4414" s="181">
        <v>2676.4170670713897</v>
      </c>
      <c r="F4414" s="181">
        <v>2694.8758717673222</v>
      </c>
      <c r="G4414" s="181">
        <v>2709.5026157658149</v>
      </c>
      <c r="H4414" s="181">
        <v>2722.5695248683437</v>
      </c>
      <c r="I4414" s="181">
        <v>2734.4806568404711</v>
      </c>
      <c r="J4414" s="182">
        <v>2745.4014043208617</v>
      </c>
      <c r="K4414" s="181">
        <v>2755.5052397916652</v>
      </c>
      <c r="L4414" s="181">
        <v>2764.9567565545367</v>
      </c>
      <c r="M4414" s="181">
        <v>2773.7942485055269</v>
      </c>
      <c r="N4414" s="181">
        <v>2782.0010128943018</v>
      </c>
      <c r="O4414" s="181">
        <v>2789.565120710959</v>
      </c>
      <c r="P4414" s="181">
        <v>2796.605951887454</v>
      </c>
      <c r="Q4414" s="181">
        <v>2803.2368249699539</v>
      </c>
      <c r="R4414" s="181">
        <v>2809.385933336338</v>
      </c>
      <c r="S4414" s="181">
        <v>2815.040073904875</v>
      </c>
      <c r="T4414" s="181">
        <v>2820.0646851912047</v>
      </c>
      <c r="U4414" s="181">
        <v>2824.5239037337815</v>
      </c>
      <c r="V4414" s="181">
        <v>2828.5897046087366</v>
      </c>
      <c r="W4414" s="181">
        <v>2832.2228455791242</v>
      </c>
      <c r="X4414" s="181">
        <v>2835.3881118544418</v>
      </c>
      <c r="Y4414" s="181">
        <v>2837.8480971714507</v>
      </c>
    </row>
    <row r="4415" spans="1:25" x14ac:dyDescent="0.25">
      <c r="A4415" s="178" t="s">
        <v>3452</v>
      </c>
      <c r="B4415" s="178" t="s">
        <v>3827</v>
      </c>
      <c r="C4415" s="178" t="s">
        <v>218</v>
      </c>
      <c r="D4415" s="178" t="s">
        <v>3828</v>
      </c>
      <c r="E4415" s="181">
        <v>6338.6402397146094</v>
      </c>
      <c r="F4415" s="181">
        <v>6417.3746520726827</v>
      </c>
      <c r="G4415" s="181">
        <v>6509.871270159596</v>
      </c>
      <c r="H4415" s="181">
        <v>6616.722849208124</v>
      </c>
      <c r="I4415" s="181">
        <v>6734.8305741004742</v>
      </c>
      <c r="J4415" s="182">
        <v>6861.5057433994616</v>
      </c>
      <c r="K4415" s="181">
        <v>6994.7702061043974</v>
      </c>
      <c r="L4415" s="181">
        <v>7133.2212896481033</v>
      </c>
      <c r="M4415" s="181">
        <v>7275.5298252372695</v>
      </c>
      <c r="N4415" s="181">
        <v>7420.5242080724565</v>
      </c>
      <c r="O4415" s="181">
        <v>7567.297485119253</v>
      </c>
      <c r="P4415" s="181">
        <v>7715.5120263360277</v>
      </c>
      <c r="Q4415" s="181">
        <v>7864.9853381413532</v>
      </c>
      <c r="R4415" s="181">
        <v>8015.1112368625927</v>
      </c>
      <c r="S4415" s="181">
        <v>8165.4773312503612</v>
      </c>
      <c r="T4415" s="181">
        <v>8315.5734487319933</v>
      </c>
      <c r="U4415" s="181">
        <v>8464.9531159756098</v>
      </c>
      <c r="V4415" s="181">
        <v>8613.3859897915372</v>
      </c>
      <c r="W4415" s="181">
        <v>8760.7382428998408</v>
      </c>
      <c r="X4415" s="181">
        <v>8906.8497828617783</v>
      </c>
      <c r="Y4415" s="181">
        <v>9051.1434277430581</v>
      </c>
    </row>
    <row r="4416" spans="1:25" x14ac:dyDescent="0.25">
      <c r="A4416" s="178" t="s">
        <v>3452</v>
      </c>
      <c r="B4416" s="178" t="s">
        <v>3827</v>
      </c>
      <c r="C4416" s="178" t="s">
        <v>240</v>
      </c>
      <c r="D4416" s="178" t="s">
        <v>241</v>
      </c>
      <c r="E4416" s="181">
        <v>8651.9382050123841</v>
      </c>
      <c r="F4416" s="181">
        <v>8537.6305916156762</v>
      </c>
      <c r="G4416" s="181">
        <v>8441.5347775756291</v>
      </c>
      <c r="H4416" s="181">
        <v>8363.1024580231897</v>
      </c>
      <c r="I4416" s="181">
        <v>8297.2283689533397</v>
      </c>
      <c r="J4416" s="182">
        <v>8239.7522499467359</v>
      </c>
      <c r="K4416" s="181">
        <v>8187.7205032843422</v>
      </c>
      <c r="L4416" s="181">
        <v>8139.1039322816523</v>
      </c>
      <c r="M4416" s="181">
        <v>8092.1400286235566</v>
      </c>
      <c r="N4416" s="181">
        <v>8045.4023286279644</v>
      </c>
      <c r="O4416" s="181">
        <v>7997.8817210730349</v>
      </c>
      <c r="P4416" s="181">
        <v>7949.2564280576808</v>
      </c>
      <c r="Q4416" s="181">
        <v>7899.3957722967334</v>
      </c>
      <c r="R4416" s="181">
        <v>7847.7715323269304</v>
      </c>
      <c r="S4416" s="181">
        <v>7794.0982775934463</v>
      </c>
      <c r="T4416" s="181">
        <v>7738.0350168611021</v>
      </c>
      <c r="U4416" s="181">
        <v>7679.340703864772</v>
      </c>
      <c r="V4416" s="181">
        <v>7617.9989412128252</v>
      </c>
      <c r="W4416" s="181">
        <v>7554.0885435394457</v>
      </c>
      <c r="X4416" s="181">
        <v>7487.6689131847534</v>
      </c>
      <c r="Y4416" s="181">
        <v>7418.4620878586875</v>
      </c>
    </row>
    <row r="4417" spans="1:25" x14ac:dyDescent="0.25">
      <c r="A4417" s="178" t="s">
        <v>3452</v>
      </c>
      <c r="B4417" s="178" t="s">
        <v>3829</v>
      </c>
      <c r="C4417" s="178" t="s">
        <v>565</v>
      </c>
      <c r="D4417" s="178" t="s">
        <v>566</v>
      </c>
      <c r="E4417" s="181">
        <v>1326.4396980143617</v>
      </c>
      <c r="F4417" s="181">
        <v>1354.096991987594</v>
      </c>
      <c r="G4417" s="181">
        <v>1374.349237305679</v>
      </c>
      <c r="H4417" s="181">
        <v>1389.4274015349088</v>
      </c>
      <c r="I4417" s="181">
        <v>1400.4463739792161</v>
      </c>
      <c r="J4417" s="182">
        <v>1408.2425449674392</v>
      </c>
      <c r="K4417" s="181">
        <v>1413.5001363459974</v>
      </c>
      <c r="L4417" s="181">
        <v>1416.78034347058</v>
      </c>
      <c r="M4417" s="181">
        <v>1418.4840404127049</v>
      </c>
      <c r="N4417" s="181">
        <v>1418.923725942012</v>
      </c>
      <c r="O4417" s="181">
        <v>1418.3653940858223</v>
      </c>
      <c r="P4417" s="181">
        <v>1417.0902894222447</v>
      </c>
      <c r="Q4417" s="181">
        <v>1415.338608264424</v>
      </c>
      <c r="R4417" s="181">
        <v>1413.2277708175825</v>
      </c>
      <c r="S4417" s="181">
        <v>1410.8790549009318</v>
      </c>
      <c r="T4417" s="181">
        <v>1408.3993484546313</v>
      </c>
      <c r="U4417" s="181">
        <v>1405.8328012502075</v>
      </c>
      <c r="V4417" s="181">
        <v>1403.203319332114</v>
      </c>
      <c r="W4417" s="181">
        <v>1400.5668122711054</v>
      </c>
      <c r="X4417" s="181">
        <v>1397.9552718678774</v>
      </c>
      <c r="Y4417" s="181">
        <v>1395.353273034581</v>
      </c>
    </row>
    <row r="4418" spans="1:25" x14ac:dyDescent="0.25">
      <c r="A4418" s="178" t="s">
        <v>3452</v>
      </c>
      <c r="B4418" s="178" t="s">
        <v>3830</v>
      </c>
      <c r="C4418" s="178" t="s">
        <v>218</v>
      </c>
      <c r="D4418" s="178" t="s">
        <v>3831</v>
      </c>
      <c r="E4418" s="181">
        <v>3126.078582485125</v>
      </c>
      <c r="F4418" s="181">
        <v>3076.8295071991151</v>
      </c>
      <c r="G4418" s="181">
        <v>3042.8164461380911</v>
      </c>
      <c r="H4418" s="181">
        <v>3022.1221878502542</v>
      </c>
      <c r="I4418" s="181">
        <v>3011.5840015433741</v>
      </c>
      <c r="J4418" s="182">
        <v>3008.838869069119</v>
      </c>
      <c r="K4418" s="181">
        <v>3012.157680253204</v>
      </c>
      <c r="L4418" s="181">
        <v>3020.2863421758034</v>
      </c>
      <c r="M4418" s="181">
        <v>3032.1698721600274</v>
      </c>
      <c r="N4418" s="181">
        <v>3047.0235849875235</v>
      </c>
      <c r="O4418" s="181">
        <v>3064.297659784238</v>
      </c>
      <c r="P4418" s="181">
        <v>3083.6766677289925</v>
      </c>
      <c r="Q4418" s="181">
        <v>3104.925728649031</v>
      </c>
      <c r="R4418" s="181">
        <v>3127.6593559625126</v>
      </c>
      <c r="S4418" s="181">
        <v>3151.6233951167119</v>
      </c>
      <c r="T4418" s="181">
        <v>3176.561396593183</v>
      </c>
      <c r="U4418" s="181">
        <v>3201.989042502305</v>
      </c>
      <c r="V4418" s="181">
        <v>3227.4924566302252</v>
      </c>
      <c r="W4418" s="181">
        <v>3252.9698985876157</v>
      </c>
      <c r="X4418" s="181">
        <v>3278.2838035449395</v>
      </c>
      <c r="Y4418" s="181">
        <v>3303.14178837902</v>
      </c>
    </row>
    <row r="4419" spans="1:25" x14ac:dyDescent="0.25">
      <c r="A4419" s="178" t="s">
        <v>3452</v>
      </c>
      <c r="B4419" s="178" t="s">
        <v>3830</v>
      </c>
      <c r="C4419" s="178" t="s">
        <v>240</v>
      </c>
      <c r="D4419" s="178" t="s">
        <v>241</v>
      </c>
      <c r="E4419" s="181">
        <v>918.24119349206057</v>
      </c>
      <c r="F4419" s="181">
        <v>894.78226568636887</v>
      </c>
      <c r="G4419" s="181">
        <v>876.08601183920257</v>
      </c>
      <c r="H4419" s="181">
        <v>861.46981695183354</v>
      </c>
      <c r="I4419" s="181">
        <v>849.92398050687677</v>
      </c>
      <c r="J4419" s="182">
        <v>840.70007776215493</v>
      </c>
      <c r="K4419" s="181">
        <v>833.25305482227066</v>
      </c>
      <c r="L4419" s="181">
        <v>827.18830555368834</v>
      </c>
      <c r="M4419" s="181">
        <v>822.17989110057181</v>
      </c>
      <c r="N4419" s="181">
        <v>817.98660769302865</v>
      </c>
      <c r="O4419" s="181">
        <v>814.43866284595697</v>
      </c>
      <c r="P4419" s="181">
        <v>811.43422692568231</v>
      </c>
      <c r="Q4419" s="181">
        <v>808.89613285333087</v>
      </c>
      <c r="R4419" s="181">
        <v>806.71112233096744</v>
      </c>
      <c r="S4419" s="181">
        <v>804.80370881056422</v>
      </c>
      <c r="T4419" s="181">
        <v>803.10062224757621</v>
      </c>
      <c r="U4419" s="181">
        <v>801.47430794876175</v>
      </c>
      <c r="V4419" s="181">
        <v>799.81962268669338</v>
      </c>
      <c r="W4419" s="181">
        <v>798.11214335980685</v>
      </c>
      <c r="X4419" s="181">
        <v>796.31973228662503</v>
      </c>
      <c r="Y4419" s="181">
        <v>794.37432857846682</v>
      </c>
    </row>
    <row r="4420" spans="1:25" x14ac:dyDescent="0.25">
      <c r="A4420" s="178" t="s">
        <v>3452</v>
      </c>
      <c r="B4420" s="178" t="s">
        <v>3832</v>
      </c>
      <c r="C4420" s="178" t="s">
        <v>218</v>
      </c>
      <c r="D4420" s="178" t="s">
        <v>3833</v>
      </c>
      <c r="E4420" s="181">
        <v>4574.702584002599</v>
      </c>
      <c r="F4420" s="181">
        <v>4597.1448998548321</v>
      </c>
      <c r="G4420" s="181">
        <v>4621.0512416795336</v>
      </c>
      <c r="H4420" s="181">
        <v>4648.9465936499328</v>
      </c>
      <c r="I4420" s="181">
        <v>4679.8069770269312</v>
      </c>
      <c r="J4420" s="182">
        <v>4712.5799713285078</v>
      </c>
      <c r="K4420" s="181">
        <v>4746.5149784174691</v>
      </c>
      <c r="L4420" s="181">
        <v>4781.0998411250121</v>
      </c>
      <c r="M4420" s="181">
        <v>4815.7655175492746</v>
      </c>
      <c r="N4420" s="181">
        <v>4850.00112775053</v>
      </c>
      <c r="O4420" s="181">
        <v>4883.4262099813577</v>
      </c>
      <c r="P4420" s="181">
        <v>4915.9603689838841</v>
      </c>
      <c r="Q4420" s="181">
        <v>4947.5786141269691</v>
      </c>
      <c r="R4420" s="181">
        <v>4977.9614506956013</v>
      </c>
      <c r="S4420" s="181">
        <v>5006.893812783298</v>
      </c>
      <c r="T4420" s="181">
        <v>5033.9433686332295</v>
      </c>
      <c r="U4420" s="181">
        <v>5059.1596361113607</v>
      </c>
      <c r="V4420" s="181">
        <v>5082.8681431866389</v>
      </c>
      <c r="W4420" s="181">
        <v>5105.0183277348697</v>
      </c>
      <c r="X4420" s="181">
        <v>5125.5178270597053</v>
      </c>
      <c r="Y4420" s="181">
        <v>5143.8851562612163</v>
      </c>
    </row>
    <row r="4421" spans="1:25" x14ac:dyDescent="0.25">
      <c r="A4421" s="178" t="s">
        <v>3452</v>
      </c>
      <c r="B4421" s="178" t="s">
        <v>3832</v>
      </c>
      <c r="C4421" s="178" t="s">
        <v>240</v>
      </c>
      <c r="D4421" s="178" t="s">
        <v>241</v>
      </c>
      <c r="E4421" s="181">
        <v>43.713824691580385</v>
      </c>
      <c r="F4421" s="181">
        <v>38.361016058059548</v>
      </c>
      <c r="G4421" s="181">
        <v>33.673531127922182</v>
      </c>
      <c r="H4421" s="181">
        <v>29.583421437305702</v>
      </c>
      <c r="I4421" s="181">
        <v>26.005652262205604</v>
      </c>
      <c r="J4421" s="182">
        <v>22.868859735040186</v>
      </c>
      <c r="K4421" s="181">
        <v>20.114377681940759</v>
      </c>
      <c r="L4421" s="181">
        <v>17.693164889346708</v>
      </c>
      <c r="M4421" s="181">
        <v>15.56284570834827</v>
      </c>
      <c r="N4421" s="181">
        <v>13.687101436670643</v>
      </c>
      <c r="O4421" s="181">
        <v>12.03483785009832</v>
      </c>
      <c r="P4421" s="181">
        <v>10.579617192474783</v>
      </c>
      <c r="Q4421" s="181">
        <v>9.298229288299547</v>
      </c>
      <c r="R4421" s="181">
        <v>8.1696799655414125</v>
      </c>
      <c r="S4421" s="181">
        <v>7.1757593078210649</v>
      </c>
      <c r="T4421" s="181">
        <v>6.3001918527789638</v>
      </c>
      <c r="U4421" s="181">
        <v>5.5292954917145609</v>
      </c>
      <c r="V4421" s="181">
        <v>4.8511670211639251</v>
      </c>
      <c r="W4421" s="181">
        <v>4.2548147524476327</v>
      </c>
      <c r="X4421" s="181">
        <v>3.7305001888443416</v>
      </c>
      <c r="Y4421" s="181">
        <v>3.2693886376152008</v>
      </c>
    </row>
    <row r="4422" spans="1:25" x14ac:dyDescent="0.25">
      <c r="A4422" s="178" t="s">
        <v>3452</v>
      </c>
      <c r="B4422" s="178" t="s">
        <v>3834</v>
      </c>
      <c r="C4422" s="178" t="s">
        <v>565</v>
      </c>
      <c r="D4422" s="178" t="s">
        <v>566</v>
      </c>
      <c r="E4422" s="181">
        <v>1847.693167012065</v>
      </c>
      <c r="F4422" s="181">
        <v>1856.0901219976279</v>
      </c>
      <c r="G4422" s="181">
        <v>1862.5533136461327</v>
      </c>
      <c r="H4422" s="181">
        <v>1868.6809161670676</v>
      </c>
      <c r="I4422" s="181">
        <v>1874.5582143043198</v>
      </c>
      <c r="J4422" s="182">
        <v>1880.1508225409893</v>
      </c>
      <c r="K4422" s="181">
        <v>1885.4474463166841</v>
      </c>
      <c r="L4422" s="181">
        <v>1890.4692814433824</v>
      </c>
      <c r="M4422" s="181">
        <v>1895.17470073134</v>
      </c>
      <c r="N4422" s="181">
        <v>1899.513862961129</v>
      </c>
      <c r="O4422" s="181">
        <v>1903.4534717029362</v>
      </c>
      <c r="P4422" s="181">
        <v>1907.0644939303882</v>
      </c>
      <c r="Q4422" s="181">
        <v>1910.4353426915336</v>
      </c>
      <c r="R4422" s="181">
        <v>1913.552622034724</v>
      </c>
      <c r="S4422" s="181">
        <v>1916.4571307363337</v>
      </c>
      <c r="T4422" s="181">
        <v>1919.1317790062947</v>
      </c>
      <c r="U4422" s="181">
        <v>1921.5492805497788</v>
      </c>
      <c r="V4422" s="181">
        <v>1923.7318257835759</v>
      </c>
      <c r="W4422" s="181">
        <v>1925.7207923163019</v>
      </c>
      <c r="X4422" s="181">
        <v>1927.5548586830423</v>
      </c>
      <c r="Y4422" s="181">
        <v>1929.1574261916837</v>
      </c>
    </row>
    <row r="4423" spans="1:25" x14ac:dyDescent="0.25">
      <c r="A4423" s="178" t="s">
        <v>3452</v>
      </c>
      <c r="B4423" s="178" t="s">
        <v>3835</v>
      </c>
      <c r="C4423" s="178" t="s">
        <v>565</v>
      </c>
      <c r="D4423" s="178" t="s">
        <v>566</v>
      </c>
      <c r="E4423" s="181">
        <v>1881.3678195213852</v>
      </c>
      <c r="F4423" s="181">
        <v>1924.9064225456652</v>
      </c>
      <c r="G4423" s="181">
        <v>1959.6661860918514</v>
      </c>
      <c r="H4423" s="181">
        <v>1988.3861503160053</v>
      </c>
      <c r="I4423" s="181">
        <v>2012.3875575859724</v>
      </c>
      <c r="J4423" s="182">
        <v>2032.622621574847</v>
      </c>
      <c r="K4423" s="181">
        <v>2049.8527012447789</v>
      </c>
      <c r="L4423" s="181">
        <v>2064.6787657522464</v>
      </c>
      <c r="M4423" s="181">
        <v>2077.4869929757042</v>
      </c>
      <c r="N4423" s="181">
        <v>2088.54904605301</v>
      </c>
      <c r="O4423" s="181">
        <v>2098.0360090571353</v>
      </c>
      <c r="P4423" s="181">
        <v>2106.1748304650955</v>
      </c>
      <c r="Q4423" s="181">
        <v>2113.1593803814462</v>
      </c>
      <c r="R4423" s="181">
        <v>2119.0308534623459</v>
      </c>
      <c r="S4423" s="181">
        <v>2123.8424312430375</v>
      </c>
      <c r="T4423" s="181">
        <v>2127.558142551301</v>
      </c>
      <c r="U4423" s="181">
        <v>2130.3186968345731</v>
      </c>
      <c r="V4423" s="181">
        <v>2132.3356072163842</v>
      </c>
      <c r="W4423" s="181">
        <v>2133.6537920635024</v>
      </c>
      <c r="X4423" s="181">
        <v>2134.3101955340276</v>
      </c>
      <c r="Y4423" s="181">
        <v>2134.2072921124927</v>
      </c>
    </row>
    <row r="4424" spans="1:25" x14ac:dyDescent="0.25">
      <c r="A4424" s="178" t="s">
        <v>3452</v>
      </c>
      <c r="B4424" s="178" t="s">
        <v>3836</v>
      </c>
      <c r="C4424" s="178" t="s">
        <v>565</v>
      </c>
      <c r="D4424" s="178" t="s">
        <v>566</v>
      </c>
      <c r="E4424" s="181">
        <v>685.86771398316625</v>
      </c>
      <c r="F4424" s="181">
        <v>692.77671615442955</v>
      </c>
      <c r="G4424" s="181">
        <v>698.01268455199624</v>
      </c>
      <c r="H4424" s="181">
        <v>702.26921862114204</v>
      </c>
      <c r="I4424" s="181">
        <v>705.78811892014528</v>
      </c>
      <c r="J4424" s="182">
        <v>708.73818599427091</v>
      </c>
      <c r="K4424" s="181">
        <v>711.26767471755954</v>
      </c>
      <c r="L4424" s="181">
        <v>713.50717949173406</v>
      </c>
      <c r="M4424" s="181">
        <v>715.54520768100883</v>
      </c>
      <c r="N4424" s="181">
        <v>717.44243766209411</v>
      </c>
      <c r="O4424" s="181">
        <v>719.23196004217505</v>
      </c>
      <c r="P4424" s="181">
        <v>720.975153509709</v>
      </c>
      <c r="Q4424" s="181">
        <v>722.72510812012672</v>
      </c>
      <c r="R4424" s="181">
        <v>724.47385214946064</v>
      </c>
      <c r="S4424" s="181">
        <v>726.19712472671597</v>
      </c>
      <c r="T4424" s="181">
        <v>727.85857330963199</v>
      </c>
      <c r="U4424" s="181">
        <v>729.45294181182805</v>
      </c>
      <c r="V4424" s="181">
        <v>730.98449985624097</v>
      </c>
      <c r="W4424" s="181">
        <v>732.43717443948026</v>
      </c>
      <c r="X4424" s="181">
        <v>733.77908487987077</v>
      </c>
      <c r="Y4424" s="181">
        <v>734.95398598124791</v>
      </c>
    </row>
    <row r="4425" spans="1:25" x14ac:dyDescent="0.25">
      <c r="A4425" s="178" t="s">
        <v>3452</v>
      </c>
      <c r="B4425" s="178" t="s">
        <v>3837</v>
      </c>
      <c r="C4425" s="178" t="s">
        <v>565</v>
      </c>
      <c r="D4425" s="178" t="s">
        <v>566</v>
      </c>
      <c r="E4425" s="181">
        <v>963.78895155554039</v>
      </c>
      <c r="F4425" s="181">
        <v>964.27818497567512</v>
      </c>
      <c r="G4425" s="181">
        <v>963.52581345994429</v>
      </c>
      <c r="H4425" s="181">
        <v>962.25384677322688</v>
      </c>
      <c r="I4425" s="181">
        <v>960.60969016904176</v>
      </c>
      <c r="J4425" s="182">
        <v>958.68114783399835</v>
      </c>
      <c r="K4425" s="181">
        <v>956.55966621444111</v>
      </c>
      <c r="L4425" s="181">
        <v>954.32907682217308</v>
      </c>
      <c r="M4425" s="181">
        <v>952.03190976789278</v>
      </c>
      <c r="N4425" s="181">
        <v>949.6928035236532</v>
      </c>
      <c r="O4425" s="181">
        <v>947.32651186896658</v>
      </c>
      <c r="P4425" s="181">
        <v>944.985826301835</v>
      </c>
      <c r="Q4425" s="181">
        <v>942.7206155967566</v>
      </c>
      <c r="R4425" s="181">
        <v>940.51442966101638</v>
      </c>
      <c r="S4425" s="181">
        <v>938.34637978641172</v>
      </c>
      <c r="T4425" s="181">
        <v>936.14418934422258</v>
      </c>
      <c r="U4425" s="181">
        <v>933.94267946208174</v>
      </c>
      <c r="V4425" s="181">
        <v>931.82365146882989</v>
      </c>
      <c r="W4425" s="181">
        <v>929.76893523237959</v>
      </c>
      <c r="X4425" s="181">
        <v>927.74238742908801</v>
      </c>
      <c r="Y4425" s="181">
        <v>925.63621990401214</v>
      </c>
    </row>
    <row r="4426" spans="1:25" x14ac:dyDescent="0.25">
      <c r="A4426" s="178" t="s">
        <v>3452</v>
      </c>
      <c r="B4426" s="178" t="s">
        <v>3838</v>
      </c>
      <c r="C4426" s="178" t="s">
        <v>565</v>
      </c>
      <c r="D4426" s="178" t="s">
        <v>566</v>
      </c>
      <c r="E4426" s="181">
        <v>1915.480980538224</v>
      </c>
      <c r="F4426" s="181">
        <v>1918.7176815035059</v>
      </c>
      <c r="G4426" s="181">
        <v>1920.4031980627724</v>
      </c>
      <c r="H4426" s="181">
        <v>1921.9269764404041</v>
      </c>
      <c r="I4426" s="181">
        <v>1923.4155612515567</v>
      </c>
      <c r="J4426" s="182">
        <v>1924.9294029816808</v>
      </c>
      <c r="K4426" s="181">
        <v>1926.5299766197122</v>
      </c>
      <c r="L4426" s="181">
        <v>1928.2414943191391</v>
      </c>
      <c r="M4426" s="181">
        <v>1929.9978840860949</v>
      </c>
      <c r="N4426" s="181">
        <v>1931.6931256505809</v>
      </c>
      <c r="O4426" s="181">
        <v>1933.2654041433411</v>
      </c>
      <c r="P4426" s="181">
        <v>1934.6991800606099</v>
      </c>
      <c r="Q4426" s="181">
        <v>1935.946722864599</v>
      </c>
      <c r="R4426" s="181">
        <v>1936.8483380194689</v>
      </c>
      <c r="S4426" s="181">
        <v>1937.3383462312322</v>
      </c>
      <c r="T4426" s="181">
        <v>1937.420702300368</v>
      </c>
      <c r="U4426" s="181">
        <v>1937.1849162663582</v>
      </c>
      <c r="V4426" s="181">
        <v>1936.6566111698421</v>
      </c>
      <c r="W4426" s="181">
        <v>1935.757613312685</v>
      </c>
      <c r="X4426" s="181">
        <v>1934.4722129390389</v>
      </c>
      <c r="Y4426" s="181">
        <v>1932.7947773042679</v>
      </c>
    </row>
    <row r="4427" spans="1:25" x14ac:dyDescent="0.25">
      <c r="A4427" s="178" t="s">
        <v>3452</v>
      </c>
      <c r="B4427" s="178" t="s">
        <v>3839</v>
      </c>
      <c r="C4427" s="178" t="s">
        <v>565</v>
      </c>
      <c r="D4427" s="178" t="s">
        <v>566</v>
      </c>
      <c r="E4427" s="181">
        <v>451.56650669516563</v>
      </c>
      <c r="F4427" s="181">
        <v>452.24329667810633</v>
      </c>
      <c r="G4427" s="181">
        <v>451.48742362551764</v>
      </c>
      <c r="H4427" s="181">
        <v>449.78081248049574</v>
      </c>
      <c r="I4427" s="181">
        <v>447.34006937580256</v>
      </c>
      <c r="J4427" s="182">
        <v>444.35007584334062</v>
      </c>
      <c r="K4427" s="181">
        <v>440.97531423370276</v>
      </c>
      <c r="L4427" s="181">
        <v>437.35664484277578</v>
      </c>
      <c r="M4427" s="181">
        <v>433.596308075796</v>
      </c>
      <c r="N4427" s="181">
        <v>429.77220012460856</v>
      </c>
      <c r="O4427" s="181">
        <v>425.95876824439443</v>
      </c>
      <c r="P4427" s="181">
        <v>422.23707898465352</v>
      </c>
      <c r="Q4427" s="181">
        <v>418.68073566901927</v>
      </c>
      <c r="R4427" s="181">
        <v>415.32813791960189</v>
      </c>
      <c r="S4427" s="181">
        <v>412.21114606947702</v>
      </c>
      <c r="T4427" s="181">
        <v>409.34310183848038</v>
      </c>
      <c r="U4427" s="181">
        <v>406.69663280507626</v>
      </c>
      <c r="V4427" s="181">
        <v>404.25359889209477</v>
      </c>
      <c r="W4427" s="181">
        <v>402.02648839029223</v>
      </c>
      <c r="X4427" s="181">
        <v>400.01644664903705</v>
      </c>
      <c r="Y4427" s="181">
        <v>398.19329636508428</v>
      </c>
    </row>
    <row r="4428" spans="1:25" x14ac:dyDescent="0.25">
      <c r="A4428" s="178" t="s">
        <v>3452</v>
      </c>
      <c r="B4428" s="178" t="s">
        <v>3840</v>
      </c>
      <c r="C4428" s="178" t="s">
        <v>565</v>
      </c>
      <c r="D4428" s="178" t="s">
        <v>566</v>
      </c>
      <c r="E4428" s="181">
        <v>1498.2435451925751</v>
      </c>
      <c r="F4428" s="181">
        <v>1509.5143974110549</v>
      </c>
      <c r="G4428" s="181">
        <v>1518.8950500836315</v>
      </c>
      <c r="H4428" s="181">
        <v>1527.7552401375174</v>
      </c>
      <c r="I4428" s="181">
        <v>1536.3147251940836</v>
      </c>
      <c r="J4428" s="182">
        <v>1544.6670377239705</v>
      </c>
      <c r="K4428" s="181">
        <v>1552.8897439437731</v>
      </c>
      <c r="L4428" s="181">
        <v>1561.0652497997021</v>
      </c>
      <c r="M4428" s="181">
        <v>1569.2140678133453</v>
      </c>
      <c r="N4428" s="181">
        <v>1577.3548845708324</v>
      </c>
      <c r="O4428" s="181">
        <v>1585.5039283117528</v>
      </c>
      <c r="P4428" s="181">
        <v>1593.7444391639838</v>
      </c>
      <c r="Q4428" s="181">
        <v>1602.1595604259614</v>
      </c>
      <c r="R4428" s="181">
        <v>1610.7306977031442</v>
      </c>
      <c r="S4428" s="181">
        <v>1619.4771586559318</v>
      </c>
      <c r="T4428" s="181">
        <v>1628.3933879874753</v>
      </c>
      <c r="U4428" s="181">
        <v>1637.3360074956879</v>
      </c>
      <c r="V4428" s="181">
        <v>1646.1882842086484</v>
      </c>
      <c r="W4428" s="181">
        <v>1654.9789784708228</v>
      </c>
      <c r="X4428" s="181">
        <v>1663.7174587589436</v>
      </c>
      <c r="Y4428" s="181">
        <v>1672.3200542979371</v>
      </c>
    </row>
    <row r="4429" spans="1:25" x14ac:dyDescent="0.25">
      <c r="A4429" s="178" t="s">
        <v>3452</v>
      </c>
      <c r="B4429" s="178" t="s">
        <v>3841</v>
      </c>
      <c r="C4429" s="178" t="s">
        <v>218</v>
      </c>
      <c r="D4429" s="178" t="s">
        <v>3842</v>
      </c>
      <c r="E4429" s="181">
        <v>10315.123744702312</v>
      </c>
      <c r="F4429" s="181">
        <v>10543.443354779673</v>
      </c>
      <c r="G4429" s="181">
        <v>10739.744867521078</v>
      </c>
      <c r="H4429" s="181">
        <v>10915.325632489912</v>
      </c>
      <c r="I4429" s="181">
        <v>11074.09775948087</v>
      </c>
      <c r="J4429" s="182">
        <v>11218.434491080809</v>
      </c>
      <c r="K4429" s="181">
        <v>11350.334787802996</v>
      </c>
      <c r="L4429" s="181">
        <v>11471.519139609371</v>
      </c>
      <c r="M4429" s="181">
        <v>11582.942643805858</v>
      </c>
      <c r="N4429" s="181">
        <v>11685.166162405723</v>
      </c>
      <c r="O4429" s="181">
        <v>11778.459099669441</v>
      </c>
      <c r="P4429" s="181">
        <v>11863.738114695092</v>
      </c>
      <c r="Q4429" s="181">
        <v>11941.907227313146</v>
      </c>
      <c r="R4429" s="181">
        <v>12013.090767498914</v>
      </c>
      <c r="S4429" s="181">
        <v>12077.580067361871</v>
      </c>
      <c r="T4429" s="181">
        <v>12135.54676307429</v>
      </c>
      <c r="U4429" s="181">
        <v>12187.696380185815</v>
      </c>
      <c r="V4429" s="181">
        <v>12234.778037599801</v>
      </c>
      <c r="W4429" s="181">
        <v>12277.0652474533</v>
      </c>
      <c r="X4429" s="181">
        <v>12314.871232676196</v>
      </c>
      <c r="Y4429" s="181">
        <v>12348.108814917017</v>
      </c>
    </row>
    <row r="4430" spans="1:25" x14ac:dyDescent="0.25">
      <c r="A4430" s="178" t="s">
        <v>3452</v>
      </c>
      <c r="B4430" s="178" t="s">
        <v>3843</v>
      </c>
      <c r="C4430" s="178" t="s">
        <v>240</v>
      </c>
      <c r="D4430" s="178" t="s">
        <v>241</v>
      </c>
      <c r="E4430" s="181">
        <v>369.48093794101243</v>
      </c>
      <c r="F4430" s="181">
        <v>364.31718424679218</v>
      </c>
      <c r="G4430" s="181">
        <v>360.06583546488048</v>
      </c>
      <c r="H4430" s="181">
        <v>356.47395871773631</v>
      </c>
      <c r="I4430" s="181">
        <v>353.32104040491572</v>
      </c>
      <c r="J4430" s="182">
        <v>350.48953914857299</v>
      </c>
      <c r="K4430" s="181">
        <v>347.92523909701276</v>
      </c>
      <c r="L4430" s="181">
        <v>345.60007144816393</v>
      </c>
      <c r="M4430" s="181">
        <v>343.49552202954771</v>
      </c>
      <c r="N4430" s="181">
        <v>341.58585031718735</v>
      </c>
      <c r="O4430" s="181">
        <v>339.85198099405125</v>
      </c>
      <c r="P4430" s="181">
        <v>338.29909718467468</v>
      </c>
      <c r="Q4430" s="181">
        <v>336.94037420309166</v>
      </c>
      <c r="R4430" s="181">
        <v>335.77610875787673</v>
      </c>
      <c r="S4430" s="181">
        <v>334.80554779430366</v>
      </c>
      <c r="T4430" s="181">
        <v>334.02145985637264</v>
      </c>
      <c r="U4430" s="181">
        <v>333.37794321210748</v>
      </c>
      <c r="V4430" s="181">
        <v>332.83545996240497</v>
      </c>
      <c r="W4430" s="181">
        <v>332.39942579377191</v>
      </c>
      <c r="X4430" s="181">
        <v>332.07652254966314</v>
      </c>
      <c r="Y4430" s="181">
        <v>331.85485986944042</v>
      </c>
    </row>
    <row r="4431" spans="1:25" x14ac:dyDescent="0.25">
      <c r="A4431" s="178" t="s">
        <v>3452</v>
      </c>
      <c r="B4431" s="178" t="s">
        <v>3844</v>
      </c>
      <c r="C4431" s="178" t="s">
        <v>565</v>
      </c>
      <c r="D4431" s="178" t="s">
        <v>566</v>
      </c>
      <c r="E4431" s="181">
        <v>11181.499581335582</v>
      </c>
      <c r="F4431" s="181">
        <v>11193.822030511383</v>
      </c>
      <c r="G4431" s="181">
        <v>11213.860399500158</v>
      </c>
      <c r="H4431" s="181">
        <v>11247.417851024447</v>
      </c>
      <c r="I4431" s="181">
        <v>11291.859394296996</v>
      </c>
      <c r="J4431" s="182">
        <v>11344.536280908455</v>
      </c>
      <c r="K4431" s="181">
        <v>11403.464531680576</v>
      </c>
      <c r="L4431" s="181">
        <v>11467.260037620623</v>
      </c>
      <c r="M4431" s="181">
        <v>11534.444452725438</v>
      </c>
      <c r="N4431" s="181">
        <v>11603.759318965072</v>
      </c>
      <c r="O4431" s="181">
        <v>11674.272836431945</v>
      </c>
      <c r="P4431" s="181">
        <v>11745.759748666678</v>
      </c>
      <c r="Q4431" s="181">
        <v>11818.160991175788</v>
      </c>
      <c r="R4431" s="181">
        <v>11890.836456928591</v>
      </c>
      <c r="S4431" s="181">
        <v>11963.614262327397</v>
      </c>
      <c r="T4431" s="181">
        <v>12036.222371022368</v>
      </c>
      <c r="U4431" s="181">
        <v>12107.66095188096</v>
      </c>
      <c r="V4431" s="181">
        <v>12177.220877995693</v>
      </c>
      <c r="W4431" s="181">
        <v>12245.042402130062</v>
      </c>
      <c r="X4431" s="181">
        <v>12311.3055447975</v>
      </c>
      <c r="Y4431" s="181">
        <v>12375.484368015163</v>
      </c>
    </row>
    <row r="4432" spans="1:25" x14ac:dyDescent="0.25">
      <c r="A4432" s="178" t="s">
        <v>3452</v>
      </c>
      <c r="B4432" s="178" t="s">
        <v>3845</v>
      </c>
      <c r="C4432" s="178" t="s">
        <v>565</v>
      </c>
      <c r="D4432" s="178" t="s">
        <v>566</v>
      </c>
      <c r="E4432" s="181">
        <v>3678.9524021565476</v>
      </c>
      <c r="F4432" s="181">
        <v>3755.411021833891</v>
      </c>
      <c r="G4432" s="181">
        <v>3815.0810250834224</v>
      </c>
      <c r="H4432" s="181">
        <v>3863.8522653265518</v>
      </c>
      <c r="I4432" s="181">
        <v>3904.3205048806522</v>
      </c>
      <c r="J4432" s="182">
        <v>3938.3563796163403</v>
      </c>
      <c r="K4432" s="181">
        <v>3967.4623747764745</v>
      </c>
      <c r="L4432" s="181">
        <v>3992.875621057603</v>
      </c>
      <c r="M4432" s="181">
        <v>4015.4074525664118</v>
      </c>
      <c r="N4432" s="181">
        <v>4035.6823850058436</v>
      </c>
      <c r="O4432" s="181">
        <v>4054.232009224077</v>
      </c>
      <c r="P4432" s="181">
        <v>4071.6640253124251</v>
      </c>
      <c r="Q4432" s="181">
        <v>4088.465948068173</v>
      </c>
      <c r="R4432" s="181">
        <v>4104.7802647283943</v>
      </c>
      <c r="S4432" s="181">
        <v>4120.8288620356961</v>
      </c>
      <c r="T4432" s="181">
        <v>4137.0715855743429</v>
      </c>
      <c r="U4432" s="181">
        <v>4153.3182826968405</v>
      </c>
      <c r="V4432" s="181">
        <v>4169.0940678252082</v>
      </c>
      <c r="W4432" s="181">
        <v>4184.4851086328335</v>
      </c>
      <c r="X4432" s="181">
        <v>4199.5949250926715</v>
      </c>
      <c r="Y4432" s="181">
        <v>4214.62005070956</v>
      </c>
    </row>
    <row r="4433" spans="1:25" x14ac:dyDescent="0.25">
      <c r="A4433" s="178" t="s">
        <v>3452</v>
      </c>
      <c r="B4433" s="178" t="s">
        <v>3846</v>
      </c>
      <c r="C4433" s="178" t="s">
        <v>565</v>
      </c>
      <c r="D4433" s="178" t="s">
        <v>566</v>
      </c>
      <c r="E4433" s="181">
        <v>3004.4457945521858</v>
      </c>
      <c r="F4433" s="181">
        <v>3028.7137267393587</v>
      </c>
      <c r="G4433" s="181">
        <v>3047.9278161100847</v>
      </c>
      <c r="H4433" s="181">
        <v>3065.7000871211221</v>
      </c>
      <c r="I4433" s="181">
        <v>3082.7909201854841</v>
      </c>
      <c r="J4433" s="182">
        <v>3099.6217295600741</v>
      </c>
      <c r="K4433" s="181">
        <v>3116.500163583064</v>
      </c>
      <c r="L4433" s="181">
        <v>3133.6649356748953</v>
      </c>
      <c r="M4433" s="181">
        <v>3151.18837671644</v>
      </c>
      <c r="N4433" s="181">
        <v>3169.0776348893423</v>
      </c>
      <c r="O4433" s="181">
        <v>3187.34823252247</v>
      </c>
      <c r="P4433" s="181">
        <v>3206.116772350902</v>
      </c>
      <c r="Q4433" s="181">
        <v>3225.480295508652</v>
      </c>
      <c r="R4433" s="181">
        <v>3245.2913870706589</v>
      </c>
      <c r="S4433" s="181">
        <v>3265.4460464412959</v>
      </c>
      <c r="T4433" s="181">
        <v>3285.6232696460397</v>
      </c>
      <c r="U4433" s="181">
        <v>3305.6215858081187</v>
      </c>
      <c r="V4433" s="181">
        <v>3325.4782980837749</v>
      </c>
      <c r="W4433" s="181">
        <v>3345.1317313707641</v>
      </c>
      <c r="X4433" s="181">
        <v>3364.4337359175579</v>
      </c>
      <c r="Y4433" s="181">
        <v>3382.862534828223</v>
      </c>
    </row>
    <row r="4434" spans="1:25" x14ac:dyDescent="0.25">
      <c r="A4434" s="178" t="s">
        <v>3452</v>
      </c>
      <c r="B4434" s="178" t="s">
        <v>3847</v>
      </c>
      <c r="C4434" s="178" t="s">
        <v>565</v>
      </c>
      <c r="D4434" s="178" t="s">
        <v>566</v>
      </c>
      <c r="E4434" s="181">
        <v>2007.6513144702233</v>
      </c>
      <c r="F4434" s="181">
        <v>2007.5975624078619</v>
      </c>
      <c r="G4434" s="181">
        <v>2008.0534529602369</v>
      </c>
      <c r="H4434" s="181">
        <v>2009.6472258705842</v>
      </c>
      <c r="I4434" s="181">
        <v>2012.0432272863509</v>
      </c>
      <c r="J4434" s="182">
        <v>2014.9021197310112</v>
      </c>
      <c r="K4434" s="181">
        <v>2018.002555200746</v>
      </c>
      <c r="L4434" s="181">
        <v>2021.2162754780993</v>
      </c>
      <c r="M4434" s="181">
        <v>2024.406608742034</v>
      </c>
      <c r="N4434" s="181">
        <v>2027.4624876409923</v>
      </c>
      <c r="O4434" s="181">
        <v>2030.3298799357362</v>
      </c>
      <c r="P4434" s="181">
        <v>2033.081087639569</v>
      </c>
      <c r="Q4434" s="181">
        <v>2035.8187042853829</v>
      </c>
      <c r="R4434" s="181">
        <v>2038.5340865360174</v>
      </c>
      <c r="S4434" s="181">
        <v>2041.252973029254</v>
      </c>
      <c r="T4434" s="181">
        <v>2043.8121624546084</v>
      </c>
      <c r="U4434" s="181">
        <v>2046.2169210794839</v>
      </c>
      <c r="V4434" s="181">
        <v>2048.6547368426554</v>
      </c>
      <c r="W4434" s="181">
        <v>2051.1521868816999</v>
      </c>
      <c r="X4434" s="181">
        <v>2053.6936177945277</v>
      </c>
      <c r="Y4434" s="181">
        <v>2055.9892681723777</v>
      </c>
    </row>
    <row r="4435" spans="1:25" x14ac:dyDescent="0.25">
      <c r="A4435" s="178" t="s">
        <v>3452</v>
      </c>
      <c r="B4435" s="178" t="s">
        <v>3848</v>
      </c>
      <c r="C4435" s="178" t="s">
        <v>565</v>
      </c>
      <c r="D4435" s="178" t="s">
        <v>566</v>
      </c>
      <c r="E4435" s="181">
        <v>2653.5333466525576</v>
      </c>
      <c r="F4435" s="181">
        <v>2645.2914897587725</v>
      </c>
      <c r="G4435" s="181">
        <v>2638.225927101757</v>
      </c>
      <c r="H4435" s="181">
        <v>2633.6044883236141</v>
      </c>
      <c r="I4435" s="181">
        <v>2630.9142522728712</v>
      </c>
      <c r="J4435" s="182">
        <v>2629.7013911705853</v>
      </c>
      <c r="K4435" s="181">
        <v>2629.6292881903332</v>
      </c>
      <c r="L4435" s="181">
        <v>2630.4817082284735</v>
      </c>
      <c r="M4435" s="181">
        <v>2632.0112678881751</v>
      </c>
      <c r="N4435" s="181">
        <v>2633.9891209433199</v>
      </c>
      <c r="O4435" s="181">
        <v>2636.2862889169346</v>
      </c>
      <c r="P4435" s="181">
        <v>2638.9191808886076</v>
      </c>
      <c r="Q4435" s="181">
        <v>2641.9244919545331</v>
      </c>
      <c r="R4435" s="181">
        <v>2645.1938914141915</v>
      </c>
      <c r="S4435" s="181">
        <v>2648.710229473782</v>
      </c>
      <c r="T4435" s="181">
        <v>2652.6045212596473</v>
      </c>
      <c r="U4435" s="181">
        <v>2656.7065196966296</v>
      </c>
      <c r="V4435" s="181">
        <v>2660.7010137760717</v>
      </c>
      <c r="W4435" s="181">
        <v>2664.6086298359805</v>
      </c>
      <c r="X4435" s="181">
        <v>2668.4531944216906</v>
      </c>
      <c r="Y4435" s="181">
        <v>2672.3437414269874</v>
      </c>
    </row>
    <row r="4436" spans="1:25" x14ac:dyDescent="0.25">
      <c r="A4436" s="178" t="s">
        <v>3452</v>
      </c>
      <c r="B4436" s="178" t="s">
        <v>3849</v>
      </c>
      <c r="C4436" s="178" t="s">
        <v>565</v>
      </c>
      <c r="D4436" s="178" t="s">
        <v>566</v>
      </c>
      <c r="E4436" s="181">
        <v>1187.5141969418466</v>
      </c>
      <c r="F4436" s="181">
        <v>1182.9986400076896</v>
      </c>
      <c r="G4436" s="181">
        <v>1179.5216501298003</v>
      </c>
      <c r="H4436" s="181">
        <v>1177.3466463183404</v>
      </c>
      <c r="I4436" s="181">
        <v>1176.1237312514363</v>
      </c>
      <c r="J4436" s="182">
        <v>1175.5531946370852</v>
      </c>
      <c r="K4436" s="181">
        <v>1175.4195024808305</v>
      </c>
      <c r="L4436" s="181">
        <v>1175.5741904098147</v>
      </c>
      <c r="M4436" s="181">
        <v>1175.8612463513914</v>
      </c>
      <c r="N4436" s="181">
        <v>1176.1828505379283</v>
      </c>
      <c r="O4436" s="181">
        <v>1176.4704822589786</v>
      </c>
      <c r="P4436" s="181">
        <v>1176.7242258249585</v>
      </c>
      <c r="Q4436" s="181">
        <v>1176.9506538953651</v>
      </c>
      <c r="R4436" s="181">
        <v>1177.1070423672199</v>
      </c>
      <c r="S4436" s="181">
        <v>1177.2269565414515</v>
      </c>
      <c r="T4436" s="181">
        <v>1177.541580039484</v>
      </c>
      <c r="U4436" s="181">
        <v>1178.0034586546271</v>
      </c>
      <c r="V4436" s="181">
        <v>1178.3890940743081</v>
      </c>
      <c r="W4436" s="181">
        <v>1178.7308337478989</v>
      </c>
      <c r="X4436" s="181">
        <v>1179.0964999657272</v>
      </c>
      <c r="Y4436" s="181">
        <v>1179.6920331721374</v>
      </c>
    </row>
    <row r="4437" spans="1:25" x14ac:dyDescent="0.25">
      <c r="A4437" s="178" t="s">
        <v>3452</v>
      </c>
      <c r="B4437" s="178" t="s">
        <v>3850</v>
      </c>
      <c r="C4437" s="178" t="s">
        <v>565</v>
      </c>
      <c r="D4437" s="178" t="s">
        <v>566</v>
      </c>
      <c r="E4437" s="181">
        <v>621.32235106291159</v>
      </c>
      <c r="F4437" s="181">
        <v>631.27301662676916</v>
      </c>
      <c r="G4437" s="181">
        <v>639.25280926333812</v>
      </c>
      <c r="H4437" s="181">
        <v>646.05864900906124</v>
      </c>
      <c r="I4437" s="181">
        <v>652.01188113231854</v>
      </c>
      <c r="J4437" s="182">
        <v>657.32519495259874</v>
      </c>
      <c r="K4437" s="181">
        <v>662.15851482412336</v>
      </c>
      <c r="L4437" s="181">
        <v>666.62309660240771</v>
      </c>
      <c r="M4437" s="181">
        <v>670.77022647319302</v>
      </c>
      <c r="N4437" s="181">
        <v>674.68358222631366</v>
      </c>
      <c r="O4437" s="181">
        <v>678.3847758227032</v>
      </c>
      <c r="P4437" s="181">
        <v>681.909111036083</v>
      </c>
      <c r="Q4437" s="181">
        <v>685.27863267963903</v>
      </c>
      <c r="R4437" s="181">
        <v>688.46548197672098</v>
      </c>
      <c r="S4437" s="181">
        <v>691.47001434066783</v>
      </c>
      <c r="T4437" s="181">
        <v>694.30808565409302</v>
      </c>
      <c r="U4437" s="181">
        <v>696.97547173395026</v>
      </c>
      <c r="V4437" s="181">
        <v>699.45536264022257</v>
      </c>
      <c r="W4437" s="181">
        <v>701.74638400879508</v>
      </c>
      <c r="X4437" s="181">
        <v>703.85993153378683</v>
      </c>
      <c r="Y4437" s="181">
        <v>705.80472321436991</v>
      </c>
    </row>
    <row r="4438" spans="1:25" x14ac:dyDescent="0.25">
      <c r="A4438" s="178" t="s">
        <v>3452</v>
      </c>
      <c r="B4438" s="178" t="s">
        <v>3851</v>
      </c>
      <c r="C4438" s="178" t="s">
        <v>218</v>
      </c>
      <c r="D4438" s="178" t="s">
        <v>3852</v>
      </c>
      <c r="E4438" s="181">
        <v>3922.8216367181212</v>
      </c>
      <c r="F4438" s="181">
        <v>3981.7432256626021</v>
      </c>
      <c r="G4438" s="181">
        <v>4029.3850434611163</v>
      </c>
      <c r="H4438" s="181">
        <v>4070.8092805026622</v>
      </c>
      <c r="I4438" s="181">
        <v>4107.7083445272247</v>
      </c>
      <c r="J4438" s="182">
        <v>4141.1962380639043</v>
      </c>
      <c r="K4438" s="181">
        <v>4172.1394726154776</v>
      </c>
      <c r="L4438" s="181">
        <v>4201.2334487303697</v>
      </c>
      <c r="M4438" s="181">
        <v>4228.8418432459093</v>
      </c>
      <c r="N4438" s="181">
        <v>4255.2299329228745</v>
      </c>
      <c r="O4438" s="181">
        <v>4280.6237936162079</v>
      </c>
      <c r="P4438" s="181">
        <v>4305.3535195598497</v>
      </c>
      <c r="Q4438" s="181">
        <v>4329.6598156694899</v>
      </c>
      <c r="R4438" s="181">
        <v>4353.4513465391537</v>
      </c>
      <c r="S4438" s="181">
        <v>4376.7639959173657</v>
      </c>
      <c r="T4438" s="181">
        <v>4399.7398949517483</v>
      </c>
      <c r="U4438" s="181">
        <v>4422.1705951030517</v>
      </c>
      <c r="V4438" s="181">
        <v>4443.7417530510138</v>
      </c>
      <c r="W4438" s="181">
        <v>4464.4433977265253</v>
      </c>
      <c r="X4438" s="181">
        <v>4484.2864095216582</v>
      </c>
      <c r="Y4438" s="181">
        <v>4503.225725438675</v>
      </c>
    </row>
    <row r="4439" spans="1:25" x14ac:dyDescent="0.25">
      <c r="A4439" s="178" t="s">
        <v>3452</v>
      </c>
      <c r="B4439" s="178" t="s">
        <v>3851</v>
      </c>
      <c r="C4439" s="178" t="s">
        <v>240</v>
      </c>
      <c r="D4439" s="178" t="s">
        <v>241</v>
      </c>
      <c r="E4439" s="181">
        <v>668.21203404817368</v>
      </c>
      <c r="F4439" s="181">
        <v>677.73876863003056</v>
      </c>
      <c r="G4439" s="181">
        <v>685.33229590992448</v>
      </c>
      <c r="H4439" s="181">
        <v>691.85730814377359</v>
      </c>
      <c r="I4439" s="181">
        <v>697.60362039511745</v>
      </c>
      <c r="J4439" s="182">
        <v>702.76202423046198</v>
      </c>
      <c r="K4439" s="181">
        <v>707.48077234157608</v>
      </c>
      <c r="L4439" s="181">
        <v>711.8786796201822</v>
      </c>
      <c r="M4439" s="181">
        <v>716.01803839526144</v>
      </c>
      <c r="N4439" s="181">
        <v>719.94430638128676</v>
      </c>
      <c r="O4439" s="181">
        <v>723.69617801807715</v>
      </c>
      <c r="P4439" s="181">
        <v>727.32980455322513</v>
      </c>
      <c r="Q4439" s="181">
        <v>730.88607921503694</v>
      </c>
      <c r="R4439" s="181">
        <v>734.34976334949658</v>
      </c>
      <c r="S4439" s="181">
        <v>737.72710786047139</v>
      </c>
      <c r="T4439" s="181">
        <v>741.04224026612678</v>
      </c>
      <c r="U4439" s="181">
        <v>744.26021254234388</v>
      </c>
      <c r="V4439" s="181">
        <v>747.32837306913382</v>
      </c>
      <c r="W4439" s="181">
        <v>750.245378357964</v>
      </c>
      <c r="X4439" s="181">
        <v>753.0133908964176</v>
      </c>
      <c r="Y4439" s="181">
        <v>755.62518007491576</v>
      </c>
    </row>
    <row r="4440" spans="1:25" x14ac:dyDescent="0.25">
      <c r="A4440" s="178" t="s">
        <v>3452</v>
      </c>
      <c r="B4440" s="178" t="s">
        <v>3853</v>
      </c>
      <c r="C4440" s="178" t="s">
        <v>218</v>
      </c>
      <c r="D4440" s="178" t="s">
        <v>3854</v>
      </c>
      <c r="E4440" s="181">
        <v>68304.525603700909</v>
      </c>
      <c r="F4440" s="181">
        <v>69646.770636320929</v>
      </c>
      <c r="G4440" s="181">
        <v>70722.557267920944</v>
      </c>
      <c r="H4440" s="181">
        <v>71613.07811221134</v>
      </c>
      <c r="I4440" s="181">
        <v>72351.685277911296</v>
      </c>
      <c r="J4440" s="182">
        <v>72960.410888523023</v>
      </c>
      <c r="K4440" s="181">
        <v>73457.835554737816</v>
      </c>
      <c r="L4440" s="181">
        <v>73859.77856071532</v>
      </c>
      <c r="M4440" s="181">
        <v>74176.544437156321</v>
      </c>
      <c r="N4440" s="181">
        <v>74415.167062388122</v>
      </c>
      <c r="O4440" s="181">
        <v>74580.719176162704</v>
      </c>
      <c r="P4440" s="181">
        <v>74681.676939172292</v>
      </c>
      <c r="Q4440" s="181">
        <v>74725.807389456677</v>
      </c>
      <c r="R4440" s="181">
        <v>74715.341828079661</v>
      </c>
      <c r="S4440" s="181">
        <v>74653.156807390362</v>
      </c>
      <c r="T4440" s="181">
        <v>74541.235249701436</v>
      </c>
      <c r="U4440" s="181">
        <v>74384.431773064018</v>
      </c>
      <c r="V4440" s="181">
        <v>74187.433332911649</v>
      </c>
      <c r="W4440" s="181">
        <v>73951.755470010627</v>
      </c>
      <c r="X4440" s="181">
        <v>73678.626511709866</v>
      </c>
      <c r="Y4440" s="181">
        <v>73366.77189874668</v>
      </c>
    </row>
    <row r="4441" spans="1:25" x14ac:dyDescent="0.25">
      <c r="A4441" s="178" t="s">
        <v>3452</v>
      </c>
      <c r="B4441" s="178" t="s">
        <v>3853</v>
      </c>
      <c r="C4441" s="178" t="s">
        <v>506</v>
      </c>
      <c r="D4441" s="178" t="s">
        <v>3855</v>
      </c>
      <c r="E4441" s="181">
        <v>1612.7711975115858</v>
      </c>
      <c r="F4441" s="181">
        <v>1704.3487358207324</v>
      </c>
      <c r="G4441" s="181">
        <v>1793.6992820418454</v>
      </c>
      <c r="H4441" s="181">
        <v>1882.427327577024</v>
      </c>
      <c r="I4441" s="181">
        <v>1971.1003212855669</v>
      </c>
      <c r="J4441" s="182">
        <v>2060.0679606564927</v>
      </c>
      <c r="K4441" s="181">
        <v>2149.6443012924829</v>
      </c>
      <c r="L4441" s="181">
        <v>2240.116870677014</v>
      </c>
      <c r="M4441" s="181">
        <v>2331.6506055438253</v>
      </c>
      <c r="N4441" s="181">
        <v>2424.3344647288204</v>
      </c>
      <c r="O4441" s="181">
        <v>2518.2094004045484</v>
      </c>
      <c r="P4441" s="181">
        <v>2613.4460217873407</v>
      </c>
      <c r="Q4441" s="181">
        <v>2710.2183969761463</v>
      </c>
      <c r="R4441" s="181">
        <v>2808.5208992008538</v>
      </c>
      <c r="S4441" s="181">
        <v>2908.3739687396851</v>
      </c>
      <c r="T4441" s="181">
        <v>3009.7668636226708</v>
      </c>
      <c r="U4441" s="181">
        <v>3112.8093360584789</v>
      </c>
      <c r="V4441" s="181">
        <v>3217.6219509874732</v>
      </c>
      <c r="W4441" s="181">
        <v>3324.2016233628765</v>
      </c>
      <c r="X4441" s="181">
        <v>3432.5319651460331</v>
      </c>
      <c r="Y4441" s="181">
        <v>3542.4740629719008</v>
      </c>
    </row>
    <row r="4442" spans="1:25" x14ac:dyDescent="0.25">
      <c r="A4442" s="178" t="s">
        <v>3452</v>
      </c>
      <c r="B4442" s="178" t="s">
        <v>3853</v>
      </c>
      <c r="C4442" s="178" t="s">
        <v>755</v>
      </c>
      <c r="D4442" s="178" t="s">
        <v>3856</v>
      </c>
      <c r="E4442" s="181">
        <v>2438.5019053284391</v>
      </c>
      <c r="F4442" s="181">
        <v>2576.966680739049</v>
      </c>
      <c r="G4442" s="181">
        <v>2712.0642553599869</v>
      </c>
      <c r="H4442" s="181">
        <v>2846.2206120877345</v>
      </c>
      <c r="I4442" s="181">
        <v>2980.2937307316483</v>
      </c>
      <c r="J4442" s="182">
        <v>3114.8123521289763</v>
      </c>
      <c r="K4442" s="181">
        <v>3250.2513267648333</v>
      </c>
      <c r="L4442" s="181">
        <v>3387.0453947420765</v>
      </c>
      <c r="M4442" s="181">
        <v>3525.4439395691056</v>
      </c>
      <c r="N4442" s="181">
        <v>3665.581466556519</v>
      </c>
      <c r="O4442" s="181">
        <v>3807.5198951823832</v>
      </c>
      <c r="P4442" s="181">
        <v>3951.517185720129</v>
      </c>
      <c r="Q4442" s="181">
        <v>4097.8365282562354</v>
      </c>
      <c r="R4442" s="181">
        <v>4246.4694151427111</v>
      </c>
      <c r="S4442" s="181">
        <v>4397.4467519769951</v>
      </c>
      <c r="T4442" s="181">
        <v>4550.7522969547445</v>
      </c>
      <c r="U4442" s="181">
        <v>4706.5519948611609</v>
      </c>
      <c r="V4442" s="181">
        <v>4865.0281392771612</v>
      </c>
      <c r="W4442" s="181">
        <v>5026.1760656276001</v>
      </c>
      <c r="X4442" s="181">
        <v>5189.970995280798</v>
      </c>
      <c r="Y4442" s="181">
        <v>5356.202891930393</v>
      </c>
    </row>
    <row r="4443" spans="1:25" x14ac:dyDescent="0.25">
      <c r="A4443" s="178" t="s">
        <v>3452</v>
      </c>
      <c r="B4443" s="178" t="s">
        <v>3853</v>
      </c>
      <c r="C4443" s="178" t="s">
        <v>240</v>
      </c>
      <c r="D4443" s="178" t="s">
        <v>241</v>
      </c>
      <c r="E4443" s="181">
        <v>6890.9314802767758</v>
      </c>
      <c r="F4443" s="181">
        <v>7200.905131860879</v>
      </c>
      <c r="G4443" s="181">
        <v>7497.224871856255</v>
      </c>
      <c r="H4443" s="181">
        <v>7787.2240569312189</v>
      </c>
      <c r="I4443" s="181">
        <v>8073.6624593393262</v>
      </c>
      <c r="J4443" s="182">
        <v>8358.2895877566116</v>
      </c>
      <c r="K4443" s="181">
        <v>8642.6310722439157</v>
      </c>
      <c r="L4443" s="181">
        <v>8928.0399109423215</v>
      </c>
      <c r="M4443" s="181">
        <v>9215.3283980298766</v>
      </c>
      <c r="N4443" s="181">
        <v>9504.9762740555489</v>
      </c>
      <c r="O4443" s="181">
        <v>9797.2544960837749</v>
      </c>
      <c r="P4443" s="181">
        <v>10092.920304331736</v>
      </c>
      <c r="Q4443" s="181">
        <v>10392.716834082503</v>
      </c>
      <c r="R4443" s="181">
        <v>10696.677887604943</v>
      </c>
      <c r="S4443" s="181">
        <v>11004.931323020157</v>
      </c>
      <c r="T4443" s="181">
        <v>11317.480934045052</v>
      </c>
      <c r="U4443" s="181">
        <v>11634.77739714671</v>
      </c>
      <c r="V4443" s="181">
        <v>11957.297865441049</v>
      </c>
      <c r="W4443" s="181">
        <v>12285.049254356443</v>
      </c>
      <c r="X4443" s="181">
        <v>12617.987312008294</v>
      </c>
      <c r="Y4443" s="181">
        <v>12955.618517085948</v>
      </c>
    </row>
    <row r="4444" spans="1:25" x14ac:dyDescent="0.25">
      <c r="A4444" s="178" t="s">
        <v>3452</v>
      </c>
      <c r="B4444" s="178" t="s">
        <v>3857</v>
      </c>
      <c r="C4444" s="178" t="s">
        <v>565</v>
      </c>
      <c r="D4444" s="178" t="s">
        <v>566</v>
      </c>
      <c r="E4444" s="181">
        <v>18207.899624016965</v>
      </c>
      <c r="F4444" s="181">
        <v>18198.96648767222</v>
      </c>
      <c r="G4444" s="181">
        <v>18214.523140229991</v>
      </c>
      <c r="H4444" s="181">
        <v>18261.351460387326</v>
      </c>
      <c r="I4444" s="181">
        <v>18333.578654911315</v>
      </c>
      <c r="J4444" s="182">
        <v>18426.118440385639</v>
      </c>
      <c r="K4444" s="181">
        <v>18535.134039862536</v>
      </c>
      <c r="L4444" s="181">
        <v>18657.923478716788</v>
      </c>
      <c r="M4444" s="181">
        <v>18791.65929688852</v>
      </c>
      <c r="N4444" s="181">
        <v>18933.867996845307</v>
      </c>
      <c r="O4444" s="181">
        <v>19082.622168049005</v>
      </c>
      <c r="P4444" s="181">
        <v>19237.107200049497</v>
      </c>
      <c r="Q4444" s="181">
        <v>19396.640426033555</v>
      </c>
      <c r="R4444" s="181">
        <v>19559.371941765385</v>
      </c>
      <c r="S4444" s="181">
        <v>19724.047958315517</v>
      </c>
      <c r="T4444" s="181">
        <v>19890.242272307503</v>
      </c>
      <c r="U4444" s="181">
        <v>20055.518485808119</v>
      </c>
      <c r="V4444" s="181">
        <v>20216.915425863976</v>
      </c>
      <c r="W4444" s="181">
        <v>20373.978900062964</v>
      </c>
      <c r="X4444" s="181">
        <v>20526.279312469524</v>
      </c>
      <c r="Y4444" s="181">
        <v>20673.537353762906</v>
      </c>
    </row>
    <row r="4445" spans="1:25" x14ac:dyDescent="0.25">
      <c r="A4445" s="178" t="s">
        <v>3452</v>
      </c>
      <c r="B4445" s="178" t="s">
        <v>3858</v>
      </c>
      <c r="C4445" s="178" t="s">
        <v>565</v>
      </c>
      <c r="D4445" s="178" t="s">
        <v>566</v>
      </c>
      <c r="E4445" s="181">
        <v>2900.1077279370124</v>
      </c>
      <c r="F4445" s="181">
        <v>2915.8950106579932</v>
      </c>
      <c r="G4445" s="181">
        <v>2927.7918875266387</v>
      </c>
      <c r="H4445" s="181">
        <v>2938.0355868340371</v>
      </c>
      <c r="I4445" s="181">
        <v>2947.037388506908</v>
      </c>
      <c r="J4445" s="182">
        <v>2954.9921664911758</v>
      </c>
      <c r="K4445" s="181">
        <v>2962.0858422012097</v>
      </c>
      <c r="L4445" s="181">
        <v>2968.4999313328485</v>
      </c>
      <c r="M4445" s="181">
        <v>2974.2939612455962</v>
      </c>
      <c r="N4445" s="181">
        <v>2979.5259612789373</v>
      </c>
      <c r="O4445" s="181">
        <v>2984.1743777238203</v>
      </c>
      <c r="P4445" s="181">
        <v>2988.3642065341537</v>
      </c>
      <c r="Q4445" s="181">
        <v>2992.2184081120049</v>
      </c>
      <c r="R4445" s="181">
        <v>2995.6554695941868</v>
      </c>
      <c r="S4445" s="181">
        <v>2998.5729154968694</v>
      </c>
      <c r="T4445" s="181">
        <v>3000.7294958741477</v>
      </c>
      <c r="U4445" s="181">
        <v>3002.2344429326258</v>
      </c>
      <c r="V4445" s="181">
        <v>3003.3272236396342</v>
      </c>
      <c r="W4445" s="181">
        <v>3003.9673886170112</v>
      </c>
      <c r="X4445" s="181">
        <v>3004.0489475070144</v>
      </c>
      <c r="Y4445" s="181">
        <v>3003.2836069819609</v>
      </c>
    </row>
    <row r="4446" spans="1:25" x14ac:dyDescent="0.25">
      <c r="A4446" s="178" t="s">
        <v>3452</v>
      </c>
      <c r="B4446" s="178" t="s">
        <v>3859</v>
      </c>
      <c r="C4446" s="178" t="s">
        <v>565</v>
      </c>
      <c r="D4446" s="178" t="s">
        <v>566</v>
      </c>
      <c r="E4446" s="181">
        <v>2578.7300703430733</v>
      </c>
      <c r="F4446" s="181">
        <v>2594.7184569001056</v>
      </c>
      <c r="G4446" s="181">
        <v>2608.6731717882863</v>
      </c>
      <c r="H4446" s="181">
        <v>2622.8733229986169</v>
      </c>
      <c r="I4446" s="181">
        <v>2637.5119291647675</v>
      </c>
      <c r="J4446" s="182">
        <v>2652.6367050572449</v>
      </c>
      <c r="K4446" s="181">
        <v>2668.2933512479708</v>
      </c>
      <c r="L4446" s="181">
        <v>2684.5460544995944</v>
      </c>
      <c r="M4446" s="181">
        <v>2701.3491600362818</v>
      </c>
      <c r="N4446" s="181">
        <v>2718.6789385243051</v>
      </c>
      <c r="O4446" s="181">
        <v>2736.5063880374828</v>
      </c>
      <c r="P4446" s="181">
        <v>2754.9185366622651</v>
      </c>
      <c r="Q4446" s="181">
        <v>2774.0030280065171</v>
      </c>
      <c r="R4446" s="181">
        <v>2793.6524172394811</v>
      </c>
      <c r="S4446" s="181">
        <v>2813.805003544287</v>
      </c>
      <c r="T4446" s="181">
        <v>2834.2330909087659</v>
      </c>
      <c r="U4446" s="181">
        <v>2854.6036010271519</v>
      </c>
      <c r="V4446" s="181">
        <v>2874.7703492971041</v>
      </c>
      <c r="W4446" s="181">
        <v>2894.735060099104</v>
      </c>
      <c r="X4446" s="181">
        <v>2914.4455765224557</v>
      </c>
      <c r="Y4446" s="181">
        <v>2933.5565344567613</v>
      </c>
    </row>
    <row r="4447" spans="1:25" x14ac:dyDescent="0.25">
      <c r="A4447" s="178" t="s">
        <v>3452</v>
      </c>
      <c r="B4447" s="178" t="s">
        <v>3860</v>
      </c>
      <c r="C4447" s="178" t="s">
        <v>565</v>
      </c>
      <c r="D4447" s="178" t="s">
        <v>566</v>
      </c>
      <c r="E4447" s="181">
        <v>934.02509428242263</v>
      </c>
      <c r="F4447" s="181">
        <v>933.36610254749053</v>
      </c>
      <c r="G4447" s="181">
        <v>933.82955999562296</v>
      </c>
      <c r="H4447" s="181">
        <v>935.80073682233456</v>
      </c>
      <c r="I4447" s="181">
        <v>938.93657919871907</v>
      </c>
      <c r="J4447" s="182">
        <v>942.9247209993955</v>
      </c>
      <c r="K4447" s="181">
        <v>947.51689227126417</v>
      </c>
      <c r="L4447" s="181">
        <v>952.50470473869541</v>
      </c>
      <c r="M4447" s="181">
        <v>957.66520092625115</v>
      </c>
      <c r="N4447" s="181">
        <v>962.78180553512573</v>
      </c>
      <c r="O4447" s="181">
        <v>967.7015370347541</v>
      </c>
      <c r="P4447" s="181">
        <v>972.31529205723245</v>
      </c>
      <c r="Q4447" s="181">
        <v>976.51630650947163</v>
      </c>
      <c r="R4447" s="181">
        <v>980.15396462958972</v>
      </c>
      <c r="S4447" s="181">
        <v>983.12312688382531</v>
      </c>
      <c r="T4447" s="181">
        <v>985.39845965110624</v>
      </c>
      <c r="U4447" s="181">
        <v>987.09195937065056</v>
      </c>
      <c r="V4447" s="181">
        <v>988.26158236593369</v>
      </c>
      <c r="W4447" s="181">
        <v>988.84964483581894</v>
      </c>
      <c r="X4447" s="181">
        <v>988.83224864936915</v>
      </c>
      <c r="Y4447" s="181">
        <v>988.24473645048533</v>
      </c>
    </row>
    <row r="4448" spans="1:25" x14ac:dyDescent="0.25">
      <c r="A4448" s="178" t="s">
        <v>3452</v>
      </c>
      <c r="B4448" s="178" t="s">
        <v>3861</v>
      </c>
      <c r="C4448" s="178" t="s">
        <v>218</v>
      </c>
      <c r="D4448" s="178" t="s">
        <v>3862</v>
      </c>
      <c r="E4448" s="181">
        <v>44872.514932173668</v>
      </c>
      <c r="F4448" s="181">
        <v>45102.339007129049</v>
      </c>
      <c r="G4448" s="181">
        <v>45347.539609839696</v>
      </c>
      <c r="H4448" s="181">
        <v>45618.46949016922</v>
      </c>
      <c r="I4448" s="181">
        <v>45905.012315144442</v>
      </c>
      <c r="J4448" s="182">
        <v>46196.807483752418</v>
      </c>
      <c r="K4448" s="181">
        <v>46486.793808519818</v>
      </c>
      <c r="L4448" s="181">
        <v>46770.168171079436</v>
      </c>
      <c r="M4448" s="181">
        <v>47041.949462153418</v>
      </c>
      <c r="N4448" s="181">
        <v>47298.198719203072</v>
      </c>
      <c r="O4448" s="181">
        <v>47534.844094785651</v>
      </c>
      <c r="P4448" s="181">
        <v>47751.961460457664</v>
      </c>
      <c r="Q4448" s="181">
        <v>47950.716777183603</v>
      </c>
      <c r="R4448" s="181">
        <v>48129.82510789956</v>
      </c>
      <c r="S4448" s="181">
        <v>48289.12990241334</v>
      </c>
      <c r="T4448" s="181">
        <v>48427.41694995029</v>
      </c>
      <c r="U4448" s="181">
        <v>48547.72474057541</v>
      </c>
      <c r="V4448" s="181">
        <v>48654.149215212579</v>
      </c>
      <c r="W4448" s="181">
        <v>48747.202246943911</v>
      </c>
      <c r="X4448" s="181">
        <v>48827.309117634504</v>
      </c>
      <c r="Y4448" s="181">
        <v>48892.672149868478</v>
      </c>
    </row>
    <row r="4449" spans="1:25" x14ac:dyDescent="0.25">
      <c r="A4449" s="178" t="s">
        <v>3452</v>
      </c>
      <c r="B4449" s="178" t="s">
        <v>3861</v>
      </c>
      <c r="C4449" s="178" t="s">
        <v>475</v>
      </c>
      <c r="D4449" s="178" t="s">
        <v>3863</v>
      </c>
      <c r="E4449" s="181">
        <v>3397.3171357911733</v>
      </c>
      <c r="F4449" s="181">
        <v>3414.7172139736299</v>
      </c>
      <c r="G4449" s="181">
        <v>3433.2814555935693</v>
      </c>
      <c r="H4449" s="181">
        <v>3453.7936717337302</v>
      </c>
      <c r="I4449" s="181">
        <v>3475.4879505344115</v>
      </c>
      <c r="J4449" s="182">
        <v>3497.5798864990293</v>
      </c>
      <c r="K4449" s="181">
        <v>3519.5348741293533</v>
      </c>
      <c r="L4449" s="181">
        <v>3540.9892672968158</v>
      </c>
      <c r="M4449" s="181">
        <v>3561.5659441055191</v>
      </c>
      <c r="N4449" s="181">
        <v>3580.9666840311597</v>
      </c>
      <c r="O4449" s="181">
        <v>3598.883205776991</v>
      </c>
      <c r="P4449" s="181">
        <v>3615.3212536107326</v>
      </c>
      <c r="Q4449" s="181">
        <v>3630.3691029314859</v>
      </c>
      <c r="R4449" s="181">
        <v>3643.9294706092064</v>
      </c>
      <c r="S4449" s="181">
        <v>3655.9905041624502</v>
      </c>
      <c r="T4449" s="181">
        <v>3666.4602751785251</v>
      </c>
      <c r="U4449" s="181">
        <v>3675.5688290288654</v>
      </c>
      <c r="V4449" s="181">
        <v>3683.6262711378913</v>
      </c>
      <c r="W4449" s="181">
        <v>3690.6713556337345</v>
      </c>
      <c r="X4449" s="181">
        <v>3696.7362807867617</v>
      </c>
      <c r="Y4449" s="181">
        <v>3701.6849436774278</v>
      </c>
    </row>
    <row r="4450" spans="1:25" x14ac:dyDescent="0.25">
      <c r="A4450" s="178" t="s">
        <v>3452</v>
      </c>
      <c r="B4450" s="178" t="s">
        <v>3864</v>
      </c>
      <c r="C4450" s="178" t="s">
        <v>240</v>
      </c>
      <c r="D4450" s="178" t="s">
        <v>241</v>
      </c>
      <c r="E4450" s="181">
        <v>3415.8797618019853</v>
      </c>
      <c r="F4450" s="181">
        <v>3435.755878044386</v>
      </c>
      <c r="G4450" s="181">
        <v>3455.5775645711801</v>
      </c>
      <c r="H4450" s="181">
        <v>3477.1776175788295</v>
      </c>
      <c r="I4450" s="181">
        <v>3500.172130081759</v>
      </c>
      <c r="J4450" s="182">
        <v>3524.1409871451715</v>
      </c>
      <c r="K4450" s="181">
        <v>3548.7954681540473</v>
      </c>
      <c r="L4450" s="181">
        <v>3573.9911497848725</v>
      </c>
      <c r="M4450" s="181">
        <v>3599.498058355688</v>
      </c>
      <c r="N4450" s="181">
        <v>3625.1594300589113</v>
      </c>
      <c r="O4450" s="181">
        <v>3650.8893595312052</v>
      </c>
      <c r="P4450" s="181">
        <v>3676.8223765703215</v>
      </c>
      <c r="Q4450" s="181">
        <v>3703.1205409347749</v>
      </c>
      <c r="R4450" s="181">
        <v>3729.7067529360911</v>
      </c>
      <c r="S4450" s="181">
        <v>3756.5932495508741</v>
      </c>
      <c r="T4450" s="181">
        <v>3783.9619446511606</v>
      </c>
      <c r="U4450" s="181">
        <v>3811.5162408738315</v>
      </c>
      <c r="V4450" s="181">
        <v>3838.8084353858412</v>
      </c>
      <c r="W4450" s="181">
        <v>3865.9075465509054</v>
      </c>
      <c r="X4450" s="181">
        <v>3892.8332845727386</v>
      </c>
      <c r="Y4450" s="181">
        <v>3919.6178677352709</v>
      </c>
    </row>
    <row r="4451" spans="1:25" x14ac:dyDescent="0.25">
      <c r="A4451" s="178" t="s">
        <v>3452</v>
      </c>
      <c r="B4451" s="178" t="s">
        <v>3865</v>
      </c>
      <c r="C4451" s="178" t="s">
        <v>565</v>
      </c>
      <c r="D4451" s="178" t="s">
        <v>566</v>
      </c>
      <c r="E4451" s="181">
        <v>6786.3347034515518</v>
      </c>
      <c r="F4451" s="181">
        <v>6786.2779262041913</v>
      </c>
      <c r="G4451" s="181">
        <v>6788.3950708104712</v>
      </c>
      <c r="H4451" s="181">
        <v>6796.8422487854714</v>
      </c>
      <c r="I4451" s="181">
        <v>6810.6494889550404</v>
      </c>
      <c r="J4451" s="182">
        <v>6828.753190660751</v>
      </c>
      <c r="K4451" s="181">
        <v>6850.3342448319218</v>
      </c>
      <c r="L4451" s="181">
        <v>6874.7669046527344</v>
      </c>
      <c r="M4451" s="181">
        <v>6901.2686984548136</v>
      </c>
      <c r="N4451" s="181">
        <v>6929.1272133300608</v>
      </c>
      <c r="O4451" s="181">
        <v>6957.7931271599973</v>
      </c>
      <c r="P4451" s="181">
        <v>6987.0697580395936</v>
      </c>
      <c r="Q4451" s="181">
        <v>7016.8010845292229</v>
      </c>
      <c r="R4451" s="181">
        <v>7046.4449039601195</v>
      </c>
      <c r="S4451" s="181">
        <v>7075.6655106751214</v>
      </c>
      <c r="T4451" s="181">
        <v>7104.1700553637302</v>
      </c>
      <c r="U4451" s="181">
        <v>7131.6152929851305</v>
      </c>
      <c r="V4451" s="181">
        <v>7157.7562906776056</v>
      </c>
      <c r="W4451" s="181">
        <v>7182.5150705525411</v>
      </c>
      <c r="X4451" s="181">
        <v>7205.820262569443</v>
      </c>
      <c r="Y4451" s="181">
        <v>7227.3428361849101</v>
      </c>
    </row>
    <row r="4452" spans="1:25" x14ac:dyDescent="0.25">
      <c r="A4452" s="178" t="s">
        <v>3452</v>
      </c>
      <c r="B4452" s="178" t="s">
        <v>3866</v>
      </c>
      <c r="C4452" s="178" t="s">
        <v>218</v>
      </c>
      <c r="D4452" s="178" t="s">
        <v>3867</v>
      </c>
      <c r="E4452" s="181">
        <v>3609.0791274326266</v>
      </c>
      <c r="F4452" s="181">
        <v>3610.6399040809965</v>
      </c>
      <c r="G4452" s="181">
        <v>3619.0977149834571</v>
      </c>
      <c r="H4452" s="181">
        <v>3633.6320085715561</v>
      </c>
      <c r="I4452" s="181">
        <v>3652.2171909919866</v>
      </c>
      <c r="J4452" s="182">
        <v>3673.2150304511506</v>
      </c>
      <c r="K4452" s="181">
        <v>3695.4841896479834</v>
      </c>
      <c r="L4452" s="181">
        <v>3718.2480462296317</v>
      </c>
      <c r="M4452" s="181">
        <v>3740.8603565701155</v>
      </c>
      <c r="N4452" s="181">
        <v>3762.8148102935415</v>
      </c>
      <c r="O4452" s="181">
        <v>3783.7110751418436</v>
      </c>
      <c r="P4452" s="181">
        <v>3803.4716823409731</v>
      </c>
      <c r="Q4452" s="181">
        <v>3822.126978928799</v>
      </c>
      <c r="R4452" s="181">
        <v>3839.5502638036764</v>
      </c>
      <c r="S4452" s="181">
        <v>3855.6939911159748</v>
      </c>
      <c r="T4452" s="181">
        <v>3870.453102409544</v>
      </c>
      <c r="U4452" s="181">
        <v>3883.997303985554</v>
      </c>
      <c r="V4452" s="181">
        <v>3896.5839179489703</v>
      </c>
      <c r="W4452" s="181">
        <v>3908.2526466398604</v>
      </c>
      <c r="X4452" s="181">
        <v>3919.0255506857343</v>
      </c>
      <c r="Y4452" s="181">
        <v>3928.7331918825244</v>
      </c>
    </row>
    <row r="4453" spans="1:25" x14ac:dyDescent="0.25">
      <c r="A4453" s="178" t="s">
        <v>3452</v>
      </c>
      <c r="B4453" s="178" t="s">
        <v>3866</v>
      </c>
      <c r="C4453" s="178" t="s">
        <v>240</v>
      </c>
      <c r="D4453" s="178" t="s">
        <v>241</v>
      </c>
      <c r="E4453" s="181">
        <v>61.101791096489166</v>
      </c>
      <c r="F4453" s="181">
        <v>55.122951745413467</v>
      </c>
      <c r="G4453" s="181">
        <v>49.824086789850824</v>
      </c>
      <c r="H4453" s="181">
        <v>45.109782319637389</v>
      </c>
      <c r="I4453" s="181">
        <v>40.8862364339289</v>
      </c>
      <c r="J4453" s="182">
        <v>37.08152979621125</v>
      </c>
      <c r="K4453" s="181">
        <v>33.641347959586199</v>
      </c>
      <c r="L4453" s="181">
        <v>30.523276399242825</v>
      </c>
      <c r="M4453" s="181">
        <v>27.692045604192433</v>
      </c>
      <c r="N4453" s="181">
        <v>25.118120339926914</v>
      </c>
      <c r="O4453" s="181">
        <v>22.776291309176838</v>
      </c>
      <c r="P4453" s="181">
        <v>20.646002726171687</v>
      </c>
      <c r="Q4453" s="181">
        <v>18.70904651831394</v>
      </c>
      <c r="R4453" s="181">
        <v>16.947968634824942</v>
      </c>
      <c r="S4453" s="181">
        <v>15.347251264288767</v>
      </c>
      <c r="T4453" s="181">
        <v>13.892506379832318</v>
      </c>
      <c r="U4453" s="181">
        <v>12.571539540241266</v>
      </c>
      <c r="V4453" s="181">
        <v>11.37324331017609</v>
      </c>
      <c r="W4453" s="181">
        <v>10.286643232521936</v>
      </c>
      <c r="X4453" s="181">
        <v>9.3016478259163033</v>
      </c>
      <c r="Y4453" s="181">
        <v>8.4086269249623502</v>
      </c>
    </row>
    <row r="4454" spans="1:25" x14ac:dyDescent="0.25">
      <c r="A4454" s="178" t="s">
        <v>3452</v>
      </c>
      <c r="B4454" s="178" t="s">
        <v>3868</v>
      </c>
      <c r="C4454" s="178" t="s">
        <v>565</v>
      </c>
      <c r="D4454" s="178" t="s">
        <v>566</v>
      </c>
      <c r="E4454" s="181">
        <v>2814.8408780404079</v>
      </c>
      <c r="F4454" s="181">
        <v>2840.3465197851347</v>
      </c>
      <c r="G4454" s="181">
        <v>2859.7597079573652</v>
      </c>
      <c r="H4454" s="181">
        <v>2875.909484928784</v>
      </c>
      <c r="I4454" s="181">
        <v>2889.572372442396</v>
      </c>
      <c r="J4454" s="182">
        <v>2901.2397483261616</v>
      </c>
      <c r="K4454" s="181">
        <v>2911.3274597640202</v>
      </c>
      <c r="L4454" s="181">
        <v>2920.1873725721384</v>
      </c>
      <c r="M4454" s="181">
        <v>2927.9885301142813</v>
      </c>
      <c r="N4454" s="181">
        <v>2934.8461000563716</v>
      </c>
      <c r="O4454" s="181">
        <v>2940.8700269236397</v>
      </c>
      <c r="P4454" s="181">
        <v>2946.2755025558317</v>
      </c>
      <c r="Q4454" s="181">
        <v>2951.2393949561601</v>
      </c>
      <c r="R4454" s="181">
        <v>2955.706721343231</v>
      </c>
      <c r="S4454" s="181">
        <v>2959.6350905394256</v>
      </c>
      <c r="T4454" s="181">
        <v>2962.9996195241361</v>
      </c>
      <c r="U4454" s="181">
        <v>2965.928346825649</v>
      </c>
      <c r="V4454" s="181">
        <v>2968.5242859650043</v>
      </c>
      <c r="W4454" s="181">
        <v>2970.735259385237</v>
      </c>
      <c r="X4454" s="181">
        <v>2972.4718047846445</v>
      </c>
      <c r="Y4454" s="181">
        <v>2973.5819572563387</v>
      </c>
    </row>
    <row r="4455" spans="1:25" x14ac:dyDescent="0.25">
      <c r="A4455" s="178" t="s">
        <v>3452</v>
      </c>
      <c r="B4455" s="178" t="s">
        <v>3869</v>
      </c>
      <c r="C4455" s="178" t="s">
        <v>565</v>
      </c>
      <c r="D4455" s="178" t="s">
        <v>566</v>
      </c>
      <c r="E4455" s="181">
        <v>1917.6185534775868</v>
      </c>
      <c r="F4455" s="181">
        <v>1949.178413638137</v>
      </c>
      <c r="G4455" s="181">
        <v>1969.5647903409501</v>
      </c>
      <c r="H4455" s="181">
        <v>1982.2925788445787</v>
      </c>
      <c r="I4455" s="181">
        <v>1989.2867429389278</v>
      </c>
      <c r="J4455" s="182">
        <v>1992.138873053744</v>
      </c>
      <c r="K4455" s="181">
        <v>1992.1530561759007</v>
      </c>
      <c r="L4455" s="181">
        <v>1990.3424442185938</v>
      </c>
      <c r="M4455" s="181">
        <v>1987.4394333889704</v>
      </c>
      <c r="N4455" s="181">
        <v>1983.9690209645651</v>
      </c>
      <c r="O4455" s="181">
        <v>1980.3461633816421</v>
      </c>
      <c r="P4455" s="181">
        <v>1976.9190130198144</v>
      </c>
      <c r="Q4455" s="181">
        <v>1973.9459358380259</v>
      </c>
      <c r="R4455" s="181">
        <v>1971.4937142442948</v>
      </c>
      <c r="S4455" s="181">
        <v>1969.613724873514</v>
      </c>
      <c r="T4455" s="181">
        <v>1968.1200634184838</v>
      </c>
      <c r="U4455" s="181">
        <v>1966.9194880632328</v>
      </c>
      <c r="V4455" s="181">
        <v>1966.1028814074371</v>
      </c>
      <c r="W4455" s="181">
        <v>1965.6367420577581</v>
      </c>
      <c r="X4455" s="181">
        <v>1965.4263957491469</v>
      </c>
      <c r="Y4455" s="181">
        <v>1965.0906692775602</v>
      </c>
    </row>
    <row r="4456" spans="1:25" x14ac:dyDescent="0.25">
      <c r="A4456" s="178" t="s">
        <v>3452</v>
      </c>
      <c r="B4456" s="178" t="s">
        <v>3870</v>
      </c>
      <c r="C4456" s="178" t="s">
        <v>565</v>
      </c>
      <c r="D4456" s="178" t="s">
        <v>566</v>
      </c>
      <c r="E4456" s="181">
        <v>3302.0857730714988</v>
      </c>
      <c r="F4456" s="181">
        <v>3286.8025398185391</v>
      </c>
      <c r="G4456" s="181">
        <v>3277.1749143737161</v>
      </c>
      <c r="H4456" s="181">
        <v>3273.5342586666866</v>
      </c>
      <c r="I4456" s="181">
        <v>3274.5216720332323</v>
      </c>
      <c r="J4456" s="182">
        <v>3278.9877198410386</v>
      </c>
      <c r="K4456" s="181">
        <v>3286.0909731456322</v>
      </c>
      <c r="L4456" s="181">
        <v>3295.2174609340982</v>
      </c>
      <c r="M4456" s="181">
        <v>3305.802458107818</v>
      </c>
      <c r="N4456" s="181">
        <v>3317.3935518460794</v>
      </c>
      <c r="O4456" s="181">
        <v>3329.6703995209582</v>
      </c>
      <c r="P4456" s="181">
        <v>3342.5087356722265</v>
      </c>
      <c r="Q4456" s="181">
        <v>3355.8217019379795</v>
      </c>
      <c r="R4456" s="181">
        <v>3369.3556609046723</v>
      </c>
      <c r="S4456" s="181">
        <v>3383.0057373228419</v>
      </c>
      <c r="T4456" s="181">
        <v>3396.6763434653358</v>
      </c>
      <c r="U4456" s="181">
        <v>3410.1338726970025</v>
      </c>
      <c r="V4456" s="181">
        <v>3423.2046038479816</v>
      </c>
      <c r="W4456" s="181">
        <v>3435.8583433644849</v>
      </c>
      <c r="X4456" s="181">
        <v>3448.0856727960586</v>
      </c>
      <c r="Y4456" s="181">
        <v>3459.7157543617441</v>
      </c>
    </row>
    <row r="4457" spans="1:25" x14ac:dyDescent="0.25">
      <c r="A4457" s="178" t="s">
        <v>3452</v>
      </c>
      <c r="B4457" s="178" t="s">
        <v>3871</v>
      </c>
      <c r="C4457" s="178" t="s">
        <v>218</v>
      </c>
      <c r="D4457" s="178" t="s">
        <v>3872</v>
      </c>
      <c r="E4457" s="181">
        <v>17862.712404107591</v>
      </c>
      <c r="F4457" s="181">
        <v>17765.225262312582</v>
      </c>
      <c r="G4457" s="181">
        <v>17635.669362084005</v>
      </c>
      <c r="H4457" s="181">
        <v>17489.466978386099</v>
      </c>
      <c r="I4457" s="181">
        <v>17329.055773839576</v>
      </c>
      <c r="J4457" s="182">
        <v>17155.443851112766</v>
      </c>
      <c r="K4457" s="181">
        <v>16969.806880029111</v>
      </c>
      <c r="L4457" s="181">
        <v>16773.516107387331</v>
      </c>
      <c r="M4457" s="181">
        <v>16567.284150578984</v>
      </c>
      <c r="N4457" s="181">
        <v>16351.594704097244</v>
      </c>
      <c r="O4457" s="181">
        <v>16127.076999651626</v>
      </c>
      <c r="P4457" s="181">
        <v>15895.240745021652</v>
      </c>
      <c r="Q4457" s="181">
        <v>15657.560681340354</v>
      </c>
      <c r="R4457" s="181">
        <v>15414.450602273564</v>
      </c>
      <c r="S4457" s="181">
        <v>15166.639165803295</v>
      </c>
      <c r="T4457" s="181">
        <v>14914.7099173476</v>
      </c>
      <c r="U4457" s="181">
        <v>14659.229526180075</v>
      </c>
      <c r="V4457" s="181">
        <v>14400.831646826015</v>
      </c>
      <c r="W4457" s="181">
        <v>14140.149756250172</v>
      </c>
      <c r="X4457" s="181">
        <v>13877.720804991837</v>
      </c>
      <c r="Y4457" s="181">
        <v>13613.511424732656</v>
      </c>
    </row>
    <row r="4458" spans="1:25" x14ac:dyDescent="0.25">
      <c r="A4458" s="178" t="s">
        <v>3452</v>
      </c>
      <c r="B4458" s="178" t="s">
        <v>3871</v>
      </c>
      <c r="C4458" s="178" t="s">
        <v>240</v>
      </c>
      <c r="D4458" s="178" t="s">
        <v>241</v>
      </c>
      <c r="E4458" s="181">
        <v>21291.074295724204</v>
      </c>
      <c r="F4458" s="181">
        <v>21892.184030206383</v>
      </c>
      <c r="G4458" s="181">
        <v>22468.866052693269</v>
      </c>
      <c r="H4458" s="181">
        <v>23037.708225859766</v>
      </c>
      <c r="I4458" s="181">
        <v>23600.096140263006</v>
      </c>
      <c r="J4458" s="182">
        <v>24155.704501717995</v>
      </c>
      <c r="K4458" s="181">
        <v>24704.510551494659</v>
      </c>
      <c r="L4458" s="181">
        <v>25246.886079705615</v>
      </c>
      <c r="M4458" s="181">
        <v>25782.33004190003</v>
      </c>
      <c r="N4458" s="181">
        <v>26310.002475589656</v>
      </c>
      <c r="O4458" s="181">
        <v>26829.290726418323</v>
      </c>
      <c r="P4458" s="181">
        <v>27341.116702182895</v>
      </c>
      <c r="Q4458" s="181">
        <v>27846.570920327817</v>
      </c>
      <c r="R4458" s="181">
        <v>28345.038417650998</v>
      </c>
      <c r="S4458" s="181">
        <v>28836.507408818379</v>
      </c>
      <c r="T4458" s="181">
        <v>29320.769916505138</v>
      </c>
      <c r="U4458" s="181">
        <v>29797.6444674905</v>
      </c>
      <c r="V4458" s="181">
        <v>30267.154524090565</v>
      </c>
      <c r="W4458" s="181">
        <v>30729.414706236676</v>
      </c>
      <c r="X4458" s="181">
        <v>31184.424777580378</v>
      </c>
      <c r="Y4458" s="181">
        <v>31630.943285287343</v>
      </c>
    </row>
    <row r="4459" spans="1:25" x14ac:dyDescent="0.25">
      <c r="A4459" s="178" t="s">
        <v>3452</v>
      </c>
      <c r="B4459" s="178" t="s">
        <v>3873</v>
      </c>
      <c r="C4459" s="178" t="s">
        <v>218</v>
      </c>
      <c r="D4459" s="178" t="s">
        <v>3874</v>
      </c>
      <c r="E4459" s="181">
        <v>3902.3566148872528</v>
      </c>
      <c r="F4459" s="181">
        <v>3878.9393006704872</v>
      </c>
      <c r="G4459" s="181">
        <v>3861.5475224435295</v>
      </c>
      <c r="H4459" s="181">
        <v>3850.2098724806533</v>
      </c>
      <c r="I4459" s="181">
        <v>3843.3723081354833</v>
      </c>
      <c r="J4459" s="182">
        <v>3839.7407463185823</v>
      </c>
      <c r="K4459" s="181">
        <v>3838.3890933010534</v>
      </c>
      <c r="L4459" s="181">
        <v>3838.6856890697336</v>
      </c>
      <c r="M4459" s="181">
        <v>3840.0682600132195</v>
      </c>
      <c r="N4459" s="181">
        <v>3842.1119108630451</v>
      </c>
      <c r="O4459" s="181">
        <v>3844.5380803399894</v>
      </c>
      <c r="P4459" s="181">
        <v>3847.3241586298054</v>
      </c>
      <c r="Q4459" s="181">
        <v>3850.5097000519404</v>
      </c>
      <c r="R4459" s="181">
        <v>3853.9655335974535</v>
      </c>
      <c r="S4459" s="181">
        <v>3857.7265284096543</v>
      </c>
      <c r="T4459" s="181">
        <v>3861.876678730594</v>
      </c>
      <c r="U4459" s="181">
        <v>3866.3072328821481</v>
      </c>
      <c r="V4459" s="181">
        <v>3870.876238695188</v>
      </c>
      <c r="W4459" s="181">
        <v>3875.6288742411048</v>
      </c>
      <c r="X4459" s="181">
        <v>3880.6273431141658</v>
      </c>
      <c r="Y4459" s="181">
        <v>3885.8242010061399</v>
      </c>
    </row>
    <row r="4460" spans="1:25" x14ac:dyDescent="0.25">
      <c r="A4460" s="178" t="s">
        <v>3452</v>
      </c>
      <c r="B4460" s="178" t="s">
        <v>3873</v>
      </c>
      <c r="C4460" s="178" t="s">
        <v>240</v>
      </c>
      <c r="D4460" s="178" t="s">
        <v>241</v>
      </c>
      <c r="E4460" s="181">
        <v>583.36820775642991</v>
      </c>
      <c r="F4460" s="181">
        <v>578.30558236810248</v>
      </c>
      <c r="G4460" s="181">
        <v>574.16191673388721</v>
      </c>
      <c r="H4460" s="181">
        <v>570.93412351800714</v>
      </c>
      <c r="I4460" s="181">
        <v>568.38505777221769</v>
      </c>
      <c r="J4460" s="182">
        <v>566.31843118340782</v>
      </c>
      <c r="K4460" s="181">
        <v>564.59416910011305</v>
      </c>
      <c r="L4460" s="181">
        <v>563.11687728966331</v>
      </c>
      <c r="M4460" s="181">
        <v>561.80232580589518</v>
      </c>
      <c r="N4460" s="181">
        <v>560.58722591546734</v>
      </c>
      <c r="O4460" s="181">
        <v>559.43025728613418</v>
      </c>
      <c r="P4460" s="181">
        <v>558.32768447693127</v>
      </c>
      <c r="Q4460" s="181">
        <v>557.28480685281227</v>
      </c>
      <c r="R4460" s="181">
        <v>556.28251051059999</v>
      </c>
      <c r="S4460" s="181">
        <v>555.32549877239285</v>
      </c>
      <c r="T4460" s="181">
        <v>554.42547515307172</v>
      </c>
      <c r="U4460" s="181">
        <v>553.56641835597259</v>
      </c>
      <c r="V4460" s="181">
        <v>552.72773652635419</v>
      </c>
      <c r="W4460" s="181">
        <v>551.91570654263853</v>
      </c>
      <c r="X4460" s="181">
        <v>551.13895482272005</v>
      </c>
      <c r="Y4460" s="181">
        <v>550.39048312054001</v>
      </c>
    </row>
    <row r="4461" spans="1:25" x14ac:dyDescent="0.25">
      <c r="A4461" s="178" t="s">
        <v>3452</v>
      </c>
      <c r="B4461" s="178" t="s">
        <v>3875</v>
      </c>
      <c r="C4461" s="178" t="s">
        <v>218</v>
      </c>
      <c r="D4461" s="178" t="s">
        <v>3876</v>
      </c>
      <c r="E4461" s="181">
        <v>22214.415380318511</v>
      </c>
      <c r="F4461" s="181">
        <v>23279.37050274698</v>
      </c>
      <c r="G4461" s="181">
        <v>24165.920875634452</v>
      </c>
      <c r="H4461" s="181">
        <v>24916.593064362733</v>
      </c>
      <c r="I4461" s="181">
        <v>25556.918852332234</v>
      </c>
      <c r="J4461" s="182">
        <v>26106.641539324923</v>
      </c>
      <c r="K4461" s="181">
        <v>26582.34952140128</v>
      </c>
      <c r="L4461" s="181">
        <v>26997.844752989888</v>
      </c>
      <c r="M4461" s="181">
        <v>27363.294593576615</v>
      </c>
      <c r="N4461" s="181">
        <v>27686.379820593924</v>
      </c>
      <c r="O4461" s="181">
        <v>27973.028430889535</v>
      </c>
      <c r="P4461" s="181">
        <v>28229.582561811134</v>
      </c>
      <c r="Q4461" s="181">
        <v>28461.483428139341</v>
      </c>
      <c r="R4461" s="181">
        <v>28671.570681100082</v>
      </c>
      <c r="S4461" s="181">
        <v>28862.664856499468</v>
      </c>
      <c r="T4461" s="181">
        <v>29036.624787987603</v>
      </c>
      <c r="U4461" s="181">
        <v>29195.390646915304</v>
      </c>
      <c r="V4461" s="181">
        <v>29341.035860057131</v>
      </c>
      <c r="W4461" s="181">
        <v>29474.986443759968</v>
      </c>
      <c r="X4461" s="181">
        <v>29598.435814401015</v>
      </c>
      <c r="Y4461" s="181">
        <v>29711.013700358129</v>
      </c>
    </row>
    <row r="4462" spans="1:25" x14ac:dyDescent="0.25">
      <c r="A4462" s="178" t="s">
        <v>3452</v>
      </c>
      <c r="B4462" s="178" t="s">
        <v>3875</v>
      </c>
      <c r="C4462" s="178" t="s">
        <v>475</v>
      </c>
      <c r="D4462" s="178" t="s">
        <v>3877</v>
      </c>
      <c r="E4462" s="181">
        <v>1796.4842987020936</v>
      </c>
      <c r="F4462" s="181">
        <v>1900.3423003483229</v>
      </c>
      <c r="G4462" s="181">
        <v>1991.296901928552</v>
      </c>
      <c r="H4462" s="181">
        <v>2072.49453483755</v>
      </c>
      <c r="I4462" s="181">
        <v>2145.7805001456163</v>
      </c>
      <c r="J4462" s="182">
        <v>2212.5845326718845</v>
      </c>
      <c r="K4462" s="181">
        <v>2274.1248076838701</v>
      </c>
      <c r="L4462" s="181">
        <v>2331.4284570091595</v>
      </c>
      <c r="M4462" s="181">
        <v>2385.2474993755777</v>
      </c>
      <c r="N4462" s="181">
        <v>2436.1459386238562</v>
      </c>
      <c r="O4462" s="181">
        <v>2484.555378821869</v>
      </c>
      <c r="P4462" s="181">
        <v>2530.9625345806285</v>
      </c>
      <c r="Q4462" s="181">
        <v>2575.7924029726073</v>
      </c>
      <c r="R4462" s="181">
        <v>2619.2495423799792</v>
      </c>
      <c r="S4462" s="181">
        <v>2661.5454319992887</v>
      </c>
      <c r="T4462" s="181">
        <v>2702.8108628337977</v>
      </c>
      <c r="U4462" s="181">
        <v>2743.1899401064957</v>
      </c>
      <c r="V4462" s="181">
        <v>2782.845507215658</v>
      </c>
      <c r="W4462" s="181">
        <v>2821.8851507451946</v>
      </c>
      <c r="X4462" s="181">
        <v>2860.3985317780239</v>
      </c>
      <c r="Y4462" s="181">
        <v>2898.3265902495014</v>
      </c>
    </row>
    <row r="4463" spans="1:25" x14ac:dyDescent="0.25">
      <c r="A4463" s="178" t="s">
        <v>3452</v>
      </c>
      <c r="B4463" s="178" t="s">
        <v>3875</v>
      </c>
      <c r="C4463" s="178" t="s">
        <v>240</v>
      </c>
      <c r="D4463" s="178" t="s">
        <v>241</v>
      </c>
      <c r="E4463" s="181">
        <v>3991.6209020537444</v>
      </c>
      <c r="F4463" s="181">
        <v>4150.9220065909121</v>
      </c>
      <c r="G4463" s="181">
        <v>4277.200295005603</v>
      </c>
      <c r="H4463" s="181">
        <v>4378.7592174195997</v>
      </c>
      <c r="I4463" s="181">
        <v>4460.664834048479</v>
      </c>
      <c r="J4463" s="182">
        <v>4526.8127720603352</v>
      </c>
      <c r="K4463" s="181">
        <v>4580.4295910095789</v>
      </c>
      <c r="L4463" s="181">
        <v>4624.1644195809131</v>
      </c>
      <c r="M4463" s="181">
        <v>4659.9681665664566</v>
      </c>
      <c r="N4463" s="181">
        <v>4689.3129260291234</v>
      </c>
      <c r="O4463" s="181">
        <v>4713.3324260918916</v>
      </c>
      <c r="P4463" s="181">
        <v>4733.1970137902172</v>
      </c>
      <c r="Q4463" s="181">
        <v>4749.8959361364923</v>
      </c>
      <c r="R4463" s="181">
        <v>4763.9614747865198</v>
      </c>
      <c r="S4463" s="181">
        <v>4775.9080310418467</v>
      </c>
      <c r="T4463" s="181">
        <v>4786.0783644148387</v>
      </c>
      <c r="U4463" s="181">
        <v>4794.8192303766546</v>
      </c>
      <c r="V4463" s="181">
        <v>4802.4906405175088</v>
      </c>
      <c r="W4463" s="181">
        <v>4809.3391220971344</v>
      </c>
      <c r="X4463" s="181">
        <v>4815.5677203373498</v>
      </c>
      <c r="Y4463" s="181">
        <v>4821.1211939414461</v>
      </c>
    </row>
    <row r="4464" spans="1:25" x14ac:dyDescent="0.25">
      <c r="A4464" s="178" t="s">
        <v>3452</v>
      </c>
      <c r="B4464" s="178" t="s">
        <v>3878</v>
      </c>
      <c r="C4464" s="178" t="s">
        <v>565</v>
      </c>
      <c r="D4464" s="178" t="s">
        <v>566</v>
      </c>
      <c r="E4464" s="181">
        <v>1662.026610335962</v>
      </c>
      <c r="F4464" s="181">
        <v>1704.073870970215</v>
      </c>
      <c r="G4464" s="181">
        <v>1735.2126381736362</v>
      </c>
      <c r="H4464" s="181">
        <v>1758.5962491921689</v>
      </c>
      <c r="I4464" s="181">
        <v>1776.0037878282969</v>
      </c>
      <c r="J4464" s="182">
        <v>1788.7937773461099</v>
      </c>
      <c r="K4464" s="181">
        <v>1798.052409211982</v>
      </c>
      <c r="L4464" s="181">
        <v>1804.6370175768041</v>
      </c>
      <c r="M4464" s="181">
        <v>1809.150605772428</v>
      </c>
      <c r="N4464" s="181">
        <v>1812.0676019994257</v>
      </c>
      <c r="O4464" s="181">
        <v>1813.722915381114</v>
      </c>
      <c r="P4464" s="181">
        <v>1814.455634206693</v>
      </c>
      <c r="Q4464" s="181">
        <v>1814.5626250069718</v>
      </c>
      <c r="R4464" s="181">
        <v>1814.206996427783</v>
      </c>
      <c r="S4464" s="181">
        <v>1813.561502208147</v>
      </c>
      <c r="T4464" s="181">
        <v>1812.638781206841</v>
      </c>
      <c r="U4464" s="181">
        <v>1811.4877589735418</v>
      </c>
      <c r="V4464" s="181">
        <v>1810.2621297366984</v>
      </c>
      <c r="W4464" s="181">
        <v>1809.054763108966</v>
      </c>
      <c r="X4464" s="181">
        <v>1807.9430572511062</v>
      </c>
      <c r="Y4464" s="181">
        <v>1806.8046734292247</v>
      </c>
    </row>
    <row r="4465" spans="1:25" x14ac:dyDescent="0.25">
      <c r="A4465" s="178" t="s">
        <v>3452</v>
      </c>
      <c r="B4465" s="178" t="s">
        <v>3879</v>
      </c>
      <c r="C4465" s="178" t="s">
        <v>1013</v>
      </c>
      <c r="D4465" s="178" t="s">
        <v>3880</v>
      </c>
      <c r="E4465" s="181">
        <v>1248.4818183133441</v>
      </c>
      <c r="F4465" s="181">
        <v>1312.5397072939063</v>
      </c>
      <c r="G4465" s="181">
        <v>1375.2451298195106</v>
      </c>
      <c r="H4465" s="181">
        <v>1438.0343141225962</v>
      </c>
      <c r="I4465" s="181">
        <v>1501.2799773901634</v>
      </c>
      <c r="J4465" s="182">
        <v>1565.1912098573516</v>
      </c>
      <c r="K4465" s="181">
        <v>1629.9491850892932</v>
      </c>
      <c r="L4465" s="181">
        <v>1695.7254608474814</v>
      </c>
      <c r="M4465" s="181">
        <v>1762.5995784603749</v>
      </c>
      <c r="N4465" s="181">
        <v>1830.6064508563732</v>
      </c>
      <c r="O4465" s="181">
        <v>1899.7779709256988</v>
      </c>
      <c r="P4465" s="181">
        <v>1970.2401731425273</v>
      </c>
      <c r="Q4465" s="181">
        <v>2042.1279733388235</v>
      </c>
      <c r="R4465" s="181">
        <v>2115.4532238022484</v>
      </c>
      <c r="S4465" s="181">
        <v>2190.2760733934829</v>
      </c>
      <c r="T4465" s="181">
        <v>2266.6264070248203</v>
      </c>
      <c r="U4465" s="181">
        <v>2344.5020626887322</v>
      </c>
      <c r="V4465" s="181">
        <v>2423.9309547896191</v>
      </c>
      <c r="W4465" s="181">
        <v>2504.9830528704811</v>
      </c>
      <c r="X4465" s="181">
        <v>2587.7296249161955</v>
      </c>
      <c r="Y4465" s="181">
        <v>2672.1159176124174</v>
      </c>
    </row>
    <row r="4466" spans="1:25" x14ac:dyDescent="0.25">
      <c r="A4466" s="178" t="s">
        <v>3452</v>
      </c>
      <c r="B4466" s="178" t="s">
        <v>3879</v>
      </c>
      <c r="C4466" s="178" t="s">
        <v>1482</v>
      </c>
      <c r="D4466" s="178" t="s">
        <v>3881</v>
      </c>
      <c r="E4466" s="181">
        <v>9966.4345153102004</v>
      </c>
      <c r="F4466" s="181">
        <v>10102.533018928129</v>
      </c>
      <c r="G4466" s="181">
        <v>10206.061381691155</v>
      </c>
      <c r="H4466" s="181">
        <v>10289.814414134449</v>
      </c>
      <c r="I4466" s="181">
        <v>10357.625818827413</v>
      </c>
      <c r="J4466" s="182">
        <v>10411.808165914315</v>
      </c>
      <c r="K4466" s="181">
        <v>10454.254179737949</v>
      </c>
      <c r="L4466" s="181">
        <v>10486.601467635983</v>
      </c>
      <c r="M4466" s="181">
        <v>10509.767697610523</v>
      </c>
      <c r="N4466" s="181">
        <v>10524.335290530325</v>
      </c>
      <c r="O4466" s="181">
        <v>10530.834003635788</v>
      </c>
      <c r="P4466" s="181">
        <v>10530.265522075682</v>
      </c>
      <c r="Q4466" s="181">
        <v>10523.57592765606</v>
      </c>
      <c r="R4466" s="181">
        <v>10511.000183512633</v>
      </c>
      <c r="S4466" s="181">
        <v>10493.000854608215</v>
      </c>
      <c r="T4466" s="181">
        <v>10469.86364983987</v>
      </c>
      <c r="U4466" s="181">
        <v>10441.717357163941</v>
      </c>
      <c r="V4466" s="181">
        <v>10408.827024109656</v>
      </c>
      <c r="W4466" s="181">
        <v>10371.619390617805</v>
      </c>
      <c r="X4466" s="181">
        <v>10330.489702072884</v>
      </c>
      <c r="Y4466" s="181">
        <v>10285.313599484674</v>
      </c>
    </row>
    <row r="4467" spans="1:25" x14ac:dyDescent="0.25">
      <c r="A4467" s="178" t="s">
        <v>3452</v>
      </c>
      <c r="B4467" s="178" t="s">
        <v>3879</v>
      </c>
      <c r="C4467" s="178" t="s">
        <v>240</v>
      </c>
      <c r="D4467" s="178" t="s">
        <v>241</v>
      </c>
      <c r="E4467" s="181">
        <v>11798.357183358214</v>
      </c>
      <c r="F4467" s="181">
        <v>12079.918293358051</v>
      </c>
      <c r="G4467" s="181">
        <v>12326.6508565846</v>
      </c>
      <c r="H4467" s="181">
        <v>12553.038539051851</v>
      </c>
      <c r="I4467" s="181">
        <v>12763.128280925843</v>
      </c>
      <c r="J4467" s="182">
        <v>12959.249813217742</v>
      </c>
      <c r="K4467" s="181">
        <v>13143.30942535639</v>
      </c>
      <c r="L4467" s="181">
        <v>13316.97533030649</v>
      </c>
      <c r="M4467" s="181">
        <v>13481.067390565679</v>
      </c>
      <c r="N4467" s="181">
        <v>13636.010963459568</v>
      </c>
      <c r="O4467" s="181">
        <v>13782.185899302411</v>
      </c>
      <c r="P4467" s="181">
        <v>13920.617215840281</v>
      </c>
      <c r="Q4467" s="181">
        <v>14052.302793822835</v>
      </c>
      <c r="R4467" s="181">
        <v>14177.3267348187</v>
      </c>
      <c r="S4467" s="181">
        <v>14296.091064974431</v>
      </c>
      <c r="T4467" s="181">
        <v>14408.775032529345</v>
      </c>
      <c r="U4467" s="181">
        <v>14515.351088820775</v>
      </c>
      <c r="V4467" s="181">
        <v>14615.985869426302</v>
      </c>
      <c r="W4467" s="181">
        <v>14711.086057253888</v>
      </c>
      <c r="X4467" s="181">
        <v>14801.033512077833</v>
      </c>
      <c r="Y4467" s="181">
        <v>14885.477128771336</v>
      </c>
    </row>
    <row r="4468" spans="1:25" x14ac:dyDescent="0.25">
      <c r="A4468" s="178" t="s">
        <v>3452</v>
      </c>
      <c r="B4468" s="178" t="s">
        <v>3882</v>
      </c>
      <c r="C4468" s="178" t="s">
        <v>565</v>
      </c>
      <c r="D4468" s="178" t="s">
        <v>566</v>
      </c>
      <c r="E4468" s="181">
        <v>1102.2623504454316</v>
      </c>
      <c r="F4468" s="181">
        <v>1112.2249880299371</v>
      </c>
      <c r="G4468" s="181">
        <v>1121.389914605948</v>
      </c>
      <c r="H4468" s="181">
        <v>1130.536587966601</v>
      </c>
      <c r="I4468" s="181">
        <v>1139.7271745930309</v>
      </c>
      <c r="J4468" s="182">
        <v>1148.9533156014884</v>
      </c>
      <c r="K4468" s="181">
        <v>1158.1991217069974</v>
      </c>
      <c r="L4468" s="181">
        <v>1167.4442965803785</v>
      </c>
      <c r="M4468" s="181">
        <v>1176.6151940405637</v>
      </c>
      <c r="N4468" s="181">
        <v>1185.6342964893247</v>
      </c>
      <c r="O4468" s="181">
        <v>1194.4253912725405</v>
      </c>
      <c r="P4468" s="181">
        <v>1202.9695468400719</v>
      </c>
      <c r="Q4468" s="181">
        <v>1211.2537378045388</v>
      </c>
      <c r="R4468" s="181">
        <v>1219.2042011661495</v>
      </c>
      <c r="S4468" s="181">
        <v>1226.7920549820342</v>
      </c>
      <c r="T4468" s="181">
        <v>1233.9925618390589</v>
      </c>
      <c r="U4468" s="181">
        <v>1240.759460720288</v>
      </c>
      <c r="V4468" s="181">
        <v>1247.0621171975799</v>
      </c>
      <c r="W4468" s="181">
        <v>1252.9171157435608</v>
      </c>
      <c r="X4468" s="181">
        <v>1258.3507781112628</v>
      </c>
      <c r="Y4468" s="181">
        <v>1263.3475082194586</v>
      </c>
    </row>
    <row r="4469" spans="1:25" x14ac:dyDescent="0.25">
      <c r="A4469" s="178" t="s">
        <v>3452</v>
      </c>
      <c r="B4469" s="178" t="s">
        <v>3883</v>
      </c>
      <c r="C4469" s="178" t="s">
        <v>218</v>
      </c>
      <c r="D4469" s="178" t="s">
        <v>3884</v>
      </c>
      <c r="E4469" s="181">
        <v>2324.2709809106454</v>
      </c>
      <c r="F4469" s="181">
        <v>2433.2876665280155</v>
      </c>
      <c r="G4469" s="181">
        <v>2525.1609675312689</v>
      </c>
      <c r="H4469" s="181">
        <v>2604.0326405949781</v>
      </c>
      <c r="I4469" s="181">
        <v>2672.3682310565241</v>
      </c>
      <c r="J4469" s="182">
        <v>2732.0572681786916</v>
      </c>
      <c r="K4469" s="181">
        <v>2784.679427309331</v>
      </c>
      <c r="L4469" s="181">
        <v>2831.5685899121877</v>
      </c>
      <c r="M4469" s="181">
        <v>2873.7078640851614</v>
      </c>
      <c r="N4469" s="181">
        <v>2911.8629636319406</v>
      </c>
      <c r="O4469" s="181">
        <v>2946.6501891598477</v>
      </c>
      <c r="P4469" s="181">
        <v>2978.7374723489743</v>
      </c>
      <c r="Q4469" s="181">
        <v>3008.6946589752401</v>
      </c>
      <c r="R4469" s="181">
        <v>3036.8168251467437</v>
      </c>
      <c r="S4469" s="181">
        <v>3063.3881578837395</v>
      </c>
      <c r="T4469" s="181">
        <v>3088.8372333549901</v>
      </c>
      <c r="U4469" s="181">
        <v>3113.3536922319613</v>
      </c>
      <c r="V4469" s="181">
        <v>3136.8988545914149</v>
      </c>
      <c r="W4469" s="181">
        <v>3159.6035813708572</v>
      </c>
      <c r="X4469" s="181">
        <v>3181.5595876352095</v>
      </c>
      <c r="Y4469" s="181">
        <v>3202.9352819215906</v>
      </c>
    </row>
    <row r="4470" spans="1:25" x14ac:dyDescent="0.25">
      <c r="A4470" s="178" t="s">
        <v>3452</v>
      </c>
      <c r="B4470" s="178" t="s">
        <v>3883</v>
      </c>
      <c r="C4470" s="178" t="s">
        <v>240</v>
      </c>
      <c r="D4470" s="178" t="s">
        <v>241</v>
      </c>
      <c r="E4470" s="181">
        <v>497.83990786916587</v>
      </c>
      <c r="F4470" s="181">
        <v>507.01127547120825</v>
      </c>
      <c r="G4470" s="181">
        <v>511.84026292650969</v>
      </c>
      <c r="H4470" s="181">
        <v>513.46756746154688</v>
      </c>
      <c r="I4470" s="181">
        <v>512.60650016838986</v>
      </c>
      <c r="J4470" s="182">
        <v>509.79881616780813</v>
      </c>
      <c r="K4470" s="181">
        <v>505.48170961202646</v>
      </c>
      <c r="L4470" s="181">
        <v>500.00982799002742</v>
      </c>
      <c r="M4470" s="181">
        <v>493.64561814122027</v>
      </c>
      <c r="N4470" s="181">
        <v>486.59183564432129</v>
      </c>
      <c r="O4470" s="181">
        <v>479.00900974803523</v>
      </c>
      <c r="P4470" s="181">
        <v>471.05166648625999</v>
      </c>
      <c r="Q4470" s="181">
        <v>462.84507414459824</v>
      </c>
      <c r="R4470" s="181">
        <v>454.46175703499483</v>
      </c>
      <c r="S4470" s="181">
        <v>445.96624742656059</v>
      </c>
      <c r="T4470" s="181">
        <v>437.43769107638172</v>
      </c>
      <c r="U4470" s="181">
        <v>428.91462368758175</v>
      </c>
      <c r="V4470" s="181">
        <v>420.40137040925856</v>
      </c>
      <c r="W4470" s="181">
        <v>411.92430736095662</v>
      </c>
      <c r="X4470" s="181">
        <v>403.50237895135075</v>
      </c>
      <c r="Y4470" s="181">
        <v>395.16222010078911</v>
      </c>
    </row>
    <row r="4471" spans="1:25" x14ac:dyDescent="0.25">
      <c r="A4471" s="178" t="s">
        <v>3452</v>
      </c>
      <c r="B4471" s="178" t="s">
        <v>3885</v>
      </c>
      <c r="C4471" s="178" t="s">
        <v>565</v>
      </c>
      <c r="D4471" s="178" t="s">
        <v>566</v>
      </c>
      <c r="E4471" s="181">
        <v>775.43376010301699</v>
      </c>
      <c r="F4471" s="181">
        <v>774.21264596910123</v>
      </c>
      <c r="G4471" s="181">
        <v>772.95267590702429</v>
      </c>
      <c r="H4471" s="181">
        <v>771.94517023748085</v>
      </c>
      <c r="I4471" s="181">
        <v>771.12425578389514</v>
      </c>
      <c r="J4471" s="182">
        <v>770.41798853841578</v>
      </c>
      <c r="K4471" s="181">
        <v>769.78501614845652</v>
      </c>
      <c r="L4471" s="181">
        <v>769.20378607643818</v>
      </c>
      <c r="M4471" s="181">
        <v>768.64201063357632</v>
      </c>
      <c r="N4471" s="181">
        <v>768.05804772297279</v>
      </c>
      <c r="O4471" s="181">
        <v>767.41402565782289</v>
      </c>
      <c r="P4471" s="181">
        <v>766.71749872599321</v>
      </c>
      <c r="Q4471" s="181">
        <v>765.98338874527224</v>
      </c>
      <c r="R4471" s="181">
        <v>765.18429263932876</v>
      </c>
      <c r="S4471" s="181">
        <v>764.29847862461168</v>
      </c>
      <c r="T4471" s="181">
        <v>763.31117530181029</v>
      </c>
      <c r="U4471" s="181">
        <v>762.25912364646342</v>
      </c>
      <c r="V4471" s="181">
        <v>761.17481977466548</v>
      </c>
      <c r="W4471" s="181">
        <v>760.04927444166128</v>
      </c>
      <c r="X4471" s="181">
        <v>758.86539455798447</v>
      </c>
      <c r="Y4471" s="181">
        <v>757.59504840519151</v>
      </c>
    </row>
    <row r="4472" spans="1:25" x14ac:dyDescent="0.25">
      <c r="A4472" s="178" t="s">
        <v>3452</v>
      </c>
      <c r="B4472" s="178" t="s">
        <v>3886</v>
      </c>
      <c r="C4472" s="178" t="s">
        <v>565</v>
      </c>
      <c r="D4472" s="178" t="s">
        <v>566</v>
      </c>
      <c r="E4472" s="181">
        <v>1968.9632036116357</v>
      </c>
      <c r="F4472" s="181">
        <v>1995.1706795608302</v>
      </c>
      <c r="G4472" s="181">
        <v>2015.5129072371819</v>
      </c>
      <c r="H4472" s="181">
        <v>2032.096473875873</v>
      </c>
      <c r="I4472" s="181">
        <v>2045.7806149131504</v>
      </c>
      <c r="J4472" s="182">
        <v>2057.1471787009068</v>
      </c>
      <c r="K4472" s="181">
        <v>2066.6749110944552</v>
      </c>
      <c r="L4472" s="181">
        <v>2074.7701206484817</v>
      </c>
      <c r="M4472" s="181">
        <v>2081.7061704695761</v>
      </c>
      <c r="N4472" s="181">
        <v>2087.703734353549</v>
      </c>
      <c r="O4472" s="181">
        <v>2092.9221859149866</v>
      </c>
      <c r="P4472" s="181">
        <v>2097.5892078348052</v>
      </c>
      <c r="Q4472" s="181">
        <v>2101.9111277140128</v>
      </c>
      <c r="R4472" s="181">
        <v>2105.9404071816139</v>
      </c>
      <c r="S4472" s="181">
        <v>2109.7411266218569</v>
      </c>
      <c r="T4472" s="181">
        <v>2113.2494957305944</v>
      </c>
      <c r="U4472" s="181">
        <v>2116.4952790004445</v>
      </c>
      <c r="V4472" s="181">
        <v>2119.6128313153481</v>
      </c>
      <c r="W4472" s="181">
        <v>2122.6344387018203</v>
      </c>
      <c r="X4472" s="181">
        <v>2125.5636720973603</v>
      </c>
      <c r="Y4472" s="181">
        <v>2128.2209150832755</v>
      </c>
    </row>
    <row r="4473" spans="1:25" x14ac:dyDescent="0.25">
      <c r="A4473" s="178" t="s">
        <v>3452</v>
      </c>
      <c r="B4473" s="178" t="s">
        <v>3887</v>
      </c>
      <c r="C4473" s="178" t="s">
        <v>565</v>
      </c>
      <c r="D4473" s="178" t="s">
        <v>566</v>
      </c>
      <c r="E4473" s="181">
        <v>20899.354040972328</v>
      </c>
      <c r="F4473" s="181">
        <v>20754.020229879377</v>
      </c>
      <c r="G4473" s="181">
        <v>20654.407240116314</v>
      </c>
      <c r="H4473" s="181">
        <v>20602.348929643027</v>
      </c>
      <c r="I4473" s="181">
        <v>20587.632097545873</v>
      </c>
      <c r="J4473" s="182">
        <v>20601.778921718003</v>
      </c>
      <c r="K4473" s="181">
        <v>20638.607056935027</v>
      </c>
      <c r="L4473" s="181">
        <v>20693.67479411231</v>
      </c>
      <c r="M4473" s="181">
        <v>20762.908509821584</v>
      </c>
      <c r="N4473" s="181">
        <v>20843.054428545969</v>
      </c>
      <c r="O4473" s="181">
        <v>20931.816304972002</v>
      </c>
      <c r="P4473" s="181">
        <v>21028.200351435891</v>
      </c>
      <c r="Q4473" s="181">
        <v>21131.49828909706</v>
      </c>
      <c r="R4473" s="181">
        <v>21239.820740356809</v>
      </c>
      <c r="S4473" s="181">
        <v>21351.919231911656</v>
      </c>
      <c r="T4473" s="181">
        <v>21465.800437350175</v>
      </c>
      <c r="U4473" s="181">
        <v>21579.559360212697</v>
      </c>
      <c r="V4473" s="181">
        <v>21692.439173620194</v>
      </c>
      <c r="W4473" s="181">
        <v>21803.854112656991</v>
      </c>
      <c r="X4473" s="181">
        <v>21913.039320179134</v>
      </c>
      <c r="Y4473" s="181">
        <v>22017.409908599646</v>
      </c>
    </row>
    <row r="4474" spans="1:25" x14ac:dyDescent="0.25">
      <c r="A4474" s="178" t="s">
        <v>3452</v>
      </c>
      <c r="B4474" s="178" t="s">
        <v>3888</v>
      </c>
      <c r="C4474" s="178" t="s">
        <v>218</v>
      </c>
      <c r="D4474" s="178" t="s">
        <v>3889</v>
      </c>
      <c r="E4474" s="181">
        <v>2585.3813763860444</v>
      </c>
      <c r="F4474" s="181">
        <v>2556.7030259280432</v>
      </c>
      <c r="G4474" s="181">
        <v>2535.0140469062208</v>
      </c>
      <c r="H4474" s="181">
        <v>2520.1929753111394</v>
      </c>
      <c r="I4474" s="181">
        <v>2510.547032735893</v>
      </c>
      <c r="J4474" s="182">
        <v>2504.7153194762368</v>
      </c>
      <c r="K4474" s="181">
        <v>2501.7034294400496</v>
      </c>
      <c r="L4474" s="181">
        <v>2500.7998381070656</v>
      </c>
      <c r="M4474" s="181">
        <v>2501.3659494715844</v>
      </c>
      <c r="N4474" s="181">
        <v>2502.8961250748407</v>
      </c>
      <c r="O4474" s="181">
        <v>2505.0324420968468</v>
      </c>
      <c r="P4474" s="181">
        <v>2507.6189044114485</v>
      </c>
      <c r="Q4474" s="181">
        <v>2510.5497708657563</v>
      </c>
      <c r="R4474" s="181">
        <v>2513.6011484226751</v>
      </c>
      <c r="S4474" s="181">
        <v>2516.670697929796</v>
      </c>
      <c r="T4474" s="181">
        <v>2519.7929900645363</v>
      </c>
      <c r="U4474" s="181">
        <v>2522.7462690771204</v>
      </c>
      <c r="V4474" s="181">
        <v>2525.23148345957</v>
      </c>
      <c r="W4474" s="181">
        <v>2527.2415516820502</v>
      </c>
      <c r="X4474" s="181">
        <v>2528.7944533767022</v>
      </c>
      <c r="Y4474" s="181">
        <v>2529.9226278494639</v>
      </c>
    </row>
    <row r="4475" spans="1:25" x14ac:dyDescent="0.25">
      <c r="A4475" s="178" t="s">
        <v>3452</v>
      </c>
      <c r="B4475" s="178" t="s">
        <v>3888</v>
      </c>
      <c r="C4475" s="178" t="s">
        <v>240</v>
      </c>
      <c r="D4475" s="178" t="s">
        <v>241</v>
      </c>
      <c r="E4475" s="181">
        <v>6072.5926344563541</v>
      </c>
      <c r="F4475" s="181">
        <v>6041.0142953669665</v>
      </c>
      <c r="G4475" s="181">
        <v>6025.4570312758642</v>
      </c>
      <c r="H4475" s="181">
        <v>6025.9214456122327</v>
      </c>
      <c r="I4475" s="181">
        <v>6038.6252224619502</v>
      </c>
      <c r="J4475" s="182">
        <v>6060.4954903010566</v>
      </c>
      <c r="K4475" s="181">
        <v>6089.2755893214526</v>
      </c>
      <c r="L4475" s="181">
        <v>6123.3457764666191</v>
      </c>
      <c r="M4475" s="181">
        <v>6161.2258764499647</v>
      </c>
      <c r="N4475" s="181">
        <v>6201.728770583878</v>
      </c>
      <c r="O4475" s="181">
        <v>6244.0064499677101</v>
      </c>
      <c r="P4475" s="181">
        <v>6287.6964785035671</v>
      </c>
      <c r="Q4475" s="181">
        <v>6332.5541923113151</v>
      </c>
      <c r="R4475" s="181">
        <v>6378.0290239226906</v>
      </c>
      <c r="S4475" s="181">
        <v>6423.8673335495223</v>
      </c>
      <c r="T4475" s="181">
        <v>6470.1608829461538</v>
      </c>
      <c r="U4475" s="181">
        <v>6516.3414738816882</v>
      </c>
      <c r="V4475" s="181">
        <v>6561.6264522752717</v>
      </c>
      <c r="W4475" s="181">
        <v>6605.9777483029065</v>
      </c>
      <c r="X4475" s="181">
        <v>6649.4225043993574</v>
      </c>
      <c r="Y4475" s="181">
        <v>6692.0269869234671</v>
      </c>
    </row>
    <row r="4476" spans="1:25" x14ac:dyDescent="0.25">
      <c r="A4476" s="178" t="s">
        <v>3452</v>
      </c>
      <c r="B4476" s="178" t="s">
        <v>3890</v>
      </c>
      <c r="C4476" s="178" t="s">
        <v>565</v>
      </c>
      <c r="D4476" s="178" t="s">
        <v>566</v>
      </c>
      <c r="E4476" s="181">
        <v>489.34723927618433</v>
      </c>
      <c r="F4476" s="181">
        <v>491.658778772662</v>
      </c>
      <c r="G4476" s="181">
        <v>493.40525964672565</v>
      </c>
      <c r="H4476" s="181">
        <v>494.84528576588735</v>
      </c>
      <c r="I4476" s="181">
        <v>495.98978388318244</v>
      </c>
      <c r="J4476" s="182">
        <v>496.8360578282049</v>
      </c>
      <c r="K4476" s="181">
        <v>497.39915002742259</v>
      </c>
      <c r="L4476" s="181">
        <v>497.70810256759313</v>
      </c>
      <c r="M4476" s="181">
        <v>497.77931820009798</v>
      </c>
      <c r="N4476" s="181">
        <v>497.63200936712383</v>
      </c>
      <c r="O4476" s="181">
        <v>497.29439117366519</v>
      </c>
      <c r="P4476" s="181">
        <v>496.82841639500379</v>
      </c>
      <c r="Q4476" s="181">
        <v>496.30509210184312</v>
      </c>
      <c r="R4476" s="181">
        <v>495.7675836081811</v>
      </c>
      <c r="S4476" s="181">
        <v>495.2663189399284</v>
      </c>
      <c r="T4476" s="181">
        <v>494.83518779853358</v>
      </c>
      <c r="U4476" s="181">
        <v>494.47036891592154</v>
      </c>
      <c r="V4476" s="181">
        <v>494.17891182765942</v>
      </c>
      <c r="W4476" s="181">
        <v>493.99784774591916</v>
      </c>
      <c r="X4476" s="181">
        <v>493.95288827684163</v>
      </c>
      <c r="Y4476" s="181">
        <v>494.0278456389409</v>
      </c>
    </row>
    <row r="4477" spans="1:25" x14ac:dyDescent="0.25">
      <c r="A4477" s="178" t="s">
        <v>3452</v>
      </c>
      <c r="B4477" s="178" t="s">
        <v>3891</v>
      </c>
      <c r="C4477" s="178" t="s">
        <v>218</v>
      </c>
      <c r="D4477" s="178" t="s">
        <v>3892</v>
      </c>
      <c r="E4477" s="181">
        <v>7756.1794286925651</v>
      </c>
      <c r="F4477" s="181">
        <v>7738.2441678969026</v>
      </c>
      <c r="G4477" s="181">
        <v>7732.7507211124721</v>
      </c>
      <c r="H4477" s="181">
        <v>7738.3558478827999</v>
      </c>
      <c r="I4477" s="181">
        <v>7751.2711593017702</v>
      </c>
      <c r="J4477" s="182">
        <v>7768.2251093205032</v>
      </c>
      <c r="K4477" s="181">
        <v>7786.8876412456493</v>
      </c>
      <c r="L4477" s="181">
        <v>7805.6223580357073</v>
      </c>
      <c r="M4477" s="181">
        <v>7823.044916311881</v>
      </c>
      <c r="N4477" s="181">
        <v>7838.0412078680019</v>
      </c>
      <c r="O4477" s="181">
        <v>7849.6310159292034</v>
      </c>
      <c r="P4477" s="181">
        <v>7857.5486490375342</v>
      </c>
      <c r="Q4477" s="181">
        <v>7861.7363583643273</v>
      </c>
      <c r="R4477" s="181">
        <v>7861.7882147781393</v>
      </c>
      <c r="S4477" s="181">
        <v>7857.4817959284765</v>
      </c>
      <c r="T4477" s="181">
        <v>7848.6482262121826</v>
      </c>
      <c r="U4477" s="181">
        <v>7836.0968196784297</v>
      </c>
      <c r="V4477" s="181">
        <v>7820.6551865864949</v>
      </c>
      <c r="W4477" s="181">
        <v>7802.3408192720353</v>
      </c>
      <c r="X4477" s="181">
        <v>7781.1492046947023</v>
      </c>
      <c r="Y4477" s="181">
        <v>7756.9383252357266</v>
      </c>
    </row>
    <row r="4478" spans="1:25" x14ac:dyDescent="0.25">
      <c r="A4478" s="178" t="s">
        <v>3452</v>
      </c>
      <c r="B4478" s="178" t="s">
        <v>3891</v>
      </c>
      <c r="C4478" s="178" t="s">
        <v>240</v>
      </c>
      <c r="D4478" s="178" t="s">
        <v>241</v>
      </c>
      <c r="E4478" s="181">
        <v>537.32568331303912</v>
      </c>
      <c r="F4478" s="181">
        <v>550.3999416649325</v>
      </c>
      <c r="G4478" s="181">
        <v>564.6978810362707</v>
      </c>
      <c r="H4478" s="181">
        <v>580.19908907571585</v>
      </c>
      <c r="I4478" s="181">
        <v>596.68823306780587</v>
      </c>
      <c r="J4478" s="182">
        <v>613.96348637854703</v>
      </c>
      <c r="K4478" s="181">
        <v>631.87452639464095</v>
      </c>
      <c r="L4478" s="181">
        <v>650.31036035725936</v>
      </c>
      <c r="M4478" s="181">
        <v>669.16799082098908</v>
      </c>
      <c r="N4478" s="181">
        <v>688.35595691664423</v>
      </c>
      <c r="O4478" s="181">
        <v>707.78437836770672</v>
      </c>
      <c r="P4478" s="181">
        <v>727.4196136065982</v>
      </c>
      <c r="Q4478" s="181">
        <v>747.24428443512409</v>
      </c>
      <c r="R4478" s="181">
        <v>767.20542355520433</v>
      </c>
      <c r="S4478" s="181">
        <v>787.26311680846004</v>
      </c>
      <c r="T4478" s="181">
        <v>807.37925090568581</v>
      </c>
      <c r="U4478" s="181">
        <v>827.61568093459482</v>
      </c>
      <c r="V4478" s="181">
        <v>848.04374146304338</v>
      </c>
      <c r="W4478" s="181">
        <v>868.65281244020935</v>
      </c>
      <c r="X4478" s="181">
        <v>889.42893504986694</v>
      </c>
      <c r="Y4478" s="181">
        <v>910.34088283803828</v>
      </c>
    </row>
    <row r="4479" spans="1:25" x14ac:dyDescent="0.25">
      <c r="A4479" s="178" t="s">
        <v>3452</v>
      </c>
      <c r="B4479" s="178" t="s">
        <v>3893</v>
      </c>
      <c r="C4479" s="178" t="s">
        <v>565</v>
      </c>
      <c r="D4479" s="178" t="s">
        <v>566</v>
      </c>
      <c r="E4479" s="181">
        <v>3521.3847781654149</v>
      </c>
      <c r="F4479" s="181">
        <v>3455.5276206722083</v>
      </c>
      <c r="G4479" s="181">
        <v>3405.9664295805514</v>
      </c>
      <c r="H4479" s="181">
        <v>3370.0782069402235</v>
      </c>
      <c r="I4479" s="181">
        <v>3344.4569505186582</v>
      </c>
      <c r="J4479" s="182">
        <v>3326.5447175255335</v>
      </c>
      <c r="K4479" s="181">
        <v>3314.5048155388481</v>
      </c>
      <c r="L4479" s="181">
        <v>3307.0427391459939</v>
      </c>
      <c r="M4479" s="181">
        <v>3303.0990671882064</v>
      </c>
      <c r="N4479" s="181">
        <v>3301.8543287301391</v>
      </c>
      <c r="O4479" s="181">
        <v>3302.7117947348174</v>
      </c>
      <c r="P4479" s="181">
        <v>3305.3589609151427</v>
      </c>
      <c r="Q4479" s="181">
        <v>3309.5741721696313</v>
      </c>
      <c r="R4479" s="181">
        <v>3315.0097343566486</v>
      </c>
      <c r="S4479" s="181">
        <v>3321.4800144997989</v>
      </c>
      <c r="T4479" s="181">
        <v>3329.032132358353</v>
      </c>
      <c r="U4479" s="181">
        <v>3337.2349175828895</v>
      </c>
      <c r="V4479" s="181">
        <v>3345.493688546786</v>
      </c>
      <c r="W4479" s="181">
        <v>3353.7565970180585</v>
      </c>
      <c r="X4479" s="181">
        <v>3362.0038846729767</v>
      </c>
      <c r="Y4479" s="181">
        <v>3370.3209198330246</v>
      </c>
    </row>
    <row r="4480" spans="1:25" x14ac:dyDescent="0.25">
      <c r="A4480" s="178" t="s">
        <v>3452</v>
      </c>
      <c r="B4480" s="178" t="s">
        <v>3894</v>
      </c>
      <c r="C4480" s="178" t="s">
        <v>565</v>
      </c>
      <c r="D4480" s="178" t="s">
        <v>566</v>
      </c>
      <c r="E4480" s="181">
        <v>830.76293813885229</v>
      </c>
      <c r="F4480" s="181">
        <v>843.66114796318959</v>
      </c>
      <c r="G4480" s="181">
        <v>854.29756404326633</v>
      </c>
      <c r="H4480" s="181">
        <v>863.51096013276879</v>
      </c>
      <c r="I4480" s="181">
        <v>871.64621881626761</v>
      </c>
      <c r="J4480" s="182">
        <v>878.9339999204642</v>
      </c>
      <c r="K4480" s="181">
        <v>885.55217814445257</v>
      </c>
      <c r="L4480" s="181">
        <v>891.64056589383642</v>
      </c>
      <c r="M4480" s="181">
        <v>897.27806152743665</v>
      </c>
      <c r="N4480" s="181">
        <v>902.48322996995682</v>
      </c>
      <c r="O4480" s="181">
        <v>907.27672941579783</v>
      </c>
      <c r="P4480" s="181">
        <v>911.71366979584161</v>
      </c>
      <c r="Q4480" s="181">
        <v>915.83703938106532</v>
      </c>
      <c r="R4480" s="181">
        <v>919.6346960235735</v>
      </c>
      <c r="S4480" s="181">
        <v>923.12047078169894</v>
      </c>
      <c r="T4480" s="181">
        <v>926.40623505559222</v>
      </c>
      <c r="U4480" s="181">
        <v>929.48465058487352</v>
      </c>
      <c r="V4480" s="181">
        <v>932.25458248672101</v>
      </c>
      <c r="W4480" s="181">
        <v>934.73520903505016</v>
      </c>
      <c r="X4480" s="181">
        <v>936.96515241091834</v>
      </c>
      <c r="Y4480" s="181">
        <v>939.05625712427513</v>
      </c>
    </row>
    <row r="4481" spans="1:25" x14ac:dyDescent="0.25">
      <c r="A4481" s="178" t="s">
        <v>3452</v>
      </c>
      <c r="B4481" s="178" t="s">
        <v>3895</v>
      </c>
      <c r="C4481" s="178" t="s">
        <v>565</v>
      </c>
      <c r="D4481" s="178" t="s">
        <v>566</v>
      </c>
      <c r="E4481" s="181">
        <v>3360.5550981537035</v>
      </c>
      <c r="F4481" s="181">
        <v>3398.4906352280968</v>
      </c>
      <c r="G4481" s="181">
        <v>3430.4154302413617</v>
      </c>
      <c r="H4481" s="181">
        <v>3459.9574669049398</v>
      </c>
      <c r="I4481" s="181">
        <v>3487.8957962496452</v>
      </c>
      <c r="J4481" s="182">
        <v>3514.6432341194059</v>
      </c>
      <c r="K4481" s="181">
        <v>3540.5463623450833</v>
      </c>
      <c r="L4481" s="181">
        <v>3565.9255236222657</v>
      </c>
      <c r="M4481" s="181">
        <v>3590.8976801279377</v>
      </c>
      <c r="N4481" s="181">
        <v>3615.5000189155326</v>
      </c>
      <c r="O4481" s="181">
        <v>3639.7683742973368</v>
      </c>
      <c r="P4481" s="181">
        <v>3663.8794238958053</v>
      </c>
      <c r="Q4481" s="181">
        <v>3687.9573956187487</v>
      </c>
      <c r="R4481" s="181">
        <v>3711.8486991383197</v>
      </c>
      <c r="S4481" s="181">
        <v>3735.5377115087736</v>
      </c>
      <c r="T4481" s="181">
        <v>3759.1777867083065</v>
      </c>
      <c r="U4481" s="181">
        <v>3782.4483167839799</v>
      </c>
      <c r="V4481" s="181">
        <v>3804.8931061532371</v>
      </c>
      <c r="W4481" s="181">
        <v>3826.5160686858571</v>
      </c>
      <c r="X4481" s="181">
        <v>3847.3753412102919</v>
      </c>
      <c r="Y4481" s="181">
        <v>3867.5495369792247</v>
      </c>
    </row>
    <row r="4482" spans="1:25" x14ac:dyDescent="0.25">
      <c r="A4482" s="178" t="s">
        <v>3452</v>
      </c>
      <c r="B4482" s="178" t="s">
        <v>3896</v>
      </c>
      <c r="C4482" s="178" t="s">
        <v>218</v>
      </c>
      <c r="D4482" s="178" t="s">
        <v>3897</v>
      </c>
      <c r="E4482" s="181">
        <v>7557.5397439820508</v>
      </c>
      <c r="F4482" s="181">
        <v>7708.5713824211007</v>
      </c>
      <c r="G4482" s="181">
        <v>7837.6108705055158</v>
      </c>
      <c r="H4482" s="181">
        <v>7953.1487212687016</v>
      </c>
      <c r="I4482" s="181">
        <v>8057.5848886609947</v>
      </c>
      <c r="J4482" s="182">
        <v>8152.2926205702461</v>
      </c>
      <c r="K4482" s="181">
        <v>8238.4653981412139</v>
      </c>
      <c r="L4482" s="181">
        <v>8317.1756489276722</v>
      </c>
      <c r="M4482" s="181">
        <v>8388.9901384790901</v>
      </c>
      <c r="N4482" s="181">
        <v>8454.2015992808192</v>
      </c>
      <c r="O4482" s="181">
        <v>8513.0462349491827</v>
      </c>
      <c r="P4482" s="181">
        <v>8566.1999287129911</v>
      </c>
      <c r="Q4482" s="181">
        <v>8614.3193598703565</v>
      </c>
      <c r="R4482" s="181">
        <v>8657.4740545656459</v>
      </c>
      <c r="S4482" s="181">
        <v>8695.9128129389865</v>
      </c>
      <c r="T4482" s="181">
        <v>8729.793030663237</v>
      </c>
      <c r="U4482" s="181">
        <v>8759.2879027280705</v>
      </c>
      <c r="V4482" s="181">
        <v>8784.6386855343881</v>
      </c>
      <c r="W4482" s="181">
        <v>8806.0718887446965</v>
      </c>
      <c r="X4482" s="181">
        <v>8823.8192470295871</v>
      </c>
      <c r="Y4482" s="181">
        <v>8837.7467093088817</v>
      </c>
    </row>
    <row r="4483" spans="1:25" x14ac:dyDescent="0.25">
      <c r="A4483" s="178" t="s">
        <v>3452</v>
      </c>
      <c r="B4483" s="178" t="s">
        <v>3896</v>
      </c>
      <c r="C4483" s="178" t="s">
        <v>816</v>
      </c>
      <c r="D4483" s="178" t="s">
        <v>3898</v>
      </c>
      <c r="E4483" s="181">
        <v>15433.334637123557</v>
      </c>
      <c r="F4483" s="181">
        <v>15736.57527981852</v>
      </c>
      <c r="G4483" s="181">
        <v>15994.733731675431</v>
      </c>
      <c r="H4483" s="181">
        <v>16225.175871192369</v>
      </c>
      <c r="I4483" s="181">
        <v>16432.823510457481</v>
      </c>
      <c r="J4483" s="182">
        <v>16620.498799315639</v>
      </c>
      <c r="K4483" s="181">
        <v>16790.653806761777</v>
      </c>
      <c r="L4483" s="181">
        <v>16945.490749825902</v>
      </c>
      <c r="M4483" s="181">
        <v>17086.179055464268</v>
      </c>
      <c r="N4483" s="181">
        <v>17213.328670580329</v>
      </c>
      <c r="O4483" s="181">
        <v>17327.433689273326</v>
      </c>
      <c r="P4483" s="181">
        <v>17429.882191916931</v>
      </c>
      <c r="Q4483" s="181">
        <v>17522.021377437828</v>
      </c>
      <c r="R4483" s="181">
        <v>17604.002768049966</v>
      </c>
      <c r="S4483" s="181">
        <v>17676.342106664819</v>
      </c>
      <c r="T4483" s="181">
        <v>17739.368725214448</v>
      </c>
      <c r="U4483" s="181">
        <v>17793.443622599698</v>
      </c>
      <c r="V4483" s="181">
        <v>17839.065541436077</v>
      </c>
      <c r="W4483" s="181">
        <v>17876.702636830283</v>
      </c>
      <c r="X4483" s="181">
        <v>17906.833056346386</v>
      </c>
      <c r="Y4483" s="181">
        <v>17929.192251195618</v>
      </c>
    </row>
    <row r="4484" spans="1:25" x14ac:dyDescent="0.25">
      <c r="A4484" s="178" t="s">
        <v>3452</v>
      </c>
      <c r="B4484" s="178" t="s">
        <v>3896</v>
      </c>
      <c r="C4484" s="178" t="s">
        <v>1164</v>
      </c>
      <c r="D4484" s="178" t="s">
        <v>3899</v>
      </c>
      <c r="E4484" s="181">
        <v>2893.8777505300418</v>
      </c>
      <c r="F4484" s="181">
        <v>2964.6514483171836</v>
      </c>
      <c r="G4484" s="181">
        <v>3027.495049786432</v>
      </c>
      <c r="H4484" s="181">
        <v>3085.5944852067005</v>
      </c>
      <c r="I4484" s="181">
        <v>3139.8191738285041</v>
      </c>
      <c r="J4484" s="182">
        <v>3190.6525168180533</v>
      </c>
      <c r="K4484" s="181">
        <v>3238.5161928533375</v>
      </c>
      <c r="L4484" s="181">
        <v>3283.7918898756602</v>
      </c>
      <c r="M4484" s="181">
        <v>3326.6678272779359</v>
      </c>
      <c r="N4484" s="181">
        <v>3367.2266941897215</v>
      </c>
      <c r="O4484" s="181">
        <v>3405.5303071874696</v>
      </c>
      <c r="P4484" s="181">
        <v>3441.8185066165065</v>
      </c>
      <c r="Q4484" s="181">
        <v>3476.3278619250314</v>
      </c>
      <c r="R4484" s="181">
        <v>3509.0613497856543</v>
      </c>
      <c r="S4484" s="181">
        <v>3540.095197447823</v>
      </c>
      <c r="T4484" s="181">
        <v>3569.4698104369877</v>
      </c>
      <c r="U4484" s="181">
        <v>3597.2329971104082</v>
      </c>
      <c r="V4484" s="181">
        <v>3623.4616786043011</v>
      </c>
      <c r="W4484" s="181">
        <v>3648.2282101992428</v>
      </c>
      <c r="X4484" s="181">
        <v>3671.6085753143234</v>
      </c>
      <c r="Y4484" s="181">
        <v>3693.5273946172319</v>
      </c>
    </row>
    <row r="4485" spans="1:25" x14ac:dyDescent="0.25">
      <c r="A4485" s="178" t="s">
        <v>3452</v>
      </c>
      <c r="B4485" s="178" t="s">
        <v>3896</v>
      </c>
      <c r="C4485" s="178" t="s">
        <v>240</v>
      </c>
      <c r="D4485" s="178" t="s">
        <v>241</v>
      </c>
      <c r="E4485" s="181">
        <v>13518.703499391839</v>
      </c>
      <c r="F4485" s="181">
        <v>13825.993284807431</v>
      </c>
      <c r="G4485" s="181">
        <v>14100.054253062786</v>
      </c>
      <c r="H4485" s="181">
        <v>14356.017401739004</v>
      </c>
      <c r="I4485" s="181">
        <v>14598.125158107649</v>
      </c>
      <c r="J4485" s="182">
        <v>14828.774362727785</v>
      </c>
      <c r="K4485" s="181">
        <v>15050.038649782082</v>
      </c>
      <c r="L4485" s="181">
        <v>15263.77761670269</v>
      </c>
      <c r="M4485" s="181">
        <v>15470.929762005673</v>
      </c>
      <c r="N4485" s="181">
        <v>15671.924475357551</v>
      </c>
      <c r="O4485" s="181">
        <v>15867.07730762238</v>
      </c>
      <c r="P4485" s="181">
        <v>16057.51919503359</v>
      </c>
      <c r="Q4485" s="181">
        <v>16244.357480352437</v>
      </c>
      <c r="R4485" s="181">
        <v>16427.601130245464</v>
      </c>
      <c r="S4485" s="181">
        <v>16607.592165253631</v>
      </c>
      <c r="T4485" s="181">
        <v>16784.497333152947</v>
      </c>
      <c r="U4485" s="181">
        <v>16958.511048091874</v>
      </c>
      <c r="V4485" s="181">
        <v>17129.95937408102</v>
      </c>
      <c r="W4485" s="181">
        <v>17299.143297022056</v>
      </c>
      <c r="X4485" s="181">
        <v>17466.378506316978</v>
      </c>
      <c r="Y4485" s="181">
        <v>17631.256882780581</v>
      </c>
    </row>
    <row r="4486" spans="1:25" x14ac:dyDescent="0.25">
      <c r="A4486" s="178" t="s">
        <v>3452</v>
      </c>
      <c r="B4486" s="178" t="s">
        <v>3900</v>
      </c>
      <c r="C4486" s="178" t="s">
        <v>218</v>
      </c>
      <c r="D4486" s="178" t="s">
        <v>3901</v>
      </c>
      <c r="E4486" s="181">
        <v>4841.421207492459</v>
      </c>
      <c r="F4486" s="181">
        <v>4795.0136274295392</v>
      </c>
      <c r="G4486" s="181">
        <v>4745.9180951055496</v>
      </c>
      <c r="H4486" s="181">
        <v>4697.127896870019</v>
      </c>
      <c r="I4486" s="181">
        <v>4648.3436916314122</v>
      </c>
      <c r="J4486" s="182">
        <v>4599.1420520798647</v>
      </c>
      <c r="K4486" s="181">
        <v>4549.2843775152223</v>
      </c>
      <c r="L4486" s="181">
        <v>4498.6748765262491</v>
      </c>
      <c r="M4486" s="181">
        <v>4447.1069085731251</v>
      </c>
      <c r="N4486" s="181">
        <v>4394.4055257042182</v>
      </c>
      <c r="O4486" s="181">
        <v>4340.4923922035669</v>
      </c>
      <c r="P4486" s="181">
        <v>4285.5281334990323</v>
      </c>
      <c r="Q4486" s="181">
        <v>4229.6822810819913</v>
      </c>
      <c r="R4486" s="181">
        <v>4172.852930145661</v>
      </c>
      <c r="S4486" s="181">
        <v>4115.0261841984393</v>
      </c>
      <c r="T4486" s="181">
        <v>4056.1021744556115</v>
      </c>
      <c r="U4486" s="181">
        <v>3996.0623083817168</v>
      </c>
      <c r="V4486" s="181">
        <v>3935.0070714435847</v>
      </c>
      <c r="W4486" s="181">
        <v>3872.997200852994</v>
      </c>
      <c r="X4486" s="181">
        <v>3810.0681778545832</v>
      </c>
      <c r="Y4486" s="181">
        <v>3746.0421520443629</v>
      </c>
    </row>
    <row r="4487" spans="1:25" x14ac:dyDescent="0.25">
      <c r="A4487" s="178" t="s">
        <v>3452</v>
      </c>
      <c r="B4487" s="178" t="s">
        <v>3900</v>
      </c>
      <c r="C4487" s="178" t="s">
        <v>528</v>
      </c>
      <c r="D4487" s="178" t="s">
        <v>984</v>
      </c>
      <c r="E4487" s="181">
        <v>2369.3791380778757</v>
      </c>
      <c r="F4487" s="181">
        <v>2390.9943239670829</v>
      </c>
      <c r="G4487" s="181">
        <v>2411.2150495685005</v>
      </c>
      <c r="H4487" s="181">
        <v>2431.5046234451174</v>
      </c>
      <c r="I4487" s="181">
        <v>2451.7035340775283</v>
      </c>
      <c r="J4487" s="182">
        <v>2471.5736272478543</v>
      </c>
      <c r="K4487" s="181">
        <v>2490.9603903728366</v>
      </c>
      <c r="L4487" s="181">
        <v>2509.7782475307577</v>
      </c>
      <c r="M4487" s="181">
        <v>2527.8734051242964</v>
      </c>
      <c r="N4487" s="181">
        <v>2545.1002306062137</v>
      </c>
      <c r="O4487" s="181">
        <v>2561.3608368938394</v>
      </c>
      <c r="P4487" s="181">
        <v>2576.6956447003067</v>
      </c>
      <c r="Q4487" s="181">
        <v>2591.1557958975309</v>
      </c>
      <c r="R4487" s="181">
        <v>2604.6289665816898</v>
      </c>
      <c r="S4487" s="181">
        <v>2617.0522768436294</v>
      </c>
      <c r="T4487" s="181">
        <v>2628.3045615063847</v>
      </c>
      <c r="U4487" s="181">
        <v>2638.3114422499057</v>
      </c>
      <c r="V4487" s="181">
        <v>2647.075534893625</v>
      </c>
      <c r="W4487" s="181">
        <v>2654.5750455953826</v>
      </c>
      <c r="X4487" s="181">
        <v>2660.7714920307826</v>
      </c>
      <c r="Y4487" s="181">
        <v>2665.4742970272041</v>
      </c>
    </row>
    <row r="4488" spans="1:25" x14ac:dyDescent="0.25">
      <c r="A4488" s="178" t="s">
        <v>3452</v>
      </c>
      <c r="B4488" s="178" t="s">
        <v>3900</v>
      </c>
      <c r="C4488" s="178" t="s">
        <v>240</v>
      </c>
      <c r="D4488" s="178" t="s">
        <v>241</v>
      </c>
      <c r="E4488" s="181">
        <v>3760.9192667902789</v>
      </c>
      <c r="F4488" s="181">
        <v>3825.8370092818482</v>
      </c>
      <c r="G4488" s="181">
        <v>3890.733493121701</v>
      </c>
      <c r="H4488" s="181">
        <v>3958.0018232510211</v>
      </c>
      <c r="I4488" s="181">
        <v>4027.4523442898872</v>
      </c>
      <c r="J4488" s="182">
        <v>4098.7570445840538</v>
      </c>
      <c r="K4488" s="181">
        <v>4171.7137815924307</v>
      </c>
      <c r="L4488" s="181">
        <v>4246.2268241005422</v>
      </c>
      <c r="M4488" s="181">
        <v>4322.0773547676381</v>
      </c>
      <c r="N4488" s="181">
        <v>4399.0484493729718</v>
      </c>
      <c r="O4488" s="181">
        <v>4476.9938302961427</v>
      </c>
      <c r="P4488" s="181">
        <v>4556.0016237346772</v>
      </c>
      <c r="Q4488" s="181">
        <v>4636.1797905657095</v>
      </c>
      <c r="R4488" s="181">
        <v>4717.3420782899784</v>
      </c>
      <c r="S4488" s="181">
        <v>4799.3802314334334</v>
      </c>
      <c r="T4488" s="181">
        <v>4882.0686792512442</v>
      </c>
      <c r="U4488" s="181">
        <v>4965.2544953385986</v>
      </c>
      <c r="V4488" s="181">
        <v>5048.9197565224895</v>
      </c>
      <c r="W4488" s="181">
        <v>5132.9947681129161</v>
      </c>
      <c r="X4488" s="181">
        <v>5217.3697486100737</v>
      </c>
      <c r="Y4488" s="181">
        <v>5301.6227866111221</v>
      </c>
    </row>
    <row r="4489" spans="1:25" x14ac:dyDescent="0.25">
      <c r="A4489" s="178" t="s">
        <v>3452</v>
      </c>
      <c r="B4489" s="178" t="s">
        <v>3902</v>
      </c>
      <c r="C4489" s="178" t="s">
        <v>565</v>
      </c>
      <c r="D4489" s="178" t="s">
        <v>566</v>
      </c>
      <c r="E4489" s="181">
        <v>4987.4928408646892</v>
      </c>
      <c r="F4489" s="181">
        <v>5064.6735782161413</v>
      </c>
      <c r="G4489" s="181">
        <v>5128.347307539173</v>
      </c>
      <c r="H4489" s="181">
        <v>5185.2083329358757</v>
      </c>
      <c r="I4489" s="181">
        <v>5237.3305145863014</v>
      </c>
      <c r="J4489" s="182">
        <v>5286.0322692389582</v>
      </c>
      <c r="K4489" s="181">
        <v>5332.2456341694415</v>
      </c>
      <c r="L4489" s="181">
        <v>5376.6382475557821</v>
      </c>
      <c r="M4489" s="181">
        <v>5419.4914642847525</v>
      </c>
      <c r="N4489" s="181">
        <v>5460.9456627968511</v>
      </c>
      <c r="O4489" s="181">
        <v>5501.0421497748093</v>
      </c>
      <c r="P4489" s="181">
        <v>5539.9742071287101</v>
      </c>
      <c r="Q4489" s="181">
        <v>5577.8556437791576</v>
      </c>
      <c r="R4489" s="181">
        <v>5614.4424710652102</v>
      </c>
      <c r="S4489" s="181">
        <v>5649.7151851726239</v>
      </c>
      <c r="T4489" s="181">
        <v>5683.9363753649995</v>
      </c>
      <c r="U4489" s="181">
        <v>5716.7716502374033</v>
      </c>
      <c r="V4489" s="181">
        <v>5747.672888973003</v>
      </c>
      <c r="W4489" s="181">
        <v>5776.7242716376068</v>
      </c>
      <c r="X4489" s="181">
        <v>5804.103807214673</v>
      </c>
      <c r="Y4489" s="181">
        <v>5830.0524575914969</v>
      </c>
    </row>
    <row r="4490" spans="1:25" x14ac:dyDescent="0.25">
      <c r="A4490" s="178" t="s">
        <v>3452</v>
      </c>
      <c r="B4490" s="178" t="s">
        <v>3903</v>
      </c>
      <c r="C4490" s="178" t="s">
        <v>565</v>
      </c>
      <c r="D4490" s="178" t="s">
        <v>566</v>
      </c>
      <c r="E4490" s="181">
        <v>521.31400520078739</v>
      </c>
      <c r="F4490" s="181">
        <v>510.12611270040634</v>
      </c>
      <c r="G4490" s="181">
        <v>501.23671510745908</v>
      </c>
      <c r="H4490" s="181">
        <v>494.15661936035076</v>
      </c>
      <c r="I4490" s="181">
        <v>488.39673580209313</v>
      </c>
      <c r="J4490" s="182">
        <v>483.60064961998933</v>
      </c>
      <c r="K4490" s="181">
        <v>479.5227271335749</v>
      </c>
      <c r="L4490" s="181">
        <v>475.99297107429396</v>
      </c>
      <c r="M4490" s="181">
        <v>472.88408944930393</v>
      </c>
      <c r="N4490" s="181">
        <v>470.09565684768017</v>
      </c>
      <c r="O4490" s="181">
        <v>467.55073684320962</v>
      </c>
      <c r="P4490" s="181">
        <v>465.20987674524491</v>
      </c>
      <c r="Q4490" s="181">
        <v>463.0399890398802</v>
      </c>
      <c r="R4490" s="181">
        <v>460.98855697712162</v>
      </c>
      <c r="S4490" s="181">
        <v>459.02460804968013</v>
      </c>
      <c r="T4490" s="181">
        <v>457.15270128659785</v>
      </c>
      <c r="U4490" s="181">
        <v>455.36975904768747</v>
      </c>
      <c r="V4490" s="181">
        <v>453.64256751262008</v>
      </c>
      <c r="W4490" s="181">
        <v>451.9452091939246</v>
      </c>
      <c r="X4490" s="181">
        <v>450.25962423667215</v>
      </c>
      <c r="Y4490" s="181">
        <v>448.59133393194759</v>
      </c>
    </row>
    <row r="4491" spans="1:25" x14ac:dyDescent="0.25">
      <c r="A4491" s="178" t="s">
        <v>3452</v>
      </c>
      <c r="B4491" s="178" t="s">
        <v>3904</v>
      </c>
      <c r="C4491" s="178" t="s">
        <v>565</v>
      </c>
      <c r="D4491" s="178" t="s">
        <v>566</v>
      </c>
      <c r="E4491" s="181">
        <v>9376.227755187967</v>
      </c>
      <c r="F4491" s="181">
        <v>9397.7833539585354</v>
      </c>
      <c r="G4491" s="181">
        <v>9423.9313547019774</v>
      </c>
      <c r="H4491" s="181">
        <v>9458.8307662110692</v>
      </c>
      <c r="I4491" s="181">
        <v>9500.5519074455806</v>
      </c>
      <c r="J4491" s="182">
        <v>9547.1751960892434</v>
      </c>
      <c r="K4491" s="181">
        <v>9597.3117486024512</v>
      </c>
      <c r="L4491" s="181">
        <v>9649.9769670632213</v>
      </c>
      <c r="M4491" s="181">
        <v>9704.0689075238697</v>
      </c>
      <c r="N4491" s="181">
        <v>9758.6171483234157</v>
      </c>
      <c r="O4491" s="181">
        <v>9812.952849791116</v>
      </c>
      <c r="P4491" s="181">
        <v>9866.9352229278993</v>
      </c>
      <c r="Q4491" s="181">
        <v>9920.4781736608929</v>
      </c>
      <c r="R4491" s="181">
        <v>9972.9044715065029</v>
      </c>
      <c r="S4491" s="181">
        <v>10023.782741462372</v>
      </c>
      <c r="T4491" s="181">
        <v>10072.493518493786</v>
      </c>
      <c r="U4491" s="181">
        <v>10118.919043045427</v>
      </c>
      <c r="V4491" s="181">
        <v>10163.255910237987</v>
      </c>
      <c r="W4491" s="181">
        <v>10205.276822000693</v>
      </c>
      <c r="X4491" s="181">
        <v>10244.722650077954</v>
      </c>
      <c r="Y4491" s="181">
        <v>10280.7361817443</v>
      </c>
    </row>
    <row r="4492" spans="1:25" x14ac:dyDescent="0.25">
      <c r="A4492" s="178" t="s">
        <v>3452</v>
      </c>
      <c r="B4492" s="178" t="s">
        <v>3905</v>
      </c>
      <c r="C4492" s="178" t="s">
        <v>218</v>
      </c>
      <c r="D4492" s="178" t="s">
        <v>3906</v>
      </c>
      <c r="E4492" s="181">
        <v>9148.9287125552819</v>
      </c>
      <c r="F4492" s="181">
        <v>9196.2947810527148</v>
      </c>
      <c r="G4492" s="181">
        <v>9233.0974373101744</v>
      </c>
      <c r="H4492" s="181">
        <v>9266.0917002108745</v>
      </c>
      <c r="I4492" s="181">
        <v>9295.9056721952711</v>
      </c>
      <c r="J4492" s="182">
        <v>9322.5759939084564</v>
      </c>
      <c r="K4492" s="181">
        <v>9346.2395638676226</v>
      </c>
      <c r="L4492" s="181">
        <v>9367.1137321413025</v>
      </c>
      <c r="M4492" s="181">
        <v>9385.0556198713202</v>
      </c>
      <c r="N4492" s="181">
        <v>9399.8630445001036</v>
      </c>
      <c r="O4492" s="181">
        <v>9411.4540134957097</v>
      </c>
      <c r="P4492" s="181">
        <v>9420.2003048266251</v>
      </c>
      <c r="Q4492" s="181">
        <v>9426.4499824200539</v>
      </c>
      <c r="R4492" s="181">
        <v>9429.9463334699503</v>
      </c>
      <c r="S4492" s="181">
        <v>9430.6603446907284</v>
      </c>
      <c r="T4492" s="181">
        <v>9428.4913715394614</v>
      </c>
      <c r="U4492" s="181">
        <v>9423.7153873714833</v>
      </c>
      <c r="V4492" s="181">
        <v>9416.7039111212507</v>
      </c>
      <c r="W4492" s="181">
        <v>9407.452333150999</v>
      </c>
      <c r="X4492" s="181">
        <v>9395.9732363165458</v>
      </c>
      <c r="Y4492" s="181">
        <v>9381.9152311486941</v>
      </c>
    </row>
    <row r="4493" spans="1:25" x14ac:dyDescent="0.25">
      <c r="A4493" s="178" t="s">
        <v>3452</v>
      </c>
      <c r="B4493" s="178" t="s">
        <v>3905</v>
      </c>
      <c r="C4493" s="178" t="s">
        <v>240</v>
      </c>
      <c r="D4493" s="178" t="s">
        <v>241</v>
      </c>
      <c r="E4493" s="181">
        <v>2941.1629431647261</v>
      </c>
      <c r="F4493" s="181">
        <v>2983.0645540534661</v>
      </c>
      <c r="G4493" s="181">
        <v>3022.0254158829357</v>
      </c>
      <c r="H4493" s="181">
        <v>3060.1887454309649</v>
      </c>
      <c r="I4493" s="181">
        <v>3097.7349376003253</v>
      </c>
      <c r="J4493" s="182">
        <v>3134.6525071401566</v>
      </c>
      <c r="K4493" s="181">
        <v>3170.9639630186548</v>
      </c>
      <c r="L4493" s="181">
        <v>3206.7205652905209</v>
      </c>
      <c r="M4493" s="181">
        <v>3241.8513752281428</v>
      </c>
      <c r="N4493" s="181">
        <v>3276.2625808790367</v>
      </c>
      <c r="O4493" s="181">
        <v>3309.8996437057449</v>
      </c>
      <c r="P4493" s="181">
        <v>3342.8675160281909</v>
      </c>
      <c r="Q4493" s="181">
        <v>3375.2669045884395</v>
      </c>
      <c r="R4493" s="181">
        <v>3406.9840524181814</v>
      </c>
      <c r="S4493" s="181">
        <v>3437.984458343371</v>
      </c>
      <c r="T4493" s="181">
        <v>3468.2064332274645</v>
      </c>
      <c r="U4493" s="181">
        <v>3497.7262687436914</v>
      </c>
      <c r="V4493" s="181">
        <v>3526.6592415850505</v>
      </c>
      <c r="W4493" s="181">
        <v>3554.9830625706309</v>
      </c>
      <c r="X4493" s="181">
        <v>3582.6815439808493</v>
      </c>
      <c r="Y4493" s="181">
        <v>3609.598238519523</v>
      </c>
    </row>
    <row r="4494" spans="1:25" x14ac:dyDescent="0.25">
      <c r="A4494" s="178" t="s">
        <v>3452</v>
      </c>
      <c r="B4494" s="178" t="s">
        <v>3907</v>
      </c>
      <c r="C4494" s="178" t="s">
        <v>565</v>
      </c>
      <c r="D4494" s="178" t="s">
        <v>566</v>
      </c>
      <c r="E4494" s="181">
        <v>581.72010513011185</v>
      </c>
      <c r="F4494" s="181">
        <v>580.96578317772435</v>
      </c>
      <c r="G4494" s="181">
        <v>580.44748991538779</v>
      </c>
      <c r="H4494" s="181">
        <v>580.23473773776288</v>
      </c>
      <c r="I4494" s="181">
        <v>580.19286455531312</v>
      </c>
      <c r="J4494" s="182">
        <v>580.23384595779589</v>
      </c>
      <c r="K4494" s="181">
        <v>580.32526447142232</v>
      </c>
      <c r="L4494" s="181">
        <v>580.46922083838126</v>
      </c>
      <c r="M4494" s="181">
        <v>580.66695118754365</v>
      </c>
      <c r="N4494" s="181">
        <v>580.91531598579024</v>
      </c>
      <c r="O4494" s="181">
        <v>581.22548434383089</v>
      </c>
      <c r="P4494" s="181">
        <v>581.63812266769196</v>
      </c>
      <c r="Q4494" s="181">
        <v>582.19872768393873</v>
      </c>
      <c r="R4494" s="181">
        <v>582.89842749504623</v>
      </c>
      <c r="S4494" s="181">
        <v>583.68885080149857</v>
      </c>
      <c r="T4494" s="181">
        <v>584.44189549945713</v>
      </c>
      <c r="U4494" s="181">
        <v>585.20292419870646</v>
      </c>
      <c r="V4494" s="181">
        <v>586.0955308170096</v>
      </c>
      <c r="W4494" s="181">
        <v>587.08736011876169</v>
      </c>
      <c r="X4494" s="181">
        <v>588.09613857789634</v>
      </c>
      <c r="Y4494" s="181">
        <v>588.94386225305891</v>
      </c>
    </row>
    <row r="4495" spans="1:25" x14ac:dyDescent="0.25">
      <c r="A4495" s="178" t="s">
        <v>3452</v>
      </c>
      <c r="B4495" s="178" t="s">
        <v>3908</v>
      </c>
      <c r="C4495" s="178" t="s">
        <v>565</v>
      </c>
      <c r="D4495" s="178" t="s">
        <v>566</v>
      </c>
      <c r="E4495" s="181">
        <v>1710.7974354128551</v>
      </c>
      <c r="F4495" s="181">
        <v>1743.3671813460276</v>
      </c>
      <c r="G4495" s="181">
        <v>1771.6815099267458</v>
      </c>
      <c r="H4495" s="181">
        <v>1798.1417412114029</v>
      </c>
      <c r="I4495" s="181">
        <v>1823.3123141969809</v>
      </c>
      <c r="J4495" s="182">
        <v>1847.5092784013782</v>
      </c>
      <c r="K4495" s="181">
        <v>1870.9573306343264</v>
      </c>
      <c r="L4495" s="181">
        <v>1893.8240677555468</v>
      </c>
      <c r="M4495" s="181">
        <v>1916.1475559407281</v>
      </c>
      <c r="N4495" s="181">
        <v>1937.9203849210785</v>
      </c>
      <c r="O4495" s="181">
        <v>1959.1250698587833</v>
      </c>
      <c r="P4495" s="181">
        <v>1979.8305616020018</v>
      </c>
      <c r="Q4495" s="181">
        <v>2000.1131434275676</v>
      </c>
      <c r="R4495" s="181">
        <v>2019.9313339507501</v>
      </c>
      <c r="S4495" s="181">
        <v>2039.2816163542668</v>
      </c>
      <c r="T4495" s="181">
        <v>2058.12316324312</v>
      </c>
      <c r="U4495" s="181">
        <v>2076.3744197769088</v>
      </c>
      <c r="V4495" s="181">
        <v>2094.0016880103421</v>
      </c>
      <c r="W4495" s="181">
        <v>2111.0517409633749</v>
      </c>
      <c r="X4495" s="181">
        <v>2127.5505905515602</v>
      </c>
      <c r="Y4495" s="181">
        <v>2143.3972345901202</v>
      </c>
    </row>
    <row r="4496" spans="1:25" x14ac:dyDescent="0.25">
      <c r="A4496" s="178" t="s">
        <v>3452</v>
      </c>
      <c r="B4496" s="178" t="s">
        <v>3909</v>
      </c>
      <c r="C4496" s="178" t="s">
        <v>218</v>
      </c>
      <c r="D4496" s="178" t="s">
        <v>3910</v>
      </c>
      <c r="E4496" s="181">
        <v>3703.7954570931506</v>
      </c>
      <c r="F4496" s="181">
        <v>3695.2075191593399</v>
      </c>
      <c r="G4496" s="181">
        <v>3685.5383899701387</v>
      </c>
      <c r="H4496" s="181">
        <v>3676.2692287589421</v>
      </c>
      <c r="I4496" s="181">
        <v>3666.8577607707657</v>
      </c>
      <c r="J4496" s="182">
        <v>3656.7352204993986</v>
      </c>
      <c r="K4496" s="181">
        <v>3645.5239072031768</v>
      </c>
      <c r="L4496" s="181">
        <v>3633.0101921624973</v>
      </c>
      <c r="M4496" s="181">
        <v>3618.9584216559892</v>
      </c>
      <c r="N4496" s="181">
        <v>3603.1326312620299</v>
      </c>
      <c r="O4496" s="181">
        <v>3585.4332218473996</v>
      </c>
      <c r="P4496" s="181">
        <v>3566.0081848255691</v>
      </c>
      <c r="Q4496" s="181">
        <v>3545.0367046957349</v>
      </c>
      <c r="R4496" s="181">
        <v>3522.5241649435543</v>
      </c>
      <c r="S4496" s="181">
        <v>3498.6108089373047</v>
      </c>
      <c r="T4496" s="181">
        <v>3473.6327751194644</v>
      </c>
      <c r="U4496" s="181">
        <v>3447.6331553256205</v>
      </c>
      <c r="V4496" s="181">
        <v>3420.4856255340455</v>
      </c>
      <c r="W4496" s="181">
        <v>3392.3439878810937</v>
      </c>
      <c r="X4496" s="181">
        <v>3363.3956375245612</v>
      </c>
      <c r="Y4496" s="181">
        <v>3333.8939513779255</v>
      </c>
    </row>
    <row r="4497" spans="1:25" x14ac:dyDescent="0.25">
      <c r="A4497" s="178" t="s">
        <v>3452</v>
      </c>
      <c r="B4497" s="178" t="s">
        <v>3909</v>
      </c>
      <c r="C4497" s="178" t="s">
        <v>240</v>
      </c>
      <c r="D4497" s="178" t="s">
        <v>241</v>
      </c>
      <c r="E4497" s="181">
        <v>818.54083218881055</v>
      </c>
      <c r="F4497" s="181">
        <v>841.23754156134407</v>
      </c>
      <c r="G4497" s="181">
        <v>864.30536827987123</v>
      </c>
      <c r="H4497" s="181">
        <v>888.09625514250126</v>
      </c>
      <c r="I4497" s="181">
        <v>912.50079604858286</v>
      </c>
      <c r="J4497" s="182">
        <v>937.38750775549272</v>
      </c>
      <c r="K4497" s="181">
        <v>962.65807018691692</v>
      </c>
      <c r="L4497" s="181">
        <v>988.2462615038761</v>
      </c>
      <c r="M4497" s="181">
        <v>1014.0715902798506</v>
      </c>
      <c r="N4497" s="181">
        <v>1040.0440403021216</v>
      </c>
      <c r="O4497" s="181">
        <v>1066.1040120769849</v>
      </c>
      <c r="P4497" s="181">
        <v>1092.2617710285824</v>
      </c>
      <c r="Q4497" s="181">
        <v>1118.5401887007099</v>
      </c>
      <c r="R4497" s="181">
        <v>1144.9098618317578</v>
      </c>
      <c r="S4497" s="181">
        <v>1171.3843224765114</v>
      </c>
      <c r="T4497" s="181">
        <v>1198.047772735632</v>
      </c>
      <c r="U4497" s="181">
        <v>1224.8918341091551</v>
      </c>
      <c r="V4497" s="181">
        <v>1251.8460374759577</v>
      </c>
      <c r="W4497" s="181">
        <v>1278.9380008967187</v>
      </c>
      <c r="X4497" s="181">
        <v>1306.2130638552535</v>
      </c>
      <c r="Y4497" s="181">
        <v>1333.7496120262851</v>
      </c>
    </row>
    <row r="4498" spans="1:25" x14ac:dyDescent="0.25">
      <c r="A4498" s="178" t="s">
        <v>3452</v>
      </c>
      <c r="B4498" s="178" t="s">
        <v>3911</v>
      </c>
      <c r="C4498" s="178" t="s">
        <v>565</v>
      </c>
      <c r="D4498" s="178" t="s">
        <v>566</v>
      </c>
      <c r="E4498" s="181">
        <v>692.92981156197732</v>
      </c>
      <c r="F4498" s="181">
        <v>702.05564537643966</v>
      </c>
      <c r="G4498" s="181">
        <v>708.80232028933744</v>
      </c>
      <c r="H4498" s="181">
        <v>714.06902699295438</v>
      </c>
      <c r="I4498" s="181">
        <v>718.22306415213006</v>
      </c>
      <c r="J4498" s="182">
        <v>721.51658202819817</v>
      </c>
      <c r="K4498" s="181">
        <v>724.14805873451542</v>
      </c>
      <c r="L4498" s="181">
        <v>726.27071967289555</v>
      </c>
      <c r="M4498" s="181">
        <v>727.98982201821934</v>
      </c>
      <c r="N4498" s="181">
        <v>729.38605162189526</v>
      </c>
      <c r="O4498" s="181">
        <v>730.51274867494317</v>
      </c>
      <c r="P4498" s="181">
        <v>731.43347871798483</v>
      </c>
      <c r="Q4498" s="181">
        <v>732.19559943291335</v>
      </c>
      <c r="R4498" s="181">
        <v>732.79360915918267</v>
      </c>
      <c r="S4498" s="181">
        <v>733.2430596305544</v>
      </c>
      <c r="T4498" s="181">
        <v>733.56669125383053</v>
      </c>
      <c r="U4498" s="181">
        <v>733.77236999495233</v>
      </c>
      <c r="V4498" s="181">
        <v>733.85894493406624</v>
      </c>
      <c r="W4498" s="181">
        <v>733.82965571002728</v>
      </c>
      <c r="X4498" s="181">
        <v>733.69254425733118</v>
      </c>
      <c r="Y4498" s="181">
        <v>733.44059954006264</v>
      </c>
    </row>
    <row r="4499" spans="1:25" x14ac:dyDescent="0.25">
      <c r="A4499" s="178" t="s">
        <v>3452</v>
      </c>
      <c r="B4499" s="178" t="s">
        <v>3912</v>
      </c>
      <c r="C4499" s="178" t="s">
        <v>565</v>
      </c>
      <c r="D4499" s="178" t="s">
        <v>566</v>
      </c>
      <c r="E4499" s="181">
        <v>556.48476593575947</v>
      </c>
      <c r="F4499" s="181">
        <v>547.15245459682853</v>
      </c>
      <c r="G4499" s="181">
        <v>538.17791659548186</v>
      </c>
      <c r="H4499" s="181">
        <v>529.65282312669547</v>
      </c>
      <c r="I4499" s="181">
        <v>521.46669073668477</v>
      </c>
      <c r="J4499" s="182">
        <v>513.53854769411146</v>
      </c>
      <c r="K4499" s="181">
        <v>505.82651857318615</v>
      </c>
      <c r="L4499" s="181">
        <v>498.3128093329122</v>
      </c>
      <c r="M4499" s="181">
        <v>490.97984983472094</v>
      </c>
      <c r="N4499" s="181">
        <v>483.83081521184243</v>
      </c>
      <c r="O4499" s="181">
        <v>476.87959566068139</v>
      </c>
      <c r="P4499" s="181">
        <v>470.16294499341905</v>
      </c>
      <c r="Q4499" s="181">
        <v>463.71456908651453</v>
      </c>
      <c r="R4499" s="181">
        <v>457.54183767779119</v>
      </c>
      <c r="S4499" s="181">
        <v>451.67279836434932</v>
      </c>
      <c r="T4499" s="181">
        <v>446.17201403180991</v>
      </c>
      <c r="U4499" s="181">
        <v>441.02357607238008</v>
      </c>
      <c r="V4499" s="181">
        <v>436.1708841311621</v>
      </c>
      <c r="W4499" s="181">
        <v>431.61156839938468</v>
      </c>
      <c r="X4499" s="181">
        <v>427.34686019854115</v>
      </c>
      <c r="Y4499" s="181">
        <v>423.39057497014102</v>
      </c>
    </row>
    <row r="4500" spans="1:25" x14ac:dyDescent="0.25">
      <c r="A4500" s="178" t="s">
        <v>3452</v>
      </c>
      <c r="B4500" s="178" t="s">
        <v>3913</v>
      </c>
      <c r="C4500" s="178" t="s">
        <v>565</v>
      </c>
      <c r="D4500" s="178" t="s">
        <v>566</v>
      </c>
      <c r="E4500" s="181">
        <v>4050.3024470273126</v>
      </c>
      <c r="F4500" s="181">
        <v>4009.5824537003446</v>
      </c>
      <c r="G4500" s="181">
        <v>3982.283774085362</v>
      </c>
      <c r="H4500" s="181">
        <v>3967.3787879924207</v>
      </c>
      <c r="I4500" s="181">
        <v>3961.9380697917059</v>
      </c>
      <c r="J4500" s="182">
        <v>3963.7307782232401</v>
      </c>
      <c r="K4500" s="181">
        <v>3971.1856704143165</v>
      </c>
      <c r="L4500" s="181">
        <v>3983.2055282699021</v>
      </c>
      <c r="M4500" s="181">
        <v>3998.8396853291629</v>
      </c>
      <c r="N4500" s="181">
        <v>4017.3504423707964</v>
      </c>
      <c r="O4500" s="181">
        <v>4038.1880073981847</v>
      </c>
      <c r="P4500" s="181">
        <v>4061.0836903671707</v>
      </c>
      <c r="Q4500" s="181">
        <v>4085.8499947940218</v>
      </c>
      <c r="R4500" s="181">
        <v>4112.0641482437313</v>
      </c>
      <c r="S4500" s="181">
        <v>4139.3526427214092</v>
      </c>
      <c r="T4500" s="181">
        <v>4167.0293115082586</v>
      </c>
      <c r="U4500" s="181">
        <v>4194.648894042517</v>
      </c>
      <c r="V4500" s="181">
        <v>4222.1591282330746</v>
      </c>
      <c r="W4500" s="181">
        <v>4249.3725172281793</v>
      </c>
      <c r="X4500" s="181">
        <v>4276.0260804423579</v>
      </c>
      <c r="Y4500" s="181">
        <v>4301.3612235290757</v>
      </c>
    </row>
    <row r="4501" spans="1:25" x14ac:dyDescent="0.25">
      <c r="A4501" s="178" t="s">
        <v>3452</v>
      </c>
      <c r="B4501" s="178" t="s">
        <v>3914</v>
      </c>
      <c r="C4501" s="178" t="s">
        <v>565</v>
      </c>
      <c r="D4501" s="178" t="s">
        <v>566</v>
      </c>
      <c r="E4501" s="181">
        <v>2244.4742582453277</v>
      </c>
      <c r="F4501" s="181">
        <v>2253.8768223564662</v>
      </c>
      <c r="G4501" s="181">
        <v>2264.2699704117226</v>
      </c>
      <c r="H4501" s="181">
        <v>2276.2606075968051</v>
      </c>
      <c r="I4501" s="181">
        <v>2289.2970641705797</v>
      </c>
      <c r="J4501" s="182">
        <v>2302.8520463977388</v>
      </c>
      <c r="K4501" s="181">
        <v>2316.5661240609552</v>
      </c>
      <c r="L4501" s="181">
        <v>2330.2196786956811</v>
      </c>
      <c r="M4501" s="181">
        <v>2343.5987074433033</v>
      </c>
      <c r="N4501" s="181">
        <v>2356.4877210431769</v>
      </c>
      <c r="O4501" s="181">
        <v>2368.7416849941501</v>
      </c>
      <c r="P4501" s="181">
        <v>2380.3835449143471</v>
      </c>
      <c r="Q4501" s="181">
        <v>2391.4553392769521</v>
      </c>
      <c r="R4501" s="181">
        <v>2401.8460551550584</v>
      </c>
      <c r="S4501" s="181">
        <v>2411.4810249532729</v>
      </c>
      <c r="T4501" s="181">
        <v>2420.372243461049</v>
      </c>
      <c r="U4501" s="181">
        <v>2428.6502766485028</v>
      </c>
      <c r="V4501" s="181">
        <v>2436.3756226133751</v>
      </c>
      <c r="W4501" s="181">
        <v>2443.5304040858682</v>
      </c>
      <c r="X4501" s="181">
        <v>2450.0700771005745</v>
      </c>
      <c r="Y4501" s="181">
        <v>2455.9793776227516</v>
      </c>
    </row>
    <row r="4502" spans="1:25" x14ac:dyDescent="0.25">
      <c r="A4502" s="178" t="s">
        <v>3452</v>
      </c>
      <c r="B4502" s="178" t="s">
        <v>3915</v>
      </c>
      <c r="C4502" s="178" t="s">
        <v>565</v>
      </c>
      <c r="D4502" s="178" t="s">
        <v>566</v>
      </c>
      <c r="E4502" s="181">
        <v>7994.5483797714551</v>
      </c>
      <c r="F4502" s="181">
        <v>7922.4928114521617</v>
      </c>
      <c r="G4502" s="181">
        <v>7873.2278743251873</v>
      </c>
      <c r="H4502" s="181">
        <v>7846.4614920631138</v>
      </c>
      <c r="I4502" s="181">
        <v>7837.3301959394803</v>
      </c>
      <c r="J4502" s="182">
        <v>7841.9568721428977</v>
      </c>
      <c r="K4502" s="181">
        <v>7857.4789379842705</v>
      </c>
      <c r="L4502" s="181">
        <v>7881.87402981381</v>
      </c>
      <c r="M4502" s="181">
        <v>7913.3372331411083</v>
      </c>
      <c r="N4502" s="181">
        <v>7950.4154624502025</v>
      </c>
      <c r="O4502" s="181">
        <v>7992.0384167986376</v>
      </c>
      <c r="P4502" s="181">
        <v>8037.7164581965499</v>
      </c>
      <c r="Q4502" s="181">
        <v>8087.1206951624554</v>
      </c>
      <c r="R4502" s="181">
        <v>8139.5305877695082</v>
      </c>
      <c r="S4502" s="181">
        <v>8194.5384593908457</v>
      </c>
      <c r="T4502" s="181">
        <v>8252.0261641846773</v>
      </c>
      <c r="U4502" s="181">
        <v>8310.686350993732</v>
      </c>
      <c r="V4502" s="181">
        <v>8369.0953446467629</v>
      </c>
      <c r="W4502" s="181">
        <v>8427.2164357571146</v>
      </c>
      <c r="X4502" s="181">
        <v>8484.994988818562</v>
      </c>
      <c r="Y4502" s="181">
        <v>8542.2733740805434</v>
      </c>
    </row>
    <row r="4503" spans="1:25" x14ac:dyDescent="0.25">
      <c r="A4503" s="178" t="s">
        <v>3452</v>
      </c>
      <c r="B4503" s="178" t="s">
        <v>3916</v>
      </c>
      <c r="C4503" s="178" t="s">
        <v>953</v>
      </c>
      <c r="D4503" s="178" t="s">
        <v>3917</v>
      </c>
      <c r="E4503" s="181">
        <v>2509.9888342680151</v>
      </c>
      <c r="F4503" s="181">
        <v>2479.5104892760842</v>
      </c>
      <c r="G4503" s="181">
        <v>2441.5479859351717</v>
      </c>
      <c r="H4503" s="181">
        <v>2398.8435055505879</v>
      </c>
      <c r="I4503" s="181">
        <v>2352.1587090381745</v>
      </c>
      <c r="J4503" s="182">
        <v>2301.9899391417007</v>
      </c>
      <c r="K4503" s="181">
        <v>2248.7924697958374</v>
      </c>
      <c r="L4503" s="181">
        <v>2192.9993612418971</v>
      </c>
      <c r="M4503" s="181">
        <v>2134.9260467425461</v>
      </c>
      <c r="N4503" s="181">
        <v>2074.8436802469564</v>
      </c>
      <c r="O4503" s="181">
        <v>2013.0329977450533</v>
      </c>
      <c r="P4503" s="181">
        <v>1949.8744966125564</v>
      </c>
      <c r="Q4503" s="181">
        <v>1885.731570363751</v>
      </c>
      <c r="R4503" s="181">
        <v>1820.8377735873262</v>
      </c>
      <c r="S4503" s="181">
        <v>1755.4696170154509</v>
      </c>
      <c r="T4503" s="181">
        <v>1689.8880178141981</v>
      </c>
      <c r="U4503" s="181">
        <v>1624.3636131360317</v>
      </c>
      <c r="V4503" s="181">
        <v>1559.1530888343245</v>
      </c>
      <c r="W4503" s="181">
        <v>1494.4792450553548</v>
      </c>
      <c r="X4503" s="181">
        <v>1430.554742292587</v>
      </c>
      <c r="Y4503" s="181">
        <v>1367.5311925224989</v>
      </c>
    </row>
    <row r="4504" spans="1:25" x14ac:dyDescent="0.25">
      <c r="A4504" s="178" t="s">
        <v>3452</v>
      </c>
      <c r="B4504" s="178" t="s">
        <v>3916</v>
      </c>
      <c r="C4504" s="178" t="s">
        <v>240</v>
      </c>
      <c r="D4504" s="178" t="s">
        <v>241</v>
      </c>
      <c r="E4504" s="181">
        <v>13157.840047225674</v>
      </c>
      <c r="F4504" s="181">
        <v>13389.290137140939</v>
      </c>
      <c r="G4504" s="181">
        <v>13597.459789228973</v>
      </c>
      <c r="H4504" s="181">
        <v>13795.003669144548</v>
      </c>
      <c r="I4504" s="181">
        <v>13984.388233916137</v>
      </c>
      <c r="J4504" s="182">
        <v>14166.696671468448</v>
      </c>
      <c r="K4504" s="181">
        <v>14342.827368861186</v>
      </c>
      <c r="L4504" s="181">
        <v>14513.602684984269</v>
      </c>
      <c r="M4504" s="181">
        <v>14679.116901753525</v>
      </c>
      <c r="N4504" s="181">
        <v>14839.133140287071</v>
      </c>
      <c r="O4504" s="181">
        <v>14993.436868370994</v>
      </c>
      <c r="P4504" s="181">
        <v>15142.564118347809</v>
      </c>
      <c r="Q4504" s="181">
        <v>15287.042498448527</v>
      </c>
      <c r="R4504" s="181">
        <v>15426.452345080488</v>
      </c>
      <c r="S4504" s="181">
        <v>15560.755642383381</v>
      </c>
      <c r="T4504" s="181">
        <v>15689.866829930252</v>
      </c>
      <c r="U4504" s="181">
        <v>15813.906583657248</v>
      </c>
      <c r="V4504" s="181">
        <v>15933.028803152363</v>
      </c>
      <c r="W4504" s="181">
        <v>16047.227567244241</v>
      </c>
      <c r="X4504" s="181">
        <v>16156.573096369093</v>
      </c>
      <c r="Y4504" s="181">
        <v>16260.635260251607</v>
      </c>
    </row>
    <row r="4505" spans="1:25" x14ac:dyDescent="0.25">
      <c r="A4505" s="178" t="s">
        <v>3452</v>
      </c>
      <c r="B4505" s="178" t="s">
        <v>3918</v>
      </c>
      <c r="C4505" s="178" t="s">
        <v>565</v>
      </c>
      <c r="D4505" s="178" t="s">
        <v>566</v>
      </c>
      <c r="E4505" s="181">
        <v>1800.6351978913631</v>
      </c>
      <c r="F4505" s="181">
        <v>1824.0903109749818</v>
      </c>
      <c r="G4505" s="181">
        <v>1843.279934862622</v>
      </c>
      <c r="H4505" s="181">
        <v>1860.5685761375464</v>
      </c>
      <c r="I4505" s="181">
        <v>1876.6094982964919</v>
      </c>
      <c r="J4505" s="182">
        <v>1891.8056721978487</v>
      </c>
      <c r="K4505" s="181">
        <v>1906.4582204551073</v>
      </c>
      <c r="L4505" s="181">
        <v>1920.8023610768548</v>
      </c>
      <c r="M4505" s="181">
        <v>1934.9206726902785</v>
      </c>
      <c r="N4505" s="181">
        <v>1948.8232461118296</v>
      </c>
      <c r="O4505" s="181">
        <v>1962.529313312207</v>
      </c>
      <c r="P4505" s="181">
        <v>1976.1241223320537</v>
      </c>
      <c r="Q4505" s="181">
        <v>1989.6613029210223</v>
      </c>
      <c r="R4505" s="181">
        <v>2003.0426532711472</v>
      </c>
      <c r="S4505" s="181">
        <v>2016.2281925298996</v>
      </c>
      <c r="T4505" s="181">
        <v>2029.2655233092023</v>
      </c>
      <c r="U4505" s="181">
        <v>2042.0042110448358</v>
      </c>
      <c r="V4505" s="181">
        <v>2054.2233362897045</v>
      </c>
      <c r="W4505" s="181">
        <v>2065.9120918484941</v>
      </c>
      <c r="X4505" s="181">
        <v>2077.0835656087074</v>
      </c>
      <c r="Y4505" s="181">
        <v>2087.7670291749096</v>
      </c>
    </row>
    <row r="4506" spans="1:25" x14ac:dyDescent="0.25">
      <c r="A4506" s="178" t="s">
        <v>3452</v>
      </c>
      <c r="B4506" s="178" t="s">
        <v>3919</v>
      </c>
      <c r="C4506" s="178" t="s">
        <v>565</v>
      </c>
      <c r="D4506" s="178" t="s">
        <v>566</v>
      </c>
      <c r="E4506" s="181">
        <v>1543.2037245561469</v>
      </c>
      <c r="F4506" s="181">
        <v>1538.1615983144059</v>
      </c>
      <c r="G4506" s="181">
        <v>1534.3952666152611</v>
      </c>
      <c r="H4506" s="181">
        <v>1532.4312731016682</v>
      </c>
      <c r="I4506" s="181">
        <v>1531.925344409369</v>
      </c>
      <c r="J4506" s="182">
        <v>1532.5620338903859</v>
      </c>
      <c r="K4506" s="181">
        <v>1534.1028483242944</v>
      </c>
      <c r="L4506" s="181">
        <v>1536.3731587729169</v>
      </c>
      <c r="M4506" s="181">
        <v>1539.1880657450426</v>
      </c>
      <c r="N4506" s="181">
        <v>1542.3678289696813</v>
      </c>
      <c r="O4506" s="181">
        <v>1545.7652314306292</v>
      </c>
      <c r="P4506" s="181">
        <v>1549.3153899822798</v>
      </c>
      <c r="Q4506" s="181">
        <v>1552.9578358329604</v>
      </c>
      <c r="R4506" s="181">
        <v>1556.5544649394074</v>
      </c>
      <c r="S4506" s="181">
        <v>1560.0210674523453</v>
      </c>
      <c r="T4506" s="181">
        <v>1563.4547784926433</v>
      </c>
      <c r="U4506" s="181">
        <v>1566.8128761779319</v>
      </c>
      <c r="V4506" s="181">
        <v>1569.8980958401478</v>
      </c>
      <c r="W4506" s="181">
        <v>1572.6837291458969</v>
      </c>
      <c r="X4506" s="181">
        <v>1575.1610863787505</v>
      </c>
      <c r="Y4506" s="181">
        <v>1577.456096343956</v>
      </c>
    </row>
    <row r="4507" spans="1:25" x14ac:dyDescent="0.25">
      <c r="A4507" s="178" t="s">
        <v>3452</v>
      </c>
      <c r="B4507" s="178" t="s">
        <v>3920</v>
      </c>
      <c r="C4507" s="178" t="s">
        <v>565</v>
      </c>
      <c r="D4507" s="178" t="s">
        <v>566</v>
      </c>
      <c r="E4507" s="181">
        <v>254.52456022823142</v>
      </c>
      <c r="F4507" s="181">
        <v>245.66253962170549</v>
      </c>
      <c r="G4507" s="181">
        <v>238.47667102093538</v>
      </c>
      <c r="H4507" s="181">
        <v>232.5711130341632</v>
      </c>
      <c r="I4507" s="181">
        <v>227.62118607978749</v>
      </c>
      <c r="J4507" s="182">
        <v>223.40589281501099</v>
      </c>
      <c r="K4507" s="181">
        <v>219.77450909696819</v>
      </c>
      <c r="L4507" s="181">
        <v>216.62034288011071</v>
      </c>
      <c r="M4507" s="181">
        <v>213.86044445085224</v>
      </c>
      <c r="N4507" s="181">
        <v>211.4309278356213</v>
      </c>
      <c r="O4507" s="181">
        <v>209.28242173394253</v>
      </c>
      <c r="P4507" s="181">
        <v>207.38529840539081</v>
      </c>
      <c r="Q4507" s="181">
        <v>205.71933866697958</v>
      </c>
      <c r="R4507" s="181">
        <v>204.25808571579898</v>
      </c>
      <c r="S4507" s="181">
        <v>202.98219979520232</v>
      </c>
      <c r="T4507" s="181">
        <v>201.88093219492518</v>
      </c>
      <c r="U4507" s="181">
        <v>200.93285758675501</v>
      </c>
      <c r="V4507" s="181">
        <v>200.11133087487599</v>
      </c>
      <c r="W4507" s="181">
        <v>199.40436455872396</v>
      </c>
      <c r="X4507" s="181">
        <v>198.80179975643759</v>
      </c>
      <c r="Y4507" s="181">
        <v>198.29268347886077</v>
      </c>
    </row>
    <row r="4508" spans="1:25" x14ac:dyDescent="0.25">
      <c r="A4508" s="178" t="s">
        <v>3452</v>
      </c>
      <c r="B4508" s="178" t="s">
        <v>3921</v>
      </c>
      <c r="C4508" s="178" t="s">
        <v>565</v>
      </c>
      <c r="D4508" s="178" t="s">
        <v>566</v>
      </c>
      <c r="E4508" s="181">
        <v>1803.7610977369075</v>
      </c>
      <c r="F4508" s="181">
        <v>1812.2703388507543</v>
      </c>
      <c r="G4508" s="181">
        <v>1819.7707631815897</v>
      </c>
      <c r="H4508" s="181">
        <v>1827.557195591562</v>
      </c>
      <c r="I4508" s="181">
        <v>1835.5534637566495</v>
      </c>
      <c r="J4508" s="182">
        <v>1843.6118137806161</v>
      </c>
      <c r="K4508" s="181">
        <v>1851.6406416960137</v>
      </c>
      <c r="L4508" s="181">
        <v>1859.5880554335329</v>
      </c>
      <c r="M4508" s="181">
        <v>1867.3745628762456</v>
      </c>
      <c r="N4508" s="181">
        <v>1874.9094967539236</v>
      </c>
      <c r="O4508" s="181">
        <v>1882.1427616718483</v>
      </c>
      <c r="P4508" s="181">
        <v>1889.1193458011144</v>
      </c>
      <c r="Q4508" s="181">
        <v>1895.9017459436454</v>
      </c>
      <c r="R4508" s="181">
        <v>1902.4585911287982</v>
      </c>
      <c r="S4508" s="181">
        <v>1908.8534597975588</v>
      </c>
      <c r="T4508" s="181">
        <v>1915.0453688708319</v>
      </c>
      <c r="U4508" s="181">
        <v>1920.9333326856795</v>
      </c>
      <c r="V4508" s="181">
        <v>1926.5228316524617</v>
      </c>
      <c r="W4508" s="181">
        <v>1931.8506068609911</v>
      </c>
      <c r="X4508" s="181">
        <v>1936.9822976688313</v>
      </c>
      <c r="Y4508" s="181">
        <v>1941.7879728075059</v>
      </c>
    </row>
    <row r="4509" spans="1:25" x14ac:dyDescent="0.25">
      <c r="A4509" s="178" t="s">
        <v>3452</v>
      </c>
      <c r="B4509" s="178" t="s">
        <v>3922</v>
      </c>
      <c r="C4509" s="178" t="s">
        <v>565</v>
      </c>
      <c r="D4509" s="178" t="s">
        <v>566</v>
      </c>
      <c r="E4509" s="181">
        <v>982.3065830952529</v>
      </c>
      <c r="F4509" s="181">
        <v>990.91451135094508</v>
      </c>
      <c r="G4509" s="181">
        <v>997.58604249841153</v>
      </c>
      <c r="H4509" s="181">
        <v>1003.2014588535385</v>
      </c>
      <c r="I4509" s="181">
        <v>1007.9419109430703</v>
      </c>
      <c r="J4509" s="182">
        <v>1011.9070801608209</v>
      </c>
      <c r="K4509" s="181">
        <v>1015.1976955107752</v>
      </c>
      <c r="L4509" s="181">
        <v>1017.9134974862159</v>
      </c>
      <c r="M4509" s="181">
        <v>1020.0994885536153</v>
      </c>
      <c r="N4509" s="181">
        <v>1021.7829209423784</v>
      </c>
      <c r="O4509" s="181">
        <v>1022.9983828940919</v>
      </c>
      <c r="P4509" s="181">
        <v>1023.8118769604151</v>
      </c>
      <c r="Q4509" s="181">
        <v>1024.2719227534842</v>
      </c>
      <c r="R4509" s="181">
        <v>1024.3525884585711</v>
      </c>
      <c r="S4509" s="181">
        <v>1024.0488769010203</v>
      </c>
      <c r="T4509" s="181">
        <v>1023.3287148097405</v>
      </c>
      <c r="U4509" s="181">
        <v>1022.2839158191659</v>
      </c>
      <c r="V4509" s="181">
        <v>1021.0271877635378</v>
      </c>
      <c r="W4509" s="181">
        <v>1019.5377921881934</v>
      </c>
      <c r="X4509" s="181">
        <v>1017.8029283898491</v>
      </c>
      <c r="Y4509" s="181">
        <v>1015.7628687470794</v>
      </c>
    </row>
    <row r="4510" spans="1:25" x14ac:dyDescent="0.25">
      <c r="A4510" s="178" t="s">
        <v>3452</v>
      </c>
      <c r="B4510" s="178" t="s">
        <v>3923</v>
      </c>
      <c r="C4510" s="178" t="s">
        <v>565</v>
      </c>
      <c r="D4510" s="178" t="s">
        <v>566</v>
      </c>
      <c r="E4510" s="181">
        <v>2646.0369903907322</v>
      </c>
      <c r="F4510" s="181">
        <v>2617.1066505144936</v>
      </c>
      <c r="G4510" s="181">
        <v>2599.8935916156101</v>
      </c>
      <c r="H4510" s="181">
        <v>2592.4667880035786</v>
      </c>
      <c r="I4510" s="181">
        <v>2592.3205898595515</v>
      </c>
      <c r="J4510" s="182">
        <v>2597.633697562268</v>
      </c>
      <c r="K4510" s="181">
        <v>2607.1154846230356</v>
      </c>
      <c r="L4510" s="181">
        <v>2619.8612649173874</v>
      </c>
      <c r="M4510" s="181">
        <v>2635.1387283003132</v>
      </c>
      <c r="N4510" s="181">
        <v>2652.4003336016513</v>
      </c>
      <c r="O4510" s="181">
        <v>2671.2452198394599</v>
      </c>
      <c r="P4510" s="181">
        <v>2691.4972876230158</v>
      </c>
      <c r="Q4510" s="181">
        <v>2713.0671151688066</v>
      </c>
      <c r="R4510" s="181">
        <v>2735.7603347175973</v>
      </c>
      <c r="S4510" s="181">
        <v>2759.4762611009</v>
      </c>
      <c r="T4510" s="181">
        <v>2784.0594160172959</v>
      </c>
      <c r="U4510" s="181">
        <v>2809.0247835787541</v>
      </c>
      <c r="V4510" s="181">
        <v>2833.9798573610874</v>
      </c>
      <c r="W4510" s="181">
        <v>2858.9308270585316</v>
      </c>
      <c r="X4510" s="181">
        <v>2883.8641887505719</v>
      </c>
      <c r="Y4510" s="181">
        <v>2908.5744210767693</v>
      </c>
    </row>
    <row r="4511" spans="1:25" x14ac:dyDescent="0.25">
      <c r="A4511" s="178" t="s">
        <v>3452</v>
      </c>
      <c r="B4511" s="178" t="s">
        <v>3924</v>
      </c>
      <c r="C4511" s="178" t="s">
        <v>565</v>
      </c>
      <c r="D4511" s="178" t="s">
        <v>566</v>
      </c>
      <c r="E4511" s="181">
        <v>4733.5976095572669</v>
      </c>
      <c r="F4511" s="181">
        <v>4725.8744169227875</v>
      </c>
      <c r="G4511" s="181">
        <v>4721.0902241548001</v>
      </c>
      <c r="H4511" s="181">
        <v>4722.1476514524211</v>
      </c>
      <c r="I4511" s="181">
        <v>4728.1355674744691</v>
      </c>
      <c r="J4511" s="182">
        <v>4738.1475402009037</v>
      </c>
      <c r="K4511" s="181">
        <v>4751.4714961600876</v>
      </c>
      <c r="L4511" s="181">
        <v>4767.5951976809138</v>
      </c>
      <c r="M4511" s="181">
        <v>4785.9466160801267</v>
      </c>
      <c r="N4511" s="181">
        <v>4806.2076693530316</v>
      </c>
      <c r="O4511" s="181">
        <v>4828.1172878822163</v>
      </c>
      <c r="P4511" s="181">
        <v>4851.6490250659408</v>
      </c>
      <c r="Q4511" s="181">
        <v>4876.8001519706886</v>
      </c>
      <c r="R4511" s="181">
        <v>4903.3056190535135</v>
      </c>
      <c r="S4511" s="181">
        <v>4931.167357614816</v>
      </c>
      <c r="T4511" s="181">
        <v>4960.4761582381079</v>
      </c>
      <c r="U4511" s="181">
        <v>4990.5260431857823</v>
      </c>
      <c r="V4511" s="181">
        <v>5020.5677691972396</v>
      </c>
      <c r="W4511" s="181">
        <v>5050.6303438762579</v>
      </c>
      <c r="X4511" s="181">
        <v>5080.7592558506503</v>
      </c>
      <c r="Y4511" s="181">
        <v>5110.812605087659</v>
      </c>
    </row>
    <row r="4512" spans="1:25" x14ac:dyDescent="0.25">
      <c r="A4512" s="178" t="s">
        <v>3452</v>
      </c>
      <c r="B4512" s="178" t="s">
        <v>3925</v>
      </c>
      <c r="C4512" s="178" t="s">
        <v>565</v>
      </c>
      <c r="D4512" s="178" t="s">
        <v>566</v>
      </c>
      <c r="E4512" s="181">
        <v>3555.8019025299523</v>
      </c>
      <c r="F4512" s="181">
        <v>3762.6400022741636</v>
      </c>
      <c r="G4512" s="181">
        <v>3929.6008140211807</v>
      </c>
      <c r="H4512" s="181">
        <v>4066.4248824623519</v>
      </c>
      <c r="I4512" s="181">
        <v>4179.424084696815</v>
      </c>
      <c r="J4512" s="182">
        <v>4273.8332258587125</v>
      </c>
      <c r="K4512" s="181">
        <v>4353.9665577125324</v>
      </c>
      <c r="L4512" s="181">
        <v>4423.3098740027381</v>
      </c>
      <c r="M4512" s="181">
        <v>4484.3952860566778</v>
      </c>
      <c r="N4512" s="181">
        <v>4539.1148988446375</v>
      </c>
      <c r="O4512" s="181">
        <v>4588.9385564952699</v>
      </c>
      <c r="P4512" s="181">
        <v>4635.1334146506579</v>
      </c>
      <c r="Q4512" s="181">
        <v>4678.6198750282038</v>
      </c>
      <c r="R4512" s="181">
        <v>4719.7209438202262</v>
      </c>
      <c r="S4512" s="181">
        <v>4758.6896036350781</v>
      </c>
      <c r="T4512" s="181">
        <v>4795.7880538123291</v>
      </c>
      <c r="U4512" s="181">
        <v>4831.1904494392475</v>
      </c>
      <c r="V4512" s="181">
        <v>4864.8809934926858</v>
      </c>
      <c r="W4512" s="181">
        <v>4896.8643025936453</v>
      </c>
      <c r="X4512" s="181">
        <v>4927.0813483121947</v>
      </c>
      <c r="Y4512" s="181">
        <v>4955.4714002965566</v>
      </c>
    </row>
    <row r="4513" spans="1:25" x14ac:dyDescent="0.25">
      <c r="A4513" s="178" t="s">
        <v>3452</v>
      </c>
      <c r="B4513" s="178" t="s">
        <v>3926</v>
      </c>
      <c r="C4513" s="178" t="s">
        <v>565</v>
      </c>
      <c r="D4513" s="178" t="s">
        <v>566</v>
      </c>
      <c r="E4513" s="181">
        <v>1131.4687150234604</v>
      </c>
      <c r="F4513" s="181">
        <v>1164.4655679871007</v>
      </c>
      <c r="G4513" s="181">
        <v>1190.5175480912403</v>
      </c>
      <c r="H4513" s="181">
        <v>1211.6735920193375</v>
      </c>
      <c r="I4513" s="181">
        <v>1228.9504200898962</v>
      </c>
      <c r="J4513" s="182">
        <v>1243.1238299596903</v>
      </c>
      <c r="K4513" s="181">
        <v>1254.816774628576</v>
      </c>
      <c r="L4513" s="181">
        <v>1264.533616368805</v>
      </c>
      <c r="M4513" s="181">
        <v>1272.5969154836584</v>
      </c>
      <c r="N4513" s="181">
        <v>1279.3181412978877</v>
      </c>
      <c r="O4513" s="181">
        <v>1284.9391067885847</v>
      </c>
      <c r="P4513" s="181">
        <v>1289.7008609757779</v>
      </c>
      <c r="Q4513" s="181">
        <v>1293.7947625747372</v>
      </c>
      <c r="R4513" s="181">
        <v>1297.2974928551578</v>
      </c>
      <c r="S4513" s="181">
        <v>1300.3196438288455</v>
      </c>
      <c r="T4513" s="181">
        <v>1303.0579615694678</v>
      </c>
      <c r="U4513" s="181">
        <v>1305.6157150959377</v>
      </c>
      <c r="V4513" s="181">
        <v>1307.9696852472741</v>
      </c>
      <c r="W4513" s="181">
        <v>1310.1575762160003</v>
      </c>
      <c r="X4513" s="181">
        <v>1312.2215950853081</v>
      </c>
      <c r="Y4513" s="181">
        <v>1314.2655283845293</v>
      </c>
    </row>
    <row r="4514" spans="1:25" x14ac:dyDescent="0.25">
      <c r="A4514" s="178" t="s">
        <v>3452</v>
      </c>
      <c r="B4514" s="178" t="s">
        <v>3927</v>
      </c>
      <c r="C4514" s="178" t="s">
        <v>218</v>
      </c>
      <c r="D4514" s="178" t="s">
        <v>3928</v>
      </c>
      <c r="E4514" s="181">
        <v>3514.9562702626727</v>
      </c>
      <c r="F4514" s="181">
        <v>3521.4006789614264</v>
      </c>
      <c r="G4514" s="181">
        <v>3527.7546085299414</v>
      </c>
      <c r="H4514" s="181">
        <v>3535.980207174819</v>
      </c>
      <c r="I4514" s="181">
        <v>3545.5982839662165</v>
      </c>
      <c r="J4514" s="182">
        <v>3556.0706824686195</v>
      </c>
      <c r="K4514" s="181">
        <v>3567.0408910125047</v>
      </c>
      <c r="L4514" s="181">
        <v>3578.3086257741029</v>
      </c>
      <c r="M4514" s="181">
        <v>3589.6147900474361</v>
      </c>
      <c r="N4514" s="181">
        <v>3600.7244959985615</v>
      </c>
      <c r="O4514" s="181">
        <v>3611.4954251072359</v>
      </c>
      <c r="P4514" s="181">
        <v>3622.0084961792272</v>
      </c>
      <c r="Q4514" s="181">
        <v>3632.3811969022331</v>
      </c>
      <c r="R4514" s="181">
        <v>3642.5216070162228</v>
      </c>
      <c r="S4514" s="181">
        <v>3652.4347672138601</v>
      </c>
      <c r="T4514" s="181">
        <v>3662.0116399281474</v>
      </c>
      <c r="U4514" s="181">
        <v>3671.0789880823704</v>
      </c>
      <c r="V4514" s="181">
        <v>3679.5978746132987</v>
      </c>
      <c r="W4514" s="181">
        <v>3687.6247262576539</v>
      </c>
      <c r="X4514" s="181">
        <v>3695.2027659486052</v>
      </c>
      <c r="Y4514" s="181">
        <v>3702.1208327794088</v>
      </c>
    </row>
    <row r="4515" spans="1:25" x14ac:dyDescent="0.25">
      <c r="A4515" s="178" t="s">
        <v>3452</v>
      </c>
      <c r="B4515" s="178" t="s">
        <v>3927</v>
      </c>
      <c r="C4515" s="178" t="s">
        <v>240</v>
      </c>
      <c r="D4515" s="178" t="s">
        <v>241</v>
      </c>
      <c r="E4515" s="181">
        <v>6324.2738686562734</v>
      </c>
      <c r="F4515" s="181">
        <v>6354.7733542290416</v>
      </c>
      <c r="G4515" s="181">
        <v>6385.2347738652725</v>
      </c>
      <c r="H4515" s="181">
        <v>6419.2192245267252</v>
      </c>
      <c r="I4515" s="181">
        <v>6455.8850776670679</v>
      </c>
      <c r="J4515" s="182">
        <v>6494.2727888497921</v>
      </c>
      <c r="K4515" s="181">
        <v>6533.743939971615</v>
      </c>
      <c r="L4515" s="181">
        <v>6573.939421079639</v>
      </c>
      <c r="M4515" s="181">
        <v>6614.3874107035281</v>
      </c>
      <c r="N4515" s="181">
        <v>6654.6551627123699</v>
      </c>
      <c r="O4515" s="181">
        <v>6694.4763483046127</v>
      </c>
      <c r="P4515" s="181">
        <v>6733.9965137572044</v>
      </c>
      <c r="Q4515" s="181">
        <v>6773.4311613293794</v>
      </c>
      <c r="R4515" s="181">
        <v>6812.6067294468248</v>
      </c>
      <c r="S4515" s="181">
        <v>6851.5294804570285</v>
      </c>
      <c r="T4515" s="181">
        <v>6889.9911333065929</v>
      </c>
      <c r="U4515" s="181">
        <v>6927.6597879586516</v>
      </c>
      <c r="V4515" s="181">
        <v>6964.4538039415565</v>
      </c>
      <c r="W4515" s="181">
        <v>7000.4716479794197</v>
      </c>
      <c r="X4515" s="181">
        <v>7035.7878716794976</v>
      </c>
      <c r="Y4515" s="181">
        <v>7069.9921608380373</v>
      </c>
    </row>
    <row r="4516" spans="1:25" x14ac:dyDescent="0.25">
      <c r="A4516" s="178" t="s">
        <v>3452</v>
      </c>
      <c r="B4516" s="178" t="s">
        <v>3929</v>
      </c>
      <c r="C4516" s="178" t="s">
        <v>565</v>
      </c>
      <c r="D4516" s="178" t="s">
        <v>566</v>
      </c>
      <c r="E4516" s="181">
        <v>1785.5096198500603</v>
      </c>
      <c r="F4516" s="181">
        <v>1807.780928125773</v>
      </c>
      <c r="G4516" s="181">
        <v>1826.1211445758572</v>
      </c>
      <c r="H4516" s="181">
        <v>1842.9039760536996</v>
      </c>
      <c r="I4516" s="181">
        <v>1858.7392663156836</v>
      </c>
      <c r="J4516" s="182">
        <v>1874.0032064348702</v>
      </c>
      <c r="K4516" s="181">
        <v>1888.9939012286216</v>
      </c>
      <c r="L4516" s="181">
        <v>1903.9471403600132</v>
      </c>
      <c r="M4516" s="181">
        <v>1918.9592299790597</v>
      </c>
      <c r="N4516" s="181">
        <v>1934.04617755961</v>
      </c>
      <c r="O4516" s="181">
        <v>1949.2040280670756</v>
      </c>
      <c r="P4516" s="181">
        <v>1964.4964558719616</v>
      </c>
      <c r="Q4516" s="181">
        <v>1979.9745201531246</v>
      </c>
      <c r="R4516" s="181">
        <v>1995.5583509770634</v>
      </c>
      <c r="S4516" s="181">
        <v>2011.2059148577648</v>
      </c>
      <c r="T4516" s="181">
        <v>2026.774819918518</v>
      </c>
      <c r="U4516" s="181">
        <v>2042.0679804755921</v>
      </c>
      <c r="V4516" s="181">
        <v>2056.993001317187</v>
      </c>
      <c r="W4516" s="181">
        <v>2071.5269961063163</v>
      </c>
      <c r="X4516" s="181">
        <v>2085.6477607208371</v>
      </c>
      <c r="Y4516" s="181">
        <v>2099.148949656962</v>
      </c>
    </row>
    <row r="4517" spans="1:25" x14ac:dyDescent="0.25">
      <c r="A4517" s="178" t="s">
        <v>3452</v>
      </c>
      <c r="B4517" s="178" t="s">
        <v>3930</v>
      </c>
      <c r="C4517" s="178" t="s">
        <v>565</v>
      </c>
      <c r="D4517" s="178" t="s">
        <v>566</v>
      </c>
      <c r="E4517" s="181">
        <v>24809.770036165617</v>
      </c>
      <c r="F4517" s="181">
        <v>25172.263339253179</v>
      </c>
      <c r="G4517" s="181">
        <v>25479.991202032801</v>
      </c>
      <c r="H4517" s="181">
        <v>25762.610876319912</v>
      </c>
      <c r="I4517" s="181">
        <v>26027.153273500728</v>
      </c>
      <c r="J4517" s="182">
        <v>26277.532159498653</v>
      </c>
      <c r="K4517" s="181">
        <v>26516.738619891246</v>
      </c>
      <c r="L4517" s="181">
        <v>26747.288807132783</v>
      </c>
      <c r="M4517" s="181">
        <v>26970.010396767841</v>
      </c>
      <c r="N4517" s="181">
        <v>27185.286870297456</v>
      </c>
      <c r="O4517" s="181">
        <v>27393.510814133315</v>
      </c>
      <c r="P4517" s="181">
        <v>27596.138759410533</v>
      </c>
      <c r="Q4517" s="181">
        <v>27794.494866269855</v>
      </c>
      <c r="R4517" s="181">
        <v>27988.10702748569</v>
      </c>
      <c r="S4517" s="181">
        <v>28177.298023386498</v>
      </c>
      <c r="T4517" s="181">
        <v>28361.787997233583</v>
      </c>
      <c r="U4517" s="181">
        <v>28540.086152155687</v>
      </c>
      <c r="V4517" s="181">
        <v>28711.358623408603</v>
      </c>
      <c r="W4517" s="181">
        <v>28876.097845475044</v>
      </c>
      <c r="X4517" s="181">
        <v>29034.805660862512</v>
      </c>
      <c r="Y4517" s="181">
        <v>29186.249254451424</v>
      </c>
    </row>
    <row r="4518" spans="1:25" x14ac:dyDescent="0.25">
      <c r="A4518" s="178" t="s">
        <v>3452</v>
      </c>
      <c r="B4518" s="178" t="s">
        <v>3931</v>
      </c>
      <c r="C4518" s="178" t="s">
        <v>565</v>
      </c>
      <c r="D4518" s="178" t="s">
        <v>566</v>
      </c>
      <c r="E4518" s="181">
        <v>913.00476012659635</v>
      </c>
      <c r="F4518" s="181">
        <v>915.06439604597915</v>
      </c>
      <c r="G4518" s="181">
        <v>916.64939161481846</v>
      </c>
      <c r="H4518" s="181">
        <v>918.24959716283615</v>
      </c>
      <c r="I4518" s="181">
        <v>919.83769239197716</v>
      </c>
      <c r="J4518" s="182">
        <v>921.36219500674997</v>
      </c>
      <c r="K4518" s="181">
        <v>922.7813598588001</v>
      </c>
      <c r="L4518" s="181">
        <v>924.05582467534498</v>
      </c>
      <c r="M4518" s="181">
        <v>925.11676385112139</v>
      </c>
      <c r="N4518" s="181">
        <v>925.92721002087444</v>
      </c>
      <c r="O4518" s="181">
        <v>926.45977928847515</v>
      </c>
      <c r="P4518" s="181">
        <v>926.71707200557773</v>
      </c>
      <c r="Q4518" s="181">
        <v>926.69919440774379</v>
      </c>
      <c r="R4518" s="181">
        <v>926.36719782627358</v>
      </c>
      <c r="S4518" s="181">
        <v>925.74317543756695</v>
      </c>
      <c r="T4518" s="181">
        <v>924.89281207634781</v>
      </c>
      <c r="U4518" s="181">
        <v>923.84407263148444</v>
      </c>
      <c r="V4518" s="181">
        <v>922.58914258304492</v>
      </c>
      <c r="W4518" s="181">
        <v>921.15223037035958</v>
      </c>
      <c r="X4518" s="181">
        <v>919.58605668955579</v>
      </c>
      <c r="Y4518" s="181">
        <v>917.95063876150209</v>
      </c>
    </row>
    <row r="4519" spans="1:25" x14ac:dyDescent="0.25">
      <c r="A4519" s="178" t="s">
        <v>3452</v>
      </c>
      <c r="B4519" s="178" t="s">
        <v>3932</v>
      </c>
      <c r="C4519" s="178" t="s">
        <v>218</v>
      </c>
      <c r="D4519" s="178" t="s">
        <v>3933</v>
      </c>
      <c r="E4519" s="181">
        <v>7764.1287984466107</v>
      </c>
      <c r="F4519" s="181">
        <v>7750.9773322416186</v>
      </c>
      <c r="G4519" s="181">
        <v>7749.9759269646056</v>
      </c>
      <c r="H4519" s="181">
        <v>7761.8995736166253</v>
      </c>
      <c r="I4519" s="181">
        <v>7783.4359563311</v>
      </c>
      <c r="J4519" s="182">
        <v>7811.8037054821998</v>
      </c>
      <c r="K4519" s="181">
        <v>7845.0206986234034</v>
      </c>
      <c r="L4519" s="181">
        <v>7881.7792910201506</v>
      </c>
      <c r="M4519" s="181">
        <v>7920.8782675933253</v>
      </c>
      <c r="N4519" s="181">
        <v>7961.2514563266095</v>
      </c>
      <c r="O4519" s="181">
        <v>8002.2570569899799</v>
      </c>
      <c r="P4519" s="181">
        <v>8043.8227512414296</v>
      </c>
      <c r="Q4519" s="181">
        <v>8085.9945670084571</v>
      </c>
      <c r="R4519" s="181">
        <v>8128.4067867022786</v>
      </c>
      <c r="S4519" s="181">
        <v>8170.9650594601453</v>
      </c>
      <c r="T4519" s="181">
        <v>8213.7480619648413</v>
      </c>
      <c r="U4519" s="181">
        <v>8255.9870403908135</v>
      </c>
      <c r="V4519" s="181">
        <v>8296.8461022696447</v>
      </c>
      <c r="W4519" s="181">
        <v>8336.4609599742926</v>
      </c>
      <c r="X4519" s="181">
        <v>8374.9766166934533</v>
      </c>
      <c r="Y4519" s="181">
        <v>8412.3706425950841</v>
      </c>
    </row>
    <row r="4520" spans="1:25" x14ac:dyDescent="0.25">
      <c r="A4520" s="178" t="s">
        <v>3452</v>
      </c>
      <c r="B4520" s="178" t="s">
        <v>3932</v>
      </c>
      <c r="C4520" s="178" t="s">
        <v>240</v>
      </c>
      <c r="D4520" s="178" t="s">
        <v>241</v>
      </c>
      <c r="E4520" s="181">
        <v>171.33503719151852</v>
      </c>
      <c r="F4520" s="181">
        <v>172.53483375232381</v>
      </c>
      <c r="G4520" s="181">
        <v>174.01534521994157</v>
      </c>
      <c r="H4520" s="181">
        <v>175.80130083461475</v>
      </c>
      <c r="I4520" s="181">
        <v>177.82478497313727</v>
      </c>
      <c r="J4520" s="182">
        <v>180.02761530440151</v>
      </c>
      <c r="K4520" s="181">
        <v>182.36805727576041</v>
      </c>
      <c r="L4520" s="181">
        <v>184.81866049714404</v>
      </c>
      <c r="M4520" s="181">
        <v>187.35347760521256</v>
      </c>
      <c r="N4520" s="181">
        <v>189.94883410800077</v>
      </c>
      <c r="O4520" s="181">
        <v>192.59041102083305</v>
      </c>
      <c r="P4520" s="181">
        <v>195.27719360818767</v>
      </c>
      <c r="Q4520" s="181">
        <v>198.01101459568019</v>
      </c>
      <c r="R4520" s="181">
        <v>200.78358515965607</v>
      </c>
      <c r="S4520" s="181">
        <v>203.59307377963736</v>
      </c>
      <c r="T4520" s="181">
        <v>206.44192240007231</v>
      </c>
      <c r="U4520" s="181">
        <v>209.31116282639081</v>
      </c>
      <c r="V4520" s="181">
        <v>212.17943729718397</v>
      </c>
      <c r="W4520" s="181">
        <v>215.04970470776061</v>
      </c>
      <c r="X4520" s="181">
        <v>217.92527565062949</v>
      </c>
      <c r="Y4520" s="181">
        <v>220.80518681993513</v>
      </c>
    </row>
    <row r="4521" spans="1:25" x14ac:dyDescent="0.25">
      <c r="A4521" s="178" t="s">
        <v>3452</v>
      </c>
      <c r="B4521" s="178" t="s">
        <v>3934</v>
      </c>
      <c r="C4521" s="178" t="s">
        <v>565</v>
      </c>
      <c r="D4521" s="178" t="s">
        <v>566</v>
      </c>
      <c r="E4521" s="181">
        <v>358.90817235715173</v>
      </c>
      <c r="F4521" s="181">
        <v>368.79858018007792</v>
      </c>
      <c r="G4521" s="181">
        <v>376.40031889866634</v>
      </c>
      <c r="H4521" s="181">
        <v>382.26005414051525</v>
      </c>
      <c r="I4521" s="181">
        <v>386.70827464339408</v>
      </c>
      <c r="J4521" s="182">
        <v>390.02233921374454</v>
      </c>
      <c r="K4521" s="181">
        <v>392.43774306538239</v>
      </c>
      <c r="L4521" s="181">
        <v>394.14667832428989</v>
      </c>
      <c r="M4521" s="181">
        <v>395.29389535427384</v>
      </c>
      <c r="N4521" s="181">
        <v>395.97228698173114</v>
      </c>
      <c r="O4521" s="181">
        <v>396.26065401209576</v>
      </c>
      <c r="P4521" s="181">
        <v>396.23926469681521</v>
      </c>
      <c r="Q4521" s="181">
        <v>395.97239334509237</v>
      </c>
      <c r="R4521" s="181">
        <v>395.49039950683505</v>
      </c>
      <c r="S4521" s="181">
        <v>394.8226014303778</v>
      </c>
      <c r="T4521" s="181">
        <v>394.04132082163704</v>
      </c>
      <c r="U4521" s="181">
        <v>393.18165990735764</v>
      </c>
      <c r="V4521" s="181">
        <v>392.22516119334603</v>
      </c>
      <c r="W4521" s="181">
        <v>391.18218905715548</v>
      </c>
      <c r="X4521" s="181">
        <v>390.06762393134579</v>
      </c>
      <c r="Y4521" s="181">
        <v>388.9401167443159</v>
      </c>
    </row>
    <row r="4522" spans="1:25" x14ac:dyDescent="0.25">
      <c r="A4522" s="178" t="s">
        <v>3452</v>
      </c>
      <c r="B4522" s="178" t="s">
        <v>3935</v>
      </c>
      <c r="C4522" s="178" t="s">
        <v>565</v>
      </c>
      <c r="D4522" s="178" t="s">
        <v>566</v>
      </c>
      <c r="E4522" s="181">
        <v>456.59977903140339</v>
      </c>
      <c r="F4522" s="181">
        <v>459.52309277738641</v>
      </c>
      <c r="G4522" s="181">
        <v>461.19145507411082</v>
      </c>
      <c r="H4522" s="181">
        <v>462.04881387782785</v>
      </c>
      <c r="I4522" s="181">
        <v>462.2875104896433</v>
      </c>
      <c r="J4522" s="182">
        <v>462.044361941744</v>
      </c>
      <c r="K4522" s="181">
        <v>461.43662261726138</v>
      </c>
      <c r="L4522" s="181">
        <v>460.56650579982568</v>
      </c>
      <c r="M4522" s="181">
        <v>459.53211583250334</v>
      </c>
      <c r="N4522" s="181">
        <v>458.38263799662957</v>
      </c>
      <c r="O4522" s="181">
        <v>457.16755013516553</v>
      </c>
      <c r="P4522" s="181">
        <v>455.94339318803412</v>
      </c>
      <c r="Q4522" s="181">
        <v>454.76462883805777</v>
      </c>
      <c r="R4522" s="181">
        <v>453.66021351960222</v>
      </c>
      <c r="S4522" s="181">
        <v>452.66955334537181</v>
      </c>
      <c r="T4522" s="181">
        <v>451.71064708262787</v>
      </c>
      <c r="U4522" s="181">
        <v>450.75791944494711</v>
      </c>
      <c r="V4522" s="181">
        <v>449.89192033056668</v>
      </c>
      <c r="W4522" s="181">
        <v>449.12554930335295</v>
      </c>
      <c r="X4522" s="181">
        <v>448.46380830572269</v>
      </c>
      <c r="Y4522" s="181">
        <v>447.77110563127195</v>
      </c>
    </row>
    <row r="4523" spans="1:25" x14ac:dyDescent="0.25">
      <c r="A4523" s="178" t="s">
        <v>3452</v>
      </c>
      <c r="B4523" s="178" t="s">
        <v>3936</v>
      </c>
      <c r="C4523" s="178" t="s">
        <v>565</v>
      </c>
      <c r="D4523" s="178" t="s">
        <v>566</v>
      </c>
      <c r="E4523" s="181">
        <v>473.47133709116105</v>
      </c>
      <c r="F4523" s="181">
        <v>474.97384424795757</v>
      </c>
      <c r="G4523" s="181">
        <v>476.47831592388769</v>
      </c>
      <c r="H4523" s="181">
        <v>478.18110438801256</v>
      </c>
      <c r="I4523" s="181">
        <v>479.99310524589924</v>
      </c>
      <c r="J4523" s="182">
        <v>481.83820077413878</v>
      </c>
      <c r="K4523" s="181">
        <v>483.66660640843315</v>
      </c>
      <c r="L4523" s="181">
        <v>485.4502483086672</v>
      </c>
      <c r="M4523" s="181">
        <v>487.1523040735093</v>
      </c>
      <c r="N4523" s="181">
        <v>488.73804493003172</v>
      </c>
      <c r="O4523" s="181">
        <v>490.19194854622754</v>
      </c>
      <c r="P4523" s="181">
        <v>491.5214574921315</v>
      </c>
      <c r="Q4523" s="181">
        <v>492.72591845075601</v>
      </c>
      <c r="R4523" s="181">
        <v>493.77499296134681</v>
      </c>
      <c r="S4523" s="181">
        <v>494.68230176839018</v>
      </c>
      <c r="T4523" s="181">
        <v>495.56628922229953</v>
      </c>
      <c r="U4523" s="181">
        <v>496.40156668754281</v>
      </c>
      <c r="V4523" s="181">
        <v>497.07049095011075</v>
      </c>
      <c r="W4523" s="181">
        <v>497.59294995769102</v>
      </c>
      <c r="X4523" s="181">
        <v>498.01721590094479</v>
      </c>
      <c r="Y4523" s="181">
        <v>498.47631757096212</v>
      </c>
    </row>
    <row r="4524" spans="1:25" x14ac:dyDescent="0.25">
      <c r="A4524" s="178" t="s">
        <v>3452</v>
      </c>
      <c r="B4524" s="178" t="s">
        <v>3937</v>
      </c>
      <c r="C4524" s="178" t="s">
        <v>565</v>
      </c>
      <c r="D4524" s="178" t="s">
        <v>566</v>
      </c>
      <c r="E4524" s="181">
        <v>1668.8696371325539</v>
      </c>
      <c r="F4524" s="181">
        <v>1727.5793842198684</v>
      </c>
      <c r="G4524" s="181">
        <v>1775.402496653069</v>
      </c>
      <c r="H4524" s="181">
        <v>1815.8305057731018</v>
      </c>
      <c r="I4524" s="181">
        <v>1850.4819263294091</v>
      </c>
      <c r="J4524" s="182">
        <v>1880.5211268775392</v>
      </c>
      <c r="K4524" s="181">
        <v>1906.8731915110905</v>
      </c>
      <c r="L4524" s="181">
        <v>1930.2755269777647</v>
      </c>
      <c r="M4524" s="181">
        <v>1951.2213616957929</v>
      </c>
      <c r="N4524" s="181">
        <v>1970.0661786293372</v>
      </c>
      <c r="O4524" s="181">
        <v>1987.1067095065891</v>
      </c>
      <c r="P4524" s="181">
        <v>2002.6534578056353</v>
      </c>
      <c r="Q4524" s="181">
        <v>2016.9575249332347</v>
      </c>
      <c r="R4524" s="181">
        <v>2030.104716274848</v>
      </c>
      <c r="S4524" s="181">
        <v>2042.2492125962394</v>
      </c>
      <c r="T4524" s="181">
        <v>2053.5274826941691</v>
      </c>
      <c r="U4524" s="181">
        <v>2063.9958477907594</v>
      </c>
      <c r="V4524" s="181">
        <v>2073.714445241309</v>
      </c>
      <c r="W4524" s="181">
        <v>2082.7763506245624</v>
      </c>
      <c r="X4524" s="181">
        <v>2091.2923558459679</v>
      </c>
      <c r="Y4524" s="181">
        <v>2099.2701721405442</v>
      </c>
    </row>
    <row r="4525" spans="1:25" x14ac:dyDescent="0.25">
      <c r="A4525" s="178" t="s">
        <v>3452</v>
      </c>
      <c r="B4525" s="178" t="s">
        <v>3938</v>
      </c>
      <c r="C4525" s="178" t="s">
        <v>565</v>
      </c>
      <c r="D4525" s="178" t="s">
        <v>566</v>
      </c>
      <c r="E4525" s="181">
        <v>6653.3999972157053</v>
      </c>
      <c r="F4525" s="181">
        <v>6641.1601441569474</v>
      </c>
      <c r="G4525" s="181">
        <v>6633.9094585487737</v>
      </c>
      <c r="H4525" s="181">
        <v>6633.6815859434118</v>
      </c>
      <c r="I4525" s="181">
        <v>6638.7926073406989</v>
      </c>
      <c r="J4525" s="182">
        <v>6647.7838027312209</v>
      </c>
      <c r="K4525" s="181">
        <v>6659.6569021553269</v>
      </c>
      <c r="L4525" s="181">
        <v>6673.7255558315255</v>
      </c>
      <c r="M4525" s="181">
        <v>6689.2414854270937</v>
      </c>
      <c r="N4525" s="181">
        <v>6705.5909938341056</v>
      </c>
      <c r="O4525" s="181">
        <v>6722.3708901639757</v>
      </c>
      <c r="P4525" s="181">
        <v>6739.5078334274813</v>
      </c>
      <c r="Q4525" s="181">
        <v>6756.9259817098591</v>
      </c>
      <c r="R4525" s="181">
        <v>6774.1586138186494</v>
      </c>
      <c r="S4525" s="181">
        <v>6790.9718451740837</v>
      </c>
      <c r="T4525" s="181">
        <v>6807.2600628388636</v>
      </c>
      <c r="U4525" s="181">
        <v>6822.9689924300565</v>
      </c>
      <c r="V4525" s="181">
        <v>6837.9857632308476</v>
      </c>
      <c r="W4525" s="181">
        <v>6852.1364535250032</v>
      </c>
      <c r="X4525" s="181">
        <v>6865.3031176100512</v>
      </c>
      <c r="Y4525" s="181">
        <v>6877.222392790115</v>
      </c>
    </row>
    <row r="4526" spans="1:25" x14ac:dyDescent="0.25">
      <c r="A4526" s="178" t="s">
        <v>3452</v>
      </c>
      <c r="B4526" s="178" t="s">
        <v>3939</v>
      </c>
      <c r="C4526" s="178" t="s">
        <v>218</v>
      </c>
      <c r="D4526" s="178" t="s">
        <v>3940</v>
      </c>
      <c r="E4526" s="181">
        <v>4938.88638344019</v>
      </c>
      <c r="F4526" s="181">
        <v>5012.0896302794536</v>
      </c>
      <c r="G4526" s="181">
        <v>5079.0997939499239</v>
      </c>
      <c r="H4526" s="181">
        <v>5144.7158996754861</v>
      </c>
      <c r="I4526" s="181">
        <v>5209.4395804284522</v>
      </c>
      <c r="J4526" s="182">
        <v>5273.3277915045946</v>
      </c>
      <c r="K4526" s="181">
        <v>5336.3611427868082</v>
      </c>
      <c r="L4526" s="181">
        <v>5398.5000746564956</v>
      </c>
      <c r="M4526" s="181">
        <v>5459.4569139035684</v>
      </c>
      <c r="N4526" s="181">
        <v>5518.9289074369062</v>
      </c>
      <c r="O4526" s="181">
        <v>5576.661999195112</v>
      </c>
      <c r="P4526" s="181">
        <v>5632.649209010613</v>
      </c>
      <c r="Q4526" s="181">
        <v>5686.9060511508733</v>
      </c>
      <c r="R4526" s="181">
        <v>5739.1342421064464</v>
      </c>
      <c r="S4526" s="181">
        <v>5789.2285360245232</v>
      </c>
      <c r="T4526" s="181">
        <v>5836.9394505950959</v>
      </c>
      <c r="U4526" s="181">
        <v>5882.0477295522687</v>
      </c>
      <c r="V4526" s="181">
        <v>5924.5377975196825</v>
      </c>
      <c r="W4526" s="181">
        <v>5964.4351204463574</v>
      </c>
      <c r="X4526" s="181">
        <v>6001.7796382905826</v>
      </c>
      <c r="Y4526" s="181">
        <v>6036.2242170142918</v>
      </c>
    </row>
    <row r="4527" spans="1:25" x14ac:dyDescent="0.25">
      <c r="A4527" s="178" t="s">
        <v>3452</v>
      </c>
      <c r="B4527" s="178" t="s">
        <v>3939</v>
      </c>
      <c r="C4527" s="178" t="s">
        <v>503</v>
      </c>
      <c r="D4527" s="178" t="s">
        <v>3941</v>
      </c>
      <c r="E4527" s="181">
        <v>1613.7358475764609</v>
      </c>
      <c r="F4527" s="181">
        <v>1679.8150701052011</v>
      </c>
      <c r="G4527" s="181">
        <v>1746.0980348933761</v>
      </c>
      <c r="H4527" s="181">
        <v>1814.1889118376641</v>
      </c>
      <c r="I4527" s="181">
        <v>1884.3056474108241</v>
      </c>
      <c r="J4527" s="182">
        <v>1956.5202432116455</v>
      </c>
      <c r="K4527" s="181">
        <v>2030.878884482695</v>
      </c>
      <c r="L4527" s="181">
        <v>2107.4202850756856</v>
      </c>
      <c r="M4527" s="181">
        <v>2186.0833703842432</v>
      </c>
      <c r="N4527" s="181">
        <v>2266.7901181843545</v>
      </c>
      <c r="O4527" s="181">
        <v>2349.4708826081796</v>
      </c>
      <c r="P4527" s="181">
        <v>2434.1519358848532</v>
      </c>
      <c r="Q4527" s="181">
        <v>2520.8689249999325</v>
      </c>
      <c r="R4527" s="181">
        <v>2609.5151805829514</v>
      </c>
      <c r="S4527" s="181">
        <v>2700.0597314667825</v>
      </c>
      <c r="T4527" s="181">
        <v>2792.3965915279982</v>
      </c>
      <c r="U4527" s="181">
        <v>2886.4210867916017</v>
      </c>
      <c r="V4527" s="181">
        <v>2982.118193064186</v>
      </c>
      <c r="W4527" s="181">
        <v>3079.4909338857506</v>
      </c>
      <c r="X4527" s="181">
        <v>3178.5488488743754</v>
      </c>
      <c r="Y4527" s="181">
        <v>3279.0907878188245</v>
      </c>
    </row>
    <row r="4528" spans="1:25" x14ac:dyDescent="0.25">
      <c r="A4528" s="178" t="s">
        <v>3452</v>
      </c>
      <c r="B4528" s="178" t="s">
        <v>3939</v>
      </c>
      <c r="C4528" s="178" t="s">
        <v>240</v>
      </c>
      <c r="D4528" s="178" t="s">
        <v>241</v>
      </c>
      <c r="E4528" s="181">
        <v>8787.0257122763651</v>
      </c>
      <c r="F4528" s="181">
        <v>8807.0825311826266</v>
      </c>
      <c r="G4528" s="181">
        <v>8814.7197694677998</v>
      </c>
      <c r="H4528" s="181">
        <v>8818.6022417838321</v>
      </c>
      <c r="I4528" s="181">
        <v>8819.7025232795604</v>
      </c>
      <c r="J4528" s="182">
        <v>8818.204622403855</v>
      </c>
      <c r="K4528" s="181">
        <v>8814.1594793433942</v>
      </c>
      <c r="L4528" s="181">
        <v>8807.5845578418448</v>
      </c>
      <c r="M4528" s="181">
        <v>8798.098519619085</v>
      </c>
      <c r="N4528" s="181">
        <v>8785.3165433192335</v>
      </c>
      <c r="O4528" s="181">
        <v>8768.9513588521004</v>
      </c>
      <c r="P4528" s="181">
        <v>8749.1159918765825</v>
      </c>
      <c r="Q4528" s="181">
        <v>8725.9552463333403</v>
      </c>
      <c r="R4528" s="181">
        <v>8699.133937572009</v>
      </c>
      <c r="S4528" s="181">
        <v>8668.6247817359144</v>
      </c>
      <c r="T4528" s="181">
        <v>8634.1913238875404</v>
      </c>
      <c r="U4528" s="181">
        <v>8595.655625107569</v>
      </c>
      <c r="V4528" s="181">
        <v>8553.1455004444342</v>
      </c>
      <c r="W4528" s="181">
        <v>8506.8443918558969</v>
      </c>
      <c r="X4528" s="181">
        <v>8456.9504722053807</v>
      </c>
      <c r="Y4528" s="181">
        <v>8403.1165755619477</v>
      </c>
    </row>
    <row r="4529" spans="1:25" x14ac:dyDescent="0.25">
      <c r="A4529" s="178" t="s">
        <v>3452</v>
      </c>
      <c r="B4529" s="178" t="s">
        <v>3942</v>
      </c>
      <c r="C4529" s="178" t="s">
        <v>565</v>
      </c>
      <c r="D4529" s="178" t="s">
        <v>566</v>
      </c>
      <c r="E4529" s="181">
        <v>2052.7965250346533</v>
      </c>
      <c r="F4529" s="181">
        <v>2050.5150232997453</v>
      </c>
      <c r="G4529" s="181">
        <v>2051.5364918463902</v>
      </c>
      <c r="H4529" s="181">
        <v>2056.4969374532702</v>
      </c>
      <c r="I4529" s="181">
        <v>2064.668781442042</v>
      </c>
      <c r="J4529" s="182">
        <v>2075.4294138412465</v>
      </c>
      <c r="K4529" s="181">
        <v>2088.3203064160357</v>
      </c>
      <c r="L4529" s="181">
        <v>2103.0332756728958</v>
      </c>
      <c r="M4529" s="181">
        <v>2119.2693400016806</v>
      </c>
      <c r="N4529" s="181">
        <v>2136.7761591784583</v>
      </c>
      <c r="O4529" s="181">
        <v>2155.3580210012724</v>
      </c>
      <c r="P4529" s="181">
        <v>2174.9523789316218</v>
      </c>
      <c r="Q4529" s="181">
        <v>2195.5216674010048</v>
      </c>
      <c r="R4529" s="181">
        <v>2216.9030683070246</v>
      </c>
      <c r="S4529" s="181">
        <v>2239.0083636709523</v>
      </c>
      <c r="T4529" s="181">
        <v>2261.7743002048355</v>
      </c>
      <c r="U4529" s="181">
        <v>2284.7569065056209</v>
      </c>
      <c r="V4529" s="181">
        <v>2307.5346183089996</v>
      </c>
      <c r="W4529" s="181">
        <v>2330.1063511293123</v>
      </c>
      <c r="X4529" s="181">
        <v>2352.4706832023066</v>
      </c>
      <c r="Y4529" s="181">
        <v>2374.5297640173985</v>
      </c>
    </row>
    <row r="4530" spans="1:25" x14ac:dyDescent="0.25">
      <c r="A4530" s="178" t="s">
        <v>3452</v>
      </c>
      <c r="B4530" s="178" t="s">
        <v>3943</v>
      </c>
      <c r="C4530" s="178" t="s">
        <v>565</v>
      </c>
      <c r="D4530" s="178" t="s">
        <v>566</v>
      </c>
      <c r="E4530" s="181">
        <v>3418.390861951948</v>
      </c>
      <c r="F4530" s="181">
        <v>3434.4340556693514</v>
      </c>
      <c r="G4530" s="181">
        <v>3446.0903661904267</v>
      </c>
      <c r="H4530" s="181">
        <v>3456.1411520208017</v>
      </c>
      <c r="I4530" s="181">
        <v>3464.9242187171094</v>
      </c>
      <c r="J4530" s="182">
        <v>3472.5389588997623</v>
      </c>
      <c r="K4530" s="181">
        <v>3479.0963340731137</v>
      </c>
      <c r="L4530" s="181">
        <v>3484.7114164315672</v>
      </c>
      <c r="M4530" s="181">
        <v>3489.3550700598898</v>
      </c>
      <c r="N4530" s="181">
        <v>3492.9711988243962</v>
      </c>
      <c r="O4530" s="181">
        <v>3495.5568514690076</v>
      </c>
      <c r="P4530" s="181">
        <v>3497.2824374437641</v>
      </c>
      <c r="Q4530" s="181">
        <v>3498.3275840113147</v>
      </c>
      <c r="R4530" s="181">
        <v>3498.658494911454</v>
      </c>
      <c r="S4530" s="181">
        <v>3498.3330405492402</v>
      </c>
      <c r="T4530" s="181">
        <v>3497.2942562165335</v>
      </c>
      <c r="U4530" s="181">
        <v>3495.5828778374212</v>
      </c>
      <c r="V4530" s="181">
        <v>3493.3830063690457</v>
      </c>
      <c r="W4530" s="181">
        <v>3490.7859830280377</v>
      </c>
      <c r="X4530" s="181">
        <v>3487.874504416297</v>
      </c>
      <c r="Y4530" s="181">
        <v>3484.4763823732073</v>
      </c>
    </row>
    <row r="4531" spans="1:25" x14ac:dyDescent="0.25">
      <c r="A4531" s="178" t="s">
        <v>3452</v>
      </c>
      <c r="B4531" s="178" t="s">
        <v>3944</v>
      </c>
      <c r="C4531" s="178" t="s">
        <v>565</v>
      </c>
      <c r="D4531" s="178" t="s">
        <v>566</v>
      </c>
      <c r="E4531" s="181">
        <v>12582.668667092003</v>
      </c>
      <c r="F4531" s="181">
        <v>12541.01201875305</v>
      </c>
      <c r="G4531" s="181">
        <v>12525.030869257325</v>
      </c>
      <c r="H4531" s="181">
        <v>12536.986594759561</v>
      </c>
      <c r="I4531" s="181">
        <v>12571.448632336218</v>
      </c>
      <c r="J4531" s="182">
        <v>12623.997174174274</v>
      </c>
      <c r="K4531" s="181">
        <v>12691.359351258232</v>
      </c>
      <c r="L4531" s="181">
        <v>12771.353330626316</v>
      </c>
      <c r="M4531" s="181">
        <v>12861.883761398749</v>
      </c>
      <c r="N4531" s="181">
        <v>12961.251934851634</v>
      </c>
      <c r="O4531" s="181">
        <v>13068.366839479273</v>
      </c>
      <c r="P4531" s="181">
        <v>13182.961627616338</v>
      </c>
      <c r="Q4531" s="181">
        <v>13304.951181661796</v>
      </c>
      <c r="R4531" s="181">
        <v>13433.569872293278</v>
      </c>
      <c r="S4531" s="181">
        <v>13568.708943242646</v>
      </c>
      <c r="T4531" s="181">
        <v>13710.770747003302</v>
      </c>
      <c r="U4531" s="181">
        <v>13856.390166540841</v>
      </c>
      <c r="V4531" s="181">
        <v>14001.881635551517</v>
      </c>
      <c r="W4531" s="181">
        <v>14147.486002541627</v>
      </c>
      <c r="X4531" s="181">
        <v>14293.515808930904</v>
      </c>
      <c r="Y4531" s="181">
        <v>14440.044698344294</v>
      </c>
    </row>
    <row r="4532" spans="1:25" x14ac:dyDescent="0.25">
      <c r="A4532" s="178" t="s">
        <v>3452</v>
      </c>
      <c r="B4532" s="178" t="s">
        <v>3945</v>
      </c>
      <c r="C4532" s="178" t="s">
        <v>565</v>
      </c>
      <c r="D4532" s="178" t="s">
        <v>566</v>
      </c>
      <c r="E4532" s="181">
        <v>1066.8142385794097</v>
      </c>
      <c r="F4532" s="181">
        <v>1096.4335080712319</v>
      </c>
      <c r="G4532" s="181">
        <v>1116.0314728536264</v>
      </c>
      <c r="H4532" s="181">
        <v>1128.0812480555687</v>
      </c>
      <c r="I4532" s="181">
        <v>1134.3088083472294</v>
      </c>
      <c r="J4532" s="182">
        <v>1136.1387057616362</v>
      </c>
      <c r="K4532" s="181">
        <v>1134.7202887681894</v>
      </c>
      <c r="L4532" s="181">
        <v>1130.9531215790018</v>
      </c>
      <c r="M4532" s="181">
        <v>1125.4787032947515</v>
      </c>
      <c r="N4532" s="181">
        <v>1118.826512842423</v>
      </c>
      <c r="O4532" s="181">
        <v>1111.3875532259044</v>
      </c>
      <c r="P4532" s="181">
        <v>1103.4932828351984</v>
      </c>
      <c r="Q4532" s="181">
        <v>1095.392084697872</v>
      </c>
      <c r="R4532" s="181">
        <v>1087.2021409659069</v>
      </c>
      <c r="S4532" s="181">
        <v>1079.0573593720405</v>
      </c>
      <c r="T4532" s="181">
        <v>1071.1739402795947</v>
      </c>
      <c r="U4532" s="181">
        <v>1063.5763752857526</v>
      </c>
      <c r="V4532" s="181">
        <v>1056.1509059349794</v>
      </c>
      <c r="W4532" s="181">
        <v>1048.9292376751721</v>
      </c>
      <c r="X4532" s="181">
        <v>1041.9460907558137</v>
      </c>
      <c r="Y4532" s="181">
        <v>1035.3270586431502</v>
      </c>
    </row>
    <row r="4533" spans="1:25" x14ac:dyDescent="0.25">
      <c r="A4533" s="178" t="s">
        <v>3452</v>
      </c>
      <c r="B4533" s="178" t="s">
        <v>3946</v>
      </c>
      <c r="C4533" s="178" t="s">
        <v>218</v>
      </c>
      <c r="D4533" s="178" t="s">
        <v>3947</v>
      </c>
      <c r="E4533" s="181">
        <v>3677.5363639477127</v>
      </c>
      <c r="F4533" s="181">
        <v>3723.523475267622</v>
      </c>
      <c r="G4533" s="181">
        <v>3759.4055536147544</v>
      </c>
      <c r="H4533" s="181">
        <v>3789.5546413755173</v>
      </c>
      <c r="I4533" s="181">
        <v>3815.3144699755576</v>
      </c>
      <c r="J4533" s="182">
        <v>3837.563508932365</v>
      </c>
      <c r="K4533" s="181">
        <v>3857.0197958306335</v>
      </c>
      <c r="L4533" s="181">
        <v>3874.26703928592</v>
      </c>
      <c r="M4533" s="181">
        <v>3889.624324354535</v>
      </c>
      <c r="N4533" s="181">
        <v>3903.2600732839942</v>
      </c>
      <c r="O4533" s="181">
        <v>3915.3114520018166</v>
      </c>
      <c r="P4533" s="181">
        <v>3926.053486685486</v>
      </c>
      <c r="Q4533" s="181">
        <v>3935.7110866988528</v>
      </c>
      <c r="R4533" s="181">
        <v>3944.2340433792065</v>
      </c>
      <c r="S4533" s="181">
        <v>3951.6393683707747</v>
      </c>
      <c r="T4533" s="181">
        <v>3957.9431889238822</v>
      </c>
      <c r="U4533" s="181">
        <v>3963.2749929596312</v>
      </c>
      <c r="V4533" s="181">
        <v>3967.7556172036834</v>
      </c>
      <c r="W4533" s="181">
        <v>3971.3723123842997</v>
      </c>
      <c r="X4533" s="181">
        <v>3974.1300690544535</v>
      </c>
      <c r="Y4533" s="181">
        <v>3975.9083083192127</v>
      </c>
    </row>
    <row r="4534" spans="1:25" x14ac:dyDescent="0.25">
      <c r="A4534" s="178" t="s">
        <v>3452</v>
      </c>
      <c r="B4534" s="178" t="s">
        <v>3946</v>
      </c>
      <c r="C4534" s="178" t="s">
        <v>240</v>
      </c>
      <c r="D4534" s="178" t="s">
        <v>241</v>
      </c>
      <c r="E4534" s="181">
        <v>614.27875105763792</v>
      </c>
      <c r="F4534" s="181">
        <v>626.9467026653524</v>
      </c>
      <c r="G4534" s="181">
        <v>638.06322495003633</v>
      </c>
      <c r="H4534" s="181">
        <v>648.3368685065501</v>
      </c>
      <c r="I4534" s="181">
        <v>657.97727555275389</v>
      </c>
      <c r="J4534" s="182">
        <v>667.12027589104275</v>
      </c>
      <c r="K4534" s="181">
        <v>675.87820505462355</v>
      </c>
      <c r="L4534" s="181">
        <v>684.34348251492884</v>
      </c>
      <c r="M4534" s="181">
        <v>692.56453884404414</v>
      </c>
      <c r="N4534" s="181">
        <v>700.56444467403958</v>
      </c>
      <c r="O4534" s="181">
        <v>708.36146442464155</v>
      </c>
      <c r="P4534" s="181">
        <v>715.99968941508769</v>
      </c>
      <c r="Q4534" s="181">
        <v>723.51550367484936</v>
      </c>
      <c r="R4534" s="181">
        <v>730.89555107624062</v>
      </c>
      <c r="S4534" s="181">
        <v>738.13866348092756</v>
      </c>
      <c r="T4534" s="181">
        <v>745.2435336614268</v>
      </c>
      <c r="U4534" s="181">
        <v>752.23039338144827</v>
      </c>
      <c r="V4534" s="181">
        <v>759.11853328895813</v>
      </c>
      <c r="W4534" s="181">
        <v>765.90215694715891</v>
      </c>
      <c r="X4534" s="181">
        <v>772.57878008443402</v>
      </c>
      <c r="Y4534" s="181">
        <v>779.1212834981593</v>
      </c>
    </row>
    <row r="4535" spans="1:25" x14ac:dyDescent="0.25">
      <c r="A4535" s="178" t="s">
        <v>3452</v>
      </c>
      <c r="B4535" s="178" t="s">
        <v>3948</v>
      </c>
      <c r="C4535" s="178" t="s">
        <v>565</v>
      </c>
      <c r="D4535" s="178" t="s">
        <v>566</v>
      </c>
      <c r="E4535" s="181">
        <v>3988.9897927595725</v>
      </c>
      <c r="F4535" s="181">
        <v>4014.4050212507432</v>
      </c>
      <c r="G4535" s="181">
        <v>4035.3521400781733</v>
      </c>
      <c r="H4535" s="181">
        <v>4055.147650535836</v>
      </c>
      <c r="I4535" s="181">
        <v>4074.1091531530265</v>
      </c>
      <c r="J4535" s="182">
        <v>4092.2727426279585</v>
      </c>
      <c r="K4535" s="181">
        <v>4109.6834839067742</v>
      </c>
      <c r="L4535" s="181">
        <v>4126.4080925748167</v>
      </c>
      <c r="M4535" s="181">
        <v>4142.3554568153722</v>
      </c>
      <c r="N4535" s="181">
        <v>4157.4289515861565</v>
      </c>
      <c r="O4535" s="181">
        <v>4171.5874149321517</v>
      </c>
      <c r="P4535" s="181">
        <v>4184.979263853621</v>
      </c>
      <c r="Q4535" s="181">
        <v>4197.7515037913527</v>
      </c>
      <c r="R4535" s="181">
        <v>4209.8007878213912</v>
      </c>
      <c r="S4535" s="181">
        <v>4221.1451791392456</v>
      </c>
      <c r="T4535" s="181">
        <v>4231.7378981105985</v>
      </c>
      <c r="U4535" s="181">
        <v>4241.5030106961249</v>
      </c>
      <c r="V4535" s="181">
        <v>4250.4521607941688</v>
      </c>
      <c r="W4535" s="181">
        <v>4258.6405860782452</v>
      </c>
      <c r="X4535" s="181">
        <v>4266.129067911128</v>
      </c>
      <c r="Y4535" s="181">
        <v>4272.7526341975172</v>
      </c>
    </row>
    <row r="4536" spans="1:25" x14ac:dyDescent="0.25">
      <c r="A4536" s="178" t="s">
        <v>3452</v>
      </c>
      <c r="B4536" s="178" t="s">
        <v>3949</v>
      </c>
      <c r="C4536" s="178" t="s">
        <v>565</v>
      </c>
      <c r="D4536" s="178" t="s">
        <v>566</v>
      </c>
      <c r="E4536" s="181">
        <v>3232.0879973850606</v>
      </c>
      <c r="F4536" s="181">
        <v>3216.7614145644397</v>
      </c>
      <c r="G4536" s="181">
        <v>3207.9804587848348</v>
      </c>
      <c r="H4536" s="181">
        <v>3206.2410570691891</v>
      </c>
      <c r="I4536" s="181">
        <v>3210.0352324062796</v>
      </c>
      <c r="J4536" s="182">
        <v>3218.0865639701833</v>
      </c>
      <c r="K4536" s="181">
        <v>3229.4718693006421</v>
      </c>
      <c r="L4536" s="181">
        <v>3243.5332676174521</v>
      </c>
      <c r="M4536" s="181">
        <v>3259.6313032548837</v>
      </c>
      <c r="N4536" s="181">
        <v>3277.1953424656422</v>
      </c>
      <c r="O4536" s="181">
        <v>3295.7582721403551</v>
      </c>
      <c r="P4536" s="181">
        <v>3315.0732744767724</v>
      </c>
      <c r="Q4536" s="181">
        <v>3334.9354462140182</v>
      </c>
      <c r="R4536" s="181">
        <v>3354.9553232225217</v>
      </c>
      <c r="S4536" s="181">
        <v>3374.8225063758109</v>
      </c>
      <c r="T4536" s="181">
        <v>3394.2221166805261</v>
      </c>
      <c r="U4536" s="181">
        <v>3413.0136981514479</v>
      </c>
      <c r="V4536" s="181">
        <v>3431.1197437588248</v>
      </c>
      <c r="W4536" s="181">
        <v>3448.3868573468067</v>
      </c>
      <c r="X4536" s="181">
        <v>3464.672551066943</v>
      </c>
      <c r="Y4536" s="181">
        <v>3479.7235091592784</v>
      </c>
    </row>
    <row r="4537" spans="1:25" x14ac:dyDescent="0.25">
      <c r="A4537" s="178" t="s">
        <v>3452</v>
      </c>
      <c r="B4537" s="178" t="s">
        <v>3950</v>
      </c>
      <c r="C4537" s="178" t="s">
        <v>565</v>
      </c>
      <c r="D4537" s="178" t="s">
        <v>566</v>
      </c>
      <c r="E4537" s="181">
        <v>2794.8994847004801</v>
      </c>
      <c r="F4537" s="181">
        <v>2855.8099705450395</v>
      </c>
      <c r="G4537" s="181">
        <v>2905.2934584017139</v>
      </c>
      <c r="H4537" s="181">
        <v>2947.7030426446622</v>
      </c>
      <c r="I4537" s="181">
        <v>2984.871616583589</v>
      </c>
      <c r="J4537" s="182">
        <v>3018.0722645084575</v>
      </c>
      <c r="K4537" s="181">
        <v>3048.2911867393077</v>
      </c>
      <c r="L4537" s="181">
        <v>3076.3065261497395</v>
      </c>
      <c r="M4537" s="181">
        <v>3102.5866621800124</v>
      </c>
      <c r="N4537" s="181">
        <v>3127.4362067279312</v>
      </c>
      <c r="O4537" s="181">
        <v>3151.0783842372298</v>
      </c>
      <c r="P4537" s="181">
        <v>3173.8094355888379</v>
      </c>
      <c r="Q4537" s="181">
        <v>3195.8814453252453</v>
      </c>
      <c r="R4537" s="181">
        <v>3217.3186094743305</v>
      </c>
      <c r="S4537" s="181">
        <v>3238.2069250621898</v>
      </c>
      <c r="T4537" s="181">
        <v>3258.6613875614903</v>
      </c>
      <c r="U4537" s="181">
        <v>3278.5229986843315</v>
      </c>
      <c r="V4537" s="181">
        <v>3297.6030160399259</v>
      </c>
      <c r="W4537" s="181">
        <v>3315.9903481226147</v>
      </c>
      <c r="X4537" s="181">
        <v>3333.7746653611848</v>
      </c>
      <c r="Y4537" s="181">
        <v>3350.9549104613652</v>
      </c>
    </row>
    <row r="4538" spans="1:25" x14ac:dyDescent="0.25">
      <c r="A4538" s="178" t="s">
        <v>3452</v>
      </c>
      <c r="B4538" s="178" t="s">
        <v>3951</v>
      </c>
      <c r="C4538" s="178" t="s">
        <v>565</v>
      </c>
      <c r="D4538" s="178" t="s">
        <v>566</v>
      </c>
      <c r="E4538" s="181">
        <v>1716.046256026043</v>
      </c>
      <c r="F4538" s="181">
        <v>1733.394517648384</v>
      </c>
      <c r="G4538" s="181">
        <v>1746.8463613271481</v>
      </c>
      <c r="H4538" s="181">
        <v>1757.9281397232169</v>
      </c>
      <c r="I4538" s="181">
        <v>1767.1368241124831</v>
      </c>
      <c r="J4538" s="182">
        <v>1774.7982319966929</v>
      </c>
      <c r="K4538" s="181">
        <v>1781.1833306891381</v>
      </c>
      <c r="L4538" s="181">
        <v>1786.5428148215319</v>
      </c>
      <c r="M4538" s="181">
        <v>1791.069927463757</v>
      </c>
      <c r="N4538" s="181">
        <v>1794.7311806082434</v>
      </c>
      <c r="O4538" s="181">
        <v>1797.5701361814445</v>
      </c>
      <c r="P4538" s="181">
        <v>1799.7217561420323</v>
      </c>
      <c r="Q4538" s="181">
        <v>1801.2932426124653</v>
      </c>
      <c r="R4538" s="181">
        <v>1802.2605330062561</v>
      </c>
      <c r="S4538" s="181">
        <v>1802.6423154459262</v>
      </c>
      <c r="T4538" s="181">
        <v>1802.7613316840195</v>
      </c>
      <c r="U4538" s="181">
        <v>1802.7021395294717</v>
      </c>
      <c r="V4538" s="181">
        <v>1802.2446604340985</v>
      </c>
      <c r="W4538" s="181">
        <v>1801.415034320607</v>
      </c>
      <c r="X4538" s="181">
        <v>1800.2690681708341</v>
      </c>
      <c r="Y4538" s="181">
        <v>1799.1496150809874</v>
      </c>
    </row>
    <row r="4539" spans="1:25" x14ac:dyDescent="0.25">
      <c r="A4539" s="178" t="s">
        <v>3452</v>
      </c>
      <c r="B4539" s="178" t="s">
        <v>3952</v>
      </c>
      <c r="C4539" s="178" t="s">
        <v>565</v>
      </c>
      <c r="D4539" s="178" t="s">
        <v>566</v>
      </c>
      <c r="E4539" s="181">
        <v>3452.5195046717004</v>
      </c>
      <c r="F4539" s="181">
        <v>3491.6497790539552</v>
      </c>
      <c r="G4539" s="181">
        <v>3525.193785336498</v>
      </c>
      <c r="H4539" s="181">
        <v>3556.775368529401</v>
      </c>
      <c r="I4539" s="181">
        <v>3586.9313113907892</v>
      </c>
      <c r="J4539" s="182">
        <v>3615.9191008236494</v>
      </c>
      <c r="K4539" s="181">
        <v>3643.9824995573763</v>
      </c>
      <c r="L4539" s="181">
        <v>3671.3493194608368</v>
      </c>
      <c r="M4539" s="181">
        <v>3698.0262189127898</v>
      </c>
      <c r="N4539" s="181">
        <v>3723.9480106848055</v>
      </c>
      <c r="O4539" s="181">
        <v>3749.0746148597523</v>
      </c>
      <c r="P4539" s="181">
        <v>3773.5116554261126</v>
      </c>
      <c r="Q4539" s="181">
        <v>3797.3251617484661</v>
      </c>
      <c r="R4539" s="181">
        <v>3820.3042734545265</v>
      </c>
      <c r="S4539" s="181">
        <v>3842.3541994532379</v>
      </c>
      <c r="T4539" s="181">
        <v>3863.4201507438897</v>
      </c>
      <c r="U4539" s="181">
        <v>3883.3932329067979</v>
      </c>
      <c r="V4539" s="181">
        <v>3902.1578633282911</v>
      </c>
      <c r="W4539" s="181">
        <v>3919.6607788377864</v>
      </c>
      <c r="X4539" s="181">
        <v>3935.8901514915929</v>
      </c>
      <c r="Y4539" s="181">
        <v>3950.7508143367318</v>
      </c>
    </row>
    <row r="4540" spans="1:25" x14ac:dyDescent="0.25">
      <c r="A4540" s="178" t="s">
        <v>3452</v>
      </c>
      <c r="B4540" s="178" t="s">
        <v>3953</v>
      </c>
      <c r="C4540" s="178" t="s">
        <v>565</v>
      </c>
      <c r="D4540" s="178" t="s">
        <v>566</v>
      </c>
      <c r="E4540" s="181">
        <v>1132.9303252001046</v>
      </c>
      <c r="F4540" s="181">
        <v>1091.5567356145098</v>
      </c>
      <c r="G4540" s="181">
        <v>1059.8071290850289</v>
      </c>
      <c r="H4540" s="181">
        <v>1035.5465975608415</v>
      </c>
      <c r="I4540" s="181">
        <v>1016.7727798319852</v>
      </c>
      <c r="J4540" s="182">
        <v>1002.0703905112456</v>
      </c>
      <c r="K4540" s="181">
        <v>990.43495724496279</v>
      </c>
      <c r="L4540" s="181">
        <v>981.13994511190867</v>
      </c>
      <c r="M4540" s="181">
        <v>973.62170983344095</v>
      </c>
      <c r="N4540" s="181">
        <v>967.46015983678649</v>
      </c>
      <c r="O4540" s="181">
        <v>962.34336564722037</v>
      </c>
      <c r="P4540" s="181">
        <v>958.05957861240836</v>
      </c>
      <c r="Q4540" s="181">
        <v>954.44858507646302</v>
      </c>
      <c r="R4540" s="181">
        <v>951.34804091116939</v>
      </c>
      <c r="S4540" s="181">
        <v>948.66650224168313</v>
      </c>
      <c r="T4540" s="181">
        <v>946.31772718066327</v>
      </c>
      <c r="U4540" s="181">
        <v>944.19107636586909</v>
      </c>
      <c r="V4540" s="181">
        <v>942.20160765199785</v>
      </c>
      <c r="W4540" s="181">
        <v>940.32115802306896</v>
      </c>
      <c r="X4540" s="181">
        <v>938.54158027404105</v>
      </c>
      <c r="Y4540" s="181">
        <v>936.81006725124678</v>
      </c>
    </row>
    <row r="4541" spans="1:25" x14ac:dyDescent="0.25">
      <c r="A4541" s="178" t="s">
        <v>3452</v>
      </c>
      <c r="B4541" s="178" t="s">
        <v>3954</v>
      </c>
      <c r="C4541" s="178" t="s">
        <v>565</v>
      </c>
      <c r="D4541" s="178" t="s">
        <v>566</v>
      </c>
      <c r="E4541" s="181">
        <v>4549.6904405885698</v>
      </c>
      <c r="F4541" s="181">
        <v>4551.2317163120961</v>
      </c>
      <c r="G4541" s="181">
        <v>4547.1489959662977</v>
      </c>
      <c r="H4541" s="181">
        <v>4540.8446224852087</v>
      </c>
      <c r="I4541" s="181">
        <v>4532.9551679723418</v>
      </c>
      <c r="J4541" s="182">
        <v>4523.8109426964893</v>
      </c>
      <c r="K4541" s="181">
        <v>4513.738315915165</v>
      </c>
      <c r="L4541" s="181">
        <v>4503.0653606503547</v>
      </c>
      <c r="M4541" s="181">
        <v>4491.954438048796</v>
      </c>
      <c r="N4541" s="181">
        <v>4480.5319534040646</v>
      </c>
      <c r="O4541" s="181">
        <v>4468.9440740399514</v>
      </c>
      <c r="P4541" s="181">
        <v>4457.5237728508582</v>
      </c>
      <c r="Q4541" s="181">
        <v>4446.5925191202932</v>
      </c>
      <c r="R4541" s="181">
        <v>4436.2002775057172</v>
      </c>
      <c r="S4541" s="181">
        <v>4426.4956053695532</v>
      </c>
      <c r="T4541" s="181">
        <v>4417.556727440935</v>
      </c>
      <c r="U4541" s="181">
        <v>4409.2362283658385</v>
      </c>
      <c r="V4541" s="181">
        <v>4401.4343246854824</v>
      </c>
      <c r="W4541" s="181">
        <v>4394.2257613113688</v>
      </c>
      <c r="X4541" s="181">
        <v>4387.663752442958</v>
      </c>
      <c r="Y4541" s="181">
        <v>4381.5737410818747</v>
      </c>
    </row>
    <row r="4542" spans="1:25" x14ac:dyDescent="0.25">
      <c r="A4542" s="178" t="s">
        <v>3452</v>
      </c>
      <c r="B4542" s="178" t="s">
        <v>3955</v>
      </c>
      <c r="C4542" s="178" t="s">
        <v>503</v>
      </c>
      <c r="D4542" s="178" t="s">
        <v>3956</v>
      </c>
      <c r="E4542" s="181">
        <v>1200.111315406911</v>
      </c>
      <c r="F4542" s="181">
        <v>1252.753057622494</v>
      </c>
      <c r="G4542" s="181">
        <v>1306.5098453554315</v>
      </c>
      <c r="H4542" s="181">
        <v>1362.2283474944909</v>
      </c>
      <c r="I4542" s="181">
        <v>1419.8885289200423</v>
      </c>
      <c r="J4542" s="182">
        <v>1479.4159250010052</v>
      </c>
      <c r="K4542" s="181">
        <v>1540.7552937456471</v>
      </c>
      <c r="L4542" s="181">
        <v>1603.8760931462568</v>
      </c>
      <c r="M4542" s="181">
        <v>1668.6822263177401</v>
      </c>
      <c r="N4542" s="181">
        <v>1735.0748476874105</v>
      </c>
      <c r="O4542" s="181">
        <v>1802.9831939681039</v>
      </c>
      <c r="P4542" s="181">
        <v>1872.4167292828054</v>
      </c>
      <c r="Q4542" s="181">
        <v>1943.3835924892267</v>
      </c>
      <c r="R4542" s="181">
        <v>2015.7752120299626</v>
      </c>
      <c r="S4542" s="181">
        <v>2089.5676535735483</v>
      </c>
      <c r="T4542" s="181">
        <v>2164.8251547292243</v>
      </c>
      <c r="U4542" s="181">
        <v>2241.338294127982</v>
      </c>
      <c r="V4542" s="181">
        <v>2318.7984710793557</v>
      </c>
      <c r="W4542" s="181">
        <v>2397.1511285122979</v>
      </c>
      <c r="X4542" s="181">
        <v>2476.3798309442918</v>
      </c>
      <c r="Y4542" s="181">
        <v>2556.4694914746269</v>
      </c>
    </row>
    <row r="4543" spans="1:25" x14ac:dyDescent="0.25">
      <c r="A4543" s="178" t="s">
        <v>3452</v>
      </c>
      <c r="B4543" s="178" t="s">
        <v>3955</v>
      </c>
      <c r="C4543" s="178" t="s">
        <v>240</v>
      </c>
      <c r="D4543" s="178" t="s">
        <v>241</v>
      </c>
      <c r="E4543" s="181">
        <v>4319.177172526488</v>
      </c>
      <c r="F4543" s="181">
        <v>4294.7643091656082</v>
      </c>
      <c r="G4543" s="181">
        <v>4266.755595332108</v>
      </c>
      <c r="H4543" s="181">
        <v>4238.0215752240338</v>
      </c>
      <c r="I4543" s="181">
        <v>4208.3585711159831</v>
      </c>
      <c r="J4543" s="182">
        <v>4177.4493200635625</v>
      </c>
      <c r="K4543" s="181">
        <v>4145.0929466278112</v>
      </c>
      <c r="L4543" s="181">
        <v>4111.1992295565542</v>
      </c>
      <c r="M4543" s="181">
        <v>4075.5475485234228</v>
      </c>
      <c r="N4543" s="181">
        <v>4037.9670680997883</v>
      </c>
      <c r="O4543" s="181">
        <v>3998.3996391724559</v>
      </c>
      <c r="P4543" s="181">
        <v>3956.9888990485665</v>
      </c>
      <c r="Q4543" s="181">
        <v>3913.8717604304038</v>
      </c>
      <c r="R4543" s="181">
        <v>3868.9574169103635</v>
      </c>
      <c r="S4543" s="181">
        <v>3822.3480451582082</v>
      </c>
      <c r="T4543" s="181">
        <v>3774.3034968746251</v>
      </c>
      <c r="U4543" s="181">
        <v>3724.6028182986097</v>
      </c>
      <c r="V4543" s="181">
        <v>3672.9294607158176</v>
      </c>
      <c r="W4543" s="181">
        <v>3619.4333889824893</v>
      </c>
      <c r="X4543" s="181">
        <v>3564.3200022916444</v>
      </c>
      <c r="Y4543" s="181">
        <v>3507.7857896936302</v>
      </c>
    </row>
    <row r="4544" spans="1:25" x14ac:dyDescent="0.25">
      <c r="A4544" s="178" t="s">
        <v>3452</v>
      </c>
      <c r="B4544" s="178" t="s">
        <v>3957</v>
      </c>
      <c r="C4544" s="178" t="s">
        <v>565</v>
      </c>
      <c r="D4544" s="178" t="s">
        <v>566</v>
      </c>
      <c r="E4544" s="181">
        <v>625.04265107441233</v>
      </c>
      <c r="F4544" s="181">
        <v>629.00104093455275</v>
      </c>
      <c r="G4544" s="181">
        <v>630.18888942085982</v>
      </c>
      <c r="H4544" s="181">
        <v>629.52912610375199</v>
      </c>
      <c r="I4544" s="181">
        <v>627.48072092168468</v>
      </c>
      <c r="J4544" s="182">
        <v>624.397942236875</v>
      </c>
      <c r="K4544" s="181">
        <v>620.55962441049905</v>
      </c>
      <c r="L4544" s="181">
        <v>616.18604696878811</v>
      </c>
      <c r="M4544" s="181">
        <v>611.41992425485068</v>
      </c>
      <c r="N4544" s="181">
        <v>606.40461530262019</v>
      </c>
      <c r="O4544" s="181">
        <v>601.23809338270189</v>
      </c>
      <c r="P4544" s="181">
        <v>596.02571319488391</v>
      </c>
      <c r="Q4544" s="181">
        <v>590.85238948493384</v>
      </c>
      <c r="R4544" s="181">
        <v>585.752826034995</v>
      </c>
      <c r="S4544" s="181">
        <v>580.79617828436767</v>
      </c>
      <c r="T4544" s="181">
        <v>576.16755246069238</v>
      </c>
      <c r="U4544" s="181">
        <v>571.85413901509708</v>
      </c>
      <c r="V4544" s="181">
        <v>567.70453886051507</v>
      </c>
      <c r="W4544" s="181">
        <v>563.74494230368441</v>
      </c>
      <c r="X4544" s="181">
        <v>560.0156961596465</v>
      </c>
      <c r="Y4544" s="181">
        <v>556.67541235930707</v>
      </c>
    </row>
    <row r="4545" spans="1:25" x14ac:dyDescent="0.25">
      <c r="A4545" s="178" t="s">
        <v>3452</v>
      </c>
      <c r="B4545" s="178" t="s">
        <v>3958</v>
      </c>
      <c r="C4545" s="178" t="s">
        <v>218</v>
      </c>
      <c r="D4545" s="178" t="s">
        <v>3959</v>
      </c>
      <c r="E4545" s="181">
        <v>2057.2835547000136</v>
      </c>
      <c r="F4545" s="181">
        <v>2112.1742999135145</v>
      </c>
      <c r="G4545" s="181">
        <v>2165.2261515198584</v>
      </c>
      <c r="H4545" s="181">
        <v>2217.7683241964296</v>
      </c>
      <c r="I4545" s="181">
        <v>2269.8448191625389</v>
      </c>
      <c r="J4545" s="182">
        <v>2321.3760370752839</v>
      </c>
      <c r="K4545" s="181">
        <v>2372.3206683142835</v>
      </c>
      <c r="L4545" s="181">
        <v>2422.6751562364034</v>
      </c>
      <c r="M4545" s="181">
        <v>2472.37924449107</v>
      </c>
      <c r="N4545" s="181">
        <v>2521.342829695051</v>
      </c>
      <c r="O4545" s="181">
        <v>2569.4893417677017</v>
      </c>
      <c r="P4545" s="181">
        <v>2616.8989909099078</v>
      </c>
      <c r="Q4545" s="181">
        <v>2663.6876220448598</v>
      </c>
      <c r="R4545" s="181">
        <v>2709.8266858940478</v>
      </c>
      <c r="S4545" s="181">
        <v>2755.3261037639704</v>
      </c>
      <c r="T4545" s="181">
        <v>2800.1355236000754</v>
      </c>
      <c r="U4545" s="181">
        <v>2844.2566153998214</v>
      </c>
      <c r="V4545" s="181">
        <v>2887.7663812371316</v>
      </c>
      <c r="W4545" s="181">
        <v>2930.7178903646131</v>
      </c>
      <c r="X4545" s="181">
        <v>2973.1440512162758</v>
      </c>
      <c r="Y4545" s="181">
        <v>3014.9115718220255</v>
      </c>
    </row>
    <row r="4546" spans="1:25" x14ac:dyDescent="0.25">
      <c r="A4546" s="178" t="s">
        <v>3452</v>
      </c>
      <c r="B4546" s="178" t="s">
        <v>3958</v>
      </c>
      <c r="C4546" s="178" t="s">
        <v>240</v>
      </c>
      <c r="D4546" s="178" t="s">
        <v>241</v>
      </c>
      <c r="E4546" s="181">
        <v>2377.3960602380735</v>
      </c>
      <c r="F4546" s="181">
        <v>2362.394083258474</v>
      </c>
      <c r="G4546" s="181">
        <v>2343.9107137847041</v>
      </c>
      <c r="H4546" s="181">
        <v>2323.6418226745827</v>
      </c>
      <c r="I4546" s="181">
        <v>2301.7830281872111</v>
      </c>
      <c r="J4546" s="182">
        <v>2278.3944891768683</v>
      </c>
      <c r="K4546" s="181">
        <v>2253.5750464330231</v>
      </c>
      <c r="L4546" s="181">
        <v>2227.4554482536323</v>
      </c>
      <c r="M4546" s="181">
        <v>2200.1086966510006</v>
      </c>
      <c r="N4546" s="181">
        <v>2171.5816236470632</v>
      </c>
      <c r="O4546" s="181">
        <v>2141.9349898564346</v>
      </c>
      <c r="P4546" s="181">
        <v>2111.3568062140707</v>
      </c>
      <c r="Q4546" s="181">
        <v>2080.0471209796947</v>
      </c>
      <c r="R4546" s="181">
        <v>2048.0785271945924</v>
      </c>
      <c r="S4546" s="181">
        <v>2015.5487354359871</v>
      </c>
      <c r="T4546" s="181">
        <v>1982.5062098608905</v>
      </c>
      <c r="U4546" s="181">
        <v>1949.0343356282458</v>
      </c>
      <c r="V4546" s="181">
        <v>1915.2610530408544</v>
      </c>
      <c r="W4546" s="181">
        <v>1881.2873910536784</v>
      </c>
      <c r="X4546" s="181">
        <v>1847.1930631021808</v>
      </c>
      <c r="Y4546" s="181">
        <v>1812.9512414676969</v>
      </c>
    </row>
    <row r="4547" spans="1:25" x14ac:dyDescent="0.25">
      <c r="A4547" s="178" t="s">
        <v>3452</v>
      </c>
      <c r="B4547" s="178" t="s">
        <v>3960</v>
      </c>
      <c r="C4547" s="178" t="s">
        <v>565</v>
      </c>
      <c r="D4547" s="178" t="s">
        <v>566</v>
      </c>
      <c r="E4547" s="181">
        <v>670.96061854627249</v>
      </c>
      <c r="F4547" s="181">
        <v>674.64526233970275</v>
      </c>
      <c r="G4547" s="181">
        <v>675.72843030624233</v>
      </c>
      <c r="H4547" s="181">
        <v>675.18728115374427</v>
      </c>
      <c r="I4547" s="181">
        <v>673.4929860721835</v>
      </c>
      <c r="J4547" s="182">
        <v>670.99416756287962</v>
      </c>
      <c r="K4547" s="181">
        <v>667.97551272029875</v>
      </c>
      <c r="L4547" s="181">
        <v>664.66208693298995</v>
      </c>
      <c r="M4547" s="181">
        <v>661.2198732284686</v>
      </c>
      <c r="N4547" s="181">
        <v>657.73230398295414</v>
      </c>
      <c r="O4547" s="181">
        <v>654.29042956992021</v>
      </c>
      <c r="P4547" s="181">
        <v>650.98009888547972</v>
      </c>
      <c r="Q4547" s="181">
        <v>647.86285872495648</v>
      </c>
      <c r="R4547" s="181">
        <v>644.93498686386863</v>
      </c>
      <c r="S4547" s="181">
        <v>642.18147288647822</v>
      </c>
      <c r="T4547" s="181">
        <v>639.51509597955726</v>
      </c>
      <c r="U4547" s="181">
        <v>636.95399858508154</v>
      </c>
      <c r="V4547" s="181">
        <v>634.57962935288185</v>
      </c>
      <c r="W4547" s="181">
        <v>632.35552248345812</v>
      </c>
      <c r="X4547" s="181">
        <v>630.22381063080741</v>
      </c>
      <c r="Y4547" s="181">
        <v>628.03710567958694</v>
      </c>
    </row>
    <row r="4548" spans="1:25" x14ac:dyDescent="0.25">
      <c r="A4548" s="178" t="s">
        <v>3452</v>
      </c>
      <c r="B4548" s="178" t="s">
        <v>3961</v>
      </c>
      <c r="C4548" s="178" t="s">
        <v>565</v>
      </c>
      <c r="D4548" s="178" t="s">
        <v>566</v>
      </c>
      <c r="E4548" s="181">
        <v>488.08863516890187</v>
      </c>
      <c r="F4548" s="181">
        <v>492.04073513479364</v>
      </c>
      <c r="G4548" s="181">
        <v>494.42088431321628</v>
      </c>
      <c r="H4548" s="181">
        <v>495.8207881867811</v>
      </c>
      <c r="I4548" s="181">
        <v>496.52946949684315</v>
      </c>
      <c r="J4548" s="182">
        <v>496.76397170040775</v>
      </c>
      <c r="K4548" s="181">
        <v>496.70174637122278</v>
      </c>
      <c r="L4548" s="181">
        <v>496.48704374253384</v>
      </c>
      <c r="M4548" s="181">
        <v>496.22325883000082</v>
      </c>
      <c r="N4548" s="181">
        <v>495.99509548472906</v>
      </c>
      <c r="O4548" s="181">
        <v>495.8514583073507</v>
      </c>
      <c r="P4548" s="181">
        <v>495.84915462995059</v>
      </c>
      <c r="Q4548" s="181">
        <v>496.03703083496555</v>
      </c>
      <c r="R4548" s="181">
        <v>496.41581193295866</v>
      </c>
      <c r="S4548" s="181">
        <v>496.95653908983331</v>
      </c>
      <c r="T4548" s="181">
        <v>497.53473697770244</v>
      </c>
      <c r="U4548" s="181">
        <v>498.12647593867132</v>
      </c>
      <c r="V4548" s="181">
        <v>498.7972806257489</v>
      </c>
      <c r="W4548" s="181">
        <v>499.52821690290335</v>
      </c>
      <c r="X4548" s="181">
        <v>500.27115126482107</v>
      </c>
      <c r="Y4548" s="181">
        <v>500.87503513194082</v>
      </c>
    </row>
    <row r="4549" spans="1:25" x14ac:dyDescent="0.25">
      <c r="A4549" s="178" t="s">
        <v>3452</v>
      </c>
      <c r="B4549" s="178" t="s">
        <v>3962</v>
      </c>
      <c r="C4549" s="178" t="s">
        <v>565</v>
      </c>
      <c r="D4549" s="178" t="s">
        <v>566</v>
      </c>
      <c r="E4549" s="181">
        <v>1586.4329183645473</v>
      </c>
      <c r="F4549" s="181">
        <v>1593.012547824125</v>
      </c>
      <c r="G4549" s="181">
        <v>1599.8043714619255</v>
      </c>
      <c r="H4549" s="181">
        <v>1607.6519227431368</v>
      </c>
      <c r="I4549" s="181">
        <v>1616.3123311790973</v>
      </c>
      <c r="J4549" s="182">
        <v>1625.5420354354835</v>
      </c>
      <c r="K4549" s="181">
        <v>1635.198877212013</v>
      </c>
      <c r="L4549" s="181">
        <v>1645.2203391553473</v>
      </c>
      <c r="M4549" s="181">
        <v>1655.5226492383913</v>
      </c>
      <c r="N4549" s="181">
        <v>1666.0158700006889</v>
      </c>
      <c r="O4549" s="181">
        <v>1676.6291545077841</v>
      </c>
      <c r="P4549" s="181">
        <v>1687.3871724154715</v>
      </c>
      <c r="Q4549" s="181">
        <v>1698.330148882676</v>
      </c>
      <c r="R4549" s="181">
        <v>1709.379039708278</v>
      </c>
      <c r="S4549" s="181">
        <v>1720.447773209871</v>
      </c>
      <c r="T4549" s="181">
        <v>1731.3392500047846</v>
      </c>
      <c r="U4549" s="181">
        <v>1741.9770729072713</v>
      </c>
      <c r="V4549" s="181">
        <v>1752.3988846408527</v>
      </c>
      <c r="W4549" s="181">
        <v>1762.566699099591</v>
      </c>
      <c r="X4549" s="181">
        <v>1772.3947603067113</v>
      </c>
      <c r="Y4549" s="181">
        <v>1781.6391344332119</v>
      </c>
    </row>
    <row r="4550" spans="1:25" x14ac:dyDescent="0.25">
      <c r="A4550" s="178" t="s">
        <v>3452</v>
      </c>
      <c r="B4550" s="178" t="s">
        <v>3963</v>
      </c>
      <c r="C4550" s="178" t="s">
        <v>506</v>
      </c>
      <c r="D4550" s="178" t="s">
        <v>3964</v>
      </c>
      <c r="E4550" s="181">
        <v>1458.1588408450348</v>
      </c>
      <c r="F4550" s="181">
        <v>1496.0798361923387</v>
      </c>
      <c r="G4550" s="181">
        <v>1537.6550717256087</v>
      </c>
      <c r="H4550" s="181">
        <v>1583.6531831792458</v>
      </c>
      <c r="I4550" s="181">
        <v>1633.6717994717853</v>
      </c>
      <c r="J4550" s="182">
        <v>1687.3309644261587</v>
      </c>
      <c r="K4550" s="181">
        <v>1744.3551988632571</v>
      </c>
      <c r="L4550" s="181">
        <v>1804.5575093435641</v>
      </c>
      <c r="M4550" s="181">
        <v>1867.7224592267166</v>
      </c>
      <c r="N4550" s="181">
        <v>1933.6489323549235</v>
      </c>
      <c r="O4550" s="181">
        <v>2002.1780370450015</v>
      </c>
      <c r="P4550" s="181">
        <v>2073.2616664303496</v>
      </c>
      <c r="Q4550" s="181">
        <v>2146.8676959496306</v>
      </c>
      <c r="R4550" s="181">
        <v>2222.830671791181</v>
      </c>
      <c r="S4550" s="181">
        <v>2301.0332295232761</v>
      </c>
      <c r="T4550" s="181">
        <v>2381.3459224733247</v>
      </c>
      <c r="U4550" s="181">
        <v>2463.5628004974706</v>
      </c>
      <c r="V4550" s="181">
        <v>2547.5053072402311</v>
      </c>
      <c r="W4550" s="181">
        <v>2633.0892440489056</v>
      </c>
      <c r="X4550" s="181">
        <v>2720.2252651972913</v>
      </c>
      <c r="Y4550" s="181">
        <v>2808.6930430788216</v>
      </c>
    </row>
    <row r="4551" spans="1:25" x14ac:dyDescent="0.25">
      <c r="A4551" s="178" t="s">
        <v>3452</v>
      </c>
      <c r="B4551" s="178" t="s">
        <v>3963</v>
      </c>
      <c r="C4551" s="178" t="s">
        <v>240</v>
      </c>
      <c r="D4551" s="178" t="s">
        <v>241</v>
      </c>
      <c r="E4551" s="181">
        <v>10659.608876275104</v>
      </c>
      <c r="F4551" s="181">
        <v>10610.470264429685</v>
      </c>
      <c r="G4551" s="181">
        <v>10579.915923309973</v>
      </c>
      <c r="H4551" s="181">
        <v>10571.261059650673</v>
      </c>
      <c r="I4551" s="181">
        <v>10579.739165627994</v>
      </c>
      <c r="J4551" s="182">
        <v>10601.171326402262</v>
      </c>
      <c r="K4551" s="181">
        <v>10632.415240178545</v>
      </c>
      <c r="L4551" s="181">
        <v>10671.148434443629</v>
      </c>
      <c r="M4551" s="181">
        <v>10715.099382219498</v>
      </c>
      <c r="N4551" s="181">
        <v>10762.295652424244</v>
      </c>
      <c r="O4551" s="181">
        <v>10811.187820046127</v>
      </c>
      <c r="P4551" s="181">
        <v>10860.961284663981</v>
      </c>
      <c r="Q4551" s="181">
        <v>10910.957330731469</v>
      </c>
      <c r="R4551" s="181">
        <v>10959.920034163933</v>
      </c>
      <c r="S4551" s="181">
        <v>11006.958361475101</v>
      </c>
      <c r="T4551" s="181">
        <v>11051.223157847271</v>
      </c>
      <c r="U4551" s="181">
        <v>11091.618610580776</v>
      </c>
      <c r="V4551" s="181">
        <v>11127.3004853285</v>
      </c>
      <c r="W4551" s="181">
        <v>11157.932404349711</v>
      </c>
      <c r="X4551" s="181">
        <v>11183.209106658871</v>
      </c>
      <c r="Y4551" s="181">
        <v>11202.353744577216</v>
      </c>
    </row>
    <row r="4552" spans="1:25" x14ac:dyDescent="0.25">
      <c r="A4552" s="178" t="s">
        <v>3452</v>
      </c>
      <c r="B4552" s="178" t="s">
        <v>3965</v>
      </c>
      <c r="C4552" s="178" t="s">
        <v>218</v>
      </c>
      <c r="D4552" s="178" t="s">
        <v>3966</v>
      </c>
      <c r="E4552" s="181">
        <v>10275.799915394546</v>
      </c>
      <c r="F4552" s="181">
        <v>10426.958611950267</v>
      </c>
      <c r="G4552" s="181">
        <v>10572.255125137579</v>
      </c>
      <c r="H4552" s="181">
        <v>10719.097979911941</v>
      </c>
      <c r="I4552" s="181">
        <v>10867.294775950493</v>
      </c>
      <c r="J4552" s="182">
        <v>11016.100699682882</v>
      </c>
      <c r="K4552" s="181">
        <v>11164.973313115854</v>
      </c>
      <c r="L4552" s="181">
        <v>11313.580159389023</v>
      </c>
      <c r="M4552" s="181">
        <v>11461.19573192437</v>
      </c>
      <c r="N4552" s="181">
        <v>11607.094819765169</v>
      </c>
      <c r="O4552" s="181">
        <v>11750.752250368469</v>
      </c>
      <c r="P4552" s="181">
        <v>11892.248054918357</v>
      </c>
      <c r="Q4552" s="181">
        <v>12031.667423488996</v>
      </c>
      <c r="R4552" s="181">
        <v>12168.387130423094</v>
      </c>
      <c r="S4552" s="181">
        <v>12302.199387301242</v>
      </c>
      <c r="T4552" s="181">
        <v>12433.531377242023</v>
      </c>
      <c r="U4552" s="181">
        <v>12562.381483203008</v>
      </c>
      <c r="V4552" s="181">
        <v>12688.228091959663</v>
      </c>
      <c r="W4552" s="181">
        <v>12811.012635233676</v>
      </c>
      <c r="X4552" s="181">
        <v>12930.811280362253</v>
      </c>
      <c r="Y4552" s="181">
        <v>13047.89300144785</v>
      </c>
    </row>
    <row r="4553" spans="1:25" x14ac:dyDescent="0.25">
      <c r="A4553" s="178" t="s">
        <v>3452</v>
      </c>
      <c r="B4553" s="178" t="s">
        <v>3965</v>
      </c>
      <c r="C4553" s="178" t="s">
        <v>240</v>
      </c>
      <c r="D4553" s="178" t="s">
        <v>241</v>
      </c>
      <c r="E4553" s="181">
        <v>8414.2198575052207</v>
      </c>
      <c r="F4553" s="181">
        <v>8394.3198011537806</v>
      </c>
      <c r="G4553" s="181">
        <v>8368.0668392762946</v>
      </c>
      <c r="H4553" s="181">
        <v>8341.5237564941835</v>
      </c>
      <c r="I4553" s="181">
        <v>8314.5402963746164</v>
      </c>
      <c r="J4553" s="182">
        <v>8286.5610987732689</v>
      </c>
      <c r="K4553" s="181">
        <v>8257.21843816607</v>
      </c>
      <c r="L4553" s="181">
        <v>8226.3235594751714</v>
      </c>
      <c r="M4553" s="181">
        <v>8193.4216111824535</v>
      </c>
      <c r="N4553" s="181">
        <v>8158.0910980009421</v>
      </c>
      <c r="O4553" s="181">
        <v>8120.0804644397267</v>
      </c>
      <c r="P4553" s="181">
        <v>8079.5703553106496</v>
      </c>
      <c r="Q4553" s="181">
        <v>8036.7372720646827</v>
      </c>
      <c r="R4553" s="181">
        <v>7991.2849183493527</v>
      </c>
      <c r="S4553" s="181">
        <v>7943.2092465314736</v>
      </c>
      <c r="T4553" s="181">
        <v>7892.9141856533024</v>
      </c>
      <c r="U4553" s="181">
        <v>7840.5135295120681</v>
      </c>
      <c r="V4553" s="181">
        <v>7785.798376697514</v>
      </c>
      <c r="W4553" s="181">
        <v>7728.8571403194064</v>
      </c>
      <c r="X4553" s="181">
        <v>7669.8564984700006</v>
      </c>
      <c r="Y4553" s="181">
        <v>7609.0685444573937</v>
      </c>
    </row>
    <row r="4554" spans="1:25" x14ac:dyDescent="0.25">
      <c r="A4554" s="178" t="s">
        <v>3452</v>
      </c>
      <c r="B4554" s="178" t="s">
        <v>3967</v>
      </c>
      <c r="C4554" s="178" t="s">
        <v>506</v>
      </c>
      <c r="D4554" s="178" t="s">
        <v>3968</v>
      </c>
      <c r="E4554" s="181">
        <v>1237.2262964921813</v>
      </c>
      <c r="F4554" s="181">
        <v>1284.40053866116</v>
      </c>
      <c r="G4554" s="181">
        <v>1332.821425288804</v>
      </c>
      <c r="H4554" s="181">
        <v>1383.5954795306109</v>
      </c>
      <c r="I4554" s="181">
        <v>1436.7757569225705</v>
      </c>
      <c r="J4554" s="182">
        <v>1492.3586589860749</v>
      </c>
      <c r="K4554" s="181">
        <v>1550.3629518226039</v>
      </c>
      <c r="L4554" s="181">
        <v>1610.8402719746641</v>
      </c>
      <c r="M4554" s="181">
        <v>1673.7799609508554</v>
      </c>
      <c r="N4554" s="181">
        <v>1739.1718198801398</v>
      </c>
      <c r="O4554" s="181">
        <v>1807.0275720116149</v>
      </c>
      <c r="P4554" s="181">
        <v>1877.4358039630056</v>
      </c>
      <c r="Q4554" s="181">
        <v>1950.482404540307</v>
      </c>
      <c r="R4554" s="181">
        <v>2026.1189481353274</v>
      </c>
      <c r="S4554" s="181">
        <v>2104.342096666172</v>
      </c>
      <c r="T4554" s="181">
        <v>2185.1740240737272</v>
      </c>
      <c r="U4554" s="181">
        <v>2268.451005270415</v>
      </c>
      <c r="V4554" s="181">
        <v>2353.9667164474254</v>
      </c>
      <c r="W4554" s="181">
        <v>2441.6947931982036</v>
      </c>
      <c r="X4554" s="181">
        <v>2531.5979537859766</v>
      </c>
      <c r="Y4554" s="181">
        <v>2623.567081641168</v>
      </c>
    </row>
    <row r="4555" spans="1:25" x14ac:dyDescent="0.25">
      <c r="A4555" s="178" t="s">
        <v>3452</v>
      </c>
      <c r="B4555" s="178" t="s">
        <v>3967</v>
      </c>
      <c r="C4555" s="178" t="s">
        <v>240</v>
      </c>
      <c r="D4555" s="178" t="s">
        <v>241</v>
      </c>
      <c r="E4555" s="181">
        <v>12544.946438159641</v>
      </c>
      <c r="F4555" s="181">
        <v>12554.702808849908</v>
      </c>
      <c r="G4555" s="181">
        <v>12560.080426249206</v>
      </c>
      <c r="H4555" s="181">
        <v>12571.068893093523</v>
      </c>
      <c r="I4555" s="181">
        <v>12587.013912218847</v>
      </c>
      <c r="J4555" s="182">
        <v>12606.819164333039</v>
      </c>
      <c r="K4555" s="181">
        <v>12629.67411860677</v>
      </c>
      <c r="L4555" s="181">
        <v>12655.096512926955</v>
      </c>
      <c r="M4555" s="181">
        <v>12682.16069360921</v>
      </c>
      <c r="N4555" s="181">
        <v>12710.038973892963</v>
      </c>
      <c r="O4555" s="181">
        <v>12738.145111384225</v>
      </c>
      <c r="P4555" s="181">
        <v>12766.473892870888</v>
      </c>
      <c r="Q4555" s="181">
        <v>12794.982752804457</v>
      </c>
      <c r="R4555" s="181">
        <v>12822.764797834065</v>
      </c>
      <c r="S4555" s="181">
        <v>12849.296141080449</v>
      </c>
      <c r="T4555" s="181">
        <v>12874.263345200332</v>
      </c>
      <c r="U4555" s="181">
        <v>12896.330489828562</v>
      </c>
      <c r="V4555" s="181">
        <v>12914.107837281621</v>
      </c>
      <c r="W4555" s="181">
        <v>12927.355126007615</v>
      </c>
      <c r="X4555" s="181">
        <v>12935.822410420507</v>
      </c>
      <c r="Y4555" s="181">
        <v>12938.955142366103</v>
      </c>
    </row>
    <row r="4556" spans="1:25" x14ac:dyDescent="0.25">
      <c r="A4556" s="178" t="s">
        <v>3452</v>
      </c>
      <c r="B4556" s="178" t="s">
        <v>3969</v>
      </c>
      <c r="C4556" s="178" t="s">
        <v>218</v>
      </c>
      <c r="D4556" s="178" t="s">
        <v>3970</v>
      </c>
      <c r="E4556" s="181">
        <v>9732.896338735216</v>
      </c>
      <c r="F4556" s="181">
        <v>9786.6439497799311</v>
      </c>
      <c r="G4556" s="181">
        <v>9873.5118541529355</v>
      </c>
      <c r="H4556" s="181">
        <v>9991.6617323674218</v>
      </c>
      <c r="I4556" s="181">
        <v>10134.516037495861</v>
      </c>
      <c r="J4556" s="182">
        <v>10296.710308027015</v>
      </c>
      <c r="K4556" s="181">
        <v>10474.288896919001</v>
      </c>
      <c r="L4556" s="181">
        <v>10664.389754957077</v>
      </c>
      <c r="M4556" s="181">
        <v>10864.464682562842</v>
      </c>
      <c r="N4556" s="181">
        <v>11072.384531109878</v>
      </c>
      <c r="O4556" s="181">
        <v>11286.504377415875</v>
      </c>
      <c r="P4556" s="181">
        <v>11506.057782186812</v>
      </c>
      <c r="Q4556" s="181">
        <v>11730.557676810282</v>
      </c>
      <c r="R4556" s="181">
        <v>11958.963626928291</v>
      </c>
      <c r="S4556" s="181">
        <v>12190.566067125843</v>
      </c>
      <c r="T4556" s="181">
        <v>12424.682701286356</v>
      </c>
      <c r="U4556" s="181">
        <v>12660.492630196859</v>
      </c>
      <c r="V4556" s="181">
        <v>12897.364979048678</v>
      </c>
      <c r="W4556" s="181">
        <v>13135.069259797572</v>
      </c>
      <c r="X4556" s="181">
        <v>13373.339371992559</v>
      </c>
      <c r="Y4556" s="181">
        <v>13611.362371516321</v>
      </c>
    </row>
    <row r="4557" spans="1:25" x14ac:dyDescent="0.25">
      <c r="A4557" s="178" t="s">
        <v>3452</v>
      </c>
      <c r="B4557" s="178" t="s">
        <v>3969</v>
      </c>
      <c r="C4557" s="178" t="s">
        <v>240</v>
      </c>
      <c r="D4557" s="178" t="s">
        <v>241</v>
      </c>
      <c r="E4557" s="181">
        <v>23772.077811346793</v>
      </c>
      <c r="F4557" s="181">
        <v>23430.752741918695</v>
      </c>
      <c r="G4557" s="181">
        <v>23171.426215681371</v>
      </c>
      <c r="H4557" s="181">
        <v>22985.224956355109</v>
      </c>
      <c r="I4557" s="181">
        <v>22853.106354574269</v>
      </c>
      <c r="J4557" s="182">
        <v>22760.048702119479</v>
      </c>
      <c r="K4557" s="181">
        <v>22695.146491792868</v>
      </c>
      <c r="L4557" s="181">
        <v>22650.588547307121</v>
      </c>
      <c r="M4557" s="181">
        <v>22619.768333907505</v>
      </c>
      <c r="N4557" s="181">
        <v>22597.407840802363</v>
      </c>
      <c r="O4557" s="181">
        <v>22579.580830519499</v>
      </c>
      <c r="P4557" s="181">
        <v>22564.371935243849</v>
      </c>
      <c r="Q4557" s="181">
        <v>22550.540979820427</v>
      </c>
      <c r="R4557" s="181">
        <v>22535.8941342992</v>
      </c>
      <c r="S4557" s="181">
        <v>22519.015957534859</v>
      </c>
      <c r="T4557" s="181">
        <v>22498.651170963385</v>
      </c>
      <c r="U4557" s="181">
        <v>22473.399900084387</v>
      </c>
      <c r="V4557" s="181">
        <v>22442.30873154461</v>
      </c>
      <c r="W4557" s="181">
        <v>22405.191130403076</v>
      </c>
      <c r="X4557" s="181">
        <v>22361.826788434541</v>
      </c>
      <c r="Y4557" s="181">
        <v>22311.128079233964</v>
      </c>
    </row>
    <row r="4558" spans="1:25" x14ac:dyDescent="0.25">
      <c r="A4558" s="178" t="s">
        <v>3452</v>
      </c>
      <c r="B4558" s="178" t="s">
        <v>3971</v>
      </c>
      <c r="C4558" s="178" t="s">
        <v>565</v>
      </c>
      <c r="D4558" s="178" t="s">
        <v>566</v>
      </c>
      <c r="E4558" s="181">
        <v>4772.3603986574954</v>
      </c>
      <c r="F4558" s="181">
        <v>4814.5861518062202</v>
      </c>
      <c r="G4558" s="181">
        <v>4848.6242687652812</v>
      </c>
      <c r="H4558" s="181">
        <v>4879.0436392610263</v>
      </c>
      <c r="I4558" s="181">
        <v>4906.8118806255079</v>
      </c>
      <c r="J4558" s="182">
        <v>4932.409786745241</v>
      </c>
      <c r="K4558" s="181">
        <v>4956.2391249235243</v>
      </c>
      <c r="L4558" s="181">
        <v>4978.6331192897278</v>
      </c>
      <c r="M4558" s="181">
        <v>4999.6495868762486</v>
      </c>
      <c r="N4558" s="181">
        <v>5019.2589615077513</v>
      </c>
      <c r="O4558" s="181">
        <v>5037.4811999972171</v>
      </c>
      <c r="P4558" s="181">
        <v>5054.5295940544092</v>
      </c>
      <c r="Q4558" s="181">
        <v>5070.5740905338807</v>
      </c>
      <c r="R4558" s="181">
        <v>5085.4323873741923</v>
      </c>
      <c r="S4558" s="181">
        <v>5099.0220607969522</v>
      </c>
      <c r="T4558" s="181">
        <v>5111.2061210289767</v>
      </c>
      <c r="U4558" s="181">
        <v>5122.0973233861996</v>
      </c>
      <c r="V4558" s="181">
        <v>5131.879623639712</v>
      </c>
      <c r="W4558" s="181">
        <v>5140.4834488626066</v>
      </c>
      <c r="X4558" s="181">
        <v>5147.8328903942247</v>
      </c>
      <c r="Y4558" s="181">
        <v>5153.6236348476459</v>
      </c>
    </row>
    <row r="4559" spans="1:25" x14ac:dyDescent="0.25">
      <c r="A4559" s="178" t="s">
        <v>3452</v>
      </c>
      <c r="B4559" s="178" t="s">
        <v>3972</v>
      </c>
      <c r="C4559" s="178" t="s">
        <v>565</v>
      </c>
      <c r="D4559" s="178" t="s">
        <v>566</v>
      </c>
      <c r="E4559" s="181">
        <v>502.62935825363263</v>
      </c>
      <c r="F4559" s="181">
        <v>514.43170606312879</v>
      </c>
      <c r="G4559" s="181">
        <v>523.80524348518748</v>
      </c>
      <c r="H4559" s="181">
        <v>531.56575349968057</v>
      </c>
      <c r="I4559" s="181">
        <v>538.13292430713784</v>
      </c>
      <c r="J4559" s="182">
        <v>543.82425166136306</v>
      </c>
      <c r="K4559" s="181">
        <v>548.88972001955926</v>
      </c>
      <c r="L4559" s="181">
        <v>553.51846800997419</v>
      </c>
      <c r="M4559" s="181">
        <v>557.8222340302782</v>
      </c>
      <c r="N4559" s="181">
        <v>561.88944260117341</v>
      </c>
      <c r="O4559" s="181">
        <v>565.78280485348512</v>
      </c>
      <c r="P4559" s="181">
        <v>569.56183924657114</v>
      </c>
      <c r="Q4559" s="181">
        <v>573.25918328521834</v>
      </c>
      <c r="R4559" s="181">
        <v>576.85206689392453</v>
      </c>
      <c r="S4559" s="181">
        <v>580.33212786348997</v>
      </c>
      <c r="T4559" s="181">
        <v>583.73397306671404</v>
      </c>
      <c r="U4559" s="181">
        <v>587.04199766889167</v>
      </c>
      <c r="V4559" s="181">
        <v>590.19740534652942</v>
      </c>
      <c r="W4559" s="181">
        <v>593.17828439891991</v>
      </c>
      <c r="X4559" s="181">
        <v>595.97071469941602</v>
      </c>
      <c r="Y4559" s="181">
        <v>598.58792247548092</v>
      </c>
    </row>
    <row r="4560" spans="1:25" x14ac:dyDescent="0.25">
      <c r="A4560" s="178" t="s">
        <v>3452</v>
      </c>
      <c r="B4560" s="178" t="s">
        <v>3973</v>
      </c>
      <c r="C4560" s="178" t="s">
        <v>218</v>
      </c>
      <c r="D4560" s="178" t="s">
        <v>3974</v>
      </c>
      <c r="E4560" s="181">
        <v>2586.8995479616879</v>
      </c>
      <c r="F4560" s="181">
        <v>2643.5444293219625</v>
      </c>
      <c r="G4560" s="181">
        <v>2686.7946828637114</v>
      </c>
      <c r="H4560" s="181">
        <v>2720.9517606685222</v>
      </c>
      <c r="I4560" s="181">
        <v>2748.082384063393</v>
      </c>
      <c r="J4560" s="182">
        <v>2769.7022401506024</v>
      </c>
      <c r="K4560" s="181">
        <v>2787.0145557934884</v>
      </c>
      <c r="L4560" s="181">
        <v>2800.9632383537373</v>
      </c>
      <c r="M4560" s="181">
        <v>2812.1922902584229</v>
      </c>
      <c r="N4560" s="181">
        <v>2821.1379167062087</v>
      </c>
      <c r="O4560" s="181">
        <v>2828.1879025328481</v>
      </c>
      <c r="P4560" s="181">
        <v>2833.7565198923303</v>
      </c>
      <c r="Q4560" s="181">
        <v>2838.1898674649465</v>
      </c>
      <c r="R4560" s="181">
        <v>2841.6104181236224</v>
      </c>
      <c r="S4560" s="181">
        <v>2844.1822217092104</v>
      </c>
      <c r="T4560" s="181">
        <v>2845.9076710358195</v>
      </c>
      <c r="U4560" s="181">
        <v>2846.9074737977794</v>
      </c>
      <c r="V4560" s="181">
        <v>2847.4085297550341</v>
      </c>
      <c r="W4560" s="181">
        <v>2847.4749761998532</v>
      </c>
      <c r="X4560" s="181">
        <v>2847.1445428452271</v>
      </c>
      <c r="Y4560" s="181">
        <v>2846.2248576596953</v>
      </c>
    </row>
    <row r="4561" spans="1:25" x14ac:dyDescent="0.25">
      <c r="A4561" s="178" t="s">
        <v>3452</v>
      </c>
      <c r="B4561" s="178" t="s">
        <v>3973</v>
      </c>
      <c r="C4561" s="178" t="s">
        <v>240</v>
      </c>
      <c r="D4561" s="178" t="s">
        <v>241</v>
      </c>
      <c r="E4561" s="181">
        <v>657.37682630555844</v>
      </c>
      <c r="F4561" s="181">
        <v>669.25917547336303</v>
      </c>
      <c r="G4561" s="181">
        <v>677.66506123834699</v>
      </c>
      <c r="H4561" s="181">
        <v>683.71380973322459</v>
      </c>
      <c r="I4561" s="181">
        <v>687.948855568981</v>
      </c>
      <c r="J4561" s="182">
        <v>690.76827162606071</v>
      </c>
      <c r="K4561" s="181">
        <v>692.48669044991811</v>
      </c>
      <c r="L4561" s="181">
        <v>693.34996411688894</v>
      </c>
      <c r="M4561" s="181">
        <v>693.52639806545574</v>
      </c>
      <c r="N4561" s="181">
        <v>693.13079735110603</v>
      </c>
      <c r="O4561" s="181">
        <v>692.26445506607399</v>
      </c>
      <c r="P4561" s="181">
        <v>691.03365610820958</v>
      </c>
      <c r="Q4561" s="181">
        <v>689.52657252855704</v>
      </c>
      <c r="R4561" s="181">
        <v>687.77596230608867</v>
      </c>
      <c r="S4561" s="181">
        <v>685.82414227360459</v>
      </c>
      <c r="T4561" s="181">
        <v>683.67398193793906</v>
      </c>
      <c r="U4561" s="181">
        <v>681.35664155833558</v>
      </c>
      <c r="V4561" s="181">
        <v>678.92815234964735</v>
      </c>
      <c r="W4561" s="181">
        <v>676.40505824329421</v>
      </c>
      <c r="X4561" s="181">
        <v>673.79741583571399</v>
      </c>
      <c r="Y4561" s="181">
        <v>671.06088799776569</v>
      </c>
    </row>
    <row r="4562" spans="1:25" x14ac:dyDescent="0.25">
      <c r="A4562" s="178" t="s">
        <v>3452</v>
      </c>
      <c r="B4562" s="178" t="s">
        <v>3975</v>
      </c>
      <c r="C4562" s="178" t="s">
        <v>565</v>
      </c>
      <c r="D4562" s="178" t="s">
        <v>566</v>
      </c>
      <c r="E4562" s="181">
        <v>1423.976303440237</v>
      </c>
      <c r="F4562" s="181">
        <v>1433.3771255879883</v>
      </c>
      <c r="G4562" s="181">
        <v>1440.5511522472389</v>
      </c>
      <c r="H4562" s="181">
        <v>1446.8584169978515</v>
      </c>
      <c r="I4562" s="181">
        <v>1452.5158972470649</v>
      </c>
      <c r="J4562" s="182">
        <v>1457.6115588160144</v>
      </c>
      <c r="K4562" s="181">
        <v>1462.2396457376867</v>
      </c>
      <c r="L4562" s="181">
        <v>1466.5005213206039</v>
      </c>
      <c r="M4562" s="181">
        <v>1470.4592142851636</v>
      </c>
      <c r="N4562" s="181">
        <v>1474.1426622412071</v>
      </c>
      <c r="O4562" s="181">
        <v>1477.6020229588648</v>
      </c>
      <c r="P4562" s="181">
        <v>1480.9565370918135</v>
      </c>
      <c r="Q4562" s="181">
        <v>1484.3451668637058</v>
      </c>
      <c r="R4562" s="181">
        <v>1487.8296543407168</v>
      </c>
      <c r="S4562" s="181">
        <v>1491.5118014432053</v>
      </c>
      <c r="T4562" s="181">
        <v>1495.2011374022818</v>
      </c>
      <c r="U4562" s="181">
        <v>1498.7851392106786</v>
      </c>
      <c r="V4562" s="181">
        <v>1502.4290487748767</v>
      </c>
      <c r="W4562" s="181">
        <v>1506.2012350097684</v>
      </c>
      <c r="X4562" s="181">
        <v>1510.1468520917554</v>
      </c>
      <c r="Y4562" s="181">
        <v>1513.932648003298</v>
      </c>
    </row>
    <row r="4563" spans="1:25" x14ac:dyDescent="0.25">
      <c r="A4563" s="178" t="s">
        <v>3452</v>
      </c>
      <c r="B4563" s="178" t="s">
        <v>3976</v>
      </c>
      <c r="C4563" s="178" t="s">
        <v>565</v>
      </c>
      <c r="D4563" s="178" t="s">
        <v>566</v>
      </c>
      <c r="E4563" s="181">
        <v>3311.0160587653481</v>
      </c>
      <c r="F4563" s="181">
        <v>3343.7113940162494</v>
      </c>
      <c r="G4563" s="181">
        <v>3369.6764010446568</v>
      </c>
      <c r="H4563" s="181">
        <v>3392.4713224179268</v>
      </c>
      <c r="I4563" s="181">
        <v>3412.9238057131224</v>
      </c>
      <c r="J4563" s="182">
        <v>3431.4992079959411</v>
      </c>
      <c r="K4563" s="181">
        <v>3448.5674734709264</v>
      </c>
      <c r="L4563" s="181">
        <v>3464.4210304569979</v>
      </c>
      <c r="M4563" s="181">
        <v>3479.1378768335767</v>
      </c>
      <c r="N4563" s="181">
        <v>3492.7161521018802</v>
      </c>
      <c r="O4563" s="181">
        <v>3505.2328333429168</v>
      </c>
      <c r="P4563" s="181">
        <v>3516.8794130835622</v>
      </c>
      <c r="Q4563" s="181">
        <v>3527.8111577129748</v>
      </c>
      <c r="R4563" s="181">
        <v>3537.9368648084105</v>
      </c>
      <c r="S4563" s="181">
        <v>3547.2523298530759</v>
      </c>
      <c r="T4563" s="181">
        <v>3555.7567339946627</v>
      </c>
      <c r="U4563" s="181">
        <v>3563.5269664880866</v>
      </c>
      <c r="V4563" s="181">
        <v>3570.6536938360032</v>
      </c>
      <c r="W4563" s="181">
        <v>3577.135571437505</v>
      </c>
      <c r="X4563" s="181">
        <v>3582.9655526032157</v>
      </c>
      <c r="Y4563" s="181">
        <v>3587.9965995376597</v>
      </c>
    </row>
    <row r="4564" spans="1:25" x14ac:dyDescent="0.25">
      <c r="A4564" s="178" t="s">
        <v>3452</v>
      </c>
      <c r="B4564" s="178" t="s">
        <v>3977</v>
      </c>
      <c r="C4564" s="178" t="s">
        <v>218</v>
      </c>
      <c r="D4564" s="178" t="s">
        <v>3978</v>
      </c>
      <c r="E4564" s="181">
        <v>3500.2573867578471</v>
      </c>
      <c r="F4564" s="181">
        <v>3515.0844744623655</v>
      </c>
      <c r="G4564" s="181">
        <v>3530.252221590807</v>
      </c>
      <c r="H4564" s="181">
        <v>3547.1571785308706</v>
      </c>
      <c r="I4564" s="181">
        <v>3565.1735371424047</v>
      </c>
      <c r="J4564" s="182">
        <v>3583.6643331416667</v>
      </c>
      <c r="K4564" s="181">
        <v>3602.1830670138884</v>
      </c>
      <c r="L4564" s="181">
        <v>3620.4483831186662</v>
      </c>
      <c r="M4564" s="181">
        <v>3638.1431347786593</v>
      </c>
      <c r="N4564" s="181">
        <v>3654.9944191231634</v>
      </c>
      <c r="O4564" s="181">
        <v>3670.8358919139532</v>
      </c>
      <c r="P4564" s="181">
        <v>3685.7380073917643</v>
      </c>
      <c r="Q4564" s="181">
        <v>3699.8040712705397</v>
      </c>
      <c r="R4564" s="181">
        <v>3712.9418647683633</v>
      </c>
      <c r="S4564" s="181">
        <v>3725.1801640307913</v>
      </c>
      <c r="T4564" s="181">
        <v>3736.7057878944292</v>
      </c>
      <c r="U4564" s="181">
        <v>3747.5629189692663</v>
      </c>
      <c r="V4564" s="181">
        <v>3757.6554264943261</v>
      </c>
      <c r="W4564" s="181">
        <v>3767.0291428706073</v>
      </c>
      <c r="X4564" s="181">
        <v>3775.749955811787</v>
      </c>
      <c r="Y4564" s="181">
        <v>3783.9016391706991</v>
      </c>
    </row>
    <row r="4565" spans="1:25" x14ac:dyDescent="0.25">
      <c r="A4565" s="178" t="s">
        <v>3452</v>
      </c>
      <c r="B4565" s="178" t="s">
        <v>3977</v>
      </c>
      <c r="C4565" s="178" t="s">
        <v>528</v>
      </c>
      <c r="D4565" s="178" t="s">
        <v>3979</v>
      </c>
      <c r="E4565" s="181">
        <v>4377.1018701595522</v>
      </c>
      <c r="F4565" s="181">
        <v>4412.7546002475165</v>
      </c>
      <c r="G4565" s="181">
        <v>4449.0478984718366</v>
      </c>
      <c r="H4565" s="181">
        <v>4487.7547558421029</v>
      </c>
      <c r="I4565" s="181">
        <v>4528.1071337334397</v>
      </c>
      <c r="J4565" s="182">
        <v>4569.310597847093</v>
      </c>
      <c r="K4565" s="181">
        <v>4610.8019974168055</v>
      </c>
      <c r="L4565" s="181">
        <v>4652.2215512534804</v>
      </c>
      <c r="M4565" s="181">
        <v>4693.1576884800825</v>
      </c>
      <c r="N4565" s="181">
        <v>4733.2497409686403</v>
      </c>
      <c r="O4565" s="181">
        <v>4772.2700087785142</v>
      </c>
      <c r="P4565" s="181">
        <v>4810.2963799977842</v>
      </c>
      <c r="Q4565" s="181">
        <v>4847.4511030701624</v>
      </c>
      <c r="R4565" s="181">
        <v>4883.6012567518828</v>
      </c>
      <c r="S4565" s="181">
        <v>4918.7717003146372</v>
      </c>
      <c r="T4565" s="181">
        <v>4953.1972729007439</v>
      </c>
      <c r="U4565" s="181">
        <v>4986.926759137199</v>
      </c>
      <c r="V4565" s="181">
        <v>5019.8223346593531</v>
      </c>
      <c r="W4565" s="181">
        <v>5051.9344850295874</v>
      </c>
      <c r="X4565" s="181">
        <v>5083.3415653026859</v>
      </c>
      <c r="Y4565" s="181">
        <v>5114.147402544786</v>
      </c>
    </row>
    <row r="4566" spans="1:25" x14ac:dyDescent="0.25">
      <c r="A4566" s="178" t="s">
        <v>3452</v>
      </c>
      <c r="B4566" s="178" t="s">
        <v>3977</v>
      </c>
      <c r="C4566" s="178" t="s">
        <v>240</v>
      </c>
      <c r="D4566" s="178" t="s">
        <v>241</v>
      </c>
      <c r="E4566" s="181">
        <v>1941.8748478118951</v>
      </c>
      <c r="F4566" s="181">
        <v>1925.5381790182701</v>
      </c>
      <c r="G4566" s="181">
        <v>1909.4892360750093</v>
      </c>
      <c r="H4566" s="181">
        <v>1894.4669118998863</v>
      </c>
      <c r="I4566" s="181">
        <v>1880.1061828665834</v>
      </c>
      <c r="J4566" s="182">
        <v>1866.0537094094855</v>
      </c>
      <c r="K4566" s="181">
        <v>1852.0713240731006</v>
      </c>
      <c r="L4566" s="181">
        <v>1838.0164720750388</v>
      </c>
      <c r="M4566" s="181">
        <v>1823.7358376961361</v>
      </c>
      <c r="N4566" s="181">
        <v>1809.1058626048425</v>
      </c>
      <c r="O4566" s="181">
        <v>1794.0615730216671</v>
      </c>
      <c r="P4566" s="181">
        <v>1778.6559428106102</v>
      </c>
      <c r="Q4566" s="181">
        <v>1762.9553960382482</v>
      </c>
      <c r="R4566" s="181">
        <v>1746.9314349969329</v>
      </c>
      <c r="S4566" s="181">
        <v>1730.6135672820926</v>
      </c>
      <c r="T4566" s="181">
        <v>1714.102699803452</v>
      </c>
      <c r="U4566" s="181">
        <v>1697.4304130521923</v>
      </c>
      <c r="V4566" s="181">
        <v>1680.5642132115145</v>
      </c>
      <c r="W4566" s="181">
        <v>1663.5361771682665</v>
      </c>
      <c r="X4566" s="181">
        <v>1646.3857853738186</v>
      </c>
      <c r="Y4566" s="181">
        <v>1629.1584761902516</v>
      </c>
    </row>
    <row r="4567" spans="1:25" x14ac:dyDescent="0.25">
      <c r="A4567" s="178" t="s">
        <v>3452</v>
      </c>
      <c r="B4567" s="178" t="s">
        <v>3980</v>
      </c>
      <c r="C4567" s="178" t="s">
        <v>565</v>
      </c>
      <c r="D4567" s="178" t="s">
        <v>566</v>
      </c>
      <c r="E4567" s="181">
        <v>416.36431377158635</v>
      </c>
      <c r="F4567" s="181">
        <v>444.78553368388521</v>
      </c>
      <c r="G4567" s="181">
        <v>467.66800195519653</v>
      </c>
      <c r="H4567" s="181">
        <v>485.99146946437702</v>
      </c>
      <c r="I4567" s="181">
        <v>500.49999658470449</v>
      </c>
      <c r="J4567" s="182">
        <v>511.86868179994241</v>
      </c>
      <c r="K4567" s="181">
        <v>520.69855583366723</v>
      </c>
      <c r="L4567" s="181">
        <v>527.49621657452974</v>
      </c>
      <c r="M4567" s="181">
        <v>532.66473178139199</v>
      </c>
      <c r="N4567" s="181">
        <v>536.49365083629368</v>
      </c>
      <c r="O4567" s="181">
        <v>539.21169098519351</v>
      </c>
      <c r="P4567" s="181">
        <v>541.02204607127533</v>
      </c>
      <c r="Q4567" s="181">
        <v>542.08816718570506</v>
      </c>
      <c r="R4567" s="181">
        <v>542.51214372208403</v>
      </c>
      <c r="S4567" s="181">
        <v>542.39915500053951</v>
      </c>
      <c r="T4567" s="181">
        <v>541.87386644160233</v>
      </c>
      <c r="U4567" s="181">
        <v>541.01377053420276</v>
      </c>
      <c r="V4567" s="181">
        <v>539.85275298433112</v>
      </c>
      <c r="W4567" s="181">
        <v>538.44543371886698</v>
      </c>
      <c r="X4567" s="181">
        <v>536.85855942654678</v>
      </c>
      <c r="Y4567" s="181">
        <v>535.17499546975193</v>
      </c>
    </row>
    <row r="4568" spans="1:25" x14ac:dyDescent="0.25">
      <c r="A4568" s="178" t="s">
        <v>3452</v>
      </c>
      <c r="B4568" s="178" t="s">
        <v>3981</v>
      </c>
      <c r="C4568" s="178" t="s">
        <v>565</v>
      </c>
      <c r="D4568" s="178" t="s">
        <v>566</v>
      </c>
      <c r="E4568" s="181">
        <v>1450.3485862623311</v>
      </c>
      <c r="F4568" s="181">
        <v>1440.172671617569</v>
      </c>
      <c r="G4568" s="181">
        <v>1432.9745515416494</v>
      </c>
      <c r="H4568" s="181">
        <v>1429.1713776446118</v>
      </c>
      <c r="I4568" s="181">
        <v>1428.104564272792</v>
      </c>
      <c r="J4568" s="182">
        <v>1429.2265806896808</v>
      </c>
      <c r="K4568" s="181">
        <v>1432.1159376090156</v>
      </c>
      <c r="L4568" s="181">
        <v>1436.4312758745727</v>
      </c>
      <c r="M4568" s="181">
        <v>1441.8308470527829</v>
      </c>
      <c r="N4568" s="181">
        <v>1447.9903028866031</v>
      </c>
      <c r="O4568" s="181">
        <v>1454.6912451330952</v>
      </c>
      <c r="P4568" s="181">
        <v>1461.7823252012795</v>
      </c>
      <c r="Q4568" s="181">
        <v>1469.1140157840864</v>
      </c>
      <c r="R4568" s="181">
        <v>1476.4648063748839</v>
      </c>
      <c r="S4568" s="181">
        <v>1483.6951942298303</v>
      </c>
      <c r="T4568" s="181">
        <v>1490.7214513184415</v>
      </c>
      <c r="U4568" s="181">
        <v>1497.4375513688722</v>
      </c>
      <c r="V4568" s="181">
        <v>1503.7276593498889</v>
      </c>
      <c r="W4568" s="181">
        <v>1509.5087302102074</v>
      </c>
      <c r="X4568" s="181">
        <v>1514.7452564852838</v>
      </c>
      <c r="Y4568" s="181">
        <v>1519.387251257808</v>
      </c>
    </row>
    <row r="4569" spans="1:25" x14ac:dyDescent="0.25">
      <c r="A4569" s="178" t="s">
        <v>3452</v>
      </c>
      <c r="B4569" s="178" t="s">
        <v>3982</v>
      </c>
      <c r="C4569" s="178" t="s">
        <v>565</v>
      </c>
      <c r="D4569" s="178" t="s">
        <v>566</v>
      </c>
      <c r="E4569" s="181">
        <v>1938.112337349181</v>
      </c>
      <c r="F4569" s="181">
        <v>1916.0677511183887</v>
      </c>
      <c r="G4569" s="181">
        <v>1895.721550002876</v>
      </c>
      <c r="H4569" s="181">
        <v>1877.648410875707</v>
      </c>
      <c r="I4569" s="181">
        <v>1861.4522671636082</v>
      </c>
      <c r="J4569" s="182">
        <v>1846.7977905442351</v>
      </c>
      <c r="K4569" s="181">
        <v>1833.448649940734</v>
      </c>
      <c r="L4569" s="181">
        <v>1821.2255422308169</v>
      </c>
      <c r="M4569" s="181">
        <v>1809.9386823546461</v>
      </c>
      <c r="N4569" s="181">
        <v>1799.4322502975497</v>
      </c>
      <c r="O4569" s="181">
        <v>1789.6166963986752</v>
      </c>
      <c r="P4569" s="181">
        <v>1780.4792612263084</v>
      </c>
      <c r="Q4569" s="181">
        <v>1772.0071442607791</v>
      </c>
      <c r="R4569" s="181">
        <v>1764.0729016076382</v>
      </c>
      <c r="S4569" s="181">
        <v>1756.5866544408668</v>
      </c>
      <c r="T4569" s="181">
        <v>1749.3726496101697</v>
      </c>
      <c r="U4569" s="181">
        <v>1742.4254989086821</v>
      </c>
      <c r="V4569" s="181">
        <v>1735.8333407652769</v>
      </c>
      <c r="W4569" s="181">
        <v>1729.5153012826511</v>
      </c>
      <c r="X4569" s="181">
        <v>1723.3718226947708</v>
      </c>
      <c r="Y4569" s="181">
        <v>1717.1706327241548</v>
      </c>
    </row>
    <row r="4570" spans="1:25" x14ac:dyDescent="0.25">
      <c r="A4570" s="178" t="s">
        <v>3452</v>
      </c>
      <c r="B4570" s="178" t="s">
        <v>3983</v>
      </c>
      <c r="C4570" s="178" t="s">
        <v>565</v>
      </c>
      <c r="D4570" s="178" t="s">
        <v>566</v>
      </c>
      <c r="E4570" s="181">
        <v>223.19684712485628</v>
      </c>
      <c r="F4570" s="181">
        <v>225.4139884313401</v>
      </c>
      <c r="G4570" s="181">
        <v>226.41404073309181</v>
      </c>
      <c r="H4570" s="181">
        <v>226.51359131222469</v>
      </c>
      <c r="I4570" s="181">
        <v>225.91892682192909</v>
      </c>
      <c r="J4570" s="182">
        <v>224.79293991984693</v>
      </c>
      <c r="K4570" s="181">
        <v>223.27723580250324</v>
      </c>
      <c r="L4570" s="181">
        <v>221.49000135735719</v>
      </c>
      <c r="M4570" s="181">
        <v>219.5406170758375</v>
      </c>
      <c r="N4570" s="181">
        <v>217.45783025660609</v>
      </c>
      <c r="O4570" s="181">
        <v>215.28549704625092</v>
      </c>
      <c r="P4570" s="181">
        <v>213.06680079187092</v>
      </c>
      <c r="Q4570" s="181">
        <v>210.83670731590999</v>
      </c>
      <c r="R4570" s="181">
        <v>208.61063371355326</v>
      </c>
      <c r="S4570" s="181">
        <v>206.4042105740134</v>
      </c>
      <c r="T4570" s="181">
        <v>204.22175542894612</v>
      </c>
      <c r="U4570" s="181">
        <v>202.06868236029533</v>
      </c>
      <c r="V4570" s="181">
        <v>199.95763303734597</v>
      </c>
      <c r="W4570" s="181">
        <v>197.89334818651423</v>
      </c>
      <c r="X4570" s="181">
        <v>195.88123733056764</v>
      </c>
      <c r="Y4570" s="181">
        <v>193.91079268432543</v>
      </c>
    </row>
    <row r="4571" spans="1:25" x14ac:dyDescent="0.25">
      <c r="A4571" s="178" t="s">
        <v>3452</v>
      </c>
      <c r="B4571" s="178" t="s">
        <v>3984</v>
      </c>
      <c r="C4571" s="178" t="s">
        <v>565</v>
      </c>
      <c r="D4571" s="178" t="s">
        <v>566</v>
      </c>
      <c r="E4571" s="181">
        <v>981.6541769840926</v>
      </c>
      <c r="F4571" s="181">
        <v>991.48823878655833</v>
      </c>
      <c r="G4571" s="181">
        <v>999.16579963970992</v>
      </c>
      <c r="H4571" s="181">
        <v>1005.5531493097147</v>
      </c>
      <c r="I4571" s="181">
        <v>1010.930050608667</v>
      </c>
      <c r="J4571" s="182">
        <v>1015.4695140690117</v>
      </c>
      <c r="K4571" s="181">
        <v>1019.3181308095515</v>
      </c>
      <c r="L4571" s="181">
        <v>1022.6039911149783</v>
      </c>
      <c r="M4571" s="181">
        <v>1025.3994685213602</v>
      </c>
      <c r="N4571" s="181">
        <v>1027.7219095557177</v>
      </c>
      <c r="O4571" s="181">
        <v>1029.5901934234882</v>
      </c>
      <c r="P4571" s="181">
        <v>1031.0711958090578</v>
      </c>
      <c r="Q4571" s="181">
        <v>1032.2300252061671</v>
      </c>
      <c r="R4571" s="181">
        <v>1033.0707922378401</v>
      </c>
      <c r="S4571" s="181">
        <v>1033.6241571068756</v>
      </c>
      <c r="T4571" s="181">
        <v>1033.9313730753368</v>
      </c>
      <c r="U4571" s="181">
        <v>1034.0254294714171</v>
      </c>
      <c r="V4571" s="181">
        <v>1033.9244475580192</v>
      </c>
      <c r="W4571" s="181">
        <v>1033.6623072840146</v>
      </c>
      <c r="X4571" s="181">
        <v>1033.2756320572021</v>
      </c>
      <c r="Y4571" s="181">
        <v>1032.7932681530538</v>
      </c>
    </row>
    <row r="4572" spans="1:25" x14ac:dyDescent="0.25">
      <c r="A4572" s="178" t="s">
        <v>3452</v>
      </c>
      <c r="B4572" s="178" t="s">
        <v>3985</v>
      </c>
      <c r="C4572" s="178" t="s">
        <v>565</v>
      </c>
      <c r="D4572" s="178" t="s">
        <v>566</v>
      </c>
      <c r="E4572" s="181">
        <v>1993.1578634401767</v>
      </c>
      <c r="F4572" s="181">
        <v>1957.3798055226312</v>
      </c>
      <c r="G4572" s="181">
        <v>1930.1177259750523</v>
      </c>
      <c r="H4572" s="181">
        <v>1909.8255654394591</v>
      </c>
      <c r="I4572" s="181">
        <v>1894.594714896858</v>
      </c>
      <c r="J4572" s="182">
        <v>1883.0078351285579</v>
      </c>
      <c r="K4572" s="181">
        <v>1874.071789432435</v>
      </c>
      <c r="L4572" s="181">
        <v>1867.0826940133793</v>
      </c>
      <c r="M4572" s="181">
        <v>1861.489686210389</v>
      </c>
      <c r="N4572" s="181">
        <v>1856.8611080694409</v>
      </c>
      <c r="O4572" s="181">
        <v>1852.9111352282521</v>
      </c>
      <c r="P4572" s="181">
        <v>1849.5053616685818</v>
      </c>
      <c r="Q4572" s="181">
        <v>1846.5720098039662</v>
      </c>
      <c r="R4572" s="181">
        <v>1843.9788097588671</v>
      </c>
      <c r="S4572" s="181">
        <v>1841.6690058376842</v>
      </c>
      <c r="T4572" s="181">
        <v>1839.4709390796129</v>
      </c>
      <c r="U4572" s="181">
        <v>1837.334796333515</v>
      </c>
      <c r="V4572" s="181">
        <v>1835.3561662640118</v>
      </c>
      <c r="W4572" s="181">
        <v>1833.522604460652</v>
      </c>
      <c r="X4572" s="181">
        <v>1831.8117064414621</v>
      </c>
      <c r="Y4572" s="181">
        <v>1829.9911163309569</v>
      </c>
    </row>
    <row r="4573" spans="1:25" x14ac:dyDescent="0.25">
      <c r="A4573" s="178" t="s">
        <v>3452</v>
      </c>
      <c r="B4573" s="178" t="s">
        <v>3986</v>
      </c>
      <c r="C4573" s="178" t="s">
        <v>218</v>
      </c>
      <c r="D4573" s="178" t="s">
        <v>3987</v>
      </c>
      <c r="E4573" s="181">
        <v>30146.830068858184</v>
      </c>
      <c r="F4573" s="181">
        <v>30681.309419954596</v>
      </c>
      <c r="G4573" s="181">
        <v>31140.511048548928</v>
      </c>
      <c r="H4573" s="181">
        <v>31558.129315193179</v>
      </c>
      <c r="I4573" s="181">
        <v>31942.40493350595</v>
      </c>
      <c r="J4573" s="182">
        <v>32297.771985543146</v>
      </c>
      <c r="K4573" s="181">
        <v>32627.863032369107</v>
      </c>
      <c r="L4573" s="181">
        <v>32935.873758326154</v>
      </c>
      <c r="M4573" s="181">
        <v>33223.051039279948</v>
      </c>
      <c r="N4573" s="181">
        <v>33489.959813319212</v>
      </c>
      <c r="O4573" s="181">
        <v>33737.246976216447</v>
      </c>
      <c r="P4573" s="181">
        <v>33967.078920100408</v>
      </c>
      <c r="Q4573" s="181">
        <v>34181.501156625221</v>
      </c>
      <c r="R4573" s="181">
        <v>34380.338611500549</v>
      </c>
      <c r="S4573" s="181">
        <v>34564.258041312998</v>
      </c>
      <c r="T4573" s="181">
        <v>34733.926718668175</v>
      </c>
      <c r="U4573" s="181">
        <v>34889.464167072321</v>
      </c>
      <c r="V4573" s="181">
        <v>35030.992810823715</v>
      </c>
      <c r="W4573" s="181">
        <v>35159.186187715757</v>
      </c>
      <c r="X4573" s="181">
        <v>35274.717476299375</v>
      </c>
      <c r="Y4573" s="181">
        <v>35377.01155504294</v>
      </c>
    </row>
    <row r="4574" spans="1:25" x14ac:dyDescent="0.25">
      <c r="A4574" s="178" t="s">
        <v>3452</v>
      </c>
      <c r="B4574" s="178" t="s">
        <v>3986</v>
      </c>
      <c r="C4574" s="178" t="s">
        <v>508</v>
      </c>
      <c r="D4574" s="178" t="s">
        <v>3988</v>
      </c>
      <c r="E4574" s="181">
        <v>1766.8136119939518</v>
      </c>
      <c r="F4574" s="181">
        <v>1854.0437359825323</v>
      </c>
      <c r="G4574" s="181">
        <v>1940.299716870989</v>
      </c>
      <c r="H4574" s="181">
        <v>2027.4555281642595</v>
      </c>
      <c r="I4574" s="181">
        <v>2115.9465691523314</v>
      </c>
      <c r="J4574" s="182">
        <v>2206.0058042200203</v>
      </c>
      <c r="K4574" s="181">
        <v>2297.8396428064793</v>
      </c>
      <c r="L4574" s="181">
        <v>2391.6480885656269</v>
      </c>
      <c r="M4574" s="181">
        <v>2487.5086622400522</v>
      </c>
      <c r="N4574" s="181">
        <v>2585.4534052839044</v>
      </c>
      <c r="O4574" s="181">
        <v>2685.5220959304443</v>
      </c>
      <c r="P4574" s="181">
        <v>2787.8813748099619</v>
      </c>
      <c r="Q4574" s="181">
        <v>2892.7055083327855</v>
      </c>
      <c r="R4574" s="181">
        <v>2999.9929981782434</v>
      </c>
      <c r="S4574" s="181">
        <v>3109.8134008192937</v>
      </c>
      <c r="T4574" s="181">
        <v>3222.2406802569153</v>
      </c>
      <c r="U4574" s="181">
        <v>3337.3011089077345</v>
      </c>
      <c r="V4574" s="181">
        <v>3455.019791992665</v>
      </c>
      <c r="W4574" s="181">
        <v>3575.4763395818218</v>
      </c>
      <c r="X4574" s="181">
        <v>3698.7556283507006</v>
      </c>
      <c r="Y4574" s="181">
        <v>3824.8132836064133</v>
      </c>
    </row>
    <row r="4575" spans="1:25" x14ac:dyDescent="0.25">
      <c r="A4575" s="178" t="s">
        <v>3452</v>
      </c>
      <c r="B4575" s="178" t="s">
        <v>3986</v>
      </c>
      <c r="C4575" s="178" t="s">
        <v>1465</v>
      </c>
      <c r="D4575" s="178" t="s">
        <v>3989</v>
      </c>
      <c r="E4575" s="181">
        <v>1855.4088766875966</v>
      </c>
      <c r="F4575" s="181">
        <v>1909.4536107988031</v>
      </c>
      <c r="G4575" s="181">
        <v>1959.7388450637031</v>
      </c>
      <c r="H4575" s="181">
        <v>2008.264730905239</v>
      </c>
      <c r="I4575" s="181">
        <v>2055.4861981048252</v>
      </c>
      <c r="J4575" s="182">
        <v>2101.6324354521321</v>
      </c>
      <c r="K4575" s="181">
        <v>2146.8913839687389</v>
      </c>
      <c r="L4575" s="181">
        <v>2191.4313797103196</v>
      </c>
      <c r="M4575" s="181">
        <v>2235.2980765072252</v>
      </c>
      <c r="N4575" s="181">
        <v>2278.4935402892656</v>
      </c>
      <c r="O4575" s="181">
        <v>2321.0262913321367</v>
      </c>
      <c r="P4575" s="181">
        <v>2363.0116567994469</v>
      </c>
      <c r="Q4575" s="181">
        <v>2404.5623335607943</v>
      </c>
      <c r="R4575" s="181">
        <v>2445.638721754091</v>
      </c>
      <c r="S4575" s="181">
        <v>2486.2605282068539</v>
      </c>
      <c r="T4575" s="181">
        <v>2526.4489335170697</v>
      </c>
      <c r="U4575" s="181">
        <v>2566.1863144080307</v>
      </c>
      <c r="V4575" s="181">
        <v>2605.4549898390014</v>
      </c>
      <c r="W4575" s="181">
        <v>2644.2784614160014</v>
      </c>
      <c r="X4575" s="181">
        <v>2682.6817927076359</v>
      </c>
      <c r="Y4575" s="181">
        <v>2720.5956876668401</v>
      </c>
    </row>
    <row r="4576" spans="1:25" x14ac:dyDescent="0.25">
      <c r="A4576" s="178" t="s">
        <v>3452</v>
      </c>
      <c r="B4576" s="178" t="s">
        <v>3986</v>
      </c>
      <c r="C4576" s="178" t="s">
        <v>240</v>
      </c>
      <c r="D4576" s="178" t="s">
        <v>241</v>
      </c>
      <c r="E4576" s="181">
        <v>17462.432172030138</v>
      </c>
      <c r="F4576" s="181">
        <v>17613.874598623403</v>
      </c>
      <c r="G4576" s="181">
        <v>17721.655645845742</v>
      </c>
      <c r="H4576" s="181">
        <v>17805.999354274834</v>
      </c>
      <c r="I4576" s="181">
        <v>17872.183173942391</v>
      </c>
      <c r="J4576" s="182">
        <v>17923.182918855986</v>
      </c>
      <c r="K4576" s="181">
        <v>17961.424394065743</v>
      </c>
      <c r="L4576" s="181">
        <v>17989.006964341472</v>
      </c>
      <c r="M4576" s="181">
        <v>18006.898970785453</v>
      </c>
      <c r="N4576" s="181">
        <v>18015.663690220743</v>
      </c>
      <c r="O4576" s="181">
        <v>18015.882985546155</v>
      </c>
      <c r="P4576" s="181">
        <v>18008.919292533756</v>
      </c>
      <c r="Q4576" s="181">
        <v>17996.025269999845</v>
      </c>
      <c r="R4576" s="181">
        <v>17977.25110342374</v>
      </c>
      <c r="S4576" s="181">
        <v>17953.076588752632</v>
      </c>
      <c r="T4576" s="181">
        <v>17923.963046930978</v>
      </c>
      <c r="U4576" s="181">
        <v>17890.07331888163</v>
      </c>
      <c r="V4576" s="181">
        <v>17851.562138192963</v>
      </c>
      <c r="W4576" s="181">
        <v>17808.854258433523</v>
      </c>
      <c r="X4576" s="181">
        <v>17762.3590313153</v>
      </c>
      <c r="Y4576" s="181">
        <v>17711.846583148341</v>
      </c>
    </row>
    <row r="4577" spans="1:25" x14ac:dyDescent="0.25">
      <c r="A4577" s="178" t="s">
        <v>3452</v>
      </c>
      <c r="B4577" s="178" t="s">
        <v>3990</v>
      </c>
      <c r="C4577" s="178" t="s">
        <v>218</v>
      </c>
      <c r="D4577" s="178" t="s">
        <v>3991</v>
      </c>
      <c r="E4577" s="181">
        <v>7413.9117817251172</v>
      </c>
      <c r="F4577" s="181">
        <v>7561.6048316399747</v>
      </c>
      <c r="G4577" s="181">
        <v>7696.026286044882</v>
      </c>
      <c r="H4577" s="181">
        <v>7823.2170754184635</v>
      </c>
      <c r="I4577" s="181">
        <v>7944.497905322095</v>
      </c>
      <c r="J4577" s="182">
        <v>8060.4620855093135</v>
      </c>
      <c r="K4577" s="181">
        <v>8171.6776741061349</v>
      </c>
      <c r="L4577" s="181">
        <v>8278.7016216096636</v>
      </c>
      <c r="M4577" s="181">
        <v>8381.6978099748612</v>
      </c>
      <c r="N4577" s="181">
        <v>8480.6522087866015</v>
      </c>
      <c r="O4577" s="181">
        <v>8575.5191206398958</v>
      </c>
      <c r="P4577" s="181">
        <v>8666.7313004821099</v>
      </c>
      <c r="Q4577" s="181">
        <v>8754.7498944600666</v>
      </c>
      <c r="R4577" s="181">
        <v>8839.4968748589545</v>
      </c>
      <c r="S4577" s="181">
        <v>8921.0571434172416</v>
      </c>
      <c r="T4577" s="181">
        <v>8999.4164178589963</v>
      </c>
      <c r="U4577" s="181">
        <v>9074.6892296935275</v>
      </c>
      <c r="V4577" s="181">
        <v>9147.0809595812098</v>
      </c>
      <c r="W4577" s="181">
        <v>9216.7098193070178</v>
      </c>
      <c r="X4577" s="181">
        <v>9283.6930743238281</v>
      </c>
      <c r="Y4577" s="181">
        <v>9347.7722952847507</v>
      </c>
    </row>
    <row r="4578" spans="1:25" x14ac:dyDescent="0.25">
      <c r="A4578" s="178" t="s">
        <v>3452</v>
      </c>
      <c r="B4578" s="178" t="s">
        <v>3990</v>
      </c>
      <c r="C4578" s="178" t="s">
        <v>240</v>
      </c>
      <c r="D4578" s="178" t="s">
        <v>241</v>
      </c>
      <c r="E4578" s="181">
        <v>2308.9505356499612</v>
      </c>
      <c r="F4578" s="181">
        <v>2291.3306198869045</v>
      </c>
      <c r="G4578" s="181">
        <v>2269.064754256563</v>
      </c>
      <c r="H4578" s="181">
        <v>2244.2554822435109</v>
      </c>
      <c r="I4578" s="181">
        <v>2217.4811399245364</v>
      </c>
      <c r="J4578" s="182">
        <v>2189.0716953569186</v>
      </c>
      <c r="K4578" s="181">
        <v>2159.3241409993498</v>
      </c>
      <c r="L4578" s="181">
        <v>2128.5085970844034</v>
      </c>
      <c r="M4578" s="181">
        <v>2096.774583519632</v>
      </c>
      <c r="N4578" s="181">
        <v>2064.2180154216148</v>
      </c>
      <c r="O4578" s="181">
        <v>2030.9222456404975</v>
      </c>
      <c r="P4578" s="181">
        <v>1997.0768405681281</v>
      </c>
      <c r="Q4578" s="181">
        <v>1962.8619354773309</v>
      </c>
      <c r="R4578" s="181">
        <v>1928.3245136919704</v>
      </c>
      <c r="S4578" s="181">
        <v>1893.5442695749414</v>
      </c>
      <c r="T4578" s="181">
        <v>1858.5748489992263</v>
      </c>
      <c r="U4578" s="181">
        <v>1823.4927266006603</v>
      </c>
      <c r="V4578" s="181">
        <v>1788.3864197659095</v>
      </c>
      <c r="W4578" s="181">
        <v>1753.3205412290586</v>
      </c>
      <c r="X4578" s="181">
        <v>1718.3544292691151</v>
      </c>
      <c r="Y4578" s="181">
        <v>1683.4749702181148</v>
      </c>
    </row>
    <row r="4579" spans="1:25" x14ac:dyDescent="0.25">
      <c r="A4579" s="178" t="s">
        <v>3452</v>
      </c>
      <c r="B4579" s="178" t="s">
        <v>3992</v>
      </c>
      <c r="C4579" s="178" t="s">
        <v>565</v>
      </c>
      <c r="D4579" s="178" t="s">
        <v>566</v>
      </c>
      <c r="E4579" s="181">
        <v>4280.7553141632934</v>
      </c>
      <c r="F4579" s="181">
        <v>4292.7263737791509</v>
      </c>
      <c r="G4579" s="181">
        <v>4303.39206983438</v>
      </c>
      <c r="H4579" s="181">
        <v>4315.8906895091432</v>
      </c>
      <c r="I4579" s="181">
        <v>4330.2707431702947</v>
      </c>
      <c r="J4579" s="182">
        <v>4346.3635822184306</v>
      </c>
      <c r="K4579" s="181">
        <v>4363.995971383978</v>
      </c>
      <c r="L4579" s="181">
        <v>4383.0033261104372</v>
      </c>
      <c r="M4579" s="181">
        <v>4403.0354195321197</v>
      </c>
      <c r="N4579" s="181">
        <v>4423.7881520464871</v>
      </c>
      <c r="O4579" s="181">
        <v>4444.9475663452495</v>
      </c>
      <c r="P4579" s="181">
        <v>4466.3886825181726</v>
      </c>
      <c r="Q4579" s="181">
        <v>4487.9992938647865</v>
      </c>
      <c r="R4579" s="181">
        <v>4509.4220004890394</v>
      </c>
      <c r="S4579" s="181">
        <v>4530.4664252409821</v>
      </c>
      <c r="T4579" s="181">
        <v>4550.850865963188</v>
      </c>
      <c r="U4579" s="181">
        <v>4570.2981897817808</v>
      </c>
      <c r="V4579" s="181">
        <v>4588.6915150891546</v>
      </c>
      <c r="W4579" s="181">
        <v>4606.0081658534646</v>
      </c>
      <c r="X4579" s="181">
        <v>4622.2567514254797</v>
      </c>
      <c r="Y4579" s="181">
        <v>4637.2023416215288</v>
      </c>
    </row>
    <row r="4580" spans="1:25" x14ac:dyDescent="0.25">
      <c r="A4580" s="178" t="s">
        <v>3452</v>
      </c>
      <c r="B4580" s="178" t="s">
        <v>3993</v>
      </c>
      <c r="C4580" s="178" t="s">
        <v>565</v>
      </c>
      <c r="D4580" s="178" t="s">
        <v>566</v>
      </c>
      <c r="E4580" s="181">
        <v>3086.4275180840932</v>
      </c>
      <c r="F4580" s="181">
        <v>3100.6850284879665</v>
      </c>
      <c r="G4580" s="181">
        <v>3111.3375971131927</v>
      </c>
      <c r="H4580" s="181">
        <v>3121.8932871814923</v>
      </c>
      <c r="I4580" s="181">
        <v>3132.7944045947988</v>
      </c>
      <c r="J4580" s="182">
        <v>3144.2456262610476</v>
      </c>
      <c r="K4580" s="181">
        <v>3156.3865689974909</v>
      </c>
      <c r="L4580" s="181">
        <v>3169.2963141420687</v>
      </c>
      <c r="M4580" s="181">
        <v>3182.8895599914781</v>
      </c>
      <c r="N4580" s="181">
        <v>3197.1931585667066</v>
      </c>
      <c r="O4580" s="181">
        <v>3212.1574050407144</v>
      </c>
      <c r="P4580" s="181">
        <v>3227.8302496935462</v>
      </c>
      <c r="Q4580" s="181">
        <v>3244.2230325489359</v>
      </c>
      <c r="R4580" s="181">
        <v>3261.1061580902574</v>
      </c>
      <c r="S4580" s="181">
        <v>3278.42608817462</v>
      </c>
      <c r="T4580" s="181">
        <v>3296.1656948460777</v>
      </c>
      <c r="U4580" s="181">
        <v>3313.9491115788906</v>
      </c>
      <c r="V4580" s="181">
        <v>3331.4259998190355</v>
      </c>
      <c r="W4580" s="181">
        <v>3348.5813340105506</v>
      </c>
      <c r="X4580" s="181">
        <v>3365.4128896770708</v>
      </c>
      <c r="Y4580" s="181">
        <v>3381.7807011734158</v>
      </c>
    </row>
    <row r="4581" spans="1:25" x14ac:dyDescent="0.25">
      <c r="A4581" s="178" t="s">
        <v>3452</v>
      </c>
      <c r="B4581" s="178" t="s">
        <v>3994</v>
      </c>
      <c r="C4581" s="178" t="s">
        <v>565</v>
      </c>
      <c r="D4581" s="178" t="s">
        <v>566</v>
      </c>
      <c r="E4581" s="181">
        <v>2512.5454018997571</v>
      </c>
      <c r="F4581" s="181">
        <v>2541.960791956988</v>
      </c>
      <c r="G4581" s="181">
        <v>2564.9359776447054</v>
      </c>
      <c r="H4581" s="181">
        <v>2584.0007958260308</v>
      </c>
      <c r="I4581" s="181">
        <v>2599.9627280811319</v>
      </c>
      <c r="J4581" s="182">
        <v>2613.3570134600627</v>
      </c>
      <c r="K4581" s="181">
        <v>2624.6452422718849</v>
      </c>
      <c r="L4581" s="181">
        <v>2634.2397796359528</v>
      </c>
      <c r="M4581" s="181">
        <v>2642.3951080384577</v>
      </c>
      <c r="N4581" s="181">
        <v>2649.2747112662983</v>
      </c>
      <c r="O4581" s="181">
        <v>2655.0391749182209</v>
      </c>
      <c r="P4581" s="181">
        <v>2659.9609605282822</v>
      </c>
      <c r="Q4581" s="181">
        <v>2664.3013549339103</v>
      </c>
      <c r="R4581" s="181">
        <v>2668.1475003107835</v>
      </c>
      <c r="S4581" s="181">
        <v>2671.6167326761342</v>
      </c>
      <c r="T4581" s="181">
        <v>2674.7133415617946</v>
      </c>
      <c r="U4581" s="181">
        <v>2677.4275012525118</v>
      </c>
      <c r="V4581" s="181">
        <v>2679.82886702214</v>
      </c>
      <c r="W4581" s="181">
        <v>2681.9926988953703</v>
      </c>
      <c r="X4581" s="181">
        <v>2683.9806656008195</v>
      </c>
      <c r="Y4581" s="181">
        <v>2685.6712980227549</v>
      </c>
    </row>
    <row r="4582" spans="1:25" x14ac:dyDescent="0.25">
      <c r="A4582" s="178" t="s">
        <v>3452</v>
      </c>
      <c r="B4582" s="178" t="s">
        <v>3995</v>
      </c>
      <c r="C4582" s="178" t="s">
        <v>565</v>
      </c>
      <c r="D4582" s="178" t="s">
        <v>566</v>
      </c>
      <c r="E4582" s="181">
        <v>1973.5449113398199</v>
      </c>
      <c r="F4582" s="181">
        <v>1987.5591617865837</v>
      </c>
      <c r="G4582" s="181">
        <v>1999.5043747500567</v>
      </c>
      <c r="H4582" s="181">
        <v>2010.8758199026697</v>
      </c>
      <c r="I4582" s="181">
        <v>2021.7844429495437</v>
      </c>
      <c r="J4582" s="182">
        <v>2032.1993345294068</v>
      </c>
      <c r="K4582" s="181">
        <v>2042.1225115572408</v>
      </c>
      <c r="L4582" s="181">
        <v>2051.5848872936008</v>
      </c>
      <c r="M4582" s="181">
        <v>2060.5586153914355</v>
      </c>
      <c r="N4582" s="181">
        <v>2068.9951454746488</v>
      </c>
      <c r="O4582" s="181">
        <v>2076.855075820723</v>
      </c>
      <c r="P4582" s="181">
        <v>2084.2268998622922</v>
      </c>
      <c r="Q4582" s="181">
        <v>2091.2218282126364</v>
      </c>
      <c r="R4582" s="181">
        <v>2097.8210727500837</v>
      </c>
      <c r="S4582" s="181">
        <v>2104.0212905764629</v>
      </c>
      <c r="T4582" s="181">
        <v>2109.7330732866167</v>
      </c>
      <c r="U4582" s="181">
        <v>2115.0063242123647</v>
      </c>
      <c r="V4582" s="181">
        <v>2119.9753729178969</v>
      </c>
      <c r="W4582" s="181">
        <v>2124.6737975385804</v>
      </c>
      <c r="X4582" s="181">
        <v>2129.0931664644067</v>
      </c>
      <c r="Y4582" s="181">
        <v>2133.0838205133082</v>
      </c>
    </row>
    <row r="4583" spans="1:25" x14ac:dyDescent="0.25">
      <c r="A4583" s="178" t="s">
        <v>3452</v>
      </c>
      <c r="B4583" s="178" t="s">
        <v>3996</v>
      </c>
      <c r="C4583" s="178" t="s">
        <v>565</v>
      </c>
      <c r="D4583" s="178" t="s">
        <v>566</v>
      </c>
      <c r="E4583" s="181">
        <v>133.53676727325765</v>
      </c>
      <c r="F4583" s="181">
        <v>136.13366452386427</v>
      </c>
      <c r="G4583" s="181">
        <v>137.8603947133119</v>
      </c>
      <c r="H4583" s="181">
        <v>138.79988515999972</v>
      </c>
      <c r="I4583" s="181">
        <v>139.05624711216856</v>
      </c>
      <c r="J4583" s="182">
        <v>138.76175755574235</v>
      </c>
      <c r="K4583" s="181">
        <v>138.05536705314145</v>
      </c>
      <c r="L4583" s="181">
        <v>137.06529684756782</v>
      </c>
      <c r="M4583" s="181">
        <v>135.91820333096979</v>
      </c>
      <c r="N4583" s="181">
        <v>134.70337804696527</v>
      </c>
      <c r="O4583" s="181">
        <v>133.48964489109898</v>
      </c>
      <c r="P4583" s="181">
        <v>132.33861556210542</v>
      </c>
      <c r="Q4583" s="181">
        <v>131.30427331479063</v>
      </c>
      <c r="R4583" s="181">
        <v>130.42627888452682</v>
      </c>
      <c r="S4583" s="181">
        <v>129.74249966262582</v>
      </c>
      <c r="T4583" s="181">
        <v>129.25740046172336</v>
      </c>
      <c r="U4583" s="181">
        <v>128.94135906581934</v>
      </c>
      <c r="V4583" s="181">
        <v>128.78407548735416</v>
      </c>
      <c r="W4583" s="181">
        <v>128.79449983076159</v>
      </c>
      <c r="X4583" s="181">
        <v>128.97858929906403</v>
      </c>
      <c r="Y4583" s="181">
        <v>129.29716412274499</v>
      </c>
    </row>
    <row r="4584" spans="1:25" x14ac:dyDescent="0.25">
      <c r="A4584" s="178" t="s">
        <v>3452</v>
      </c>
      <c r="B4584" s="178" t="s">
        <v>3997</v>
      </c>
      <c r="C4584" s="178" t="s">
        <v>565</v>
      </c>
      <c r="D4584" s="178" t="s">
        <v>566</v>
      </c>
      <c r="E4584" s="181">
        <v>5036.8601049076979</v>
      </c>
      <c r="F4584" s="181">
        <v>5045.6321819635286</v>
      </c>
      <c r="G4584" s="181">
        <v>5057.5043848164178</v>
      </c>
      <c r="H4584" s="181">
        <v>5075.07075846304</v>
      </c>
      <c r="I4584" s="181">
        <v>5097.3234550762581</v>
      </c>
      <c r="J4584" s="182">
        <v>5123.2392401146381</v>
      </c>
      <c r="K4584" s="181">
        <v>5152.0368371394707</v>
      </c>
      <c r="L4584" s="181">
        <v>5183.1515682910804</v>
      </c>
      <c r="M4584" s="181">
        <v>5215.9269040493045</v>
      </c>
      <c r="N4584" s="181">
        <v>5249.8201436007203</v>
      </c>
      <c r="O4584" s="181">
        <v>5284.4423600919254</v>
      </c>
      <c r="P4584" s="181">
        <v>5319.6972432101293</v>
      </c>
      <c r="Q4584" s="181">
        <v>5355.5262189186533</v>
      </c>
      <c r="R4584" s="181">
        <v>5391.5596080218447</v>
      </c>
      <c r="S4584" s="181">
        <v>5427.5999511388218</v>
      </c>
      <c r="T4584" s="181">
        <v>5463.5517121104358</v>
      </c>
      <c r="U4584" s="181">
        <v>5498.9902667777069</v>
      </c>
      <c r="V4584" s="181">
        <v>5533.4783256967776</v>
      </c>
      <c r="W4584" s="181">
        <v>5566.9778317086711</v>
      </c>
      <c r="X4584" s="181">
        <v>5599.4373072736125</v>
      </c>
      <c r="Y4584" s="181">
        <v>5630.6587628188154</v>
      </c>
    </row>
    <row r="4585" spans="1:25" x14ac:dyDescent="0.25">
      <c r="A4585" s="178" t="s">
        <v>3452</v>
      </c>
      <c r="B4585" s="178" t="s">
        <v>3998</v>
      </c>
      <c r="C4585" s="178" t="s">
        <v>565</v>
      </c>
      <c r="D4585" s="178" t="s">
        <v>566</v>
      </c>
      <c r="E4585" s="181">
        <v>3138.996670829401</v>
      </c>
      <c r="F4585" s="181">
        <v>3151.2646258495902</v>
      </c>
      <c r="G4585" s="181">
        <v>3163.7704030944087</v>
      </c>
      <c r="H4585" s="181">
        <v>3178.5126220521825</v>
      </c>
      <c r="I4585" s="181">
        <v>3195.1625504923204</v>
      </c>
      <c r="J4585" s="182">
        <v>3213.3658235729667</v>
      </c>
      <c r="K4585" s="181">
        <v>3232.9057816152335</v>
      </c>
      <c r="L4585" s="181">
        <v>3253.6820779556801</v>
      </c>
      <c r="M4585" s="181">
        <v>3275.492337096633</v>
      </c>
      <c r="N4585" s="181">
        <v>3298.157887136178</v>
      </c>
      <c r="O4585" s="181">
        <v>3321.5853739332856</v>
      </c>
      <c r="P4585" s="181">
        <v>3345.8487754456823</v>
      </c>
      <c r="Q4585" s="181">
        <v>3371.0400343188871</v>
      </c>
      <c r="R4585" s="181">
        <v>3397.0317263533566</v>
      </c>
      <c r="S4585" s="181">
        <v>3423.771490194843</v>
      </c>
      <c r="T4585" s="181">
        <v>3451.0142324657131</v>
      </c>
      <c r="U4585" s="181">
        <v>3478.2863601687282</v>
      </c>
      <c r="V4585" s="181">
        <v>3505.3345067919286</v>
      </c>
      <c r="W4585" s="181">
        <v>3532.1571346860314</v>
      </c>
      <c r="X4585" s="181">
        <v>3558.7322200544677</v>
      </c>
      <c r="Y4585" s="181">
        <v>3584.6794640584772</v>
      </c>
    </row>
    <row r="4586" spans="1:25" x14ac:dyDescent="0.25">
      <c r="A4586" s="178" t="s">
        <v>3452</v>
      </c>
      <c r="B4586" s="178" t="s">
        <v>3999</v>
      </c>
      <c r="C4586" s="178" t="s">
        <v>565</v>
      </c>
      <c r="D4586" s="178" t="s">
        <v>566</v>
      </c>
      <c r="E4586" s="181">
        <v>4255.0940906077476</v>
      </c>
      <c r="F4586" s="181">
        <v>4240.2136207493913</v>
      </c>
      <c r="G4586" s="181">
        <v>4232.4798341249425</v>
      </c>
      <c r="H4586" s="181">
        <v>4233.4562930940156</v>
      </c>
      <c r="I4586" s="181">
        <v>4241.5358559200849</v>
      </c>
      <c r="J4586" s="182">
        <v>4255.4128136952495</v>
      </c>
      <c r="K4586" s="181">
        <v>4274.1438782743171</v>
      </c>
      <c r="L4586" s="181">
        <v>4297.0735655506487</v>
      </c>
      <c r="M4586" s="181">
        <v>4323.5428834170389</v>
      </c>
      <c r="N4586" s="181">
        <v>4352.9826874253058</v>
      </c>
      <c r="O4586" s="181">
        <v>4384.9879289165538</v>
      </c>
      <c r="P4586" s="181">
        <v>4419.3946796515775</v>
      </c>
      <c r="Q4586" s="181">
        <v>4456.0853519986558</v>
      </c>
      <c r="R4586" s="181">
        <v>4494.6729291777992</v>
      </c>
      <c r="S4586" s="181">
        <v>4534.9078316491396</v>
      </c>
      <c r="T4586" s="181">
        <v>4576.3505348855624</v>
      </c>
      <c r="U4586" s="181">
        <v>4618.212109036016</v>
      </c>
      <c r="V4586" s="181">
        <v>4659.958209518596</v>
      </c>
      <c r="W4586" s="181">
        <v>4701.4892322451142</v>
      </c>
      <c r="X4586" s="181">
        <v>4742.6710578506681</v>
      </c>
      <c r="Y4586" s="181">
        <v>4782.9569886673116</v>
      </c>
    </row>
    <row r="4587" spans="1:25" x14ac:dyDescent="0.25">
      <c r="A4587" s="178" t="s">
        <v>3452</v>
      </c>
      <c r="B4587" s="178" t="s">
        <v>4000</v>
      </c>
      <c r="C4587" s="178" t="s">
        <v>565</v>
      </c>
      <c r="D4587" s="178" t="s">
        <v>566</v>
      </c>
      <c r="E4587" s="181">
        <v>3261.8728945479761</v>
      </c>
      <c r="F4587" s="181">
        <v>3213.1384934809066</v>
      </c>
      <c r="G4587" s="181">
        <v>3175.3818057511944</v>
      </c>
      <c r="H4587" s="181">
        <v>3147.5532875859826</v>
      </c>
      <c r="I4587" s="181">
        <v>3127.2444118456892</v>
      </c>
      <c r="J4587" s="182">
        <v>3112.5814278465982</v>
      </c>
      <c r="K4587" s="181">
        <v>3102.2052519851609</v>
      </c>
      <c r="L4587" s="181">
        <v>3095.1458511006117</v>
      </c>
      <c r="M4587" s="181">
        <v>3090.5877271045392</v>
      </c>
      <c r="N4587" s="181">
        <v>3087.9177449617637</v>
      </c>
      <c r="O4587" s="181">
        <v>3086.6687588124914</v>
      </c>
      <c r="P4587" s="181">
        <v>3086.6138674347085</v>
      </c>
      <c r="Q4587" s="181">
        <v>3087.610360653247</v>
      </c>
      <c r="R4587" s="181">
        <v>3089.39867931868</v>
      </c>
      <c r="S4587" s="181">
        <v>3091.8443177054824</v>
      </c>
      <c r="T4587" s="181">
        <v>3094.8899324110989</v>
      </c>
      <c r="U4587" s="181">
        <v>3098.3380332330485</v>
      </c>
      <c r="V4587" s="181">
        <v>3101.9709735687525</v>
      </c>
      <c r="W4587" s="181">
        <v>3105.7688586951849</v>
      </c>
      <c r="X4587" s="181">
        <v>3109.7061834028464</v>
      </c>
      <c r="Y4587" s="181">
        <v>3113.7023560127473</v>
      </c>
    </row>
    <row r="4588" spans="1:25" x14ac:dyDescent="0.25">
      <c r="A4588" s="178" t="s">
        <v>3452</v>
      </c>
      <c r="B4588" s="178" t="s">
        <v>4001</v>
      </c>
      <c r="C4588" s="178" t="s">
        <v>565</v>
      </c>
      <c r="D4588" s="178" t="s">
        <v>566</v>
      </c>
      <c r="E4588" s="181">
        <v>561.37365825251459</v>
      </c>
      <c r="F4588" s="181">
        <v>573.42933146396979</v>
      </c>
      <c r="G4588" s="181">
        <v>582.37616966395819</v>
      </c>
      <c r="H4588" s="181">
        <v>589.14215192954282</v>
      </c>
      <c r="I4588" s="181">
        <v>594.21935086325664</v>
      </c>
      <c r="J4588" s="182">
        <v>597.97586040181125</v>
      </c>
      <c r="K4588" s="181">
        <v>600.7172833126474</v>
      </c>
      <c r="L4588" s="181">
        <v>602.69303132120353</v>
      </c>
      <c r="M4588" s="181">
        <v>604.09258570359953</v>
      </c>
      <c r="N4588" s="181">
        <v>605.02579756600971</v>
      </c>
      <c r="O4588" s="181">
        <v>605.59220012096921</v>
      </c>
      <c r="P4588" s="181">
        <v>605.89563738020559</v>
      </c>
      <c r="Q4588" s="181">
        <v>606.03224774546493</v>
      </c>
      <c r="R4588" s="181">
        <v>606.05509036905642</v>
      </c>
      <c r="S4588" s="181">
        <v>606.0179258056836</v>
      </c>
      <c r="T4588" s="181">
        <v>605.86398953058438</v>
      </c>
      <c r="U4588" s="181">
        <v>605.61003496766693</v>
      </c>
      <c r="V4588" s="181">
        <v>605.36113999935515</v>
      </c>
      <c r="W4588" s="181">
        <v>605.13599733954959</v>
      </c>
      <c r="X4588" s="181">
        <v>604.94052035340394</v>
      </c>
      <c r="Y4588" s="181">
        <v>604.65202817516956</v>
      </c>
    </row>
    <row r="4589" spans="1:25" x14ac:dyDescent="0.25">
      <c r="A4589" s="178" t="s">
        <v>3452</v>
      </c>
      <c r="B4589" s="178" t="s">
        <v>4002</v>
      </c>
      <c r="C4589" s="178" t="s">
        <v>565</v>
      </c>
      <c r="D4589" s="178" t="s">
        <v>566</v>
      </c>
      <c r="E4589" s="181">
        <v>4972.0081174952393</v>
      </c>
      <c r="F4589" s="181">
        <v>5025.0638629465648</v>
      </c>
      <c r="G4589" s="181">
        <v>5072.6339703822705</v>
      </c>
      <c r="H4589" s="181">
        <v>5118.9233460628084</v>
      </c>
      <c r="I4589" s="181">
        <v>5164.2583311406715</v>
      </c>
      <c r="J4589" s="182">
        <v>5208.7160293826482</v>
      </c>
      <c r="K4589" s="181">
        <v>5252.439341846034</v>
      </c>
      <c r="L4589" s="181">
        <v>5295.6236942220839</v>
      </c>
      <c r="M4589" s="181">
        <v>5338.2483906986326</v>
      </c>
      <c r="N4589" s="181">
        <v>5380.19176295751</v>
      </c>
      <c r="O4589" s="181">
        <v>5421.347758093134</v>
      </c>
      <c r="P4589" s="181">
        <v>5461.8736397398397</v>
      </c>
      <c r="Q4589" s="181">
        <v>5501.9307140903602</v>
      </c>
      <c r="R4589" s="181">
        <v>5541.3106105727875</v>
      </c>
      <c r="S4589" s="181">
        <v>5579.8807258862726</v>
      </c>
      <c r="T4589" s="181">
        <v>5617.4132016568501</v>
      </c>
      <c r="U4589" s="181">
        <v>5653.5902793877258</v>
      </c>
      <c r="V4589" s="181">
        <v>5688.2386001930699</v>
      </c>
      <c r="W4589" s="181">
        <v>5721.3776609560236</v>
      </c>
      <c r="X4589" s="181">
        <v>5752.979996477784</v>
      </c>
      <c r="Y4589" s="181">
        <v>5782.7423660910663</v>
      </c>
    </row>
    <row r="4590" spans="1:25" x14ac:dyDescent="0.25">
      <c r="A4590" s="178" t="s">
        <v>3452</v>
      </c>
      <c r="B4590" s="178" t="s">
        <v>4003</v>
      </c>
      <c r="C4590" s="178" t="s">
        <v>565</v>
      </c>
      <c r="D4590" s="178" t="s">
        <v>566</v>
      </c>
      <c r="E4590" s="181">
        <v>2942.152571855504</v>
      </c>
      <c r="F4590" s="181">
        <v>2923.1490884635991</v>
      </c>
      <c r="G4590" s="181">
        <v>2912.0451078089955</v>
      </c>
      <c r="H4590" s="181">
        <v>2908.4337805028345</v>
      </c>
      <c r="I4590" s="181">
        <v>2910.4216470449874</v>
      </c>
      <c r="J4590" s="182">
        <v>2916.489306119407</v>
      </c>
      <c r="K4590" s="181">
        <v>2925.5428830345913</v>
      </c>
      <c r="L4590" s="181">
        <v>2936.8238068261062</v>
      </c>
      <c r="M4590" s="181">
        <v>2949.6728444193004</v>
      </c>
      <c r="N4590" s="181">
        <v>2963.5804697543022</v>
      </c>
      <c r="O4590" s="181">
        <v>2978.204737024862</v>
      </c>
      <c r="P4590" s="181">
        <v>2993.4416791402709</v>
      </c>
      <c r="Q4590" s="181">
        <v>3009.2648659800948</v>
      </c>
      <c r="R4590" s="181">
        <v>3025.4999279331914</v>
      </c>
      <c r="S4590" s="181">
        <v>3042.0588378224857</v>
      </c>
      <c r="T4590" s="181">
        <v>3058.8496824456452</v>
      </c>
      <c r="U4590" s="181">
        <v>3075.606818960709</v>
      </c>
      <c r="V4590" s="181">
        <v>3092.1314413972932</v>
      </c>
      <c r="W4590" s="181">
        <v>3108.4549680930199</v>
      </c>
      <c r="X4590" s="181">
        <v>3124.581747911142</v>
      </c>
      <c r="Y4590" s="181">
        <v>3140.3606883767166</v>
      </c>
    </row>
    <row r="4591" spans="1:25" x14ac:dyDescent="0.25">
      <c r="A4591" s="178" t="s">
        <v>3452</v>
      </c>
      <c r="B4591" s="178" t="s">
        <v>4004</v>
      </c>
      <c r="C4591" s="178" t="s">
        <v>565</v>
      </c>
      <c r="D4591" s="178" t="s">
        <v>566</v>
      </c>
      <c r="E4591" s="181">
        <v>2215.733613729155</v>
      </c>
      <c r="F4591" s="181">
        <v>2292.5400449730919</v>
      </c>
      <c r="G4591" s="181">
        <v>2354.1710154639304</v>
      </c>
      <c r="H4591" s="181">
        <v>2404.3630470572853</v>
      </c>
      <c r="I4591" s="181">
        <v>2445.3330603991658</v>
      </c>
      <c r="J4591" s="182">
        <v>2478.7781474540311</v>
      </c>
      <c r="K4591" s="181">
        <v>2506.1000710619192</v>
      </c>
      <c r="L4591" s="181">
        <v>2528.454685011528</v>
      </c>
      <c r="M4591" s="181">
        <v>2546.6870387339582</v>
      </c>
      <c r="N4591" s="181">
        <v>2561.430207186042</v>
      </c>
      <c r="O4591" s="181">
        <v>2573.1949013887674</v>
      </c>
      <c r="P4591" s="181">
        <v>2582.5191696105203</v>
      </c>
      <c r="Q4591" s="181">
        <v>2589.869189488204</v>
      </c>
      <c r="R4591" s="181">
        <v>2595.5179263734135</v>
      </c>
      <c r="S4591" s="181">
        <v>2599.7799077006543</v>
      </c>
      <c r="T4591" s="181">
        <v>2602.8998077450324</v>
      </c>
      <c r="U4591" s="181">
        <v>2605.012557428498</v>
      </c>
      <c r="V4591" s="181">
        <v>2606.2607365945901</v>
      </c>
      <c r="W4591" s="181">
        <v>2606.8356867964499</v>
      </c>
      <c r="X4591" s="181">
        <v>2606.9407459051608</v>
      </c>
      <c r="Y4591" s="181">
        <v>2606.6403522383789</v>
      </c>
    </row>
    <row r="4592" spans="1:25" x14ac:dyDescent="0.25">
      <c r="A4592" s="178" t="s">
        <v>3452</v>
      </c>
      <c r="B4592" s="178" t="s">
        <v>4005</v>
      </c>
      <c r="C4592" s="178" t="s">
        <v>218</v>
      </c>
      <c r="D4592" s="178" t="s">
        <v>4006</v>
      </c>
      <c r="E4592" s="181">
        <v>4187.8632063593695</v>
      </c>
      <c r="F4592" s="181">
        <v>4235.6116494120961</v>
      </c>
      <c r="G4592" s="181">
        <v>4277.2134527795379</v>
      </c>
      <c r="H4592" s="181">
        <v>4316.5653584874981</v>
      </c>
      <c r="I4592" s="181">
        <v>4354.5361088180016</v>
      </c>
      <c r="J4592" s="182">
        <v>4391.6741770264616</v>
      </c>
      <c r="K4592" s="181">
        <v>4428.4244095230097</v>
      </c>
      <c r="L4592" s="181">
        <v>4465.1377957498917</v>
      </c>
      <c r="M4592" s="181">
        <v>4501.9333593813817</v>
      </c>
      <c r="N4592" s="181">
        <v>4538.8480472846795</v>
      </c>
      <c r="O4592" s="181">
        <v>4575.9135837887661</v>
      </c>
      <c r="P4592" s="181">
        <v>4613.307537050624</v>
      </c>
      <c r="Q4592" s="181">
        <v>4651.1940596441318</v>
      </c>
      <c r="R4592" s="181">
        <v>4689.4501209413829</v>
      </c>
      <c r="S4592" s="181">
        <v>4727.99790862184</v>
      </c>
      <c r="T4592" s="181">
        <v>4766.4093640838346</v>
      </c>
      <c r="U4592" s="181">
        <v>4804.2583829693222</v>
      </c>
      <c r="V4592" s="181">
        <v>4841.479286880136</v>
      </c>
      <c r="W4592" s="181">
        <v>4878.0451272483833</v>
      </c>
      <c r="X4592" s="181">
        <v>4913.8661647790123</v>
      </c>
      <c r="Y4592" s="181">
        <v>4948.2816132142534</v>
      </c>
    </row>
    <row r="4593" spans="1:25" x14ac:dyDescent="0.25">
      <c r="A4593" s="178" t="s">
        <v>3452</v>
      </c>
      <c r="B4593" s="178" t="s">
        <v>4005</v>
      </c>
      <c r="C4593" s="178" t="s">
        <v>240</v>
      </c>
      <c r="D4593" s="178" t="s">
        <v>241</v>
      </c>
      <c r="E4593" s="181">
        <v>2.0329433040579459</v>
      </c>
      <c r="F4593" s="181">
        <v>2.0465896186883734</v>
      </c>
      <c r="G4593" s="181">
        <v>2.0571095006908449</v>
      </c>
      <c r="H4593" s="181">
        <v>2.0664107860536713</v>
      </c>
      <c r="I4593" s="181">
        <v>2.0749234944783219</v>
      </c>
      <c r="J4593" s="182">
        <v>2.0829179233737589</v>
      </c>
      <c r="K4593" s="181">
        <v>2.0906105335100751</v>
      </c>
      <c r="L4593" s="181">
        <v>2.0981697305292868</v>
      </c>
      <c r="M4593" s="181">
        <v>2.1056523363757882</v>
      </c>
      <c r="N4593" s="181">
        <v>2.1130759212925239</v>
      </c>
      <c r="O4593" s="181">
        <v>2.1204553154882615</v>
      </c>
      <c r="P4593" s="181">
        <v>2.1278723477773429</v>
      </c>
      <c r="Q4593" s="181">
        <v>2.1354011720468802</v>
      </c>
      <c r="R4593" s="181">
        <v>2.1429833213689906</v>
      </c>
      <c r="S4593" s="181">
        <v>2.1505819627595399</v>
      </c>
      <c r="T4593" s="181">
        <v>2.1580023606529535</v>
      </c>
      <c r="U4593" s="181">
        <v>2.1650542653463258</v>
      </c>
      <c r="V4593" s="181">
        <v>2.1717126482889468</v>
      </c>
      <c r="W4593" s="181">
        <v>2.1779702809072004</v>
      </c>
      <c r="X4593" s="181">
        <v>2.1837922105269634</v>
      </c>
      <c r="Y4593" s="181">
        <v>2.1888915758490666</v>
      </c>
    </row>
    <row r="4594" spans="1:25" x14ac:dyDescent="0.25">
      <c r="A4594" s="178" t="s">
        <v>3452</v>
      </c>
      <c r="B4594" s="178" t="s">
        <v>4007</v>
      </c>
      <c r="C4594" s="178" t="s">
        <v>565</v>
      </c>
      <c r="D4594" s="178" t="s">
        <v>566</v>
      </c>
      <c r="E4594" s="181">
        <v>6789.4184972485782</v>
      </c>
      <c r="F4594" s="181">
        <v>6943.4972638619247</v>
      </c>
      <c r="G4594" s="181">
        <v>7065.3664468537972</v>
      </c>
      <c r="H4594" s="181">
        <v>7166.4224224369673</v>
      </c>
      <c r="I4594" s="181">
        <v>7251.7674429086892</v>
      </c>
      <c r="J4594" s="182">
        <v>7325.0828647496637</v>
      </c>
      <c r="K4594" s="181">
        <v>7389.2739750928931</v>
      </c>
      <c r="L4594" s="181">
        <v>7446.669018569497</v>
      </c>
      <c r="M4594" s="181">
        <v>7498.7561575944092</v>
      </c>
      <c r="N4594" s="181">
        <v>7546.6400484893784</v>
      </c>
      <c r="O4594" s="181">
        <v>7591.1944741318821</v>
      </c>
      <c r="P4594" s="181">
        <v>7633.3913306293371</v>
      </c>
      <c r="Q4594" s="181">
        <v>7673.9703676801128</v>
      </c>
      <c r="R4594" s="181">
        <v>7712.9920519894167</v>
      </c>
      <c r="S4594" s="181">
        <v>7750.608373290368</v>
      </c>
      <c r="T4594" s="181">
        <v>7787.048503244765</v>
      </c>
      <c r="U4594" s="181">
        <v>7822.1708673034718</v>
      </c>
      <c r="V4594" s="181">
        <v>7855.6813741600754</v>
      </c>
      <c r="W4594" s="181">
        <v>7887.6085723783408</v>
      </c>
      <c r="X4594" s="181">
        <v>7917.9317774694373</v>
      </c>
      <c r="Y4594" s="181">
        <v>7946.5012012606185</v>
      </c>
    </row>
    <row r="4595" spans="1:25" x14ac:dyDescent="0.25">
      <c r="A4595" s="178" t="s">
        <v>3452</v>
      </c>
      <c r="B4595" s="178" t="s">
        <v>4008</v>
      </c>
      <c r="C4595" s="178" t="s">
        <v>565</v>
      </c>
      <c r="D4595" s="178" t="s">
        <v>566</v>
      </c>
      <c r="E4595" s="181">
        <v>2053.6363723059417</v>
      </c>
      <c r="F4595" s="181">
        <v>2059.0142249988753</v>
      </c>
      <c r="G4595" s="181">
        <v>2064.6016558581141</v>
      </c>
      <c r="H4595" s="181">
        <v>2070.9458963958923</v>
      </c>
      <c r="I4595" s="181">
        <v>2077.7694818624273</v>
      </c>
      <c r="J4595" s="182">
        <v>2084.7951952175613</v>
      </c>
      <c r="K4595" s="181">
        <v>2091.8477626920885</v>
      </c>
      <c r="L4595" s="181">
        <v>2098.8350617775009</v>
      </c>
      <c r="M4595" s="181">
        <v>2105.6405302547441</v>
      </c>
      <c r="N4595" s="181">
        <v>2112.1464671205626</v>
      </c>
      <c r="O4595" s="181">
        <v>2118.274688372725</v>
      </c>
      <c r="P4595" s="181">
        <v>2124.0717256770313</v>
      </c>
      <c r="Q4595" s="181">
        <v>2129.5904735859212</v>
      </c>
      <c r="R4595" s="181">
        <v>2134.7650516360595</v>
      </c>
      <c r="S4595" s="181">
        <v>2139.5874498110952</v>
      </c>
      <c r="T4595" s="181">
        <v>2144.1102342302211</v>
      </c>
      <c r="U4595" s="181">
        <v>2148.3288716777038</v>
      </c>
      <c r="V4595" s="181">
        <v>2152.1883696718214</v>
      </c>
      <c r="W4595" s="181">
        <v>2155.7037974822742</v>
      </c>
      <c r="X4595" s="181">
        <v>2158.9013178853697</v>
      </c>
      <c r="Y4595" s="181">
        <v>2161.8016357150791</v>
      </c>
    </row>
    <row r="4596" spans="1:25" x14ac:dyDescent="0.25">
      <c r="A4596" s="178" t="s">
        <v>3452</v>
      </c>
      <c r="B4596" s="178" t="s">
        <v>4009</v>
      </c>
      <c r="C4596" s="178" t="s">
        <v>565</v>
      </c>
      <c r="D4596" s="178" t="s">
        <v>566</v>
      </c>
      <c r="E4596" s="181">
        <v>8026.1438693359332</v>
      </c>
      <c r="F4596" s="181">
        <v>8065.9048053667784</v>
      </c>
      <c r="G4596" s="181">
        <v>8096.3041098304375</v>
      </c>
      <c r="H4596" s="181">
        <v>8123.8685338999503</v>
      </c>
      <c r="I4596" s="181">
        <v>8149.5893738493669</v>
      </c>
      <c r="J4596" s="182">
        <v>8173.85103243294</v>
      </c>
      <c r="K4596" s="181">
        <v>8196.9967842109909</v>
      </c>
      <c r="L4596" s="181">
        <v>8219.400339031874</v>
      </c>
      <c r="M4596" s="181">
        <v>8241.0854861513671</v>
      </c>
      <c r="N4596" s="181">
        <v>8262.0879737767591</v>
      </c>
      <c r="O4596" s="181">
        <v>8282.5097034580704</v>
      </c>
      <c r="P4596" s="181">
        <v>8302.7995864533459</v>
      </c>
      <c r="Q4596" s="181">
        <v>8323.3905754436182</v>
      </c>
      <c r="R4596" s="181">
        <v>8344.236952453346</v>
      </c>
      <c r="S4596" s="181">
        <v>8365.60550402831</v>
      </c>
      <c r="T4596" s="181">
        <v>8387.8360025222082</v>
      </c>
      <c r="U4596" s="181">
        <v>8410.347666973681</v>
      </c>
      <c r="V4596" s="181">
        <v>8432.4863050691092</v>
      </c>
      <c r="W4596" s="181">
        <v>8454.4444981142769</v>
      </c>
      <c r="X4596" s="181">
        <v>8476.4420396956684</v>
      </c>
      <c r="Y4596" s="181">
        <v>8498.4049252101377</v>
      </c>
    </row>
    <row r="4597" spans="1:25" x14ac:dyDescent="0.25">
      <c r="A4597" s="178" t="s">
        <v>3452</v>
      </c>
      <c r="B4597" s="178" t="s">
        <v>4010</v>
      </c>
      <c r="C4597" s="178" t="s">
        <v>565</v>
      </c>
      <c r="D4597" s="178" t="s">
        <v>566</v>
      </c>
      <c r="E4597" s="181">
        <v>953.14594224658106</v>
      </c>
      <c r="F4597" s="181">
        <v>981.25130678101823</v>
      </c>
      <c r="G4597" s="181">
        <v>1001.0700269721423</v>
      </c>
      <c r="H4597" s="181">
        <v>1014.8539717694504</v>
      </c>
      <c r="I4597" s="181">
        <v>1024.0372230787009</v>
      </c>
      <c r="J4597" s="182">
        <v>1029.7605217157716</v>
      </c>
      <c r="K4597" s="181">
        <v>1032.9293785593056</v>
      </c>
      <c r="L4597" s="181">
        <v>1034.2451378978035</v>
      </c>
      <c r="M4597" s="181">
        <v>1034.1944694977085</v>
      </c>
      <c r="N4597" s="181">
        <v>1033.1706640580212</v>
      </c>
      <c r="O4597" s="181">
        <v>1031.4164510803525</v>
      </c>
      <c r="P4597" s="181">
        <v>1029.1531039876943</v>
      </c>
      <c r="Q4597" s="181">
        <v>1026.5557320899061</v>
      </c>
      <c r="R4597" s="181">
        <v>1023.6983711671129</v>
      </c>
      <c r="S4597" s="181">
        <v>1020.6225376500238</v>
      </c>
      <c r="T4597" s="181">
        <v>1017.2965628544407</v>
      </c>
      <c r="U4597" s="181">
        <v>1013.7777286461243</v>
      </c>
      <c r="V4597" s="181">
        <v>1010.1710359344122</v>
      </c>
      <c r="W4597" s="181">
        <v>1006.5042629795209</v>
      </c>
      <c r="X4597" s="181">
        <v>1002.7865520214225</v>
      </c>
      <c r="Y4597" s="181">
        <v>998.95738178267743</v>
      </c>
    </row>
    <row r="4598" spans="1:25" x14ac:dyDescent="0.25">
      <c r="A4598" s="178" t="s">
        <v>3452</v>
      </c>
      <c r="B4598" s="178" t="s">
        <v>4011</v>
      </c>
      <c r="C4598" s="178" t="s">
        <v>560</v>
      </c>
      <c r="D4598" s="178" t="s">
        <v>4012</v>
      </c>
      <c r="E4598" s="181">
        <v>1672.471866185582</v>
      </c>
      <c r="F4598" s="181">
        <v>1750.1369271374422</v>
      </c>
      <c r="G4598" s="181">
        <v>1824.4271288808777</v>
      </c>
      <c r="H4598" s="181">
        <v>1897.6300795667307</v>
      </c>
      <c r="I4598" s="181">
        <v>1970.5001893377646</v>
      </c>
      <c r="J4598" s="182">
        <v>2043.5494401822934</v>
      </c>
      <c r="K4598" s="181">
        <v>2117.1555638487825</v>
      </c>
      <c r="L4598" s="181">
        <v>2191.5874627426001</v>
      </c>
      <c r="M4598" s="181">
        <v>2266.9341049239588</v>
      </c>
      <c r="N4598" s="181">
        <v>2343.3439854706025</v>
      </c>
      <c r="O4598" s="181">
        <v>2420.8799634462666</v>
      </c>
      <c r="P4598" s="181">
        <v>2499.6336252264505</v>
      </c>
      <c r="Q4598" s="181">
        <v>2579.6276160415778</v>
      </c>
      <c r="R4598" s="181">
        <v>2660.6852842969161</v>
      </c>
      <c r="S4598" s="181">
        <v>2742.7734150587144</v>
      </c>
      <c r="T4598" s="181">
        <v>2825.9269681472733</v>
      </c>
      <c r="U4598" s="181">
        <v>2909.8474287101985</v>
      </c>
      <c r="V4598" s="181">
        <v>2994.1233458885104</v>
      </c>
      <c r="W4598" s="181">
        <v>3078.6056163331982</v>
      </c>
      <c r="X4598" s="181">
        <v>3163.2039400689296</v>
      </c>
      <c r="Y4598" s="181">
        <v>3247.8011222813275</v>
      </c>
    </row>
    <row r="4599" spans="1:25" x14ac:dyDescent="0.25">
      <c r="A4599" s="178" t="s">
        <v>3452</v>
      </c>
      <c r="B4599" s="178" t="s">
        <v>4011</v>
      </c>
      <c r="C4599" s="178" t="s">
        <v>240</v>
      </c>
      <c r="D4599" s="178" t="s">
        <v>241</v>
      </c>
      <c r="E4599" s="181">
        <v>3948.2973854984434</v>
      </c>
      <c r="F4599" s="181">
        <v>3941.0964622736192</v>
      </c>
      <c r="G4599" s="181">
        <v>3919.1937462131291</v>
      </c>
      <c r="H4599" s="181">
        <v>3888.9963863945945</v>
      </c>
      <c r="I4599" s="181">
        <v>3852.9046570476353</v>
      </c>
      <c r="J4599" s="182">
        <v>3812.5205229160601</v>
      </c>
      <c r="K4599" s="181">
        <v>3768.9812526746791</v>
      </c>
      <c r="L4599" s="181">
        <v>3723.0814584066279</v>
      </c>
      <c r="M4599" s="181">
        <v>3675.216845377091</v>
      </c>
      <c r="N4599" s="181">
        <v>3625.8325358634388</v>
      </c>
      <c r="O4599" s="181">
        <v>3575.19172725818</v>
      </c>
      <c r="P4599" s="181">
        <v>3523.5712926848723</v>
      </c>
      <c r="Q4599" s="181">
        <v>3471.1235898049695</v>
      </c>
      <c r="R4599" s="181">
        <v>3417.7331422995408</v>
      </c>
      <c r="S4599" s="181">
        <v>3363.4958012051829</v>
      </c>
      <c r="T4599" s="181">
        <v>3308.5862119692101</v>
      </c>
      <c r="U4599" s="181">
        <v>3252.7903326624601</v>
      </c>
      <c r="V4599" s="181">
        <v>3195.826301830245</v>
      </c>
      <c r="W4599" s="181">
        <v>3137.7475269470206</v>
      </c>
      <c r="X4599" s="181">
        <v>3078.6758693601223</v>
      </c>
      <c r="Y4599" s="181">
        <v>3018.707035054575</v>
      </c>
    </row>
    <row r="4600" spans="1:25" x14ac:dyDescent="0.25">
      <c r="A4600" s="178" t="s">
        <v>3452</v>
      </c>
      <c r="B4600" s="178" t="s">
        <v>4013</v>
      </c>
      <c r="C4600" s="178" t="s">
        <v>565</v>
      </c>
      <c r="D4600" s="178" t="s">
        <v>566</v>
      </c>
      <c r="E4600" s="181">
        <v>379.35466235328261</v>
      </c>
      <c r="F4600" s="181">
        <v>368.42525297826364</v>
      </c>
      <c r="G4600" s="181">
        <v>360.3713765927638</v>
      </c>
      <c r="H4600" s="181">
        <v>354.50392979971934</v>
      </c>
      <c r="I4600" s="181">
        <v>350.22257210504813</v>
      </c>
      <c r="J4600" s="182">
        <v>347.09745992882029</v>
      </c>
      <c r="K4600" s="181">
        <v>344.82520362073473</v>
      </c>
      <c r="L4600" s="181">
        <v>343.18941240593347</v>
      </c>
      <c r="M4600" s="181">
        <v>342.02484501302621</v>
      </c>
      <c r="N4600" s="181">
        <v>341.19654978153807</v>
      </c>
      <c r="O4600" s="181">
        <v>340.59190325712484</v>
      </c>
      <c r="P4600" s="181">
        <v>340.13890255422911</v>
      </c>
      <c r="Q4600" s="181">
        <v>339.78184876284843</v>
      </c>
      <c r="R4600" s="181">
        <v>339.45708684271216</v>
      </c>
      <c r="S4600" s="181">
        <v>339.11247516349528</v>
      </c>
      <c r="T4600" s="181">
        <v>338.71297550707828</v>
      </c>
      <c r="U4600" s="181">
        <v>338.26284308820254</v>
      </c>
      <c r="V4600" s="181">
        <v>337.75964536781464</v>
      </c>
      <c r="W4600" s="181">
        <v>337.18345896028126</v>
      </c>
      <c r="X4600" s="181">
        <v>336.51545482748924</v>
      </c>
      <c r="Y4600" s="181">
        <v>335.75078969551544</v>
      </c>
    </row>
    <row r="4601" spans="1:25" x14ac:dyDescent="0.25">
      <c r="A4601" s="178" t="s">
        <v>3452</v>
      </c>
      <c r="B4601" s="178" t="s">
        <v>4014</v>
      </c>
      <c r="C4601" s="178" t="s">
        <v>565</v>
      </c>
      <c r="D4601" s="178" t="s">
        <v>566</v>
      </c>
      <c r="E4601" s="181">
        <v>1688.4194075376095</v>
      </c>
      <c r="F4601" s="181">
        <v>1705.1497883484017</v>
      </c>
      <c r="G4601" s="181">
        <v>1719.9372794691903</v>
      </c>
      <c r="H4601" s="181">
        <v>1734.2441182966775</v>
      </c>
      <c r="I4601" s="181">
        <v>1748.136477540218</v>
      </c>
      <c r="J4601" s="182">
        <v>1761.5913747376517</v>
      </c>
      <c r="K4601" s="181">
        <v>1774.5834045596837</v>
      </c>
      <c r="L4601" s="181">
        <v>1787.1055056466178</v>
      </c>
      <c r="M4601" s="181">
        <v>1799.0770602709208</v>
      </c>
      <c r="N4601" s="181">
        <v>1810.4559727331141</v>
      </c>
      <c r="O4601" s="181">
        <v>1821.2170487527446</v>
      </c>
      <c r="P4601" s="181">
        <v>1831.428720520888</v>
      </c>
      <c r="Q4601" s="181">
        <v>1841.1680100023207</v>
      </c>
      <c r="R4601" s="181">
        <v>1850.4258979874535</v>
      </c>
      <c r="S4601" s="181">
        <v>1859.3232573220816</v>
      </c>
      <c r="T4601" s="181">
        <v>1868.1381799852218</v>
      </c>
      <c r="U4601" s="181">
        <v>1876.7357383978851</v>
      </c>
      <c r="V4601" s="181">
        <v>1884.8339435380149</v>
      </c>
      <c r="W4601" s="181">
        <v>1892.5508857596697</v>
      </c>
      <c r="X4601" s="181">
        <v>1900.0611170056106</v>
      </c>
      <c r="Y4601" s="181">
        <v>1907.6171572903745</v>
      </c>
    </row>
    <row r="4602" spans="1:25" x14ac:dyDescent="0.25">
      <c r="A4602" s="178" t="s">
        <v>3452</v>
      </c>
      <c r="B4602" s="178" t="s">
        <v>4015</v>
      </c>
      <c r="C4602" s="178" t="s">
        <v>218</v>
      </c>
      <c r="D4602" s="178" t="s">
        <v>4016</v>
      </c>
      <c r="E4602" s="181">
        <v>5988.5388761215463</v>
      </c>
      <c r="F4602" s="181">
        <v>5989.3110067728367</v>
      </c>
      <c r="G4602" s="181">
        <v>5987.3697619483237</v>
      </c>
      <c r="H4602" s="181">
        <v>5985.5458573407714</v>
      </c>
      <c r="I4602" s="181">
        <v>5983.3889674345774</v>
      </c>
      <c r="J4602" s="182">
        <v>5980.2987142155944</v>
      </c>
      <c r="K4602" s="181">
        <v>5975.9349140418681</v>
      </c>
      <c r="L4602" s="181">
        <v>5970.1655269827907</v>
      </c>
      <c r="M4602" s="181">
        <v>5962.7594885391463</v>
      </c>
      <c r="N4602" s="181">
        <v>5953.5209559546356</v>
      </c>
      <c r="O4602" s="181">
        <v>5942.3745851730946</v>
      </c>
      <c r="P4602" s="181">
        <v>5929.5892883287888</v>
      </c>
      <c r="Q4602" s="181">
        <v>5915.4660984500397</v>
      </c>
      <c r="R4602" s="181">
        <v>5899.95698732444</v>
      </c>
      <c r="S4602" s="181">
        <v>5883.1317607597866</v>
      </c>
      <c r="T4602" s="181">
        <v>5864.9812962346095</v>
      </c>
      <c r="U4602" s="181">
        <v>5845.7886838391605</v>
      </c>
      <c r="V4602" s="181">
        <v>5825.9002507734676</v>
      </c>
      <c r="W4602" s="181">
        <v>5805.3731468354335</v>
      </c>
      <c r="X4602" s="181">
        <v>5784.2202424711058</v>
      </c>
      <c r="Y4602" s="181">
        <v>5762.2177971630617</v>
      </c>
    </row>
    <row r="4603" spans="1:25" x14ac:dyDescent="0.25">
      <c r="A4603" s="178" t="s">
        <v>3452</v>
      </c>
      <c r="B4603" s="178" t="s">
        <v>4015</v>
      </c>
      <c r="C4603" s="178" t="s">
        <v>240</v>
      </c>
      <c r="D4603" s="178" t="s">
        <v>241</v>
      </c>
      <c r="E4603" s="181">
        <v>1685.3241722621965</v>
      </c>
      <c r="F4603" s="181">
        <v>1693.2348404293293</v>
      </c>
      <c r="G4603" s="181">
        <v>1700.5588947991087</v>
      </c>
      <c r="H4603" s="181">
        <v>1708.0969035541352</v>
      </c>
      <c r="I4603" s="181">
        <v>1715.7237619776918</v>
      </c>
      <c r="J4603" s="182">
        <v>1723.2686801524073</v>
      </c>
      <c r="K4603" s="181">
        <v>1730.6327621437358</v>
      </c>
      <c r="L4603" s="181">
        <v>1737.7755735638866</v>
      </c>
      <c r="M4603" s="181">
        <v>1744.6267187763801</v>
      </c>
      <c r="N4603" s="181">
        <v>1751.1245084529914</v>
      </c>
      <c r="O4603" s="181">
        <v>1757.2413647347253</v>
      </c>
      <c r="P4603" s="181">
        <v>1763.0512441588294</v>
      </c>
      <c r="Q4603" s="181">
        <v>1768.6391214293865</v>
      </c>
      <c r="R4603" s="181">
        <v>1773.9867367214899</v>
      </c>
      <c r="S4603" s="181">
        <v>1779.1108725946333</v>
      </c>
      <c r="T4603" s="181">
        <v>1784.0045175422351</v>
      </c>
      <c r="U4603" s="181">
        <v>1788.7497345492609</v>
      </c>
      <c r="V4603" s="181">
        <v>1793.4498643083757</v>
      </c>
      <c r="W4603" s="181">
        <v>1798.1210769514776</v>
      </c>
      <c r="X4603" s="181">
        <v>1802.7660397491543</v>
      </c>
      <c r="Y4603" s="181">
        <v>1807.3131735512961</v>
      </c>
    </row>
    <row r="4604" spans="1:25" x14ac:dyDescent="0.25">
      <c r="A4604" s="178" t="s">
        <v>3452</v>
      </c>
      <c r="B4604" s="178" t="s">
        <v>4017</v>
      </c>
      <c r="C4604" s="178" t="s">
        <v>565</v>
      </c>
      <c r="D4604" s="178" t="s">
        <v>566</v>
      </c>
      <c r="E4604" s="181">
        <v>791.92759296628549</v>
      </c>
      <c r="F4604" s="181">
        <v>793.19387347219094</v>
      </c>
      <c r="G4604" s="181">
        <v>793.48603318887308</v>
      </c>
      <c r="H4604" s="181">
        <v>793.49206605335814</v>
      </c>
      <c r="I4604" s="181">
        <v>793.32629002684655</v>
      </c>
      <c r="J4604" s="182">
        <v>793.05034413647957</v>
      </c>
      <c r="K4604" s="181">
        <v>792.71764899294908</v>
      </c>
      <c r="L4604" s="181">
        <v>792.37771246908005</v>
      </c>
      <c r="M4604" s="181">
        <v>792.04144176079797</v>
      </c>
      <c r="N4604" s="181">
        <v>791.7196846818116</v>
      </c>
      <c r="O4604" s="181">
        <v>791.42309923180267</v>
      </c>
      <c r="P4604" s="181">
        <v>791.18602681566017</v>
      </c>
      <c r="Q4604" s="181">
        <v>791.0292420873684</v>
      </c>
      <c r="R4604" s="181">
        <v>790.91585977915884</v>
      </c>
      <c r="S4604" s="181">
        <v>790.82778198950848</v>
      </c>
      <c r="T4604" s="181">
        <v>790.79275366352294</v>
      </c>
      <c r="U4604" s="181">
        <v>790.79984065685221</v>
      </c>
      <c r="V4604" s="181">
        <v>790.78851592700369</v>
      </c>
      <c r="W4604" s="181">
        <v>790.73403890742861</v>
      </c>
      <c r="X4604" s="181">
        <v>790.61537175153842</v>
      </c>
      <c r="Y4604" s="181">
        <v>790.44162544136304</v>
      </c>
    </row>
    <row r="4605" spans="1:25" x14ac:dyDescent="0.25">
      <c r="A4605" s="178" t="s">
        <v>3452</v>
      </c>
      <c r="B4605" s="178" t="s">
        <v>4018</v>
      </c>
      <c r="C4605" s="178" t="s">
        <v>218</v>
      </c>
      <c r="D4605" s="178" t="s">
        <v>4019</v>
      </c>
      <c r="E4605" s="181">
        <v>2621.6961597561158</v>
      </c>
      <c r="F4605" s="181">
        <v>2626.822149312974</v>
      </c>
      <c r="G4605" s="181">
        <v>2630.3348832250786</v>
      </c>
      <c r="H4605" s="181">
        <v>2634.3940074924735</v>
      </c>
      <c r="I4605" s="181">
        <v>2639.1715216495363</v>
      </c>
      <c r="J4605" s="182">
        <v>2644.7080119099778</v>
      </c>
      <c r="K4605" s="181">
        <v>2651.0314879947173</v>
      </c>
      <c r="L4605" s="181">
        <v>2658.1555123404405</v>
      </c>
      <c r="M4605" s="181">
        <v>2666.0139585084917</v>
      </c>
      <c r="N4605" s="181">
        <v>2674.5411140400465</v>
      </c>
      <c r="O4605" s="181">
        <v>2683.7046776606267</v>
      </c>
      <c r="P4605" s="181">
        <v>2693.5558058115148</v>
      </c>
      <c r="Q4605" s="181">
        <v>2704.1259530633292</v>
      </c>
      <c r="R4605" s="181">
        <v>2715.2703624219885</v>
      </c>
      <c r="S4605" s="181">
        <v>2726.94585735293</v>
      </c>
      <c r="T4605" s="181">
        <v>2738.9511777170296</v>
      </c>
      <c r="U4605" s="181">
        <v>2750.9751177791532</v>
      </c>
      <c r="V4605" s="181">
        <v>2762.9002544793625</v>
      </c>
      <c r="W4605" s="181">
        <v>2774.7092301963985</v>
      </c>
      <c r="X4605" s="181">
        <v>2786.366501849318</v>
      </c>
      <c r="Y4605" s="181">
        <v>2797.5245069898824</v>
      </c>
    </row>
    <row r="4606" spans="1:25" x14ac:dyDescent="0.25">
      <c r="A4606" s="178" t="s">
        <v>3452</v>
      </c>
      <c r="B4606" s="178" t="s">
        <v>4018</v>
      </c>
      <c r="C4606" s="178" t="s">
        <v>240</v>
      </c>
      <c r="D4606" s="178" t="s">
        <v>241</v>
      </c>
      <c r="E4606" s="181">
        <v>658.22173665588173</v>
      </c>
      <c r="F4606" s="181">
        <v>660.18001880797055</v>
      </c>
      <c r="G4606" s="181">
        <v>661.73574517657369</v>
      </c>
      <c r="H4606" s="181">
        <v>663.43155466414908</v>
      </c>
      <c r="I4606" s="181">
        <v>665.31123042784043</v>
      </c>
      <c r="J4606" s="182">
        <v>667.38557119877748</v>
      </c>
      <c r="K4606" s="181">
        <v>669.66224166212146</v>
      </c>
      <c r="L4606" s="181">
        <v>672.14528334516785</v>
      </c>
      <c r="M4606" s="181">
        <v>674.81858221860796</v>
      </c>
      <c r="N4606" s="181">
        <v>677.66606226190174</v>
      </c>
      <c r="O4606" s="181">
        <v>680.68005505483961</v>
      </c>
      <c r="P4606" s="181">
        <v>683.87404918363211</v>
      </c>
      <c r="Q4606" s="181">
        <v>687.25657987873979</v>
      </c>
      <c r="R4606" s="181">
        <v>690.79138606698564</v>
      </c>
      <c r="S4606" s="181">
        <v>694.4679272450378</v>
      </c>
      <c r="T4606" s="181">
        <v>698.23531912408055</v>
      </c>
      <c r="U4606" s="181">
        <v>702.01441262786966</v>
      </c>
      <c r="V4606" s="181">
        <v>705.77523711542631</v>
      </c>
      <c r="W4606" s="181">
        <v>709.51328731846115</v>
      </c>
      <c r="X4606" s="181">
        <v>713.21938486636395</v>
      </c>
      <c r="Y4606" s="181">
        <v>716.80436604745182</v>
      </c>
    </row>
    <row r="4607" spans="1:25" x14ac:dyDescent="0.25">
      <c r="A4607" s="178" t="s">
        <v>3452</v>
      </c>
      <c r="B4607" s="178" t="s">
        <v>4020</v>
      </c>
      <c r="C4607" s="178" t="s">
        <v>565</v>
      </c>
      <c r="D4607" s="178" t="s">
        <v>566</v>
      </c>
      <c r="E4607" s="181">
        <v>1547.761935055501</v>
      </c>
      <c r="F4607" s="181">
        <v>1562.3430868847827</v>
      </c>
      <c r="G4607" s="181">
        <v>1572.2409519603987</v>
      </c>
      <c r="H4607" s="181">
        <v>1579.1644202065702</v>
      </c>
      <c r="I4607" s="181">
        <v>1583.7953191526233</v>
      </c>
      <c r="J4607" s="182">
        <v>1586.6019747062921</v>
      </c>
      <c r="K4607" s="181">
        <v>1587.9648075159462</v>
      </c>
      <c r="L4607" s="181">
        <v>1588.1924238496206</v>
      </c>
      <c r="M4607" s="181">
        <v>1587.4671948848409</v>
      </c>
      <c r="N4607" s="181">
        <v>1585.9204916372998</v>
      </c>
      <c r="O4607" s="181">
        <v>1583.6555772873526</v>
      </c>
      <c r="P4607" s="181">
        <v>1580.8129961525499</v>
      </c>
      <c r="Q4607" s="181">
        <v>1577.4983589401218</v>
      </c>
      <c r="R4607" s="181">
        <v>1573.7184110266001</v>
      </c>
      <c r="S4607" s="181">
        <v>1569.5443621656859</v>
      </c>
      <c r="T4607" s="181">
        <v>1565.1988798355242</v>
      </c>
      <c r="U4607" s="181">
        <v>1560.7260553637279</v>
      </c>
      <c r="V4607" s="181">
        <v>1556.0100343695945</v>
      </c>
      <c r="W4607" s="181">
        <v>1551.080535743672</v>
      </c>
      <c r="X4607" s="181">
        <v>1546.0098360585089</v>
      </c>
      <c r="Y4607" s="181">
        <v>1540.9828645119774</v>
      </c>
    </row>
    <row r="4608" spans="1:25" x14ac:dyDescent="0.25">
      <c r="A4608" s="178" t="s">
        <v>3452</v>
      </c>
      <c r="B4608" s="178" t="s">
        <v>4021</v>
      </c>
      <c r="C4608" s="178" t="s">
        <v>565</v>
      </c>
      <c r="D4608" s="178" t="s">
        <v>566</v>
      </c>
      <c r="E4608" s="181">
        <v>10744.976312104569</v>
      </c>
      <c r="F4608" s="181">
        <v>10949.026535463659</v>
      </c>
      <c r="G4608" s="181">
        <v>11121.298533677375</v>
      </c>
      <c r="H4608" s="181">
        <v>11277.386566519135</v>
      </c>
      <c r="I4608" s="181">
        <v>11422.248890615105</v>
      </c>
      <c r="J4608" s="182">
        <v>11559.062923582193</v>
      </c>
      <c r="K4608" s="181">
        <v>11690.213173430308</v>
      </c>
      <c r="L4608" s="181">
        <v>11817.610498916189</v>
      </c>
      <c r="M4608" s="181">
        <v>11942.181949884472</v>
      </c>
      <c r="N4608" s="181">
        <v>12064.501244838362</v>
      </c>
      <c r="O4608" s="181">
        <v>12184.943805883186</v>
      </c>
      <c r="P4608" s="181">
        <v>12304.285667025108</v>
      </c>
      <c r="Q4608" s="181">
        <v>12423.19469982903</v>
      </c>
      <c r="R4608" s="181">
        <v>12541.444702773308</v>
      </c>
      <c r="S4608" s="181">
        <v>12659.0835739262</v>
      </c>
      <c r="T4608" s="181">
        <v>12775.994953435285</v>
      </c>
      <c r="U4608" s="181">
        <v>12890.83870353884</v>
      </c>
      <c r="V4608" s="181">
        <v>13002.461313961585</v>
      </c>
      <c r="W4608" s="181">
        <v>13111.045540630328</v>
      </c>
      <c r="X4608" s="181">
        <v>13216.708676858289</v>
      </c>
      <c r="Y4608" s="181">
        <v>13318.910352395504</v>
      </c>
    </row>
    <row r="4609" spans="1:25" x14ac:dyDescent="0.25">
      <c r="A4609" s="178" t="s">
        <v>3452</v>
      </c>
      <c r="B4609" s="178" t="s">
        <v>4022</v>
      </c>
      <c r="C4609" s="178" t="s">
        <v>565</v>
      </c>
      <c r="D4609" s="178" t="s">
        <v>566</v>
      </c>
      <c r="E4609" s="181">
        <v>899.73164533945567</v>
      </c>
      <c r="F4609" s="181">
        <v>840.15643120095092</v>
      </c>
      <c r="G4609" s="181">
        <v>798.38873728804231</v>
      </c>
      <c r="H4609" s="181">
        <v>768.95045425720957</v>
      </c>
      <c r="I4609" s="181">
        <v>748.023278667912</v>
      </c>
      <c r="J4609" s="182">
        <v>733.08576413845992</v>
      </c>
      <c r="K4609" s="181">
        <v>722.44636328556726</v>
      </c>
      <c r="L4609" s="181">
        <v>714.93536235010947</v>
      </c>
      <c r="M4609" s="181">
        <v>709.70762822224629</v>
      </c>
      <c r="N4609" s="181">
        <v>706.13447268609491</v>
      </c>
      <c r="O4609" s="181">
        <v>703.74889942232039</v>
      </c>
      <c r="P4609" s="181">
        <v>702.23975055650544</v>
      </c>
      <c r="Q4609" s="181">
        <v>701.38788783508573</v>
      </c>
      <c r="R4609" s="181">
        <v>701.00812781914442</v>
      </c>
      <c r="S4609" s="181">
        <v>700.99411113361248</v>
      </c>
      <c r="T4609" s="181">
        <v>701.26393429650022</v>
      </c>
      <c r="U4609" s="181">
        <v>701.70547475175454</v>
      </c>
      <c r="V4609" s="181">
        <v>702.23320538251073</v>
      </c>
      <c r="W4609" s="181">
        <v>702.83416570993154</v>
      </c>
      <c r="X4609" s="181">
        <v>703.52472291181448</v>
      </c>
      <c r="Y4609" s="181">
        <v>704.29249432163101</v>
      </c>
    </row>
    <row r="4610" spans="1:25" x14ac:dyDescent="0.25">
      <c r="A4610" s="178" t="s">
        <v>3452</v>
      </c>
      <c r="B4610" s="178" t="s">
        <v>4023</v>
      </c>
      <c r="C4610" s="178" t="s">
        <v>565</v>
      </c>
      <c r="D4610" s="178" t="s">
        <v>566</v>
      </c>
      <c r="E4610" s="181">
        <v>3672.6011532469556</v>
      </c>
      <c r="F4610" s="181">
        <v>3685.8044107205565</v>
      </c>
      <c r="G4610" s="181">
        <v>3695.7617174142179</v>
      </c>
      <c r="H4610" s="181">
        <v>3706.0957445873532</v>
      </c>
      <c r="I4610" s="181">
        <v>3717.3045131902932</v>
      </c>
      <c r="J4610" s="182">
        <v>3729.596220930403</v>
      </c>
      <c r="K4610" s="181">
        <v>3743.1177963940295</v>
      </c>
      <c r="L4610" s="181">
        <v>3758.009119337406</v>
      </c>
      <c r="M4610" s="181">
        <v>3774.2314603029404</v>
      </c>
      <c r="N4610" s="181">
        <v>3791.730997810007</v>
      </c>
      <c r="O4610" s="181">
        <v>3810.4245922508981</v>
      </c>
      <c r="P4610" s="181">
        <v>3830.3770981755933</v>
      </c>
      <c r="Q4610" s="181">
        <v>3851.6371409141261</v>
      </c>
      <c r="R4610" s="181">
        <v>3873.9868089388328</v>
      </c>
      <c r="S4610" s="181">
        <v>3897.2777132579472</v>
      </c>
      <c r="T4610" s="181">
        <v>3921.3444463951009</v>
      </c>
      <c r="U4610" s="181">
        <v>3945.706365670258</v>
      </c>
      <c r="V4610" s="181">
        <v>3969.9331725169877</v>
      </c>
      <c r="W4610" s="181">
        <v>3993.9774901362125</v>
      </c>
      <c r="X4610" s="181">
        <v>4017.7445809024039</v>
      </c>
      <c r="Y4610" s="181">
        <v>4040.9671582679744</v>
      </c>
    </row>
    <row r="4611" spans="1:25" x14ac:dyDescent="0.25">
      <c r="A4611" s="178" t="s">
        <v>3452</v>
      </c>
      <c r="B4611" s="178" t="s">
        <v>4024</v>
      </c>
      <c r="C4611" s="178" t="s">
        <v>565</v>
      </c>
      <c r="D4611" s="178" t="s">
        <v>566</v>
      </c>
      <c r="E4611" s="181">
        <v>931.99879917905719</v>
      </c>
      <c r="F4611" s="181">
        <v>920.58271491757716</v>
      </c>
      <c r="G4611" s="181">
        <v>912.16864488933402</v>
      </c>
      <c r="H4611" s="181">
        <v>906.65812837488386</v>
      </c>
      <c r="I4611" s="181">
        <v>903.41195594234011</v>
      </c>
      <c r="J4611" s="182">
        <v>901.92544542483301</v>
      </c>
      <c r="K4611" s="181">
        <v>901.82978217122218</v>
      </c>
      <c r="L4611" s="181">
        <v>902.84915117909281</v>
      </c>
      <c r="M4611" s="181">
        <v>904.74568254162205</v>
      </c>
      <c r="N4611" s="181">
        <v>907.291293506888</v>
      </c>
      <c r="O4611" s="181">
        <v>910.31944857023836</v>
      </c>
      <c r="P4611" s="181">
        <v>913.72138037866705</v>
      </c>
      <c r="Q4611" s="181">
        <v>917.39676517832038</v>
      </c>
      <c r="R4611" s="181">
        <v>921.21192851646606</v>
      </c>
      <c r="S4611" s="181">
        <v>925.10635437666053</v>
      </c>
      <c r="T4611" s="181">
        <v>929.14465337179308</v>
      </c>
      <c r="U4611" s="181">
        <v>933.21801967533111</v>
      </c>
      <c r="V4611" s="181">
        <v>937.13112394507789</v>
      </c>
      <c r="W4611" s="181">
        <v>940.85954155740831</v>
      </c>
      <c r="X4611" s="181">
        <v>944.43144829256119</v>
      </c>
      <c r="Y4611" s="181">
        <v>947.94061055465204</v>
      </c>
    </row>
    <row r="4612" spans="1:25" x14ac:dyDescent="0.25">
      <c r="A4612" s="178" t="s">
        <v>3452</v>
      </c>
      <c r="B4612" s="178" t="s">
        <v>4025</v>
      </c>
      <c r="C4612" s="178" t="s">
        <v>218</v>
      </c>
      <c r="D4612" s="178" t="s">
        <v>4026</v>
      </c>
      <c r="E4612" s="181">
        <v>5529.2173301445018</v>
      </c>
      <c r="F4612" s="181">
        <v>5480.3268075454916</v>
      </c>
      <c r="G4612" s="181">
        <v>5419.2338717056709</v>
      </c>
      <c r="H4612" s="181">
        <v>5351.4462162329628</v>
      </c>
      <c r="I4612" s="181">
        <v>5278.1894689069068</v>
      </c>
      <c r="J4612" s="182">
        <v>5200.1268324729799</v>
      </c>
      <c r="K4612" s="181">
        <v>5117.8341680348922</v>
      </c>
      <c r="L4612" s="181">
        <v>5031.84341233755</v>
      </c>
      <c r="M4612" s="181">
        <v>4942.4096777765108</v>
      </c>
      <c r="N4612" s="181">
        <v>4849.7453642111386</v>
      </c>
      <c r="O4612" s="181">
        <v>4754.1099208454871</v>
      </c>
      <c r="P4612" s="181">
        <v>4655.967330450394</v>
      </c>
      <c r="Q4612" s="181">
        <v>4555.7371038459205</v>
      </c>
      <c r="R4612" s="181">
        <v>4453.5322024838488</v>
      </c>
      <c r="S4612" s="181">
        <v>4349.6134430845923</v>
      </c>
      <c r="T4612" s="181">
        <v>4244.3227028524052</v>
      </c>
      <c r="U4612" s="181">
        <v>4137.8835687945639</v>
      </c>
      <c r="V4612" s="181">
        <v>4030.4724588480562</v>
      </c>
      <c r="W4612" s="181">
        <v>3922.3701025653872</v>
      </c>
      <c r="X4612" s="181">
        <v>3813.862461843064</v>
      </c>
      <c r="Y4612" s="181">
        <v>3705.1500915316142</v>
      </c>
    </row>
    <row r="4613" spans="1:25" x14ac:dyDescent="0.25">
      <c r="A4613" s="178" t="s">
        <v>3452</v>
      </c>
      <c r="B4613" s="178" t="s">
        <v>4025</v>
      </c>
      <c r="C4613" s="178" t="s">
        <v>240</v>
      </c>
      <c r="D4613" s="178" t="s">
        <v>241</v>
      </c>
      <c r="E4613" s="181">
        <v>3019.7328023353193</v>
      </c>
      <c r="F4613" s="181">
        <v>3154.4340849696696</v>
      </c>
      <c r="G4613" s="181">
        <v>3287.4793718751116</v>
      </c>
      <c r="H4613" s="181">
        <v>3421.4204821322251</v>
      </c>
      <c r="I4613" s="181">
        <v>3556.562173018041</v>
      </c>
      <c r="J4613" s="182">
        <v>3692.9166775247359</v>
      </c>
      <c r="K4613" s="181">
        <v>3830.4687648935628</v>
      </c>
      <c r="L4613" s="181">
        <v>3969.1999465747335</v>
      </c>
      <c r="M4613" s="181">
        <v>4108.8921663964329</v>
      </c>
      <c r="N4613" s="181">
        <v>4249.277388614878</v>
      </c>
      <c r="O4613" s="181">
        <v>4390.1110692913135</v>
      </c>
      <c r="P4613" s="181">
        <v>4531.3369415637108</v>
      </c>
      <c r="Q4613" s="181">
        <v>4672.8864738557941</v>
      </c>
      <c r="R4613" s="181">
        <v>4814.3905274573917</v>
      </c>
      <c r="S4613" s="181">
        <v>4955.6146082646092</v>
      </c>
      <c r="T4613" s="181">
        <v>5096.4222391609437</v>
      </c>
      <c r="U4613" s="181">
        <v>5236.5519362939194</v>
      </c>
      <c r="V4613" s="181">
        <v>5375.6780394073694</v>
      </c>
      <c r="W4613" s="181">
        <v>5513.609516861241</v>
      </c>
      <c r="X4613" s="181">
        <v>5650.1841943198378</v>
      </c>
      <c r="Y4613" s="181">
        <v>5785.1353937679769</v>
      </c>
    </row>
    <row r="4614" spans="1:25" x14ac:dyDescent="0.25">
      <c r="A4614" s="178" t="s">
        <v>3452</v>
      </c>
      <c r="B4614" s="178" t="s">
        <v>4027</v>
      </c>
      <c r="C4614" s="178" t="s">
        <v>565</v>
      </c>
      <c r="D4614" s="178" t="s">
        <v>566</v>
      </c>
      <c r="E4614" s="181">
        <v>1017.1072800629678</v>
      </c>
      <c r="F4614" s="181">
        <v>1031.7682073104929</v>
      </c>
      <c r="G4614" s="181">
        <v>1044.071245032643</v>
      </c>
      <c r="H4614" s="181">
        <v>1055.1002668504711</v>
      </c>
      <c r="I4614" s="181">
        <v>1065.1170117306742</v>
      </c>
      <c r="J4614" s="182">
        <v>1074.2956024614964</v>
      </c>
      <c r="K4614" s="181">
        <v>1082.7956292214212</v>
      </c>
      <c r="L4614" s="181">
        <v>1090.7703258259746</v>
      </c>
      <c r="M4614" s="181">
        <v>1098.3090418352569</v>
      </c>
      <c r="N4614" s="181">
        <v>1105.4836970181564</v>
      </c>
      <c r="O4614" s="181">
        <v>1112.3688101717989</v>
      </c>
      <c r="P4614" s="181">
        <v>1119.0819361872054</v>
      </c>
      <c r="Q4614" s="181">
        <v>1125.7342952595702</v>
      </c>
      <c r="R4614" s="181">
        <v>1132.3577197982038</v>
      </c>
      <c r="S4614" s="181">
        <v>1139.0099109247026</v>
      </c>
      <c r="T4614" s="181">
        <v>1145.7055993147765</v>
      </c>
      <c r="U4614" s="181">
        <v>1152.3492606478478</v>
      </c>
      <c r="V4614" s="181">
        <v>1158.8820669831416</v>
      </c>
      <c r="W4614" s="181">
        <v>1165.3440918754522</v>
      </c>
      <c r="X4614" s="181">
        <v>1171.7706636143198</v>
      </c>
      <c r="Y4614" s="181">
        <v>1178.1083393226297</v>
      </c>
    </row>
    <row r="4615" spans="1:25" x14ac:dyDescent="0.25">
      <c r="A4615" s="178" t="s">
        <v>3452</v>
      </c>
      <c r="B4615" s="178" t="s">
        <v>4028</v>
      </c>
      <c r="C4615" s="178" t="s">
        <v>218</v>
      </c>
      <c r="D4615" s="178" t="s">
        <v>4029</v>
      </c>
      <c r="E4615" s="181">
        <v>42793.716608805349</v>
      </c>
      <c r="F4615" s="181">
        <v>42920.90789960837</v>
      </c>
      <c r="G4615" s="181">
        <v>42989.043992360843</v>
      </c>
      <c r="H4615" s="181">
        <v>43027.458378008952</v>
      </c>
      <c r="I4615" s="181">
        <v>43038.462821466172</v>
      </c>
      <c r="J4615" s="182">
        <v>43021.615127942125</v>
      </c>
      <c r="K4615" s="181">
        <v>42977.31337612545</v>
      </c>
      <c r="L4615" s="181">
        <v>42906.684777080976</v>
      </c>
      <c r="M4615" s="181">
        <v>42809.413894220415</v>
      </c>
      <c r="N4615" s="181">
        <v>42685.032751073915</v>
      </c>
      <c r="O4615" s="181">
        <v>42533.61087380672</v>
      </c>
      <c r="P4615" s="181">
        <v>42357.509349412096</v>
      </c>
      <c r="Q4615" s="181">
        <v>42159.11592219922</v>
      </c>
      <c r="R4615" s="181">
        <v>41938.162827680804</v>
      </c>
      <c r="S4615" s="181">
        <v>41695.374259585253</v>
      </c>
      <c r="T4615" s="181">
        <v>41430.88765650503</v>
      </c>
      <c r="U4615" s="181">
        <v>41145.806480728708</v>
      </c>
      <c r="V4615" s="181">
        <v>40841.845297808562</v>
      </c>
      <c r="W4615" s="181">
        <v>40519.747924890667</v>
      </c>
      <c r="X4615" s="181">
        <v>40180.18761027007</v>
      </c>
      <c r="Y4615" s="181">
        <v>39821.934468049571</v>
      </c>
    </row>
    <row r="4616" spans="1:25" x14ac:dyDescent="0.25">
      <c r="A4616" s="178" t="s">
        <v>3452</v>
      </c>
      <c r="B4616" s="178" t="s">
        <v>4028</v>
      </c>
      <c r="C4616" s="178" t="s">
        <v>508</v>
      </c>
      <c r="D4616" s="178" t="s">
        <v>4030</v>
      </c>
      <c r="E4616" s="181">
        <v>2669.3956109052333</v>
      </c>
      <c r="F4616" s="181">
        <v>2672.9532530725155</v>
      </c>
      <c r="G4616" s="181">
        <v>2672.8204076360216</v>
      </c>
      <c r="H4616" s="181">
        <v>2670.8359443547861</v>
      </c>
      <c r="I4616" s="181">
        <v>2667.1521957236059</v>
      </c>
      <c r="J4616" s="182">
        <v>2661.7501402355124</v>
      </c>
      <c r="K4616" s="181">
        <v>2654.6628108064524</v>
      </c>
      <c r="L4616" s="181">
        <v>2645.9680160749685</v>
      </c>
      <c r="M4616" s="181">
        <v>2635.6542633059285</v>
      </c>
      <c r="N4616" s="181">
        <v>2623.7007846850638</v>
      </c>
      <c r="O4616" s="181">
        <v>2610.119958688917</v>
      </c>
      <c r="P4616" s="181">
        <v>2595.064503496159</v>
      </c>
      <c r="Q4616" s="181">
        <v>2578.6877955511354</v>
      </c>
      <c r="R4616" s="181">
        <v>2560.9800720282933</v>
      </c>
      <c r="S4616" s="181">
        <v>2541.9921308933417</v>
      </c>
      <c r="T4616" s="181">
        <v>2521.7387460550704</v>
      </c>
      <c r="U4616" s="181">
        <v>2500.2933176752817</v>
      </c>
      <c r="V4616" s="181">
        <v>2477.7658606061914</v>
      </c>
      <c r="W4616" s="181">
        <v>2454.2068933785772</v>
      </c>
      <c r="X4616" s="181">
        <v>2429.6623546792866</v>
      </c>
      <c r="Y4616" s="181">
        <v>2404.0630069204103</v>
      </c>
    </row>
    <row r="4617" spans="1:25" x14ac:dyDescent="0.25">
      <c r="A4617" s="178" t="s">
        <v>3452</v>
      </c>
      <c r="B4617" s="178" t="s">
        <v>4028</v>
      </c>
      <c r="C4617" s="178" t="s">
        <v>240</v>
      </c>
      <c r="D4617" s="178" t="s">
        <v>241</v>
      </c>
      <c r="E4617" s="181">
        <v>17455.305013786034</v>
      </c>
      <c r="F4617" s="181">
        <v>17864.069510243153</v>
      </c>
      <c r="G4617" s="181">
        <v>18266.139249946809</v>
      </c>
      <c r="H4617" s="181">
        <v>18673.296267783422</v>
      </c>
      <c r="I4617" s="181">
        <v>19086.336355793097</v>
      </c>
      <c r="J4617" s="182">
        <v>19504.848924893835</v>
      </c>
      <c r="K4617" s="181">
        <v>19928.748257823649</v>
      </c>
      <c r="L4617" s="181">
        <v>20358.26112894222</v>
      </c>
      <c r="M4617" s="181">
        <v>20792.911510753263</v>
      </c>
      <c r="N4617" s="181">
        <v>21232.079841898889</v>
      </c>
      <c r="O4617" s="181">
        <v>21675.340448247218</v>
      </c>
      <c r="P4617" s="181">
        <v>22123.405798800963</v>
      </c>
      <c r="Q4617" s="181">
        <v>22577.061460588062</v>
      </c>
      <c r="R4617" s="181">
        <v>23035.703215751619</v>
      </c>
      <c r="S4617" s="181">
        <v>23499.211972972309</v>
      </c>
      <c r="T4617" s="181">
        <v>23967.109013456928</v>
      </c>
      <c r="U4617" s="181">
        <v>24439.433085755823</v>
      </c>
      <c r="V4617" s="181">
        <v>24916.59831878803</v>
      </c>
      <c r="W4617" s="181">
        <v>25398.456470952897</v>
      </c>
      <c r="X4617" s="181">
        <v>25884.79926334077</v>
      </c>
      <c r="Y4617" s="181">
        <v>26374.139066712058</v>
      </c>
    </row>
    <row r="4618" spans="1:25" x14ac:dyDescent="0.25">
      <c r="A4618" s="178" t="s">
        <v>3452</v>
      </c>
      <c r="B4618" s="178" t="s">
        <v>4031</v>
      </c>
      <c r="C4618" s="178" t="s">
        <v>565</v>
      </c>
      <c r="D4618" s="178" t="s">
        <v>566</v>
      </c>
      <c r="E4618" s="181">
        <v>4652.8614943807679</v>
      </c>
      <c r="F4618" s="181">
        <v>4705.1708719548178</v>
      </c>
      <c r="G4618" s="181">
        <v>4750.4959583973814</v>
      </c>
      <c r="H4618" s="181">
        <v>4793.2306203453545</v>
      </c>
      <c r="I4618" s="181">
        <v>4834.1757359253761</v>
      </c>
      <c r="J4618" s="182">
        <v>4873.7464206683289</v>
      </c>
      <c r="K4618" s="181">
        <v>4912.2785814405897</v>
      </c>
      <c r="L4618" s="181">
        <v>4950.0878365473782</v>
      </c>
      <c r="M4618" s="181">
        <v>4987.2135862725136</v>
      </c>
      <c r="N4618" s="181">
        <v>5023.6561267371526</v>
      </c>
      <c r="O4618" s="181">
        <v>5059.4260495187782</v>
      </c>
      <c r="P4618" s="181">
        <v>5094.7262562658398</v>
      </c>
      <c r="Q4618" s="181">
        <v>5129.7257607695365</v>
      </c>
      <c r="R4618" s="181">
        <v>5164.2635012563114</v>
      </c>
      <c r="S4618" s="181">
        <v>5198.3904169122416</v>
      </c>
      <c r="T4618" s="181">
        <v>5232.3701968484474</v>
      </c>
      <c r="U4618" s="181">
        <v>5265.7079746967593</v>
      </c>
      <c r="V4618" s="181">
        <v>5297.7399083641412</v>
      </c>
      <c r="W4618" s="181">
        <v>5328.5708540717142</v>
      </c>
      <c r="X4618" s="181">
        <v>5358.3457192387086</v>
      </c>
      <c r="Y4618" s="181">
        <v>5387.211585961224</v>
      </c>
    </row>
    <row r="4619" spans="1:25" x14ac:dyDescent="0.25">
      <c r="A4619" s="178" t="s">
        <v>3452</v>
      </c>
      <c r="B4619" s="178" t="s">
        <v>4032</v>
      </c>
      <c r="C4619" s="178" t="s">
        <v>565</v>
      </c>
      <c r="D4619" s="178" t="s">
        <v>566</v>
      </c>
      <c r="E4619" s="181">
        <v>5287.9922811472907</v>
      </c>
      <c r="F4619" s="181">
        <v>5529.034166771472</v>
      </c>
      <c r="G4619" s="181">
        <v>5721.2907360051177</v>
      </c>
      <c r="H4619" s="181">
        <v>5877.6646212421274</v>
      </c>
      <c r="I4619" s="181">
        <v>6005.9986451712921</v>
      </c>
      <c r="J4619" s="182">
        <v>6112.5752211523159</v>
      </c>
      <c r="K4619" s="181">
        <v>6202.5231476771696</v>
      </c>
      <c r="L4619" s="181">
        <v>6279.9607114242981</v>
      </c>
      <c r="M4619" s="181">
        <v>6347.8717276511898</v>
      </c>
      <c r="N4619" s="181">
        <v>6408.670892418324</v>
      </c>
      <c r="O4619" s="181">
        <v>6464.0485129666031</v>
      </c>
      <c r="P4619" s="181">
        <v>6515.5169538683595</v>
      </c>
      <c r="Q4619" s="181">
        <v>6564.2216439170725</v>
      </c>
      <c r="R4619" s="181">
        <v>6610.5705734949788</v>
      </c>
      <c r="S4619" s="181">
        <v>6654.9012517951742</v>
      </c>
      <c r="T4619" s="181">
        <v>6697.2241697067657</v>
      </c>
      <c r="U4619" s="181">
        <v>6737.5680531823782</v>
      </c>
      <c r="V4619" s="181">
        <v>6776.111823760828</v>
      </c>
      <c r="W4619" s="181">
        <v>6812.9375905123998</v>
      </c>
      <c r="X4619" s="181">
        <v>6848.0148494544801</v>
      </c>
      <c r="Y4619" s="181">
        <v>6880.8809315448998</v>
      </c>
    </row>
    <row r="4620" spans="1:25" x14ac:dyDescent="0.25">
      <c r="A4620" s="178" t="s">
        <v>3452</v>
      </c>
      <c r="B4620" s="178" t="s">
        <v>4033</v>
      </c>
      <c r="C4620" s="178" t="s">
        <v>565</v>
      </c>
      <c r="D4620" s="178" t="s">
        <v>566</v>
      </c>
      <c r="E4620" s="181">
        <v>154.68767545499509</v>
      </c>
      <c r="F4620" s="181">
        <v>153.685117898024</v>
      </c>
      <c r="G4620" s="181">
        <v>152.58959012143148</v>
      </c>
      <c r="H4620" s="181">
        <v>151.46095907586539</v>
      </c>
      <c r="I4620" s="181">
        <v>150.30398690418281</v>
      </c>
      <c r="J4620" s="182">
        <v>149.12744063911001</v>
      </c>
      <c r="K4620" s="181">
        <v>147.94260491572859</v>
      </c>
      <c r="L4620" s="181">
        <v>146.76240018720708</v>
      </c>
      <c r="M4620" s="181">
        <v>145.59843242691167</v>
      </c>
      <c r="N4620" s="181">
        <v>144.45420201593697</v>
      </c>
      <c r="O4620" s="181">
        <v>143.33913916647049</v>
      </c>
      <c r="P4620" s="181">
        <v>142.27036470467311</v>
      </c>
      <c r="Q4620" s="181">
        <v>141.26554196308689</v>
      </c>
      <c r="R4620" s="181">
        <v>140.33068881476618</v>
      </c>
      <c r="S4620" s="181">
        <v>139.4696794143693</v>
      </c>
      <c r="T4620" s="181">
        <v>138.66983109524188</v>
      </c>
      <c r="U4620" s="181">
        <v>137.92227607613657</v>
      </c>
      <c r="V4620" s="181">
        <v>137.23046153056811</v>
      </c>
      <c r="W4620" s="181">
        <v>136.59467644006838</v>
      </c>
      <c r="X4620" s="181">
        <v>136.00813469647611</v>
      </c>
      <c r="Y4620" s="181">
        <v>135.44812426377669</v>
      </c>
    </row>
    <row r="4621" spans="1:25" x14ac:dyDescent="0.25">
      <c r="A4621" s="178" t="s">
        <v>3452</v>
      </c>
      <c r="B4621" s="178" t="s">
        <v>4034</v>
      </c>
      <c r="C4621" s="178" t="s">
        <v>218</v>
      </c>
      <c r="D4621" s="178" t="s">
        <v>4035</v>
      </c>
      <c r="E4621" s="181">
        <v>2526.3505069290641</v>
      </c>
      <c r="F4621" s="181">
        <v>2601.1604720470264</v>
      </c>
      <c r="G4621" s="181">
        <v>2661.4634514931313</v>
      </c>
      <c r="H4621" s="181">
        <v>2711.2467117990973</v>
      </c>
      <c r="I4621" s="181">
        <v>2752.5987553479144</v>
      </c>
      <c r="J4621" s="182">
        <v>2787.0919151353951</v>
      </c>
      <c r="K4621" s="181">
        <v>2816.0185173917503</v>
      </c>
      <c r="L4621" s="181">
        <v>2840.4401164892688</v>
      </c>
      <c r="M4621" s="181">
        <v>2861.0922243395239</v>
      </c>
      <c r="N4621" s="181">
        <v>2878.5061315776943</v>
      </c>
      <c r="O4621" s="181">
        <v>2893.1189563053827</v>
      </c>
      <c r="P4621" s="181">
        <v>2905.4075618527881</v>
      </c>
      <c r="Q4621" s="181">
        <v>2915.7600465568094</v>
      </c>
      <c r="R4621" s="181">
        <v>2924.3448733626201</v>
      </c>
      <c r="S4621" s="181">
        <v>2931.4153757903459</v>
      </c>
      <c r="T4621" s="181">
        <v>2937.3464361733918</v>
      </c>
      <c r="U4621" s="181">
        <v>2942.3305409974532</v>
      </c>
      <c r="V4621" s="181">
        <v>2946.3658530159219</v>
      </c>
      <c r="W4621" s="181">
        <v>2949.5385504149631</v>
      </c>
      <c r="X4621" s="181">
        <v>2951.9994060169356</v>
      </c>
      <c r="Y4621" s="181">
        <v>2953.9602743941064</v>
      </c>
    </row>
    <row r="4622" spans="1:25" x14ac:dyDescent="0.25">
      <c r="A4622" s="178" t="s">
        <v>3452</v>
      </c>
      <c r="B4622" s="178" t="s">
        <v>4034</v>
      </c>
      <c r="C4622" s="178" t="s">
        <v>240</v>
      </c>
      <c r="D4622" s="178" t="s">
        <v>241</v>
      </c>
      <c r="E4622" s="181">
        <v>312.35988949948558</v>
      </c>
      <c r="F4622" s="181">
        <v>316.21261357545188</v>
      </c>
      <c r="G4622" s="181">
        <v>318.11411439100158</v>
      </c>
      <c r="H4622" s="181">
        <v>318.62647470027406</v>
      </c>
      <c r="I4622" s="181">
        <v>318.05784897099102</v>
      </c>
      <c r="J4622" s="182">
        <v>316.63935187111963</v>
      </c>
      <c r="K4622" s="181">
        <v>314.55709893229789</v>
      </c>
      <c r="L4622" s="181">
        <v>311.96078917821768</v>
      </c>
      <c r="M4622" s="181">
        <v>308.95598864582394</v>
      </c>
      <c r="N4622" s="181">
        <v>305.62037741563137</v>
      </c>
      <c r="O4622" s="181">
        <v>302.01730493622676</v>
      </c>
      <c r="P4622" s="181">
        <v>298.21053888402503</v>
      </c>
      <c r="Q4622" s="181">
        <v>294.25109916807327</v>
      </c>
      <c r="R4622" s="181">
        <v>290.16517601464233</v>
      </c>
      <c r="S4622" s="181">
        <v>285.98578752571643</v>
      </c>
      <c r="T4622" s="181">
        <v>281.75565961175369</v>
      </c>
      <c r="U4622" s="181">
        <v>277.49765995612756</v>
      </c>
      <c r="V4622" s="181">
        <v>273.21524345581707</v>
      </c>
      <c r="W4622" s="181">
        <v>268.91976214921579</v>
      </c>
      <c r="X4622" s="181">
        <v>264.62769597934198</v>
      </c>
      <c r="Y4622" s="181">
        <v>260.35988342165092</v>
      </c>
    </row>
    <row r="4623" spans="1:25" x14ac:dyDescent="0.25">
      <c r="A4623" s="178" t="s">
        <v>3452</v>
      </c>
      <c r="B4623" s="178" t="s">
        <v>4036</v>
      </c>
      <c r="C4623" s="178" t="s">
        <v>218</v>
      </c>
      <c r="D4623" s="178" t="s">
        <v>4037</v>
      </c>
      <c r="E4623" s="181">
        <v>2753.1507859830012</v>
      </c>
      <c r="F4623" s="181">
        <v>2787.5310426457054</v>
      </c>
      <c r="G4623" s="181">
        <v>2817.9342864675582</v>
      </c>
      <c r="H4623" s="181">
        <v>2846.2822825086273</v>
      </c>
      <c r="I4623" s="181">
        <v>2872.869928445893</v>
      </c>
      <c r="J4623" s="182">
        <v>2897.8775800583567</v>
      </c>
      <c r="K4623" s="181">
        <v>2921.4738165916183</v>
      </c>
      <c r="L4623" s="181">
        <v>2943.8238269871977</v>
      </c>
      <c r="M4623" s="181">
        <v>2964.977311013633</v>
      </c>
      <c r="N4623" s="181">
        <v>2984.9785664556875</v>
      </c>
      <c r="O4623" s="181">
        <v>3003.8828416056208</v>
      </c>
      <c r="P4623" s="181">
        <v>3021.8632246916263</v>
      </c>
      <c r="Q4623" s="181">
        <v>3039.0928754891206</v>
      </c>
      <c r="R4623" s="181">
        <v>3055.5784936812702</v>
      </c>
      <c r="S4623" s="181">
        <v>3071.4114290014941</v>
      </c>
      <c r="T4623" s="181">
        <v>3086.6437734768006</v>
      </c>
      <c r="U4623" s="181">
        <v>3101.0433964792792</v>
      </c>
      <c r="V4623" s="181">
        <v>3114.396121311519</v>
      </c>
      <c r="W4623" s="181">
        <v>3126.7690281938453</v>
      </c>
      <c r="X4623" s="181">
        <v>3138.2279779173855</v>
      </c>
      <c r="Y4623" s="181">
        <v>3148.6811615167585</v>
      </c>
    </row>
    <row r="4624" spans="1:25" x14ac:dyDescent="0.25">
      <c r="A4624" s="178" t="s">
        <v>3452</v>
      </c>
      <c r="B4624" s="178" t="s">
        <v>4036</v>
      </c>
      <c r="C4624" s="178" t="s">
        <v>240</v>
      </c>
      <c r="D4624" s="178" t="s">
        <v>241</v>
      </c>
      <c r="E4624" s="181">
        <v>4529.8697658425936</v>
      </c>
      <c r="F4624" s="181">
        <v>4534.6045808039953</v>
      </c>
      <c r="G4624" s="181">
        <v>4535.8840102571976</v>
      </c>
      <c r="H4624" s="181">
        <v>4536.9217520878155</v>
      </c>
      <c r="I4624" s="181">
        <v>4538.2197031567848</v>
      </c>
      <c r="J4624" s="182">
        <v>4540.0705962444972</v>
      </c>
      <c r="K4624" s="181">
        <v>4542.729404390655</v>
      </c>
      <c r="L4624" s="181">
        <v>4546.4300130642787</v>
      </c>
      <c r="M4624" s="181">
        <v>4551.2160111302146</v>
      </c>
      <c r="N4624" s="181">
        <v>4557.1159936564327</v>
      </c>
      <c r="O4624" s="181">
        <v>4564.1696232778449</v>
      </c>
      <c r="P4624" s="181">
        <v>4572.589906958925</v>
      </c>
      <c r="Q4624" s="181">
        <v>4582.5834058767687</v>
      </c>
      <c r="R4624" s="181">
        <v>4594.1017703241669</v>
      </c>
      <c r="S4624" s="181">
        <v>4607.2230689904591</v>
      </c>
      <c r="T4624" s="181">
        <v>4621.9653336894135</v>
      </c>
      <c r="U4624" s="181">
        <v>4637.921413522191</v>
      </c>
      <c r="V4624" s="181">
        <v>4654.7125398184653</v>
      </c>
      <c r="W4624" s="181">
        <v>4672.38005334015</v>
      </c>
      <c r="X4624" s="181">
        <v>4690.9623642064425</v>
      </c>
      <c r="Y4624" s="181">
        <v>4710.2615248004531</v>
      </c>
    </row>
    <row r="4625" spans="1:25" x14ac:dyDescent="0.25">
      <c r="A4625" s="178" t="s">
        <v>3452</v>
      </c>
      <c r="B4625" s="178" t="s">
        <v>4038</v>
      </c>
      <c r="C4625" s="178" t="s">
        <v>565</v>
      </c>
      <c r="D4625" s="178" t="s">
        <v>566</v>
      </c>
      <c r="E4625" s="181">
        <v>278.57336909405973</v>
      </c>
      <c r="F4625" s="181">
        <v>276.12869685840622</v>
      </c>
      <c r="G4625" s="181">
        <v>274.28415426819731</v>
      </c>
      <c r="H4625" s="181">
        <v>272.9304284563483</v>
      </c>
      <c r="I4625" s="181">
        <v>271.9348685761945</v>
      </c>
      <c r="J4625" s="182">
        <v>271.2185018616093</v>
      </c>
      <c r="K4625" s="181">
        <v>270.74161634616388</v>
      </c>
      <c r="L4625" s="181">
        <v>270.4878318663267</v>
      </c>
      <c r="M4625" s="181">
        <v>270.4584124617574</v>
      </c>
      <c r="N4625" s="181">
        <v>270.56208805738112</v>
      </c>
      <c r="O4625" s="181">
        <v>270.7623994601243</v>
      </c>
      <c r="P4625" s="181">
        <v>271.03576805334478</v>
      </c>
      <c r="Q4625" s="181">
        <v>271.3592010270026</v>
      </c>
      <c r="R4625" s="181">
        <v>271.69331399256998</v>
      </c>
      <c r="S4625" s="181">
        <v>271.99632199469909</v>
      </c>
      <c r="T4625" s="181">
        <v>272.23169009379717</v>
      </c>
      <c r="U4625" s="181">
        <v>272.40224869773834</v>
      </c>
      <c r="V4625" s="181">
        <v>272.52119186849188</v>
      </c>
      <c r="W4625" s="181">
        <v>272.56892024303789</v>
      </c>
      <c r="X4625" s="181">
        <v>272.52629603767832</v>
      </c>
      <c r="Y4625" s="181">
        <v>272.36571260945937</v>
      </c>
    </row>
    <row r="4626" spans="1:25" x14ac:dyDescent="0.25">
      <c r="A4626" s="178" t="s">
        <v>3452</v>
      </c>
      <c r="B4626" s="178" t="s">
        <v>4039</v>
      </c>
      <c r="C4626" s="178" t="s">
        <v>565</v>
      </c>
      <c r="D4626" s="178" t="s">
        <v>566</v>
      </c>
      <c r="E4626" s="181">
        <v>1243.9895246042411</v>
      </c>
      <c r="F4626" s="181">
        <v>1279.6324650263346</v>
      </c>
      <c r="G4626" s="181">
        <v>1306.8423341867137</v>
      </c>
      <c r="H4626" s="181">
        <v>1328.0863073123796</v>
      </c>
      <c r="I4626" s="181">
        <v>1344.7600578331501</v>
      </c>
      <c r="J4626" s="182">
        <v>1357.9065723853973</v>
      </c>
      <c r="K4626" s="181">
        <v>1368.3325351119674</v>
      </c>
      <c r="L4626" s="181">
        <v>1376.6697080544639</v>
      </c>
      <c r="M4626" s="181">
        <v>1383.3639705809487</v>
      </c>
      <c r="N4626" s="181">
        <v>1388.7948722694587</v>
      </c>
      <c r="O4626" s="181">
        <v>1393.2326118960855</v>
      </c>
      <c r="P4626" s="181">
        <v>1396.9449130673024</v>
      </c>
      <c r="Q4626" s="181">
        <v>1400.1615512451333</v>
      </c>
      <c r="R4626" s="181">
        <v>1403.0406934930556</v>
      </c>
      <c r="S4626" s="181">
        <v>1405.8494037636563</v>
      </c>
      <c r="T4626" s="181">
        <v>1408.915691637482</v>
      </c>
      <c r="U4626" s="181">
        <v>1412.0715991169882</v>
      </c>
      <c r="V4626" s="181">
        <v>1415.0676438744524</v>
      </c>
      <c r="W4626" s="181">
        <v>1418.0838018006255</v>
      </c>
      <c r="X4626" s="181">
        <v>1421.3635813306732</v>
      </c>
      <c r="Y4626" s="181">
        <v>1425.1271427702854</v>
      </c>
    </row>
    <row r="4627" spans="1:25" x14ac:dyDescent="0.25">
      <c r="A4627" s="178" t="s">
        <v>3452</v>
      </c>
      <c r="B4627" s="178" t="s">
        <v>4040</v>
      </c>
      <c r="C4627" s="178" t="s">
        <v>565</v>
      </c>
      <c r="D4627" s="178" t="s">
        <v>566</v>
      </c>
      <c r="E4627" s="181">
        <v>1638.46358774897</v>
      </c>
      <c r="F4627" s="181">
        <v>1649.636401353732</v>
      </c>
      <c r="G4627" s="181">
        <v>1657.4134270837369</v>
      </c>
      <c r="H4627" s="181">
        <v>1663.1585404013031</v>
      </c>
      <c r="I4627" s="181">
        <v>1667.2941111322498</v>
      </c>
      <c r="J4627" s="182">
        <v>1670.0806460030478</v>
      </c>
      <c r="K4627" s="181">
        <v>1671.7496926203971</v>
      </c>
      <c r="L4627" s="181">
        <v>1672.516629600414</v>
      </c>
      <c r="M4627" s="181">
        <v>1672.5198680797473</v>
      </c>
      <c r="N4627" s="181">
        <v>1671.8633099857948</v>
      </c>
      <c r="O4627" s="181">
        <v>1670.6450950117799</v>
      </c>
      <c r="P4627" s="181">
        <v>1669.035575635286</v>
      </c>
      <c r="Q4627" s="181">
        <v>1667.2064522534388</v>
      </c>
      <c r="R4627" s="181">
        <v>1665.2383558665381</v>
      </c>
      <c r="S4627" s="181">
        <v>1663.2473681709753</v>
      </c>
      <c r="T4627" s="181">
        <v>1661.2636201916109</v>
      </c>
      <c r="U4627" s="181">
        <v>1659.2974521516662</v>
      </c>
      <c r="V4627" s="181">
        <v>1657.4191942494629</v>
      </c>
      <c r="W4627" s="181">
        <v>1655.7026295073833</v>
      </c>
      <c r="X4627" s="181">
        <v>1654.2125862923358</v>
      </c>
      <c r="Y4627" s="181">
        <v>1652.8645208004712</v>
      </c>
    </row>
    <row r="4628" spans="1:25" x14ac:dyDescent="0.25">
      <c r="A4628" s="178" t="s">
        <v>3452</v>
      </c>
      <c r="B4628" s="178" t="s">
        <v>4041</v>
      </c>
      <c r="C4628" s="178" t="s">
        <v>565</v>
      </c>
      <c r="D4628" s="178" t="s">
        <v>566</v>
      </c>
      <c r="E4628" s="181">
        <v>375.38888418143574</v>
      </c>
      <c r="F4628" s="181">
        <v>363.23177157841235</v>
      </c>
      <c r="G4628" s="181">
        <v>353.51525059610861</v>
      </c>
      <c r="H4628" s="181">
        <v>345.67087562372956</v>
      </c>
      <c r="I4628" s="181">
        <v>339.19168307783059</v>
      </c>
      <c r="J4628" s="182">
        <v>333.73542978530793</v>
      </c>
      <c r="K4628" s="181">
        <v>329.06310177882881</v>
      </c>
      <c r="L4628" s="181">
        <v>325.00194117682355</v>
      </c>
      <c r="M4628" s="181">
        <v>321.42248692263149</v>
      </c>
      <c r="N4628" s="181">
        <v>318.2100300295682</v>
      </c>
      <c r="O4628" s="181">
        <v>315.28973956714253</v>
      </c>
      <c r="P4628" s="181">
        <v>312.6121074483105</v>
      </c>
      <c r="Q4628" s="181">
        <v>310.13970671824194</v>
      </c>
      <c r="R4628" s="181">
        <v>307.82996044288137</v>
      </c>
      <c r="S4628" s="181">
        <v>305.66240796805886</v>
      </c>
      <c r="T4628" s="181">
        <v>303.60145575757787</v>
      </c>
      <c r="U4628" s="181">
        <v>301.61669121569986</v>
      </c>
      <c r="V4628" s="181">
        <v>299.69631709647808</v>
      </c>
      <c r="W4628" s="181">
        <v>297.83132127468423</v>
      </c>
      <c r="X4628" s="181">
        <v>296.01814996205553</v>
      </c>
      <c r="Y4628" s="181">
        <v>294.23086272776789</v>
      </c>
    </row>
    <row r="4629" spans="1:25" x14ac:dyDescent="0.25">
      <c r="A4629" s="178" t="s">
        <v>3452</v>
      </c>
      <c r="B4629" s="178" t="s">
        <v>4042</v>
      </c>
      <c r="C4629" s="178" t="s">
        <v>218</v>
      </c>
      <c r="D4629" s="178" t="s">
        <v>4043</v>
      </c>
      <c r="E4629" s="181">
        <v>7359.0005758669895</v>
      </c>
      <c r="F4629" s="181">
        <v>7353.5138934946481</v>
      </c>
      <c r="G4629" s="181">
        <v>7345.2624002778939</v>
      </c>
      <c r="H4629" s="181">
        <v>7338.2060874138551</v>
      </c>
      <c r="I4629" s="181">
        <v>7331.8859656361801</v>
      </c>
      <c r="J4629" s="182">
        <v>7325.6617785802582</v>
      </c>
      <c r="K4629" s="181">
        <v>7319.1504926382522</v>
      </c>
      <c r="L4629" s="181">
        <v>7312.1666116579818</v>
      </c>
      <c r="M4629" s="181">
        <v>7304.3320374906234</v>
      </c>
      <c r="N4629" s="181">
        <v>7295.3230831300616</v>
      </c>
      <c r="O4629" s="181">
        <v>7284.9712735505182</v>
      </c>
      <c r="P4629" s="181">
        <v>7273.4834590723904</v>
      </c>
      <c r="Q4629" s="181">
        <v>7261.0549228815044</v>
      </c>
      <c r="R4629" s="181">
        <v>7247.4102528733338</v>
      </c>
      <c r="S4629" s="181">
        <v>7232.4456437610879</v>
      </c>
      <c r="T4629" s="181">
        <v>7216.2231384382458</v>
      </c>
      <c r="U4629" s="181">
        <v>7198.6627437275556</v>
      </c>
      <c r="V4629" s="181">
        <v>7179.5517261130808</v>
      </c>
      <c r="W4629" s="181">
        <v>7158.8115261800667</v>
      </c>
      <c r="X4629" s="181">
        <v>7136.3594040853104</v>
      </c>
      <c r="Y4629" s="181">
        <v>7112.0316625806145</v>
      </c>
    </row>
    <row r="4630" spans="1:25" x14ac:dyDescent="0.25">
      <c r="A4630" s="178" t="s">
        <v>3452</v>
      </c>
      <c r="B4630" s="178" t="s">
        <v>4042</v>
      </c>
      <c r="C4630" s="178" t="s">
        <v>240</v>
      </c>
      <c r="D4630" s="178" t="s">
        <v>241</v>
      </c>
      <c r="E4630" s="181">
        <v>4029.227932903309</v>
      </c>
      <c r="F4630" s="181">
        <v>4059.3796779303302</v>
      </c>
      <c r="G4630" s="181">
        <v>4088.9436473918922</v>
      </c>
      <c r="H4630" s="181">
        <v>4120.1315057464071</v>
      </c>
      <c r="I4630" s="181">
        <v>4152.7285512916897</v>
      </c>
      <c r="J4630" s="182">
        <v>4186.4090340960229</v>
      </c>
      <c r="K4630" s="181">
        <v>4220.9836652796494</v>
      </c>
      <c r="L4630" s="181">
        <v>4256.3708537286548</v>
      </c>
      <c r="M4630" s="181">
        <v>4292.3723329812938</v>
      </c>
      <c r="N4630" s="181">
        <v>4328.8139229766575</v>
      </c>
      <c r="O4630" s="181">
        <v>4365.6068893099946</v>
      </c>
      <c r="P4630" s="181">
        <v>4402.8853041392631</v>
      </c>
      <c r="Q4630" s="181">
        <v>4440.7808210641642</v>
      </c>
      <c r="R4630" s="181">
        <v>4479.1388899896683</v>
      </c>
      <c r="S4630" s="181">
        <v>4517.9047034107516</v>
      </c>
      <c r="T4630" s="181">
        <v>4557.1248474147733</v>
      </c>
      <c r="U4630" s="181">
        <v>4596.7562815033007</v>
      </c>
      <c r="V4630" s="181">
        <v>4636.6672630642715</v>
      </c>
      <c r="W4630" s="181">
        <v>4676.8065274147584</v>
      </c>
      <c r="X4630" s="181">
        <v>4717.1164603732486</v>
      </c>
      <c r="Y4630" s="181">
        <v>4757.4813097598299</v>
      </c>
    </row>
    <row r="4631" spans="1:25" x14ac:dyDescent="0.25">
      <c r="A4631" s="178" t="s">
        <v>3452</v>
      </c>
      <c r="B4631" s="178" t="s">
        <v>4044</v>
      </c>
      <c r="C4631" s="178" t="s">
        <v>218</v>
      </c>
      <c r="D4631" s="178" t="s">
        <v>4045</v>
      </c>
      <c r="E4631" s="181">
        <v>5295.8137601280441</v>
      </c>
      <c r="F4631" s="181">
        <v>5379.2789008942655</v>
      </c>
      <c r="G4631" s="181">
        <v>5455.808170492046</v>
      </c>
      <c r="H4631" s="181">
        <v>5530.4666292323254</v>
      </c>
      <c r="I4631" s="181">
        <v>5603.7700556443215</v>
      </c>
      <c r="J4631" s="182">
        <v>5675.7771136511201</v>
      </c>
      <c r="K4631" s="181">
        <v>5746.532477699574</v>
      </c>
      <c r="L4631" s="181">
        <v>5816.1097432954612</v>
      </c>
      <c r="M4631" s="181">
        <v>5884.3005759930556</v>
      </c>
      <c r="N4631" s="181">
        <v>5950.8549297417421</v>
      </c>
      <c r="O4631" s="181">
        <v>6015.5880703888652</v>
      </c>
      <c r="P4631" s="181">
        <v>6078.6028162352286</v>
      </c>
      <c r="Q4631" s="181">
        <v>6139.986322485187</v>
      </c>
      <c r="R4631" s="181">
        <v>6199.425751121953</v>
      </c>
      <c r="S4631" s="181">
        <v>6256.8138237146086</v>
      </c>
      <c r="T4631" s="181">
        <v>6312.126494499963</v>
      </c>
      <c r="U4631" s="181">
        <v>6365.1061280767635</v>
      </c>
      <c r="V4631" s="181">
        <v>6415.4589799416935</v>
      </c>
      <c r="W4631" s="181">
        <v>6463.1575023308633</v>
      </c>
      <c r="X4631" s="181">
        <v>6508.2178078939833</v>
      </c>
      <c r="Y4631" s="181">
        <v>6550.5013701741545</v>
      </c>
    </row>
    <row r="4632" spans="1:25" x14ac:dyDescent="0.25">
      <c r="A4632" s="178" t="s">
        <v>3452</v>
      </c>
      <c r="B4632" s="178" t="s">
        <v>4044</v>
      </c>
      <c r="C4632" s="178" t="s">
        <v>240</v>
      </c>
      <c r="D4632" s="178" t="s">
        <v>241</v>
      </c>
      <c r="E4632" s="181">
        <v>10981.609575654864</v>
      </c>
      <c r="F4632" s="181">
        <v>11073.594015575072</v>
      </c>
      <c r="G4632" s="181">
        <v>11153.3813784059</v>
      </c>
      <c r="H4632" s="181">
        <v>11231.610318066554</v>
      </c>
      <c r="I4632" s="181">
        <v>11309.445822304948</v>
      </c>
      <c r="J4632" s="182">
        <v>11387.100288772974</v>
      </c>
      <c r="K4632" s="181">
        <v>11464.747505352023</v>
      </c>
      <c r="L4632" s="181">
        <v>11542.609385483531</v>
      </c>
      <c r="M4632" s="181">
        <v>11620.341383206442</v>
      </c>
      <c r="N4632" s="181">
        <v>11697.518396391126</v>
      </c>
      <c r="O4632" s="181">
        <v>11773.844971599628</v>
      </c>
      <c r="P4632" s="181">
        <v>11849.584745533619</v>
      </c>
      <c r="Q4632" s="181">
        <v>11924.960411945382</v>
      </c>
      <c r="R4632" s="181">
        <v>11999.411347204259</v>
      </c>
      <c r="S4632" s="181">
        <v>12072.774963856407</v>
      </c>
      <c r="T4632" s="181">
        <v>12145.044271755622</v>
      </c>
      <c r="U4632" s="181">
        <v>12215.757552821646</v>
      </c>
      <c r="V4632" s="181">
        <v>12284.381813119557</v>
      </c>
      <c r="W4632" s="181">
        <v>12350.890149081037</v>
      </c>
      <c r="X4632" s="181">
        <v>12415.331639365104</v>
      </c>
      <c r="Y4632" s="181">
        <v>12477.453231083573</v>
      </c>
    </row>
    <row r="4633" spans="1:25" x14ac:dyDescent="0.25">
      <c r="A4633" s="178" t="s">
        <v>3452</v>
      </c>
      <c r="B4633" s="178" t="s">
        <v>4046</v>
      </c>
      <c r="C4633" s="178" t="s">
        <v>565</v>
      </c>
      <c r="D4633" s="178" t="s">
        <v>566</v>
      </c>
      <c r="E4633" s="181">
        <v>2889.9166620187543</v>
      </c>
      <c r="F4633" s="181">
        <v>2880.6940417994647</v>
      </c>
      <c r="G4633" s="181">
        <v>2878.0050534779239</v>
      </c>
      <c r="H4633" s="181">
        <v>2881.7819691751879</v>
      </c>
      <c r="I4633" s="181">
        <v>2890.506907204257</v>
      </c>
      <c r="J4633" s="182">
        <v>2902.9468067915104</v>
      </c>
      <c r="K4633" s="181">
        <v>2918.2410303749216</v>
      </c>
      <c r="L4633" s="181">
        <v>2935.8217104827336</v>
      </c>
      <c r="M4633" s="181">
        <v>2955.1800728439803</v>
      </c>
      <c r="N4633" s="181">
        <v>2975.8852196562175</v>
      </c>
      <c r="O4633" s="181">
        <v>2997.658275142097</v>
      </c>
      <c r="P4633" s="181">
        <v>3020.440468544527</v>
      </c>
      <c r="Q4633" s="181">
        <v>3044.2414174603514</v>
      </c>
      <c r="R4633" s="181">
        <v>3068.8923254857309</v>
      </c>
      <c r="S4633" s="181">
        <v>3094.2850936642863</v>
      </c>
      <c r="T4633" s="181">
        <v>3120.0445974670574</v>
      </c>
      <c r="U4633" s="181">
        <v>3145.7538974947588</v>
      </c>
      <c r="V4633" s="181">
        <v>3171.3060336828144</v>
      </c>
      <c r="W4633" s="181">
        <v>3196.6985383257779</v>
      </c>
      <c r="X4633" s="181">
        <v>3221.8761010704475</v>
      </c>
      <c r="Y4633" s="181">
        <v>3246.3717232259819</v>
      </c>
    </row>
    <row r="4634" spans="1:25" x14ac:dyDescent="0.25">
      <c r="A4634" s="178" t="s">
        <v>3452</v>
      </c>
      <c r="B4634" s="178" t="s">
        <v>4047</v>
      </c>
      <c r="C4634" s="178" t="s">
        <v>565</v>
      </c>
      <c r="D4634" s="178" t="s">
        <v>566</v>
      </c>
      <c r="E4634" s="181">
        <v>1226.8527953995924</v>
      </c>
      <c r="F4634" s="181">
        <v>1231.6442445121613</v>
      </c>
      <c r="G4634" s="181">
        <v>1235.1596682261627</v>
      </c>
      <c r="H4634" s="181">
        <v>1237.9513006997099</v>
      </c>
      <c r="I4634" s="181">
        <v>1240.1609444840324</v>
      </c>
      <c r="J4634" s="182">
        <v>1241.8841564363456</v>
      </c>
      <c r="K4634" s="181">
        <v>1243.2268452685857</v>
      </c>
      <c r="L4634" s="181">
        <v>1244.2952440774293</v>
      </c>
      <c r="M4634" s="181">
        <v>1245.1560073497847</v>
      </c>
      <c r="N4634" s="181">
        <v>1245.8506211862464</v>
      </c>
      <c r="O4634" s="181">
        <v>1246.4092836420548</v>
      </c>
      <c r="P4634" s="181">
        <v>1246.9239528229891</v>
      </c>
      <c r="Q4634" s="181">
        <v>1247.4888732417114</v>
      </c>
      <c r="R4634" s="181">
        <v>1248.1156006227429</v>
      </c>
      <c r="S4634" s="181">
        <v>1248.7983770231042</v>
      </c>
      <c r="T4634" s="181">
        <v>1249.5072045226059</v>
      </c>
      <c r="U4634" s="181">
        <v>1250.2456278859308</v>
      </c>
      <c r="V4634" s="181">
        <v>1251.0325067372812</v>
      </c>
      <c r="W4634" s="181">
        <v>1251.8677946029361</v>
      </c>
      <c r="X4634" s="181">
        <v>1252.7197295639478</v>
      </c>
      <c r="Y4634" s="181">
        <v>1253.4963837790388</v>
      </c>
    </row>
    <row r="4635" spans="1:25" x14ac:dyDescent="0.25">
      <c r="A4635" s="178" t="s">
        <v>3452</v>
      </c>
      <c r="B4635" s="178" t="s">
        <v>4048</v>
      </c>
      <c r="C4635" s="178" t="s">
        <v>565</v>
      </c>
      <c r="D4635" s="178" t="s">
        <v>566</v>
      </c>
      <c r="E4635" s="181">
        <v>1352.7503535260225</v>
      </c>
      <c r="F4635" s="181">
        <v>1337.2216556115816</v>
      </c>
      <c r="G4635" s="181">
        <v>1327.1011336949325</v>
      </c>
      <c r="H4635" s="181">
        <v>1321.9837463369131</v>
      </c>
      <c r="I4635" s="181">
        <v>1320.7411483527922</v>
      </c>
      <c r="J4635" s="182">
        <v>1322.5051986828516</v>
      </c>
      <c r="K4635" s="181">
        <v>1326.6614857911698</v>
      </c>
      <c r="L4635" s="181">
        <v>1332.7737388124228</v>
      </c>
      <c r="M4635" s="181">
        <v>1340.4614769224233</v>
      </c>
      <c r="N4635" s="181">
        <v>1349.4001467506764</v>
      </c>
      <c r="O4635" s="181">
        <v>1359.3371991786548</v>
      </c>
      <c r="P4635" s="181">
        <v>1370.1395098377056</v>
      </c>
      <c r="Q4635" s="181">
        <v>1381.7170200688504</v>
      </c>
      <c r="R4635" s="181">
        <v>1393.9005284350544</v>
      </c>
      <c r="S4635" s="181">
        <v>1406.5518036238732</v>
      </c>
      <c r="T4635" s="181">
        <v>1419.5218358796678</v>
      </c>
      <c r="U4635" s="181">
        <v>1432.5891855851696</v>
      </c>
      <c r="V4635" s="181">
        <v>1445.6035994296842</v>
      </c>
      <c r="W4635" s="181">
        <v>1458.530610307198</v>
      </c>
      <c r="X4635" s="181">
        <v>1471.3120817191434</v>
      </c>
      <c r="Y4635" s="181">
        <v>1483.7872794688001</v>
      </c>
    </row>
    <row r="4636" spans="1:25" x14ac:dyDescent="0.25">
      <c r="A4636" s="178" t="s">
        <v>3452</v>
      </c>
      <c r="B4636" s="178" t="s">
        <v>4049</v>
      </c>
      <c r="C4636" s="178" t="s">
        <v>565</v>
      </c>
      <c r="D4636" s="178" t="s">
        <v>566</v>
      </c>
      <c r="E4636" s="181">
        <v>3452.1867466818708</v>
      </c>
      <c r="F4636" s="181">
        <v>3520.6052984135358</v>
      </c>
      <c r="G4636" s="181">
        <v>3577.623738149176</v>
      </c>
      <c r="H4636" s="181">
        <v>3627.8599900273261</v>
      </c>
      <c r="I4636" s="181">
        <v>3673.0709893663825</v>
      </c>
      <c r="J4636" s="182">
        <v>3714.410185817816</v>
      </c>
      <c r="K4636" s="181">
        <v>3752.7719935381838</v>
      </c>
      <c r="L4636" s="181">
        <v>3788.8742509878762</v>
      </c>
      <c r="M4636" s="181">
        <v>3823.0825487469938</v>
      </c>
      <c r="N4636" s="181">
        <v>3855.6724619839297</v>
      </c>
      <c r="O4636" s="181">
        <v>3886.8237844743699</v>
      </c>
      <c r="P4636" s="181">
        <v>3916.8116732409881</v>
      </c>
      <c r="Q4636" s="181">
        <v>3945.8140011621404</v>
      </c>
      <c r="R4636" s="181">
        <v>3973.7178828694241</v>
      </c>
      <c r="S4636" s="181">
        <v>4000.5976862334214</v>
      </c>
      <c r="T4636" s="181">
        <v>4026.9041408029252</v>
      </c>
      <c r="U4636" s="181">
        <v>4052.4990583881699</v>
      </c>
      <c r="V4636" s="181">
        <v>4076.862139945777</v>
      </c>
      <c r="W4636" s="181">
        <v>4099.98500903271</v>
      </c>
      <c r="X4636" s="181">
        <v>4121.978255453203</v>
      </c>
      <c r="Y4636" s="181">
        <v>4143.2083661237702</v>
      </c>
    </row>
    <row r="4637" spans="1:25" x14ac:dyDescent="0.25">
      <c r="A4637" s="178" t="s">
        <v>3452</v>
      </c>
      <c r="B4637" s="178" t="s">
        <v>4050</v>
      </c>
      <c r="C4637" s="178" t="s">
        <v>218</v>
      </c>
      <c r="D4637" s="178" t="s">
        <v>4051</v>
      </c>
      <c r="E4637" s="181">
        <v>2376.2546214344393</v>
      </c>
      <c r="F4637" s="181">
        <v>2443.6608299469117</v>
      </c>
      <c r="G4637" s="181">
        <v>2497.6588918730222</v>
      </c>
      <c r="H4637" s="181">
        <v>2542.3659738095489</v>
      </c>
      <c r="I4637" s="181">
        <v>2579.9832994767362</v>
      </c>
      <c r="J4637" s="182">
        <v>2612.1136005151334</v>
      </c>
      <c r="K4637" s="181">
        <v>2640.0019971198922</v>
      </c>
      <c r="L4637" s="181">
        <v>2664.6183212956494</v>
      </c>
      <c r="M4637" s="181">
        <v>2686.5954670932388</v>
      </c>
      <c r="N4637" s="181">
        <v>2706.3916492561279</v>
      </c>
      <c r="O4637" s="181">
        <v>2724.3396588835262</v>
      </c>
      <c r="P4637" s="181">
        <v>2740.80311705961</v>
      </c>
      <c r="Q4637" s="181">
        <v>2756.076929588266</v>
      </c>
      <c r="R4637" s="181">
        <v>2770.248970288535</v>
      </c>
      <c r="S4637" s="181">
        <v>2783.4498122232626</v>
      </c>
      <c r="T4637" s="181">
        <v>2795.7594742684382</v>
      </c>
      <c r="U4637" s="181">
        <v>2807.1598699409528</v>
      </c>
      <c r="V4637" s="181">
        <v>2817.6547541448781</v>
      </c>
      <c r="W4637" s="181">
        <v>2827.3408763808461</v>
      </c>
      <c r="X4637" s="181">
        <v>2836.312485661113</v>
      </c>
      <c r="Y4637" s="181">
        <v>2844.5396105819409</v>
      </c>
    </row>
    <row r="4638" spans="1:25" x14ac:dyDescent="0.25">
      <c r="A4638" s="178" t="s">
        <v>3452</v>
      </c>
      <c r="B4638" s="178" t="s">
        <v>4052</v>
      </c>
      <c r="C4638" s="178" t="s">
        <v>240</v>
      </c>
      <c r="D4638" s="178" t="s">
        <v>241</v>
      </c>
      <c r="E4638" s="181">
        <v>4155.8482642486142</v>
      </c>
      <c r="F4638" s="181">
        <v>4172.036359927215</v>
      </c>
      <c r="G4638" s="181">
        <v>4186.0751936710121</v>
      </c>
      <c r="H4638" s="181">
        <v>4201.1740592303613</v>
      </c>
      <c r="I4638" s="181">
        <v>4217.250905351947</v>
      </c>
      <c r="J4638" s="182">
        <v>4234.0281399589921</v>
      </c>
      <c r="K4638" s="181">
        <v>4251.3294489906348</v>
      </c>
      <c r="L4638" s="181">
        <v>4269.0765365386478</v>
      </c>
      <c r="M4638" s="181">
        <v>4287.0645613741099</v>
      </c>
      <c r="N4638" s="181">
        <v>4305.1140009024766</v>
      </c>
      <c r="O4638" s="181">
        <v>4323.0997967603471</v>
      </c>
      <c r="P4638" s="181">
        <v>4341.1176416617445</v>
      </c>
      <c r="Q4638" s="181">
        <v>4359.2874788343861</v>
      </c>
      <c r="R4638" s="181">
        <v>4377.494324008373</v>
      </c>
      <c r="S4638" s="181">
        <v>4395.8131693098794</v>
      </c>
      <c r="T4638" s="181">
        <v>4414.3362735539249</v>
      </c>
      <c r="U4638" s="181">
        <v>4432.7133826796962</v>
      </c>
      <c r="V4638" s="181">
        <v>4450.6215415917004</v>
      </c>
      <c r="W4638" s="181">
        <v>4468.1682488442111</v>
      </c>
      <c r="X4638" s="181">
        <v>4485.4940560700707</v>
      </c>
      <c r="Y4638" s="181">
        <v>4502.5371095092514</v>
      </c>
    </row>
    <row r="4639" spans="1:25" x14ac:dyDescent="0.25">
      <c r="A4639" s="178" t="s">
        <v>3452</v>
      </c>
      <c r="B4639" s="178" t="s">
        <v>4053</v>
      </c>
      <c r="C4639" s="178" t="s">
        <v>565</v>
      </c>
      <c r="D4639" s="178" t="s">
        <v>566</v>
      </c>
      <c r="E4639" s="181">
        <v>2221.7255503682982</v>
      </c>
      <c r="F4639" s="181">
        <v>2265.1174995454112</v>
      </c>
      <c r="G4639" s="181">
        <v>2299.3858174797751</v>
      </c>
      <c r="H4639" s="181">
        <v>2327.6424694506386</v>
      </c>
      <c r="I4639" s="181">
        <v>2351.2778304050662</v>
      </c>
      <c r="J4639" s="182">
        <v>2371.2916409493519</v>
      </c>
      <c r="K4639" s="181">
        <v>2388.5091315609193</v>
      </c>
      <c r="L4639" s="181">
        <v>2403.610661012433</v>
      </c>
      <c r="M4639" s="181">
        <v>2417.0648045564612</v>
      </c>
      <c r="N4639" s="181">
        <v>2429.2109752219749</v>
      </c>
      <c r="O4639" s="181">
        <v>2440.3083797887039</v>
      </c>
      <c r="P4639" s="181">
        <v>2450.6877130997154</v>
      </c>
      <c r="Q4639" s="181">
        <v>2460.6375598603386</v>
      </c>
      <c r="R4639" s="181">
        <v>2470.234936022428</v>
      </c>
      <c r="S4639" s="181">
        <v>2479.5273955749271</v>
      </c>
      <c r="T4639" s="181">
        <v>2488.3981917401798</v>
      </c>
      <c r="U4639" s="181">
        <v>2496.8805805669117</v>
      </c>
      <c r="V4639" s="181">
        <v>2505.1233589859889</v>
      </c>
      <c r="W4639" s="181">
        <v>2513.1154007461337</v>
      </c>
      <c r="X4639" s="181">
        <v>2520.7914914715202</v>
      </c>
      <c r="Y4639" s="181">
        <v>2527.869363484424</v>
      </c>
    </row>
    <row r="4640" spans="1:25" x14ac:dyDescent="0.25">
      <c r="A4640" s="178" t="s">
        <v>3452</v>
      </c>
      <c r="B4640" s="178" t="s">
        <v>4054</v>
      </c>
      <c r="C4640" s="178" t="s">
        <v>218</v>
      </c>
      <c r="D4640" s="178" t="s">
        <v>4055</v>
      </c>
      <c r="E4640" s="181">
        <v>3655.3947639895919</v>
      </c>
      <c r="F4640" s="181">
        <v>3708.2306113737413</v>
      </c>
      <c r="G4640" s="181">
        <v>3748.514233884634</v>
      </c>
      <c r="H4640" s="181">
        <v>3781.6245054233505</v>
      </c>
      <c r="I4640" s="181">
        <v>3809.99880739945</v>
      </c>
      <c r="J4640" s="182">
        <v>3835.4736300005507</v>
      </c>
      <c r="K4640" s="181">
        <v>3859.4350929488141</v>
      </c>
      <c r="L4640" s="181">
        <v>3882.8725746340879</v>
      </c>
      <c r="M4640" s="181">
        <v>3906.3503142694235</v>
      </c>
      <c r="N4640" s="181">
        <v>3930.3155585304335</v>
      </c>
      <c r="O4640" s="181">
        <v>3955.1065639717472</v>
      </c>
      <c r="P4640" s="181">
        <v>3981.0569372851887</v>
      </c>
      <c r="Q4640" s="181">
        <v>4008.3630543819272</v>
      </c>
      <c r="R4640" s="181">
        <v>4036.8410163537528</v>
      </c>
      <c r="S4640" s="181">
        <v>4066.3658606270797</v>
      </c>
      <c r="T4640" s="181">
        <v>4096.7946011694767</v>
      </c>
      <c r="U4640" s="181">
        <v>4127.6353021001814</v>
      </c>
      <c r="V4640" s="181">
        <v>4158.4298547745393</v>
      </c>
      <c r="W4640" s="181">
        <v>4189.0305805875296</v>
      </c>
      <c r="X4640" s="181">
        <v>4219.2255365035535</v>
      </c>
      <c r="Y4640" s="181">
        <v>4248.6019927941006</v>
      </c>
    </row>
    <row r="4641" spans="1:25" x14ac:dyDescent="0.25">
      <c r="A4641" s="178" t="s">
        <v>3452</v>
      </c>
      <c r="B4641" s="178" t="s">
        <v>4054</v>
      </c>
      <c r="C4641" s="178" t="s">
        <v>240</v>
      </c>
      <c r="D4641" s="178" t="s">
        <v>241</v>
      </c>
      <c r="E4641" s="181">
        <v>362.90386176047531</v>
      </c>
      <c r="F4641" s="181">
        <v>365.34663717932136</v>
      </c>
      <c r="G4641" s="181">
        <v>366.50391587645976</v>
      </c>
      <c r="H4641" s="181">
        <v>366.92637790255515</v>
      </c>
      <c r="I4641" s="181">
        <v>366.86513895305791</v>
      </c>
      <c r="J4641" s="182">
        <v>366.50650064191109</v>
      </c>
      <c r="K4641" s="181">
        <v>365.98854913398117</v>
      </c>
      <c r="L4641" s="181">
        <v>365.40793151390574</v>
      </c>
      <c r="M4641" s="181">
        <v>364.81870232465383</v>
      </c>
      <c r="N4641" s="181">
        <v>364.26244862718011</v>
      </c>
      <c r="O4641" s="181">
        <v>363.76946954036413</v>
      </c>
      <c r="P4641" s="181">
        <v>363.36870544863439</v>
      </c>
      <c r="Q4641" s="181">
        <v>363.07576289527242</v>
      </c>
      <c r="R4641" s="181">
        <v>362.87155785768954</v>
      </c>
      <c r="S4641" s="181">
        <v>362.74280690342482</v>
      </c>
      <c r="T4641" s="181">
        <v>362.67500399022066</v>
      </c>
      <c r="U4641" s="181">
        <v>362.62340157099084</v>
      </c>
      <c r="V4641" s="181">
        <v>362.54754174687173</v>
      </c>
      <c r="W4641" s="181">
        <v>362.43505032348139</v>
      </c>
      <c r="X4641" s="181">
        <v>362.2684194015639</v>
      </c>
      <c r="Y4641" s="181">
        <v>362.01357731422587</v>
      </c>
    </row>
    <row r="4642" spans="1:25" x14ac:dyDescent="0.25">
      <c r="A4642" s="178" t="s">
        <v>3452</v>
      </c>
      <c r="B4642" s="178" t="s">
        <v>4056</v>
      </c>
      <c r="C4642" s="178" t="s">
        <v>565</v>
      </c>
      <c r="D4642" s="178" t="s">
        <v>566</v>
      </c>
      <c r="E4642" s="181">
        <v>3035.1410585348558</v>
      </c>
      <c r="F4642" s="181">
        <v>2995.0548584052563</v>
      </c>
      <c r="G4642" s="181">
        <v>2968.8789407908771</v>
      </c>
      <c r="H4642" s="181">
        <v>2954.6303928658313</v>
      </c>
      <c r="I4642" s="181">
        <v>2949.3853027466316</v>
      </c>
      <c r="J4642" s="182">
        <v>2950.9794090387459</v>
      </c>
      <c r="K4642" s="181">
        <v>2957.8195039035004</v>
      </c>
      <c r="L4642" s="181">
        <v>2968.715070563288</v>
      </c>
      <c r="M4642" s="181">
        <v>2982.6724158222387</v>
      </c>
      <c r="N4642" s="181">
        <v>2999.0085807087989</v>
      </c>
      <c r="O4642" s="181">
        <v>3017.1853377724397</v>
      </c>
      <c r="P4642" s="181">
        <v>3036.8775128950811</v>
      </c>
      <c r="Q4642" s="181">
        <v>3057.8221412166013</v>
      </c>
      <c r="R4642" s="181">
        <v>3079.6462810098119</v>
      </c>
      <c r="S4642" s="181">
        <v>3102.1732239797475</v>
      </c>
      <c r="T4642" s="181">
        <v>3125.3089665046587</v>
      </c>
      <c r="U4642" s="181">
        <v>3148.6475731584947</v>
      </c>
      <c r="V4642" s="181">
        <v>3171.7724849789188</v>
      </c>
      <c r="W4642" s="181">
        <v>3194.6229018678932</v>
      </c>
      <c r="X4642" s="181">
        <v>3217.172861704616</v>
      </c>
      <c r="Y4642" s="181">
        <v>3239.3030864672719</v>
      </c>
    </row>
    <row r="4643" spans="1:25" x14ac:dyDescent="0.25">
      <c r="A4643" s="178" t="s">
        <v>3452</v>
      </c>
      <c r="B4643" s="178" t="s">
        <v>4057</v>
      </c>
      <c r="C4643" s="178" t="s">
        <v>565</v>
      </c>
      <c r="D4643" s="178" t="s">
        <v>566</v>
      </c>
      <c r="E4643" s="181">
        <v>503.04646698390025</v>
      </c>
      <c r="F4643" s="181">
        <v>506.1489692829411</v>
      </c>
      <c r="G4643" s="181">
        <v>508.23230648306031</v>
      </c>
      <c r="H4643" s="181">
        <v>509.66762368513236</v>
      </c>
      <c r="I4643" s="181">
        <v>510.56885733504305</v>
      </c>
      <c r="J4643" s="182">
        <v>511.01898191914023</v>
      </c>
      <c r="K4643" s="181">
        <v>511.10212992254253</v>
      </c>
      <c r="L4643" s="181">
        <v>510.89200578822437</v>
      </c>
      <c r="M4643" s="181">
        <v>510.4460334483561</v>
      </c>
      <c r="N4643" s="181">
        <v>509.79534624084113</v>
      </c>
      <c r="O4643" s="181">
        <v>508.96820103064601</v>
      </c>
      <c r="P4643" s="181">
        <v>508.0085316419823</v>
      </c>
      <c r="Q4643" s="181">
        <v>506.95736584739018</v>
      </c>
      <c r="R4643" s="181">
        <v>505.81850068237179</v>
      </c>
      <c r="S4643" s="181">
        <v>504.58796790434343</v>
      </c>
      <c r="T4643" s="181">
        <v>503.20242511378802</v>
      </c>
      <c r="U4643" s="181">
        <v>501.6949328619632</v>
      </c>
      <c r="V4643" s="181">
        <v>500.1546922320527</v>
      </c>
      <c r="W4643" s="181">
        <v>498.57676796342975</v>
      </c>
      <c r="X4643" s="181">
        <v>496.94503590348523</v>
      </c>
      <c r="Y4643" s="181">
        <v>495.17252947274295</v>
      </c>
    </row>
    <row r="4644" spans="1:25" x14ac:dyDescent="0.25">
      <c r="A4644" s="178" t="s">
        <v>3452</v>
      </c>
      <c r="B4644" s="178" t="s">
        <v>4058</v>
      </c>
      <c r="C4644" s="178" t="s">
        <v>565</v>
      </c>
      <c r="D4644" s="178" t="s">
        <v>566</v>
      </c>
      <c r="E4644" s="181">
        <v>6859.5618177526849</v>
      </c>
      <c r="F4644" s="181">
        <v>6860.2322535519725</v>
      </c>
      <c r="G4644" s="181">
        <v>6858.1303616732848</v>
      </c>
      <c r="H4644" s="181">
        <v>6857.3000168936214</v>
      </c>
      <c r="I4644" s="181">
        <v>6857.5658927313416</v>
      </c>
      <c r="J4644" s="182">
        <v>6858.5327034790653</v>
      </c>
      <c r="K4644" s="181">
        <v>6859.9681865507591</v>
      </c>
      <c r="L4644" s="181">
        <v>6861.7646961634891</v>
      </c>
      <c r="M4644" s="181">
        <v>6863.6596142227645</v>
      </c>
      <c r="N4644" s="181">
        <v>6865.4119431046365</v>
      </c>
      <c r="O4644" s="181">
        <v>6866.9146635698589</v>
      </c>
      <c r="P4644" s="181">
        <v>6868.3809469850039</v>
      </c>
      <c r="Q4644" s="181">
        <v>6870.0418268957255</v>
      </c>
      <c r="R4644" s="181">
        <v>6871.731465070553</v>
      </c>
      <c r="S4644" s="181">
        <v>6873.4626385114989</v>
      </c>
      <c r="T4644" s="181">
        <v>6875.0590198528444</v>
      </c>
      <c r="U4644" s="181">
        <v>6876.513701791474</v>
      </c>
      <c r="V4644" s="181">
        <v>6878.040441942424</v>
      </c>
      <c r="W4644" s="181">
        <v>6879.6784318719538</v>
      </c>
      <c r="X4644" s="181">
        <v>6881.4405236534067</v>
      </c>
      <c r="Y4644" s="181">
        <v>6882.8777076723245</v>
      </c>
    </row>
    <row r="4645" spans="1:25" x14ac:dyDescent="0.25">
      <c r="A4645" s="178" t="s">
        <v>3452</v>
      </c>
      <c r="B4645" s="178" t="s">
        <v>4059</v>
      </c>
      <c r="C4645" s="178" t="s">
        <v>565</v>
      </c>
      <c r="D4645" s="178" t="s">
        <v>566</v>
      </c>
      <c r="E4645" s="181">
        <v>719.01649556004429</v>
      </c>
      <c r="F4645" s="181">
        <v>712.99610990149404</v>
      </c>
      <c r="G4645" s="181">
        <v>708.34578910246069</v>
      </c>
      <c r="H4645" s="181">
        <v>705.08022101376901</v>
      </c>
      <c r="I4645" s="181">
        <v>702.88601333570864</v>
      </c>
      <c r="J4645" s="182">
        <v>701.52743449891341</v>
      </c>
      <c r="K4645" s="181">
        <v>700.83770020437805</v>
      </c>
      <c r="L4645" s="181">
        <v>700.70094439089871</v>
      </c>
      <c r="M4645" s="181">
        <v>700.99987466122093</v>
      </c>
      <c r="N4645" s="181">
        <v>701.64691318779921</v>
      </c>
      <c r="O4645" s="181">
        <v>702.58976660414544</v>
      </c>
      <c r="P4645" s="181">
        <v>703.8131256750703</v>
      </c>
      <c r="Q4645" s="181">
        <v>705.29589677238766</v>
      </c>
      <c r="R4645" s="181">
        <v>706.97325728759142</v>
      </c>
      <c r="S4645" s="181">
        <v>708.83534918338</v>
      </c>
      <c r="T4645" s="181">
        <v>710.97365718364074</v>
      </c>
      <c r="U4645" s="181">
        <v>713.30166808447643</v>
      </c>
      <c r="V4645" s="181">
        <v>715.63595794930029</v>
      </c>
      <c r="W4645" s="181">
        <v>717.95317610528173</v>
      </c>
      <c r="X4645" s="181">
        <v>720.26057722604332</v>
      </c>
      <c r="Y4645" s="181">
        <v>722.64390104021845</v>
      </c>
    </row>
    <row r="4646" spans="1:25" x14ac:dyDescent="0.25">
      <c r="A4646" s="178" t="s">
        <v>3452</v>
      </c>
      <c r="B4646" s="178" t="s">
        <v>4060</v>
      </c>
      <c r="C4646" s="178" t="s">
        <v>218</v>
      </c>
      <c r="D4646" s="178" t="s">
        <v>4061</v>
      </c>
      <c r="E4646" s="181">
        <v>3458.3824954451534</v>
      </c>
      <c r="F4646" s="181">
        <v>3552.7244980147725</v>
      </c>
      <c r="G4646" s="181">
        <v>3631.3127575726985</v>
      </c>
      <c r="H4646" s="181">
        <v>3698.965586150523</v>
      </c>
      <c r="I4646" s="181">
        <v>3757.9347335173056</v>
      </c>
      <c r="J4646" s="182">
        <v>3809.8490705693634</v>
      </c>
      <c r="K4646" s="181">
        <v>3856.0675333000599</v>
      </c>
      <c r="L4646" s="181">
        <v>3897.7395783176034</v>
      </c>
      <c r="M4646" s="181">
        <v>3935.6759712436569</v>
      </c>
      <c r="N4646" s="181">
        <v>3970.4172744435255</v>
      </c>
      <c r="O4646" s="181">
        <v>4002.4069038451034</v>
      </c>
      <c r="P4646" s="181">
        <v>4032.2114536001195</v>
      </c>
      <c r="Q4646" s="181">
        <v>4060.3155081531413</v>
      </c>
      <c r="R4646" s="181">
        <v>4086.8753036846351</v>
      </c>
      <c r="S4646" s="181">
        <v>4112.0506935423045</v>
      </c>
      <c r="T4646" s="181">
        <v>4136.1087355468071</v>
      </c>
      <c r="U4646" s="181">
        <v>4159.1804848005822</v>
      </c>
      <c r="V4646" s="181">
        <v>4181.2076136065289</v>
      </c>
      <c r="W4646" s="181">
        <v>4202.220700758804</v>
      </c>
      <c r="X4646" s="181">
        <v>4222.2309866317764</v>
      </c>
      <c r="Y4646" s="181">
        <v>4241.2833626549836</v>
      </c>
    </row>
    <row r="4647" spans="1:25" x14ac:dyDescent="0.25">
      <c r="A4647" s="178" t="s">
        <v>3452</v>
      </c>
      <c r="B4647" s="178" t="s">
        <v>4060</v>
      </c>
      <c r="C4647" s="178" t="s">
        <v>240</v>
      </c>
      <c r="D4647" s="178" t="s">
        <v>241</v>
      </c>
      <c r="E4647" s="181">
        <v>1642.4017838656466</v>
      </c>
      <c r="F4647" s="181">
        <v>1670.8761048057111</v>
      </c>
      <c r="G4647" s="181">
        <v>1691.3080141804107</v>
      </c>
      <c r="H4647" s="181">
        <v>1706.143971553767</v>
      </c>
      <c r="I4647" s="181">
        <v>1716.5677624629691</v>
      </c>
      <c r="J4647" s="182">
        <v>1723.4386329578888</v>
      </c>
      <c r="K4647" s="181">
        <v>1727.4640492140957</v>
      </c>
      <c r="L4647" s="181">
        <v>1729.2330977938293</v>
      </c>
      <c r="M4647" s="181">
        <v>1729.1648131429488</v>
      </c>
      <c r="N4647" s="181">
        <v>1727.5456794638203</v>
      </c>
      <c r="O4647" s="181">
        <v>1724.6102416144486</v>
      </c>
      <c r="P4647" s="181">
        <v>1720.6373841982099</v>
      </c>
      <c r="Q4647" s="181">
        <v>1715.8612691372421</v>
      </c>
      <c r="R4647" s="181">
        <v>1710.3701570222618</v>
      </c>
      <c r="S4647" s="181">
        <v>1704.2508414812642</v>
      </c>
      <c r="T4647" s="181">
        <v>1697.6311613466792</v>
      </c>
      <c r="U4647" s="181">
        <v>1690.5790834306711</v>
      </c>
      <c r="V4647" s="181">
        <v>1683.0839984707243</v>
      </c>
      <c r="W4647" s="181">
        <v>1675.1714016253786</v>
      </c>
      <c r="X4647" s="181">
        <v>1666.8584262641307</v>
      </c>
      <c r="Y4647" s="181">
        <v>1658.1749457039102</v>
      </c>
    </row>
    <row r="4648" spans="1:25" x14ac:dyDescent="0.25">
      <c r="A4648" s="178" t="s">
        <v>3452</v>
      </c>
      <c r="B4648" s="178" t="s">
        <v>4062</v>
      </c>
      <c r="C4648" s="178" t="s">
        <v>218</v>
      </c>
      <c r="D4648" s="178" t="s">
        <v>4063</v>
      </c>
      <c r="E4648" s="181">
        <v>5659.5064648266898</v>
      </c>
      <c r="F4648" s="181">
        <v>5636.3334436532286</v>
      </c>
      <c r="G4648" s="181">
        <v>5609.796640170729</v>
      </c>
      <c r="H4648" s="181">
        <v>5582.6264858428813</v>
      </c>
      <c r="I4648" s="181">
        <v>5554.198399503528</v>
      </c>
      <c r="J4648" s="182">
        <v>5523.8004761568827</v>
      </c>
      <c r="K4648" s="181">
        <v>5490.9971648605915</v>
      </c>
      <c r="L4648" s="181">
        <v>5455.5763709479124</v>
      </c>
      <c r="M4648" s="181">
        <v>5417.2464313952469</v>
      </c>
      <c r="N4648" s="181">
        <v>5375.7838884659313</v>
      </c>
      <c r="O4648" s="181">
        <v>5331.0962621966464</v>
      </c>
      <c r="P4648" s="181">
        <v>5283.4114548052212</v>
      </c>
      <c r="Q4648" s="181">
        <v>5232.987653835271</v>
      </c>
      <c r="R4648" s="181">
        <v>5179.7906156240315</v>
      </c>
      <c r="S4648" s="181">
        <v>5123.9624748534188</v>
      </c>
      <c r="T4648" s="181">
        <v>5065.6044029733093</v>
      </c>
      <c r="U4648" s="181">
        <v>5004.7225404876363</v>
      </c>
      <c r="V4648" s="181">
        <v>4941.3815321279117</v>
      </c>
      <c r="W4648" s="181">
        <v>4875.7356742768352</v>
      </c>
      <c r="X4648" s="181">
        <v>4807.9499411799707</v>
      </c>
      <c r="Y4648" s="181">
        <v>4737.9676969206184</v>
      </c>
    </row>
    <row r="4649" spans="1:25" x14ac:dyDescent="0.25">
      <c r="A4649" s="178" t="s">
        <v>3452</v>
      </c>
      <c r="B4649" s="178" t="s">
        <v>4062</v>
      </c>
      <c r="C4649" s="178" t="s">
        <v>240</v>
      </c>
      <c r="D4649" s="178" t="s">
        <v>241</v>
      </c>
      <c r="E4649" s="181">
        <v>1527.1199311458956</v>
      </c>
      <c r="F4649" s="181">
        <v>1590.7849507789197</v>
      </c>
      <c r="G4649" s="181">
        <v>1656.0830978903666</v>
      </c>
      <c r="H4649" s="181">
        <v>1723.8274389641226</v>
      </c>
      <c r="I4649" s="181">
        <v>1793.8941658368133</v>
      </c>
      <c r="J4649" s="182">
        <v>1866.0944553993152</v>
      </c>
      <c r="K4649" s="181">
        <v>1940.2918955990015</v>
      </c>
      <c r="L4649" s="181">
        <v>2016.4000557798131</v>
      </c>
      <c r="M4649" s="181">
        <v>2094.2805728172666</v>
      </c>
      <c r="N4649" s="181">
        <v>2173.7934917191383</v>
      </c>
      <c r="O4649" s="181">
        <v>2254.8269566255785</v>
      </c>
      <c r="P4649" s="181">
        <v>2337.3908411716752</v>
      </c>
      <c r="Q4649" s="181">
        <v>2421.5131148011219</v>
      </c>
      <c r="R4649" s="181">
        <v>2507.0877261407168</v>
      </c>
      <c r="S4649" s="181">
        <v>2594.0806708548616</v>
      </c>
      <c r="T4649" s="181">
        <v>2682.4338362896315</v>
      </c>
      <c r="U4649" s="181">
        <v>2772.0302437012247</v>
      </c>
      <c r="V4649" s="181">
        <v>2862.7706595211903</v>
      </c>
      <c r="W4649" s="181">
        <v>2954.5989148697822</v>
      </c>
      <c r="X4649" s="181">
        <v>3047.4636125053094</v>
      </c>
      <c r="Y4649" s="181">
        <v>3141.1660703555099</v>
      </c>
    </row>
    <row r="4650" spans="1:25" x14ac:dyDescent="0.25">
      <c r="A4650" s="178" t="s">
        <v>3452</v>
      </c>
      <c r="B4650" s="178" t="s">
        <v>4064</v>
      </c>
      <c r="C4650" s="178" t="s">
        <v>565</v>
      </c>
      <c r="D4650" s="178" t="s">
        <v>566</v>
      </c>
      <c r="E4650" s="181">
        <v>1730.36114726093</v>
      </c>
      <c r="F4650" s="181">
        <v>1744.2518907614349</v>
      </c>
      <c r="G4650" s="181">
        <v>1753.885604091477</v>
      </c>
      <c r="H4650" s="181">
        <v>1760.997245446888</v>
      </c>
      <c r="I4650" s="181">
        <v>1766.1819326688992</v>
      </c>
      <c r="J4650" s="182">
        <v>1769.8697498252081</v>
      </c>
      <c r="K4650" s="181">
        <v>1772.4323823167658</v>
      </c>
      <c r="L4650" s="181">
        <v>1774.1790418316464</v>
      </c>
      <c r="M4650" s="181">
        <v>1775.294536244983</v>
      </c>
      <c r="N4650" s="181">
        <v>1775.8979354510329</v>
      </c>
      <c r="O4650" s="181">
        <v>1776.0913567593038</v>
      </c>
      <c r="P4650" s="181">
        <v>1776.02272061401</v>
      </c>
      <c r="Q4650" s="181">
        <v>1775.8134073960059</v>
      </c>
      <c r="R4650" s="181">
        <v>1775.4541305231519</v>
      </c>
      <c r="S4650" s="181">
        <v>1774.936426711316</v>
      </c>
      <c r="T4650" s="181">
        <v>1774.131740182612</v>
      </c>
      <c r="U4650" s="181">
        <v>1773.0656881729979</v>
      </c>
      <c r="V4650" s="181">
        <v>1771.8635479694444</v>
      </c>
      <c r="W4650" s="181">
        <v>1770.4942429382811</v>
      </c>
      <c r="X4650" s="181">
        <v>1768.903997108757</v>
      </c>
      <c r="Y4650" s="181">
        <v>1766.8768253184433</v>
      </c>
    </row>
    <row r="4651" spans="1:25" x14ac:dyDescent="0.25">
      <c r="A4651" s="178" t="s">
        <v>3452</v>
      </c>
      <c r="B4651" s="178" t="s">
        <v>4065</v>
      </c>
      <c r="C4651" s="178" t="s">
        <v>565</v>
      </c>
      <c r="D4651" s="178" t="s">
        <v>566</v>
      </c>
      <c r="E4651" s="181">
        <v>758.10418107915041</v>
      </c>
      <c r="F4651" s="181">
        <v>753.44848785471243</v>
      </c>
      <c r="G4651" s="181">
        <v>749.82475686021542</v>
      </c>
      <c r="H4651" s="181">
        <v>747.25408918971766</v>
      </c>
      <c r="I4651" s="181">
        <v>745.51574449509803</v>
      </c>
      <c r="J4651" s="182">
        <v>744.42728351566154</v>
      </c>
      <c r="K4651" s="181">
        <v>743.85494573560788</v>
      </c>
      <c r="L4651" s="181">
        <v>743.70059810510611</v>
      </c>
      <c r="M4651" s="181">
        <v>743.86604358721911</v>
      </c>
      <c r="N4651" s="181">
        <v>744.25438216213979</v>
      </c>
      <c r="O4651" s="181">
        <v>744.79302305385283</v>
      </c>
      <c r="P4651" s="181">
        <v>745.45093620395642</v>
      </c>
      <c r="Q4651" s="181">
        <v>746.19904077314663</v>
      </c>
      <c r="R4651" s="181">
        <v>746.97414632949085</v>
      </c>
      <c r="S4651" s="181">
        <v>747.75563283457518</v>
      </c>
      <c r="T4651" s="181">
        <v>748.5662669279568</v>
      </c>
      <c r="U4651" s="181">
        <v>749.35076393031227</v>
      </c>
      <c r="V4651" s="181">
        <v>750.02042136995249</v>
      </c>
      <c r="W4651" s="181">
        <v>750.56853751454378</v>
      </c>
      <c r="X4651" s="181">
        <v>751.01014111896734</v>
      </c>
      <c r="Y4651" s="181">
        <v>751.38012946697199</v>
      </c>
    </row>
    <row r="4652" spans="1:25" x14ac:dyDescent="0.25">
      <c r="A4652" s="178" t="s">
        <v>3452</v>
      </c>
      <c r="B4652" s="178" t="s">
        <v>4066</v>
      </c>
      <c r="C4652" s="178" t="s">
        <v>528</v>
      </c>
      <c r="D4652" s="178" t="s">
        <v>4067</v>
      </c>
      <c r="E4652" s="181">
        <v>2591.9344436512583</v>
      </c>
      <c r="F4652" s="181">
        <v>2591.0755818180987</v>
      </c>
      <c r="G4652" s="181">
        <v>2591.1399998311558</v>
      </c>
      <c r="H4652" s="181">
        <v>2593.7734586340152</v>
      </c>
      <c r="I4652" s="181">
        <v>2598.485022997017</v>
      </c>
      <c r="J4652" s="182">
        <v>2604.7876363843325</v>
      </c>
      <c r="K4652" s="181">
        <v>2612.3183334051705</v>
      </c>
      <c r="L4652" s="181">
        <v>2620.8035860306063</v>
      </c>
      <c r="M4652" s="181">
        <v>2629.904095408212</v>
      </c>
      <c r="N4652" s="181">
        <v>2639.3228394802927</v>
      </c>
      <c r="O4652" s="181">
        <v>2648.846958454189</v>
      </c>
      <c r="P4652" s="181">
        <v>2658.4033178585037</v>
      </c>
      <c r="Q4652" s="181">
        <v>2667.9234942220714</v>
      </c>
      <c r="R4652" s="181">
        <v>2677.168056940669</v>
      </c>
      <c r="S4652" s="181">
        <v>2685.9856537453288</v>
      </c>
      <c r="T4652" s="181">
        <v>2694.2735991617437</v>
      </c>
      <c r="U4652" s="181">
        <v>2701.9092222053578</v>
      </c>
      <c r="V4652" s="181">
        <v>2708.7706743815133</v>
      </c>
      <c r="W4652" s="181">
        <v>2714.7814084153533</v>
      </c>
      <c r="X4652" s="181">
        <v>2719.877459201874</v>
      </c>
      <c r="Y4652" s="181">
        <v>2723.9309738702723</v>
      </c>
    </row>
    <row r="4653" spans="1:25" x14ac:dyDescent="0.25">
      <c r="A4653" s="178" t="s">
        <v>3452</v>
      </c>
      <c r="B4653" s="178" t="s">
        <v>4066</v>
      </c>
      <c r="C4653" s="178" t="s">
        <v>240</v>
      </c>
      <c r="D4653" s="178" t="s">
        <v>241</v>
      </c>
      <c r="E4653" s="181">
        <v>3058.2997551510339</v>
      </c>
      <c r="F4653" s="181">
        <v>3072.2471187846295</v>
      </c>
      <c r="G4653" s="181">
        <v>3087.5820240656221</v>
      </c>
      <c r="H4653" s="181">
        <v>3106.2976776133291</v>
      </c>
      <c r="I4653" s="181">
        <v>3127.8563886699262</v>
      </c>
      <c r="J4653" s="182">
        <v>3151.7148894471943</v>
      </c>
      <c r="K4653" s="181">
        <v>3177.470132985798</v>
      </c>
      <c r="L4653" s="181">
        <v>3204.8203862573841</v>
      </c>
      <c r="M4653" s="181">
        <v>3233.376945363902</v>
      </c>
      <c r="N4653" s="181">
        <v>3262.7951593624557</v>
      </c>
      <c r="O4653" s="181">
        <v>3292.8275295553653</v>
      </c>
      <c r="P4653" s="181">
        <v>3323.3957441129742</v>
      </c>
      <c r="Q4653" s="181">
        <v>3354.4256475740035</v>
      </c>
      <c r="R4653" s="181">
        <v>3385.6250988120564</v>
      </c>
      <c r="S4653" s="181">
        <v>3416.8070806780079</v>
      </c>
      <c r="T4653" s="181">
        <v>3447.8422645062324</v>
      </c>
      <c r="U4653" s="181">
        <v>3478.5722800342501</v>
      </c>
      <c r="V4653" s="181">
        <v>3508.8357133146133</v>
      </c>
      <c r="W4653" s="181">
        <v>3538.525911389278</v>
      </c>
      <c r="X4653" s="181">
        <v>3567.5497198621533</v>
      </c>
      <c r="Y4653" s="181">
        <v>3595.7269224287347</v>
      </c>
    </row>
    <row r="4654" spans="1:25" x14ac:dyDescent="0.25">
      <c r="A4654" s="178" t="s">
        <v>3452</v>
      </c>
      <c r="B4654" s="178" t="s">
        <v>4068</v>
      </c>
      <c r="C4654" s="178" t="s">
        <v>565</v>
      </c>
      <c r="D4654" s="178" t="s">
        <v>566</v>
      </c>
      <c r="E4654" s="181">
        <v>1124.5194930964005</v>
      </c>
      <c r="F4654" s="181">
        <v>1101.7254105541169</v>
      </c>
      <c r="G4654" s="181">
        <v>1084.6725645080494</v>
      </c>
      <c r="H4654" s="181">
        <v>1072.2193807609167</v>
      </c>
      <c r="I4654" s="181">
        <v>1063.1297699097556</v>
      </c>
      <c r="J4654" s="182">
        <v>1056.4856901125506</v>
      </c>
      <c r="K4654" s="181">
        <v>1051.6404631183698</v>
      </c>
      <c r="L4654" s="181">
        <v>1048.1398444840825</v>
      </c>
      <c r="M4654" s="181">
        <v>1045.6350449050694</v>
      </c>
      <c r="N4654" s="181">
        <v>1043.8162305103606</v>
      </c>
      <c r="O4654" s="181">
        <v>1042.5057481267718</v>
      </c>
      <c r="P4654" s="181">
        <v>1041.6211969982505</v>
      </c>
      <c r="Q4654" s="181">
        <v>1041.1053405318889</v>
      </c>
      <c r="R4654" s="181">
        <v>1040.8689242904663</v>
      </c>
      <c r="S4654" s="181">
        <v>1040.8966811644029</v>
      </c>
      <c r="T4654" s="181">
        <v>1041.3178091923924</v>
      </c>
      <c r="U4654" s="181">
        <v>1042.0608180161196</v>
      </c>
      <c r="V4654" s="181">
        <v>1042.9361473927283</v>
      </c>
      <c r="W4654" s="181">
        <v>1043.9358047928356</v>
      </c>
      <c r="X4654" s="181">
        <v>1045.091801868271</v>
      </c>
      <c r="Y4654" s="181">
        <v>1046.5159731063179</v>
      </c>
    </row>
    <row r="4655" spans="1:25" x14ac:dyDescent="0.25">
      <c r="A4655" s="178" t="s">
        <v>3452</v>
      </c>
      <c r="B4655" s="178" t="s">
        <v>4069</v>
      </c>
      <c r="C4655" s="178" t="s">
        <v>218</v>
      </c>
      <c r="D4655" s="178" t="s">
        <v>4070</v>
      </c>
      <c r="E4655" s="181">
        <v>7724.6215855460496</v>
      </c>
      <c r="F4655" s="181">
        <v>7714.3948659238631</v>
      </c>
      <c r="G4655" s="181">
        <v>7712.79262925891</v>
      </c>
      <c r="H4655" s="181">
        <v>7721.0027827147705</v>
      </c>
      <c r="I4655" s="181">
        <v>7736.1224291229846</v>
      </c>
      <c r="J4655" s="182">
        <v>7755.6235098477036</v>
      </c>
      <c r="K4655" s="181">
        <v>7777.7572389875313</v>
      </c>
      <c r="L4655" s="181">
        <v>7801.3549206894886</v>
      </c>
      <c r="M4655" s="181">
        <v>7825.3105370244102</v>
      </c>
      <c r="N4655" s="181">
        <v>7848.7337150712419</v>
      </c>
      <c r="O4655" s="181">
        <v>7870.8961539222064</v>
      </c>
      <c r="P4655" s="181">
        <v>7891.6634877360839</v>
      </c>
      <c r="Q4655" s="181">
        <v>7911.0627573839292</v>
      </c>
      <c r="R4655" s="181">
        <v>7928.7276183164204</v>
      </c>
      <c r="S4655" s="181">
        <v>7944.4577790273697</v>
      </c>
      <c r="T4655" s="181">
        <v>7957.8348260600205</v>
      </c>
      <c r="U4655" s="181">
        <v>7968.8211725404371</v>
      </c>
      <c r="V4655" s="181">
        <v>7977.6768624988463</v>
      </c>
      <c r="W4655" s="181">
        <v>7984.422276657061</v>
      </c>
      <c r="X4655" s="181">
        <v>7989.0467558286582</v>
      </c>
      <c r="Y4655" s="181">
        <v>7991.054450959713</v>
      </c>
    </row>
    <row r="4656" spans="1:25" x14ac:dyDescent="0.25">
      <c r="A4656" s="178" t="s">
        <v>3452</v>
      </c>
      <c r="B4656" s="178" t="s">
        <v>4069</v>
      </c>
      <c r="C4656" s="178" t="s">
        <v>240</v>
      </c>
      <c r="D4656" s="178" t="s">
        <v>241</v>
      </c>
      <c r="E4656" s="181">
        <v>1390.7978848416683</v>
      </c>
      <c r="F4656" s="181">
        <v>1407.5853798966409</v>
      </c>
      <c r="G4656" s="181">
        <v>1426.1677511423416</v>
      </c>
      <c r="H4656" s="181">
        <v>1446.834114900412</v>
      </c>
      <c r="I4656" s="181">
        <v>1469.1104231523232</v>
      </c>
      <c r="J4656" s="182">
        <v>1492.5672180871522</v>
      </c>
      <c r="K4656" s="181">
        <v>1516.9024000913946</v>
      </c>
      <c r="L4656" s="181">
        <v>1541.9112092999112</v>
      </c>
      <c r="M4656" s="181">
        <v>1567.3896858429694</v>
      </c>
      <c r="N4656" s="181">
        <v>1593.1661597056702</v>
      </c>
      <c r="O4656" s="181">
        <v>1619.0927756493165</v>
      </c>
      <c r="P4656" s="181">
        <v>1645.1374354192515</v>
      </c>
      <c r="Q4656" s="181">
        <v>1671.3004537047823</v>
      </c>
      <c r="R4656" s="181">
        <v>1697.4980116182132</v>
      </c>
      <c r="S4656" s="181">
        <v>1723.6778926170527</v>
      </c>
      <c r="T4656" s="181">
        <v>1749.737281010224</v>
      </c>
      <c r="U4656" s="181">
        <v>1775.6529207364849</v>
      </c>
      <c r="V4656" s="181">
        <v>1801.4678449570436</v>
      </c>
      <c r="W4656" s="181">
        <v>1827.1729012641704</v>
      </c>
      <c r="X4656" s="181">
        <v>1852.751549910364</v>
      </c>
      <c r="Y4656" s="181">
        <v>1878.0726438334377</v>
      </c>
    </row>
    <row r="4657" spans="1:25" x14ac:dyDescent="0.25">
      <c r="A4657" s="178" t="s">
        <v>3452</v>
      </c>
      <c r="B4657" s="178" t="s">
        <v>4071</v>
      </c>
      <c r="C4657" s="178" t="s">
        <v>218</v>
      </c>
      <c r="D4657" s="178" t="s">
        <v>4072</v>
      </c>
      <c r="E4657" s="181">
        <v>4420.1775170591754</v>
      </c>
      <c r="F4657" s="181">
        <v>4392.2882171942365</v>
      </c>
      <c r="G4657" s="181">
        <v>4366.281015127809</v>
      </c>
      <c r="H4657" s="181">
        <v>4343.0159039253967</v>
      </c>
      <c r="I4657" s="181">
        <v>4321.5192421806169</v>
      </c>
      <c r="J4657" s="182">
        <v>4300.891047492858</v>
      </c>
      <c r="K4657" s="181">
        <v>4280.5494019311018</v>
      </c>
      <c r="L4657" s="181">
        <v>4260.1377476180605</v>
      </c>
      <c r="M4657" s="181">
        <v>4239.3002343998551</v>
      </c>
      <c r="N4657" s="181">
        <v>4217.7458887815028</v>
      </c>
      <c r="O4657" s="181">
        <v>4195.2612041388438</v>
      </c>
      <c r="P4657" s="181">
        <v>4171.9142278092295</v>
      </c>
      <c r="Q4657" s="181">
        <v>4147.8069038772555</v>
      </c>
      <c r="R4657" s="181">
        <v>4122.8136323441722</v>
      </c>
      <c r="S4657" s="181">
        <v>4096.9191056763684</v>
      </c>
      <c r="T4657" s="181">
        <v>4070.1752734523338</v>
      </c>
      <c r="U4657" s="181">
        <v>4042.7452747042207</v>
      </c>
      <c r="V4657" s="181">
        <v>4014.7199310236751</v>
      </c>
      <c r="W4657" s="181">
        <v>3986.0662474944493</v>
      </c>
      <c r="X4657" s="181">
        <v>3956.7632098024133</v>
      </c>
      <c r="Y4657" s="181">
        <v>3926.7510654573139</v>
      </c>
    </row>
    <row r="4658" spans="1:25" x14ac:dyDescent="0.25">
      <c r="A4658" s="178" t="s">
        <v>3452</v>
      </c>
      <c r="B4658" s="178" t="s">
        <v>4071</v>
      </c>
      <c r="C4658" s="178" t="s">
        <v>240</v>
      </c>
      <c r="D4658" s="178" t="s">
        <v>241</v>
      </c>
      <c r="E4658" s="181">
        <v>1299.5747990252016</v>
      </c>
      <c r="F4658" s="181">
        <v>1318.2961965768836</v>
      </c>
      <c r="G4658" s="181">
        <v>1337.8100413223181</v>
      </c>
      <c r="H4658" s="181">
        <v>1358.4222502199784</v>
      </c>
      <c r="I4658" s="181">
        <v>1379.8771302315329</v>
      </c>
      <c r="J4658" s="182">
        <v>1401.9192707758145</v>
      </c>
      <c r="K4658" s="181">
        <v>1424.37609791203</v>
      </c>
      <c r="L4658" s="181">
        <v>1447.1361899205492</v>
      </c>
      <c r="M4658" s="181">
        <v>1470.0785361905669</v>
      </c>
      <c r="N4658" s="181">
        <v>1493.0947601424036</v>
      </c>
      <c r="O4658" s="181">
        <v>1516.0955237043115</v>
      </c>
      <c r="P4658" s="181">
        <v>1539.0882745096949</v>
      </c>
      <c r="Q4658" s="181">
        <v>1562.0944437507892</v>
      </c>
      <c r="R4658" s="181">
        <v>1585.0503409068049</v>
      </c>
      <c r="S4658" s="181">
        <v>1607.9307632097182</v>
      </c>
      <c r="T4658" s="181">
        <v>1630.736027325755</v>
      </c>
      <c r="U4658" s="181">
        <v>1653.5126873171691</v>
      </c>
      <c r="V4658" s="181">
        <v>1676.2817100727264</v>
      </c>
      <c r="W4658" s="181">
        <v>1699.0136328816125</v>
      </c>
      <c r="X4658" s="181">
        <v>1721.6822865911308</v>
      </c>
      <c r="Y4658" s="181">
        <v>1744.2427221490466</v>
      </c>
    </row>
    <row r="4659" spans="1:25" x14ac:dyDescent="0.25">
      <c r="A4659" s="178" t="s">
        <v>3452</v>
      </c>
      <c r="B4659" s="178" t="s">
        <v>4073</v>
      </c>
      <c r="C4659" s="178" t="s">
        <v>565</v>
      </c>
      <c r="D4659" s="178" t="s">
        <v>566</v>
      </c>
      <c r="E4659" s="181">
        <v>965.76654189568603</v>
      </c>
      <c r="F4659" s="181">
        <v>958.75217483756887</v>
      </c>
      <c r="G4659" s="181">
        <v>952.49858009889181</v>
      </c>
      <c r="H4659" s="181">
        <v>947.18523548152211</v>
      </c>
      <c r="I4659" s="181">
        <v>942.58590217683673</v>
      </c>
      <c r="J4659" s="182">
        <v>938.50417433457346</v>
      </c>
      <c r="K4659" s="181">
        <v>934.81970637313702</v>
      </c>
      <c r="L4659" s="181">
        <v>931.46400893137513</v>
      </c>
      <c r="M4659" s="181">
        <v>928.37575033216399</v>
      </c>
      <c r="N4659" s="181">
        <v>925.51496862342674</v>
      </c>
      <c r="O4659" s="181">
        <v>922.85696287751171</v>
      </c>
      <c r="P4659" s="181">
        <v>920.43125501289023</v>
      </c>
      <c r="Q4659" s="181">
        <v>918.28442419590033</v>
      </c>
      <c r="R4659" s="181">
        <v>916.41669694763277</v>
      </c>
      <c r="S4659" s="181">
        <v>914.84153523090072</v>
      </c>
      <c r="T4659" s="181">
        <v>913.4701607965784</v>
      </c>
      <c r="U4659" s="181">
        <v>912.23614462897365</v>
      </c>
      <c r="V4659" s="181">
        <v>911.17695639580268</v>
      </c>
      <c r="W4659" s="181">
        <v>910.30412248292839</v>
      </c>
      <c r="X4659" s="181">
        <v>909.6097410985177</v>
      </c>
      <c r="Y4659" s="181">
        <v>908.93879986844536</v>
      </c>
    </row>
    <row r="4660" spans="1:25" x14ac:dyDescent="0.25">
      <c r="A4660" s="178" t="s">
        <v>3452</v>
      </c>
      <c r="B4660" s="178" t="s">
        <v>4074</v>
      </c>
      <c r="C4660" s="178" t="s">
        <v>565</v>
      </c>
      <c r="D4660" s="178" t="s">
        <v>566</v>
      </c>
      <c r="E4660" s="181">
        <v>1760.0792662555959</v>
      </c>
      <c r="F4660" s="181">
        <v>1787.3719758176205</v>
      </c>
      <c r="G4660" s="181">
        <v>1807.783081356919</v>
      </c>
      <c r="H4660" s="181">
        <v>1823.8100460454768</v>
      </c>
      <c r="I4660" s="181">
        <v>1836.613255298013</v>
      </c>
      <c r="J4660" s="182">
        <v>1847.0060116365059</v>
      </c>
      <c r="K4660" s="181">
        <v>1855.6321335104278</v>
      </c>
      <c r="L4660" s="181">
        <v>1863.0123928238659</v>
      </c>
      <c r="M4660" s="181">
        <v>1869.4947442618059</v>
      </c>
      <c r="N4660" s="181">
        <v>1875.3349042728937</v>
      </c>
      <c r="O4660" s="181">
        <v>1880.7334615066727</v>
      </c>
      <c r="P4660" s="181">
        <v>1885.9229407167029</v>
      </c>
      <c r="Q4660" s="181">
        <v>1891.0985863945514</v>
      </c>
      <c r="R4660" s="181">
        <v>1896.3129644375986</v>
      </c>
      <c r="S4660" s="181">
        <v>1901.6436154086664</v>
      </c>
      <c r="T4660" s="181">
        <v>1907.1472437276504</v>
      </c>
      <c r="U4660" s="181">
        <v>1912.7345605997584</v>
      </c>
      <c r="V4660" s="181">
        <v>1918.3182725009924</v>
      </c>
      <c r="W4660" s="181">
        <v>1923.9323346776043</v>
      </c>
      <c r="X4660" s="181">
        <v>1929.5962252575312</v>
      </c>
      <c r="Y4660" s="181">
        <v>1935.234538132916</v>
      </c>
    </row>
    <row r="4661" spans="1:25" x14ac:dyDescent="0.25">
      <c r="A4661" s="178" t="s">
        <v>3452</v>
      </c>
      <c r="B4661" s="178" t="s">
        <v>4075</v>
      </c>
      <c r="C4661" s="178" t="s">
        <v>280</v>
      </c>
      <c r="D4661" s="178" t="s">
        <v>4076</v>
      </c>
      <c r="E4661" s="181">
        <v>2297.0696825161581</v>
      </c>
      <c r="F4661" s="181">
        <v>2315.2816318649548</v>
      </c>
      <c r="G4661" s="181">
        <v>2333.6817390560241</v>
      </c>
      <c r="H4661" s="181">
        <v>2353.6154387515298</v>
      </c>
      <c r="I4661" s="181">
        <v>2374.9343207449192</v>
      </c>
      <c r="J4661" s="182">
        <v>2397.4337600634208</v>
      </c>
      <c r="K4661" s="181">
        <v>2420.9637393112007</v>
      </c>
      <c r="L4661" s="181">
        <v>2445.4091036493451</v>
      </c>
      <c r="M4661" s="181">
        <v>2470.5919913326838</v>
      </c>
      <c r="N4661" s="181">
        <v>2496.3273359888676</v>
      </c>
      <c r="O4661" s="181">
        <v>2522.4617024556237</v>
      </c>
      <c r="P4661" s="181">
        <v>2548.9561062283774</v>
      </c>
      <c r="Q4661" s="181">
        <v>2575.7748664518426</v>
      </c>
      <c r="R4661" s="181">
        <v>2602.7404671190743</v>
      </c>
      <c r="S4661" s="181">
        <v>2629.7516183725456</v>
      </c>
      <c r="T4661" s="181">
        <v>2656.7555798014851</v>
      </c>
      <c r="U4661" s="181">
        <v>2683.708290637222</v>
      </c>
      <c r="V4661" s="181">
        <v>2710.5455453153404</v>
      </c>
      <c r="W4661" s="181">
        <v>2737.2139656480858</v>
      </c>
      <c r="X4661" s="181">
        <v>2763.6840697833377</v>
      </c>
      <c r="Y4661" s="181">
        <v>2789.882117758259</v>
      </c>
    </row>
    <row r="4662" spans="1:25" x14ac:dyDescent="0.25">
      <c r="A4662" s="178" t="s">
        <v>3452</v>
      </c>
      <c r="B4662" s="178" t="s">
        <v>4075</v>
      </c>
      <c r="C4662" s="178" t="s">
        <v>240</v>
      </c>
      <c r="D4662" s="178" t="s">
        <v>241</v>
      </c>
      <c r="E4662" s="181">
        <v>9207.5903778379998</v>
      </c>
      <c r="F4662" s="181">
        <v>9183.5250345928434</v>
      </c>
      <c r="G4662" s="181">
        <v>9159.6943761316234</v>
      </c>
      <c r="H4662" s="181">
        <v>9141.3139964775655</v>
      </c>
      <c r="I4662" s="181">
        <v>9127.6398063423421</v>
      </c>
      <c r="J4662" s="182">
        <v>9117.7414763891447</v>
      </c>
      <c r="K4662" s="181">
        <v>9110.929991688834</v>
      </c>
      <c r="L4662" s="181">
        <v>9106.6724657212471</v>
      </c>
      <c r="M4662" s="181">
        <v>9104.2251386235112</v>
      </c>
      <c r="N4662" s="181">
        <v>9102.8473407722358</v>
      </c>
      <c r="O4662" s="181">
        <v>9101.9422484010502</v>
      </c>
      <c r="P4662" s="181">
        <v>9101.3458662982503</v>
      </c>
      <c r="Q4662" s="181">
        <v>9100.9123199828518</v>
      </c>
      <c r="R4662" s="181">
        <v>9100.0056297568426</v>
      </c>
      <c r="S4662" s="181">
        <v>9098.2799331779606</v>
      </c>
      <c r="T4662" s="181">
        <v>9095.5702530995186</v>
      </c>
      <c r="U4662" s="181">
        <v>9091.7483517041255</v>
      </c>
      <c r="V4662" s="181">
        <v>9086.6243691390355</v>
      </c>
      <c r="W4662" s="181">
        <v>9080.0529393401794</v>
      </c>
      <c r="X4662" s="181">
        <v>9071.973982370313</v>
      </c>
      <c r="Y4662" s="181">
        <v>9062.1870358438482</v>
      </c>
    </row>
    <row r="4663" spans="1:25" x14ac:dyDescent="0.25">
      <c r="A4663" s="178" t="s">
        <v>3452</v>
      </c>
      <c r="B4663" s="178" t="s">
        <v>4077</v>
      </c>
      <c r="C4663" s="178" t="s">
        <v>560</v>
      </c>
      <c r="D4663" s="178" t="s">
        <v>4078</v>
      </c>
      <c r="E4663" s="181">
        <v>2677.5837138423394</v>
      </c>
      <c r="F4663" s="181">
        <v>2714.7222517617433</v>
      </c>
      <c r="G4663" s="181">
        <v>2748.2157262753731</v>
      </c>
      <c r="H4663" s="181">
        <v>2779.7988167253152</v>
      </c>
      <c r="I4663" s="181">
        <v>2809.8027993381024</v>
      </c>
      <c r="J4663" s="182">
        <v>2838.3439174419564</v>
      </c>
      <c r="K4663" s="181">
        <v>2865.5618509118626</v>
      </c>
      <c r="L4663" s="181">
        <v>2891.6066309770176</v>
      </c>
      <c r="M4663" s="181">
        <v>2916.5201588616706</v>
      </c>
      <c r="N4663" s="181">
        <v>2940.3385544720054</v>
      </c>
      <c r="O4663" s="181">
        <v>2963.0332444225301</v>
      </c>
      <c r="P4663" s="181">
        <v>2984.7568472178978</v>
      </c>
      <c r="Q4663" s="181">
        <v>3005.6823886199736</v>
      </c>
      <c r="R4663" s="181">
        <v>3025.7871735281133</v>
      </c>
      <c r="S4663" s="181">
        <v>3045.0437336533573</v>
      </c>
      <c r="T4663" s="181">
        <v>3063.2965970860491</v>
      </c>
      <c r="U4663" s="181">
        <v>3080.6801363701684</v>
      </c>
      <c r="V4663" s="181">
        <v>3097.4483691181817</v>
      </c>
      <c r="W4663" s="181">
        <v>3113.6121535261873</v>
      </c>
      <c r="X4663" s="181">
        <v>3129.1260440581455</v>
      </c>
      <c r="Y4663" s="181">
        <v>3143.7525846498002</v>
      </c>
    </row>
    <row r="4664" spans="1:25" x14ac:dyDescent="0.25">
      <c r="A4664" s="178" t="s">
        <v>3452</v>
      </c>
      <c r="B4664" s="178" t="s">
        <v>4077</v>
      </c>
      <c r="C4664" s="178" t="s">
        <v>240</v>
      </c>
      <c r="D4664" s="178" t="s">
        <v>241</v>
      </c>
      <c r="E4664" s="181">
        <v>2484.3665069946201</v>
      </c>
      <c r="F4664" s="181">
        <v>2488.6330947591059</v>
      </c>
      <c r="G4664" s="181">
        <v>2489.1941282421067</v>
      </c>
      <c r="H4664" s="181">
        <v>2487.7319176606716</v>
      </c>
      <c r="I4664" s="181">
        <v>2484.6102884149195</v>
      </c>
      <c r="J4664" s="182">
        <v>2479.9893645993488</v>
      </c>
      <c r="K4664" s="181">
        <v>2474.0431324863453</v>
      </c>
      <c r="L4664" s="181">
        <v>2466.9472778208637</v>
      </c>
      <c r="M4664" s="181">
        <v>2458.7790056807962</v>
      </c>
      <c r="N4664" s="181">
        <v>2449.607922946811</v>
      </c>
      <c r="O4664" s="181">
        <v>2439.4479013377727</v>
      </c>
      <c r="P4664" s="181">
        <v>2428.4603352190893</v>
      </c>
      <c r="Q4664" s="181">
        <v>2416.8161986336231</v>
      </c>
      <c r="R4664" s="181">
        <v>2404.5235579285454</v>
      </c>
      <c r="S4664" s="181">
        <v>2391.5868637285357</v>
      </c>
      <c r="T4664" s="181">
        <v>2377.9114959163398</v>
      </c>
      <c r="U4664" s="181">
        <v>2363.630104863078</v>
      </c>
      <c r="V4664" s="181">
        <v>2348.9604757228008</v>
      </c>
      <c r="W4664" s="181">
        <v>2333.928516182606</v>
      </c>
      <c r="X4664" s="181">
        <v>2318.5175409147469</v>
      </c>
      <c r="Y4664" s="181">
        <v>2302.5712984423017</v>
      </c>
    </row>
    <row r="4665" spans="1:25" x14ac:dyDescent="0.25">
      <c r="A4665" s="178" t="s">
        <v>3452</v>
      </c>
      <c r="B4665" s="178" t="s">
        <v>4079</v>
      </c>
      <c r="C4665" s="178" t="s">
        <v>218</v>
      </c>
      <c r="D4665" s="178" t="s">
        <v>4080</v>
      </c>
      <c r="E4665" s="181">
        <v>14069.424527577907</v>
      </c>
      <c r="F4665" s="181">
        <v>14204.816957032182</v>
      </c>
      <c r="G4665" s="181">
        <v>14268.332753995697</v>
      </c>
      <c r="H4665" s="181">
        <v>14278.14492139202</v>
      </c>
      <c r="I4665" s="181">
        <v>14243.375718432693</v>
      </c>
      <c r="J4665" s="182">
        <v>14170.625414330056</v>
      </c>
      <c r="K4665" s="181">
        <v>14065.500742509035</v>
      </c>
      <c r="L4665" s="181">
        <v>13932.81260081296</v>
      </c>
      <c r="M4665" s="181">
        <v>13776.081423012163</v>
      </c>
      <c r="N4665" s="181">
        <v>13598.093319778503</v>
      </c>
      <c r="O4665" s="181">
        <v>13401.303080295203</v>
      </c>
      <c r="P4665" s="181">
        <v>13188.510088423676</v>
      </c>
      <c r="Q4665" s="181">
        <v>12962.170055614039</v>
      </c>
      <c r="R4665" s="181">
        <v>12723.621326818675</v>
      </c>
      <c r="S4665" s="181">
        <v>12474.286520899555</v>
      </c>
      <c r="T4665" s="181">
        <v>12215.471864128436</v>
      </c>
      <c r="U4665" s="181">
        <v>11948.618123554188</v>
      </c>
      <c r="V4665" s="181">
        <v>11675.005970366885</v>
      </c>
      <c r="W4665" s="181">
        <v>11395.549795362716</v>
      </c>
      <c r="X4665" s="181">
        <v>11111.049583646991</v>
      </c>
      <c r="Y4665" s="181">
        <v>10821.928596296682</v>
      </c>
    </row>
    <row r="4666" spans="1:25" x14ac:dyDescent="0.25">
      <c r="A4666" s="178" t="s">
        <v>3452</v>
      </c>
      <c r="B4666" s="178" t="s">
        <v>4079</v>
      </c>
      <c r="C4666" s="178" t="s">
        <v>447</v>
      </c>
      <c r="D4666" s="178" t="s">
        <v>4081</v>
      </c>
      <c r="E4666" s="181">
        <v>2451.2824153395268</v>
      </c>
      <c r="F4666" s="181">
        <v>2535.5911028300352</v>
      </c>
      <c r="G4666" s="181">
        <v>2609.4162839306155</v>
      </c>
      <c r="H4666" s="181">
        <v>2675.2753421283915</v>
      </c>
      <c r="I4666" s="181">
        <v>2734.237235186521</v>
      </c>
      <c r="J4666" s="182">
        <v>2787.012025899181</v>
      </c>
      <c r="K4666" s="181">
        <v>2834.2071179963668</v>
      </c>
      <c r="L4666" s="181">
        <v>2876.3500879670123</v>
      </c>
      <c r="M4666" s="181">
        <v>2913.7696209795508</v>
      </c>
      <c r="N4666" s="181">
        <v>2946.6875563942904</v>
      </c>
      <c r="O4666" s="181">
        <v>2975.2924679026546</v>
      </c>
      <c r="P4666" s="181">
        <v>2999.8872440601176</v>
      </c>
      <c r="Q4666" s="181">
        <v>3020.7408737013066</v>
      </c>
      <c r="R4666" s="181">
        <v>3037.8970659736551</v>
      </c>
      <c r="S4666" s="181">
        <v>3051.4383209726429</v>
      </c>
      <c r="T4666" s="181">
        <v>3061.439563595794</v>
      </c>
      <c r="U4666" s="181">
        <v>3068.0305923415858</v>
      </c>
      <c r="V4666" s="181">
        <v>3071.3243121150804</v>
      </c>
      <c r="W4666" s="181">
        <v>3071.3577888382811</v>
      </c>
      <c r="X4666" s="181">
        <v>3068.1513233344053</v>
      </c>
      <c r="Y4666" s="181">
        <v>3061.6314874494833</v>
      </c>
    </row>
    <row r="4667" spans="1:25" x14ac:dyDescent="0.25">
      <c r="A4667" s="178" t="s">
        <v>3452</v>
      </c>
      <c r="B4667" s="178" t="s">
        <v>4079</v>
      </c>
      <c r="C4667" s="178" t="s">
        <v>240</v>
      </c>
      <c r="D4667" s="178" t="s">
        <v>241</v>
      </c>
      <c r="E4667" s="181">
        <v>3457.0411472147143</v>
      </c>
      <c r="F4667" s="181">
        <v>3721.878550527093</v>
      </c>
      <c r="G4667" s="181">
        <v>3986.558356251744</v>
      </c>
      <c r="H4667" s="181">
        <v>4253.9758837685858</v>
      </c>
      <c r="I4667" s="181">
        <v>4525.1659374390683</v>
      </c>
      <c r="J4667" s="182">
        <v>4800.7483138945936</v>
      </c>
      <c r="K4667" s="181">
        <v>5081.2838847325802</v>
      </c>
      <c r="L4667" s="181">
        <v>5367.2941606979693</v>
      </c>
      <c r="M4667" s="181">
        <v>5659.0123825518895</v>
      </c>
      <c r="N4667" s="181">
        <v>5956.5021322823077</v>
      </c>
      <c r="O4667" s="181">
        <v>6259.7740092831091</v>
      </c>
      <c r="P4667" s="181">
        <v>6569.0974172887554</v>
      </c>
      <c r="Q4667" s="181">
        <v>6884.7158793984636</v>
      </c>
      <c r="R4667" s="181">
        <v>7206.3837304965127</v>
      </c>
      <c r="S4667" s="181">
        <v>7533.9148048009702</v>
      </c>
      <c r="T4667" s="181">
        <v>7867.0802171745381</v>
      </c>
      <c r="U4667" s="181">
        <v>8205.7702505286179</v>
      </c>
      <c r="V4667" s="181">
        <v>8549.8230054029227</v>
      </c>
      <c r="W4667" s="181">
        <v>8898.8448957510918</v>
      </c>
      <c r="X4667" s="181">
        <v>9252.3441997018526</v>
      </c>
      <c r="Y4667" s="181">
        <v>9609.4758631310015</v>
      </c>
    </row>
    <row r="4668" spans="1:25" x14ac:dyDescent="0.25">
      <c r="A4668" s="178" t="s">
        <v>3452</v>
      </c>
      <c r="B4668" s="178" t="s">
        <v>4082</v>
      </c>
      <c r="C4668" s="178" t="s">
        <v>565</v>
      </c>
      <c r="D4668" s="178" t="s">
        <v>566</v>
      </c>
      <c r="E4668" s="181">
        <v>515.94694912441048</v>
      </c>
      <c r="F4668" s="181">
        <v>515.81586634159828</v>
      </c>
      <c r="G4668" s="181">
        <v>515.06538795414417</v>
      </c>
      <c r="H4668" s="181">
        <v>514.05271738488432</v>
      </c>
      <c r="I4668" s="181">
        <v>512.88510695114428</v>
      </c>
      <c r="J4668" s="182">
        <v>511.63003040598591</v>
      </c>
      <c r="K4668" s="181">
        <v>510.34639089319205</v>
      </c>
      <c r="L4668" s="181">
        <v>509.08686489373201</v>
      </c>
      <c r="M4668" s="181">
        <v>507.87566238345909</v>
      </c>
      <c r="N4668" s="181">
        <v>506.72326896558667</v>
      </c>
      <c r="O4668" s="181">
        <v>505.63542176018564</v>
      </c>
      <c r="P4668" s="181">
        <v>504.63514295152498</v>
      </c>
      <c r="Q4668" s="181">
        <v>503.74175992570792</v>
      </c>
      <c r="R4668" s="181">
        <v>502.94140589400803</v>
      </c>
      <c r="S4668" s="181">
        <v>502.23360627551506</v>
      </c>
      <c r="T4668" s="181">
        <v>501.63797891422263</v>
      </c>
      <c r="U4668" s="181">
        <v>501.12228064475261</v>
      </c>
      <c r="V4668" s="181">
        <v>500.63583150845272</v>
      </c>
      <c r="W4668" s="181">
        <v>500.18098274049271</v>
      </c>
      <c r="X4668" s="181">
        <v>499.75988868842688</v>
      </c>
      <c r="Y4668" s="181">
        <v>499.38105972937382</v>
      </c>
    </row>
    <row r="4669" spans="1:25" x14ac:dyDescent="0.25">
      <c r="A4669" s="178" t="s">
        <v>3452</v>
      </c>
      <c r="B4669" s="178" t="s">
        <v>4083</v>
      </c>
      <c r="C4669" s="178" t="s">
        <v>218</v>
      </c>
      <c r="D4669" s="178" t="s">
        <v>4084</v>
      </c>
      <c r="E4669" s="181">
        <v>9020.3642182751973</v>
      </c>
      <c r="F4669" s="181">
        <v>9171.5056686790231</v>
      </c>
      <c r="G4669" s="181">
        <v>9298.9796781602254</v>
      </c>
      <c r="H4669" s="181">
        <v>9411.7986623584093</v>
      </c>
      <c r="I4669" s="181">
        <v>9512.9010097968403</v>
      </c>
      <c r="J4669" s="182">
        <v>9604.0840779739683</v>
      </c>
      <c r="K4669" s="181">
        <v>9686.9007153118182</v>
      </c>
      <c r="L4669" s="181">
        <v>9762.6825424969775</v>
      </c>
      <c r="M4669" s="181">
        <v>9832.143141972987</v>
      </c>
      <c r="N4669" s="181">
        <v>9895.6993124539458</v>
      </c>
      <c r="O4669" s="181">
        <v>9953.6033280688134</v>
      </c>
      <c r="P4669" s="181">
        <v>10006.533747507583</v>
      </c>
      <c r="Q4669" s="181">
        <v>10055.102613469462</v>
      </c>
      <c r="R4669" s="181">
        <v>10099.214540690251</v>
      </c>
      <c r="S4669" s="181">
        <v>10138.933086290101</v>
      </c>
      <c r="T4669" s="181">
        <v>10173.944904796337</v>
      </c>
      <c r="U4669" s="181">
        <v>10204.775126060404</v>
      </c>
      <c r="V4669" s="181">
        <v>10232.263855076175</v>
      </c>
      <c r="W4669" s="181">
        <v>10256.398910643828</v>
      </c>
      <c r="X4669" s="181">
        <v>10277.156895913509</v>
      </c>
      <c r="Y4669" s="181">
        <v>10293.89385889088</v>
      </c>
    </row>
    <row r="4670" spans="1:25" x14ac:dyDescent="0.25">
      <c r="A4670" s="178" t="s">
        <v>3452</v>
      </c>
      <c r="B4670" s="178" t="s">
        <v>4083</v>
      </c>
      <c r="C4670" s="178" t="s">
        <v>240</v>
      </c>
      <c r="D4670" s="178" t="s">
        <v>241</v>
      </c>
      <c r="E4670" s="181">
        <v>544.41112723741753</v>
      </c>
      <c r="F4670" s="181">
        <v>552.45600725109364</v>
      </c>
      <c r="G4670" s="181">
        <v>559.04465813802494</v>
      </c>
      <c r="H4670" s="181">
        <v>564.72624744062693</v>
      </c>
      <c r="I4670" s="181">
        <v>569.68195701829063</v>
      </c>
      <c r="J4670" s="182">
        <v>574.02338107136472</v>
      </c>
      <c r="K4670" s="181">
        <v>577.84667602138961</v>
      </c>
      <c r="L4670" s="181">
        <v>581.23409261575705</v>
      </c>
      <c r="M4670" s="181">
        <v>584.2305289526247</v>
      </c>
      <c r="N4670" s="181">
        <v>586.86294275217483</v>
      </c>
      <c r="O4670" s="181">
        <v>589.14835257399614</v>
      </c>
      <c r="P4670" s="181">
        <v>591.12883514974851</v>
      </c>
      <c r="Q4670" s="181">
        <v>592.84222578299625</v>
      </c>
      <c r="R4670" s="181">
        <v>594.28444382404712</v>
      </c>
      <c r="S4670" s="181">
        <v>595.46078108929282</v>
      </c>
      <c r="T4670" s="181">
        <v>596.35440184474089</v>
      </c>
      <c r="U4670" s="181">
        <v>596.99765968996758</v>
      </c>
      <c r="V4670" s="181">
        <v>597.44105355084662</v>
      </c>
      <c r="W4670" s="181">
        <v>597.68502854149347</v>
      </c>
      <c r="X4670" s="181">
        <v>597.72937851123652</v>
      </c>
      <c r="Y4670" s="181">
        <v>597.5378815619739</v>
      </c>
    </row>
    <row r="4671" spans="1:25" x14ac:dyDescent="0.25">
      <c r="A4671" s="178" t="s">
        <v>3452</v>
      </c>
      <c r="B4671" s="178" t="s">
        <v>4085</v>
      </c>
      <c r="C4671" s="178" t="s">
        <v>565</v>
      </c>
      <c r="D4671" s="178" t="s">
        <v>566</v>
      </c>
      <c r="E4671" s="181">
        <v>5702.9701474786607</v>
      </c>
      <c r="F4671" s="181">
        <v>5804.7669521214893</v>
      </c>
      <c r="G4671" s="181">
        <v>5884.463016532718</v>
      </c>
      <c r="H4671" s="181">
        <v>5950.6376769347326</v>
      </c>
      <c r="I4671" s="181">
        <v>6006.6849240311503</v>
      </c>
      <c r="J4671" s="182">
        <v>6054.9309358261416</v>
      </c>
      <c r="K4671" s="181">
        <v>6097.1915954212673</v>
      </c>
      <c r="L4671" s="181">
        <v>6134.916444901698</v>
      </c>
      <c r="M4671" s="181">
        <v>6169.0135101906044</v>
      </c>
      <c r="N4671" s="181">
        <v>6200.1476477705974</v>
      </c>
      <c r="O4671" s="181">
        <v>6228.865387116326</v>
      </c>
      <c r="P4671" s="181">
        <v>6255.8443852145192</v>
      </c>
      <c r="Q4671" s="181">
        <v>6281.6731547921272</v>
      </c>
      <c r="R4671" s="181">
        <v>6306.490971298088</v>
      </c>
      <c r="S4671" s="181">
        <v>6330.5527240861338</v>
      </c>
      <c r="T4671" s="181">
        <v>6353.697713559528</v>
      </c>
      <c r="U4671" s="181">
        <v>6375.7448256704929</v>
      </c>
      <c r="V4671" s="181">
        <v>6396.878541015607</v>
      </c>
      <c r="W4671" s="181">
        <v>6417.2770108161949</v>
      </c>
      <c r="X4671" s="181">
        <v>6437.0552184674125</v>
      </c>
      <c r="Y4671" s="181">
        <v>6455.6714353744383</v>
      </c>
    </row>
    <row r="4672" spans="1:25" x14ac:dyDescent="0.25">
      <c r="A4672" s="178" t="s">
        <v>3452</v>
      </c>
      <c r="B4672" s="178" t="s">
        <v>4086</v>
      </c>
      <c r="C4672" s="178" t="s">
        <v>565</v>
      </c>
      <c r="D4672" s="178" t="s">
        <v>566</v>
      </c>
      <c r="E4672" s="181">
        <v>2699.4025801066869</v>
      </c>
      <c r="F4672" s="181">
        <v>2674.6564196430322</v>
      </c>
      <c r="G4672" s="181">
        <v>2657.4561531481127</v>
      </c>
      <c r="H4672" s="181">
        <v>2646.8622884654042</v>
      </c>
      <c r="I4672" s="181">
        <v>2640.9872755608794</v>
      </c>
      <c r="J4672" s="182">
        <v>2638.3419149058277</v>
      </c>
      <c r="K4672" s="181">
        <v>2637.8757655100358</v>
      </c>
      <c r="L4672" s="181">
        <v>2638.852421207258</v>
      </c>
      <c r="M4672" s="181">
        <v>2640.6524023763855</v>
      </c>
      <c r="N4672" s="181">
        <v>2642.8005966649807</v>
      </c>
      <c r="O4672" s="181">
        <v>2644.9586621233202</v>
      </c>
      <c r="P4672" s="181">
        <v>2647.0103125702731</v>
      </c>
      <c r="Q4672" s="181">
        <v>2648.8928135147321</v>
      </c>
      <c r="R4672" s="181">
        <v>2650.4331338035781</v>
      </c>
      <c r="S4672" s="181">
        <v>2651.5887146436216</v>
      </c>
      <c r="T4672" s="181">
        <v>2652.494747776389</v>
      </c>
      <c r="U4672" s="181">
        <v>2653.1918320280211</v>
      </c>
      <c r="V4672" s="181">
        <v>2653.5770648665152</v>
      </c>
      <c r="W4672" s="181">
        <v>2653.6324448356786</v>
      </c>
      <c r="X4672" s="181">
        <v>2653.3925514582074</v>
      </c>
      <c r="Y4672" s="181">
        <v>2652.9661743301913</v>
      </c>
    </row>
    <row r="4673" spans="1:25" x14ac:dyDescent="0.25">
      <c r="A4673" s="178" t="s">
        <v>3452</v>
      </c>
      <c r="B4673" s="178" t="s">
        <v>4087</v>
      </c>
      <c r="C4673" s="178" t="s">
        <v>565</v>
      </c>
      <c r="D4673" s="178" t="s">
        <v>566</v>
      </c>
      <c r="E4673" s="181">
        <v>253.72124766937029</v>
      </c>
      <c r="F4673" s="181">
        <v>255.14820933914478</v>
      </c>
      <c r="G4673" s="181">
        <v>256.1028265902778</v>
      </c>
      <c r="H4673" s="181">
        <v>256.75350598964621</v>
      </c>
      <c r="I4673" s="181">
        <v>257.14956705886755</v>
      </c>
      <c r="J4673" s="182">
        <v>257.33722268136353</v>
      </c>
      <c r="K4673" s="181">
        <v>257.37028721083522</v>
      </c>
      <c r="L4673" s="181">
        <v>257.30202137215241</v>
      </c>
      <c r="M4673" s="181">
        <v>257.18682972048788</v>
      </c>
      <c r="N4673" s="181">
        <v>257.0359631400845</v>
      </c>
      <c r="O4673" s="181">
        <v>256.87266518052047</v>
      </c>
      <c r="P4673" s="181">
        <v>256.72691246233933</v>
      </c>
      <c r="Q4673" s="181">
        <v>256.62711578412848</v>
      </c>
      <c r="R4673" s="181">
        <v>256.57861181470491</v>
      </c>
      <c r="S4673" s="181">
        <v>256.58097240003713</v>
      </c>
      <c r="T4673" s="181">
        <v>256.58921109554041</v>
      </c>
      <c r="U4673" s="181">
        <v>256.59615220885331</v>
      </c>
      <c r="V4673" s="181">
        <v>256.6374576061923</v>
      </c>
      <c r="W4673" s="181">
        <v>256.71128666365274</v>
      </c>
      <c r="X4673" s="181">
        <v>256.80772946299396</v>
      </c>
      <c r="Y4673" s="181">
        <v>256.86127229468036</v>
      </c>
    </row>
    <row r="4674" spans="1:25" x14ac:dyDescent="0.25">
      <c r="A4674" s="178" t="s">
        <v>3452</v>
      </c>
      <c r="B4674" s="178" t="s">
        <v>4088</v>
      </c>
      <c r="C4674" s="178" t="s">
        <v>218</v>
      </c>
      <c r="D4674" s="178" t="s">
        <v>4089</v>
      </c>
      <c r="E4674" s="181">
        <v>13892.391277982873</v>
      </c>
      <c r="F4674" s="181">
        <v>14006.732160657795</v>
      </c>
      <c r="G4674" s="181">
        <v>14099.271789864053</v>
      </c>
      <c r="H4674" s="181">
        <v>14180.695193398804</v>
      </c>
      <c r="I4674" s="181">
        <v>14253.238797691405</v>
      </c>
      <c r="J4674" s="182">
        <v>14317.926362182498</v>
      </c>
      <c r="K4674" s="181">
        <v>14375.743237412389</v>
      </c>
      <c r="L4674" s="181">
        <v>14427.636745050309</v>
      </c>
      <c r="M4674" s="181">
        <v>14473.918871576263</v>
      </c>
      <c r="N4674" s="181">
        <v>14514.660565978656</v>
      </c>
      <c r="O4674" s="181">
        <v>14549.981549728305</v>
      </c>
      <c r="P4674" s="181">
        <v>14580.674551464514</v>
      </c>
      <c r="Q4674" s="181">
        <v>14607.465233938323</v>
      </c>
      <c r="R4674" s="181">
        <v>14630.112491082356</v>
      </c>
      <c r="S4674" s="181">
        <v>14648.610640676388</v>
      </c>
      <c r="T4674" s="181">
        <v>14662.926492009254</v>
      </c>
      <c r="U4674" s="181">
        <v>14673.694832122626</v>
      </c>
      <c r="V4674" s="181">
        <v>14681.549170961729</v>
      </c>
      <c r="W4674" s="181">
        <v>14686.418820345676</v>
      </c>
      <c r="X4674" s="181">
        <v>14688.199011176112</v>
      </c>
      <c r="Y4674" s="181">
        <v>14686.336481247514</v>
      </c>
    </row>
    <row r="4675" spans="1:25" x14ac:dyDescent="0.25">
      <c r="A4675" s="178" t="s">
        <v>3452</v>
      </c>
      <c r="B4675" s="178" t="s">
        <v>4088</v>
      </c>
      <c r="C4675" s="178" t="s">
        <v>240</v>
      </c>
      <c r="D4675" s="178" t="s">
        <v>241</v>
      </c>
      <c r="E4675" s="181">
        <v>291.39196790039352</v>
      </c>
      <c r="F4675" s="181">
        <v>296.30583384519502</v>
      </c>
      <c r="G4675" s="181">
        <v>300.81734159918989</v>
      </c>
      <c r="H4675" s="181">
        <v>305.14518192146278</v>
      </c>
      <c r="I4675" s="181">
        <v>309.33236685036155</v>
      </c>
      <c r="J4675" s="182">
        <v>313.39692873754365</v>
      </c>
      <c r="K4675" s="181">
        <v>317.35674075664519</v>
      </c>
      <c r="L4675" s="181">
        <v>321.22950434371489</v>
      </c>
      <c r="M4675" s="181">
        <v>325.01931505101174</v>
      </c>
      <c r="N4675" s="181">
        <v>328.72499628755185</v>
      </c>
      <c r="O4675" s="181">
        <v>332.34648972079503</v>
      </c>
      <c r="P4675" s="181">
        <v>335.89928408227144</v>
      </c>
      <c r="Q4675" s="181">
        <v>339.39788493775848</v>
      </c>
      <c r="R4675" s="181">
        <v>342.83467744201459</v>
      </c>
      <c r="S4675" s="181">
        <v>346.20738095754893</v>
      </c>
      <c r="T4675" s="181">
        <v>349.51301519771715</v>
      </c>
      <c r="U4675" s="181">
        <v>352.76459139288676</v>
      </c>
      <c r="V4675" s="181">
        <v>355.97557157185179</v>
      </c>
      <c r="W4675" s="181">
        <v>359.14268854751685</v>
      </c>
      <c r="X4675" s="181">
        <v>362.26174682293441</v>
      </c>
      <c r="Y4675" s="181">
        <v>365.31727656490574</v>
      </c>
    </row>
    <row r="4676" spans="1:25" x14ac:dyDescent="0.25">
      <c r="A4676" s="178" t="s">
        <v>3452</v>
      </c>
      <c r="B4676" s="178" t="s">
        <v>4090</v>
      </c>
      <c r="C4676" s="178" t="s">
        <v>565</v>
      </c>
      <c r="D4676" s="178" t="s">
        <v>566</v>
      </c>
      <c r="E4676" s="181">
        <v>1566.3106431981787</v>
      </c>
      <c r="F4676" s="181">
        <v>1566.2513043501419</v>
      </c>
      <c r="G4676" s="181">
        <v>1566.5797257503048</v>
      </c>
      <c r="H4676" s="181">
        <v>1568.0030159522491</v>
      </c>
      <c r="I4676" s="181">
        <v>1570.3155392053075</v>
      </c>
      <c r="J4676" s="182">
        <v>1573.3010508920056</v>
      </c>
      <c r="K4676" s="181">
        <v>1576.8142784784645</v>
      </c>
      <c r="L4676" s="181">
        <v>1580.7566251557121</v>
      </c>
      <c r="M4676" s="181">
        <v>1585.0027183721722</v>
      </c>
      <c r="N4676" s="181">
        <v>1589.4221133608726</v>
      </c>
      <c r="O4676" s="181">
        <v>1593.9199097407682</v>
      </c>
      <c r="P4676" s="181">
        <v>1598.4861568841063</v>
      </c>
      <c r="Q4676" s="181">
        <v>1603.1125698139688</v>
      </c>
      <c r="R4676" s="181">
        <v>1607.6886120563836</v>
      </c>
      <c r="S4676" s="181">
        <v>1612.1332769919984</v>
      </c>
      <c r="T4676" s="181">
        <v>1616.406538848672</v>
      </c>
      <c r="U4676" s="181">
        <v>1620.4813476024233</v>
      </c>
      <c r="V4676" s="181">
        <v>1624.3149428463139</v>
      </c>
      <c r="W4676" s="181">
        <v>1627.8646713941816</v>
      </c>
      <c r="X4676" s="181">
        <v>1631.087232155699</v>
      </c>
      <c r="Y4676" s="181">
        <v>1633.9207155432202</v>
      </c>
    </row>
    <row r="4677" spans="1:25" x14ac:dyDescent="0.25">
      <c r="A4677" s="178" t="s">
        <v>3452</v>
      </c>
      <c r="B4677" s="178" t="s">
        <v>4091</v>
      </c>
      <c r="C4677" s="178" t="s">
        <v>218</v>
      </c>
      <c r="D4677" s="178" t="s">
        <v>4092</v>
      </c>
      <c r="E4677" s="181">
        <v>5569.2481599843741</v>
      </c>
      <c r="F4677" s="181">
        <v>5553.6880627250912</v>
      </c>
      <c r="G4677" s="181">
        <v>5533.0912273847343</v>
      </c>
      <c r="H4677" s="181">
        <v>5511.9697138156707</v>
      </c>
      <c r="I4677" s="181">
        <v>5490.5268362928609</v>
      </c>
      <c r="J4677" s="182">
        <v>5468.6313976501688</v>
      </c>
      <c r="K4677" s="181">
        <v>5446.2095560674252</v>
      </c>
      <c r="L4677" s="181">
        <v>5423.236781060772</v>
      </c>
      <c r="M4677" s="181">
        <v>5399.4790649126162</v>
      </c>
      <c r="N4677" s="181">
        <v>5374.6989502080642</v>
      </c>
      <c r="O4677" s="181">
        <v>5348.7548948451267</v>
      </c>
      <c r="P4677" s="181">
        <v>5321.7377919058608</v>
      </c>
      <c r="Q4677" s="181">
        <v>5293.7135534210829</v>
      </c>
      <c r="R4677" s="181">
        <v>5264.4030975564283</v>
      </c>
      <c r="S4677" s="181">
        <v>5233.6758441321608</v>
      </c>
      <c r="T4677" s="181">
        <v>5201.3795485785367</v>
      </c>
      <c r="U4677" s="181">
        <v>5167.5685105336215</v>
      </c>
      <c r="V4677" s="181">
        <v>5132.3630613187643</v>
      </c>
      <c r="W4677" s="181">
        <v>5095.708066319442</v>
      </c>
      <c r="X4677" s="181">
        <v>5057.5527769877563</v>
      </c>
      <c r="Y4677" s="181">
        <v>5017.6592866841593</v>
      </c>
    </row>
    <row r="4678" spans="1:25" x14ac:dyDescent="0.25">
      <c r="A4678" s="178" t="s">
        <v>3452</v>
      </c>
      <c r="B4678" s="178" t="s">
        <v>4091</v>
      </c>
      <c r="C4678" s="178" t="s">
        <v>240</v>
      </c>
      <c r="D4678" s="178" t="s">
        <v>241</v>
      </c>
      <c r="E4678" s="181">
        <v>17209.057998727221</v>
      </c>
      <c r="F4678" s="181">
        <v>17380.564046770451</v>
      </c>
      <c r="G4678" s="181">
        <v>17538.185070946762</v>
      </c>
      <c r="H4678" s="181">
        <v>17695.813288873007</v>
      </c>
      <c r="I4678" s="181">
        <v>17854.057814252512</v>
      </c>
      <c r="J4678" s="182">
        <v>18012.458138278329</v>
      </c>
      <c r="K4678" s="181">
        <v>18170.721507361588</v>
      </c>
      <c r="L4678" s="181">
        <v>18328.707264500241</v>
      </c>
      <c r="M4678" s="181">
        <v>18485.551163199321</v>
      </c>
      <c r="N4678" s="181">
        <v>18640.332990062816</v>
      </c>
      <c r="O4678" s="181">
        <v>18792.423257250644</v>
      </c>
      <c r="P4678" s="181">
        <v>18941.989447674008</v>
      </c>
      <c r="Q4678" s="181">
        <v>19089.120876612069</v>
      </c>
      <c r="R4678" s="181">
        <v>19232.654174520358</v>
      </c>
      <c r="S4678" s="181">
        <v>19371.917360945903</v>
      </c>
      <c r="T4678" s="181">
        <v>19506.125766548535</v>
      </c>
      <c r="U4678" s="181">
        <v>19635.242678558159</v>
      </c>
      <c r="V4678" s="181">
        <v>19759.488977184108</v>
      </c>
      <c r="W4678" s="181">
        <v>19878.418121343977</v>
      </c>
      <c r="X4678" s="181">
        <v>19991.582360283843</v>
      </c>
      <c r="Y4678" s="181">
        <v>20097.766062889805</v>
      </c>
    </row>
    <row r="4679" spans="1:25" x14ac:dyDescent="0.25">
      <c r="A4679" s="178" t="s">
        <v>3452</v>
      </c>
      <c r="B4679" s="178" t="s">
        <v>4093</v>
      </c>
      <c r="C4679" s="178" t="s">
        <v>218</v>
      </c>
      <c r="D4679" s="178" t="s">
        <v>4094</v>
      </c>
      <c r="E4679" s="181">
        <v>2789.9458570749716</v>
      </c>
      <c r="F4679" s="181">
        <v>2778.4262135475483</v>
      </c>
      <c r="G4679" s="181">
        <v>2765.495061077112</v>
      </c>
      <c r="H4679" s="181">
        <v>2752.3614369760189</v>
      </c>
      <c r="I4679" s="181">
        <v>2738.9951485374922</v>
      </c>
      <c r="J4679" s="182">
        <v>2725.2892496048935</v>
      </c>
      <c r="K4679" s="181">
        <v>2711.2159809855989</v>
      </c>
      <c r="L4679" s="181">
        <v>2696.8047060590275</v>
      </c>
      <c r="M4679" s="181">
        <v>2682.0215372653715</v>
      </c>
      <c r="N4679" s="181">
        <v>2666.8224801879865</v>
      </c>
      <c r="O4679" s="181">
        <v>2651.1846394107988</v>
      </c>
      <c r="P4679" s="181">
        <v>2635.2267305025302</v>
      </c>
      <c r="Q4679" s="181">
        <v>2619.0786315254477</v>
      </c>
      <c r="R4679" s="181">
        <v>2602.7113355682936</v>
      </c>
      <c r="S4679" s="181">
        <v>2586.1101782002324</v>
      </c>
      <c r="T4679" s="181">
        <v>2569.243105180828</v>
      </c>
      <c r="U4679" s="181">
        <v>2552.127916800483</v>
      </c>
      <c r="V4679" s="181">
        <v>2534.7953710724214</v>
      </c>
      <c r="W4679" s="181">
        <v>2517.2425885846856</v>
      </c>
      <c r="X4679" s="181">
        <v>2499.4347357677057</v>
      </c>
      <c r="Y4679" s="181">
        <v>2481.2510888576135</v>
      </c>
    </row>
    <row r="4680" spans="1:25" x14ac:dyDescent="0.25">
      <c r="A4680" s="178" t="s">
        <v>3452</v>
      </c>
      <c r="B4680" s="178" t="s">
        <v>4093</v>
      </c>
      <c r="C4680" s="178" t="s">
        <v>475</v>
      </c>
      <c r="D4680" s="178" t="s">
        <v>4095</v>
      </c>
      <c r="E4680" s="181">
        <v>2862.0558519247434</v>
      </c>
      <c r="F4680" s="181">
        <v>2894.4970176277629</v>
      </c>
      <c r="G4680" s="181">
        <v>2925.7622710049568</v>
      </c>
      <c r="H4680" s="181">
        <v>2957.0830484933863</v>
      </c>
      <c r="I4680" s="181">
        <v>2988.4172158065585</v>
      </c>
      <c r="J4680" s="182">
        <v>3019.6351980057921</v>
      </c>
      <c r="K4680" s="181">
        <v>3050.6887535927503</v>
      </c>
      <c r="L4680" s="181">
        <v>3081.5923831111591</v>
      </c>
      <c r="M4680" s="181">
        <v>3112.2886213731913</v>
      </c>
      <c r="N4680" s="181">
        <v>3142.7050299435259</v>
      </c>
      <c r="O4680" s="181">
        <v>3172.7905066971543</v>
      </c>
      <c r="P4680" s="181">
        <v>3202.6635645718275</v>
      </c>
      <c r="Q4680" s="181">
        <v>3232.4646076780468</v>
      </c>
      <c r="R4680" s="181">
        <v>3262.1441954102334</v>
      </c>
      <c r="S4680" s="181">
        <v>3291.6684389024999</v>
      </c>
      <c r="T4680" s="181">
        <v>3320.9793023044699</v>
      </c>
      <c r="U4680" s="181">
        <v>3350.0810684842941</v>
      </c>
      <c r="V4680" s="181">
        <v>3378.996120766174</v>
      </c>
      <c r="W4680" s="181">
        <v>3407.7032463736173</v>
      </c>
      <c r="X4680" s="181">
        <v>3436.1364983744952</v>
      </c>
      <c r="Y4680" s="181">
        <v>3464.10646042085</v>
      </c>
    </row>
    <row r="4681" spans="1:25" x14ac:dyDescent="0.25">
      <c r="A4681" s="178" t="s">
        <v>3452</v>
      </c>
      <c r="B4681" s="178" t="s">
        <v>4093</v>
      </c>
      <c r="C4681" s="178" t="s">
        <v>240</v>
      </c>
      <c r="D4681" s="178" t="s">
        <v>241</v>
      </c>
      <c r="E4681" s="181">
        <v>618.52094173959142</v>
      </c>
      <c r="F4681" s="181">
        <v>615.9670782855685</v>
      </c>
      <c r="G4681" s="181">
        <v>613.1002883858614</v>
      </c>
      <c r="H4681" s="181">
        <v>610.18861125533158</v>
      </c>
      <c r="I4681" s="181">
        <v>607.22535327969899</v>
      </c>
      <c r="J4681" s="182">
        <v>604.18680488146367</v>
      </c>
      <c r="K4681" s="181">
        <v>601.06681194766315</v>
      </c>
      <c r="L4681" s="181">
        <v>597.87188423369093</v>
      </c>
      <c r="M4681" s="181">
        <v>594.59450898966611</v>
      </c>
      <c r="N4681" s="181">
        <v>591.22493281197148</v>
      </c>
      <c r="O4681" s="181">
        <v>587.75807986937707</v>
      </c>
      <c r="P4681" s="181">
        <v>584.22026897562569</v>
      </c>
      <c r="Q4681" s="181">
        <v>580.64029362905023</v>
      </c>
      <c r="R4681" s="181">
        <v>577.01172310196387</v>
      </c>
      <c r="S4681" s="181">
        <v>573.33130634289989</v>
      </c>
      <c r="T4681" s="181">
        <v>569.59193704227494</v>
      </c>
      <c r="U4681" s="181">
        <v>565.79756146032037</v>
      </c>
      <c r="V4681" s="181">
        <v>561.9549985377181</v>
      </c>
      <c r="W4681" s="181">
        <v>558.06360991921429</v>
      </c>
      <c r="X4681" s="181">
        <v>554.11567312797308</v>
      </c>
      <c r="Y4681" s="181">
        <v>550.08442414062495</v>
      </c>
    </row>
    <row r="4682" spans="1:25" x14ac:dyDescent="0.25">
      <c r="A4682" s="178" t="s">
        <v>3452</v>
      </c>
      <c r="B4682" s="178" t="s">
        <v>4096</v>
      </c>
      <c r="C4682" s="178" t="s">
        <v>218</v>
      </c>
      <c r="D4682" s="178" t="s">
        <v>4097</v>
      </c>
      <c r="E4682" s="181">
        <v>2725.7612027985024</v>
      </c>
      <c r="F4682" s="181">
        <v>2749.8995312884626</v>
      </c>
      <c r="G4682" s="181">
        <v>2770.9597426515911</v>
      </c>
      <c r="H4682" s="181">
        <v>2791.098964977321</v>
      </c>
      <c r="I4682" s="181">
        <v>2810.4246684243772</v>
      </c>
      <c r="J4682" s="182">
        <v>2828.9145445784925</v>
      </c>
      <c r="K4682" s="181">
        <v>2846.6201807025736</v>
      </c>
      <c r="L4682" s="181">
        <v>2863.6555902460805</v>
      </c>
      <c r="M4682" s="181">
        <v>2880.0288678031156</v>
      </c>
      <c r="N4682" s="181">
        <v>2895.7354886111261</v>
      </c>
      <c r="O4682" s="181">
        <v>2910.8016521666964</v>
      </c>
      <c r="P4682" s="181">
        <v>2925.3969557271571</v>
      </c>
      <c r="Q4682" s="181">
        <v>2939.6883866019825</v>
      </c>
      <c r="R4682" s="181">
        <v>2953.637357983363</v>
      </c>
      <c r="S4682" s="181">
        <v>2967.2456298732072</v>
      </c>
      <c r="T4682" s="181">
        <v>2980.5251305953161</v>
      </c>
      <c r="U4682" s="181">
        <v>2993.4389305407803</v>
      </c>
      <c r="V4682" s="181">
        <v>3005.9378478064054</v>
      </c>
      <c r="W4682" s="181">
        <v>3018.01628181358</v>
      </c>
      <c r="X4682" s="181">
        <v>3029.6428357927166</v>
      </c>
      <c r="Y4682" s="181">
        <v>3040.6906109706201</v>
      </c>
    </row>
    <row r="4683" spans="1:25" x14ac:dyDescent="0.25">
      <c r="A4683" s="178" t="s">
        <v>3452</v>
      </c>
      <c r="B4683" s="178" t="s">
        <v>4098</v>
      </c>
      <c r="C4683" s="178" t="s">
        <v>240</v>
      </c>
      <c r="D4683" s="178" t="s">
        <v>241</v>
      </c>
      <c r="E4683" s="181">
        <v>1483.2592190933435</v>
      </c>
      <c r="F4683" s="181">
        <v>1520.6787437098324</v>
      </c>
      <c r="G4683" s="181">
        <v>1550.4145843391925</v>
      </c>
      <c r="H4683" s="181">
        <v>1574.8713270694891</v>
      </c>
      <c r="I4683" s="181">
        <v>1595.2040611727068</v>
      </c>
      <c r="J4683" s="182">
        <v>1612.2797783684384</v>
      </c>
      <c r="K4683" s="181">
        <v>1626.7955750034655</v>
      </c>
      <c r="L4683" s="181">
        <v>1639.3194387394938</v>
      </c>
      <c r="M4683" s="181">
        <v>1650.2499456924522</v>
      </c>
      <c r="N4683" s="181">
        <v>1659.8752236959931</v>
      </c>
      <c r="O4683" s="181">
        <v>1668.4561707044052</v>
      </c>
      <c r="P4683" s="181">
        <v>1676.2850297148555</v>
      </c>
      <c r="Q4683" s="181">
        <v>1683.6214540195786</v>
      </c>
      <c r="R4683" s="181">
        <v>1690.5937614763477</v>
      </c>
      <c r="S4683" s="181">
        <v>1697.3437322021475</v>
      </c>
      <c r="T4683" s="181">
        <v>1703.9787135853571</v>
      </c>
      <c r="U4683" s="181">
        <v>1710.4726403640861</v>
      </c>
      <c r="V4683" s="181">
        <v>1716.7888644534848</v>
      </c>
      <c r="W4683" s="181">
        <v>1722.9989246545513</v>
      </c>
      <c r="X4683" s="181">
        <v>1729.151896131084</v>
      </c>
      <c r="Y4683" s="181">
        <v>1735.2181332640696</v>
      </c>
    </row>
    <row r="4684" spans="1:25" x14ac:dyDescent="0.25">
      <c r="A4684" s="178" t="s">
        <v>3452</v>
      </c>
      <c r="B4684" s="178" t="s">
        <v>4099</v>
      </c>
      <c r="C4684" s="178" t="s">
        <v>565</v>
      </c>
      <c r="D4684" s="178" t="s">
        <v>566</v>
      </c>
      <c r="E4684" s="181">
        <v>1324.2868137124919</v>
      </c>
      <c r="F4684" s="181">
        <v>1345.3466512025147</v>
      </c>
      <c r="G4684" s="181">
        <v>1360.8542385111189</v>
      </c>
      <c r="H4684" s="181">
        <v>1372.7692031299157</v>
      </c>
      <c r="I4684" s="181">
        <v>1382.0092060255072</v>
      </c>
      <c r="J4684" s="182">
        <v>1389.2417947506804</v>
      </c>
      <c r="K4684" s="181">
        <v>1394.9830937446832</v>
      </c>
      <c r="L4684" s="181">
        <v>1399.6241009336431</v>
      </c>
      <c r="M4684" s="181">
        <v>1403.4215147928294</v>
      </c>
      <c r="N4684" s="181">
        <v>1406.5251568505075</v>
      </c>
      <c r="O4684" s="181">
        <v>1409.071143856168</v>
      </c>
      <c r="P4684" s="181">
        <v>1411.1978853841026</v>
      </c>
      <c r="Q4684" s="181">
        <v>1412.9962447332682</v>
      </c>
      <c r="R4684" s="181">
        <v>1414.4447001989918</v>
      </c>
      <c r="S4684" s="181">
        <v>1415.540515330227</v>
      </c>
      <c r="T4684" s="181">
        <v>1416.3192189470201</v>
      </c>
      <c r="U4684" s="181">
        <v>1416.7880269671537</v>
      </c>
      <c r="V4684" s="181">
        <v>1416.9092712429933</v>
      </c>
      <c r="W4684" s="181">
        <v>1416.6707611291197</v>
      </c>
      <c r="X4684" s="181">
        <v>1416.063335506411</v>
      </c>
      <c r="Y4684" s="181">
        <v>1415.0840954365412</v>
      </c>
    </row>
    <row r="4685" spans="1:25" x14ac:dyDescent="0.25">
      <c r="A4685" s="178" t="s">
        <v>3452</v>
      </c>
      <c r="B4685" s="178" t="s">
        <v>4100</v>
      </c>
      <c r="C4685" s="178" t="s">
        <v>565</v>
      </c>
      <c r="D4685" s="178" t="s">
        <v>566</v>
      </c>
      <c r="E4685" s="181">
        <v>1314.1903041560129</v>
      </c>
      <c r="F4685" s="181">
        <v>1321.0719897907622</v>
      </c>
      <c r="G4685" s="181">
        <v>1325.1652404890542</v>
      </c>
      <c r="H4685" s="181">
        <v>1327.9608713873877</v>
      </c>
      <c r="I4685" s="181">
        <v>1329.9226944661275</v>
      </c>
      <c r="J4685" s="182">
        <v>1331.357800384561</v>
      </c>
      <c r="K4685" s="181">
        <v>1332.4977129225338</v>
      </c>
      <c r="L4685" s="181">
        <v>1333.5174867362177</v>
      </c>
      <c r="M4685" s="181">
        <v>1334.5054115977186</v>
      </c>
      <c r="N4685" s="181">
        <v>1335.5192942970589</v>
      </c>
      <c r="O4685" s="181">
        <v>1336.613913670677</v>
      </c>
      <c r="P4685" s="181">
        <v>1337.8672714330701</v>
      </c>
      <c r="Q4685" s="181">
        <v>1339.3418741878122</v>
      </c>
      <c r="R4685" s="181">
        <v>1341.0070732063018</v>
      </c>
      <c r="S4685" s="181">
        <v>1342.8332671532651</v>
      </c>
      <c r="T4685" s="181">
        <v>1344.6916986755361</v>
      </c>
      <c r="U4685" s="181">
        <v>1346.5220569386138</v>
      </c>
      <c r="V4685" s="181">
        <v>1348.3686266050436</v>
      </c>
      <c r="W4685" s="181">
        <v>1350.220115424094</v>
      </c>
      <c r="X4685" s="181">
        <v>1352.0356588942027</v>
      </c>
      <c r="Y4685" s="181">
        <v>1353.6191118073427</v>
      </c>
    </row>
    <row r="4686" spans="1:25" x14ac:dyDescent="0.25">
      <c r="A4686" s="178" t="s">
        <v>3452</v>
      </c>
      <c r="B4686" s="178" t="s">
        <v>4101</v>
      </c>
      <c r="C4686" s="178" t="s">
        <v>218</v>
      </c>
      <c r="D4686" s="178" t="s">
        <v>4102</v>
      </c>
      <c r="E4686" s="181">
        <v>14221.83848466702</v>
      </c>
      <c r="F4686" s="181">
        <v>14386.394515764585</v>
      </c>
      <c r="G4686" s="181">
        <v>14479.535078438083</v>
      </c>
      <c r="H4686" s="181">
        <v>14522.166763249628</v>
      </c>
      <c r="I4686" s="181">
        <v>14523.750708355763</v>
      </c>
      <c r="J4686" s="182">
        <v>14490.910596121435</v>
      </c>
      <c r="K4686" s="181">
        <v>14429.053627955398</v>
      </c>
      <c r="L4686" s="181">
        <v>14342.706787959267</v>
      </c>
      <c r="M4686" s="181">
        <v>14235.010964266221</v>
      </c>
      <c r="N4686" s="181">
        <v>14108.228459217406</v>
      </c>
      <c r="O4686" s="181">
        <v>13964.304239488847</v>
      </c>
      <c r="P4686" s="181">
        <v>13805.624817490405</v>
      </c>
      <c r="Q4686" s="181">
        <v>13634.272844005916</v>
      </c>
      <c r="R4686" s="181">
        <v>13451.238035088376</v>
      </c>
      <c r="S4686" s="181">
        <v>13257.697957627681</v>
      </c>
      <c r="T4686" s="181">
        <v>13055.055662173663</v>
      </c>
      <c r="U4686" s="181">
        <v>12844.113431022193</v>
      </c>
      <c r="V4686" s="181">
        <v>12625.273524903749</v>
      </c>
      <c r="W4686" s="181">
        <v>12399.35727761972</v>
      </c>
      <c r="X4686" s="181">
        <v>12167.178745985872</v>
      </c>
      <c r="Y4686" s="181">
        <v>11929.428510882719</v>
      </c>
    </row>
    <row r="4687" spans="1:25" x14ac:dyDescent="0.25">
      <c r="A4687" s="178" t="s">
        <v>3452</v>
      </c>
      <c r="B4687" s="178" t="s">
        <v>4101</v>
      </c>
      <c r="C4687" s="178" t="s">
        <v>530</v>
      </c>
      <c r="D4687" s="178" t="s">
        <v>320</v>
      </c>
      <c r="E4687" s="181">
        <v>14053.731646786795</v>
      </c>
      <c r="F4687" s="181">
        <v>14401.182271738453</v>
      </c>
      <c r="G4687" s="181">
        <v>14682.873795071877</v>
      </c>
      <c r="H4687" s="181">
        <v>14917.5717426345</v>
      </c>
      <c r="I4687" s="181">
        <v>15113.176993773433</v>
      </c>
      <c r="J4687" s="182">
        <v>15275.060065126572</v>
      </c>
      <c r="K4687" s="181">
        <v>15407.613095789065</v>
      </c>
      <c r="L4687" s="181">
        <v>15514.540014409284</v>
      </c>
      <c r="M4687" s="181">
        <v>15598.249285468901</v>
      </c>
      <c r="N4687" s="181">
        <v>15660.326111251767</v>
      </c>
      <c r="O4687" s="181">
        <v>15702.105359319658</v>
      </c>
      <c r="P4687" s="181">
        <v>15725.516504629675</v>
      </c>
      <c r="Q4687" s="181">
        <v>15732.259438829673</v>
      </c>
      <c r="R4687" s="181">
        <v>15722.863503539085</v>
      </c>
      <c r="S4687" s="181">
        <v>15698.12466355136</v>
      </c>
      <c r="T4687" s="181">
        <v>15659.166720668103</v>
      </c>
      <c r="U4687" s="181">
        <v>15606.45697947635</v>
      </c>
      <c r="V4687" s="181">
        <v>15540.008430999569</v>
      </c>
      <c r="W4687" s="181">
        <v>15460.370428290105</v>
      </c>
      <c r="X4687" s="181">
        <v>15368.124727888146</v>
      </c>
      <c r="Y4687" s="181">
        <v>15263.737702167009</v>
      </c>
    </row>
    <row r="4688" spans="1:25" x14ac:dyDescent="0.25">
      <c r="A4688" s="178" t="s">
        <v>3452</v>
      </c>
      <c r="B4688" s="178" t="s">
        <v>4101</v>
      </c>
      <c r="C4688" s="178" t="s">
        <v>240</v>
      </c>
      <c r="D4688" s="178" t="s">
        <v>241</v>
      </c>
      <c r="E4688" s="181">
        <v>6467.5285264464674</v>
      </c>
      <c r="F4688" s="181">
        <v>6868.7800796562415</v>
      </c>
      <c r="G4688" s="181">
        <v>7260.5078129364019</v>
      </c>
      <c r="H4688" s="181">
        <v>7650.0757844053242</v>
      </c>
      <c r="I4688" s="181">
        <v>8040.2529340332294</v>
      </c>
      <c r="J4688" s="182">
        <v>8432.8681297592193</v>
      </c>
      <c r="K4688" s="181">
        <v>8829.4913553750084</v>
      </c>
      <c r="L4688" s="181">
        <v>9231.5375262580401</v>
      </c>
      <c r="M4688" s="181">
        <v>9639.844709412544</v>
      </c>
      <c r="N4688" s="181">
        <v>10054.850114475679</v>
      </c>
      <c r="O4688" s="181">
        <v>10476.885800915043</v>
      </c>
      <c r="P4688" s="181">
        <v>10906.74092693184</v>
      </c>
      <c r="Q4688" s="181">
        <v>11345.156521009101</v>
      </c>
      <c r="R4688" s="181">
        <v>11792.10229597489</v>
      </c>
      <c r="S4688" s="181">
        <v>12247.735371526254</v>
      </c>
      <c r="T4688" s="181">
        <v>12712.491312850336</v>
      </c>
      <c r="U4688" s="181">
        <v>13186.309904324775</v>
      </c>
      <c r="V4688" s="181">
        <v>13668.707981079224</v>
      </c>
      <c r="W4688" s="181">
        <v>14159.603392689969</v>
      </c>
      <c r="X4688" s="181">
        <v>14658.927546371844</v>
      </c>
      <c r="Y4688" s="181">
        <v>15166.485290129449</v>
      </c>
    </row>
    <row r="4689" spans="1:25" x14ac:dyDescent="0.25">
      <c r="A4689" s="178" t="s">
        <v>3452</v>
      </c>
      <c r="B4689" s="178" t="s">
        <v>4103</v>
      </c>
      <c r="C4689" s="178" t="s">
        <v>565</v>
      </c>
      <c r="D4689" s="178" t="s">
        <v>566</v>
      </c>
      <c r="E4689" s="181">
        <v>3087.6094569947518</v>
      </c>
      <c r="F4689" s="181">
        <v>3043.9159061660948</v>
      </c>
      <c r="G4689" s="181">
        <v>3011.8513104340745</v>
      </c>
      <c r="H4689" s="181">
        <v>2990.6208974461347</v>
      </c>
      <c r="I4689" s="181">
        <v>2977.7650002920482</v>
      </c>
      <c r="J4689" s="182">
        <v>2971.4030512835275</v>
      </c>
      <c r="K4689" s="181">
        <v>2970.1630589031561</v>
      </c>
      <c r="L4689" s="181">
        <v>2973.0175257076762</v>
      </c>
      <c r="M4689" s="181">
        <v>2979.085372978499</v>
      </c>
      <c r="N4689" s="181">
        <v>2987.646493249691</v>
      </c>
      <c r="O4689" s="181">
        <v>2998.16701224182</v>
      </c>
      <c r="P4689" s="181">
        <v>3010.3108777663329</v>
      </c>
      <c r="Q4689" s="181">
        <v>3023.7986199486509</v>
      </c>
      <c r="R4689" s="181">
        <v>3038.2172885140603</v>
      </c>
      <c r="S4689" s="181">
        <v>3053.283350138357</v>
      </c>
      <c r="T4689" s="181">
        <v>3068.6178641023198</v>
      </c>
      <c r="U4689" s="181">
        <v>3083.9184918003903</v>
      </c>
      <c r="V4689" s="181">
        <v>3099.0603999031</v>
      </c>
      <c r="W4689" s="181">
        <v>3113.9042371635533</v>
      </c>
      <c r="X4689" s="181">
        <v>3128.3214605806438</v>
      </c>
      <c r="Y4689" s="181">
        <v>3141.9275181335529</v>
      </c>
    </row>
    <row r="4690" spans="1:25" x14ac:dyDescent="0.25">
      <c r="A4690" s="178" t="s">
        <v>3452</v>
      </c>
      <c r="B4690" s="178" t="s">
        <v>4104</v>
      </c>
      <c r="C4690" s="178" t="s">
        <v>565</v>
      </c>
      <c r="D4690" s="178" t="s">
        <v>566</v>
      </c>
      <c r="E4690" s="181">
        <v>3188.5260819566402</v>
      </c>
      <c r="F4690" s="181">
        <v>3170.8631360777526</v>
      </c>
      <c r="G4690" s="181">
        <v>3158.3521408254137</v>
      </c>
      <c r="H4690" s="181">
        <v>3151.5694963205178</v>
      </c>
      <c r="I4690" s="181">
        <v>3149.3453957096426</v>
      </c>
      <c r="J4690" s="182">
        <v>3150.6713507065983</v>
      </c>
      <c r="K4690" s="181">
        <v>3154.7635813278107</v>
      </c>
      <c r="L4690" s="181">
        <v>3161.0171430556411</v>
      </c>
      <c r="M4690" s="181">
        <v>3168.8591310184529</v>
      </c>
      <c r="N4690" s="181">
        <v>3177.7981900205768</v>
      </c>
      <c r="O4690" s="181">
        <v>3187.4759538277476</v>
      </c>
      <c r="P4690" s="181">
        <v>3197.7296477001855</v>
      </c>
      <c r="Q4690" s="181">
        <v>3208.4531131334952</v>
      </c>
      <c r="R4690" s="181">
        <v>3219.4342432196145</v>
      </c>
      <c r="S4690" s="181">
        <v>3230.6369572274652</v>
      </c>
      <c r="T4690" s="181">
        <v>3242.1570533959466</v>
      </c>
      <c r="U4690" s="181">
        <v>3253.7036637437477</v>
      </c>
      <c r="V4690" s="181">
        <v>3264.9237621432721</v>
      </c>
      <c r="W4690" s="181">
        <v>3275.8783290252927</v>
      </c>
      <c r="X4690" s="181">
        <v>3286.6818476670596</v>
      </c>
      <c r="Y4690" s="181">
        <v>3297.3977573816665</v>
      </c>
    </row>
    <row r="4691" spans="1:25" x14ac:dyDescent="0.25">
      <c r="A4691" s="178" t="s">
        <v>3452</v>
      </c>
      <c r="B4691" s="178" t="s">
        <v>4105</v>
      </c>
      <c r="C4691" s="178" t="s">
        <v>565</v>
      </c>
      <c r="D4691" s="178" t="s">
        <v>566</v>
      </c>
      <c r="E4691" s="181">
        <v>1535.2389100800879</v>
      </c>
      <c r="F4691" s="181">
        <v>1551.4435301295298</v>
      </c>
      <c r="G4691" s="181">
        <v>1564.3548259906136</v>
      </c>
      <c r="H4691" s="181">
        <v>1575.6355940429407</v>
      </c>
      <c r="I4691" s="181">
        <v>1585.7450413467011</v>
      </c>
      <c r="J4691" s="182">
        <v>1594.9650747140197</v>
      </c>
      <c r="K4691" s="181">
        <v>1603.503013016928</v>
      </c>
      <c r="L4691" s="181">
        <v>1611.5146305913295</v>
      </c>
      <c r="M4691" s="181">
        <v>1619.0458015844115</v>
      </c>
      <c r="N4691" s="181">
        <v>1626.1121186127339</v>
      </c>
      <c r="O4691" s="181">
        <v>1632.7232186065617</v>
      </c>
      <c r="P4691" s="181">
        <v>1638.9536367673165</v>
      </c>
      <c r="Q4691" s="181">
        <v>1644.864271059861</v>
      </c>
      <c r="R4691" s="181">
        <v>1650.4008997282422</v>
      </c>
      <c r="S4691" s="181">
        <v>1655.5530154835806</v>
      </c>
      <c r="T4691" s="181">
        <v>1660.4263670293203</v>
      </c>
      <c r="U4691" s="181">
        <v>1665.0346361578449</v>
      </c>
      <c r="V4691" s="181">
        <v>1669.2908738116216</v>
      </c>
      <c r="W4691" s="181">
        <v>1673.208076273088</v>
      </c>
      <c r="X4691" s="181">
        <v>1676.8117133549199</v>
      </c>
      <c r="Y4691" s="181">
        <v>1680.1956838998522</v>
      </c>
    </row>
    <row r="4692" spans="1:25" x14ac:dyDescent="0.25">
      <c r="A4692" s="178" t="s">
        <v>3452</v>
      </c>
      <c r="B4692" s="178" t="s">
        <v>4106</v>
      </c>
      <c r="C4692" s="178" t="s">
        <v>565</v>
      </c>
      <c r="D4692" s="178" t="s">
        <v>566</v>
      </c>
      <c r="E4692" s="181">
        <v>1737.4824946850367</v>
      </c>
      <c r="F4692" s="181">
        <v>1724.0855401871199</v>
      </c>
      <c r="G4692" s="181">
        <v>1710.9617279518307</v>
      </c>
      <c r="H4692" s="181">
        <v>1698.8965323370578</v>
      </c>
      <c r="I4692" s="181">
        <v>1687.7522316283778</v>
      </c>
      <c r="J4692" s="182">
        <v>1677.3884439784085</v>
      </c>
      <c r="K4692" s="181">
        <v>1667.7279176286531</v>
      </c>
      <c r="L4692" s="181">
        <v>1658.7355333957653</v>
      </c>
      <c r="M4692" s="181">
        <v>1650.3414191297938</v>
      </c>
      <c r="N4692" s="181">
        <v>1642.492909455626</v>
      </c>
      <c r="O4692" s="181">
        <v>1635.1637126433416</v>
      </c>
      <c r="P4692" s="181">
        <v>1628.4007416107704</v>
      </c>
      <c r="Q4692" s="181">
        <v>1622.2518876738006</v>
      </c>
      <c r="R4692" s="181">
        <v>1616.6789860801748</v>
      </c>
      <c r="S4692" s="181">
        <v>1611.7013104359407</v>
      </c>
      <c r="T4692" s="181">
        <v>1607.3645859021854</v>
      </c>
      <c r="U4692" s="181">
        <v>1603.5555396359171</v>
      </c>
      <c r="V4692" s="181">
        <v>1600.1381610228893</v>
      </c>
      <c r="W4692" s="181">
        <v>1597.1175222148961</v>
      </c>
      <c r="X4692" s="181">
        <v>1594.5128971274009</v>
      </c>
      <c r="Y4692" s="181">
        <v>1592.30552188447</v>
      </c>
    </row>
    <row r="4693" spans="1:25" x14ac:dyDescent="0.25">
      <c r="A4693" s="178" t="s">
        <v>3452</v>
      </c>
      <c r="B4693" s="178" t="s">
        <v>4107</v>
      </c>
      <c r="C4693" s="178" t="s">
        <v>218</v>
      </c>
      <c r="D4693" s="178" t="s">
        <v>4108</v>
      </c>
      <c r="E4693" s="181">
        <v>11180.746383931852</v>
      </c>
      <c r="F4693" s="181">
        <v>11270.38753533757</v>
      </c>
      <c r="G4693" s="181">
        <v>11363.48760439217</v>
      </c>
      <c r="H4693" s="181">
        <v>11464.316838639219</v>
      </c>
      <c r="I4693" s="181">
        <v>11570.802325302586</v>
      </c>
      <c r="J4693" s="182">
        <v>11680.784145813206</v>
      </c>
      <c r="K4693" s="181">
        <v>11792.775893000522</v>
      </c>
      <c r="L4693" s="181">
        <v>11905.837193272417</v>
      </c>
      <c r="M4693" s="181">
        <v>12018.890691895271</v>
      </c>
      <c r="N4693" s="181">
        <v>12130.910020179681</v>
      </c>
      <c r="O4693" s="181">
        <v>12241.136373427178</v>
      </c>
      <c r="P4693" s="181">
        <v>12349.63413426127</v>
      </c>
      <c r="Q4693" s="181">
        <v>12456.588111522184</v>
      </c>
      <c r="R4693" s="181">
        <v>12561.499620025528</v>
      </c>
      <c r="S4693" s="181">
        <v>12664.252239566384</v>
      </c>
      <c r="T4693" s="181">
        <v>12765.190154532449</v>
      </c>
      <c r="U4693" s="181">
        <v>12864.238660362655</v>
      </c>
      <c r="V4693" s="181">
        <v>12960.96729179966</v>
      </c>
      <c r="W4693" s="181">
        <v>13055.375350728711</v>
      </c>
      <c r="X4693" s="181">
        <v>13147.587336356481</v>
      </c>
      <c r="Y4693" s="181">
        <v>13237.70299288583</v>
      </c>
    </row>
    <row r="4694" spans="1:25" x14ac:dyDescent="0.25">
      <c r="A4694" s="178" t="s">
        <v>3452</v>
      </c>
      <c r="B4694" s="178" t="s">
        <v>4107</v>
      </c>
      <c r="C4694" s="178" t="s">
        <v>240</v>
      </c>
      <c r="D4694" s="178" t="s">
        <v>241</v>
      </c>
      <c r="E4694" s="181">
        <v>8374.873656779102</v>
      </c>
      <c r="F4694" s="181">
        <v>8346.3431144523984</v>
      </c>
      <c r="G4694" s="181">
        <v>8319.9838675424526</v>
      </c>
      <c r="H4694" s="181">
        <v>8298.8133261158018</v>
      </c>
      <c r="I4694" s="181">
        <v>8281.1711014504126</v>
      </c>
      <c r="J4694" s="182">
        <v>8265.4065890607089</v>
      </c>
      <c r="K4694" s="181">
        <v>8250.4124117532338</v>
      </c>
      <c r="L4694" s="181">
        <v>8235.5075191540418</v>
      </c>
      <c r="M4694" s="181">
        <v>8219.9473211986588</v>
      </c>
      <c r="N4694" s="181">
        <v>8203.0551778595236</v>
      </c>
      <c r="O4694" s="181">
        <v>8184.364262584234</v>
      </c>
      <c r="P4694" s="181">
        <v>8163.973875173343</v>
      </c>
      <c r="Q4694" s="181">
        <v>8142.0588271829774</v>
      </c>
      <c r="R4694" s="181">
        <v>8118.3455380627456</v>
      </c>
      <c r="S4694" s="181">
        <v>8092.818081467407</v>
      </c>
      <c r="T4694" s="181">
        <v>8065.7535670487541</v>
      </c>
      <c r="U4694" s="181">
        <v>8037.1562666373502</v>
      </c>
      <c r="V4694" s="181">
        <v>8006.8115999363699</v>
      </c>
      <c r="W4694" s="181">
        <v>7974.7782416526952</v>
      </c>
      <c r="X4694" s="181">
        <v>7941.1891363580735</v>
      </c>
      <c r="Y4694" s="181">
        <v>7906.1577377713438</v>
      </c>
    </row>
    <row r="4695" spans="1:25" x14ac:dyDescent="0.25">
      <c r="A4695" s="178" t="s">
        <v>4109</v>
      </c>
      <c r="B4695" s="178" t="s">
        <v>217</v>
      </c>
      <c r="C4695" s="178" t="s">
        <v>218</v>
      </c>
      <c r="D4695" s="178" t="s">
        <v>4110</v>
      </c>
      <c r="E4695" s="181">
        <v>21257.619109097515</v>
      </c>
      <c r="F4695" s="181">
        <v>21722.525624545178</v>
      </c>
      <c r="G4695" s="181">
        <v>22159.948635719062</v>
      </c>
      <c r="H4695" s="181">
        <v>22582.658997098362</v>
      </c>
      <c r="I4695" s="181">
        <v>22993.910632245752</v>
      </c>
      <c r="J4695" s="182">
        <v>23395.683673353957</v>
      </c>
      <c r="K4695" s="181">
        <v>23789.067147174745</v>
      </c>
      <c r="L4695" s="181">
        <v>24175.074815854055</v>
      </c>
      <c r="M4695" s="181">
        <v>24554.245286839941</v>
      </c>
      <c r="N4695" s="181">
        <v>24926.881210197404</v>
      </c>
      <c r="O4695" s="181">
        <v>25292.98761762377</v>
      </c>
      <c r="P4695" s="181">
        <v>25653.666937885708</v>
      </c>
      <c r="Q4695" s="181">
        <v>26009.908944791736</v>
      </c>
      <c r="R4695" s="181">
        <v>26361.239662418979</v>
      </c>
      <c r="S4695" s="181">
        <v>26707.614849196205</v>
      </c>
      <c r="T4695" s="181">
        <v>27048.96840525357</v>
      </c>
      <c r="U4695" s="181">
        <v>27383.36842316185</v>
      </c>
      <c r="V4695" s="181">
        <v>27708.903342488513</v>
      </c>
      <c r="W4695" s="181">
        <v>28025.584680785301</v>
      </c>
      <c r="X4695" s="181">
        <v>28333.298036740784</v>
      </c>
      <c r="Y4695" s="181">
        <v>28630.932896095863</v>
      </c>
    </row>
    <row r="4696" spans="1:25" x14ac:dyDescent="0.25">
      <c r="A4696" s="178" t="s">
        <v>4109</v>
      </c>
      <c r="B4696" s="178" t="s">
        <v>217</v>
      </c>
      <c r="C4696" s="178" t="s">
        <v>503</v>
      </c>
      <c r="D4696" s="178" t="s">
        <v>4111</v>
      </c>
      <c r="E4696" s="181">
        <v>6523.6903072941332</v>
      </c>
      <c r="F4696" s="181">
        <v>6443.8165307180479</v>
      </c>
      <c r="G4696" s="181">
        <v>6354.1246674437416</v>
      </c>
      <c r="H4696" s="181">
        <v>6259.1620008152686</v>
      </c>
      <c r="I4696" s="181">
        <v>6160.3883121247181</v>
      </c>
      <c r="J4696" s="182">
        <v>6058.7791669614335</v>
      </c>
      <c r="K4696" s="181">
        <v>5954.9885173858456</v>
      </c>
      <c r="L4696" s="181">
        <v>5849.5906641452693</v>
      </c>
      <c r="M4696" s="181">
        <v>5742.9941423310502</v>
      </c>
      <c r="N4696" s="181">
        <v>5635.5182557044618</v>
      </c>
      <c r="O4696" s="181">
        <v>5527.3909342896977</v>
      </c>
      <c r="P4696" s="181">
        <v>5419.0559630925964</v>
      </c>
      <c r="Q4696" s="181">
        <v>5310.8880813320948</v>
      </c>
      <c r="R4696" s="181">
        <v>5202.9335669072334</v>
      </c>
      <c r="S4696" s="181">
        <v>5095.3226433297423</v>
      </c>
      <c r="T4696" s="181">
        <v>4988.1720539437802</v>
      </c>
      <c r="U4696" s="181">
        <v>4881.2575328328685</v>
      </c>
      <c r="V4696" s="181">
        <v>4774.3947414975801</v>
      </c>
      <c r="W4696" s="181">
        <v>4667.7522909322315</v>
      </c>
      <c r="X4696" s="181">
        <v>4561.4653742742421</v>
      </c>
      <c r="Y4696" s="181">
        <v>4455.5044852763713</v>
      </c>
    </row>
    <row r="4697" spans="1:25" x14ac:dyDescent="0.25">
      <c r="A4697" s="178" t="s">
        <v>4109</v>
      </c>
      <c r="B4697" s="178" t="s">
        <v>217</v>
      </c>
      <c r="C4697" s="178" t="s">
        <v>530</v>
      </c>
      <c r="D4697" s="178" t="s">
        <v>4112</v>
      </c>
      <c r="E4697" s="181">
        <v>6261.5641432570847</v>
      </c>
      <c r="F4697" s="181">
        <v>6304.8291100512961</v>
      </c>
      <c r="G4697" s="181">
        <v>6337.625021559139</v>
      </c>
      <c r="H4697" s="181">
        <v>6363.9631426627629</v>
      </c>
      <c r="I4697" s="181">
        <v>6384.9897881046963</v>
      </c>
      <c r="J4697" s="182">
        <v>6401.4432163781285</v>
      </c>
      <c r="K4697" s="181">
        <v>6413.7844101420715</v>
      </c>
      <c r="L4697" s="181">
        <v>6422.4326862914986</v>
      </c>
      <c r="M4697" s="181">
        <v>6427.663211456661</v>
      </c>
      <c r="N4697" s="181">
        <v>6429.6784751662717</v>
      </c>
      <c r="O4697" s="181">
        <v>6428.5974568033471</v>
      </c>
      <c r="P4697" s="181">
        <v>6424.8107790682252</v>
      </c>
      <c r="Q4697" s="181">
        <v>6418.6620499164164</v>
      </c>
      <c r="R4697" s="181">
        <v>6410.122020722566</v>
      </c>
      <c r="S4697" s="181">
        <v>6399.268911919763</v>
      </c>
      <c r="T4697" s="181">
        <v>6386.1740598864626</v>
      </c>
      <c r="U4697" s="181">
        <v>6370.4733485482602</v>
      </c>
      <c r="V4697" s="181">
        <v>6351.8313738548659</v>
      </c>
      <c r="W4697" s="181">
        <v>6330.369976526581</v>
      </c>
      <c r="X4697" s="181">
        <v>6306.179522458162</v>
      </c>
      <c r="Y4697" s="181">
        <v>6279.1301924764011</v>
      </c>
    </row>
    <row r="4698" spans="1:25" x14ac:dyDescent="0.25">
      <c r="A4698" s="178" t="s">
        <v>4109</v>
      </c>
      <c r="B4698" s="178" t="s">
        <v>217</v>
      </c>
      <c r="C4698" s="178" t="s">
        <v>244</v>
      </c>
      <c r="D4698" s="178" t="s">
        <v>4113</v>
      </c>
      <c r="E4698" s="181">
        <v>4885.9097785045133</v>
      </c>
      <c r="F4698" s="181">
        <v>4978.4463522238557</v>
      </c>
      <c r="G4698" s="181">
        <v>5064.1312620097497</v>
      </c>
      <c r="H4698" s="181">
        <v>5145.931165534229</v>
      </c>
      <c r="I4698" s="181">
        <v>5224.6166047523748</v>
      </c>
      <c r="J4698" s="182">
        <v>5300.6608680181535</v>
      </c>
      <c r="K4698" s="181">
        <v>5374.3306449535748</v>
      </c>
      <c r="L4698" s="181">
        <v>5445.8727336641614</v>
      </c>
      <c r="M4698" s="181">
        <v>5515.4244805098924</v>
      </c>
      <c r="N4698" s="181">
        <v>5583.0689047274782</v>
      </c>
      <c r="O4698" s="181">
        <v>5648.8216955512644</v>
      </c>
      <c r="P4698" s="181">
        <v>5712.9428342467281</v>
      </c>
      <c r="Q4698" s="181">
        <v>5775.6643905151068</v>
      </c>
      <c r="R4698" s="181">
        <v>5836.8917430821348</v>
      </c>
      <c r="S4698" s="181">
        <v>5896.626297439263</v>
      </c>
      <c r="T4698" s="181">
        <v>5954.8646982563214</v>
      </c>
      <c r="U4698" s="181">
        <v>6011.1941143192234</v>
      </c>
      <c r="V4698" s="181">
        <v>6065.2109718359807</v>
      </c>
      <c r="W4698" s="181">
        <v>6116.9361509321488</v>
      </c>
      <c r="X4698" s="181">
        <v>6166.3629960549533</v>
      </c>
      <c r="Y4698" s="181">
        <v>6213.2688666815638</v>
      </c>
    </row>
    <row r="4699" spans="1:25" x14ac:dyDescent="0.25">
      <c r="A4699" s="178" t="s">
        <v>4109</v>
      </c>
      <c r="B4699" s="178" t="s">
        <v>217</v>
      </c>
      <c r="C4699" s="178" t="s">
        <v>703</v>
      </c>
      <c r="D4699" s="178" t="s">
        <v>4114</v>
      </c>
      <c r="E4699" s="181">
        <v>4088.3553646708597</v>
      </c>
      <c r="F4699" s="181">
        <v>4098.788749472842</v>
      </c>
      <c r="G4699" s="181">
        <v>4102.2787460709424</v>
      </c>
      <c r="H4699" s="181">
        <v>4101.4997974976577</v>
      </c>
      <c r="I4699" s="181">
        <v>4097.2423891431999</v>
      </c>
      <c r="J4699" s="182">
        <v>4090.0230833940395</v>
      </c>
      <c r="K4699" s="181">
        <v>4080.1734992237361</v>
      </c>
      <c r="L4699" s="181">
        <v>4067.9934565067333</v>
      </c>
      <c r="M4699" s="181">
        <v>4053.6869712558537</v>
      </c>
      <c r="N4699" s="181">
        <v>4037.4091550519288</v>
      </c>
      <c r="O4699" s="181">
        <v>4019.2604639693404</v>
      </c>
      <c r="P4699" s="181">
        <v>3999.5089405165168</v>
      </c>
      <c r="Q4699" s="181">
        <v>3978.3890607461203</v>
      </c>
      <c r="R4699" s="181">
        <v>3955.9013239972451</v>
      </c>
      <c r="S4699" s="181">
        <v>3932.1124154625945</v>
      </c>
      <c r="T4699" s="181">
        <v>3907.0838134218297</v>
      </c>
      <c r="U4699" s="181">
        <v>3880.6108256342759</v>
      </c>
      <c r="V4699" s="181">
        <v>3852.5098633113689</v>
      </c>
      <c r="W4699" s="181">
        <v>3822.8768124941571</v>
      </c>
      <c r="X4699" s="181">
        <v>3791.7871642839859</v>
      </c>
      <c r="Y4699" s="181">
        <v>3759.1834627013204</v>
      </c>
    </row>
    <row r="4700" spans="1:25" x14ac:dyDescent="0.25">
      <c r="A4700" s="178" t="s">
        <v>4109</v>
      </c>
      <c r="B4700" s="178" t="s">
        <v>217</v>
      </c>
      <c r="C4700" s="178" t="s">
        <v>972</v>
      </c>
      <c r="D4700" s="178" t="s">
        <v>4115</v>
      </c>
      <c r="E4700" s="181">
        <v>8363.6534199727921</v>
      </c>
      <c r="F4700" s="181">
        <v>8570.6929814541181</v>
      </c>
      <c r="G4700" s="181">
        <v>8767.9604581357198</v>
      </c>
      <c r="H4700" s="181">
        <v>8960.4356034791363</v>
      </c>
      <c r="I4700" s="181">
        <v>9149.3680597916809</v>
      </c>
      <c r="J4700" s="182">
        <v>9335.513548457242</v>
      </c>
      <c r="K4700" s="181">
        <v>9519.2799310797</v>
      </c>
      <c r="L4700" s="181">
        <v>9701.0496218210883</v>
      </c>
      <c r="M4700" s="181">
        <v>9881.0182729230492</v>
      </c>
      <c r="N4700" s="181">
        <v>10059.28863616972</v>
      </c>
      <c r="O4700" s="181">
        <v>10235.84428193468</v>
      </c>
      <c r="P4700" s="181">
        <v>10411.114052199853</v>
      </c>
      <c r="Q4700" s="181">
        <v>10585.485880337163</v>
      </c>
      <c r="R4700" s="181">
        <v>10758.754759767658</v>
      </c>
      <c r="S4700" s="181">
        <v>10930.88930878899</v>
      </c>
      <c r="T4700" s="181">
        <v>11101.848887702556</v>
      </c>
      <c r="U4700" s="181">
        <v>11270.824512270807</v>
      </c>
      <c r="V4700" s="181">
        <v>11437.006533068403</v>
      </c>
      <c r="W4700" s="181">
        <v>11600.372270161182</v>
      </c>
      <c r="X4700" s="181">
        <v>11760.846668026739</v>
      </c>
      <c r="Y4700" s="181">
        <v>11917.939329627849</v>
      </c>
    </row>
    <row r="4701" spans="1:25" x14ac:dyDescent="0.25">
      <c r="A4701" s="178" t="s">
        <v>4109</v>
      </c>
      <c r="B4701" s="178" t="s">
        <v>217</v>
      </c>
      <c r="C4701" s="178" t="s">
        <v>797</v>
      </c>
      <c r="D4701" s="178" t="s">
        <v>4116</v>
      </c>
      <c r="E4701" s="181">
        <v>2539.9822096613193</v>
      </c>
      <c r="F4701" s="181">
        <v>2572.5834056074705</v>
      </c>
      <c r="G4701" s="181">
        <v>2601.183480222478</v>
      </c>
      <c r="H4701" s="181">
        <v>2627.3649774679675</v>
      </c>
      <c r="I4701" s="181">
        <v>2651.5587923152698</v>
      </c>
      <c r="J4701" s="182">
        <v>2674.0360308259537</v>
      </c>
      <c r="K4701" s="181">
        <v>2694.958105707814</v>
      </c>
      <c r="L4701" s="181">
        <v>2714.4729923072737</v>
      </c>
      <c r="M4701" s="181">
        <v>2732.6712032019568</v>
      </c>
      <c r="N4701" s="181">
        <v>2749.6146079272016</v>
      </c>
      <c r="O4701" s="181">
        <v>2765.3308958913376</v>
      </c>
      <c r="P4701" s="181">
        <v>2779.9662186007085</v>
      </c>
      <c r="Q4701" s="181">
        <v>2793.649970817748</v>
      </c>
      <c r="R4701" s="181">
        <v>2806.3515907357373</v>
      </c>
      <c r="S4701" s="181">
        <v>2818.0873303194444</v>
      </c>
      <c r="T4701" s="181">
        <v>2828.8709865874816</v>
      </c>
      <c r="U4701" s="181">
        <v>2838.5228623735311</v>
      </c>
      <c r="V4701" s="181">
        <v>2846.8721031715236</v>
      </c>
      <c r="W4701" s="181">
        <v>2853.9502149868385</v>
      </c>
      <c r="X4701" s="181">
        <v>2859.7754471748549</v>
      </c>
      <c r="Y4701" s="181">
        <v>2864.2663073529257</v>
      </c>
    </row>
    <row r="4702" spans="1:25" x14ac:dyDescent="0.25">
      <c r="A4702" s="178" t="s">
        <v>4109</v>
      </c>
      <c r="B4702" s="178" t="s">
        <v>217</v>
      </c>
      <c r="C4702" s="178" t="s">
        <v>264</v>
      </c>
      <c r="D4702" s="178" t="s">
        <v>4117</v>
      </c>
      <c r="E4702" s="181">
        <v>2864.0839396141032</v>
      </c>
      <c r="F4702" s="181">
        <v>2935.6730515331164</v>
      </c>
      <c r="G4702" s="181">
        <v>3003.9476820601158</v>
      </c>
      <c r="H4702" s="181">
        <v>3070.6119726175043</v>
      </c>
      <c r="I4702" s="181">
        <v>3136.0931117999476</v>
      </c>
      <c r="J4702" s="182">
        <v>3200.6493511204885</v>
      </c>
      <c r="K4702" s="181">
        <v>3264.4198946363631</v>
      </c>
      <c r="L4702" s="181">
        <v>3327.5353488792207</v>
      </c>
      <c r="M4702" s="181">
        <v>3390.0623675572656</v>
      </c>
      <c r="N4702" s="181">
        <v>3452.0357866904155</v>
      </c>
      <c r="O4702" s="181">
        <v>3513.4495662655881</v>
      </c>
      <c r="P4702" s="181">
        <v>3574.4505359982909</v>
      </c>
      <c r="Q4702" s="181">
        <v>3635.171615330547</v>
      </c>
      <c r="R4702" s="181">
        <v>3695.5421788637814</v>
      </c>
      <c r="S4702" s="181">
        <v>3755.5511876207029</v>
      </c>
      <c r="T4702" s="181">
        <v>3815.1844108291866</v>
      </c>
      <c r="U4702" s="181">
        <v>3874.1634984658431</v>
      </c>
      <c r="V4702" s="181">
        <v>3932.209610318625</v>
      </c>
      <c r="W4702" s="181">
        <v>3989.3142794815626</v>
      </c>
      <c r="X4702" s="181">
        <v>4045.4510154485961</v>
      </c>
      <c r="Y4702" s="181">
        <v>4100.450401976871</v>
      </c>
    </row>
    <row r="4703" spans="1:25" x14ac:dyDescent="0.25">
      <c r="A4703" s="178" t="s">
        <v>4109</v>
      </c>
      <c r="B4703" s="178" t="s">
        <v>217</v>
      </c>
      <c r="C4703" s="178" t="s">
        <v>240</v>
      </c>
      <c r="D4703" s="178" t="s">
        <v>241</v>
      </c>
      <c r="E4703" s="181">
        <v>4533.3602478035227</v>
      </c>
      <c r="F4703" s="181">
        <v>4678.7051465207314</v>
      </c>
      <c r="G4703" s="181">
        <v>4822.3682535579792</v>
      </c>
      <c r="H4703" s="181">
        <v>4967.1590457026932</v>
      </c>
      <c r="I4703" s="181">
        <v>5113.8828430065732</v>
      </c>
      <c r="J4703" s="182">
        <v>5263.0872198460229</v>
      </c>
      <c r="K4703" s="181">
        <v>5415.1356372486116</v>
      </c>
      <c r="L4703" s="181">
        <v>5570.3852139904684</v>
      </c>
      <c r="M4703" s="181">
        <v>5729.0935705182146</v>
      </c>
      <c r="N4703" s="181">
        <v>5891.4693738496826</v>
      </c>
      <c r="O4703" s="181">
        <v>6057.6545168565845</v>
      </c>
      <c r="P4703" s="181">
        <v>6228.0583098863544</v>
      </c>
      <c r="Q4703" s="181">
        <v>6403.078291312745</v>
      </c>
      <c r="R4703" s="181">
        <v>6582.7623122044515</v>
      </c>
      <c r="S4703" s="181">
        <v>6767.2628297547708</v>
      </c>
      <c r="T4703" s="181">
        <v>6956.7283631029159</v>
      </c>
      <c r="U4703" s="181">
        <v>7150.8215334651713</v>
      </c>
      <c r="V4703" s="181">
        <v>7349.1811237043275</v>
      </c>
      <c r="W4703" s="181">
        <v>7551.9324482338798</v>
      </c>
      <c r="X4703" s="181">
        <v>7759.1655361577905</v>
      </c>
      <c r="Y4703" s="181">
        <v>7970.6899518971095</v>
      </c>
    </row>
    <row r="4704" spans="1:25" x14ac:dyDescent="0.25">
      <c r="A4704" s="178" t="s">
        <v>4109</v>
      </c>
      <c r="B4704" s="178" t="s">
        <v>242</v>
      </c>
      <c r="C4704" s="178" t="s">
        <v>218</v>
      </c>
      <c r="D4704" s="178" t="s">
        <v>4118</v>
      </c>
      <c r="E4704" s="181">
        <v>3395.9097032833311</v>
      </c>
      <c r="F4704" s="181">
        <v>3440.2899575517604</v>
      </c>
      <c r="G4704" s="181">
        <v>3481.5767607435305</v>
      </c>
      <c r="H4704" s="181">
        <v>3521.4537509670608</v>
      </c>
      <c r="I4704" s="181">
        <v>3560.2457367062689</v>
      </c>
      <c r="J4704" s="182">
        <v>3598.1546370160277</v>
      </c>
      <c r="K4704" s="181">
        <v>3635.3233976711658</v>
      </c>
      <c r="L4704" s="181">
        <v>3671.878421754438</v>
      </c>
      <c r="M4704" s="181">
        <v>3707.885960866789</v>
      </c>
      <c r="N4704" s="181">
        <v>3743.4008283136618</v>
      </c>
      <c r="O4704" s="181">
        <v>3778.4607006396818</v>
      </c>
      <c r="P4704" s="181">
        <v>3813.2460502735621</v>
      </c>
      <c r="Q4704" s="181">
        <v>3847.8996539319201</v>
      </c>
      <c r="R4704" s="181">
        <v>3882.341978114534</v>
      </c>
      <c r="S4704" s="181">
        <v>3916.5473562803791</v>
      </c>
      <c r="T4704" s="181">
        <v>3950.5712750758507</v>
      </c>
      <c r="U4704" s="181">
        <v>3984.3787461250231</v>
      </c>
      <c r="V4704" s="181">
        <v>4017.8560235982627</v>
      </c>
      <c r="W4704" s="181">
        <v>4050.9632014933627</v>
      </c>
      <c r="X4704" s="181">
        <v>4083.6326488749519</v>
      </c>
      <c r="Y4704" s="181">
        <v>4115.7427269530936</v>
      </c>
    </row>
    <row r="4705" spans="1:25" x14ac:dyDescent="0.25">
      <c r="A4705" s="178" t="s">
        <v>4109</v>
      </c>
      <c r="B4705" s="178" t="s">
        <v>242</v>
      </c>
      <c r="C4705" s="178" t="s">
        <v>240</v>
      </c>
      <c r="D4705" s="178" t="s">
        <v>241</v>
      </c>
      <c r="E4705" s="181">
        <v>5636.885915593215</v>
      </c>
      <c r="F4705" s="181">
        <v>5668.9516689684233</v>
      </c>
      <c r="G4705" s="181">
        <v>5695.1907798958446</v>
      </c>
      <c r="H4705" s="181">
        <v>5718.4573495103032</v>
      </c>
      <c r="I4705" s="181">
        <v>5739.3335842644128</v>
      </c>
      <c r="J4705" s="182">
        <v>5758.1889530873605</v>
      </c>
      <c r="K4705" s="181">
        <v>5775.289179311083</v>
      </c>
      <c r="L4705" s="181">
        <v>5790.866748978272</v>
      </c>
      <c r="M4705" s="181">
        <v>5805.0537141128416</v>
      </c>
      <c r="N4705" s="181">
        <v>5817.9609436459614</v>
      </c>
      <c r="O4705" s="181">
        <v>5829.670038468581</v>
      </c>
      <c r="P4705" s="181">
        <v>5840.4793012371611</v>
      </c>
      <c r="Q4705" s="181">
        <v>5850.6213720525211</v>
      </c>
      <c r="R4705" s="181">
        <v>5859.9868100553776</v>
      </c>
      <c r="S4705" s="181">
        <v>5868.5502569894134</v>
      </c>
      <c r="T4705" s="181">
        <v>5876.4080226955211</v>
      </c>
      <c r="U4705" s="181">
        <v>5883.5202353132699</v>
      </c>
      <c r="V4705" s="181">
        <v>5889.7329300789552</v>
      </c>
      <c r="W4705" s="181">
        <v>5895.0042899625296</v>
      </c>
      <c r="X4705" s="181">
        <v>5899.2539236593248</v>
      </c>
      <c r="Y4705" s="181">
        <v>5902.3266041485467</v>
      </c>
    </row>
    <row r="4706" spans="1:25" x14ac:dyDescent="0.25">
      <c r="A4706" s="178" t="s">
        <v>4109</v>
      </c>
      <c r="B4706" s="178" t="s">
        <v>250</v>
      </c>
      <c r="C4706" s="178" t="s">
        <v>218</v>
      </c>
      <c r="D4706" s="178" t="s">
        <v>4119</v>
      </c>
      <c r="E4706" s="181">
        <v>16538.327589413162</v>
      </c>
      <c r="F4706" s="181">
        <v>16714.913931552644</v>
      </c>
      <c r="G4706" s="181">
        <v>16887.775525468976</v>
      </c>
      <c r="H4706" s="181">
        <v>17062.175965431379</v>
      </c>
      <c r="I4706" s="181">
        <v>17237.154074183716</v>
      </c>
      <c r="J4706" s="182">
        <v>17411.599695740024</v>
      </c>
      <c r="K4706" s="181">
        <v>17584.366121332827</v>
      </c>
      <c r="L4706" s="181">
        <v>17754.505639256313</v>
      </c>
      <c r="M4706" s="181">
        <v>17921.042755769915</v>
      </c>
      <c r="N4706" s="181">
        <v>18083.142847888019</v>
      </c>
      <c r="O4706" s="181">
        <v>18240.046310288584</v>
      </c>
      <c r="P4706" s="181">
        <v>18391.878762970147</v>
      </c>
      <c r="Q4706" s="181">
        <v>18538.776449459248</v>
      </c>
      <c r="R4706" s="181">
        <v>18680.014633185812</v>
      </c>
      <c r="S4706" s="181">
        <v>18815.376194021828</v>
      </c>
      <c r="T4706" s="181">
        <v>18945.026790554053</v>
      </c>
      <c r="U4706" s="181">
        <v>19068.781374002432</v>
      </c>
      <c r="V4706" s="181">
        <v>19186.205593837072</v>
      </c>
      <c r="W4706" s="181">
        <v>19297.25876309361</v>
      </c>
      <c r="X4706" s="181">
        <v>19401.923940339708</v>
      </c>
      <c r="Y4706" s="181">
        <v>19499.845257663648</v>
      </c>
    </row>
    <row r="4707" spans="1:25" x14ac:dyDescent="0.25">
      <c r="A4707" s="178" t="s">
        <v>4109</v>
      </c>
      <c r="B4707" s="178" t="s">
        <v>250</v>
      </c>
      <c r="C4707" s="178" t="s">
        <v>560</v>
      </c>
      <c r="D4707" s="178" t="s">
        <v>4120</v>
      </c>
      <c r="E4707" s="181">
        <v>1670.3639872302372</v>
      </c>
      <c r="F4707" s="181">
        <v>1722.2379816995881</v>
      </c>
      <c r="G4707" s="181">
        <v>1775.1332381207881</v>
      </c>
      <c r="H4707" s="181">
        <v>1829.6263869543898</v>
      </c>
      <c r="I4707" s="181">
        <v>1885.6585394055044</v>
      </c>
      <c r="J4707" s="182">
        <v>1943.1469831383056</v>
      </c>
      <c r="K4707" s="181">
        <v>2001.9959127359596</v>
      </c>
      <c r="L4707" s="181">
        <v>2062.1228913066325</v>
      </c>
      <c r="M4707" s="181">
        <v>2123.4337962027707</v>
      </c>
      <c r="N4707" s="181">
        <v>2185.8424326690038</v>
      </c>
      <c r="O4707" s="181">
        <v>2249.2636576900991</v>
      </c>
      <c r="P4707" s="181">
        <v>2313.7158153597593</v>
      </c>
      <c r="Q4707" s="181">
        <v>2379.2193180005779</v>
      </c>
      <c r="R4707" s="181">
        <v>2445.6827038118199</v>
      </c>
      <c r="S4707" s="181">
        <v>2513.0741112576152</v>
      </c>
      <c r="T4707" s="181">
        <v>2581.4106897196834</v>
      </c>
      <c r="U4707" s="181">
        <v>2650.661743823694</v>
      </c>
      <c r="V4707" s="181">
        <v>2720.7582495018705</v>
      </c>
      <c r="W4707" s="181">
        <v>2791.6821606955086</v>
      </c>
      <c r="X4707" s="181">
        <v>2863.4172620747104</v>
      </c>
      <c r="Y4707" s="181">
        <v>2935.8948437791523</v>
      </c>
    </row>
    <row r="4708" spans="1:25" x14ac:dyDescent="0.25">
      <c r="A4708" s="178" t="s">
        <v>4109</v>
      </c>
      <c r="B4708" s="178" t="s">
        <v>250</v>
      </c>
      <c r="C4708" s="178" t="s">
        <v>508</v>
      </c>
      <c r="D4708" s="178" t="s">
        <v>4121</v>
      </c>
      <c r="E4708" s="181">
        <v>1308.2996621293298</v>
      </c>
      <c r="F4708" s="181">
        <v>1364.3437380165428</v>
      </c>
      <c r="G4708" s="181">
        <v>1422.3160901127515</v>
      </c>
      <c r="H4708" s="181">
        <v>1482.7301211966285</v>
      </c>
      <c r="I4708" s="181">
        <v>1545.6005917681359</v>
      </c>
      <c r="J4708" s="182">
        <v>1610.9215964307562</v>
      </c>
      <c r="K4708" s="181">
        <v>1678.6743931260678</v>
      </c>
      <c r="L4708" s="181">
        <v>1748.8491508129725</v>
      </c>
      <c r="M4708" s="181">
        <v>1821.4240236791074</v>
      </c>
      <c r="N4708" s="181">
        <v>1896.3815248368528</v>
      </c>
      <c r="O4708" s="181">
        <v>1973.7028008268553</v>
      </c>
      <c r="P4708" s="181">
        <v>2053.4585195009781</v>
      </c>
      <c r="Q4708" s="181">
        <v>2135.7229997564646</v>
      </c>
      <c r="R4708" s="181">
        <v>2220.4709071778252</v>
      </c>
      <c r="S4708" s="181">
        <v>2307.7289565099577</v>
      </c>
      <c r="T4708" s="181">
        <v>2397.5691143759841</v>
      </c>
      <c r="U4708" s="181">
        <v>2490.0201944928235</v>
      </c>
      <c r="V4708" s="181">
        <v>2585.0743703090584</v>
      </c>
      <c r="W4708" s="181">
        <v>2682.770898067356</v>
      </c>
      <c r="X4708" s="181">
        <v>2783.1510792360514</v>
      </c>
      <c r="Y4708" s="181">
        <v>2886.2049517231203</v>
      </c>
    </row>
    <row r="4709" spans="1:25" x14ac:dyDescent="0.25">
      <c r="A4709" s="178" t="s">
        <v>4109</v>
      </c>
      <c r="B4709" s="178" t="s">
        <v>250</v>
      </c>
      <c r="C4709" s="178" t="s">
        <v>464</v>
      </c>
      <c r="D4709" s="178" t="s">
        <v>4122</v>
      </c>
      <c r="E4709" s="181">
        <v>2698.748372810966</v>
      </c>
      <c r="F4709" s="181">
        <v>2721.6775399457592</v>
      </c>
      <c r="G4709" s="181">
        <v>2743.8899799031201</v>
      </c>
      <c r="H4709" s="181">
        <v>2766.2433575240375</v>
      </c>
      <c r="I4709" s="181">
        <v>2788.5809258986387</v>
      </c>
      <c r="J4709" s="182">
        <v>2810.7232369813564</v>
      </c>
      <c r="K4709" s="181">
        <v>2832.486503386624</v>
      </c>
      <c r="L4709" s="181">
        <v>2853.7205140115266</v>
      </c>
      <c r="M4709" s="181">
        <v>2874.2719082676826</v>
      </c>
      <c r="N4709" s="181">
        <v>2894.0112081508328</v>
      </c>
      <c r="O4709" s="181">
        <v>2912.8220513957945</v>
      </c>
      <c r="P4709" s="181">
        <v>2930.7301619431896</v>
      </c>
      <c r="Q4709" s="181">
        <v>2947.7627559574462</v>
      </c>
      <c r="R4709" s="181">
        <v>2963.8102341615909</v>
      </c>
      <c r="S4709" s="181">
        <v>2978.8443327543168</v>
      </c>
      <c r="T4709" s="181">
        <v>2992.8975293211101</v>
      </c>
      <c r="U4709" s="181">
        <v>3005.9467642128739</v>
      </c>
      <c r="V4709" s="181">
        <v>3017.9299892029226</v>
      </c>
      <c r="W4709" s="181">
        <v>3028.847507533103</v>
      </c>
      <c r="X4709" s="181">
        <v>3038.7033680213062</v>
      </c>
      <c r="Y4709" s="181">
        <v>3047.4486461151141</v>
      </c>
    </row>
    <row r="4710" spans="1:25" x14ac:dyDescent="0.25">
      <c r="A4710" s="178" t="s">
        <v>4109</v>
      </c>
      <c r="B4710" s="178" t="s">
        <v>250</v>
      </c>
      <c r="C4710" s="178" t="s">
        <v>240</v>
      </c>
      <c r="D4710" s="178" t="s">
        <v>241</v>
      </c>
      <c r="E4710" s="181">
        <v>12129.661983772699</v>
      </c>
      <c r="F4710" s="181">
        <v>12078.304146726368</v>
      </c>
      <c r="G4710" s="181">
        <v>12023.398069009094</v>
      </c>
      <c r="H4710" s="181">
        <v>11968.797354488852</v>
      </c>
      <c r="I4710" s="181">
        <v>11913.831215870281</v>
      </c>
      <c r="J4710" s="182">
        <v>11857.766806602132</v>
      </c>
      <c r="K4710" s="181">
        <v>11799.890524279781</v>
      </c>
      <c r="L4710" s="181">
        <v>11739.66379399711</v>
      </c>
      <c r="M4710" s="181">
        <v>11676.563928776772</v>
      </c>
      <c r="N4710" s="181">
        <v>11610.192335049416</v>
      </c>
      <c r="O4710" s="181">
        <v>11540.224861286295</v>
      </c>
      <c r="P4710" s="181">
        <v>11466.912350960498</v>
      </c>
      <c r="Q4710" s="181">
        <v>11390.5021742356</v>
      </c>
      <c r="R4710" s="181">
        <v>11310.710325219674</v>
      </c>
      <c r="S4710" s="181">
        <v>11227.576199910542</v>
      </c>
      <c r="T4710" s="181">
        <v>11141.366379902978</v>
      </c>
      <c r="U4710" s="181">
        <v>11052.133092123775</v>
      </c>
      <c r="V4710" s="181">
        <v>10959.787165288877</v>
      </c>
      <c r="W4710" s="181">
        <v>10864.470168603308</v>
      </c>
      <c r="X4710" s="181">
        <v>10766.33277379583</v>
      </c>
      <c r="Y4710" s="181">
        <v>10665.33553969515</v>
      </c>
    </row>
    <row r="4711" spans="1:25" x14ac:dyDescent="0.25">
      <c r="A4711" s="178" t="s">
        <v>4109</v>
      </c>
      <c r="B4711" s="178" t="s">
        <v>256</v>
      </c>
      <c r="C4711" s="178" t="s">
        <v>218</v>
      </c>
      <c r="D4711" s="178" t="s">
        <v>4123</v>
      </c>
      <c r="E4711" s="181">
        <v>26223.664163775771</v>
      </c>
      <c r="F4711" s="181">
        <v>26418.536782893971</v>
      </c>
      <c r="G4711" s="181">
        <v>26579.728173723091</v>
      </c>
      <c r="H4711" s="181">
        <v>26721.838379259942</v>
      </c>
      <c r="I4711" s="181">
        <v>26847.775317586336</v>
      </c>
      <c r="J4711" s="182">
        <v>26959.108342088184</v>
      </c>
      <c r="K4711" s="181">
        <v>27056.611924365796</v>
      </c>
      <c r="L4711" s="181">
        <v>27141.123916422624</v>
      </c>
      <c r="M4711" s="181">
        <v>27213.082668168234</v>
      </c>
      <c r="N4711" s="181">
        <v>27272.614828265174</v>
      </c>
      <c r="O4711" s="181">
        <v>27319.651670086227</v>
      </c>
      <c r="P4711" s="181">
        <v>27355.413971939641</v>
      </c>
      <c r="Q4711" s="181">
        <v>27380.973831559204</v>
      </c>
      <c r="R4711" s="181">
        <v>27395.85709512794</v>
      </c>
      <c r="S4711" s="181">
        <v>27400.121192533741</v>
      </c>
      <c r="T4711" s="181">
        <v>27394.405766193315</v>
      </c>
      <c r="U4711" s="181">
        <v>27377.145523774787</v>
      </c>
      <c r="V4711" s="181">
        <v>27346.390712303215</v>
      </c>
      <c r="W4711" s="181">
        <v>27302.478189338348</v>
      </c>
      <c r="X4711" s="181">
        <v>27245.726311180486</v>
      </c>
      <c r="Y4711" s="181">
        <v>27176.010989578994</v>
      </c>
    </row>
    <row r="4712" spans="1:25" x14ac:dyDescent="0.25">
      <c r="A4712" s="178" t="s">
        <v>4109</v>
      </c>
      <c r="B4712" s="178" t="s">
        <v>256</v>
      </c>
      <c r="C4712" s="178" t="s">
        <v>560</v>
      </c>
      <c r="D4712" s="178" t="s">
        <v>4124</v>
      </c>
      <c r="E4712" s="181">
        <v>7258.2176895902567</v>
      </c>
      <c r="F4712" s="181">
        <v>7347.8601031710396</v>
      </c>
      <c r="G4712" s="181">
        <v>7428.7913073387663</v>
      </c>
      <c r="H4712" s="181">
        <v>7504.9786283270405</v>
      </c>
      <c r="I4712" s="181">
        <v>7577.1683323511425</v>
      </c>
      <c r="J4712" s="182">
        <v>7645.742350057506</v>
      </c>
      <c r="K4712" s="181">
        <v>7710.8641417782892</v>
      </c>
      <c r="L4712" s="181">
        <v>7772.7190581661107</v>
      </c>
      <c r="M4712" s="181">
        <v>7831.3816229414106</v>
      </c>
      <c r="N4712" s="181">
        <v>7886.8381693694164</v>
      </c>
      <c r="O4712" s="181">
        <v>7939.0184693637993</v>
      </c>
      <c r="P4712" s="181">
        <v>7988.2279612193652</v>
      </c>
      <c r="Q4712" s="181">
        <v>8034.734909984787</v>
      </c>
      <c r="R4712" s="181">
        <v>8078.3573141539291</v>
      </c>
      <c r="S4712" s="181">
        <v>8119.0675386343919</v>
      </c>
      <c r="T4712" s="181">
        <v>8157.0111990801888</v>
      </c>
      <c r="U4712" s="181">
        <v>8191.6774361378093</v>
      </c>
      <c r="V4712" s="181">
        <v>8222.4302240194666</v>
      </c>
      <c r="W4712" s="181">
        <v>8249.3124843624282</v>
      </c>
      <c r="X4712" s="181">
        <v>8272.3629311645145</v>
      </c>
      <c r="Y4712" s="181">
        <v>8291.4866067534585</v>
      </c>
    </row>
    <row r="4713" spans="1:25" x14ac:dyDescent="0.25">
      <c r="A4713" s="178" t="s">
        <v>4109</v>
      </c>
      <c r="B4713" s="178" t="s">
        <v>256</v>
      </c>
      <c r="C4713" s="178" t="s">
        <v>530</v>
      </c>
      <c r="D4713" s="178" t="s">
        <v>4125</v>
      </c>
      <c r="E4713" s="181">
        <v>2987.0044803184983</v>
      </c>
      <c r="F4713" s="181">
        <v>3107.7071117620499</v>
      </c>
      <c r="G4713" s="181">
        <v>3229.0195811762405</v>
      </c>
      <c r="H4713" s="181">
        <v>3352.5502677969416</v>
      </c>
      <c r="I4713" s="181">
        <v>3478.6128106393376</v>
      </c>
      <c r="J4713" s="182">
        <v>3607.3819949784779</v>
      </c>
      <c r="K4713" s="181">
        <v>3738.9429944833032</v>
      </c>
      <c r="L4713" s="181">
        <v>3873.3976168063696</v>
      </c>
      <c r="M4713" s="181">
        <v>4010.798243216967</v>
      </c>
      <c r="N4713" s="181">
        <v>4151.1523827237861</v>
      </c>
      <c r="O4713" s="181">
        <v>4294.4334471449074</v>
      </c>
      <c r="P4713" s="181">
        <v>4440.8165439245458</v>
      </c>
      <c r="Q4713" s="181">
        <v>4590.4710516873974</v>
      </c>
      <c r="R4713" s="181">
        <v>4743.3162025096753</v>
      </c>
      <c r="S4713" s="181">
        <v>4899.3502786907238</v>
      </c>
      <c r="T4713" s="181">
        <v>5058.6742343978094</v>
      </c>
      <c r="U4713" s="181">
        <v>5220.9774208684285</v>
      </c>
      <c r="V4713" s="181">
        <v>5385.8280889603366</v>
      </c>
      <c r="W4713" s="181">
        <v>5553.2006172339616</v>
      </c>
      <c r="X4713" s="181">
        <v>5723.0627284938091</v>
      </c>
      <c r="Y4713" s="181">
        <v>5895.28286100082</v>
      </c>
    </row>
    <row r="4714" spans="1:25" x14ac:dyDescent="0.25">
      <c r="A4714" s="178" t="s">
        <v>4109</v>
      </c>
      <c r="B4714" s="178" t="s">
        <v>256</v>
      </c>
      <c r="C4714" s="178" t="s">
        <v>276</v>
      </c>
      <c r="D4714" s="178" t="s">
        <v>4126</v>
      </c>
      <c r="E4714" s="181">
        <v>2036.0397886252624</v>
      </c>
      <c r="F4714" s="181">
        <v>2089.744743503637</v>
      </c>
      <c r="G4714" s="181">
        <v>2142.0352407037876</v>
      </c>
      <c r="H4714" s="181">
        <v>2193.9867695970961</v>
      </c>
      <c r="I4714" s="181">
        <v>2245.7818676739694</v>
      </c>
      <c r="J4714" s="182">
        <v>2297.5045779697339</v>
      </c>
      <c r="K4714" s="181">
        <v>2349.1776966066532</v>
      </c>
      <c r="L4714" s="181">
        <v>2400.8325981985327</v>
      </c>
      <c r="M4714" s="181">
        <v>2452.4682144252833</v>
      </c>
      <c r="N4714" s="181">
        <v>2504.0559035586302</v>
      </c>
      <c r="O4714" s="181">
        <v>2555.5477147728029</v>
      </c>
      <c r="P4714" s="181">
        <v>2607.0161572620168</v>
      </c>
      <c r="Q4714" s="181">
        <v>2658.5260279283484</v>
      </c>
      <c r="R4714" s="181">
        <v>2709.9951493006688</v>
      </c>
      <c r="S4714" s="181">
        <v>2761.3896969746302</v>
      </c>
      <c r="T4714" s="181">
        <v>2812.7342118665988</v>
      </c>
      <c r="U4714" s="181">
        <v>2863.8256256651066</v>
      </c>
      <c r="V4714" s="181">
        <v>2914.4057554162246</v>
      </c>
      <c r="W4714" s="181">
        <v>2964.4468295380661</v>
      </c>
      <c r="X4714" s="181">
        <v>3013.9190331566529</v>
      </c>
      <c r="Y4714" s="181">
        <v>3062.7425763447131</v>
      </c>
    </row>
    <row r="4715" spans="1:25" x14ac:dyDescent="0.25">
      <c r="A4715" s="178" t="s">
        <v>4109</v>
      </c>
      <c r="B4715" s="178" t="s">
        <v>256</v>
      </c>
      <c r="C4715" s="178" t="s">
        <v>506</v>
      </c>
      <c r="D4715" s="178" t="s">
        <v>4127</v>
      </c>
      <c r="E4715" s="181">
        <v>2403.8274151134583</v>
      </c>
      <c r="F4715" s="181">
        <v>2475.008656876842</v>
      </c>
      <c r="G4715" s="181">
        <v>2544.934153649001</v>
      </c>
      <c r="H4715" s="181">
        <v>2614.8717947754649</v>
      </c>
      <c r="I4715" s="181">
        <v>2685.0379295373455</v>
      </c>
      <c r="J4715" s="182">
        <v>2755.5335119203519</v>
      </c>
      <c r="K4715" s="181">
        <v>2826.3870748169611</v>
      </c>
      <c r="L4715" s="181">
        <v>2897.6378533246807</v>
      </c>
      <c r="M4715" s="181">
        <v>2969.2862845848504</v>
      </c>
      <c r="N4715" s="181">
        <v>3041.2993069154923</v>
      </c>
      <c r="O4715" s="181">
        <v>3113.6199010711189</v>
      </c>
      <c r="P4715" s="181">
        <v>3186.3375442124834</v>
      </c>
      <c r="Q4715" s="181">
        <v>3259.5333759936657</v>
      </c>
      <c r="R4715" s="181">
        <v>3333.1087755266035</v>
      </c>
      <c r="S4715" s="181">
        <v>3407.0235174540176</v>
      </c>
      <c r="T4715" s="181">
        <v>3481.3090941029286</v>
      </c>
      <c r="U4715" s="181">
        <v>3555.7147847073807</v>
      </c>
      <c r="V4715" s="181">
        <v>3629.9180491305356</v>
      </c>
      <c r="W4715" s="181">
        <v>3703.8801670708121</v>
      </c>
      <c r="X4715" s="181">
        <v>3777.5593901724387</v>
      </c>
      <c r="Y4715" s="181">
        <v>3850.8506324485597</v>
      </c>
    </row>
    <row r="4716" spans="1:25" x14ac:dyDescent="0.25">
      <c r="A4716" s="178" t="s">
        <v>4109</v>
      </c>
      <c r="B4716" s="178" t="s">
        <v>256</v>
      </c>
      <c r="C4716" s="178" t="s">
        <v>755</v>
      </c>
      <c r="D4716" s="178" t="s">
        <v>4128</v>
      </c>
      <c r="E4716" s="181">
        <v>6975.7730482540173</v>
      </c>
      <c r="F4716" s="181">
        <v>7101.4304264311213</v>
      </c>
      <c r="G4716" s="181">
        <v>7219.8091887690725</v>
      </c>
      <c r="H4716" s="181">
        <v>7334.6539023706</v>
      </c>
      <c r="I4716" s="181">
        <v>7446.6288004901062</v>
      </c>
      <c r="J4716" s="182">
        <v>7556.0536565580696</v>
      </c>
      <c r="K4716" s="181">
        <v>7663.0388958951971</v>
      </c>
      <c r="L4716" s="181">
        <v>7767.719840847908</v>
      </c>
      <c r="M4716" s="181">
        <v>7870.1239937996252</v>
      </c>
      <c r="N4716" s="181">
        <v>7970.1908501362268</v>
      </c>
      <c r="O4716" s="181">
        <v>8067.8015658156701</v>
      </c>
      <c r="P4716" s="181">
        <v>8163.2190363026903</v>
      </c>
      <c r="Q4716" s="181">
        <v>8256.6743628654312</v>
      </c>
      <c r="R4716" s="181">
        <v>8347.9389977233332</v>
      </c>
      <c r="S4716" s="181">
        <v>8436.9401166188563</v>
      </c>
      <c r="T4716" s="181">
        <v>8523.7847753890692</v>
      </c>
      <c r="U4716" s="181">
        <v>8607.8930758420465</v>
      </c>
      <c r="V4716" s="181">
        <v>8688.5403415397577</v>
      </c>
      <c r="W4716" s="181">
        <v>8765.7076959996648</v>
      </c>
      <c r="X4716" s="181">
        <v>8839.3720446679708</v>
      </c>
      <c r="Y4716" s="181">
        <v>8909.3668447578093</v>
      </c>
    </row>
    <row r="4717" spans="1:25" x14ac:dyDescent="0.25">
      <c r="A4717" s="178" t="s">
        <v>4109</v>
      </c>
      <c r="B4717" s="178" t="s">
        <v>256</v>
      </c>
      <c r="C4717" s="178" t="s">
        <v>240</v>
      </c>
      <c r="D4717" s="178" t="s">
        <v>241</v>
      </c>
      <c r="E4717" s="181">
        <v>5026.0922326991877</v>
      </c>
      <c r="F4717" s="181">
        <v>5197.5029043122486</v>
      </c>
      <c r="G4717" s="181">
        <v>5368.7824243800314</v>
      </c>
      <c r="H4717" s="181">
        <v>5542.6829364463774</v>
      </c>
      <c r="I4717" s="181">
        <v>5719.7669209827527</v>
      </c>
      <c r="J4717" s="182">
        <v>5900.3598214647936</v>
      </c>
      <c r="K4717" s="181">
        <v>6084.6369992419513</v>
      </c>
      <c r="L4717" s="181">
        <v>6272.7998679997963</v>
      </c>
      <c r="M4717" s="181">
        <v>6464.9689741443381</v>
      </c>
      <c r="N4717" s="181">
        <v>6661.1933290539937</v>
      </c>
      <c r="O4717" s="181">
        <v>6861.4692373058115</v>
      </c>
      <c r="P4717" s="181">
        <v>7066.1165244673302</v>
      </c>
      <c r="Q4717" s="181">
        <v>7275.4432795940293</v>
      </c>
      <c r="R4717" s="181">
        <v>7489.3605436352445</v>
      </c>
      <c r="S4717" s="181">
        <v>7707.9077167890864</v>
      </c>
      <c r="T4717" s="181">
        <v>7931.2871229142465</v>
      </c>
      <c r="U4717" s="181">
        <v>8159.0576026322287</v>
      </c>
      <c r="V4717" s="181">
        <v>8390.5972367195172</v>
      </c>
      <c r="W4717" s="181">
        <v>8625.9241611870493</v>
      </c>
      <c r="X4717" s="181">
        <v>8865.0472129542886</v>
      </c>
      <c r="Y4717" s="181">
        <v>9107.8228624801959</v>
      </c>
    </row>
    <row r="4718" spans="1:25" x14ac:dyDescent="0.25">
      <c r="A4718" s="178" t="s">
        <v>4109</v>
      </c>
      <c r="B4718" s="178" t="s">
        <v>260</v>
      </c>
      <c r="C4718" s="178" t="s">
        <v>565</v>
      </c>
      <c r="D4718" s="178" t="s">
        <v>566</v>
      </c>
      <c r="E4718" s="181">
        <v>2922.00296820523</v>
      </c>
      <c r="F4718" s="181">
        <v>2939.1415639987745</v>
      </c>
      <c r="G4718" s="181">
        <v>2957.600667090695</v>
      </c>
      <c r="H4718" s="181">
        <v>2977.856400370455</v>
      </c>
      <c r="I4718" s="181">
        <v>2999.3992225011993</v>
      </c>
      <c r="J4718" s="182">
        <v>3021.7562305665597</v>
      </c>
      <c r="K4718" s="181">
        <v>3044.5305329283437</v>
      </c>
      <c r="L4718" s="181">
        <v>3067.3373374051912</v>
      </c>
      <c r="M4718" s="181">
        <v>3089.8383821867046</v>
      </c>
      <c r="N4718" s="181">
        <v>3111.6726921878935</v>
      </c>
      <c r="O4718" s="181">
        <v>3132.5987290996168</v>
      </c>
      <c r="P4718" s="181">
        <v>3152.5009287831081</v>
      </c>
      <c r="Q4718" s="181">
        <v>3171.2659268179359</v>
      </c>
      <c r="R4718" s="181">
        <v>3188.6481684506134</v>
      </c>
      <c r="S4718" s="181">
        <v>3204.4772085614568</v>
      </c>
      <c r="T4718" s="181">
        <v>3218.4802601370066</v>
      </c>
      <c r="U4718" s="181">
        <v>3230.9649052244868</v>
      </c>
      <c r="V4718" s="181">
        <v>3242.4171080906326</v>
      </c>
      <c r="W4718" s="181">
        <v>3252.7776065844741</v>
      </c>
      <c r="X4718" s="181">
        <v>3261.9876689295061</v>
      </c>
      <c r="Y4718" s="181">
        <v>3269.7712307997754</v>
      </c>
    </row>
    <row r="4719" spans="1:25" x14ac:dyDescent="0.25">
      <c r="A4719" s="178" t="s">
        <v>4109</v>
      </c>
      <c r="B4719" s="178" t="s">
        <v>274</v>
      </c>
      <c r="C4719" s="178" t="s">
        <v>528</v>
      </c>
      <c r="D4719" s="178" t="s">
        <v>4129</v>
      </c>
      <c r="E4719" s="181">
        <v>2591.5176570675321</v>
      </c>
      <c r="F4719" s="181">
        <v>2655.5062809185174</v>
      </c>
      <c r="G4719" s="181">
        <v>2718.6510763256824</v>
      </c>
      <c r="H4719" s="181">
        <v>2782.1602613689356</v>
      </c>
      <c r="I4719" s="181">
        <v>2846.1136473567208</v>
      </c>
      <c r="J4719" s="182">
        <v>2910.5097017784647</v>
      </c>
      <c r="K4719" s="181">
        <v>2975.2694400130185</v>
      </c>
      <c r="L4719" s="181">
        <v>3040.3006941585713</v>
      </c>
      <c r="M4719" s="181">
        <v>3105.4598795649795</v>
      </c>
      <c r="N4719" s="181">
        <v>3170.6196312473385</v>
      </c>
      <c r="O4719" s="181">
        <v>3235.6392826969623</v>
      </c>
      <c r="P4719" s="181">
        <v>3300.486978250819</v>
      </c>
      <c r="Q4719" s="181">
        <v>3365.1012006765727</v>
      </c>
      <c r="R4719" s="181">
        <v>3429.2292020884624</v>
      </c>
      <c r="S4719" s="181">
        <v>3492.6827043879734</v>
      </c>
      <c r="T4719" s="181">
        <v>3555.2893357660719</v>
      </c>
      <c r="U4719" s="181">
        <v>3616.7278721343582</v>
      </c>
      <c r="V4719" s="181">
        <v>3676.6778151368421</v>
      </c>
      <c r="W4719" s="181">
        <v>3734.986389512138</v>
      </c>
      <c r="X4719" s="181">
        <v>3791.4898347450612</v>
      </c>
      <c r="Y4719" s="181">
        <v>3845.9059767134431</v>
      </c>
    </row>
    <row r="4720" spans="1:25" x14ac:dyDescent="0.25">
      <c r="A4720" s="178" t="s">
        <v>4109</v>
      </c>
      <c r="B4720" s="178" t="s">
        <v>274</v>
      </c>
      <c r="C4720" s="178" t="s">
        <v>508</v>
      </c>
      <c r="D4720" s="178" t="s">
        <v>4130</v>
      </c>
      <c r="E4720" s="181">
        <v>1177.0401261544</v>
      </c>
      <c r="F4720" s="181">
        <v>1230.6149051649161</v>
      </c>
      <c r="G4720" s="181">
        <v>1285.4821531604985</v>
      </c>
      <c r="H4720" s="181">
        <v>1342.2470695300608</v>
      </c>
      <c r="I4720" s="181">
        <v>1401.0069857509729</v>
      </c>
      <c r="J4720" s="182">
        <v>1461.823219681407</v>
      </c>
      <c r="K4720" s="181">
        <v>1524.7191251197064</v>
      </c>
      <c r="L4720" s="181">
        <v>1589.7097091241531</v>
      </c>
      <c r="M4720" s="181">
        <v>1656.780416765029</v>
      </c>
      <c r="N4720" s="181">
        <v>1725.9210104873362</v>
      </c>
      <c r="O4720" s="181">
        <v>1797.1097997947729</v>
      </c>
      <c r="P4720" s="181">
        <v>1870.3818451201296</v>
      </c>
      <c r="Q4720" s="181">
        <v>1945.754869306973</v>
      </c>
      <c r="R4720" s="181">
        <v>2023.1321492915076</v>
      </c>
      <c r="S4720" s="181">
        <v>2102.4448541994047</v>
      </c>
      <c r="T4720" s="181">
        <v>2183.6255719696537</v>
      </c>
      <c r="U4720" s="181">
        <v>2266.505598511686</v>
      </c>
      <c r="V4720" s="181">
        <v>2350.90066799538</v>
      </c>
      <c r="W4720" s="181">
        <v>2436.7191142025204</v>
      </c>
      <c r="X4720" s="181">
        <v>2523.853162394741</v>
      </c>
      <c r="Y4720" s="181">
        <v>2612.1047707218854</v>
      </c>
    </row>
    <row r="4721" spans="1:25" x14ac:dyDescent="0.25">
      <c r="A4721" s="178" t="s">
        <v>4109</v>
      </c>
      <c r="B4721" s="178" t="s">
        <v>274</v>
      </c>
      <c r="C4721" s="178" t="s">
        <v>240</v>
      </c>
      <c r="D4721" s="178" t="s">
        <v>241</v>
      </c>
      <c r="E4721" s="181">
        <v>11202.174993745322</v>
      </c>
      <c r="F4721" s="181">
        <v>11218.847829555878</v>
      </c>
      <c r="G4721" s="181">
        <v>11230.15747541911</v>
      </c>
      <c r="H4721" s="181">
        <v>11241.55506073007</v>
      </c>
      <c r="I4721" s="181">
        <v>11253.571572468174</v>
      </c>
      <c r="J4721" s="182">
        <v>11266.384206321756</v>
      </c>
      <c r="K4721" s="181">
        <v>11279.866842799875</v>
      </c>
      <c r="L4721" s="181">
        <v>11293.858848507421</v>
      </c>
      <c r="M4721" s="181">
        <v>11308.028704834065</v>
      </c>
      <c r="N4721" s="181">
        <v>11322.13141209989</v>
      </c>
      <c r="O4721" s="181">
        <v>11335.896072838184</v>
      </c>
      <c r="P4721" s="181">
        <v>11349.44732147483</v>
      </c>
      <c r="Q4721" s="181">
        <v>11362.801073533024</v>
      </c>
      <c r="R4721" s="181">
        <v>11375.337518381311</v>
      </c>
      <c r="S4721" s="181">
        <v>11386.688658272033</v>
      </c>
      <c r="T4721" s="181">
        <v>11396.55993763765</v>
      </c>
      <c r="U4721" s="181">
        <v>11404.203356610311</v>
      </c>
      <c r="V4721" s="181">
        <v>11408.916334161919</v>
      </c>
      <c r="W4721" s="181">
        <v>11410.546175502723</v>
      </c>
      <c r="X4721" s="181">
        <v>11408.908690323238</v>
      </c>
      <c r="Y4721" s="181">
        <v>11403.470694253219</v>
      </c>
    </row>
    <row r="4722" spans="1:25" x14ac:dyDescent="0.25">
      <c r="A4722" s="178" t="s">
        <v>4109</v>
      </c>
      <c r="B4722" s="178" t="s">
        <v>278</v>
      </c>
      <c r="C4722" s="178" t="s">
        <v>565</v>
      </c>
      <c r="D4722" s="178" t="s">
        <v>566</v>
      </c>
      <c r="E4722" s="181">
        <v>3460.1122712447441</v>
      </c>
      <c r="F4722" s="181">
        <v>3453.8273383276687</v>
      </c>
      <c r="G4722" s="181">
        <v>3452.1109189459048</v>
      </c>
      <c r="H4722" s="181">
        <v>3455.0732468890633</v>
      </c>
      <c r="I4722" s="181">
        <v>3461.6170355376153</v>
      </c>
      <c r="J4722" s="182">
        <v>3470.8608903126183</v>
      </c>
      <c r="K4722" s="181">
        <v>3482.0712652573197</v>
      </c>
      <c r="L4722" s="181">
        <v>3494.6876923930677</v>
      </c>
      <c r="M4722" s="181">
        <v>3508.2464774466816</v>
      </c>
      <c r="N4722" s="181">
        <v>3522.4107545324205</v>
      </c>
      <c r="O4722" s="181">
        <v>3536.9155126294081</v>
      </c>
      <c r="P4722" s="181">
        <v>3551.6989594646002</v>
      </c>
      <c r="Q4722" s="181">
        <v>3566.7412182485773</v>
      </c>
      <c r="R4722" s="181">
        <v>3581.9041462160403</v>
      </c>
      <c r="S4722" s="181">
        <v>3597.1946099253773</v>
      </c>
      <c r="T4722" s="181">
        <v>3612.5564334515166</v>
      </c>
      <c r="U4722" s="181">
        <v>3627.72849897369</v>
      </c>
      <c r="V4722" s="181">
        <v>3642.5469535913771</v>
      </c>
      <c r="W4722" s="181">
        <v>3657.076787314435</v>
      </c>
      <c r="X4722" s="181">
        <v>3671.3973025216305</v>
      </c>
      <c r="Y4722" s="181">
        <v>3685.3797195999905</v>
      </c>
    </row>
    <row r="4723" spans="1:25" x14ac:dyDescent="0.25">
      <c r="A4723" s="178" t="s">
        <v>4109</v>
      </c>
      <c r="B4723" s="178" t="s">
        <v>286</v>
      </c>
      <c r="C4723" s="178" t="s">
        <v>218</v>
      </c>
      <c r="D4723" s="178" t="s">
        <v>4131</v>
      </c>
      <c r="E4723" s="181">
        <v>2387.8060175680848</v>
      </c>
      <c r="F4723" s="181">
        <v>2431.5307227700723</v>
      </c>
      <c r="G4723" s="181">
        <v>2474.0920015304537</v>
      </c>
      <c r="H4723" s="181">
        <v>2516.337611986879</v>
      </c>
      <c r="I4723" s="181">
        <v>2558.2671192624248</v>
      </c>
      <c r="J4723" s="182">
        <v>2599.8356199586019</v>
      </c>
      <c r="K4723" s="181">
        <v>2641.0034689567938</v>
      </c>
      <c r="L4723" s="181">
        <v>2681.7678688770866</v>
      </c>
      <c r="M4723" s="181">
        <v>2722.1164371222849</v>
      </c>
      <c r="N4723" s="181">
        <v>2762.0477366409659</v>
      </c>
      <c r="O4723" s="181">
        <v>2801.5603536071999</v>
      </c>
      <c r="P4723" s="181">
        <v>2840.7919927460998</v>
      </c>
      <c r="Q4723" s="181">
        <v>2879.8770981377261</v>
      </c>
      <c r="R4723" s="181">
        <v>2918.8020169800702</v>
      </c>
      <c r="S4723" s="181">
        <v>2957.6208700468878</v>
      </c>
      <c r="T4723" s="181">
        <v>2996.4071923438014</v>
      </c>
      <c r="U4723" s="181">
        <v>3035.0781749481689</v>
      </c>
      <c r="V4723" s="181">
        <v>3073.5299087662893</v>
      </c>
      <c r="W4723" s="181">
        <v>3111.7899916903762</v>
      </c>
      <c r="X4723" s="181">
        <v>3149.8828681814134</v>
      </c>
      <c r="Y4723" s="181">
        <v>3187.7345978893663</v>
      </c>
    </row>
    <row r="4724" spans="1:25" x14ac:dyDescent="0.25">
      <c r="A4724" s="178" t="s">
        <v>4109</v>
      </c>
      <c r="B4724" s="178" t="s">
        <v>286</v>
      </c>
      <c r="C4724" s="178" t="s">
        <v>503</v>
      </c>
      <c r="D4724" s="178" t="s">
        <v>4132</v>
      </c>
      <c r="E4724" s="181">
        <v>2371.5555299963753</v>
      </c>
      <c r="F4724" s="181">
        <v>2391.5901609536545</v>
      </c>
      <c r="G4724" s="181">
        <v>2409.8809185953423</v>
      </c>
      <c r="H4724" s="181">
        <v>2427.2884411413934</v>
      </c>
      <c r="I4724" s="181">
        <v>2443.8306572414681</v>
      </c>
      <c r="J4724" s="182">
        <v>2459.4831426833171</v>
      </c>
      <c r="K4724" s="181">
        <v>2474.227748446669</v>
      </c>
      <c r="L4724" s="181">
        <v>2488.0816345544595</v>
      </c>
      <c r="M4724" s="181">
        <v>2501.052922035879</v>
      </c>
      <c r="N4724" s="181">
        <v>2513.1598026937208</v>
      </c>
      <c r="O4724" s="181">
        <v>2524.4202091270454</v>
      </c>
      <c r="P4724" s="181">
        <v>2534.9759388957791</v>
      </c>
      <c r="Q4724" s="181">
        <v>2544.9608245774084</v>
      </c>
      <c r="R4724" s="181">
        <v>2554.3742407591199</v>
      </c>
      <c r="S4724" s="181">
        <v>2563.2745841958231</v>
      </c>
      <c r="T4724" s="181">
        <v>2571.7349148304493</v>
      </c>
      <c r="U4724" s="181">
        <v>2579.6928080963071</v>
      </c>
      <c r="V4724" s="181">
        <v>2587.0706904040867</v>
      </c>
      <c r="W4724" s="181">
        <v>2593.903843992091</v>
      </c>
      <c r="X4724" s="181">
        <v>2600.2238558657141</v>
      </c>
      <c r="Y4724" s="181">
        <v>2605.9809164743142</v>
      </c>
    </row>
    <row r="4725" spans="1:25" x14ac:dyDescent="0.25">
      <c r="A4725" s="178" t="s">
        <v>4109</v>
      </c>
      <c r="B4725" s="178" t="s">
        <v>286</v>
      </c>
      <c r="C4725" s="178" t="s">
        <v>240</v>
      </c>
      <c r="D4725" s="178" t="s">
        <v>241</v>
      </c>
      <c r="E4725" s="181">
        <v>5861.347736021019</v>
      </c>
      <c r="F4725" s="181">
        <v>5921.96836307176</v>
      </c>
      <c r="G4725" s="181">
        <v>5978.4698486146563</v>
      </c>
      <c r="H4725" s="181">
        <v>6032.9674697293676</v>
      </c>
      <c r="I4725" s="181">
        <v>6085.494018505542</v>
      </c>
      <c r="J4725" s="182">
        <v>6135.976914391289</v>
      </c>
      <c r="K4725" s="181">
        <v>6184.3587594330738</v>
      </c>
      <c r="L4725" s="181">
        <v>6230.6701900785956</v>
      </c>
      <c r="M4725" s="181">
        <v>6274.9194407246705</v>
      </c>
      <c r="N4725" s="181">
        <v>6317.1401668423105</v>
      </c>
      <c r="O4725" s="181">
        <v>6357.3656688705951</v>
      </c>
      <c r="P4725" s="181">
        <v>6395.942062505339</v>
      </c>
      <c r="Q4725" s="181">
        <v>6433.1979736739231</v>
      </c>
      <c r="R4725" s="181">
        <v>6469.1240098735625</v>
      </c>
      <c r="S4725" s="181">
        <v>6503.8604953441318</v>
      </c>
      <c r="T4725" s="181">
        <v>6537.586113063684</v>
      </c>
      <c r="U4725" s="181">
        <v>6570.1358537286142</v>
      </c>
      <c r="V4725" s="181">
        <v>6601.3048352451215</v>
      </c>
      <c r="W4725" s="181">
        <v>6631.1751714333213</v>
      </c>
      <c r="X4725" s="181">
        <v>6659.8201587871017</v>
      </c>
      <c r="Y4725" s="181">
        <v>6687.1048043584351</v>
      </c>
    </row>
    <row r="4726" spans="1:25" x14ac:dyDescent="0.25">
      <c r="A4726" s="178" t="s">
        <v>4109</v>
      </c>
      <c r="B4726" s="178" t="s">
        <v>288</v>
      </c>
      <c r="C4726" s="178" t="s">
        <v>565</v>
      </c>
      <c r="D4726" s="178" t="s">
        <v>566</v>
      </c>
      <c r="E4726" s="181">
        <v>2037.8191198347022</v>
      </c>
      <c r="F4726" s="181">
        <v>2044.0268685862709</v>
      </c>
      <c r="G4726" s="181">
        <v>2049.5158010480436</v>
      </c>
      <c r="H4726" s="181">
        <v>2054.9112787891531</v>
      </c>
      <c r="I4726" s="181">
        <v>2060.2034457604359</v>
      </c>
      <c r="J4726" s="182">
        <v>2065.3565903881918</v>
      </c>
      <c r="K4726" s="181">
        <v>2070.3413307102705</v>
      </c>
      <c r="L4726" s="181">
        <v>2075.1413815235692</v>
      </c>
      <c r="M4726" s="181">
        <v>2079.7485453099989</v>
      </c>
      <c r="N4726" s="181">
        <v>2084.1409715318432</v>
      </c>
      <c r="O4726" s="181">
        <v>2088.3135685563248</v>
      </c>
      <c r="P4726" s="181">
        <v>2092.3533241032151</v>
      </c>
      <c r="Q4726" s="181">
        <v>2096.361095455245</v>
      </c>
      <c r="R4726" s="181">
        <v>2100.3379409158447</v>
      </c>
      <c r="S4726" s="181">
        <v>2104.3116738049348</v>
      </c>
      <c r="T4726" s="181">
        <v>2108.0833425541732</v>
      </c>
      <c r="U4726" s="181">
        <v>2111.6965442177079</v>
      </c>
      <c r="V4726" s="181">
        <v>2115.402953379104</v>
      </c>
      <c r="W4726" s="181">
        <v>2119.227173067381</v>
      </c>
      <c r="X4726" s="181">
        <v>2123.1413075199539</v>
      </c>
      <c r="Y4726" s="181">
        <v>2126.8448918249028</v>
      </c>
    </row>
    <row r="4727" spans="1:25" x14ac:dyDescent="0.25">
      <c r="A4727" s="178" t="s">
        <v>4109</v>
      </c>
      <c r="B4727" s="178" t="s">
        <v>291</v>
      </c>
      <c r="C4727" s="178" t="s">
        <v>218</v>
      </c>
      <c r="D4727" s="178" t="s">
        <v>4133</v>
      </c>
      <c r="E4727" s="181">
        <v>28484.484365630829</v>
      </c>
      <c r="F4727" s="181">
        <v>28895.10693393488</v>
      </c>
      <c r="G4727" s="181">
        <v>29296.040749698619</v>
      </c>
      <c r="H4727" s="181">
        <v>29698.199784399334</v>
      </c>
      <c r="I4727" s="181">
        <v>30100.829686732337</v>
      </c>
      <c r="J4727" s="182">
        <v>30502.705022218735</v>
      </c>
      <c r="K4727" s="181">
        <v>30902.413959023233</v>
      </c>
      <c r="L4727" s="181">
        <v>31299.156678940475</v>
      </c>
      <c r="M4727" s="181">
        <v>31692.092765015033</v>
      </c>
      <c r="N4727" s="181">
        <v>32080.189308545741</v>
      </c>
      <c r="O4727" s="181">
        <v>32462.429774404798</v>
      </c>
      <c r="P4727" s="181">
        <v>32839.472289481186</v>
      </c>
      <c r="Q4727" s="181">
        <v>33211.987004790077</v>
      </c>
      <c r="R4727" s="181">
        <v>33578.907541463312</v>
      </c>
      <c r="S4727" s="181">
        <v>33939.815695130987</v>
      </c>
      <c r="T4727" s="181">
        <v>34294.43730219252</v>
      </c>
      <c r="U4727" s="181">
        <v>34640.399665851379</v>
      </c>
      <c r="V4727" s="181">
        <v>34975.400112637886</v>
      </c>
      <c r="W4727" s="181">
        <v>35299.48065605903</v>
      </c>
      <c r="X4727" s="181">
        <v>35612.659617763093</v>
      </c>
      <c r="Y4727" s="181">
        <v>35913.848870057664</v>
      </c>
    </row>
    <row r="4728" spans="1:25" x14ac:dyDescent="0.25">
      <c r="A4728" s="178" t="s">
        <v>4109</v>
      </c>
      <c r="B4728" s="178" t="s">
        <v>291</v>
      </c>
      <c r="C4728" s="178" t="s">
        <v>240</v>
      </c>
      <c r="D4728" s="178" t="s">
        <v>241</v>
      </c>
      <c r="E4728" s="181">
        <v>33117.239680207938</v>
      </c>
      <c r="F4728" s="181">
        <v>33471.284628870948</v>
      </c>
      <c r="G4728" s="181">
        <v>33820.018065436496</v>
      </c>
      <c r="H4728" s="181">
        <v>34176.162476430218</v>
      </c>
      <c r="I4728" s="181">
        <v>34538.883546285921</v>
      </c>
      <c r="J4728" s="182">
        <v>34906.815121822554</v>
      </c>
      <c r="K4728" s="181">
        <v>35278.388887523688</v>
      </c>
      <c r="L4728" s="181">
        <v>35652.743176069838</v>
      </c>
      <c r="M4728" s="181">
        <v>36028.970891501842</v>
      </c>
      <c r="N4728" s="181">
        <v>36405.946029021012</v>
      </c>
      <c r="O4728" s="181">
        <v>36782.560528449809</v>
      </c>
      <c r="P4728" s="181">
        <v>37159.598744606708</v>
      </c>
      <c r="Q4728" s="181">
        <v>37537.845660104504</v>
      </c>
      <c r="R4728" s="181">
        <v>37916.114494178961</v>
      </c>
      <c r="S4728" s="181">
        <v>38293.946906646073</v>
      </c>
      <c r="T4728" s="181">
        <v>38671.040660512372</v>
      </c>
      <c r="U4728" s="181">
        <v>39044.721272886629</v>
      </c>
      <c r="V4728" s="181">
        <v>39412.388644713814</v>
      </c>
      <c r="W4728" s="181">
        <v>39774.076149234614</v>
      </c>
      <c r="X4728" s="181">
        <v>40129.779268849219</v>
      </c>
      <c r="Y4728" s="181">
        <v>40478.235965571876</v>
      </c>
    </row>
    <row r="4729" spans="1:25" x14ac:dyDescent="0.25">
      <c r="A4729" s="178" t="s">
        <v>4109</v>
      </c>
      <c r="B4729" s="178" t="s">
        <v>293</v>
      </c>
      <c r="C4729" s="178" t="s">
        <v>565</v>
      </c>
      <c r="D4729" s="178" t="s">
        <v>566</v>
      </c>
      <c r="E4729" s="181">
        <v>1799.9209055710498</v>
      </c>
      <c r="F4729" s="181">
        <v>1802.0626980137274</v>
      </c>
      <c r="G4729" s="181">
        <v>1805.6941191433734</v>
      </c>
      <c r="H4729" s="181">
        <v>1810.9464160632292</v>
      </c>
      <c r="I4729" s="181">
        <v>1817.4475731281557</v>
      </c>
      <c r="J4729" s="182">
        <v>1824.8855767125965</v>
      </c>
      <c r="K4729" s="181">
        <v>1833.019957027489</v>
      </c>
      <c r="L4729" s="181">
        <v>1841.6582823812339</v>
      </c>
      <c r="M4729" s="181">
        <v>1850.7007626966858</v>
      </c>
      <c r="N4729" s="181">
        <v>1860.0016551901845</v>
      </c>
      <c r="O4729" s="181">
        <v>1869.4821606218311</v>
      </c>
      <c r="P4729" s="181">
        <v>1879.1490404743522</v>
      </c>
      <c r="Q4729" s="181">
        <v>1889.0385443215866</v>
      </c>
      <c r="R4729" s="181">
        <v>1899.1296499943719</v>
      </c>
      <c r="S4729" s="181">
        <v>1909.440581370658</v>
      </c>
      <c r="T4729" s="181">
        <v>1919.7054053901873</v>
      </c>
      <c r="U4729" s="181">
        <v>1929.788501957416</v>
      </c>
      <c r="V4729" s="181">
        <v>1939.8531123714451</v>
      </c>
      <c r="W4729" s="181">
        <v>1949.9428957779419</v>
      </c>
      <c r="X4729" s="181">
        <v>1960.0599447096085</v>
      </c>
      <c r="Y4729" s="181">
        <v>1969.842434271417</v>
      </c>
    </row>
    <row r="4730" spans="1:25" x14ac:dyDescent="0.25">
      <c r="A4730" s="178" t="s">
        <v>4109</v>
      </c>
      <c r="B4730" s="178" t="s">
        <v>580</v>
      </c>
      <c r="C4730" s="178" t="s">
        <v>218</v>
      </c>
      <c r="D4730" s="178" t="s">
        <v>4134</v>
      </c>
      <c r="E4730" s="181">
        <v>3877.1926729183092</v>
      </c>
      <c r="F4730" s="181">
        <v>3938.5583694648376</v>
      </c>
      <c r="G4730" s="181">
        <v>3999.5304938738795</v>
      </c>
      <c r="H4730" s="181">
        <v>4061.268453765801</v>
      </c>
      <c r="I4730" s="181">
        <v>4123.5535580763044</v>
      </c>
      <c r="J4730" s="182">
        <v>4186.1061045773922</v>
      </c>
      <c r="K4730" s="181">
        <v>4248.6430296676626</v>
      </c>
      <c r="L4730" s="181">
        <v>4310.9395412792892</v>
      </c>
      <c r="M4730" s="181">
        <v>4372.7764139436376</v>
      </c>
      <c r="N4730" s="181">
        <v>4433.9644938379561</v>
      </c>
      <c r="O4730" s="181">
        <v>4494.3207800281734</v>
      </c>
      <c r="P4730" s="181">
        <v>4553.8857241312317</v>
      </c>
      <c r="Q4730" s="181">
        <v>4612.7164913950446</v>
      </c>
      <c r="R4730" s="181">
        <v>4670.6806626590042</v>
      </c>
      <c r="S4730" s="181">
        <v>4727.7623204757992</v>
      </c>
      <c r="T4730" s="181">
        <v>4784.0603713932633</v>
      </c>
      <c r="U4730" s="181">
        <v>4839.5551045330485</v>
      </c>
      <c r="V4730" s="181">
        <v>4894.1339069741252</v>
      </c>
      <c r="W4730" s="181">
        <v>4947.8240596163978</v>
      </c>
      <c r="X4730" s="181">
        <v>5000.6508394349848</v>
      </c>
      <c r="Y4730" s="181">
        <v>5052.5730414085392</v>
      </c>
    </row>
    <row r="4731" spans="1:25" x14ac:dyDescent="0.25">
      <c r="A4731" s="178" t="s">
        <v>4109</v>
      </c>
      <c r="B4731" s="178" t="s">
        <v>580</v>
      </c>
      <c r="C4731" s="178" t="s">
        <v>240</v>
      </c>
      <c r="D4731" s="178" t="s">
        <v>241</v>
      </c>
      <c r="E4731" s="181">
        <v>2503.2803779349565</v>
      </c>
      <c r="F4731" s="181">
        <v>2489.8791642037377</v>
      </c>
      <c r="G4731" s="181">
        <v>2475.7048659388256</v>
      </c>
      <c r="H4731" s="181">
        <v>2461.503335920595</v>
      </c>
      <c r="I4731" s="181">
        <v>2447.1424106148379</v>
      </c>
      <c r="J4731" s="182">
        <v>2432.4656113144001</v>
      </c>
      <c r="K4731" s="181">
        <v>2417.3280604311994</v>
      </c>
      <c r="L4731" s="181">
        <v>2401.6303062237907</v>
      </c>
      <c r="M4731" s="181">
        <v>2385.2854995699636</v>
      </c>
      <c r="N4731" s="181">
        <v>2368.2316468873205</v>
      </c>
      <c r="O4731" s="181">
        <v>2350.4169430177608</v>
      </c>
      <c r="P4731" s="181">
        <v>2331.9103152641201</v>
      </c>
      <c r="Q4731" s="181">
        <v>2312.7854745064628</v>
      </c>
      <c r="R4731" s="181">
        <v>2293.0189127807384</v>
      </c>
      <c r="S4731" s="181">
        <v>2272.6469248440926</v>
      </c>
      <c r="T4731" s="181">
        <v>2251.7587503044315</v>
      </c>
      <c r="U4731" s="181">
        <v>2230.3833781019966</v>
      </c>
      <c r="V4731" s="181">
        <v>2208.507108576151</v>
      </c>
      <c r="W4731" s="181">
        <v>2186.1807950341572</v>
      </c>
      <c r="X4731" s="181">
        <v>2163.4518385575902</v>
      </c>
      <c r="Y4731" s="181">
        <v>2140.3370697882478</v>
      </c>
    </row>
    <row r="4732" spans="1:25" x14ac:dyDescent="0.25">
      <c r="A4732" s="178" t="s">
        <v>4109</v>
      </c>
      <c r="B4732" s="178" t="s">
        <v>581</v>
      </c>
      <c r="C4732" s="178" t="s">
        <v>218</v>
      </c>
      <c r="D4732" s="178" t="s">
        <v>4135</v>
      </c>
      <c r="E4732" s="181">
        <v>18516.763991452375</v>
      </c>
      <c r="F4732" s="181">
        <v>18805.609874957194</v>
      </c>
      <c r="G4732" s="181">
        <v>19072.370067406599</v>
      </c>
      <c r="H4732" s="181">
        <v>19325.735010675904</v>
      </c>
      <c r="I4732" s="181">
        <v>19567.59818896974</v>
      </c>
      <c r="J4732" s="182">
        <v>19798.97142478</v>
      </c>
      <c r="K4732" s="181">
        <v>20020.582710319137</v>
      </c>
      <c r="L4732" s="181">
        <v>20233.182265370673</v>
      </c>
      <c r="M4732" s="181">
        <v>20437.300212722548</v>
      </c>
      <c r="N4732" s="181">
        <v>20633.300982273682</v>
      </c>
      <c r="O4732" s="181">
        <v>20821.409748707505</v>
      </c>
      <c r="P4732" s="181">
        <v>21002.884793712758</v>
      </c>
      <c r="Q4732" s="181">
        <v>21178.989912049015</v>
      </c>
      <c r="R4732" s="181">
        <v>21349.865866980304</v>
      </c>
      <c r="S4732" s="181">
        <v>21515.963003248387</v>
      </c>
      <c r="T4732" s="181">
        <v>21677.279864784599</v>
      </c>
      <c r="U4732" s="181">
        <v>21833.989597309508</v>
      </c>
      <c r="V4732" s="181">
        <v>21986.56991925872</v>
      </c>
      <c r="W4732" s="181">
        <v>22135.227188615303</v>
      </c>
      <c r="X4732" s="181">
        <v>22280.020343419405</v>
      </c>
      <c r="Y4732" s="181">
        <v>22419.864753868525</v>
      </c>
    </row>
    <row r="4733" spans="1:25" x14ac:dyDescent="0.25">
      <c r="A4733" s="178" t="s">
        <v>4109</v>
      </c>
      <c r="B4733" s="178" t="s">
        <v>581</v>
      </c>
      <c r="C4733" s="178" t="s">
        <v>240</v>
      </c>
      <c r="D4733" s="178" t="s">
        <v>241</v>
      </c>
      <c r="E4733" s="181">
        <v>714.56799066756435</v>
      </c>
      <c r="F4733" s="181">
        <v>727.95788958317144</v>
      </c>
      <c r="G4733" s="181">
        <v>740.56616823010643</v>
      </c>
      <c r="H4733" s="181">
        <v>752.72370231057926</v>
      </c>
      <c r="I4733" s="181">
        <v>764.49994989156835</v>
      </c>
      <c r="J4733" s="182">
        <v>775.93070238144492</v>
      </c>
      <c r="K4733" s="181">
        <v>787.04105913093963</v>
      </c>
      <c r="L4733" s="181">
        <v>797.85732745867949</v>
      </c>
      <c r="M4733" s="181">
        <v>808.39745366666898</v>
      </c>
      <c r="N4733" s="181">
        <v>818.67304981063796</v>
      </c>
      <c r="O4733" s="181">
        <v>828.69034621248204</v>
      </c>
      <c r="P4733" s="181">
        <v>838.4969112343498</v>
      </c>
      <c r="Q4733" s="181">
        <v>848.14113811517723</v>
      </c>
      <c r="R4733" s="181">
        <v>857.62691931005645</v>
      </c>
      <c r="S4733" s="181">
        <v>866.97068016024366</v>
      </c>
      <c r="T4733" s="181">
        <v>876.17079797066538</v>
      </c>
      <c r="U4733" s="181">
        <v>885.23271818627472</v>
      </c>
      <c r="V4733" s="181">
        <v>894.17434954455427</v>
      </c>
      <c r="W4733" s="181">
        <v>903.00276104003876</v>
      </c>
      <c r="X4733" s="181">
        <v>911.71908439641152</v>
      </c>
      <c r="Y4733" s="181">
        <v>920.27753229078644</v>
      </c>
    </row>
    <row r="4734" spans="1:25" x14ac:dyDescent="0.25">
      <c r="A4734" s="178" t="s">
        <v>4109</v>
      </c>
      <c r="B4734" s="178" t="s">
        <v>582</v>
      </c>
      <c r="C4734" s="178" t="s">
        <v>218</v>
      </c>
      <c r="D4734" s="178" t="s">
        <v>4136</v>
      </c>
      <c r="E4734" s="181">
        <v>2546.9198999192422</v>
      </c>
      <c r="F4734" s="181">
        <v>2562.5158665734129</v>
      </c>
      <c r="G4734" s="181">
        <v>2582.2750627285227</v>
      </c>
      <c r="H4734" s="181">
        <v>2606.2233564249373</v>
      </c>
      <c r="I4734" s="181">
        <v>2633.6057058895517</v>
      </c>
      <c r="J4734" s="182">
        <v>2663.8217648048685</v>
      </c>
      <c r="K4734" s="181">
        <v>2696.3652318213894</v>
      </c>
      <c r="L4734" s="181">
        <v>2730.8337524487847</v>
      </c>
      <c r="M4734" s="181">
        <v>2766.8584846372246</v>
      </c>
      <c r="N4734" s="181">
        <v>2804.1395187680791</v>
      </c>
      <c r="O4734" s="181">
        <v>2842.3988180099482</v>
      </c>
      <c r="P4734" s="181">
        <v>2881.4872171229918</v>
      </c>
      <c r="Q4734" s="181">
        <v>2921.2538903861096</v>
      </c>
      <c r="R4734" s="181">
        <v>2961.385176146181</v>
      </c>
      <c r="S4734" s="181">
        <v>3001.6086836025329</v>
      </c>
      <c r="T4734" s="181">
        <v>3041.6596191766466</v>
      </c>
      <c r="U4734" s="181">
        <v>3081.4352246504845</v>
      </c>
      <c r="V4734" s="181">
        <v>3120.8717620154671</v>
      </c>
      <c r="W4734" s="181">
        <v>3159.8106812651827</v>
      </c>
      <c r="X4734" s="181">
        <v>3198.0603640529075</v>
      </c>
      <c r="Y4734" s="181">
        <v>3235.3406978208932</v>
      </c>
    </row>
    <row r="4735" spans="1:25" x14ac:dyDescent="0.25">
      <c r="A4735" s="178" t="s">
        <v>4109</v>
      </c>
      <c r="B4735" s="178" t="s">
        <v>582</v>
      </c>
      <c r="C4735" s="178" t="s">
        <v>240</v>
      </c>
      <c r="D4735" s="178" t="s">
        <v>241</v>
      </c>
      <c r="E4735" s="181">
        <v>2514.5523714055744</v>
      </c>
      <c r="F4735" s="181">
        <v>2495.1910933418526</v>
      </c>
      <c r="G4735" s="181">
        <v>2479.9020190581859</v>
      </c>
      <c r="H4735" s="181">
        <v>2468.5466899649273</v>
      </c>
      <c r="I4735" s="181">
        <v>2460.2604043406077</v>
      </c>
      <c r="J4735" s="182">
        <v>2454.3642075016819</v>
      </c>
      <c r="K4735" s="181">
        <v>2450.2985253583133</v>
      </c>
      <c r="L4735" s="181">
        <v>2447.6250221071978</v>
      </c>
      <c r="M4735" s="181">
        <v>2445.9569923737245</v>
      </c>
      <c r="N4735" s="181">
        <v>2444.9874619292368</v>
      </c>
      <c r="O4735" s="181">
        <v>2444.4439295430348</v>
      </c>
      <c r="P4735" s="181">
        <v>2444.1773007680849</v>
      </c>
      <c r="Q4735" s="181">
        <v>2444.0447213417629</v>
      </c>
      <c r="R4735" s="181">
        <v>2443.776404856113</v>
      </c>
      <c r="S4735" s="181">
        <v>2443.150680058091</v>
      </c>
      <c r="T4735" s="181">
        <v>2441.9641544280612</v>
      </c>
      <c r="U4735" s="181">
        <v>2440.1531657700784</v>
      </c>
      <c r="V4735" s="181">
        <v>2437.6885431850337</v>
      </c>
      <c r="W4735" s="181">
        <v>2434.4702723616829</v>
      </c>
      <c r="X4735" s="181">
        <v>2430.3793083605033</v>
      </c>
      <c r="Y4735" s="181">
        <v>2425.2375165768021</v>
      </c>
    </row>
    <row r="4736" spans="1:25" x14ac:dyDescent="0.25">
      <c r="A4736" s="178" t="s">
        <v>4109</v>
      </c>
      <c r="B4736" s="178" t="s">
        <v>585</v>
      </c>
      <c r="C4736" s="178" t="s">
        <v>218</v>
      </c>
      <c r="D4736" s="178" t="s">
        <v>4137</v>
      </c>
      <c r="E4736" s="181">
        <v>78225.386529054493</v>
      </c>
      <c r="F4736" s="181">
        <v>81212.605111381345</v>
      </c>
      <c r="G4736" s="181">
        <v>83750.000779465918</v>
      </c>
      <c r="H4736" s="181">
        <v>85951.043602114296</v>
      </c>
      <c r="I4736" s="181">
        <v>87884.62825212162</v>
      </c>
      <c r="J4736" s="182">
        <v>89604.444417175589</v>
      </c>
      <c r="K4736" s="181">
        <v>91152.694992089149</v>
      </c>
      <c r="L4736" s="181">
        <v>92563.418206624861</v>
      </c>
      <c r="M4736" s="181">
        <v>93862.790988846027</v>
      </c>
      <c r="N4736" s="181">
        <v>95070.588948759192</v>
      </c>
      <c r="O4736" s="181">
        <v>96201.279018633693</v>
      </c>
      <c r="P4736" s="181">
        <v>97270.605444974033</v>
      </c>
      <c r="Q4736" s="181">
        <v>98291.387446325753</v>
      </c>
      <c r="R4736" s="181">
        <v>99268.758279547008</v>
      </c>
      <c r="S4736" s="181">
        <v>100207.50309821643</v>
      </c>
      <c r="T4736" s="181">
        <v>101111.05956404236</v>
      </c>
      <c r="U4736" s="181">
        <v>101980.06709100645</v>
      </c>
      <c r="V4736" s="181">
        <v>102814.75389972836</v>
      </c>
      <c r="W4736" s="181">
        <v>103616.94595857408</v>
      </c>
      <c r="X4736" s="181">
        <v>104387.37195596372</v>
      </c>
      <c r="Y4736" s="181">
        <v>105122.97920406408</v>
      </c>
    </row>
    <row r="4737" spans="1:25" x14ac:dyDescent="0.25">
      <c r="A4737" s="178" t="s">
        <v>4109</v>
      </c>
      <c r="B4737" s="178" t="s">
        <v>585</v>
      </c>
      <c r="C4737" s="178" t="s">
        <v>503</v>
      </c>
      <c r="D4737" s="178" t="s">
        <v>4138</v>
      </c>
      <c r="E4737" s="181">
        <v>2550.4970006749541</v>
      </c>
      <c r="F4737" s="181">
        <v>2577.657003925317</v>
      </c>
      <c r="G4737" s="181">
        <v>2587.6831121278969</v>
      </c>
      <c r="H4737" s="181">
        <v>2585.2468173096586</v>
      </c>
      <c r="I4737" s="181">
        <v>2573.287818756316</v>
      </c>
      <c r="J4737" s="182">
        <v>2554.0510976402161</v>
      </c>
      <c r="K4737" s="181">
        <v>2529.2638098886187</v>
      </c>
      <c r="L4737" s="181">
        <v>2500.2796533619444</v>
      </c>
      <c r="M4737" s="181">
        <v>2468.1255772157269</v>
      </c>
      <c r="N4737" s="181">
        <v>2433.5740148536534</v>
      </c>
      <c r="O4737" s="181">
        <v>2397.1974521868738</v>
      </c>
      <c r="P4737" s="181">
        <v>2359.5499017026018</v>
      </c>
      <c r="Q4737" s="181">
        <v>2321.066584040369</v>
      </c>
      <c r="R4737" s="181">
        <v>2281.9667355119918</v>
      </c>
      <c r="S4737" s="181">
        <v>2242.4436932326726</v>
      </c>
      <c r="T4737" s="181">
        <v>2202.645234111133</v>
      </c>
      <c r="U4737" s="181">
        <v>2162.6476708385635</v>
      </c>
      <c r="V4737" s="181">
        <v>2122.5137140174857</v>
      </c>
      <c r="W4737" s="181">
        <v>2082.33423111406</v>
      </c>
      <c r="X4737" s="181">
        <v>2042.1714531849709</v>
      </c>
      <c r="Y4737" s="181">
        <v>2002.011111858752</v>
      </c>
    </row>
    <row r="4738" spans="1:25" x14ac:dyDescent="0.25">
      <c r="A4738" s="178" t="s">
        <v>4109</v>
      </c>
      <c r="B4738" s="178" t="s">
        <v>585</v>
      </c>
      <c r="C4738" s="178" t="s">
        <v>953</v>
      </c>
      <c r="D4738" s="178" t="s">
        <v>4139</v>
      </c>
      <c r="E4738" s="181">
        <v>17512.601123966215</v>
      </c>
      <c r="F4738" s="181">
        <v>18232.014315235509</v>
      </c>
      <c r="G4738" s="181">
        <v>18854.034786762397</v>
      </c>
      <c r="H4738" s="181">
        <v>19403.448017367416</v>
      </c>
      <c r="I4738" s="181">
        <v>19895.229363561684</v>
      </c>
      <c r="J4738" s="182">
        <v>20341.072824657629</v>
      </c>
      <c r="K4738" s="181">
        <v>20750.19057186148</v>
      </c>
      <c r="L4738" s="181">
        <v>21130.035818880297</v>
      </c>
      <c r="M4738" s="181">
        <v>21486.347037902298</v>
      </c>
      <c r="N4738" s="181">
        <v>21823.458625766078</v>
      </c>
      <c r="O4738" s="181">
        <v>22144.53240756852</v>
      </c>
      <c r="P4738" s="181">
        <v>22453.061211401338</v>
      </c>
      <c r="Q4738" s="181">
        <v>22751.900496638045</v>
      </c>
      <c r="R4738" s="181">
        <v>23042.154097972401</v>
      </c>
      <c r="S4738" s="181">
        <v>23324.857601491338</v>
      </c>
      <c r="T4738" s="181">
        <v>23600.744034740284</v>
      </c>
      <c r="U4738" s="181">
        <v>23869.899999466863</v>
      </c>
      <c r="V4738" s="181">
        <v>24132.316889207254</v>
      </c>
      <c r="W4738" s="181">
        <v>24388.362400026068</v>
      </c>
      <c r="X4738" s="181">
        <v>24638.149674576711</v>
      </c>
      <c r="Y4738" s="181">
        <v>24880.898444149621</v>
      </c>
    </row>
    <row r="4739" spans="1:25" x14ac:dyDescent="0.25">
      <c r="A4739" s="178" t="s">
        <v>4109</v>
      </c>
      <c r="B4739" s="178" t="s">
        <v>585</v>
      </c>
      <c r="C4739" s="178" t="s">
        <v>240</v>
      </c>
      <c r="D4739" s="178" t="s">
        <v>241</v>
      </c>
      <c r="E4739" s="181">
        <v>4141.2604442144639</v>
      </c>
      <c r="F4739" s="181">
        <v>4322.9840961901818</v>
      </c>
      <c r="G4739" s="181">
        <v>4482.5008978859278</v>
      </c>
      <c r="H4739" s="181">
        <v>4625.5362537348574</v>
      </c>
      <c r="I4739" s="181">
        <v>4755.5332721325203</v>
      </c>
      <c r="J4739" s="182">
        <v>4875.1864011603739</v>
      </c>
      <c r="K4739" s="181">
        <v>4986.6232433814239</v>
      </c>
      <c r="L4739" s="181">
        <v>5091.5709169299989</v>
      </c>
      <c r="M4739" s="181">
        <v>5191.3611940892024</v>
      </c>
      <c r="N4739" s="181">
        <v>5287.000317995642</v>
      </c>
      <c r="O4739" s="181">
        <v>5379.2207604985133</v>
      </c>
      <c r="P4739" s="181">
        <v>5468.8436871901276</v>
      </c>
      <c r="Q4739" s="181">
        <v>5556.5435979763006</v>
      </c>
      <c r="R4739" s="181">
        <v>5642.573434051711</v>
      </c>
      <c r="S4739" s="181">
        <v>5727.1721917522882</v>
      </c>
      <c r="T4739" s="181">
        <v>5810.5070290727726</v>
      </c>
      <c r="U4739" s="181">
        <v>5892.5873934535884</v>
      </c>
      <c r="V4739" s="181">
        <v>5973.399328637398</v>
      </c>
      <c r="W4739" s="181">
        <v>6053.022184517311</v>
      </c>
      <c r="X4739" s="181">
        <v>6131.4728778976678</v>
      </c>
      <c r="Y4739" s="181">
        <v>6208.5456318467077</v>
      </c>
    </row>
    <row r="4740" spans="1:25" x14ac:dyDescent="0.25">
      <c r="A4740" s="178" t="s">
        <v>4109</v>
      </c>
      <c r="B4740" s="178" t="s">
        <v>586</v>
      </c>
      <c r="C4740" s="178" t="s">
        <v>565</v>
      </c>
      <c r="D4740" s="178" t="s">
        <v>566</v>
      </c>
      <c r="E4740" s="181">
        <v>7961.1104626059659</v>
      </c>
      <c r="F4740" s="181">
        <v>8024.0114486081293</v>
      </c>
      <c r="G4740" s="181">
        <v>8085.3220505796107</v>
      </c>
      <c r="H4740" s="181">
        <v>8147.6019968404362</v>
      </c>
      <c r="I4740" s="181">
        <v>8210.4013104210953</v>
      </c>
      <c r="J4740" s="182">
        <v>8273.2153765981875</v>
      </c>
      <c r="K4740" s="181">
        <v>8335.6097983573309</v>
      </c>
      <c r="L4740" s="181">
        <v>8397.2915548264191</v>
      </c>
      <c r="M4740" s="181">
        <v>8457.9757373819957</v>
      </c>
      <c r="N4740" s="181">
        <v>8517.4505966820234</v>
      </c>
      <c r="O4740" s="181">
        <v>8575.5469751433448</v>
      </c>
      <c r="P4740" s="181">
        <v>8632.5178321186322</v>
      </c>
      <c r="Q4740" s="181">
        <v>8688.6325883234331</v>
      </c>
      <c r="R4740" s="181">
        <v>8743.7477800397191</v>
      </c>
      <c r="S4740" s="181">
        <v>8797.946303587627</v>
      </c>
      <c r="T4740" s="181">
        <v>8851.1442004403179</v>
      </c>
      <c r="U4740" s="181">
        <v>8903.0454954196448</v>
      </c>
      <c r="V4740" s="181">
        <v>8953.5477744054006</v>
      </c>
      <c r="W4740" s="181">
        <v>9002.746006996178</v>
      </c>
      <c r="X4740" s="181">
        <v>9050.7135618963202</v>
      </c>
      <c r="Y4740" s="181">
        <v>9097.0374643195264</v>
      </c>
    </row>
    <row r="4741" spans="1:25" x14ac:dyDescent="0.25">
      <c r="A4741" s="178" t="s">
        <v>4109</v>
      </c>
      <c r="B4741" s="178" t="s">
        <v>587</v>
      </c>
      <c r="C4741" s="178" t="s">
        <v>218</v>
      </c>
      <c r="D4741" s="178" t="s">
        <v>4140</v>
      </c>
      <c r="E4741" s="181">
        <v>6557.2644788643011</v>
      </c>
      <c r="F4741" s="181">
        <v>6693.2943766737635</v>
      </c>
      <c r="G4741" s="181">
        <v>6821.2700897249779</v>
      </c>
      <c r="H4741" s="181">
        <v>6945.3094270643787</v>
      </c>
      <c r="I4741" s="181">
        <v>7066.3712913229629</v>
      </c>
      <c r="J4741" s="182">
        <v>7185.0256882713056</v>
      </c>
      <c r="K4741" s="181">
        <v>7301.5784237945518</v>
      </c>
      <c r="L4741" s="181">
        <v>7416.33783392649</v>
      </c>
      <c r="M4741" s="181">
        <v>7529.4741215138947</v>
      </c>
      <c r="N4741" s="181">
        <v>7641.0756605383067</v>
      </c>
      <c r="O4741" s="181">
        <v>7751.1495220231282</v>
      </c>
      <c r="P4741" s="181">
        <v>7860.0435013687802</v>
      </c>
      <c r="Q4741" s="181">
        <v>7968.0527114879433</v>
      </c>
      <c r="R4741" s="181">
        <v>8075.0095821680479</v>
      </c>
      <c r="S4741" s="181">
        <v>8180.898281169897</v>
      </c>
      <c r="T4741" s="181">
        <v>8285.9499967430474</v>
      </c>
      <c r="U4741" s="181">
        <v>8389.5501911434385</v>
      </c>
      <c r="V4741" s="181">
        <v>8490.8508323638325</v>
      </c>
      <c r="W4741" s="181">
        <v>8589.8529909779245</v>
      </c>
      <c r="X4741" s="181">
        <v>8686.5452344150144</v>
      </c>
      <c r="Y4741" s="181">
        <v>8780.8416756928636</v>
      </c>
    </row>
    <row r="4742" spans="1:25" x14ac:dyDescent="0.25">
      <c r="A4742" s="178" t="s">
        <v>4109</v>
      </c>
      <c r="B4742" s="178" t="s">
        <v>587</v>
      </c>
      <c r="C4742" s="178" t="s">
        <v>560</v>
      </c>
      <c r="D4742" s="178" t="s">
        <v>4141</v>
      </c>
      <c r="E4742" s="181">
        <v>1398.3820949970793</v>
      </c>
      <c r="F4742" s="181">
        <v>1460.2070595440593</v>
      </c>
      <c r="G4742" s="181">
        <v>1522.3381374350849</v>
      </c>
      <c r="H4742" s="181">
        <v>1585.6555229722087</v>
      </c>
      <c r="I4742" s="181">
        <v>1650.3842190423663</v>
      </c>
      <c r="J4742" s="182">
        <v>1716.675852781103</v>
      </c>
      <c r="K4742" s="181">
        <v>1784.6295966266096</v>
      </c>
      <c r="L4742" s="181">
        <v>1854.3521222230627</v>
      </c>
      <c r="M4742" s="181">
        <v>1925.9220684873017</v>
      </c>
      <c r="N4742" s="181">
        <v>1999.4011082882084</v>
      </c>
      <c r="O4742" s="181">
        <v>2074.8318543788055</v>
      </c>
      <c r="P4742" s="181">
        <v>2152.3510466763873</v>
      </c>
      <c r="Q4742" s="181">
        <v>2232.090085807175</v>
      </c>
      <c r="R4742" s="181">
        <v>2314.0563495976612</v>
      </c>
      <c r="S4742" s="181">
        <v>2398.2985261050981</v>
      </c>
      <c r="T4742" s="181">
        <v>2484.940073044686</v>
      </c>
      <c r="U4742" s="181">
        <v>2573.8524816752306</v>
      </c>
      <c r="V4742" s="181">
        <v>2664.8179835679784</v>
      </c>
      <c r="W4742" s="181">
        <v>2757.8677379369174</v>
      </c>
      <c r="X4742" s="181">
        <v>2853.0287793510965</v>
      </c>
      <c r="Y4742" s="181">
        <v>2950.3027049600764</v>
      </c>
    </row>
    <row r="4743" spans="1:25" x14ac:dyDescent="0.25">
      <c r="A4743" s="178" t="s">
        <v>4109</v>
      </c>
      <c r="B4743" s="178" t="s">
        <v>587</v>
      </c>
      <c r="C4743" s="178" t="s">
        <v>503</v>
      </c>
      <c r="D4743" s="178" t="s">
        <v>4142</v>
      </c>
      <c r="E4743" s="181">
        <v>2549.9908791123212</v>
      </c>
      <c r="F4743" s="181">
        <v>2583.5593151740013</v>
      </c>
      <c r="G4743" s="181">
        <v>2613.4027340422836</v>
      </c>
      <c r="H4743" s="181">
        <v>2641.1634516533422</v>
      </c>
      <c r="I4743" s="181">
        <v>2667.243817922867</v>
      </c>
      <c r="J4743" s="182">
        <v>2691.889161452757</v>
      </c>
      <c r="K4743" s="181">
        <v>2715.2397774832898</v>
      </c>
      <c r="L4743" s="181">
        <v>2737.4331515590457</v>
      </c>
      <c r="M4743" s="181">
        <v>2758.5524574690739</v>
      </c>
      <c r="N4743" s="181">
        <v>2778.648977930829</v>
      </c>
      <c r="O4743" s="181">
        <v>2797.7434370916717</v>
      </c>
      <c r="P4743" s="181">
        <v>2815.9783086059801</v>
      </c>
      <c r="Q4743" s="181">
        <v>2833.4733898678319</v>
      </c>
      <c r="R4743" s="181">
        <v>2850.1818540458016</v>
      </c>
      <c r="S4743" s="181">
        <v>2866.111631992856</v>
      </c>
      <c r="T4743" s="181">
        <v>2881.3565409621442</v>
      </c>
      <c r="U4743" s="181">
        <v>2895.71592424646</v>
      </c>
      <c r="V4743" s="181">
        <v>2908.9152841370033</v>
      </c>
      <c r="W4743" s="181">
        <v>2920.9772738497086</v>
      </c>
      <c r="X4743" s="181">
        <v>2931.920005130145</v>
      </c>
      <c r="Y4743" s="181">
        <v>2941.7364541035831</v>
      </c>
    </row>
    <row r="4744" spans="1:25" x14ac:dyDescent="0.25">
      <c r="A4744" s="178" t="s">
        <v>4109</v>
      </c>
      <c r="B4744" s="178" t="s">
        <v>587</v>
      </c>
      <c r="C4744" s="178" t="s">
        <v>506</v>
      </c>
      <c r="D4744" s="178" t="s">
        <v>4143</v>
      </c>
      <c r="E4744" s="181">
        <v>4313.9630643047158</v>
      </c>
      <c r="F4744" s="181">
        <v>4408.0007421141627</v>
      </c>
      <c r="G4744" s="181">
        <v>4496.9182235654571</v>
      </c>
      <c r="H4744" s="181">
        <v>4583.4168239601377</v>
      </c>
      <c r="I4744" s="181">
        <v>4668.1222358593977</v>
      </c>
      <c r="J4744" s="182">
        <v>4751.4055761367863</v>
      </c>
      <c r="K4744" s="181">
        <v>4833.4646118454893</v>
      </c>
      <c r="L4744" s="181">
        <v>4914.4996125942807</v>
      </c>
      <c r="M4744" s="181">
        <v>4994.6200533730816</v>
      </c>
      <c r="N4744" s="181">
        <v>5073.8815314497533</v>
      </c>
      <c r="O4744" s="181">
        <v>5152.2858367288236</v>
      </c>
      <c r="P4744" s="181">
        <v>5230.0614898451622</v>
      </c>
      <c r="Q4744" s="181">
        <v>5307.4028696634568</v>
      </c>
      <c r="R4744" s="181">
        <v>5384.1966573741984</v>
      </c>
      <c r="S4744" s="181">
        <v>5460.43034862279</v>
      </c>
      <c r="T4744" s="181">
        <v>5536.2564379732194</v>
      </c>
      <c r="U4744" s="181">
        <v>5611.2623985346318</v>
      </c>
      <c r="V4744" s="181">
        <v>5684.8776718800455</v>
      </c>
      <c r="W4744" s="181">
        <v>5757.0984358611449</v>
      </c>
      <c r="X4744" s="181">
        <v>5827.9124732454266</v>
      </c>
      <c r="Y4744" s="181">
        <v>5897.2575216344667</v>
      </c>
    </row>
    <row r="4745" spans="1:25" x14ac:dyDescent="0.25">
      <c r="A4745" s="178" t="s">
        <v>4109</v>
      </c>
      <c r="B4745" s="178" t="s">
        <v>587</v>
      </c>
      <c r="C4745" s="178" t="s">
        <v>240</v>
      </c>
      <c r="D4745" s="178" t="s">
        <v>241</v>
      </c>
      <c r="E4745" s="181">
        <v>10960.594009661205</v>
      </c>
      <c r="F4745" s="181">
        <v>11071.735846127462</v>
      </c>
      <c r="G4745" s="181">
        <v>11166.850398411805</v>
      </c>
      <c r="H4745" s="181">
        <v>11253.089676729543</v>
      </c>
      <c r="I4745" s="181">
        <v>11332.252202827436</v>
      </c>
      <c r="J4745" s="182">
        <v>11405.44866075272</v>
      </c>
      <c r="K4745" s="181">
        <v>11473.331731714143</v>
      </c>
      <c r="L4745" s="181">
        <v>11536.533494391633</v>
      </c>
      <c r="M4745" s="181">
        <v>11595.449521506207</v>
      </c>
      <c r="N4745" s="181">
        <v>11650.336187362527</v>
      </c>
      <c r="O4745" s="181">
        <v>11701.318158137758</v>
      </c>
      <c r="P4745" s="181">
        <v>11749.025584390487</v>
      </c>
      <c r="Q4745" s="181">
        <v>11793.987015452749</v>
      </c>
      <c r="R4745" s="181">
        <v>11836.033103358379</v>
      </c>
      <c r="S4745" s="181">
        <v>11875.222018250277</v>
      </c>
      <c r="T4745" s="181">
        <v>11911.965544657221</v>
      </c>
      <c r="U4745" s="181">
        <v>11945.456222252331</v>
      </c>
      <c r="V4745" s="181">
        <v>11974.588643340399</v>
      </c>
      <c r="W4745" s="181">
        <v>11999.486196004715</v>
      </c>
      <c r="X4745" s="181">
        <v>12020.251342140173</v>
      </c>
      <c r="Y4745" s="181">
        <v>12036.881619813046</v>
      </c>
    </row>
    <row r="4746" spans="1:25" x14ac:dyDescent="0.25">
      <c r="A4746" s="178" t="s">
        <v>4109</v>
      </c>
      <c r="B4746" s="178" t="s">
        <v>594</v>
      </c>
      <c r="C4746" s="178" t="s">
        <v>565</v>
      </c>
      <c r="D4746" s="178" t="s">
        <v>566</v>
      </c>
      <c r="E4746" s="181">
        <v>3789.9242995563563</v>
      </c>
      <c r="F4746" s="181">
        <v>3790.7857175625841</v>
      </c>
      <c r="G4746" s="181">
        <v>3794.8828601405389</v>
      </c>
      <c r="H4746" s="181">
        <v>3802.441426394148</v>
      </c>
      <c r="I4746" s="181">
        <v>3812.7540494181249</v>
      </c>
      <c r="J4746" s="182">
        <v>3825.2418417347681</v>
      </c>
      <c r="K4746" s="181">
        <v>3839.4212811962507</v>
      </c>
      <c r="L4746" s="181">
        <v>3854.9414881619236</v>
      </c>
      <c r="M4746" s="181">
        <v>3871.494792847041</v>
      </c>
      <c r="N4746" s="181">
        <v>3888.8512085636848</v>
      </c>
      <c r="O4746" s="181">
        <v>3906.7998167187839</v>
      </c>
      <c r="P4746" s="181">
        <v>3925.3130508792997</v>
      </c>
      <c r="Q4746" s="181">
        <v>3944.3713616984469</v>
      </c>
      <c r="R4746" s="181">
        <v>3963.791722140626</v>
      </c>
      <c r="S4746" s="181">
        <v>3983.5161880919923</v>
      </c>
      <c r="T4746" s="181">
        <v>4003.4428592377367</v>
      </c>
      <c r="U4746" s="181">
        <v>4023.2814902158279</v>
      </c>
      <c r="V4746" s="181">
        <v>4042.8104935566821</v>
      </c>
      <c r="W4746" s="181">
        <v>4062.0189203893451</v>
      </c>
      <c r="X4746" s="181">
        <v>4080.9041701928872</v>
      </c>
      <c r="Y4746" s="181">
        <v>4099.2825503544118</v>
      </c>
    </row>
    <row r="4747" spans="1:25" x14ac:dyDescent="0.25">
      <c r="A4747" s="178" t="s">
        <v>4109</v>
      </c>
      <c r="B4747" s="178" t="s">
        <v>596</v>
      </c>
      <c r="C4747" s="178" t="s">
        <v>218</v>
      </c>
      <c r="D4747" s="178" t="s">
        <v>4144</v>
      </c>
      <c r="E4747" s="181">
        <v>87903.697684924802</v>
      </c>
      <c r="F4747" s="181">
        <v>87919.084103863046</v>
      </c>
      <c r="G4747" s="181">
        <v>87911.708633700749</v>
      </c>
      <c r="H4747" s="181">
        <v>87901.489066789727</v>
      </c>
      <c r="I4747" s="181">
        <v>87877.556712049685</v>
      </c>
      <c r="J4747" s="182">
        <v>87829.634959240866</v>
      </c>
      <c r="K4747" s="181">
        <v>87749.492215166465</v>
      </c>
      <c r="L4747" s="181">
        <v>87630.91721035396</v>
      </c>
      <c r="M4747" s="181">
        <v>87468.600293186726</v>
      </c>
      <c r="N4747" s="181">
        <v>87258.266854325644</v>
      </c>
      <c r="O4747" s="181">
        <v>86996.194358427267</v>
      </c>
      <c r="P4747" s="181">
        <v>86683.470551515944</v>
      </c>
      <c r="Q4747" s="181">
        <v>86321.541182050467</v>
      </c>
      <c r="R4747" s="181">
        <v>85907.71333909464</v>
      </c>
      <c r="S4747" s="181">
        <v>85440.997098969456</v>
      </c>
      <c r="T4747" s="181">
        <v>84919.613636942857</v>
      </c>
      <c r="U4747" s="181">
        <v>84345.571131707213</v>
      </c>
      <c r="V4747" s="181">
        <v>83722.520569350614</v>
      </c>
      <c r="W4747" s="181">
        <v>83051.177802921142</v>
      </c>
      <c r="X4747" s="181">
        <v>82331.84420066954</v>
      </c>
      <c r="Y4747" s="181">
        <v>81561.432663476837</v>
      </c>
    </row>
    <row r="4748" spans="1:25" x14ac:dyDescent="0.25">
      <c r="A4748" s="178" t="s">
        <v>4109</v>
      </c>
      <c r="B4748" s="178" t="s">
        <v>596</v>
      </c>
      <c r="C4748" s="178" t="s">
        <v>1465</v>
      </c>
      <c r="D4748" s="178" t="s">
        <v>4145</v>
      </c>
      <c r="E4748" s="181">
        <v>1427.7126120702976</v>
      </c>
      <c r="F4748" s="181">
        <v>1481.9008560906652</v>
      </c>
      <c r="G4748" s="181">
        <v>1537.7475955543816</v>
      </c>
      <c r="H4748" s="181">
        <v>1595.647329400507</v>
      </c>
      <c r="I4748" s="181">
        <v>1655.46877262674</v>
      </c>
      <c r="J4748" s="182">
        <v>1717.0638265798566</v>
      </c>
      <c r="K4748" s="181">
        <v>1780.2964063124759</v>
      </c>
      <c r="L4748" s="181">
        <v>1845.0468672926299</v>
      </c>
      <c r="M4748" s="181">
        <v>1911.1930779617733</v>
      </c>
      <c r="N4748" s="181">
        <v>1978.6150654281971</v>
      </c>
      <c r="O4748" s="181">
        <v>2047.1861070258217</v>
      </c>
      <c r="P4748" s="181">
        <v>2116.8773860539309</v>
      </c>
      <c r="Q4748" s="181">
        <v>2187.6656119190284</v>
      </c>
      <c r="R4748" s="181">
        <v>2259.4162904649384</v>
      </c>
      <c r="S4748" s="181">
        <v>2332.0225534092706</v>
      </c>
      <c r="T4748" s="181">
        <v>2405.3417515437673</v>
      </c>
      <c r="U4748" s="181">
        <v>2479.3246907110311</v>
      </c>
      <c r="V4748" s="181">
        <v>2553.9698074129024</v>
      </c>
      <c r="W4748" s="181">
        <v>2629.1877595134024</v>
      </c>
      <c r="X4748" s="181">
        <v>2704.8674724573621</v>
      </c>
      <c r="Y4748" s="181">
        <v>2780.7717027448075</v>
      </c>
    </row>
    <row r="4749" spans="1:25" x14ac:dyDescent="0.25">
      <c r="A4749" s="178" t="s">
        <v>4109</v>
      </c>
      <c r="B4749" s="178" t="s">
        <v>596</v>
      </c>
      <c r="C4749" s="178" t="s">
        <v>967</v>
      </c>
      <c r="D4749" s="178" t="s">
        <v>4146</v>
      </c>
      <c r="E4749" s="181">
        <v>6714.710878643119</v>
      </c>
      <c r="F4749" s="181">
        <v>6802.2536596790114</v>
      </c>
      <c r="G4749" s="181">
        <v>6889.1538420382594</v>
      </c>
      <c r="H4749" s="181">
        <v>6976.9384005590882</v>
      </c>
      <c r="I4749" s="181">
        <v>7064.7390402011633</v>
      </c>
      <c r="J4749" s="182">
        <v>7151.6906871822566</v>
      </c>
      <c r="K4749" s="181">
        <v>7237.0529709298589</v>
      </c>
      <c r="L4749" s="181">
        <v>7320.2176013115732</v>
      </c>
      <c r="M4749" s="181">
        <v>7400.62340587568</v>
      </c>
      <c r="N4749" s="181">
        <v>7477.7717564361901</v>
      </c>
      <c r="O4749" s="181">
        <v>7551.1895417111591</v>
      </c>
      <c r="P4749" s="181">
        <v>7620.8059269353462</v>
      </c>
      <c r="Q4749" s="181">
        <v>7686.5824679883335</v>
      </c>
      <c r="R4749" s="181">
        <v>7748.1096652003544</v>
      </c>
      <c r="S4749" s="181">
        <v>7805.1167194824839</v>
      </c>
      <c r="T4749" s="181">
        <v>7857.2504757867828</v>
      </c>
      <c r="U4749" s="181">
        <v>7904.499312536519</v>
      </c>
      <c r="V4749" s="181">
        <v>7947.0120558472127</v>
      </c>
      <c r="W4749" s="181">
        <v>7984.668076712197</v>
      </c>
      <c r="X4749" s="181">
        <v>8017.3050659143655</v>
      </c>
      <c r="Y4749" s="181">
        <v>8044.4231244307321</v>
      </c>
    </row>
    <row r="4750" spans="1:25" x14ac:dyDescent="0.25">
      <c r="A4750" s="178" t="s">
        <v>4109</v>
      </c>
      <c r="B4750" s="178" t="s">
        <v>596</v>
      </c>
      <c r="C4750" s="178" t="s">
        <v>1518</v>
      </c>
      <c r="D4750" s="178" t="s">
        <v>4147</v>
      </c>
      <c r="E4750" s="181">
        <v>3197.1433706375351</v>
      </c>
      <c r="F4750" s="181">
        <v>3165.885313358965</v>
      </c>
      <c r="G4750" s="181">
        <v>3134.1212868704069</v>
      </c>
      <c r="H4750" s="181">
        <v>3102.575548648379</v>
      </c>
      <c r="I4750" s="181">
        <v>3070.8680935717989</v>
      </c>
      <c r="J4750" s="182">
        <v>3038.6544897446797</v>
      </c>
      <c r="K4750" s="181">
        <v>3005.6742512963178</v>
      </c>
      <c r="L4750" s="181">
        <v>2971.746168436192</v>
      </c>
      <c r="M4750" s="181">
        <v>2936.7270673861658</v>
      </c>
      <c r="N4750" s="181">
        <v>2900.5145414009239</v>
      </c>
      <c r="O4750" s="181">
        <v>2863.0291805823372</v>
      </c>
      <c r="P4750" s="181">
        <v>2824.3522837307482</v>
      </c>
      <c r="Q4750" s="181">
        <v>2784.5743324183713</v>
      </c>
      <c r="R4750" s="181">
        <v>2743.6508569379644</v>
      </c>
      <c r="S4750" s="181">
        <v>2701.5937833629073</v>
      </c>
      <c r="T4750" s="181">
        <v>2658.390676260542</v>
      </c>
      <c r="U4750" s="181">
        <v>2614.1477742390093</v>
      </c>
      <c r="V4750" s="181">
        <v>2569.0183165582739</v>
      </c>
      <c r="W4750" s="181">
        <v>2523.0610367393879</v>
      </c>
      <c r="X4750" s="181">
        <v>2476.3205390078087</v>
      </c>
      <c r="Y4750" s="181">
        <v>2428.7393943664315</v>
      </c>
    </row>
    <row r="4751" spans="1:25" x14ac:dyDescent="0.25">
      <c r="A4751" s="178" t="s">
        <v>4109</v>
      </c>
      <c r="B4751" s="178" t="s">
        <v>596</v>
      </c>
      <c r="C4751" s="178" t="s">
        <v>449</v>
      </c>
      <c r="D4751" s="178" t="s">
        <v>4148</v>
      </c>
      <c r="E4751" s="181">
        <v>3438.4754740982812</v>
      </c>
      <c r="F4751" s="181">
        <v>3651.7380010056427</v>
      </c>
      <c r="G4751" s="181">
        <v>3877.223583027504</v>
      </c>
      <c r="H4751" s="181">
        <v>4116.499108853176</v>
      </c>
      <c r="I4751" s="181">
        <v>4369.8591210615514</v>
      </c>
      <c r="J4751" s="182">
        <v>4637.5457724913267</v>
      </c>
      <c r="K4751" s="181">
        <v>4919.8222503327424</v>
      </c>
      <c r="L4751" s="181">
        <v>5216.9878657362769</v>
      </c>
      <c r="M4751" s="181">
        <v>5529.3275149013998</v>
      </c>
      <c r="N4751" s="181">
        <v>5857.1236120954491</v>
      </c>
      <c r="O4751" s="181">
        <v>6200.628767080314</v>
      </c>
      <c r="P4751" s="181">
        <v>6560.3866436175531</v>
      </c>
      <c r="Q4751" s="181">
        <v>6936.9729245065009</v>
      </c>
      <c r="R4751" s="181">
        <v>7330.6188960097243</v>
      </c>
      <c r="S4751" s="181">
        <v>7741.6308657277414</v>
      </c>
      <c r="T4751" s="181">
        <v>8170.1838637188239</v>
      </c>
      <c r="U4751" s="181">
        <v>8616.7555544350016</v>
      </c>
      <c r="V4751" s="181">
        <v>9081.9990722454495</v>
      </c>
      <c r="W4751" s="181">
        <v>9566.2697536862706</v>
      </c>
      <c r="X4751" s="181">
        <v>10069.834658978638</v>
      </c>
      <c r="Y4751" s="181">
        <v>10592.464346313822</v>
      </c>
    </row>
    <row r="4752" spans="1:25" x14ac:dyDescent="0.25">
      <c r="A4752" s="178" t="s">
        <v>4109</v>
      </c>
      <c r="B4752" s="178" t="s">
        <v>596</v>
      </c>
      <c r="C4752" s="178" t="s">
        <v>3443</v>
      </c>
      <c r="D4752" s="178" t="s">
        <v>4149</v>
      </c>
      <c r="E4752" s="181">
        <v>2221.674952447459</v>
      </c>
      <c r="F4752" s="181">
        <v>2305.0712097107262</v>
      </c>
      <c r="G4752" s="181">
        <v>2390.978819242092</v>
      </c>
      <c r="H4752" s="181">
        <v>2480.0078567879486</v>
      </c>
      <c r="I4752" s="181">
        <v>2571.9505527165993</v>
      </c>
      <c r="J4752" s="182">
        <v>2666.573356922418</v>
      </c>
      <c r="K4752" s="181">
        <v>2763.6617413981044</v>
      </c>
      <c r="L4752" s="181">
        <v>2863.0270314843692</v>
      </c>
      <c r="M4752" s="181">
        <v>2964.4769956709501</v>
      </c>
      <c r="N4752" s="181">
        <v>3067.8230561465116</v>
      </c>
      <c r="O4752" s="181">
        <v>3172.8664748672913</v>
      </c>
      <c r="P4752" s="181">
        <v>3279.5605115934204</v>
      </c>
      <c r="Q4752" s="181">
        <v>3387.8670573821682</v>
      </c>
      <c r="R4752" s="181">
        <v>3497.5759198196461</v>
      </c>
      <c r="S4752" s="181">
        <v>3608.5199903701059</v>
      </c>
      <c r="T4752" s="181">
        <v>3720.4770833076723</v>
      </c>
      <c r="U4752" s="181">
        <v>3833.3698628535763</v>
      </c>
      <c r="V4752" s="181">
        <v>3947.1947303316892</v>
      </c>
      <c r="W4752" s="181">
        <v>4061.8124833536463</v>
      </c>
      <c r="X4752" s="181">
        <v>4177.0505815507549</v>
      </c>
      <c r="Y4752" s="181">
        <v>4292.5420001864786</v>
      </c>
    </row>
    <row r="4753" spans="1:25" x14ac:dyDescent="0.25">
      <c r="A4753" s="178" t="s">
        <v>4109</v>
      </c>
      <c r="B4753" s="178" t="s">
        <v>596</v>
      </c>
      <c r="C4753" s="178" t="s">
        <v>240</v>
      </c>
      <c r="D4753" s="178" t="s">
        <v>241</v>
      </c>
      <c r="E4753" s="181">
        <v>23937.508262175794</v>
      </c>
      <c r="F4753" s="181">
        <v>24578.560158527027</v>
      </c>
      <c r="G4753" s="181">
        <v>25235.270171997417</v>
      </c>
      <c r="H4753" s="181">
        <v>25913.784288411691</v>
      </c>
      <c r="I4753" s="181">
        <v>26611.55753670121</v>
      </c>
      <c r="J4753" s="182">
        <v>27325.893447431448</v>
      </c>
      <c r="K4753" s="181">
        <v>28054.403513019883</v>
      </c>
      <c r="L4753" s="181">
        <v>28795.058972385563</v>
      </c>
      <c r="M4753" s="181">
        <v>29545.878916688955</v>
      </c>
      <c r="N4753" s="181">
        <v>30304.997167822607</v>
      </c>
      <c r="O4753" s="181">
        <v>31070.519787044046</v>
      </c>
      <c r="P4753" s="181">
        <v>31842.098525929108</v>
      </c>
      <c r="Q4753" s="181">
        <v>32619.483801861657</v>
      </c>
      <c r="R4753" s="181">
        <v>33400.794220023374</v>
      </c>
      <c r="S4753" s="181">
        <v>34184.619611811868</v>
      </c>
      <c r="T4753" s="181">
        <v>34969.077723875205</v>
      </c>
      <c r="U4753" s="181">
        <v>35753.695292190358</v>
      </c>
      <c r="V4753" s="181">
        <v>36538.694598385351</v>
      </c>
      <c r="W4753" s="181">
        <v>37323.043509801115</v>
      </c>
      <c r="X4753" s="181">
        <v>38105.433521528372</v>
      </c>
      <c r="Y4753" s="181">
        <v>38882.82849229288</v>
      </c>
    </row>
    <row r="4754" spans="1:25" x14ac:dyDescent="0.25">
      <c r="A4754" s="178" t="s">
        <v>4109</v>
      </c>
      <c r="B4754" s="178" t="s">
        <v>598</v>
      </c>
      <c r="C4754" s="178" t="s">
        <v>218</v>
      </c>
      <c r="D4754" s="178" t="s">
        <v>4150</v>
      </c>
      <c r="E4754" s="181">
        <v>6250.4974091452223</v>
      </c>
      <c r="F4754" s="181">
        <v>6273.9472174942412</v>
      </c>
      <c r="G4754" s="181">
        <v>6305.8548864080121</v>
      </c>
      <c r="H4754" s="181">
        <v>6345.5431198003635</v>
      </c>
      <c r="I4754" s="181">
        <v>6390.8644671849215</v>
      </c>
      <c r="J4754" s="182">
        <v>6440.081500830488</v>
      </c>
      <c r="K4754" s="181">
        <v>6491.8523016385307</v>
      </c>
      <c r="L4754" s="181">
        <v>6545.2249718841358</v>
      </c>
      <c r="M4754" s="181">
        <v>6599.4588144878589</v>
      </c>
      <c r="N4754" s="181">
        <v>6654.0033424659605</v>
      </c>
      <c r="O4754" s="181">
        <v>6708.4191586085353</v>
      </c>
      <c r="P4754" s="181">
        <v>6762.6841335180497</v>
      </c>
      <c r="Q4754" s="181">
        <v>6816.836714619928</v>
      </c>
      <c r="R4754" s="181">
        <v>6870.5948675641757</v>
      </c>
      <c r="S4754" s="181">
        <v>6923.8570087494209</v>
      </c>
      <c r="T4754" s="181">
        <v>6976.366942869693</v>
      </c>
      <c r="U4754" s="181">
        <v>7027.8102746493641</v>
      </c>
      <c r="V4754" s="181">
        <v>7078.0956985793009</v>
      </c>
      <c r="W4754" s="181">
        <v>7127.2184450869754</v>
      </c>
      <c r="X4754" s="181">
        <v>7175.1322842264217</v>
      </c>
      <c r="Y4754" s="181">
        <v>7221.3673550169433</v>
      </c>
    </row>
    <row r="4755" spans="1:25" x14ac:dyDescent="0.25">
      <c r="A4755" s="178" t="s">
        <v>4109</v>
      </c>
      <c r="B4755" s="178" t="s">
        <v>598</v>
      </c>
      <c r="C4755" s="178" t="s">
        <v>240</v>
      </c>
      <c r="D4755" s="178" t="s">
        <v>241</v>
      </c>
      <c r="E4755" s="181">
        <v>276.26507885724743</v>
      </c>
      <c r="F4755" s="181">
        <v>279.12328331287046</v>
      </c>
      <c r="G4755" s="181">
        <v>282.3858746976565</v>
      </c>
      <c r="H4755" s="181">
        <v>286.03000158477806</v>
      </c>
      <c r="I4755" s="181">
        <v>289.96540642206082</v>
      </c>
      <c r="J4755" s="182">
        <v>294.11808993966105</v>
      </c>
      <c r="K4755" s="181">
        <v>298.43021799428698</v>
      </c>
      <c r="L4755" s="181">
        <v>302.86043138452743</v>
      </c>
      <c r="M4755" s="181">
        <v>307.37608381415441</v>
      </c>
      <c r="N4755" s="181">
        <v>311.95256228144984</v>
      </c>
      <c r="O4755" s="181">
        <v>316.56983166086212</v>
      </c>
      <c r="P4755" s="181">
        <v>321.22713934420892</v>
      </c>
      <c r="Q4755" s="181">
        <v>325.92660330005049</v>
      </c>
      <c r="R4755" s="181">
        <v>330.65496790142237</v>
      </c>
      <c r="S4755" s="181">
        <v>335.40736440692575</v>
      </c>
      <c r="T4755" s="181">
        <v>340.17125443423771</v>
      </c>
      <c r="U4755" s="181">
        <v>344.9309121427645</v>
      </c>
      <c r="V4755" s="181">
        <v>349.68122161090059</v>
      </c>
      <c r="W4755" s="181">
        <v>354.42124159977345</v>
      </c>
      <c r="X4755" s="181">
        <v>359.1479380418113</v>
      </c>
      <c r="Y4755" s="181">
        <v>363.83686058768939</v>
      </c>
    </row>
    <row r="4756" spans="1:25" x14ac:dyDescent="0.25">
      <c r="A4756" s="178" t="s">
        <v>4109</v>
      </c>
      <c r="B4756" s="178" t="s">
        <v>606</v>
      </c>
      <c r="C4756" s="178" t="s">
        <v>565</v>
      </c>
      <c r="D4756" s="178" t="s">
        <v>566</v>
      </c>
      <c r="E4756" s="181">
        <v>1246.8075841579578</v>
      </c>
      <c r="F4756" s="181">
        <v>1246.5596230450876</v>
      </c>
      <c r="G4756" s="181">
        <v>1247.9766801536898</v>
      </c>
      <c r="H4756" s="181">
        <v>1250.9718104143969</v>
      </c>
      <c r="I4756" s="181">
        <v>1255.1289999938508</v>
      </c>
      <c r="J4756" s="182">
        <v>1260.1172518723968</v>
      </c>
      <c r="K4756" s="181">
        <v>1265.703031667261</v>
      </c>
      <c r="L4756" s="181">
        <v>1271.7248622510351</v>
      </c>
      <c r="M4756" s="181">
        <v>1278.0829851618391</v>
      </c>
      <c r="N4756" s="181">
        <v>1284.7232215902766</v>
      </c>
      <c r="O4756" s="181">
        <v>1291.6086338311461</v>
      </c>
      <c r="P4756" s="181">
        <v>1298.7681188619135</v>
      </c>
      <c r="Q4756" s="181">
        <v>1306.2462306187319</v>
      </c>
      <c r="R4756" s="181">
        <v>1314.0418694121354</v>
      </c>
      <c r="S4756" s="181">
        <v>1322.1986561005722</v>
      </c>
      <c r="T4756" s="181">
        <v>1330.6177771809148</v>
      </c>
      <c r="U4756" s="181">
        <v>1339.1446352339431</v>
      </c>
      <c r="V4756" s="181">
        <v>1347.7610663516521</v>
      </c>
      <c r="W4756" s="181">
        <v>1356.4791895340313</v>
      </c>
      <c r="X4756" s="181">
        <v>1365.2998484691029</v>
      </c>
      <c r="Y4756" s="181">
        <v>1374.0195666710863</v>
      </c>
    </row>
    <row r="4757" spans="1:25" x14ac:dyDescent="0.25">
      <c r="A4757" s="178" t="s">
        <v>4109</v>
      </c>
      <c r="B4757" s="178" t="s">
        <v>608</v>
      </c>
      <c r="C4757" s="178" t="s">
        <v>475</v>
      </c>
      <c r="D4757" s="178" t="s">
        <v>4151</v>
      </c>
      <c r="E4757" s="181">
        <v>4017.6764927766912</v>
      </c>
      <c r="F4757" s="181">
        <v>4051.4360892224272</v>
      </c>
      <c r="G4757" s="181">
        <v>4082.7722934856247</v>
      </c>
      <c r="H4757" s="181">
        <v>4113.7287934932829</v>
      </c>
      <c r="I4757" s="181">
        <v>4144.6019512375624</v>
      </c>
      <c r="J4757" s="182">
        <v>4175.5206774508842</v>
      </c>
      <c r="K4757" s="181">
        <v>4206.4597943989265</v>
      </c>
      <c r="L4757" s="181">
        <v>4237.352250365182</v>
      </c>
      <c r="M4757" s="181">
        <v>4268.0563894334964</v>
      </c>
      <c r="N4757" s="181">
        <v>4298.4646045640784</v>
      </c>
      <c r="O4757" s="181">
        <v>4328.4531771566672</v>
      </c>
      <c r="P4757" s="181">
        <v>4358.0665215687895</v>
      </c>
      <c r="Q4757" s="181">
        <v>4387.3329602768281</v>
      </c>
      <c r="R4757" s="181">
        <v>4416.0765115910353</v>
      </c>
      <c r="S4757" s="181">
        <v>4444.2587645276708</v>
      </c>
      <c r="T4757" s="181">
        <v>4471.8857544518523</v>
      </c>
      <c r="U4757" s="181">
        <v>4498.7090962044458</v>
      </c>
      <c r="V4757" s="181">
        <v>4524.4629170262388</v>
      </c>
      <c r="W4757" s="181">
        <v>4549.1450057397506</v>
      </c>
      <c r="X4757" s="181">
        <v>4572.7696893178054</v>
      </c>
      <c r="Y4757" s="181">
        <v>4595.2220901836899</v>
      </c>
    </row>
    <row r="4758" spans="1:25" x14ac:dyDescent="0.25">
      <c r="A4758" s="178" t="s">
        <v>4109</v>
      </c>
      <c r="B4758" s="178" t="s">
        <v>608</v>
      </c>
      <c r="C4758" s="178" t="s">
        <v>503</v>
      </c>
      <c r="D4758" s="178" t="s">
        <v>4152</v>
      </c>
      <c r="E4758" s="181">
        <v>2582.6469466964422</v>
      </c>
      <c r="F4758" s="181">
        <v>2583.4370566985467</v>
      </c>
      <c r="G4758" s="181">
        <v>2582.5150819078435</v>
      </c>
      <c r="H4758" s="181">
        <v>2581.2031072849318</v>
      </c>
      <c r="I4758" s="181">
        <v>2579.6938305615672</v>
      </c>
      <c r="J4758" s="182">
        <v>2578.0705139583806</v>
      </c>
      <c r="K4758" s="181">
        <v>2576.3194396673894</v>
      </c>
      <c r="L4758" s="181">
        <v>2574.4019264480244</v>
      </c>
      <c r="M4758" s="181">
        <v>2572.2356156427568</v>
      </c>
      <c r="N4758" s="181">
        <v>2569.7612065582666</v>
      </c>
      <c r="O4758" s="181">
        <v>2566.9118379192687</v>
      </c>
      <c r="P4758" s="181">
        <v>2563.7218164836545</v>
      </c>
      <c r="Q4758" s="181">
        <v>2560.2150962694209</v>
      </c>
      <c r="R4758" s="181">
        <v>2556.2967251253831</v>
      </c>
      <c r="S4758" s="181">
        <v>2551.9539139390563</v>
      </c>
      <c r="T4758" s="181">
        <v>2547.1997569693835</v>
      </c>
      <c r="U4758" s="181">
        <v>2541.9033344760269</v>
      </c>
      <c r="V4758" s="181">
        <v>2535.9282873434204</v>
      </c>
      <c r="W4758" s="181">
        <v>2529.2894387642964</v>
      </c>
      <c r="X4758" s="181">
        <v>2522.0105199890936</v>
      </c>
      <c r="Y4758" s="181">
        <v>2514.04407090731</v>
      </c>
    </row>
    <row r="4759" spans="1:25" x14ac:dyDescent="0.25">
      <c r="A4759" s="178" t="s">
        <v>4109</v>
      </c>
      <c r="B4759" s="178" t="s">
        <v>608</v>
      </c>
      <c r="C4759" s="178" t="s">
        <v>240</v>
      </c>
      <c r="D4759" s="178" t="s">
        <v>241</v>
      </c>
      <c r="E4759" s="181">
        <v>5265.8373647743028</v>
      </c>
      <c r="F4759" s="181">
        <v>5340.6861637058228</v>
      </c>
      <c r="G4759" s="181">
        <v>5413.0129998344009</v>
      </c>
      <c r="H4759" s="181">
        <v>5485.4930660716409</v>
      </c>
      <c r="I4759" s="181">
        <v>5558.5203632525054</v>
      </c>
      <c r="J4759" s="182">
        <v>5632.2721238653266</v>
      </c>
      <c r="K4759" s="181">
        <v>5706.7205628541697</v>
      </c>
      <c r="L4759" s="181">
        <v>5781.7800236821959</v>
      </c>
      <c r="M4759" s="181">
        <v>5857.2604023989243</v>
      </c>
      <c r="N4759" s="181">
        <v>5933.0141343761979</v>
      </c>
      <c r="O4759" s="181">
        <v>6008.8678500886981</v>
      </c>
      <c r="P4759" s="181">
        <v>6084.8789278364402</v>
      </c>
      <c r="Q4759" s="181">
        <v>6161.083502023559</v>
      </c>
      <c r="R4759" s="181">
        <v>6237.2300018751348</v>
      </c>
      <c r="S4759" s="181">
        <v>6313.2564860744042</v>
      </c>
      <c r="T4759" s="181">
        <v>6389.1631464611683</v>
      </c>
      <c r="U4759" s="181">
        <v>6464.5846532469959</v>
      </c>
      <c r="V4759" s="181">
        <v>6539.1220395356813</v>
      </c>
      <c r="W4759" s="181">
        <v>6612.75053487068</v>
      </c>
      <c r="X4759" s="181">
        <v>6685.4691980371563</v>
      </c>
      <c r="Y4759" s="181">
        <v>6757.0873024748998</v>
      </c>
    </row>
    <row r="4760" spans="1:25" x14ac:dyDescent="0.25">
      <c r="A4760" s="178" t="s">
        <v>4109</v>
      </c>
      <c r="B4760" s="178" t="s">
        <v>612</v>
      </c>
      <c r="C4760" s="178" t="s">
        <v>218</v>
      </c>
      <c r="D4760" s="178" t="s">
        <v>4153</v>
      </c>
      <c r="E4760" s="181">
        <v>3225.3553622198287</v>
      </c>
      <c r="F4760" s="181">
        <v>3218.9896989536096</v>
      </c>
      <c r="G4760" s="181">
        <v>3215.8590373762108</v>
      </c>
      <c r="H4760" s="181">
        <v>3216.2016690341875</v>
      </c>
      <c r="I4760" s="181">
        <v>3219.136152612949</v>
      </c>
      <c r="J4760" s="182">
        <v>3223.9300460354993</v>
      </c>
      <c r="K4760" s="181">
        <v>3229.9818992902738</v>
      </c>
      <c r="L4760" s="181">
        <v>3236.8474589065395</v>
      </c>
      <c r="M4760" s="181">
        <v>3244.1488662220927</v>
      </c>
      <c r="N4760" s="181">
        <v>3251.5730831566934</v>
      </c>
      <c r="O4760" s="181">
        <v>3258.8541396609385</v>
      </c>
      <c r="P4760" s="181">
        <v>3265.9219951492819</v>
      </c>
      <c r="Q4760" s="181">
        <v>3272.7430141163209</v>
      </c>
      <c r="R4760" s="181">
        <v>3279.149399479204</v>
      </c>
      <c r="S4760" s="181">
        <v>3285.0650414126476</v>
      </c>
      <c r="T4760" s="181">
        <v>3290.3072180733443</v>
      </c>
      <c r="U4760" s="181">
        <v>3294.5841576562843</v>
      </c>
      <c r="V4760" s="181">
        <v>3297.7499021864814</v>
      </c>
      <c r="W4760" s="181">
        <v>3299.8133851382945</v>
      </c>
      <c r="X4760" s="181">
        <v>3300.7842683363328</v>
      </c>
      <c r="Y4760" s="181">
        <v>3300.4554507619405</v>
      </c>
    </row>
    <row r="4761" spans="1:25" x14ac:dyDescent="0.25">
      <c r="A4761" s="178" t="s">
        <v>4109</v>
      </c>
      <c r="B4761" s="178" t="s">
        <v>612</v>
      </c>
      <c r="C4761" s="178" t="s">
        <v>240</v>
      </c>
      <c r="D4761" s="178" t="s">
        <v>241</v>
      </c>
      <c r="E4761" s="181">
        <v>5329.4673146080322</v>
      </c>
      <c r="F4761" s="181">
        <v>5372.826327058895</v>
      </c>
      <c r="G4761" s="181">
        <v>5422.3331103106248</v>
      </c>
      <c r="H4761" s="181">
        <v>5478.5750999504689</v>
      </c>
      <c r="I4761" s="181">
        <v>5540.2353987181905</v>
      </c>
      <c r="J4761" s="182">
        <v>5606.1997125484831</v>
      </c>
      <c r="K4761" s="181">
        <v>5675.5358002254707</v>
      </c>
      <c r="L4761" s="181">
        <v>5747.5500202225994</v>
      </c>
      <c r="M4761" s="181">
        <v>5821.6374088976017</v>
      </c>
      <c r="N4761" s="181">
        <v>5897.2838382860327</v>
      </c>
      <c r="O4761" s="181">
        <v>5974.0386058284403</v>
      </c>
      <c r="P4761" s="181">
        <v>6051.7939283356736</v>
      </c>
      <c r="Q4761" s="181">
        <v>6130.5050006854653</v>
      </c>
      <c r="R4761" s="181">
        <v>6209.8704848848975</v>
      </c>
      <c r="S4761" s="181">
        <v>6289.7507884613351</v>
      </c>
      <c r="T4761" s="181">
        <v>6369.7933041306514</v>
      </c>
      <c r="U4761" s="181">
        <v>6449.4157928781078</v>
      </c>
      <c r="V4761" s="181">
        <v>6528.2981740452278</v>
      </c>
      <c r="W4761" s="181">
        <v>6606.4158686551091</v>
      </c>
      <c r="X4761" s="181">
        <v>6683.7446719166255</v>
      </c>
      <c r="Y4761" s="181">
        <v>6759.8153435342711</v>
      </c>
    </row>
    <row r="4762" spans="1:25" x14ac:dyDescent="0.25">
      <c r="A4762" s="178" t="s">
        <v>4109</v>
      </c>
      <c r="B4762" s="178" t="s">
        <v>618</v>
      </c>
      <c r="C4762" s="178" t="s">
        <v>565</v>
      </c>
      <c r="D4762" s="178" t="s">
        <v>566</v>
      </c>
      <c r="E4762" s="181">
        <v>957.4264856114022</v>
      </c>
      <c r="F4762" s="181">
        <v>960.33941659179391</v>
      </c>
      <c r="G4762" s="181">
        <v>962.61451850987407</v>
      </c>
      <c r="H4762" s="181">
        <v>964.4540703827081</v>
      </c>
      <c r="I4762" s="181">
        <v>965.89699695355591</v>
      </c>
      <c r="J4762" s="182">
        <v>966.9854547146615</v>
      </c>
      <c r="K4762" s="181">
        <v>967.7590530419867</v>
      </c>
      <c r="L4762" s="181">
        <v>968.25726081746348</v>
      </c>
      <c r="M4762" s="181">
        <v>968.50618545376165</v>
      </c>
      <c r="N4762" s="181">
        <v>968.54852982031207</v>
      </c>
      <c r="O4762" s="181">
        <v>968.42592606334642</v>
      </c>
      <c r="P4762" s="181">
        <v>968.22176273751165</v>
      </c>
      <c r="Q4762" s="181">
        <v>968.01151066450598</v>
      </c>
      <c r="R4762" s="181">
        <v>967.82602342904602</v>
      </c>
      <c r="S4762" s="181">
        <v>967.72923539403325</v>
      </c>
      <c r="T4762" s="181">
        <v>967.85098519318569</v>
      </c>
      <c r="U4762" s="181">
        <v>968.18340363725429</v>
      </c>
      <c r="V4762" s="181">
        <v>968.6443070920277</v>
      </c>
      <c r="W4762" s="181">
        <v>969.25815758089232</v>
      </c>
      <c r="X4762" s="181">
        <v>970.05622035769034</v>
      </c>
      <c r="Y4762" s="181">
        <v>971.0900682428927</v>
      </c>
    </row>
    <row r="4763" spans="1:25" x14ac:dyDescent="0.25">
      <c r="A4763" s="178" t="s">
        <v>4109</v>
      </c>
      <c r="B4763" s="178" t="s">
        <v>620</v>
      </c>
      <c r="C4763" s="178" t="s">
        <v>218</v>
      </c>
      <c r="D4763" s="178" t="s">
        <v>4154</v>
      </c>
      <c r="E4763" s="181">
        <v>2957.1949686888552</v>
      </c>
      <c r="F4763" s="181">
        <v>3006.0985540490506</v>
      </c>
      <c r="G4763" s="181">
        <v>3057.1004324101045</v>
      </c>
      <c r="H4763" s="181">
        <v>3110.855158783902</v>
      </c>
      <c r="I4763" s="181">
        <v>3166.8562648550187</v>
      </c>
      <c r="J4763" s="182">
        <v>3224.6506753296035</v>
      </c>
      <c r="K4763" s="181">
        <v>3283.8387666564577</v>
      </c>
      <c r="L4763" s="181">
        <v>3344.1051837011278</v>
      </c>
      <c r="M4763" s="181">
        <v>3405.1543119639282</v>
      </c>
      <c r="N4763" s="181">
        <v>3466.7470660257659</v>
      </c>
      <c r="O4763" s="181">
        <v>3528.6768205669182</v>
      </c>
      <c r="P4763" s="181">
        <v>3590.913745779224</v>
      </c>
      <c r="Q4763" s="181">
        <v>3653.4331850822414</v>
      </c>
      <c r="R4763" s="181">
        <v>3716.0362236120145</v>
      </c>
      <c r="S4763" s="181">
        <v>3778.6342623313444</v>
      </c>
      <c r="T4763" s="181">
        <v>3841.1663921421359</v>
      </c>
      <c r="U4763" s="181">
        <v>3903.4673323743646</v>
      </c>
      <c r="V4763" s="181">
        <v>3965.3750110923297</v>
      </c>
      <c r="W4763" s="181">
        <v>4026.8372890772825</v>
      </c>
      <c r="X4763" s="181">
        <v>4087.8107943409941</v>
      </c>
      <c r="Y4763" s="181">
        <v>4148.1279941543098</v>
      </c>
    </row>
    <row r="4764" spans="1:25" x14ac:dyDescent="0.25">
      <c r="A4764" s="178" t="s">
        <v>4109</v>
      </c>
      <c r="B4764" s="178" t="s">
        <v>620</v>
      </c>
      <c r="C4764" s="178" t="s">
        <v>240</v>
      </c>
      <c r="D4764" s="178" t="s">
        <v>241</v>
      </c>
      <c r="E4764" s="181">
        <v>5325.1858556739871</v>
      </c>
      <c r="F4764" s="181">
        <v>5323.176841085412</v>
      </c>
      <c r="G4764" s="181">
        <v>5323.6734312632616</v>
      </c>
      <c r="H4764" s="181">
        <v>5327.6639699957705</v>
      </c>
      <c r="I4764" s="181">
        <v>5334.1127595947391</v>
      </c>
      <c r="J4764" s="182">
        <v>5342.1361271430987</v>
      </c>
      <c r="K4764" s="181">
        <v>5350.9922851064148</v>
      </c>
      <c r="L4764" s="181">
        <v>5360.1210237980413</v>
      </c>
      <c r="M4764" s="181">
        <v>5369.0287579428004</v>
      </c>
      <c r="N4764" s="181">
        <v>5377.3413714447288</v>
      </c>
      <c r="O4764" s="181">
        <v>5384.7588634131025</v>
      </c>
      <c r="P4764" s="181">
        <v>5391.2668608939121</v>
      </c>
      <c r="Q4764" s="181">
        <v>5396.8607539228233</v>
      </c>
      <c r="R4764" s="181">
        <v>5401.2841542791612</v>
      </c>
      <c r="S4764" s="181">
        <v>5404.456066691555</v>
      </c>
      <c r="T4764" s="181">
        <v>5406.3411543877719</v>
      </c>
      <c r="U4764" s="181">
        <v>5406.7633730930938</v>
      </c>
      <c r="V4764" s="181">
        <v>5405.5638497616965</v>
      </c>
      <c r="W4764" s="181">
        <v>5402.7430819208021</v>
      </c>
      <c r="X4764" s="181">
        <v>5398.3151387910611</v>
      </c>
      <c r="Y4764" s="181">
        <v>5392.1338247702715</v>
      </c>
    </row>
    <row r="4765" spans="1:25" x14ac:dyDescent="0.25">
      <c r="A4765" s="178" t="s">
        <v>4109</v>
      </c>
      <c r="B4765" s="178" t="s">
        <v>622</v>
      </c>
      <c r="C4765" s="178" t="s">
        <v>218</v>
      </c>
      <c r="D4765" s="178" t="s">
        <v>4155</v>
      </c>
      <c r="E4765" s="181">
        <v>7252.935594563035</v>
      </c>
      <c r="F4765" s="181">
        <v>7323.4026765018216</v>
      </c>
      <c r="G4765" s="181">
        <v>7395.7060244763015</v>
      </c>
      <c r="H4765" s="181">
        <v>7471.8430190900081</v>
      </c>
      <c r="I4765" s="181">
        <v>7551.1755825780565</v>
      </c>
      <c r="J4765" s="182">
        <v>7633.0780419731191</v>
      </c>
      <c r="K4765" s="181">
        <v>7716.9330539989278</v>
      </c>
      <c r="L4765" s="181">
        <v>7802.2064824885074</v>
      </c>
      <c r="M4765" s="181">
        <v>7888.346733344868</v>
      </c>
      <c r="N4765" s="181">
        <v>7974.8753332077458</v>
      </c>
      <c r="O4765" s="181">
        <v>8061.3409856599856</v>
      </c>
      <c r="P4765" s="181">
        <v>8147.6513543209949</v>
      </c>
      <c r="Q4765" s="181">
        <v>8233.7137767796867</v>
      </c>
      <c r="R4765" s="181">
        <v>8319.0380749852247</v>
      </c>
      <c r="S4765" s="181">
        <v>8403.2898380957176</v>
      </c>
      <c r="T4765" s="181">
        <v>8486.2030625532425</v>
      </c>
      <c r="U4765" s="181">
        <v>8567.4535942138391</v>
      </c>
      <c r="V4765" s="181">
        <v>8646.7480349240504</v>
      </c>
      <c r="W4765" s="181">
        <v>8723.9470218138322</v>
      </c>
      <c r="X4765" s="181">
        <v>8798.8809153707334</v>
      </c>
      <c r="Y4765" s="181">
        <v>8871.1442832822395</v>
      </c>
    </row>
    <row r="4766" spans="1:25" x14ac:dyDescent="0.25">
      <c r="A4766" s="178" t="s">
        <v>4109</v>
      </c>
      <c r="B4766" s="178" t="s">
        <v>622</v>
      </c>
      <c r="C4766" s="178" t="s">
        <v>560</v>
      </c>
      <c r="D4766" s="178" t="s">
        <v>4156</v>
      </c>
      <c r="E4766" s="181">
        <v>2514.8776820695457</v>
      </c>
      <c r="F4766" s="181">
        <v>2497.3607428625178</v>
      </c>
      <c r="G4766" s="181">
        <v>2480.3520459305191</v>
      </c>
      <c r="H4766" s="181">
        <v>2464.4882147602989</v>
      </c>
      <c r="I4766" s="181">
        <v>2449.5081896777278</v>
      </c>
      <c r="J4766" s="182">
        <v>2435.1703657705361</v>
      </c>
      <c r="K4766" s="181">
        <v>2421.250371421962</v>
      </c>
      <c r="L4766" s="181">
        <v>2407.5633724842296</v>
      </c>
      <c r="M4766" s="181">
        <v>2393.9308428362074</v>
      </c>
      <c r="N4766" s="181">
        <v>2380.2075656797929</v>
      </c>
      <c r="O4766" s="181">
        <v>2366.2658750384107</v>
      </c>
      <c r="P4766" s="181">
        <v>2352.0903822319283</v>
      </c>
      <c r="Q4766" s="181">
        <v>2337.6670497789692</v>
      </c>
      <c r="R4766" s="181">
        <v>2322.8722290626097</v>
      </c>
      <c r="S4766" s="181">
        <v>2307.6337030074478</v>
      </c>
      <c r="T4766" s="181">
        <v>2291.903195074307</v>
      </c>
      <c r="U4766" s="181">
        <v>2275.6209927151181</v>
      </c>
      <c r="V4766" s="181">
        <v>2258.7402709675252</v>
      </c>
      <c r="W4766" s="181">
        <v>2241.2578874032652</v>
      </c>
      <c r="X4766" s="181">
        <v>2223.1643604672959</v>
      </c>
      <c r="Y4766" s="181">
        <v>2204.393363138674</v>
      </c>
    </row>
    <row r="4767" spans="1:25" x14ac:dyDescent="0.25">
      <c r="A4767" s="178" t="s">
        <v>4109</v>
      </c>
      <c r="B4767" s="178" t="s">
        <v>622</v>
      </c>
      <c r="C4767" s="178" t="s">
        <v>475</v>
      </c>
      <c r="D4767" s="178" t="s">
        <v>4157</v>
      </c>
      <c r="E4767" s="181">
        <v>2747.8305080365194</v>
      </c>
      <c r="F4767" s="181">
        <v>2728.6909767966217</v>
      </c>
      <c r="G4767" s="181">
        <v>2710.1067662543296</v>
      </c>
      <c r="H4767" s="181">
        <v>2692.7734702556158</v>
      </c>
      <c r="I4767" s="181">
        <v>2676.4058471992266</v>
      </c>
      <c r="J4767" s="182">
        <v>2660.7399123380865</v>
      </c>
      <c r="K4767" s="181">
        <v>2645.5305105387793</v>
      </c>
      <c r="L4767" s="181">
        <v>2630.5756864880082</v>
      </c>
      <c r="M4767" s="181">
        <v>2615.6803772108915</v>
      </c>
      <c r="N4767" s="181">
        <v>2600.6859144942787</v>
      </c>
      <c r="O4767" s="181">
        <v>2585.4528066770954</v>
      </c>
      <c r="P4767" s="181">
        <v>2569.9642396275653</v>
      </c>
      <c r="Q4767" s="181">
        <v>2554.204875574052</v>
      </c>
      <c r="R4767" s="181">
        <v>2538.0396123426872</v>
      </c>
      <c r="S4767" s="181">
        <v>2521.3895433988087</v>
      </c>
      <c r="T4767" s="181">
        <v>2504.2019203530544</v>
      </c>
      <c r="U4767" s="181">
        <v>2486.4114994910015</v>
      </c>
      <c r="V4767" s="181">
        <v>2467.9671184594999</v>
      </c>
      <c r="W4767" s="181">
        <v>2448.8653437475241</v>
      </c>
      <c r="X4767" s="181">
        <v>2429.0958155246963</v>
      </c>
      <c r="Y4767" s="181">
        <v>2408.5860629058689</v>
      </c>
    </row>
    <row r="4768" spans="1:25" x14ac:dyDescent="0.25">
      <c r="A4768" s="178" t="s">
        <v>4109</v>
      </c>
      <c r="B4768" s="178" t="s">
        <v>622</v>
      </c>
      <c r="C4768" s="178" t="s">
        <v>240</v>
      </c>
      <c r="D4768" s="178" t="s">
        <v>241</v>
      </c>
      <c r="E4768" s="181">
        <v>1390.6270871854554</v>
      </c>
      <c r="F4768" s="181">
        <v>1420.4684182032092</v>
      </c>
      <c r="G4768" s="181">
        <v>1451.1760831240197</v>
      </c>
      <c r="H4768" s="181">
        <v>1483.1668690336483</v>
      </c>
      <c r="I4768" s="181">
        <v>1516.3471867330895</v>
      </c>
      <c r="J4768" s="182">
        <v>1550.6207390249999</v>
      </c>
      <c r="K4768" s="181">
        <v>1585.8876700448416</v>
      </c>
      <c r="L4768" s="181">
        <v>1622.0600715055559</v>
      </c>
      <c r="M4768" s="181">
        <v>1659.0416555907304</v>
      </c>
      <c r="N4768" s="181">
        <v>1696.746671051942</v>
      </c>
      <c r="O4768" s="181">
        <v>1735.0907687541483</v>
      </c>
      <c r="P4768" s="181">
        <v>1774.0634511577196</v>
      </c>
      <c r="Q4768" s="181">
        <v>1813.6533487953836</v>
      </c>
      <c r="R4768" s="181">
        <v>1853.7596836072428</v>
      </c>
      <c r="S4768" s="181">
        <v>1894.3118156423645</v>
      </c>
      <c r="T4768" s="181">
        <v>1935.2512163061997</v>
      </c>
      <c r="U4768" s="181">
        <v>1976.5030763046595</v>
      </c>
      <c r="V4768" s="181">
        <v>2017.996191002198</v>
      </c>
      <c r="W4768" s="181">
        <v>2059.6923797988302</v>
      </c>
      <c r="X4768" s="181">
        <v>2101.5444829301846</v>
      </c>
      <c r="Y4768" s="181">
        <v>2143.4462345733841</v>
      </c>
    </row>
    <row r="4769" spans="1:25" x14ac:dyDescent="0.25">
      <c r="A4769" s="178" t="s">
        <v>4109</v>
      </c>
      <c r="B4769" s="178" t="s">
        <v>623</v>
      </c>
      <c r="C4769" s="178" t="s">
        <v>565</v>
      </c>
      <c r="D4769" s="178" t="s">
        <v>566</v>
      </c>
      <c r="E4769" s="181">
        <v>4221.6717909072786</v>
      </c>
      <c r="F4769" s="181">
        <v>4167.400543668432</v>
      </c>
      <c r="G4769" s="181">
        <v>4127.8697998616908</v>
      </c>
      <c r="H4769" s="181">
        <v>4100.6653571886354</v>
      </c>
      <c r="I4769" s="181">
        <v>4082.9029240399668</v>
      </c>
      <c r="J4769" s="182">
        <v>4072.4764946429295</v>
      </c>
      <c r="K4769" s="181">
        <v>4067.7890590874363</v>
      </c>
      <c r="L4769" s="181">
        <v>4067.6004166191524</v>
      </c>
      <c r="M4769" s="181">
        <v>4070.8797441030347</v>
      </c>
      <c r="N4769" s="181">
        <v>4076.8181118931352</v>
      </c>
      <c r="O4769" s="181">
        <v>4084.7813945052185</v>
      </c>
      <c r="P4769" s="181">
        <v>4094.3710336618137</v>
      </c>
      <c r="Q4769" s="181">
        <v>4105.2226091965622</v>
      </c>
      <c r="R4769" s="181">
        <v>4116.7803501730968</v>
      </c>
      <c r="S4769" s="181">
        <v>4128.5829082390674</v>
      </c>
      <c r="T4769" s="181">
        <v>4140.3223128783302</v>
      </c>
      <c r="U4769" s="181">
        <v>4151.9401828145737</v>
      </c>
      <c r="V4769" s="181">
        <v>4163.3539556232772</v>
      </c>
      <c r="W4769" s="181">
        <v>4174.3362020146506</v>
      </c>
      <c r="X4769" s="181">
        <v>4184.6367235271427</v>
      </c>
      <c r="Y4769" s="181">
        <v>4194.0035764521845</v>
      </c>
    </row>
    <row r="4770" spans="1:25" x14ac:dyDescent="0.25">
      <c r="A4770" s="178" t="s">
        <v>4109</v>
      </c>
      <c r="B4770" s="178" t="s">
        <v>625</v>
      </c>
      <c r="C4770" s="178" t="s">
        <v>565</v>
      </c>
      <c r="D4770" s="178" t="s">
        <v>566</v>
      </c>
      <c r="E4770" s="181">
        <v>2505.5710631515176</v>
      </c>
      <c r="F4770" s="181">
        <v>2538.2373498539346</v>
      </c>
      <c r="G4770" s="181">
        <v>2567.967814324621</v>
      </c>
      <c r="H4770" s="181">
        <v>2596.3928013186069</v>
      </c>
      <c r="I4770" s="181">
        <v>2624.0946444852539</v>
      </c>
      <c r="J4770" s="182">
        <v>2651.4960180157886</v>
      </c>
      <c r="K4770" s="181">
        <v>2678.8821050807633</v>
      </c>
      <c r="L4770" s="181">
        <v>2706.4737360316558</v>
      </c>
      <c r="M4770" s="181">
        <v>2734.3885727391084</v>
      </c>
      <c r="N4770" s="181">
        <v>2762.6609133381271</v>
      </c>
      <c r="O4770" s="181">
        <v>2791.2674745334934</v>
      </c>
      <c r="P4770" s="181">
        <v>2820.2534811635869</v>
      </c>
      <c r="Q4770" s="181">
        <v>2849.6156625814438</v>
      </c>
      <c r="R4770" s="181">
        <v>2879.1608743558772</v>
      </c>
      <c r="S4770" s="181">
        <v>2908.7233079512671</v>
      </c>
      <c r="T4770" s="181">
        <v>2938.1396800709417</v>
      </c>
      <c r="U4770" s="181">
        <v>2967.1280706383995</v>
      </c>
      <c r="V4770" s="181">
        <v>2995.4328742146499</v>
      </c>
      <c r="W4770" s="181">
        <v>3022.9564573459529</v>
      </c>
      <c r="X4770" s="181">
        <v>3049.5963413270633</v>
      </c>
      <c r="Y4770" s="181">
        <v>3075.1646140714865</v>
      </c>
    </row>
    <row r="4771" spans="1:25" x14ac:dyDescent="0.25">
      <c r="A4771" s="178" t="s">
        <v>4109</v>
      </c>
      <c r="B4771" s="178" t="s">
        <v>628</v>
      </c>
      <c r="C4771" s="178" t="s">
        <v>218</v>
      </c>
      <c r="D4771" s="178" t="s">
        <v>4158</v>
      </c>
      <c r="E4771" s="181">
        <v>3428.4287786584373</v>
      </c>
      <c r="F4771" s="181">
        <v>3427.770811139842</v>
      </c>
      <c r="G4771" s="181">
        <v>3429.8393947890463</v>
      </c>
      <c r="H4771" s="181">
        <v>3435.0591153900427</v>
      </c>
      <c r="I4771" s="181">
        <v>3442.6613633508618</v>
      </c>
      <c r="J4771" s="182">
        <v>3452.0323905719156</v>
      </c>
      <c r="K4771" s="181">
        <v>3462.6650945707988</v>
      </c>
      <c r="L4771" s="181">
        <v>3474.1481160420763</v>
      </c>
      <c r="M4771" s="181">
        <v>3486.1154244855425</v>
      </c>
      <c r="N4771" s="181">
        <v>3498.3014311329871</v>
      </c>
      <c r="O4771" s="181">
        <v>3510.4981634952678</v>
      </c>
      <c r="P4771" s="181">
        <v>3522.6521590576508</v>
      </c>
      <c r="Q4771" s="181">
        <v>3534.7003044358698</v>
      </c>
      <c r="R4771" s="181">
        <v>3546.4048339120236</v>
      </c>
      <c r="S4771" s="181">
        <v>3557.6265358690925</v>
      </c>
      <c r="T4771" s="181">
        <v>3568.2537441068248</v>
      </c>
      <c r="U4771" s="181">
        <v>3578.2278127195673</v>
      </c>
      <c r="V4771" s="181">
        <v>3587.508666242481</v>
      </c>
      <c r="W4771" s="181">
        <v>3596.0224620755648</v>
      </c>
      <c r="X4771" s="181">
        <v>3603.6800903681101</v>
      </c>
      <c r="Y4771" s="181">
        <v>3610.278237279651</v>
      </c>
    </row>
    <row r="4772" spans="1:25" x14ac:dyDescent="0.25">
      <c r="A4772" s="178" t="s">
        <v>4109</v>
      </c>
      <c r="B4772" s="178" t="s">
        <v>628</v>
      </c>
      <c r="C4772" s="178" t="s">
        <v>240</v>
      </c>
      <c r="D4772" s="178" t="s">
        <v>241</v>
      </c>
      <c r="E4772" s="181">
        <v>413.47884767739953</v>
      </c>
      <c r="F4772" s="181">
        <v>421.75071857239789</v>
      </c>
      <c r="G4772" s="181">
        <v>430.53030703669606</v>
      </c>
      <c r="H4772" s="181">
        <v>439.89603717767864</v>
      </c>
      <c r="I4772" s="181">
        <v>449.77574270981626</v>
      </c>
      <c r="J4772" s="182">
        <v>460.11085101289234</v>
      </c>
      <c r="K4772" s="181">
        <v>470.85153674802467</v>
      </c>
      <c r="L4772" s="181">
        <v>481.95636798782624</v>
      </c>
      <c r="M4772" s="181">
        <v>493.38625304514665</v>
      </c>
      <c r="N4772" s="181">
        <v>505.112829923974</v>
      </c>
      <c r="O4772" s="181">
        <v>517.11342384836098</v>
      </c>
      <c r="P4772" s="181">
        <v>529.38631783177459</v>
      </c>
      <c r="Q4772" s="181">
        <v>541.92781008903376</v>
      </c>
      <c r="R4772" s="181">
        <v>554.70622656451383</v>
      </c>
      <c r="S4772" s="181">
        <v>567.70272129903344</v>
      </c>
      <c r="T4772" s="181">
        <v>580.90115507320286</v>
      </c>
      <c r="U4772" s="181">
        <v>594.2926875998271</v>
      </c>
      <c r="V4772" s="181">
        <v>607.87075257447805</v>
      </c>
      <c r="W4772" s="181">
        <v>621.62228385679589</v>
      </c>
      <c r="X4772" s="181">
        <v>635.53035514326268</v>
      </c>
      <c r="Y4772" s="181">
        <v>649.55604901273261</v>
      </c>
    </row>
    <row r="4773" spans="1:25" x14ac:dyDescent="0.25">
      <c r="A4773" s="178" t="s">
        <v>4109</v>
      </c>
      <c r="B4773" s="178" t="s">
        <v>630</v>
      </c>
      <c r="C4773" s="178" t="s">
        <v>565</v>
      </c>
      <c r="D4773" s="178" t="s">
        <v>566</v>
      </c>
      <c r="E4773" s="181">
        <v>769.90879941635433</v>
      </c>
      <c r="F4773" s="181">
        <v>776.67228959770148</v>
      </c>
      <c r="G4773" s="181">
        <v>782.27150767712635</v>
      </c>
      <c r="H4773" s="181">
        <v>787.31243033735439</v>
      </c>
      <c r="I4773" s="181">
        <v>791.94863189466309</v>
      </c>
      <c r="J4773" s="182">
        <v>796.28683405028528</v>
      </c>
      <c r="K4773" s="181">
        <v>800.38797673197712</v>
      </c>
      <c r="L4773" s="181">
        <v>804.28664655524551</v>
      </c>
      <c r="M4773" s="181">
        <v>807.98889929014808</v>
      </c>
      <c r="N4773" s="181">
        <v>811.51878969088966</v>
      </c>
      <c r="O4773" s="181">
        <v>814.88429815807274</v>
      </c>
      <c r="P4773" s="181">
        <v>818.12457758120752</v>
      </c>
      <c r="Q4773" s="181">
        <v>821.2710053921644</v>
      </c>
      <c r="R4773" s="181">
        <v>824.30920718059372</v>
      </c>
      <c r="S4773" s="181">
        <v>827.24084559226446</v>
      </c>
      <c r="T4773" s="181">
        <v>830.11062674184302</v>
      </c>
      <c r="U4773" s="181">
        <v>832.92944732500564</v>
      </c>
      <c r="V4773" s="181">
        <v>835.66701329503326</v>
      </c>
      <c r="W4773" s="181">
        <v>838.32940068924484</v>
      </c>
      <c r="X4773" s="181">
        <v>840.91983609703914</v>
      </c>
      <c r="Y4773" s="181">
        <v>843.4555731370001</v>
      </c>
    </row>
    <row r="4774" spans="1:25" x14ac:dyDescent="0.25">
      <c r="A4774" s="178" t="s">
        <v>4109</v>
      </c>
      <c r="B4774" s="178" t="s">
        <v>632</v>
      </c>
      <c r="C4774" s="178" t="s">
        <v>565</v>
      </c>
      <c r="D4774" s="178" t="s">
        <v>566</v>
      </c>
      <c r="E4774" s="181">
        <v>3010.9860333706611</v>
      </c>
      <c r="F4774" s="181">
        <v>2982.9857513662923</v>
      </c>
      <c r="G4774" s="181">
        <v>2965.2499443915422</v>
      </c>
      <c r="H4774" s="181">
        <v>2955.8384189107392</v>
      </c>
      <c r="I4774" s="181">
        <v>2952.6708228268426</v>
      </c>
      <c r="J4774" s="182">
        <v>2954.1800414472664</v>
      </c>
      <c r="K4774" s="181">
        <v>2959.181103618293</v>
      </c>
      <c r="L4774" s="181">
        <v>2966.8006864405243</v>
      </c>
      <c r="M4774" s="181">
        <v>2976.3623359026524</v>
      </c>
      <c r="N4774" s="181">
        <v>2987.3655191380344</v>
      </c>
      <c r="O4774" s="181">
        <v>2999.4241892473096</v>
      </c>
      <c r="P4774" s="181">
        <v>3012.3612915165045</v>
      </c>
      <c r="Q4774" s="181">
        <v>3026.042818009355</v>
      </c>
      <c r="R4774" s="181">
        <v>3040.2412854947661</v>
      </c>
      <c r="S4774" s="181">
        <v>3054.8541814158252</v>
      </c>
      <c r="T4774" s="181">
        <v>3069.8775490963408</v>
      </c>
      <c r="U4774" s="181">
        <v>3085.0457269077351</v>
      </c>
      <c r="V4774" s="181">
        <v>3100.0571178537598</v>
      </c>
      <c r="W4774" s="181">
        <v>3114.8824754987345</v>
      </c>
      <c r="X4774" s="181">
        <v>3129.5176428485638</v>
      </c>
      <c r="Y4774" s="181">
        <v>3143.9058526336125</v>
      </c>
    </row>
    <row r="4775" spans="1:25" x14ac:dyDescent="0.25">
      <c r="A4775" s="178" t="s">
        <v>4109</v>
      </c>
      <c r="B4775" s="178" t="s">
        <v>634</v>
      </c>
      <c r="C4775" s="178" t="s">
        <v>565</v>
      </c>
      <c r="D4775" s="178" t="s">
        <v>566</v>
      </c>
      <c r="E4775" s="181">
        <v>1303.1154135303773</v>
      </c>
      <c r="F4775" s="181">
        <v>1292.6456797813871</v>
      </c>
      <c r="G4775" s="181">
        <v>1285.4587851272738</v>
      </c>
      <c r="H4775" s="181">
        <v>1280.976533126279</v>
      </c>
      <c r="I4775" s="181">
        <v>1278.3926763542299</v>
      </c>
      <c r="J4775" s="182">
        <v>1277.1082763374839</v>
      </c>
      <c r="K4775" s="181">
        <v>1276.660877822419</v>
      </c>
      <c r="L4775" s="181">
        <v>1276.7171346452233</v>
      </c>
      <c r="M4775" s="181">
        <v>1277.0187464286221</v>
      </c>
      <c r="N4775" s="181">
        <v>1277.4151904796847</v>
      </c>
      <c r="O4775" s="181">
        <v>1277.8037312943056</v>
      </c>
      <c r="P4775" s="181">
        <v>1278.1763872302363</v>
      </c>
      <c r="Q4775" s="181">
        <v>1278.5523609296172</v>
      </c>
      <c r="R4775" s="181">
        <v>1278.9222036650672</v>
      </c>
      <c r="S4775" s="181">
        <v>1279.3615873547606</v>
      </c>
      <c r="T4775" s="181">
        <v>1280.0117252741968</v>
      </c>
      <c r="U4775" s="181">
        <v>1280.8452437035544</v>
      </c>
      <c r="V4775" s="181">
        <v>1281.7674500893356</v>
      </c>
      <c r="W4775" s="181">
        <v>1282.8338610617166</v>
      </c>
      <c r="X4775" s="181">
        <v>1284.1136866641627</v>
      </c>
      <c r="Y4775" s="181">
        <v>1285.6767993808908</v>
      </c>
    </row>
    <row r="4776" spans="1:25" x14ac:dyDescent="0.25">
      <c r="A4776" s="178" t="s">
        <v>4109</v>
      </c>
      <c r="B4776" s="178" t="s">
        <v>636</v>
      </c>
      <c r="C4776" s="178" t="s">
        <v>565</v>
      </c>
      <c r="D4776" s="178" t="s">
        <v>566</v>
      </c>
      <c r="E4776" s="181">
        <v>4845.77354345202</v>
      </c>
      <c r="F4776" s="181">
        <v>4909.2020648618318</v>
      </c>
      <c r="G4776" s="181">
        <v>4968.5688408405222</v>
      </c>
      <c r="H4776" s="181">
        <v>5026.2242296716277</v>
      </c>
      <c r="I4776" s="181">
        <v>5082.4155841844531</v>
      </c>
      <c r="J4776" s="182">
        <v>5137.1792514666595</v>
      </c>
      <c r="K4776" s="181">
        <v>5190.4615378010021</v>
      </c>
      <c r="L4776" s="181">
        <v>5242.1668387660357</v>
      </c>
      <c r="M4776" s="181">
        <v>5292.1622728591046</v>
      </c>
      <c r="N4776" s="181">
        <v>5340.3058675974926</v>
      </c>
      <c r="O4776" s="181">
        <v>5386.4918529908628</v>
      </c>
      <c r="P4776" s="181">
        <v>5430.8538151671291</v>
      </c>
      <c r="Q4776" s="181">
        <v>5473.5252281944286</v>
      </c>
      <c r="R4776" s="181">
        <v>5514.386065769746</v>
      </c>
      <c r="S4776" s="181">
        <v>5553.468694371817</v>
      </c>
      <c r="T4776" s="181">
        <v>5590.7019931032464</v>
      </c>
      <c r="U4776" s="181">
        <v>5626.1971656632177</v>
      </c>
      <c r="V4776" s="181">
        <v>5660.2093850422661</v>
      </c>
      <c r="W4776" s="181">
        <v>5692.805409680579</v>
      </c>
      <c r="X4776" s="181">
        <v>5724.0479387853538</v>
      </c>
      <c r="Y4776" s="181">
        <v>5753.6791692845072</v>
      </c>
    </row>
    <row r="4777" spans="1:25" x14ac:dyDescent="0.25">
      <c r="A4777" s="178" t="s">
        <v>4109</v>
      </c>
      <c r="B4777" s="178" t="s">
        <v>641</v>
      </c>
      <c r="C4777" s="178" t="s">
        <v>218</v>
      </c>
      <c r="D4777" s="178" t="s">
        <v>4159</v>
      </c>
      <c r="E4777" s="181">
        <v>15082.715413501039</v>
      </c>
      <c r="F4777" s="181">
        <v>15345.779567292991</v>
      </c>
      <c r="G4777" s="181">
        <v>15563.433896313083</v>
      </c>
      <c r="H4777" s="181">
        <v>15750.29980294591</v>
      </c>
      <c r="I4777" s="181">
        <v>15912.671775800554</v>
      </c>
      <c r="J4777" s="182">
        <v>16054.999772590672</v>
      </c>
      <c r="K4777" s="181">
        <v>16180.533400644134</v>
      </c>
      <c r="L4777" s="181">
        <v>16291.785721056054</v>
      </c>
      <c r="M4777" s="181">
        <v>16390.517129907617</v>
      </c>
      <c r="N4777" s="181">
        <v>16478.012737889494</v>
      </c>
      <c r="O4777" s="181">
        <v>16555.171312934723</v>
      </c>
      <c r="P4777" s="181">
        <v>16623.393325471836</v>
      </c>
      <c r="Q4777" s="181">
        <v>16683.834553355937</v>
      </c>
      <c r="R4777" s="181">
        <v>16736.640274357258</v>
      </c>
      <c r="S4777" s="181">
        <v>16782.257083252662</v>
      </c>
      <c r="T4777" s="181">
        <v>16821.037027017632</v>
      </c>
      <c r="U4777" s="181">
        <v>16853.053845309591</v>
      </c>
      <c r="V4777" s="181">
        <v>16878.387979924457</v>
      </c>
      <c r="W4777" s="181">
        <v>16897.256308673834</v>
      </c>
      <c r="X4777" s="181">
        <v>16909.856058367124</v>
      </c>
      <c r="Y4777" s="181">
        <v>16915.759344405498</v>
      </c>
    </row>
    <row r="4778" spans="1:25" x14ac:dyDescent="0.25">
      <c r="A4778" s="178" t="s">
        <v>4109</v>
      </c>
      <c r="B4778" s="178" t="s">
        <v>641</v>
      </c>
      <c r="C4778" s="178" t="s">
        <v>560</v>
      </c>
      <c r="D4778" s="178" t="s">
        <v>4160</v>
      </c>
      <c r="E4778" s="181">
        <v>6928.7714794103304</v>
      </c>
      <c r="F4778" s="181">
        <v>7057.8562626641642</v>
      </c>
      <c r="G4778" s="181">
        <v>7166.3238786269076</v>
      </c>
      <c r="H4778" s="181">
        <v>7260.841963181203</v>
      </c>
      <c r="I4778" s="181">
        <v>7344.2663168638974</v>
      </c>
      <c r="J4778" s="182">
        <v>7418.6138909361307</v>
      </c>
      <c r="K4778" s="181">
        <v>7485.355854929986</v>
      </c>
      <c r="L4778" s="181">
        <v>7545.6291937730866</v>
      </c>
      <c r="M4778" s="181">
        <v>7600.2272609530191</v>
      </c>
      <c r="N4778" s="181">
        <v>7649.7265255784205</v>
      </c>
      <c r="O4778" s="181">
        <v>7694.5266331899593</v>
      </c>
      <c r="P4778" s="181">
        <v>7735.2625934573653</v>
      </c>
      <c r="Q4778" s="181">
        <v>7772.4584283904878</v>
      </c>
      <c r="R4778" s="181">
        <v>7806.1693333910889</v>
      </c>
      <c r="S4778" s="181">
        <v>7836.5914931455327</v>
      </c>
      <c r="T4778" s="181">
        <v>7863.8778366946899</v>
      </c>
      <c r="U4778" s="181">
        <v>7888.0517735676658</v>
      </c>
      <c r="V4778" s="181">
        <v>7909.1399891645897</v>
      </c>
      <c r="W4778" s="181">
        <v>7927.2333272946917</v>
      </c>
      <c r="X4778" s="181">
        <v>7942.4138518608315</v>
      </c>
      <c r="Y4778" s="181">
        <v>7954.4700824523152</v>
      </c>
    </row>
    <row r="4779" spans="1:25" x14ac:dyDescent="0.25">
      <c r="A4779" s="178" t="s">
        <v>4109</v>
      </c>
      <c r="B4779" s="178" t="s">
        <v>641</v>
      </c>
      <c r="C4779" s="178" t="s">
        <v>475</v>
      </c>
      <c r="D4779" s="178" t="s">
        <v>4161</v>
      </c>
      <c r="E4779" s="181">
        <v>11811.190292179695</v>
      </c>
      <c r="F4779" s="181">
        <v>12141.24556372428</v>
      </c>
      <c r="G4779" s="181">
        <v>12440.558293641065</v>
      </c>
      <c r="H4779" s="181">
        <v>12719.892111818774</v>
      </c>
      <c r="I4779" s="181">
        <v>12983.681857633894</v>
      </c>
      <c r="J4779" s="182">
        <v>13235.038892823261</v>
      </c>
      <c r="K4779" s="181">
        <v>13476.214346303035</v>
      </c>
      <c r="L4779" s="181">
        <v>13708.941487430448</v>
      </c>
      <c r="M4779" s="181">
        <v>13934.392744743549</v>
      </c>
      <c r="N4779" s="181">
        <v>14153.387035433645</v>
      </c>
      <c r="O4779" s="181">
        <v>14366.447348494181</v>
      </c>
      <c r="P4779" s="181">
        <v>14574.563100195934</v>
      </c>
      <c r="Q4779" s="181">
        <v>14778.552411487719</v>
      </c>
      <c r="R4779" s="181">
        <v>14978.366781011957</v>
      </c>
      <c r="S4779" s="181">
        <v>15174.231541313935</v>
      </c>
      <c r="T4779" s="181">
        <v>15366.298359561402</v>
      </c>
      <c r="U4779" s="181">
        <v>15554.471539211998</v>
      </c>
      <c r="V4779" s="181">
        <v>15738.660801852671</v>
      </c>
      <c r="W4779" s="181">
        <v>15918.903839959274</v>
      </c>
      <c r="X4779" s="181">
        <v>16095.224398704704</v>
      </c>
      <c r="Y4779" s="181">
        <v>16267.049221880819</v>
      </c>
    </row>
    <row r="4780" spans="1:25" x14ac:dyDescent="0.25">
      <c r="A4780" s="178" t="s">
        <v>4109</v>
      </c>
      <c r="B4780" s="178" t="s">
        <v>641</v>
      </c>
      <c r="C4780" s="178" t="s">
        <v>240</v>
      </c>
      <c r="D4780" s="178" t="s">
        <v>241</v>
      </c>
      <c r="E4780" s="181">
        <v>1294.1962549440625</v>
      </c>
      <c r="F4780" s="181">
        <v>1360.8390076952367</v>
      </c>
      <c r="G4780" s="181">
        <v>1426.3312960886451</v>
      </c>
      <c r="H4780" s="181">
        <v>1491.7670247772164</v>
      </c>
      <c r="I4780" s="181">
        <v>1557.5875777176691</v>
      </c>
      <c r="J4780" s="182">
        <v>1624.1153303593519</v>
      </c>
      <c r="K4780" s="181">
        <v>1691.595761456558</v>
      </c>
      <c r="L4780" s="181">
        <v>1760.2308789415526</v>
      </c>
      <c r="M4780" s="181">
        <v>1830.1673107649399</v>
      </c>
      <c r="N4780" s="181">
        <v>1901.5167887818959</v>
      </c>
      <c r="O4780" s="181">
        <v>1974.3593517337524</v>
      </c>
      <c r="P4780" s="181">
        <v>2048.8463707010483</v>
      </c>
      <c r="Q4780" s="181">
        <v>2125.1166816956361</v>
      </c>
      <c r="R4780" s="181">
        <v>2203.1921714247596</v>
      </c>
      <c r="S4780" s="181">
        <v>2283.1353566149514</v>
      </c>
      <c r="T4780" s="181">
        <v>2365.0005643944501</v>
      </c>
      <c r="U4780" s="181">
        <v>2448.805444983881</v>
      </c>
      <c r="V4780" s="181">
        <v>2534.5673240460569</v>
      </c>
      <c r="W4780" s="181">
        <v>2622.3233959046606</v>
      </c>
      <c r="X4780" s="181">
        <v>2712.1091295739652</v>
      </c>
      <c r="Y4780" s="181">
        <v>2803.8575130581335</v>
      </c>
    </row>
    <row r="4781" spans="1:25" x14ac:dyDescent="0.25">
      <c r="A4781" s="178" t="s">
        <v>4109</v>
      </c>
      <c r="B4781" s="178" t="s">
        <v>643</v>
      </c>
      <c r="C4781" s="178" t="s">
        <v>218</v>
      </c>
      <c r="D4781" s="178" t="s">
        <v>4162</v>
      </c>
      <c r="E4781" s="181">
        <v>6389.6070445374853</v>
      </c>
      <c r="F4781" s="181">
        <v>6474.7335497220502</v>
      </c>
      <c r="G4781" s="181">
        <v>6572.0837155482495</v>
      </c>
      <c r="H4781" s="181">
        <v>6680.9738266754994</v>
      </c>
      <c r="I4781" s="181">
        <v>6798.9584389797928</v>
      </c>
      <c r="J4781" s="182">
        <v>6924.1007070431779</v>
      </c>
      <c r="K4781" s="181">
        <v>7054.8842320454032</v>
      </c>
      <c r="L4781" s="181">
        <v>7190.1769984076527</v>
      </c>
      <c r="M4781" s="181">
        <v>7329.0549369028377</v>
      </c>
      <c r="N4781" s="181">
        <v>7470.811393834716</v>
      </c>
      <c r="O4781" s="181">
        <v>7614.8658807810198</v>
      </c>
      <c r="P4781" s="181">
        <v>7761.0734136683232</v>
      </c>
      <c r="Q4781" s="181">
        <v>7909.348682549371</v>
      </c>
      <c r="R4781" s="181">
        <v>8059.2604863081742</v>
      </c>
      <c r="S4781" s="181">
        <v>8210.5763635811873</v>
      </c>
      <c r="T4781" s="181">
        <v>8363.0770506880726</v>
      </c>
      <c r="U4781" s="181">
        <v>8516.3441846199912</v>
      </c>
      <c r="V4781" s="181">
        <v>8669.9904917222357</v>
      </c>
      <c r="W4781" s="181">
        <v>8823.8415441801408</v>
      </c>
      <c r="X4781" s="181">
        <v>8977.7088787882112</v>
      </c>
      <c r="Y4781" s="181">
        <v>9131.0748956154603</v>
      </c>
    </row>
    <row r="4782" spans="1:25" x14ac:dyDescent="0.25">
      <c r="A4782" s="178" t="s">
        <v>4109</v>
      </c>
      <c r="B4782" s="178" t="s">
        <v>643</v>
      </c>
      <c r="C4782" s="178" t="s">
        <v>560</v>
      </c>
      <c r="D4782" s="178" t="s">
        <v>4163</v>
      </c>
      <c r="E4782" s="181">
        <v>4157.3014723109754</v>
      </c>
      <c r="F4782" s="181">
        <v>4139.5152932243327</v>
      </c>
      <c r="G4782" s="181">
        <v>4128.7719828894569</v>
      </c>
      <c r="H4782" s="181">
        <v>4124.2767905588544</v>
      </c>
      <c r="I4782" s="181">
        <v>4124.2087742161793</v>
      </c>
      <c r="J4782" s="182">
        <v>4127.1651998799771</v>
      </c>
      <c r="K4782" s="181">
        <v>4132.0787548088138</v>
      </c>
      <c r="L4782" s="181">
        <v>4138.1716569242153</v>
      </c>
      <c r="M4782" s="181">
        <v>4144.8337836891606</v>
      </c>
      <c r="N4782" s="181">
        <v>4151.6156095410588</v>
      </c>
      <c r="O4782" s="181">
        <v>4158.1662005682329</v>
      </c>
      <c r="P4782" s="181">
        <v>4164.3919525126767</v>
      </c>
      <c r="Q4782" s="181">
        <v>4170.237127148238</v>
      </c>
      <c r="R4782" s="181">
        <v>4175.4707268231004</v>
      </c>
      <c r="S4782" s="181">
        <v>4179.9791609059439</v>
      </c>
      <c r="T4782" s="181">
        <v>4183.663938524769</v>
      </c>
      <c r="U4782" s="181">
        <v>4186.3363649246967</v>
      </c>
      <c r="V4782" s="181">
        <v>4187.8368889224594</v>
      </c>
      <c r="W4782" s="181">
        <v>4188.1194439645933</v>
      </c>
      <c r="X4782" s="181">
        <v>4187.1363026705485</v>
      </c>
      <c r="Y4782" s="181">
        <v>4184.694005373497</v>
      </c>
    </row>
    <row r="4783" spans="1:25" x14ac:dyDescent="0.25">
      <c r="A4783" s="178" t="s">
        <v>4109</v>
      </c>
      <c r="B4783" s="178" t="s">
        <v>643</v>
      </c>
      <c r="C4783" s="178" t="s">
        <v>240</v>
      </c>
      <c r="D4783" s="178" t="s">
        <v>241</v>
      </c>
      <c r="E4783" s="181">
        <v>9371.4236653216431</v>
      </c>
      <c r="F4783" s="181">
        <v>9292.618178255163</v>
      </c>
      <c r="G4783" s="181">
        <v>9231.0278583146992</v>
      </c>
      <c r="H4783" s="181">
        <v>9184.6601096007253</v>
      </c>
      <c r="I4783" s="181">
        <v>9149.2850010602906</v>
      </c>
      <c r="J4783" s="182">
        <v>9121.6676518596396</v>
      </c>
      <c r="K4783" s="181">
        <v>9099.3641709018557</v>
      </c>
      <c r="L4783" s="181">
        <v>9080.6041795593974</v>
      </c>
      <c r="M4783" s="181">
        <v>9064.0106277805862</v>
      </c>
      <c r="N4783" s="181">
        <v>9048.5763194292595</v>
      </c>
      <c r="O4783" s="181">
        <v>9033.5220426286705</v>
      </c>
      <c r="P4783" s="181">
        <v>9018.6359064677417</v>
      </c>
      <c r="Q4783" s="181">
        <v>9003.7902125337223</v>
      </c>
      <c r="R4783" s="181">
        <v>8988.4812522389184</v>
      </c>
      <c r="S4783" s="181">
        <v>8972.4628043856665</v>
      </c>
      <c r="T4783" s="181">
        <v>8955.5231652235525</v>
      </c>
      <c r="U4783" s="181">
        <v>8937.259687218675</v>
      </c>
      <c r="V4783" s="181">
        <v>8917.3352210832254</v>
      </c>
      <c r="W4783" s="181">
        <v>8895.6561264798547</v>
      </c>
      <c r="X4783" s="181">
        <v>8872.1250993739723</v>
      </c>
      <c r="Y4783" s="181">
        <v>8846.3365966434994</v>
      </c>
    </row>
    <row r="4784" spans="1:25" x14ac:dyDescent="0.25">
      <c r="A4784" s="178" t="s">
        <v>4109</v>
      </c>
      <c r="B4784" s="178" t="s">
        <v>652</v>
      </c>
      <c r="C4784" s="178" t="s">
        <v>565</v>
      </c>
      <c r="D4784" s="178" t="s">
        <v>566</v>
      </c>
      <c r="E4784" s="181">
        <v>14417.687527973067</v>
      </c>
      <c r="F4784" s="181">
        <v>14562.243582810215</v>
      </c>
      <c r="G4784" s="181">
        <v>14697.075260496244</v>
      </c>
      <c r="H4784" s="181">
        <v>14830.476027540224</v>
      </c>
      <c r="I4784" s="181">
        <v>14964.528302870091</v>
      </c>
      <c r="J4784" s="182">
        <v>15100.575785679868</v>
      </c>
      <c r="K4784" s="181">
        <v>15239.25141334522</v>
      </c>
      <c r="L4784" s="181">
        <v>15381.157115081423</v>
      </c>
      <c r="M4784" s="181">
        <v>15526.541479651612</v>
      </c>
      <c r="N4784" s="181">
        <v>15675.635242867105</v>
      </c>
      <c r="O4784" s="181">
        <v>15828.35305846833</v>
      </c>
      <c r="P4784" s="181">
        <v>15985.142693179852</v>
      </c>
      <c r="Q4784" s="181">
        <v>16146.266183602369</v>
      </c>
      <c r="R4784" s="181">
        <v>16311.057504906017</v>
      </c>
      <c r="S4784" s="181">
        <v>16479.2252776733</v>
      </c>
      <c r="T4784" s="181">
        <v>16650.755686545832</v>
      </c>
      <c r="U4784" s="181">
        <v>16822.939346541087</v>
      </c>
      <c r="V4784" s="181">
        <v>16992.812076510399</v>
      </c>
      <c r="W4784" s="181">
        <v>17160.151429117224</v>
      </c>
      <c r="X4784" s="181">
        <v>17324.744788206746</v>
      </c>
      <c r="Y4784" s="181">
        <v>17486.05009990809</v>
      </c>
    </row>
    <row r="4785" spans="1:25" x14ac:dyDescent="0.25">
      <c r="A4785" s="178" t="s">
        <v>4109</v>
      </c>
      <c r="B4785" s="178" t="s">
        <v>654</v>
      </c>
      <c r="C4785" s="178" t="s">
        <v>565</v>
      </c>
      <c r="D4785" s="178" t="s">
        <v>566</v>
      </c>
      <c r="E4785" s="181">
        <v>2365.6240280160928</v>
      </c>
      <c r="F4785" s="181">
        <v>2373.2792296537709</v>
      </c>
      <c r="G4785" s="181">
        <v>2377.0252665758971</v>
      </c>
      <c r="H4785" s="181">
        <v>2378.4461488167804</v>
      </c>
      <c r="I4785" s="181">
        <v>2378.2455956138492</v>
      </c>
      <c r="J4785" s="182">
        <v>2376.9837243412171</v>
      </c>
      <c r="K4785" s="181">
        <v>2375.1140537846804</v>
      </c>
      <c r="L4785" s="181">
        <v>2372.9971699720209</v>
      </c>
      <c r="M4785" s="181">
        <v>2370.9015058610685</v>
      </c>
      <c r="N4785" s="181">
        <v>2369.0359730794244</v>
      </c>
      <c r="O4785" s="181">
        <v>2367.5512163555122</v>
      </c>
      <c r="P4785" s="181">
        <v>2366.6430948502179</v>
      </c>
      <c r="Q4785" s="181">
        <v>2366.4604701566132</v>
      </c>
      <c r="R4785" s="181">
        <v>2367.0111119880394</v>
      </c>
      <c r="S4785" s="181">
        <v>2368.3148553926649</v>
      </c>
      <c r="T4785" s="181">
        <v>2370.2809270296607</v>
      </c>
      <c r="U4785" s="181">
        <v>2372.7748753576543</v>
      </c>
      <c r="V4785" s="181">
        <v>2375.7364495933671</v>
      </c>
      <c r="W4785" s="181">
        <v>2379.1150806544774</v>
      </c>
      <c r="X4785" s="181">
        <v>2382.8434818843562</v>
      </c>
      <c r="Y4785" s="181">
        <v>2386.6921555955032</v>
      </c>
    </row>
    <row r="4786" spans="1:25" x14ac:dyDescent="0.25">
      <c r="A4786" s="178" t="s">
        <v>4109</v>
      </c>
      <c r="B4786" s="178" t="s">
        <v>656</v>
      </c>
      <c r="C4786" s="178" t="s">
        <v>218</v>
      </c>
      <c r="D4786" s="178" t="s">
        <v>4164</v>
      </c>
      <c r="E4786" s="181">
        <v>7266.2818696630011</v>
      </c>
      <c r="F4786" s="181">
        <v>7472.2661165156642</v>
      </c>
      <c r="G4786" s="181">
        <v>7652.153688014384</v>
      </c>
      <c r="H4786" s="181">
        <v>7813.5920359010261</v>
      </c>
      <c r="I4786" s="181">
        <v>7960.3641264748321</v>
      </c>
      <c r="J4786" s="182">
        <v>8095.2807653459295</v>
      </c>
      <c r="K4786" s="181">
        <v>8220.3781073342416</v>
      </c>
      <c r="L4786" s="181">
        <v>8337.3190942990423</v>
      </c>
      <c r="M4786" s="181">
        <v>8447.3234322647113</v>
      </c>
      <c r="N4786" s="181">
        <v>8551.2490417598201</v>
      </c>
      <c r="O4786" s="181">
        <v>8649.7465985722338</v>
      </c>
      <c r="P4786" s="181">
        <v>8743.7409568028579</v>
      </c>
      <c r="Q4786" s="181">
        <v>8834.0036774554101</v>
      </c>
      <c r="R4786" s="181">
        <v>8920.7380782924174</v>
      </c>
      <c r="S4786" s="181">
        <v>9004.2953149459736</v>
      </c>
      <c r="T4786" s="181">
        <v>9085.2935888157081</v>
      </c>
      <c r="U4786" s="181">
        <v>9163.4326633277033</v>
      </c>
      <c r="V4786" s="181">
        <v>9238.0641087508047</v>
      </c>
      <c r="W4786" s="181">
        <v>9309.378367708905</v>
      </c>
      <c r="X4786" s="181">
        <v>9377.5779581914994</v>
      </c>
      <c r="Y4786" s="181">
        <v>9442.8324455164748</v>
      </c>
    </row>
    <row r="4787" spans="1:25" x14ac:dyDescent="0.25">
      <c r="A4787" s="178" t="s">
        <v>4109</v>
      </c>
      <c r="B4787" s="178" t="s">
        <v>656</v>
      </c>
      <c r="C4787" s="178" t="s">
        <v>240</v>
      </c>
      <c r="D4787" s="178" t="s">
        <v>241</v>
      </c>
      <c r="E4787" s="181">
        <v>1597.9916704539728</v>
      </c>
      <c r="F4787" s="181">
        <v>1632.8341270207379</v>
      </c>
      <c r="G4787" s="181">
        <v>1662.8360522114326</v>
      </c>
      <c r="H4787" s="181">
        <v>1689.7947276535861</v>
      </c>
      <c r="I4787" s="181">
        <v>1714.6189603876712</v>
      </c>
      <c r="J4787" s="182">
        <v>1737.9779832649751</v>
      </c>
      <c r="K4787" s="181">
        <v>1760.3536113038449</v>
      </c>
      <c r="L4787" s="181">
        <v>1782.1327946497618</v>
      </c>
      <c r="M4787" s="181">
        <v>1803.5968476054354</v>
      </c>
      <c r="N4787" s="181">
        <v>1824.9419935433712</v>
      </c>
      <c r="O4787" s="181">
        <v>1846.3144125830299</v>
      </c>
      <c r="P4787" s="181">
        <v>1867.9144131585369</v>
      </c>
      <c r="Q4787" s="181">
        <v>1889.9065411536528</v>
      </c>
      <c r="R4787" s="181">
        <v>1912.3317108317058</v>
      </c>
      <c r="S4787" s="181">
        <v>1935.2606666339939</v>
      </c>
      <c r="T4787" s="181">
        <v>1958.8205754950036</v>
      </c>
      <c r="U4787" s="181">
        <v>1982.9400887798049</v>
      </c>
      <c r="V4787" s="181">
        <v>2007.4699013899804</v>
      </c>
      <c r="W4787" s="181">
        <v>2032.4398902152311</v>
      </c>
      <c r="X4787" s="181">
        <v>2057.8817786350478</v>
      </c>
      <c r="Y4787" s="181">
        <v>2083.8195654055171</v>
      </c>
    </row>
    <row r="4788" spans="1:25" x14ac:dyDescent="0.25">
      <c r="A4788" s="178" t="s">
        <v>4109</v>
      </c>
      <c r="B4788" s="178" t="s">
        <v>777</v>
      </c>
      <c r="C4788" s="178" t="s">
        <v>565</v>
      </c>
      <c r="D4788" s="178" t="s">
        <v>566</v>
      </c>
      <c r="E4788" s="181">
        <v>9353.309605818431</v>
      </c>
      <c r="F4788" s="181">
        <v>9461.035745629124</v>
      </c>
      <c r="G4788" s="181">
        <v>9558.5595174527389</v>
      </c>
      <c r="H4788" s="181">
        <v>9651.5843085686247</v>
      </c>
      <c r="I4788" s="181">
        <v>9741.3957566570225</v>
      </c>
      <c r="J4788" s="182">
        <v>9828.7779587784007</v>
      </c>
      <c r="K4788" s="181">
        <v>9914.2004203493416</v>
      </c>
      <c r="L4788" s="181">
        <v>9998.0337733213382</v>
      </c>
      <c r="M4788" s="181">
        <v>10080.441204572664</v>
      </c>
      <c r="N4788" s="181">
        <v>10161.586811539648</v>
      </c>
      <c r="O4788" s="181">
        <v>10241.571936860984</v>
      </c>
      <c r="P4788" s="181">
        <v>10320.866311113561</v>
      </c>
      <c r="Q4788" s="181">
        <v>10399.840388588093</v>
      </c>
      <c r="R4788" s="181">
        <v>10478.299578759192</v>
      </c>
      <c r="S4788" s="181">
        <v>10556.342154455702</v>
      </c>
      <c r="T4788" s="181">
        <v>10634.158286704569</v>
      </c>
      <c r="U4788" s="181">
        <v>10711.136331248272</v>
      </c>
      <c r="V4788" s="181">
        <v>10786.576928837807</v>
      </c>
      <c r="W4788" s="181">
        <v>10860.486182728429</v>
      </c>
      <c r="X4788" s="181">
        <v>10932.882244181397</v>
      </c>
      <c r="Y4788" s="181">
        <v>11003.453495132706</v>
      </c>
    </row>
    <row r="4789" spans="1:25" x14ac:dyDescent="0.25">
      <c r="A4789" s="178" t="s">
        <v>4109</v>
      </c>
      <c r="B4789" s="178" t="s">
        <v>779</v>
      </c>
      <c r="C4789" s="178" t="s">
        <v>218</v>
      </c>
      <c r="D4789" s="178" t="s">
        <v>4165</v>
      </c>
      <c r="E4789" s="181">
        <v>2498.0477707108485</v>
      </c>
      <c r="F4789" s="181">
        <v>2523.2696535097853</v>
      </c>
      <c r="G4789" s="181">
        <v>2536.668260529696</v>
      </c>
      <c r="H4789" s="181">
        <v>2541.623309150219</v>
      </c>
      <c r="I4789" s="181">
        <v>2540.0254306095212</v>
      </c>
      <c r="J4789" s="182">
        <v>2533.2859485328336</v>
      </c>
      <c r="K4789" s="181">
        <v>2522.4502611119065</v>
      </c>
      <c r="L4789" s="181">
        <v>2508.3529905381847</v>
      </c>
      <c r="M4789" s="181">
        <v>2491.6203594464082</v>
      </c>
      <c r="N4789" s="181">
        <v>2472.7266178774053</v>
      </c>
      <c r="O4789" s="181">
        <v>2452.0272186680745</v>
      </c>
      <c r="P4789" s="181">
        <v>2429.9149199908506</v>
      </c>
      <c r="Q4789" s="181">
        <v>2406.7113608424424</v>
      </c>
      <c r="R4789" s="181">
        <v>2382.5590008974482</v>
      </c>
      <c r="S4789" s="181">
        <v>2357.6096580315157</v>
      </c>
      <c r="T4789" s="181">
        <v>2331.9689400491225</v>
      </c>
      <c r="U4789" s="181">
        <v>2305.5695225489667</v>
      </c>
      <c r="V4789" s="181">
        <v>2278.3592408868203</v>
      </c>
      <c r="W4789" s="181">
        <v>2250.4381379813449</v>
      </c>
      <c r="X4789" s="181">
        <v>2221.8873364880997</v>
      </c>
      <c r="Y4789" s="181">
        <v>2192.6885496460354</v>
      </c>
    </row>
    <row r="4790" spans="1:25" x14ac:dyDescent="0.25">
      <c r="A4790" s="178" t="s">
        <v>4109</v>
      </c>
      <c r="B4790" s="178" t="s">
        <v>779</v>
      </c>
      <c r="C4790" s="178" t="s">
        <v>560</v>
      </c>
      <c r="D4790" s="178" t="s">
        <v>4166</v>
      </c>
      <c r="E4790" s="181">
        <v>2526.5503532617467</v>
      </c>
      <c r="F4790" s="181">
        <v>2590.026711197851</v>
      </c>
      <c r="G4790" s="181">
        <v>2642.5159233754594</v>
      </c>
      <c r="H4790" s="181">
        <v>2687.0669198462019</v>
      </c>
      <c r="I4790" s="181">
        <v>2725.327648057299</v>
      </c>
      <c r="J4790" s="182">
        <v>2758.5333012621668</v>
      </c>
      <c r="K4790" s="181">
        <v>2787.5969967595288</v>
      </c>
      <c r="L4790" s="181">
        <v>2813.2568773038488</v>
      </c>
      <c r="M4790" s="181">
        <v>2836.0636059115004</v>
      </c>
      <c r="N4790" s="181">
        <v>2856.4298270660879</v>
      </c>
      <c r="O4790" s="181">
        <v>2874.6574578584814</v>
      </c>
      <c r="P4790" s="181">
        <v>2891.1141710198258</v>
      </c>
      <c r="Q4790" s="181">
        <v>2906.1066113005404</v>
      </c>
      <c r="R4790" s="181">
        <v>2919.7425449430511</v>
      </c>
      <c r="S4790" s="181">
        <v>2932.1498102311502</v>
      </c>
      <c r="T4790" s="181">
        <v>2943.4073836965958</v>
      </c>
      <c r="U4790" s="181">
        <v>2953.3790883981496</v>
      </c>
      <c r="V4790" s="181">
        <v>2961.9418991228727</v>
      </c>
      <c r="W4790" s="181">
        <v>2969.168000509409</v>
      </c>
      <c r="X4790" s="181">
        <v>2975.1103965304919</v>
      </c>
      <c r="Y4790" s="181">
        <v>2979.6918988523262</v>
      </c>
    </row>
    <row r="4791" spans="1:25" x14ac:dyDescent="0.25">
      <c r="A4791" s="178" t="s">
        <v>4109</v>
      </c>
      <c r="B4791" s="178" t="s">
        <v>779</v>
      </c>
      <c r="C4791" s="178" t="s">
        <v>240</v>
      </c>
      <c r="D4791" s="178" t="s">
        <v>241</v>
      </c>
      <c r="E4791" s="181">
        <v>4684.6030321154549</v>
      </c>
      <c r="F4791" s="181">
        <v>4878.7871348096769</v>
      </c>
      <c r="G4791" s="181">
        <v>5056.9460819355445</v>
      </c>
      <c r="H4791" s="181">
        <v>5224.1130877490323</v>
      </c>
      <c r="I4791" s="181">
        <v>5382.9020907927388</v>
      </c>
      <c r="J4791" s="182">
        <v>5535.2845993144456</v>
      </c>
      <c r="K4791" s="181">
        <v>5682.7162639012167</v>
      </c>
      <c r="L4791" s="181">
        <v>5826.3950648221926</v>
      </c>
      <c r="M4791" s="181">
        <v>5967.2104868698916</v>
      </c>
      <c r="N4791" s="181">
        <v>6105.8213951964608</v>
      </c>
      <c r="O4791" s="181">
        <v>6242.6944844154577</v>
      </c>
      <c r="P4791" s="181">
        <v>6378.476507735556</v>
      </c>
      <c r="Q4791" s="181">
        <v>6513.7231424893571</v>
      </c>
      <c r="R4791" s="181">
        <v>6648.5760866932897</v>
      </c>
      <c r="S4791" s="181">
        <v>6783.2351035091706</v>
      </c>
      <c r="T4791" s="181">
        <v>6917.8002180284529</v>
      </c>
      <c r="U4791" s="181">
        <v>7051.8661513280231</v>
      </c>
      <c r="V4791" s="181">
        <v>7185.0355728725199</v>
      </c>
      <c r="W4791" s="181">
        <v>7317.3693942508862</v>
      </c>
      <c r="X4791" s="181">
        <v>7448.887465144765</v>
      </c>
      <c r="Y4791" s="181">
        <v>7579.2827001350424</v>
      </c>
    </row>
    <row r="4792" spans="1:25" x14ac:dyDescent="0.25">
      <c r="A4792" s="178" t="s">
        <v>4109</v>
      </c>
      <c r="B4792" s="178" t="s">
        <v>783</v>
      </c>
      <c r="C4792" s="178" t="s">
        <v>218</v>
      </c>
      <c r="D4792" s="178" t="s">
        <v>4167</v>
      </c>
      <c r="E4792" s="181">
        <v>25481.221818937738</v>
      </c>
      <c r="F4792" s="181">
        <v>26904.826705061721</v>
      </c>
      <c r="G4792" s="181">
        <v>28093.313174346382</v>
      </c>
      <c r="H4792" s="181">
        <v>29091.753148015032</v>
      </c>
      <c r="I4792" s="181">
        <v>29933.75974088212</v>
      </c>
      <c r="J4792" s="182">
        <v>30647.456392206172</v>
      </c>
      <c r="K4792" s="181">
        <v>31256.258345960778</v>
      </c>
      <c r="L4792" s="181">
        <v>31779.479473437397</v>
      </c>
      <c r="M4792" s="181">
        <v>32232.454448206936</v>
      </c>
      <c r="N4792" s="181">
        <v>32627.348210006261</v>
      </c>
      <c r="O4792" s="181">
        <v>32973.647516221943</v>
      </c>
      <c r="P4792" s="181">
        <v>33280.441235399288</v>
      </c>
      <c r="Q4792" s="181">
        <v>33555.107905961355</v>
      </c>
      <c r="R4792" s="181">
        <v>33801.927373715385</v>
      </c>
      <c r="S4792" s="181">
        <v>34024.881539191432</v>
      </c>
      <c r="T4792" s="181">
        <v>34227.335916579388</v>
      </c>
      <c r="U4792" s="181">
        <v>34411.381722295642</v>
      </c>
      <c r="V4792" s="181">
        <v>34578.429766649519</v>
      </c>
      <c r="W4792" s="181">
        <v>34729.901803990368</v>
      </c>
      <c r="X4792" s="181">
        <v>34866.774320477547</v>
      </c>
      <c r="Y4792" s="181">
        <v>34988.740447908</v>
      </c>
    </row>
    <row r="4793" spans="1:25" x14ac:dyDescent="0.25">
      <c r="A4793" s="178" t="s">
        <v>4109</v>
      </c>
      <c r="B4793" s="178" t="s">
        <v>783</v>
      </c>
      <c r="C4793" s="178" t="s">
        <v>503</v>
      </c>
      <c r="D4793" s="178" t="s">
        <v>4168</v>
      </c>
      <c r="E4793" s="181">
        <v>3986.0085278429128</v>
      </c>
      <c r="F4793" s="181">
        <v>4116.4779537984505</v>
      </c>
      <c r="G4793" s="181">
        <v>4204.1303704462835</v>
      </c>
      <c r="H4793" s="181">
        <v>4258.1477640760249</v>
      </c>
      <c r="I4793" s="181">
        <v>4285.3837899159626</v>
      </c>
      <c r="J4793" s="182">
        <v>4291.4149464679331</v>
      </c>
      <c r="K4793" s="181">
        <v>4280.7580425260812</v>
      </c>
      <c r="L4793" s="181">
        <v>4257.0435457410194</v>
      </c>
      <c r="M4793" s="181">
        <v>4223.1091906831343</v>
      </c>
      <c r="N4793" s="181">
        <v>4181.1748607444633</v>
      </c>
      <c r="O4793" s="181">
        <v>4132.9596324175791</v>
      </c>
      <c r="P4793" s="181">
        <v>4080.0066192971249</v>
      </c>
      <c r="Q4793" s="181">
        <v>4023.5374834486311</v>
      </c>
      <c r="R4793" s="181">
        <v>3964.3181048100505</v>
      </c>
      <c r="S4793" s="181">
        <v>3903.0244614435555</v>
      </c>
      <c r="T4793" s="181">
        <v>3840.2134839061491</v>
      </c>
      <c r="U4793" s="181">
        <v>3776.2609881908243</v>
      </c>
      <c r="V4793" s="181">
        <v>3711.4428560648048</v>
      </c>
      <c r="W4793" s="181">
        <v>3646.016969321015</v>
      </c>
      <c r="X4793" s="181">
        <v>3580.1771854089284</v>
      </c>
      <c r="Y4793" s="181">
        <v>3513.9750889739939</v>
      </c>
    </row>
    <row r="4794" spans="1:25" x14ac:dyDescent="0.25">
      <c r="A4794" s="178" t="s">
        <v>4109</v>
      </c>
      <c r="B4794" s="178" t="s">
        <v>783</v>
      </c>
      <c r="C4794" s="178" t="s">
        <v>506</v>
      </c>
      <c r="D4794" s="178" t="s">
        <v>4169</v>
      </c>
      <c r="E4794" s="181">
        <v>28355.776479200311</v>
      </c>
      <c r="F4794" s="181">
        <v>29730.523235178101</v>
      </c>
      <c r="G4794" s="181">
        <v>30826.652849149043</v>
      </c>
      <c r="H4794" s="181">
        <v>31698.912464955603</v>
      </c>
      <c r="I4794" s="181">
        <v>32388.198699185625</v>
      </c>
      <c r="J4794" s="182">
        <v>32928.429656264932</v>
      </c>
      <c r="K4794" s="181">
        <v>33347.603538108036</v>
      </c>
      <c r="L4794" s="181">
        <v>33668.632629145992</v>
      </c>
      <c r="M4794" s="181">
        <v>33909.6365291119</v>
      </c>
      <c r="N4794" s="181">
        <v>34084.944617532943</v>
      </c>
      <c r="O4794" s="181">
        <v>34205.730014034081</v>
      </c>
      <c r="P4794" s="181">
        <v>34282.462188156031</v>
      </c>
      <c r="Q4794" s="181">
        <v>34323.583826993818</v>
      </c>
      <c r="R4794" s="181">
        <v>34334.166567292421</v>
      </c>
      <c r="S4794" s="181">
        <v>34318.849874522617</v>
      </c>
      <c r="T4794" s="181">
        <v>34281.534852892757</v>
      </c>
      <c r="U4794" s="181">
        <v>34224.753562276892</v>
      </c>
      <c r="V4794" s="181">
        <v>34150.30162362085</v>
      </c>
      <c r="W4794" s="181">
        <v>34059.940828339539</v>
      </c>
      <c r="X4794" s="181">
        <v>33954.955227771527</v>
      </c>
      <c r="Y4794" s="181">
        <v>33835.356583411332</v>
      </c>
    </row>
    <row r="4795" spans="1:25" x14ac:dyDescent="0.25">
      <c r="A4795" s="178" t="s">
        <v>4109</v>
      </c>
      <c r="B4795" s="178" t="s">
        <v>783</v>
      </c>
      <c r="C4795" s="178" t="s">
        <v>510</v>
      </c>
      <c r="D4795" s="178" t="s">
        <v>4170</v>
      </c>
      <c r="E4795" s="181">
        <v>13415.603440921768</v>
      </c>
      <c r="F4795" s="181">
        <v>14420.142823533404</v>
      </c>
      <c r="G4795" s="181">
        <v>15328.219905239577</v>
      </c>
      <c r="H4795" s="181">
        <v>16158.760893071238</v>
      </c>
      <c r="I4795" s="181">
        <v>16925.785326853329</v>
      </c>
      <c r="J4795" s="182">
        <v>17641.332867232963</v>
      </c>
      <c r="K4795" s="181">
        <v>18315.692587491209</v>
      </c>
      <c r="L4795" s="181">
        <v>18957.564239287531</v>
      </c>
      <c r="M4795" s="181">
        <v>19573.952650198891</v>
      </c>
      <c r="N4795" s="181">
        <v>20170.48461875584</v>
      </c>
      <c r="O4795" s="181">
        <v>20751.56929565853</v>
      </c>
      <c r="P4795" s="181">
        <v>21321.729456304376</v>
      </c>
      <c r="Q4795" s="181">
        <v>21884.740012722908</v>
      </c>
      <c r="R4795" s="181">
        <v>22442.623057447425</v>
      </c>
      <c r="S4795" s="181">
        <v>22997.369957173498</v>
      </c>
      <c r="T4795" s="181">
        <v>23550.712246111503</v>
      </c>
      <c r="U4795" s="181">
        <v>24103.630389249251</v>
      </c>
      <c r="V4795" s="181">
        <v>24656.703608596988</v>
      </c>
      <c r="W4795" s="181">
        <v>25210.572108496686</v>
      </c>
      <c r="X4795" s="181">
        <v>25765.603287284062</v>
      </c>
      <c r="Y4795" s="181">
        <v>26321.23439438007</v>
      </c>
    </row>
    <row r="4796" spans="1:25" x14ac:dyDescent="0.25">
      <c r="A4796" s="178" t="s">
        <v>4109</v>
      </c>
      <c r="B4796" s="178" t="s">
        <v>783</v>
      </c>
      <c r="C4796" s="178" t="s">
        <v>512</v>
      </c>
      <c r="D4796" s="178" t="s">
        <v>4171</v>
      </c>
      <c r="E4796" s="181">
        <v>2098.0594925009682</v>
      </c>
      <c r="F4796" s="181">
        <v>2255.1589026438332</v>
      </c>
      <c r="G4796" s="181">
        <v>2397.1726219361585</v>
      </c>
      <c r="H4796" s="181">
        <v>2527.0605104016231</v>
      </c>
      <c r="I4796" s="181">
        <v>2647.0150768408744</v>
      </c>
      <c r="J4796" s="182">
        <v>2758.9191977430987</v>
      </c>
      <c r="K4796" s="181">
        <v>2864.3819761174486</v>
      </c>
      <c r="L4796" s="181">
        <v>2964.7639617619207</v>
      </c>
      <c r="M4796" s="181">
        <v>3061.1606361474678</v>
      </c>
      <c r="N4796" s="181">
        <v>3154.4519714737307</v>
      </c>
      <c r="O4796" s="181">
        <v>3245.3275126069575</v>
      </c>
      <c r="P4796" s="181">
        <v>3334.4945741228048</v>
      </c>
      <c r="Q4796" s="181">
        <v>3422.543512619975</v>
      </c>
      <c r="R4796" s="181">
        <v>3509.7905621354153</v>
      </c>
      <c r="S4796" s="181">
        <v>3596.5471515077229</v>
      </c>
      <c r="T4796" s="181">
        <v>3683.0840745034743</v>
      </c>
      <c r="U4796" s="181">
        <v>3769.5546655502862</v>
      </c>
      <c r="V4796" s="181">
        <v>3856.0495088877879</v>
      </c>
      <c r="W4796" s="181">
        <v>3942.6687257518765</v>
      </c>
      <c r="X4796" s="181">
        <v>4029.4697733839785</v>
      </c>
      <c r="Y4796" s="181">
        <v>4116.364643503327</v>
      </c>
    </row>
    <row r="4797" spans="1:25" x14ac:dyDescent="0.25">
      <c r="A4797" s="178" t="s">
        <v>4109</v>
      </c>
      <c r="B4797" s="178" t="s">
        <v>783</v>
      </c>
      <c r="C4797" s="178" t="s">
        <v>590</v>
      </c>
      <c r="D4797" s="178" t="s">
        <v>285</v>
      </c>
      <c r="E4797" s="181">
        <v>2908.0505302444476</v>
      </c>
      <c r="F4797" s="181">
        <v>3003.2363986841256</v>
      </c>
      <c r="G4797" s="181">
        <v>3067.1844948634071</v>
      </c>
      <c r="H4797" s="181">
        <v>3106.593670506189</v>
      </c>
      <c r="I4797" s="181">
        <v>3126.4641095261582</v>
      </c>
      <c r="J4797" s="182">
        <v>3130.8642275606358</v>
      </c>
      <c r="K4797" s="181">
        <v>3123.0893281989333</v>
      </c>
      <c r="L4797" s="181">
        <v>3105.7880719500918</v>
      </c>
      <c r="M4797" s="181">
        <v>3081.0307693677541</v>
      </c>
      <c r="N4797" s="181">
        <v>3050.4369686867535</v>
      </c>
      <c r="O4797" s="181">
        <v>3015.2608471801273</v>
      </c>
      <c r="P4797" s="181">
        <v>2976.6282058279248</v>
      </c>
      <c r="Q4797" s="181">
        <v>2935.4303259690164</v>
      </c>
      <c r="R4797" s="181">
        <v>2892.2259664580583</v>
      </c>
      <c r="S4797" s="181">
        <v>2847.5082969278815</v>
      </c>
      <c r="T4797" s="181">
        <v>2801.6836341714088</v>
      </c>
      <c r="U4797" s="181">
        <v>2755.0261602156147</v>
      </c>
      <c r="V4797" s="181">
        <v>2707.7371486187103</v>
      </c>
      <c r="W4797" s="181">
        <v>2660.0047407957018</v>
      </c>
      <c r="X4797" s="181">
        <v>2611.9703682700783</v>
      </c>
      <c r="Y4797" s="181">
        <v>2563.6716653706435</v>
      </c>
    </row>
    <row r="4798" spans="1:25" x14ac:dyDescent="0.25">
      <c r="A4798" s="178" t="s">
        <v>4109</v>
      </c>
      <c r="B4798" s="178" t="s">
        <v>783</v>
      </c>
      <c r="C4798" s="178" t="s">
        <v>240</v>
      </c>
      <c r="D4798" s="178" t="s">
        <v>241</v>
      </c>
      <c r="E4798" s="181">
        <v>4097.6614277824901</v>
      </c>
      <c r="F4798" s="181">
        <v>4404.4879003256665</v>
      </c>
      <c r="G4798" s="181">
        <v>4681.8509311834869</v>
      </c>
      <c r="H4798" s="181">
        <v>4935.5313403441442</v>
      </c>
      <c r="I4798" s="181">
        <v>5169.8112555426242</v>
      </c>
      <c r="J4798" s="182">
        <v>5388.3680702897364</v>
      </c>
      <c r="K4798" s="181">
        <v>5594.3444787547842</v>
      </c>
      <c r="L4798" s="181">
        <v>5790.3977327686871</v>
      </c>
      <c r="M4798" s="181">
        <v>5978.6673866121582</v>
      </c>
      <c r="N4798" s="181">
        <v>6160.8720894240223</v>
      </c>
      <c r="O4798" s="181">
        <v>6338.3585720340043</v>
      </c>
      <c r="P4798" s="181">
        <v>6512.5082707952388</v>
      </c>
      <c r="Q4798" s="181">
        <v>6684.4741947009334</v>
      </c>
      <c r="R4798" s="181">
        <v>6854.8739716210248</v>
      </c>
      <c r="S4798" s="181">
        <v>7024.3158445266845</v>
      </c>
      <c r="T4798" s="181">
        <v>7193.3286931642469</v>
      </c>
      <c r="U4798" s="181">
        <v>7362.2119907239821</v>
      </c>
      <c r="V4798" s="181">
        <v>7531.1426547556648</v>
      </c>
      <c r="W4798" s="181">
        <v>7700.3162292502548</v>
      </c>
      <c r="X4798" s="181">
        <v>7869.8449323420737</v>
      </c>
      <c r="Y4798" s="181">
        <v>8039.556877514693</v>
      </c>
    </row>
    <row r="4799" spans="1:25" x14ac:dyDescent="0.25">
      <c r="A4799" s="178" t="s">
        <v>4109</v>
      </c>
      <c r="B4799" s="178" t="s">
        <v>790</v>
      </c>
      <c r="C4799" s="178" t="s">
        <v>565</v>
      </c>
      <c r="D4799" s="178" t="s">
        <v>566</v>
      </c>
      <c r="E4799" s="181">
        <v>3093.1878049160323</v>
      </c>
      <c r="F4799" s="181">
        <v>3067.1966905705212</v>
      </c>
      <c r="G4799" s="181">
        <v>3048.3977986306718</v>
      </c>
      <c r="H4799" s="181">
        <v>3035.9041318145673</v>
      </c>
      <c r="I4799" s="181">
        <v>3028.2785478293954</v>
      </c>
      <c r="J4799" s="182">
        <v>3024.4611246973382</v>
      </c>
      <c r="K4799" s="181">
        <v>3023.6686649008607</v>
      </c>
      <c r="L4799" s="181">
        <v>3025.2975846840754</v>
      </c>
      <c r="M4799" s="181">
        <v>3028.8651835991482</v>
      </c>
      <c r="N4799" s="181">
        <v>3033.9411633429731</v>
      </c>
      <c r="O4799" s="181">
        <v>3040.1992730653747</v>
      </c>
      <c r="P4799" s="181">
        <v>3047.4696620797804</v>
      </c>
      <c r="Q4799" s="181">
        <v>3055.6017215496054</v>
      </c>
      <c r="R4799" s="181">
        <v>3064.2852588700698</v>
      </c>
      <c r="S4799" s="181">
        <v>3073.2302226148959</v>
      </c>
      <c r="T4799" s="181">
        <v>3082.0123666153158</v>
      </c>
      <c r="U4799" s="181">
        <v>3090.6020635623399</v>
      </c>
      <c r="V4799" s="181">
        <v>3099.1749645353366</v>
      </c>
      <c r="W4799" s="181">
        <v>3107.593363755645</v>
      </c>
      <c r="X4799" s="181">
        <v>3115.6514670704591</v>
      </c>
      <c r="Y4799" s="181">
        <v>3122.9226182886541</v>
      </c>
    </row>
    <row r="4800" spans="1:25" x14ac:dyDescent="0.25">
      <c r="A4800" s="178" t="s">
        <v>4109</v>
      </c>
      <c r="B4800" s="178" t="s">
        <v>792</v>
      </c>
      <c r="C4800" s="178" t="s">
        <v>218</v>
      </c>
      <c r="D4800" s="178" t="s">
        <v>4172</v>
      </c>
      <c r="E4800" s="181">
        <v>6042.5285652508737</v>
      </c>
      <c r="F4800" s="181">
        <v>6109.8313521059554</v>
      </c>
      <c r="G4800" s="181">
        <v>6182.7166992450639</v>
      </c>
      <c r="H4800" s="181">
        <v>6262.0385834827557</v>
      </c>
      <c r="I4800" s="181">
        <v>6346.561912274693</v>
      </c>
      <c r="J4800" s="182">
        <v>6435.2312064157886</v>
      </c>
      <c r="K4800" s="181">
        <v>6527.1739514286337</v>
      </c>
      <c r="L4800" s="181">
        <v>6621.7369313275731</v>
      </c>
      <c r="M4800" s="181">
        <v>6718.3494655818731</v>
      </c>
      <c r="N4800" s="181">
        <v>6816.5526242202604</v>
      </c>
      <c r="O4800" s="181">
        <v>6915.9419719801735</v>
      </c>
      <c r="P4800" s="181">
        <v>7016.4599647286705</v>
      </c>
      <c r="Q4800" s="181">
        <v>7118.0706588218445</v>
      </c>
      <c r="R4800" s="181">
        <v>7220.3990797860588</v>
      </c>
      <c r="S4800" s="181">
        <v>7323.2140782669312</v>
      </c>
      <c r="T4800" s="181">
        <v>7426.2844900157979</v>
      </c>
      <c r="U4800" s="181">
        <v>7529.2143401833946</v>
      </c>
      <c r="V4800" s="181">
        <v>7631.6822135021566</v>
      </c>
      <c r="W4800" s="181">
        <v>7733.5971111493809</v>
      </c>
      <c r="X4800" s="181">
        <v>7834.8364289168794</v>
      </c>
      <c r="Y4800" s="181">
        <v>7934.9918317836054</v>
      </c>
    </row>
    <row r="4801" spans="1:25" x14ac:dyDescent="0.25">
      <c r="A4801" s="178" t="s">
        <v>4109</v>
      </c>
      <c r="B4801" s="178" t="s">
        <v>792</v>
      </c>
      <c r="C4801" s="178" t="s">
        <v>590</v>
      </c>
      <c r="D4801" s="178" t="s">
        <v>4173</v>
      </c>
      <c r="E4801" s="181">
        <v>2981.1971551573479</v>
      </c>
      <c r="F4801" s="181">
        <v>2989.9497497450029</v>
      </c>
      <c r="G4801" s="181">
        <v>3001.0739322704385</v>
      </c>
      <c r="H4801" s="181">
        <v>3014.9198248385087</v>
      </c>
      <c r="I4801" s="181">
        <v>3030.8275770553873</v>
      </c>
      <c r="J4801" s="182">
        <v>3048.2427171205777</v>
      </c>
      <c r="K4801" s="181">
        <v>3066.7138716609361</v>
      </c>
      <c r="L4801" s="181">
        <v>3085.9058700606906</v>
      </c>
      <c r="M4801" s="181">
        <v>3105.532101650937</v>
      </c>
      <c r="N4801" s="181">
        <v>3125.3661556004431</v>
      </c>
      <c r="O4801" s="181">
        <v>3145.2135248221912</v>
      </c>
      <c r="P4801" s="181">
        <v>3165.0423546951852</v>
      </c>
      <c r="Q4801" s="181">
        <v>3184.8314278372632</v>
      </c>
      <c r="R4801" s="181">
        <v>3204.4097050066844</v>
      </c>
      <c r="S4801" s="181">
        <v>3223.6749682551454</v>
      </c>
      <c r="T4801" s="181">
        <v>3242.5283371260271</v>
      </c>
      <c r="U4801" s="181">
        <v>3260.8028303015517</v>
      </c>
      <c r="V4801" s="181">
        <v>3278.3690210455302</v>
      </c>
      <c r="W4801" s="181">
        <v>3295.2000344385679</v>
      </c>
      <c r="X4801" s="181">
        <v>3311.256736714854</v>
      </c>
      <c r="Y4801" s="181">
        <v>3326.3817229897577</v>
      </c>
    </row>
    <row r="4802" spans="1:25" x14ac:dyDescent="0.25">
      <c r="A4802" s="178" t="s">
        <v>4109</v>
      </c>
      <c r="B4802" s="178" t="s">
        <v>792</v>
      </c>
      <c r="C4802" s="178" t="s">
        <v>240</v>
      </c>
      <c r="D4802" s="178" t="s">
        <v>241</v>
      </c>
      <c r="E4802" s="181">
        <v>39090.301043994114</v>
      </c>
      <c r="F4802" s="181">
        <v>39202.593212622829</v>
      </c>
      <c r="G4802" s="181">
        <v>39347.151843013395</v>
      </c>
      <c r="H4802" s="181">
        <v>39528.558524758235</v>
      </c>
      <c r="I4802" s="181">
        <v>39738.15896340787</v>
      </c>
      <c r="J4802" s="182">
        <v>39968.685057254981</v>
      </c>
      <c r="K4802" s="181">
        <v>40214.222959410465</v>
      </c>
      <c r="L4802" s="181">
        <v>40470.383540760347</v>
      </c>
      <c r="M4802" s="181">
        <v>40733.414506780799</v>
      </c>
      <c r="N4802" s="181">
        <v>41000.352379766278</v>
      </c>
      <c r="O4802" s="181">
        <v>41268.65094529475</v>
      </c>
      <c r="P4802" s="181">
        <v>41537.896852219805</v>
      </c>
      <c r="Q4802" s="181">
        <v>41807.816023234474</v>
      </c>
      <c r="R4802" s="181">
        <v>42076.166798504113</v>
      </c>
      <c r="S4802" s="181">
        <v>42341.608756978312</v>
      </c>
      <c r="T4802" s="181">
        <v>42602.843232418396</v>
      </c>
      <c r="U4802" s="181">
        <v>42857.674139026334</v>
      </c>
      <c r="V4802" s="181">
        <v>43104.395200687555</v>
      </c>
      <c r="W4802" s="181">
        <v>43342.645342309668</v>
      </c>
      <c r="X4802" s="181">
        <v>43571.900352607663</v>
      </c>
      <c r="Y4802" s="181">
        <v>43790.076884279842</v>
      </c>
    </row>
    <row r="4803" spans="1:25" x14ac:dyDescent="0.25">
      <c r="A4803" s="178" t="s">
        <v>4109</v>
      </c>
      <c r="B4803" s="178" t="s">
        <v>794</v>
      </c>
      <c r="C4803" s="178" t="s">
        <v>583</v>
      </c>
      <c r="D4803" s="178" t="s">
        <v>4174</v>
      </c>
      <c r="E4803" s="181">
        <v>3423.9657921633002</v>
      </c>
      <c r="F4803" s="181">
        <v>3495.2948874686922</v>
      </c>
      <c r="G4803" s="181">
        <v>3567.7012985564606</v>
      </c>
      <c r="H4803" s="181">
        <v>3642.119836215908</v>
      </c>
      <c r="I4803" s="181">
        <v>3718.2831180135172</v>
      </c>
      <c r="J4803" s="182">
        <v>3795.9152646292523</v>
      </c>
      <c r="K4803" s="181">
        <v>3874.7501026139867</v>
      </c>
      <c r="L4803" s="181">
        <v>3954.6035818896089</v>
      </c>
      <c r="M4803" s="181">
        <v>4035.2970117917598</v>
      </c>
      <c r="N4803" s="181">
        <v>4116.6976030244787</v>
      </c>
      <c r="O4803" s="181">
        <v>4198.687675226126</v>
      </c>
      <c r="P4803" s="181">
        <v>4281.367140224871</v>
      </c>
      <c r="Q4803" s="181">
        <v>4364.8536829609793</v>
      </c>
      <c r="R4803" s="181">
        <v>4449.0566825869591</v>
      </c>
      <c r="S4803" s="181">
        <v>4533.9893417889652</v>
      </c>
      <c r="T4803" s="181">
        <v>4619.6707188625278</v>
      </c>
      <c r="U4803" s="181">
        <v>4705.8896990676012</v>
      </c>
      <c r="V4803" s="181">
        <v>4792.4275110313602</v>
      </c>
      <c r="W4803" s="181">
        <v>4879.2929411365685</v>
      </c>
      <c r="X4803" s="181">
        <v>4966.4771236291936</v>
      </c>
      <c r="Y4803" s="181">
        <v>5053.7910910634318</v>
      </c>
    </row>
    <row r="4804" spans="1:25" x14ac:dyDescent="0.25">
      <c r="A4804" s="178" t="s">
        <v>4109</v>
      </c>
      <c r="B4804" s="178" t="s">
        <v>794</v>
      </c>
      <c r="C4804" s="178" t="s">
        <v>953</v>
      </c>
      <c r="D4804" s="178" t="s">
        <v>4175</v>
      </c>
      <c r="E4804" s="181">
        <v>2273.5051627086682</v>
      </c>
      <c r="F4804" s="181">
        <v>2295.7363891424498</v>
      </c>
      <c r="G4804" s="181">
        <v>2317.9195138281248</v>
      </c>
      <c r="H4804" s="181">
        <v>2340.6461586394216</v>
      </c>
      <c r="I4804" s="181">
        <v>2363.7179740418592</v>
      </c>
      <c r="J4804" s="182">
        <v>2386.9393320881463</v>
      </c>
      <c r="K4804" s="181">
        <v>2410.1287251453909</v>
      </c>
      <c r="L4804" s="181">
        <v>2433.1627810558953</v>
      </c>
      <c r="M4804" s="181">
        <v>2455.9266051782279</v>
      </c>
      <c r="N4804" s="181">
        <v>2478.3378716181978</v>
      </c>
      <c r="O4804" s="181">
        <v>2500.3268576871105</v>
      </c>
      <c r="P4804" s="181">
        <v>2521.9551330713202</v>
      </c>
      <c r="Q4804" s="181">
        <v>2543.2921061199354</v>
      </c>
      <c r="R4804" s="181">
        <v>2564.2842265580575</v>
      </c>
      <c r="S4804" s="181">
        <v>2584.9395166364961</v>
      </c>
      <c r="T4804" s="181">
        <v>2605.269052988936</v>
      </c>
      <c r="U4804" s="181">
        <v>2625.1551270889895</v>
      </c>
      <c r="V4804" s="181">
        <v>2644.4809928158252</v>
      </c>
      <c r="W4804" s="181">
        <v>2663.2593415213382</v>
      </c>
      <c r="X4804" s="181">
        <v>2681.4930414414889</v>
      </c>
      <c r="Y4804" s="181">
        <v>2699.0889002354788</v>
      </c>
    </row>
    <row r="4805" spans="1:25" x14ac:dyDescent="0.25">
      <c r="A4805" s="178" t="s">
        <v>4109</v>
      </c>
      <c r="B4805" s="178" t="s">
        <v>794</v>
      </c>
      <c r="C4805" s="178" t="s">
        <v>240</v>
      </c>
      <c r="D4805" s="178" t="s">
        <v>241</v>
      </c>
      <c r="E4805" s="181">
        <v>9906.3494271486234</v>
      </c>
      <c r="F4805" s="181">
        <v>9948.2431987674972</v>
      </c>
      <c r="G4805" s="181">
        <v>9989.5522265813197</v>
      </c>
      <c r="H4805" s="181">
        <v>10032.823957245106</v>
      </c>
      <c r="I4805" s="181">
        <v>10077.183071113201</v>
      </c>
      <c r="J4805" s="182">
        <v>10121.784578425846</v>
      </c>
      <c r="K4805" s="181">
        <v>10165.861022960149</v>
      </c>
      <c r="L4805" s="181">
        <v>10208.905044451878</v>
      </c>
      <c r="M4805" s="181">
        <v>10250.455243821341</v>
      </c>
      <c r="N4805" s="181">
        <v>10290.194972964377</v>
      </c>
      <c r="O4805" s="181">
        <v>10327.866086514156</v>
      </c>
      <c r="P4805" s="181">
        <v>10363.755155976354</v>
      </c>
      <c r="Q4805" s="181">
        <v>10398.174829825228</v>
      </c>
      <c r="R4805" s="181">
        <v>10430.931142601698</v>
      </c>
      <c r="S4805" s="181">
        <v>10462.083133759739</v>
      </c>
      <c r="T4805" s="181">
        <v>10491.700853546809</v>
      </c>
      <c r="U4805" s="181">
        <v>10519.336796044285</v>
      </c>
      <c r="V4805" s="181">
        <v>10544.556010497945</v>
      </c>
      <c r="W4805" s="181">
        <v>10567.445526689347</v>
      </c>
      <c r="X4805" s="181">
        <v>10588.05174537828</v>
      </c>
      <c r="Y4805" s="181">
        <v>10606.042557226554</v>
      </c>
    </row>
    <row r="4806" spans="1:25" x14ac:dyDescent="0.25">
      <c r="A4806" s="178" t="s">
        <v>4109</v>
      </c>
      <c r="B4806" s="178" t="s">
        <v>799</v>
      </c>
      <c r="C4806" s="178" t="s">
        <v>218</v>
      </c>
      <c r="D4806" s="178" t="s">
        <v>4176</v>
      </c>
      <c r="E4806" s="181">
        <v>24158.453748885269</v>
      </c>
      <c r="F4806" s="181">
        <v>24466.06984170503</v>
      </c>
      <c r="G4806" s="181">
        <v>24752.315798931657</v>
      </c>
      <c r="H4806" s="181">
        <v>25028.09553186144</v>
      </c>
      <c r="I4806" s="181">
        <v>25294.72089075833</v>
      </c>
      <c r="J4806" s="182">
        <v>25552.678136506725</v>
      </c>
      <c r="K4806" s="181">
        <v>25802.147678769325</v>
      </c>
      <c r="L4806" s="181">
        <v>26043.339311250696</v>
      </c>
      <c r="M4806" s="181">
        <v>26276.179104215746</v>
      </c>
      <c r="N4806" s="181">
        <v>26500.492994311095</v>
      </c>
      <c r="O4806" s="181">
        <v>26715.985028365747</v>
      </c>
      <c r="P4806" s="181">
        <v>26923.587360617727</v>
      </c>
      <c r="Q4806" s="181">
        <v>27124.091962422604</v>
      </c>
      <c r="R4806" s="181">
        <v>27316.807313827863</v>
      </c>
      <c r="S4806" s="181">
        <v>27501.543618002972</v>
      </c>
      <c r="T4806" s="181">
        <v>27678.565304098582</v>
      </c>
      <c r="U4806" s="181">
        <v>27847.884884243947</v>
      </c>
      <c r="V4806" s="181">
        <v>28009.166287219006</v>
      </c>
      <c r="W4806" s="181">
        <v>28162.344294842595</v>
      </c>
      <c r="X4806" s="181">
        <v>28307.295448464884</v>
      </c>
      <c r="Y4806" s="181">
        <v>28443.398351129359</v>
      </c>
    </row>
    <row r="4807" spans="1:25" x14ac:dyDescent="0.25">
      <c r="A4807" s="178" t="s">
        <v>4109</v>
      </c>
      <c r="B4807" s="178" t="s">
        <v>799</v>
      </c>
      <c r="C4807" s="178" t="s">
        <v>972</v>
      </c>
      <c r="D4807" s="178" t="s">
        <v>4177</v>
      </c>
      <c r="E4807" s="181">
        <v>2740.9461250519175</v>
      </c>
      <c r="F4807" s="181">
        <v>2716.9255106063347</v>
      </c>
      <c r="G4807" s="181">
        <v>2690.3669109568918</v>
      </c>
      <c r="H4807" s="181">
        <v>2662.5982045720648</v>
      </c>
      <c r="I4807" s="181">
        <v>2633.8429634302761</v>
      </c>
      <c r="J4807" s="182">
        <v>2604.2253719692426</v>
      </c>
      <c r="K4807" s="181">
        <v>2573.8317442684697</v>
      </c>
      <c r="L4807" s="181">
        <v>2542.746825519313</v>
      </c>
      <c r="M4807" s="181">
        <v>2511.0237484118338</v>
      </c>
      <c r="N4807" s="181">
        <v>2478.7042713041974</v>
      </c>
      <c r="O4807" s="181">
        <v>2445.8178400050456</v>
      </c>
      <c r="P4807" s="181">
        <v>2412.5037551763321</v>
      </c>
      <c r="Q4807" s="181">
        <v>2378.8794547833559</v>
      </c>
      <c r="R4807" s="181">
        <v>2344.9269708493352</v>
      </c>
      <c r="S4807" s="181">
        <v>2310.6736322399561</v>
      </c>
      <c r="T4807" s="181">
        <v>2276.1834850852488</v>
      </c>
      <c r="U4807" s="181">
        <v>2241.4964898884746</v>
      </c>
      <c r="V4807" s="181">
        <v>2206.6232266371603</v>
      </c>
      <c r="W4807" s="181">
        <v>2171.5956449895716</v>
      </c>
      <c r="X4807" s="181">
        <v>2136.4399547412299</v>
      </c>
      <c r="Y4807" s="181">
        <v>2101.1446533185876</v>
      </c>
    </row>
    <row r="4808" spans="1:25" x14ac:dyDescent="0.25">
      <c r="A4808" s="178" t="s">
        <v>4109</v>
      </c>
      <c r="B4808" s="178" t="s">
        <v>799</v>
      </c>
      <c r="C4808" s="178" t="s">
        <v>240</v>
      </c>
      <c r="D4808" s="178" t="s">
        <v>241</v>
      </c>
      <c r="E4808" s="181">
        <v>17598.638549861647</v>
      </c>
      <c r="F4808" s="181">
        <v>17852.133857854049</v>
      </c>
      <c r="G4808" s="181">
        <v>18092.774693146574</v>
      </c>
      <c r="H4808" s="181">
        <v>18328.53762750133</v>
      </c>
      <c r="I4808" s="181">
        <v>18560.414283296628</v>
      </c>
      <c r="J4808" s="182">
        <v>18788.792874497907</v>
      </c>
      <c r="K4808" s="181">
        <v>19013.835644408467</v>
      </c>
      <c r="L4808" s="181">
        <v>19235.724293759329</v>
      </c>
      <c r="M4808" s="181">
        <v>19454.428582872166</v>
      </c>
      <c r="N4808" s="181">
        <v>19669.840142288755</v>
      </c>
      <c r="O4808" s="181">
        <v>19881.755252702282</v>
      </c>
      <c r="P4808" s="181">
        <v>20090.880858841439</v>
      </c>
      <c r="Q4808" s="181">
        <v>20297.823362205443</v>
      </c>
      <c r="R4808" s="181">
        <v>20502.079672859065</v>
      </c>
      <c r="S4808" s="181">
        <v>20703.515441371135</v>
      </c>
      <c r="T4808" s="181">
        <v>20902.334538967163</v>
      </c>
      <c r="U4808" s="181">
        <v>21098.549462794534</v>
      </c>
      <c r="V4808" s="181">
        <v>21291.904870609807</v>
      </c>
      <c r="W4808" s="181">
        <v>21482.34550932594</v>
      </c>
      <c r="X4808" s="181">
        <v>21669.767657317629</v>
      </c>
      <c r="Y4808" s="181">
        <v>21853.680403739203</v>
      </c>
    </row>
    <row r="4809" spans="1:25" x14ac:dyDescent="0.25">
      <c r="A4809" s="178" t="s">
        <v>4109</v>
      </c>
      <c r="B4809" s="178" t="s">
        <v>800</v>
      </c>
      <c r="C4809" s="178" t="s">
        <v>218</v>
      </c>
      <c r="D4809" s="178" t="s">
        <v>4178</v>
      </c>
      <c r="E4809" s="181">
        <v>5447.8252938673995</v>
      </c>
      <c r="F4809" s="181">
        <v>5506.4208541035259</v>
      </c>
      <c r="G4809" s="181">
        <v>5558.2606412805953</v>
      </c>
      <c r="H4809" s="181">
        <v>5606.4163539487008</v>
      </c>
      <c r="I4809" s="181">
        <v>5651.6202666367044</v>
      </c>
      <c r="J4809" s="182">
        <v>5694.3177620387933</v>
      </c>
      <c r="K4809" s="181">
        <v>5734.8069035059625</v>
      </c>
      <c r="L4809" s="181">
        <v>5773.377037745915</v>
      </c>
      <c r="M4809" s="181">
        <v>5810.2192724381848</v>
      </c>
      <c r="N4809" s="181">
        <v>5845.4674492393297</v>
      </c>
      <c r="O4809" s="181">
        <v>5879.1865224969433</v>
      </c>
      <c r="P4809" s="181">
        <v>5911.6912749866624</v>
      </c>
      <c r="Q4809" s="181">
        <v>5943.2784774743805</v>
      </c>
      <c r="R4809" s="181">
        <v>5973.8997329766507</v>
      </c>
      <c r="S4809" s="181">
        <v>6003.584569451581</v>
      </c>
      <c r="T4809" s="181">
        <v>6032.0016265155791</v>
      </c>
      <c r="U4809" s="181">
        <v>6058.6943902259745</v>
      </c>
      <c r="V4809" s="181">
        <v>6083.5548202472282</v>
      </c>
      <c r="W4809" s="181">
        <v>6106.6181556493448</v>
      </c>
      <c r="X4809" s="181">
        <v>6127.8566102892592</v>
      </c>
      <c r="Y4809" s="181">
        <v>6146.706589924479</v>
      </c>
    </row>
    <row r="4810" spans="1:25" x14ac:dyDescent="0.25">
      <c r="A4810" s="178" t="s">
        <v>4109</v>
      </c>
      <c r="B4810" s="178" t="s">
        <v>800</v>
      </c>
      <c r="C4810" s="178" t="s">
        <v>240</v>
      </c>
      <c r="D4810" s="178" t="s">
        <v>241</v>
      </c>
      <c r="E4810" s="181">
        <v>1661.3935293354482</v>
      </c>
      <c r="F4810" s="181">
        <v>1709.93082368401</v>
      </c>
      <c r="G4810" s="181">
        <v>1757.5506303218604</v>
      </c>
      <c r="H4810" s="181">
        <v>1805.1532618653259</v>
      </c>
      <c r="I4810" s="181">
        <v>1852.9406292053479</v>
      </c>
      <c r="J4810" s="182">
        <v>1901.0346191163005</v>
      </c>
      <c r="K4810" s="181">
        <v>1949.516536445238</v>
      </c>
      <c r="L4810" s="181">
        <v>1998.4709579994108</v>
      </c>
      <c r="M4810" s="181">
        <v>2047.9542015545062</v>
      </c>
      <c r="N4810" s="181">
        <v>2098.0061696844282</v>
      </c>
      <c r="O4810" s="181">
        <v>2148.6444214954727</v>
      </c>
      <c r="P4810" s="181">
        <v>2199.9806153156314</v>
      </c>
      <c r="Q4810" s="181">
        <v>2252.1275591697377</v>
      </c>
      <c r="R4810" s="181">
        <v>2305.0727199635194</v>
      </c>
      <c r="S4810" s="181">
        <v>2358.8326554019286</v>
      </c>
      <c r="T4810" s="181">
        <v>2413.2801771569098</v>
      </c>
      <c r="U4810" s="181">
        <v>2468.2272288888316</v>
      </c>
      <c r="V4810" s="181">
        <v>2523.6162499875713</v>
      </c>
      <c r="W4810" s="181">
        <v>2579.4460610239557</v>
      </c>
      <c r="X4810" s="181">
        <v>2635.6884741065396</v>
      </c>
      <c r="Y4810" s="181">
        <v>2692.0787666945498</v>
      </c>
    </row>
    <row r="4811" spans="1:25" x14ac:dyDescent="0.25">
      <c r="A4811" s="178" t="s">
        <v>4109</v>
      </c>
      <c r="B4811" s="178" t="s">
        <v>804</v>
      </c>
      <c r="C4811" s="178" t="s">
        <v>218</v>
      </c>
      <c r="D4811" s="178" t="s">
        <v>4179</v>
      </c>
      <c r="E4811" s="181">
        <v>10468.401616566436</v>
      </c>
      <c r="F4811" s="181">
        <v>10507.888269242752</v>
      </c>
      <c r="G4811" s="181">
        <v>10548.873030301658</v>
      </c>
      <c r="H4811" s="181">
        <v>10593.917691665145</v>
      </c>
      <c r="I4811" s="181">
        <v>10641.758900559073</v>
      </c>
      <c r="J4811" s="182">
        <v>10691.251207631351</v>
      </c>
      <c r="K4811" s="181">
        <v>10741.3832589949</v>
      </c>
      <c r="L4811" s="181">
        <v>10791.357232228595</v>
      </c>
      <c r="M4811" s="181">
        <v>10840.455029005299</v>
      </c>
      <c r="N4811" s="181">
        <v>10888.000212177956</v>
      </c>
      <c r="O4811" s="181">
        <v>10933.421044640079</v>
      </c>
      <c r="P4811" s="181">
        <v>10976.745182539638</v>
      </c>
      <c r="Q4811" s="181">
        <v>11018.050934517372</v>
      </c>
      <c r="R4811" s="181">
        <v>11056.924811275849</v>
      </c>
      <c r="S4811" s="181">
        <v>11093.153423771761</v>
      </c>
      <c r="T4811" s="181">
        <v>11126.730023159771</v>
      </c>
      <c r="U4811" s="181">
        <v>11157.468312073086</v>
      </c>
      <c r="V4811" s="181">
        <v>11185.09248549656</v>
      </c>
      <c r="W4811" s="181">
        <v>11209.631278052668</v>
      </c>
      <c r="X4811" s="181">
        <v>11231.094205966518</v>
      </c>
      <c r="Y4811" s="181">
        <v>11249.313106936983</v>
      </c>
    </row>
    <row r="4812" spans="1:25" x14ac:dyDescent="0.25">
      <c r="A4812" s="178" t="s">
        <v>4109</v>
      </c>
      <c r="B4812" s="178" t="s">
        <v>804</v>
      </c>
      <c r="C4812" s="178" t="s">
        <v>772</v>
      </c>
      <c r="D4812" s="178" t="s">
        <v>4180</v>
      </c>
      <c r="E4812" s="181">
        <v>4081.8651264596265</v>
      </c>
      <c r="F4812" s="181">
        <v>4162.0999134045733</v>
      </c>
      <c r="G4812" s="181">
        <v>4244.4546791320618</v>
      </c>
      <c r="H4812" s="181">
        <v>4330.0330427276449</v>
      </c>
      <c r="I4812" s="181">
        <v>4418.4181260463092</v>
      </c>
      <c r="J4812" s="182">
        <v>4509.2125916073865</v>
      </c>
      <c r="K4812" s="181">
        <v>4602.0482760659143</v>
      </c>
      <c r="L4812" s="181">
        <v>4696.6241544092582</v>
      </c>
      <c r="M4812" s="181">
        <v>4792.6534888828382</v>
      </c>
      <c r="N4812" s="181">
        <v>4889.8486758674699</v>
      </c>
      <c r="O4812" s="181">
        <v>4987.9506987938148</v>
      </c>
      <c r="P4812" s="181">
        <v>5086.9613988408873</v>
      </c>
      <c r="Q4812" s="181">
        <v>5186.9064567048472</v>
      </c>
      <c r="R4812" s="181">
        <v>5287.5778770036923</v>
      </c>
      <c r="S4812" s="181">
        <v>5388.851556286565</v>
      </c>
      <c r="T4812" s="181">
        <v>5490.6976799270315</v>
      </c>
      <c r="U4812" s="181">
        <v>5592.9949079138332</v>
      </c>
      <c r="V4812" s="181">
        <v>5695.5690549180663</v>
      </c>
      <c r="W4812" s="181">
        <v>5798.3930374039437</v>
      </c>
      <c r="X4812" s="181">
        <v>5901.4288202348434</v>
      </c>
      <c r="Y4812" s="181">
        <v>6004.5420211038918</v>
      </c>
    </row>
    <row r="4813" spans="1:25" x14ac:dyDescent="0.25">
      <c r="A4813" s="178" t="s">
        <v>4109</v>
      </c>
      <c r="B4813" s="178" t="s">
        <v>804</v>
      </c>
      <c r="C4813" s="178" t="s">
        <v>240</v>
      </c>
      <c r="D4813" s="178" t="s">
        <v>241</v>
      </c>
      <c r="E4813" s="181">
        <v>4760.4853475335549</v>
      </c>
      <c r="F4813" s="181">
        <v>4725.4074135967667</v>
      </c>
      <c r="G4813" s="181">
        <v>4691.187940744293</v>
      </c>
      <c r="H4813" s="181">
        <v>4658.9314100513966</v>
      </c>
      <c r="I4813" s="181">
        <v>4628.0292249197473</v>
      </c>
      <c r="J4813" s="182">
        <v>4597.9491781993738</v>
      </c>
      <c r="K4813" s="181">
        <v>4568.2388240833916</v>
      </c>
      <c r="L4813" s="181">
        <v>4538.555099245873</v>
      </c>
      <c r="M4813" s="181">
        <v>4508.6031492798347</v>
      </c>
      <c r="N4813" s="181">
        <v>4478.1184175854123</v>
      </c>
      <c r="O4813" s="181">
        <v>4446.8909678140262</v>
      </c>
      <c r="P4813" s="181">
        <v>4414.9617546228756</v>
      </c>
      <c r="Q4813" s="181">
        <v>4382.390708575881</v>
      </c>
      <c r="R4813" s="181">
        <v>4349.042281255538</v>
      </c>
      <c r="S4813" s="181">
        <v>4314.8653556822728</v>
      </c>
      <c r="T4813" s="181">
        <v>4279.8912539295452</v>
      </c>
      <c r="U4813" s="181">
        <v>4244.0823389985926</v>
      </c>
      <c r="V4813" s="181">
        <v>4207.3696857854666</v>
      </c>
      <c r="W4813" s="181">
        <v>4169.8014556999169</v>
      </c>
      <c r="X4813" s="181">
        <v>4131.4174012715994</v>
      </c>
      <c r="Y4813" s="181">
        <v>4092.1916443635523</v>
      </c>
    </row>
    <row r="4814" spans="1:25" x14ac:dyDescent="0.25">
      <c r="A4814" s="178" t="s">
        <v>4109</v>
      </c>
      <c r="B4814" s="178" t="s">
        <v>808</v>
      </c>
      <c r="C4814" s="178" t="s">
        <v>218</v>
      </c>
      <c r="D4814" s="178" t="s">
        <v>4181</v>
      </c>
      <c r="E4814" s="181">
        <v>7584.6189608733685</v>
      </c>
      <c r="F4814" s="181">
        <v>7652.0911488295078</v>
      </c>
      <c r="G4814" s="181">
        <v>7706.20410968947</v>
      </c>
      <c r="H4814" s="181">
        <v>7752.0067052620079</v>
      </c>
      <c r="I4814" s="181">
        <v>7790.978162084878</v>
      </c>
      <c r="J4814" s="182">
        <v>7824.0527239514195</v>
      </c>
      <c r="K4814" s="181">
        <v>7851.8654977153556</v>
      </c>
      <c r="L4814" s="181">
        <v>7874.8848702183368</v>
      </c>
      <c r="M4814" s="181">
        <v>7893.396088768086</v>
      </c>
      <c r="N4814" s="181">
        <v>7907.5773476507047</v>
      </c>
      <c r="O4814" s="181">
        <v>7917.5182987283551</v>
      </c>
      <c r="P4814" s="181">
        <v>7923.6104603151034</v>
      </c>
      <c r="Q4814" s="181">
        <v>7926.1851593794663</v>
      </c>
      <c r="R4814" s="181">
        <v>7925.10951767814</v>
      </c>
      <c r="S4814" s="181">
        <v>7920.3363397869425</v>
      </c>
      <c r="T4814" s="181">
        <v>7911.6444160846922</v>
      </c>
      <c r="U4814" s="181">
        <v>7898.9748450685465</v>
      </c>
      <c r="V4814" s="181">
        <v>7882.4697876388882</v>
      </c>
      <c r="W4814" s="181">
        <v>7862.1538530538965</v>
      </c>
      <c r="X4814" s="181">
        <v>7837.9735875087554</v>
      </c>
      <c r="Y4814" s="181">
        <v>7809.470111455792</v>
      </c>
    </row>
    <row r="4815" spans="1:25" x14ac:dyDescent="0.25">
      <c r="A4815" s="178" t="s">
        <v>4109</v>
      </c>
      <c r="B4815" s="178" t="s">
        <v>808</v>
      </c>
      <c r="C4815" s="178" t="s">
        <v>475</v>
      </c>
      <c r="D4815" s="178" t="s">
        <v>4182</v>
      </c>
      <c r="E4815" s="181">
        <v>2014.5851620027433</v>
      </c>
      <c r="F4815" s="181">
        <v>2105.2467791069375</v>
      </c>
      <c r="G4815" s="181">
        <v>2196.0104291674515</v>
      </c>
      <c r="H4815" s="181">
        <v>2288.1212992322594</v>
      </c>
      <c r="I4815" s="181">
        <v>2381.9240237751078</v>
      </c>
      <c r="J4815" s="182">
        <v>2477.6428280668442</v>
      </c>
      <c r="K4815" s="181">
        <v>2575.4362027090674</v>
      </c>
      <c r="L4815" s="181">
        <v>2675.4274055542392</v>
      </c>
      <c r="M4815" s="181">
        <v>2777.6905923312147</v>
      </c>
      <c r="N4815" s="181">
        <v>2882.2684903189661</v>
      </c>
      <c r="O4815" s="181">
        <v>2989.1731639407167</v>
      </c>
      <c r="P4815" s="181">
        <v>3098.5330227666618</v>
      </c>
      <c r="Q4815" s="181">
        <v>3210.4672153238398</v>
      </c>
      <c r="R4815" s="181">
        <v>3324.9131984476403</v>
      </c>
      <c r="S4815" s="181">
        <v>3441.8320740765657</v>
      </c>
      <c r="T4815" s="181">
        <v>3561.0971881163082</v>
      </c>
      <c r="U4815" s="181">
        <v>3682.636139756125</v>
      </c>
      <c r="V4815" s="181">
        <v>3806.4612096426413</v>
      </c>
      <c r="W4815" s="181">
        <v>3932.5263861351968</v>
      </c>
      <c r="X4815" s="181">
        <v>4060.7375016397646</v>
      </c>
      <c r="Y4815" s="181">
        <v>4190.7687934038377</v>
      </c>
    </row>
    <row r="4816" spans="1:25" x14ac:dyDescent="0.25">
      <c r="A4816" s="178" t="s">
        <v>4109</v>
      </c>
      <c r="B4816" s="178" t="s">
        <v>808</v>
      </c>
      <c r="C4816" s="178" t="s">
        <v>503</v>
      </c>
      <c r="D4816" s="178" t="s">
        <v>4183</v>
      </c>
      <c r="E4816" s="181">
        <v>3403.2896367166177</v>
      </c>
      <c r="F4816" s="181">
        <v>3503.2934657082992</v>
      </c>
      <c r="G4816" s="181">
        <v>3599.7151254185469</v>
      </c>
      <c r="H4816" s="181">
        <v>3694.6474667530088</v>
      </c>
      <c r="I4816" s="181">
        <v>3788.6291243457458</v>
      </c>
      <c r="J4816" s="182">
        <v>3881.9784081552721</v>
      </c>
      <c r="K4816" s="181">
        <v>3974.8929716873367</v>
      </c>
      <c r="L4816" s="181">
        <v>4067.5044954194136</v>
      </c>
      <c r="M4816" s="181">
        <v>4159.862399495566</v>
      </c>
      <c r="N4816" s="181">
        <v>4251.9657575990941</v>
      </c>
      <c r="O4816" s="181">
        <v>4343.7680454247993</v>
      </c>
      <c r="P4816" s="181">
        <v>4435.3909669969171</v>
      </c>
      <c r="Q4816" s="181">
        <v>4526.9348580533779</v>
      </c>
      <c r="R4816" s="181">
        <v>4618.2404921187681</v>
      </c>
      <c r="S4816" s="181">
        <v>4709.1891790788959</v>
      </c>
      <c r="T4816" s="181">
        <v>4799.5499247706393</v>
      </c>
      <c r="U4816" s="181">
        <v>4889.176605917537</v>
      </c>
      <c r="V4816" s="181">
        <v>4978.0419232257073</v>
      </c>
      <c r="W4816" s="181">
        <v>5066.0446570655768</v>
      </c>
      <c r="X4816" s="181">
        <v>5153.0281136996737</v>
      </c>
      <c r="Y4816" s="181">
        <v>5238.5551931879827</v>
      </c>
    </row>
    <row r="4817" spans="1:25" x14ac:dyDescent="0.25">
      <c r="A4817" s="178" t="s">
        <v>4109</v>
      </c>
      <c r="B4817" s="178" t="s">
        <v>808</v>
      </c>
      <c r="C4817" s="178" t="s">
        <v>528</v>
      </c>
      <c r="D4817" s="178" t="s">
        <v>4184</v>
      </c>
      <c r="E4817" s="181">
        <v>2612.0628359300422</v>
      </c>
      <c r="F4817" s="181">
        <v>2635.25889075651</v>
      </c>
      <c r="G4817" s="181">
        <v>2653.853594190281</v>
      </c>
      <c r="H4817" s="181">
        <v>2669.5858534987547</v>
      </c>
      <c r="I4817" s="181">
        <v>2682.9651997424112</v>
      </c>
      <c r="J4817" s="182">
        <v>2694.3134607064444</v>
      </c>
      <c r="K4817" s="181">
        <v>2703.8494342457734</v>
      </c>
      <c r="L4817" s="181">
        <v>2711.734494301465</v>
      </c>
      <c r="M4817" s="181">
        <v>2718.066941317275</v>
      </c>
      <c r="N4817" s="181">
        <v>2722.9082068594953</v>
      </c>
      <c r="O4817" s="181">
        <v>2726.2892303320186</v>
      </c>
      <c r="P4817" s="181">
        <v>2728.3448912156432</v>
      </c>
      <c r="Q4817" s="181">
        <v>2729.189335242123</v>
      </c>
      <c r="R4817" s="181">
        <v>2728.7768657778197</v>
      </c>
      <c r="S4817" s="181">
        <v>2727.0912908979981</v>
      </c>
      <c r="T4817" s="181">
        <v>2724.0565048899794</v>
      </c>
      <c r="U4817" s="181">
        <v>2719.6522901488142</v>
      </c>
      <c r="V4817" s="181">
        <v>2713.9276559338291</v>
      </c>
      <c r="W4817" s="181">
        <v>2706.8911361757559</v>
      </c>
      <c r="X4817" s="181">
        <v>2698.524388063548</v>
      </c>
      <c r="Y4817" s="181">
        <v>2688.6694886411769</v>
      </c>
    </row>
    <row r="4818" spans="1:25" x14ac:dyDescent="0.25">
      <c r="A4818" s="178" t="s">
        <v>4109</v>
      </c>
      <c r="B4818" s="178" t="s">
        <v>808</v>
      </c>
      <c r="C4818" s="178" t="s">
        <v>530</v>
      </c>
      <c r="D4818" s="178" t="s">
        <v>4185</v>
      </c>
      <c r="E4818" s="181">
        <v>3162.8784164776202</v>
      </c>
      <c r="F4818" s="181">
        <v>3163.6666114223435</v>
      </c>
      <c r="G4818" s="181">
        <v>3158.7330947906248</v>
      </c>
      <c r="H4818" s="181">
        <v>3150.2745808458826</v>
      </c>
      <c r="I4818" s="181">
        <v>3138.976776655732</v>
      </c>
      <c r="J4818" s="182">
        <v>3125.2857397016701</v>
      </c>
      <c r="K4818" s="181">
        <v>3109.515026400823</v>
      </c>
      <c r="L4818" s="181">
        <v>3091.9030510468674</v>
      </c>
      <c r="M4818" s="181">
        <v>3072.6096992204034</v>
      </c>
      <c r="N4818" s="181">
        <v>3051.7488949779226</v>
      </c>
      <c r="O4818" s="181">
        <v>3029.397547361641</v>
      </c>
      <c r="P4818" s="181">
        <v>3005.7451616562635</v>
      </c>
      <c r="Q4818" s="181">
        <v>2980.9528020882344</v>
      </c>
      <c r="R4818" s="181">
        <v>2955.0035381831967</v>
      </c>
      <c r="S4818" s="181">
        <v>2927.9132398932165</v>
      </c>
      <c r="T4818" s="181">
        <v>2899.6340126377681</v>
      </c>
      <c r="U4818" s="181">
        <v>2870.1791323240864</v>
      </c>
      <c r="V4818" s="181">
        <v>2839.6344280772892</v>
      </c>
      <c r="W4818" s="181">
        <v>2808.0413755186369</v>
      </c>
      <c r="X4818" s="181">
        <v>2775.4129252415942</v>
      </c>
      <c r="Y4818" s="181">
        <v>2741.6197771511665</v>
      </c>
    </row>
    <row r="4819" spans="1:25" x14ac:dyDescent="0.25">
      <c r="A4819" s="178" t="s">
        <v>4109</v>
      </c>
      <c r="B4819" s="178" t="s">
        <v>808</v>
      </c>
      <c r="C4819" s="178" t="s">
        <v>240</v>
      </c>
      <c r="D4819" s="178" t="s">
        <v>241</v>
      </c>
      <c r="E4819" s="181">
        <v>254.61272691978274</v>
      </c>
      <c r="F4819" s="181">
        <v>257.06242412262571</v>
      </c>
      <c r="G4819" s="181">
        <v>259.0664029656495</v>
      </c>
      <c r="H4819" s="181">
        <v>260.79355256145658</v>
      </c>
      <c r="I4819" s="181">
        <v>262.29307284069017</v>
      </c>
      <c r="J4819" s="182">
        <v>263.59594536430575</v>
      </c>
      <c r="K4819" s="181">
        <v>264.72315619123566</v>
      </c>
      <c r="L4819" s="181">
        <v>265.69012739053949</v>
      </c>
      <c r="M4819" s="181">
        <v>266.50614255582849</v>
      </c>
      <c r="N4819" s="181">
        <v>267.17689542808438</v>
      </c>
      <c r="O4819" s="181">
        <v>267.70510281806844</v>
      </c>
      <c r="P4819" s="181">
        <v>268.10370377045666</v>
      </c>
      <c r="Q4819" s="181">
        <v>268.38363688117232</v>
      </c>
      <c r="R4819" s="181">
        <v>268.54014314080598</v>
      </c>
      <c r="S4819" s="181">
        <v>268.57135564853036</v>
      </c>
      <c r="T4819" s="181">
        <v>268.46949761340977</v>
      </c>
      <c r="U4819" s="181">
        <v>268.23228190514823</v>
      </c>
      <c r="V4819" s="181">
        <v>267.86424778647029</v>
      </c>
      <c r="W4819" s="181">
        <v>267.3659504495804</v>
      </c>
      <c r="X4819" s="181">
        <v>266.73529051242645</v>
      </c>
      <c r="Y4819" s="181">
        <v>265.95635593340785</v>
      </c>
    </row>
    <row r="4820" spans="1:25" x14ac:dyDescent="0.25">
      <c r="A4820" s="178" t="s">
        <v>4109</v>
      </c>
      <c r="B4820" s="178" t="s">
        <v>810</v>
      </c>
      <c r="C4820" s="178" t="s">
        <v>218</v>
      </c>
      <c r="D4820" s="178" t="s">
        <v>4186</v>
      </c>
      <c r="E4820" s="181">
        <v>3382.9641532699998</v>
      </c>
      <c r="F4820" s="181">
        <v>3464.7631482460247</v>
      </c>
      <c r="G4820" s="181">
        <v>3541.8210980605936</v>
      </c>
      <c r="H4820" s="181">
        <v>3616.7717329010065</v>
      </c>
      <c r="I4820" s="181">
        <v>3690.5659739516987</v>
      </c>
      <c r="J4820" s="182">
        <v>3763.8753357108735</v>
      </c>
      <c r="K4820" s="181">
        <v>3837.1251489892393</v>
      </c>
      <c r="L4820" s="181">
        <v>3910.6718218989472</v>
      </c>
      <c r="M4820" s="181">
        <v>3984.7353101510485</v>
      </c>
      <c r="N4820" s="181">
        <v>4059.503170156559</v>
      </c>
      <c r="O4820" s="181">
        <v>4135.0588310622552</v>
      </c>
      <c r="P4820" s="181">
        <v>4211.6087430866346</v>
      </c>
      <c r="Q4820" s="181">
        <v>4289.3070336166111</v>
      </c>
      <c r="R4820" s="181">
        <v>4368.0348461639969</v>
      </c>
      <c r="S4820" s="181">
        <v>4447.7330013505189</v>
      </c>
      <c r="T4820" s="181">
        <v>4528.2648241339675</v>
      </c>
      <c r="U4820" s="181">
        <v>4608.9389859771518</v>
      </c>
      <c r="V4820" s="181">
        <v>4689.1148678411791</v>
      </c>
      <c r="W4820" s="181">
        <v>4768.7128835379444</v>
      </c>
      <c r="X4820" s="181">
        <v>4847.6174038756426</v>
      </c>
      <c r="Y4820" s="181">
        <v>4925.4738371197764</v>
      </c>
    </row>
    <row r="4821" spans="1:25" x14ac:dyDescent="0.25">
      <c r="A4821" s="178" t="s">
        <v>4109</v>
      </c>
      <c r="B4821" s="178" t="s">
        <v>810</v>
      </c>
      <c r="C4821" s="178" t="s">
        <v>244</v>
      </c>
      <c r="D4821" s="178" t="s">
        <v>4187</v>
      </c>
      <c r="E4821" s="181">
        <v>1372.6793322992316</v>
      </c>
      <c r="F4821" s="181">
        <v>1425.6963969539688</v>
      </c>
      <c r="G4821" s="181">
        <v>1477.9574220807344</v>
      </c>
      <c r="H4821" s="181">
        <v>1530.5171613746343</v>
      </c>
      <c r="I4821" s="181">
        <v>1583.7691488103669</v>
      </c>
      <c r="J4821" s="182">
        <v>1638.0076953841981</v>
      </c>
      <c r="K4821" s="181">
        <v>1693.4347711767903</v>
      </c>
      <c r="L4821" s="181">
        <v>1750.2322524059173</v>
      </c>
      <c r="M4821" s="181">
        <v>1808.5294715623961</v>
      </c>
      <c r="N4821" s="181">
        <v>1868.4470662296785</v>
      </c>
      <c r="O4821" s="181">
        <v>1930.0626577213313</v>
      </c>
      <c r="P4821" s="181">
        <v>1993.5151277513623</v>
      </c>
      <c r="Q4821" s="181">
        <v>2058.9246511283209</v>
      </c>
      <c r="R4821" s="181">
        <v>2126.2837232992515</v>
      </c>
      <c r="S4821" s="181">
        <v>2195.6121760665624</v>
      </c>
      <c r="T4821" s="181">
        <v>2266.8904935312853</v>
      </c>
      <c r="U4821" s="181">
        <v>2339.8148028531336</v>
      </c>
      <c r="V4821" s="181">
        <v>2414.0885635172071</v>
      </c>
      <c r="W4821" s="181">
        <v>2489.6901648004396</v>
      </c>
      <c r="X4821" s="181">
        <v>2566.5768121137658</v>
      </c>
      <c r="Y4821" s="181">
        <v>2644.5741498615967</v>
      </c>
    </row>
    <row r="4822" spans="1:25" x14ac:dyDescent="0.25">
      <c r="A4822" s="178" t="s">
        <v>4109</v>
      </c>
      <c r="B4822" s="178" t="s">
        <v>810</v>
      </c>
      <c r="C4822" s="178" t="s">
        <v>512</v>
      </c>
      <c r="D4822" s="178" t="s">
        <v>4188</v>
      </c>
      <c r="E4822" s="181">
        <v>1720.9256421946727</v>
      </c>
      <c r="F4822" s="181">
        <v>1766.7000514546769</v>
      </c>
      <c r="G4822" s="181">
        <v>1810.2578988909434</v>
      </c>
      <c r="H4822" s="181">
        <v>1852.9320386356924</v>
      </c>
      <c r="I4822" s="181">
        <v>1895.2038265656799</v>
      </c>
      <c r="J4822" s="182">
        <v>1937.4153764157709</v>
      </c>
      <c r="K4822" s="181">
        <v>1979.7850299889528</v>
      </c>
      <c r="L4822" s="181">
        <v>2022.4975510768404</v>
      </c>
      <c r="M4822" s="181">
        <v>2065.6687096299524</v>
      </c>
      <c r="N4822" s="181">
        <v>2109.3985247334963</v>
      </c>
      <c r="O4822" s="181">
        <v>2153.7337128684935</v>
      </c>
      <c r="P4822" s="181">
        <v>2198.7856419101367</v>
      </c>
      <c r="Q4822" s="181">
        <v>2244.639332793919</v>
      </c>
      <c r="R4822" s="181">
        <v>2291.2373952504572</v>
      </c>
      <c r="S4822" s="181">
        <v>2338.5532496312098</v>
      </c>
      <c r="T4822" s="181">
        <v>2386.5192002732288</v>
      </c>
      <c r="U4822" s="181">
        <v>2434.7738823388881</v>
      </c>
      <c r="V4822" s="181">
        <v>2482.9793492756007</v>
      </c>
      <c r="W4822" s="181">
        <v>2531.0922342075364</v>
      </c>
      <c r="X4822" s="181">
        <v>2579.049588909586</v>
      </c>
      <c r="Y4822" s="181">
        <v>2626.6604418782981</v>
      </c>
    </row>
    <row r="4823" spans="1:25" x14ac:dyDescent="0.25">
      <c r="A4823" s="178" t="s">
        <v>4109</v>
      </c>
      <c r="B4823" s="178" t="s">
        <v>810</v>
      </c>
      <c r="C4823" s="178" t="s">
        <v>240</v>
      </c>
      <c r="D4823" s="178" t="s">
        <v>241</v>
      </c>
      <c r="E4823" s="181">
        <v>9531.5928784209973</v>
      </c>
      <c r="F4823" s="181">
        <v>9590.1152170542464</v>
      </c>
      <c r="G4823" s="181">
        <v>9631.3116124371445</v>
      </c>
      <c r="H4823" s="181">
        <v>9663.0622887900809</v>
      </c>
      <c r="I4823" s="181">
        <v>9688.3051798571087</v>
      </c>
      <c r="J4823" s="182">
        <v>9709.0666428591267</v>
      </c>
      <c r="K4823" s="181">
        <v>9726.6177129695861</v>
      </c>
      <c r="L4823" s="181">
        <v>9741.976142805348</v>
      </c>
      <c r="M4823" s="181">
        <v>9755.7599249532068</v>
      </c>
      <c r="N4823" s="181">
        <v>9768.469602308609</v>
      </c>
      <c r="O4823" s="181">
        <v>9780.3272449949727</v>
      </c>
      <c r="P4823" s="181">
        <v>9791.8271311211702</v>
      </c>
      <c r="Q4823" s="181">
        <v>9803.3114159614797</v>
      </c>
      <c r="R4823" s="181">
        <v>9814.4860757944334</v>
      </c>
      <c r="S4823" s="181">
        <v>9825.2085836083388</v>
      </c>
      <c r="T4823" s="181">
        <v>9835.1779179354908</v>
      </c>
      <c r="U4823" s="181">
        <v>9842.9291150068675</v>
      </c>
      <c r="V4823" s="181">
        <v>9847.2022339562609</v>
      </c>
      <c r="W4823" s="181">
        <v>9847.982429484864</v>
      </c>
      <c r="X4823" s="181">
        <v>9845.1870391923658</v>
      </c>
      <c r="Y4823" s="181">
        <v>9838.2659554141501</v>
      </c>
    </row>
    <row r="4824" spans="1:25" x14ac:dyDescent="0.25">
      <c r="A4824" s="178" t="s">
        <v>4109</v>
      </c>
      <c r="B4824" s="178" t="s">
        <v>811</v>
      </c>
      <c r="C4824" s="178" t="s">
        <v>218</v>
      </c>
      <c r="D4824" s="178" t="s">
        <v>4189</v>
      </c>
      <c r="E4824" s="181">
        <v>2851.6504565574105</v>
      </c>
      <c r="F4824" s="181">
        <v>2861.8954029169413</v>
      </c>
      <c r="G4824" s="181">
        <v>2878.7242103486637</v>
      </c>
      <c r="H4824" s="181">
        <v>2901.6729640749418</v>
      </c>
      <c r="I4824" s="181">
        <v>2929.4932427486528</v>
      </c>
      <c r="J4824" s="182">
        <v>2961.2176019263684</v>
      </c>
      <c r="K4824" s="181">
        <v>2996.0688090875578</v>
      </c>
      <c r="L4824" s="181">
        <v>3033.4938115986042</v>
      </c>
      <c r="M4824" s="181">
        <v>3073.0457351077066</v>
      </c>
      <c r="N4824" s="181">
        <v>3114.3354665238217</v>
      </c>
      <c r="O4824" s="181">
        <v>3157.0383324481868</v>
      </c>
      <c r="P4824" s="181">
        <v>3201.0136366288543</v>
      </c>
      <c r="Q4824" s="181">
        <v>3246.1451669737125</v>
      </c>
      <c r="R4824" s="181">
        <v>3292.1529995996138</v>
      </c>
      <c r="S4824" s="181">
        <v>3338.8029308185887</v>
      </c>
      <c r="T4824" s="181">
        <v>3385.858631989754</v>
      </c>
      <c r="U4824" s="181">
        <v>3432.8579524102552</v>
      </c>
      <c r="V4824" s="181">
        <v>3479.3875251280879</v>
      </c>
      <c r="W4824" s="181">
        <v>3525.3425256312198</v>
      </c>
      <c r="X4824" s="181">
        <v>3570.5950313377311</v>
      </c>
      <c r="Y4824" s="181">
        <v>3614.8954914519963</v>
      </c>
    </row>
    <row r="4825" spans="1:25" x14ac:dyDescent="0.25">
      <c r="A4825" s="178" t="s">
        <v>4109</v>
      </c>
      <c r="B4825" s="178" t="s">
        <v>811</v>
      </c>
      <c r="C4825" s="178" t="s">
        <v>240</v>
      </c>
      <c r="D4825" s="178" t="s">
        <v>241</v>
      </c>
      <c r="E4825" s="181">
        <v>21636.847134107007</v>
      </c>
      <c r="F4825" s="181">
        <v>21623.121441167052</v>
      </c>
      <c r="G4825" s="181">
        <v>21659.86477484211</v>
      </c>
      <c r="H4825" s="181">
        <v>21742.967924166296</v>
      </c>
      <c r="I4825" s="181">
        <v>21862.544499784228</v>
      </c>
      <c r="J4825" s="182">
        <v>22010.964515691187</v>
      </c>
      <c r="K4825" s="181">
        <v>22182.134168976056</v>
      </c>
      <c r="L4825" s="181">
        <v>22371.71361473154</v>
      </c>
      <c r="M4825" s="181">
        <v>22576.214121617442</v>
      </c>
      <c r="N4825" s="181">
        <v>22792.626007639003</v>
      </c>
      <c r="O4825" s="181">
        <v>23018.457121883843</v>
      </c>
      <c r="P4825" s="181">
        <v>23252.590558382824</v>
      </c>
      <c r="Q4825" s="181">
        <v>23494.104309770402</v>
      </c>
      <c r="R4825" s="181">
        <v>23740.910210680046</v>
      </c>
      <c r="S4825" s="181">
        <v>23991.27935583287</v>
      </c>
      <c r="T4825" s="181">
        <v>24243.492526951191</v>
      </c>
      <c r="U4825" s="181">
        <v>24494.243371615081</v>
      </c>
      <c r="V4825" s="181">
        <v>24740.617892189213</v>
      </c>
      <c r="W4825" s="181">
        <v>24981.927580915552</v>
      </c>
      <c r="X4825" s="181">
        <v>25217.328922552733</v>
      </c>
      <c r="Y4825" s="181">
        <v>25445.132270938739</v>
      </c>
    </row>
    <row r="4826" spans="1:25" x14ac:dyDescent="0.25">
      <c r="A4826" s="178" t="s">
        <v>4109</v>
      </c>
      <c r="B4826" s="178" t="s">
        <v>812</v>
      </c>
      <c r="C4826" s="178" t="s">
        <v>218</v>
      </c>
      <c r="D4826" s="178" t="s">
        <v>4190</v>
      </c>
      <c r="E4826" s="181">
        <v>5811.7746259584937</v>
      </c>
      <c r="F4826" s="181">
        <v>5839.2791532452702</v>
      </c>
      <c r="G4826" s="181">
        <v>5867.5939786625586</v>
      </c>
      <c r="H4826" s="181">
        <v>5897.8367996903808</v>
      </c>
      <c r="I4826" s="181">
        <v>5929.302342465935</v>
      </c>
      <c r="J4826" s="182">
        <v>5961.3511743215313</v>
      </c>
      <c r="K4826" s="181">
        <v>5993.4178364744057</v>
      </c>
      <c r="L4826" s="181">
        <v>6025.0759349419141</v>
      </c>
      <c r="M4826" s="181">
        <v>6055.9400823929809</v>
      </c>
      <c r="N4826" s="181">
        <v>6085.6806462875484</v>
      </c>
      <c r="O4826" s="181">
        <v>6113.9992029836931</v>
      </c>
      <c r="P4826" s="181">
        <v>6140.9160190795055</v>
      </c>
      <c r="Q4826" s="181">
        <v>6166.4629716457894</v>
      </c>
      <c r="R4826" s="181">
        <v>6190.4007766886507</v>
      </c>
      <c r="S4826" s="181">
        <v>6212.6492978822516</v>
      </c>
      <c r="T4826" s="181">
        <v>6233.2991893364697</v>
      </c>
      <c r="U4826" s="181">
        <v>6252.3114806325384</v>
      </c>
      <c r="V4826" s="181">
        <v>6269.5349471541349</v>
      </c>
      <c r="W4826" s="181">
        <v>6284.990246847532</v>
      </c>
      <c r="X4826" s="181">
        <v>6298.713331987281</v>
      </c>
      <c r="Y4826" s="181">
        <v>6310.6919074177995</v>
      </c>
    </row>
    <row r="4827" spans="1:25" x14ac:dyDescent="0.25">
      <c r="A4827" s="178" t="s">
        <v>4109</v>
      </c>
      <c r="B4827" s="178" t="s">
        <v>812</v>
      </c>
      <c r="C4827" s="178" t="s">
        <v>475</v>
      </c>
      <c r="D4827" s="178" t="s">
        <v>4191</v>
      </c>
      <c r="E4827" s="181">
        <v>11041.965797380797</v>
      </c>
      <c r="F4827" s="181">
        <v>10977.873301227379</v>
      </c>
      <c r="G4827" s="181">
        <v>10915.418067411896</v>
      </c>
      <c r="H4827" s="181">
        <v>10856.614429570973</v>
      </c>
      <c r="I4827" s="181">
        <v>10800.070807681068</v>
      </c>
      <c r="J4827" s="182">
        <v>10744.570413700514</v>
      </c>
      <c r="K4827" s="181">
        <v>10689.078081228859</v>
      </c>
      <c r="L4827" s="181">
        <v>10632.846926439537</v>
      </c>
      <c r="M4827" s="181">
        <v>10575.233125175506</v>
      </c>
      <c r="N4827" s="181">
        <v>10515.716816142089</v>
      </c>
      <c r="O4827" s="181">
        <v>10453.854350187719</v>
      </c>
      <c r="P4827" s="181">
        <v>10389.761270871435</v>
      </c>
      <c r="Q4827" s="181">
        <v>10323.569407329123</v>
      </c>
      <c r="R4827" s="181">
        <v>10254.957485980976</v>
      </c>
      <c r="S4827" s="181">
        <v>10183.880142323147</v>
      </c>
      <c r="T4827" s="181">
        <v>10110.572718111593</v>
      </c>
      <c r="U4827" s="181">
        <v>10035.054451949114</v>
      </c>
      <c r="V4827" s="181">
        <v>9957.1671707474779</v>
      </c>
      <c r="W4827" s="181">
        <v>9877.0311287527456</v>
      </c>
      <c r="X4827" s="181">
        <v>9794.7871084461112</v>
      </c>
      <c r="Y4827" s="181">
        <v>9710.4974683789933</v>
      </c>
    </row>
    <row r="4828" spans="1:25" x14ac:dyDescent="0.25">
      <c r="A4828" s="178" t="s">
        <v>4109</v>
      </c>
      <c r="B4828" s="178" t="s">
        <v>812</v>
      </c>
      <c r="C4828" s="178" t="s">
        <v>510</v>
      </c>
      <c r="D4828" s="178" t="s">
        <v>4192</v>
      </c>
      <c r="E4828" s="181">
        <v>4132.9979526550806</v>
      </c>
      <c r="F4828" s="181">
        <v>4175.3223793512352</v>
      </c>
      <c r="G4828" s="181">
        <v>4218.5692218638915</v>
      </c>
      <c r="H4828" s="181">
        <v>4263.5585013358495</v>
      </c>
      <c r="I4828" s="181">
        <v>4309.8030242657414</v>
      </c>
      <c r="J4828" s="182">
        <v>4356.8527443090643</v>
      </c>
      <c r="K4828" s="181">
        <v>4404.3019059781254</v>
      </c>
      <c r="L4828" s="181">
        <v>4451.8384905244093</v>
      </c>
      <c r="M4828" s="181">
        <v>4499.1740575005979</v>
      </c>
      <c r="N4828" s="181">
        <v>4546.0555022814715</v>
      </c>
      <c r="O4828" s="181">
        <v>4592.2476747651335</v>
      </c>
      <c r="P4828" s="181">
        <v>4637.7510591149648</v>
      </c>
      <c r="Q4828" s="181">
        <v>4682.5751177814109</v>
      </c>
      <c r="R4828" s="181">
        <v>4726.5226331358217</v>
      </c>
      <c r="S4828" s="181">
        <v>4769.5143905000705</v>
      </c>
      <c r="T4828" s="181">
        <v>4811.6014579165994</v>
      </c>
      <c r="U4828" s="181">
        <v>4852.7356121863604</v>
      </c>
      <c r="V4828" s="181">
        <v>4892.7801560446796</v>
      </c>
      <c r="W4828" s="181">
        <v>4931.7304634000757</v>
      </c>
      <c r="X4828" s="181">
        <v>4969.5940929655744</v>
      </c>
      <c r="Y4828" s="181">
        <v>5006.3407133144328</v>
      </c>
    </row>
    <row r="4829" spans="1:25" x14ac:dyDescent="0.25">
      <c r="A4829" s="178" t="s">
        <v>4109</v>
      </c>
      <c r="B4829" s="178" t="s">
        <v>812</v>
      </c>
      <c r="C4829" s="178" t="s">
        <v>240</v>
      </c>
      <c r="D4829" s="178" t="s">
        <v>241</v>
      </c>
      <c r="E4829" s="181">
        <v>13456.602862549371</v>
      </c>
      <c r="F4829" s="181">
        <v>13627.509527817641</v>
      </c>
      <c r="G4829" s="181">
        <v>13802.187148002367</v>
      </c>
      <c r="H4829" s="181">
        <v>13983.349893559725</v>
      </c>
      <c r="I4829" s="181">
        <v>14169.440488103204</v>
      </c>
      <c r="J4829" s="182">
        <v>14359.008693369291</v>
      </c>
      <c r="K4829" s="181">
        <v>14550.73630624673</v>
      </c>
      <c r="L4829" s="181">
        <v>14743.602607543495</v>
      </c>
      <c r="M4829" s="181">
        <v>14936.655145827213</v>
      </c>
      <c r="N4829" s="181">
        <v>15129.049757595436</v>
      </c>
      <c r="O4829" s="181">
        <v>15319.993957171786</v>
      </c>
      <c r="P4829" s="181">
        <v>15509.475576044064</v>
      </c>
      <c r="Q4829" s="181">
        <v>15697.512487021042</v>
      </c>
      <c r="R4829" s="181">
        <v>15883.428252924128</v>
      </c>
      <c r="S4829" s="181">
        <v>16066.937421525534</v>
      </c>
      <c r="T4829" s="181">
        <v>16248.191793757032</v>
      </c>
      <c r="U4829" s="181">
        <v>16427.008633549351</v>
      </c>
      <c r="V4829" s="181">
        <v>16602.903290955746</v>
      </c>
      <c r="W4829" s="181">
        <v>16775.835745247983</v>
      </c>
      <c r="X4829" s="181">
        <v>16945.807247722289</v>
      </c>
      <c r="Y4829" s="181">
        <v>17112.689659914664</v>
      </c>
    </row>
    <row r="4830" spans="1:25" x14ac:dyDescent="0.25">
      <c r="A4830" s="178" t="s">
        <v>4109</v>
      </c>
      <c r="B4830" s="178" t="s">
        <v>814</v>
      </c>
      <c r="C4830" s="178" t="s">
        <v>565</v>
      </c>
      <c r="D4830" s="178" t="s">
        <v>566</v>
      </c>
      <c r="E4830" s="181">
        <v>1239.3903136285398</v>
      </c>
      <c r="F4830" s="181">
        <v>1250.073826245467</v>
      </c>
      <c r="G4830" s="181">
        <v>1257.8454155087979</v>
      </c>
      <c r="H4830" s="181">
        <v>1263.6566005395259</v>
      </c>
      <c r="I4830" s="181">
        <v>1268.0080446358531</v>
      </c>
      <c r="J4830" s="182">
        <v>1271.2870897322198</v>
      </c>
      <c r="K4830" s="181">
        <v>1273.8067839027262</v>
      </c>
      <c r="L4830" s="181">
        <v>1275.8086214946543</v>
      </c>
      <c r="M4830" s="181">
        <v>1277.4628133564711</v>
      </c>
      <c r="N4830" s="181">
        <v>1278.8881711532599</v>
      </c>
      <c r="O4830" s="181">
        <v>1280.1491387198573</v>
      </c>
      <c r="P4830" s="181">
        <v>1281.334248362982</v>
      </c>
      <c r="Q4830" s="181">
        <v>1282.506483002634</v>
      </c>
      <c r="R4830" s="181">
        <v>1283.6415036250169</v>
      </c>
      <c r="S4830" s="181">
        <v>1284.7013069754726</v>
      </c>
      <c r="T4830" s="181">
        <v>1285.6331130681515</v>
      </c>
      <c r="U4830" s="181">
        <v>1286.4507792980955</v>
      </c>
      <c r="V4830" s="181">
        <v>1287.1827549564273</v>
      </c>
      <c r="W4830" s="181">
        <v>1287.7976011961184</v>
      </c>
      <c r="X4830" s="181">
        <v>1288.2453009471803</v>
      </c>
      <c r="Y4830" s="181">
        <v>1288.4386222870191</v>
      </c>
    </row>
    <row r="4831" spans="1:25" x14ac:dyDescent="0.25">
      <c r="A4831" s="178" t="s">
        <v>4109</v>
      </c>
      <c r="B4831" s="178" t="s">
        <v>821</v>
      </c>
      <c r="C4831" s="178" t="s">
        <v>218</v>
      </c>
      <c r="D4831" s="178" t="s">
        <v>4193</v>
      </c>
      <c r="E4831" s="181">
        <v>19911.924388939995</v>
      </c>
      <c r="F4831" s="181">
        <v>20392.209122428267</v>
      </c>
      <c r="G4831" s="181">
        <v>20840.497259562882</v>
      </c>
      <c r="H4831" s="181">
        <v>21269.620105876518</v>
      </c>
      <c r="I4831" s="181">
        <v>21683.653839694172</v>
      </c>
      <c r="J4831" s="182">
        <v>22085.256000898022</v>
      </c>
      <c r="K4831" s="181">
        <v>22476.245892842311</v>
      </c>
      <c r="L4831" s="181">
        <v>22858.165179744949</v>
      </c>
      <c r="M4831" s="181">
        <v>23232.029559323084</v>
      </c>
      <c r="N4831" s="181">
        <v>23598.58653596996</v>
      </c>
      <c r="O4831" s="181">
        <v>23958.28158732118</v>
      </c>
      <c r="P4831" s="181">
        <v>24312.536613501015</v>
      </c>
      <c r="Q4831" s="181">
        <v>24662.613327916897</v>
      </c>
      <c r="R4831" s="181">
        <v>25008.381596506439</v>
      </c>
      <c r="S4831" s="181">
        <v>25350.12625738795</v>
      </c>
      <c r="T4831" s="181">
        <v>25688.121296518457</v>
      </c>
      <c r="U4831" s="181">
        <v>26022.076080056857</v>
      </c>
      <c r="V4831" s="181">
        <v>26351.627747343959</v>
      </c>
      <c r="W4831" s="181">
        <v>26676.885479646015</v>
      </c>
      <c r="X4831" s="181">
        <v>26997.822568170959</v>
      </c>
      <c r="Y4831" s="181">
        <v>27313.526986268567</v>
      </c>
    </row>
    <row r="4832" spans="1:25" x14ac:dyDescent="0.25">
      <c r="A4832" s="178" t="s">
        <v>4109</v>
      </c>
      <c r="B4832" s="178" t="s">
        <v>821</v>
      </c>
      <c r="C4832" s="178" t="s">
        <v>682</v>
      </c>
      <c r="D4832" s="178" t="s">
        <v>4194</v>
      </c>
      <c r="E4832" s="181">
        <v>2450.4015478637402</v>
      </c>
      <c r="F4832" s="181">
        <v>2506.539625502659</v>
      </c>
      <c r="G4832" s="181">
        <v>2558.6132848213806</v>
      </c>
      <c r="H4832" s="181">
        <v>2608.2101539302244</v>
      </c>
      <c r="I4832" s="181">
        <v>2655.8380493702148</v>
      </c>
      <c r="J4832" s="182">
        <v>2701.8288557459973</v>
      </c>
      <c r="K4832" s="181">
        <v>2746.4104788907512</v>
      </c>
      <c r="L4832" s="181">
        <v>2789.7758752385894</v>
      </c>
      <c r="M4832" s="181">
        <v>2832.0529834124632</v>
      </c>
      <c r="N4832" s="181">
        <v>2873.3364920320678</v>
      </c>
      <c r="O4832" s="181">
        <v>2913.683919836114</v>
      </c>
      <c r="P4832" s="181">
        <v>2953.2711287528609</v>
      </c>
      <c r="Q4832" s="181">
        <v>2992.2537216111414</v>
      </c>
      <c r="R4832" s="181">
        <v>3030.6179017644058</v>
      </c>
      <c r="S4832" s="181">
        <v>3068.4001711848996</v>
      </c>
      <c r="T4832" s="181">
        <v>3105.6355521555042</v>
      </c>
      <c r="U4832" s="181">
        <v>3142.2907254127786</v>
      </c>
      <c r="V4832" s="181">
        <v>3178.3238221587462</v>
      </c>
      <c r="W4832" s="181">
        <v>3213.7500428341141</v>
      </c>
      <c r="X4832" s="181">
        <v>3248.5681697191276</v>
      </c>
      <c r="Y4832" s="181">
        <v>3282.6705939533208</v>
      </c>
    </row>
    <row r="4833" spans="1:25" x14ac:dyDescent="0.25">
      <c r="A4833" s="178" t="s">
        <v>4109</v>
      </c>
      <c r="B4833" s="178" t="s">
        <v>821</v>
      </c>
      <c r="C4833" s="178" t="s">
        <v>477</v>
      </c>
      <c r="D4833" s="178" t="s">
        <v>4195</v>
      </c>
      <c r="E4833" s="181">
        <v>2878.9425562344395</v>
      </c>
      <c r="F4833" s="181">
        <v>2932.8422108954037</v>
      </c>
      <c r="G4833" s="181">
        <v>2981.5160822356156</v>
      </c>
      <c r="H4833" s="181">
        <v>3026.8679112661357</v>
      </c>
      <c r="I4833" s="181">
        <v>3069.5227661800591</v>
      </c>
      <c r="J4833" s="182">
        <v>3109.8932957235361</v>
      </c>
      <c r="K4833" s="181">
        <v>3148.2664561688716</v>
      </c>
      <c r="L4833" s="181">
        <v>3184.8848226429536</v>
      </c>
      <c r="M4833" s="181">
        <v>3219.9132646079056</v>
      </c>
      <c r="N4833" s="181">
        <v>3253.4764677823755</v>
      </c>
      <c r="O4833" s="181">
        <v>3285.6553098980562</v>
      </c>
      <c r="P4833" s="181">
        <v>3316.6623860635464</v>
      </c>
      <c r="Q4833" s="181">
        <v>3346.6842803149239</v>
      </c>
      <c r="R4833" s="181">
        <v>3375.7159402518805</v>
      </c>
      <c r="S4833" s="181">
        <v>3403.8082826305813</v>
      </c>
      <c r="T4833" s="181">
        <v>3431.0098461027851</v>
      </c>
      <c r="U4833" s="181">
        <v>3457.2932674938579</v>
      </c>
      <c r="V4833" s="181">
        <v>3482.6223445569335</v>
      </c>
      <c r="W4833" s="181">
        <v>3507.0238289354879</v>
      </c>
      <c r="X4833" s="181">
        <v>3530.506278922081</v>
      </c>
      <c r="Y4833" s="181">
        <v>3552.9630467166412</v>
      </c>
    </row>
    <row r="4834" spans="1:25" x14ac:dyDescent="0.25">
      <c r="A4834" s="178" t="s">
        <v>4109</v>
      </c>
      <c r="B4834" s="178" t="s">
        <v>821</v>
      </c>
      <c r="C4834" s="178" t="s">
        <v>240</v>
      </c>
      <c r="D4834" s="178" t="s">
        <v>241</v>
      </c>
      <c r="E4834" s="181">
        <v>33565.322155632071</v>
      </c>
      <c r="F4834" s="181">
        <v>33995.88476765353</v>
      </c>
      <c r="G4834" s="181">
        <v>34361.997554711641</v>
      </c>
      <c r="H4834" s="181">
        <v>34686.631087898175</v>
      </c>
      <c r="I4834" s="181">
        <v>34977.662132363359</v>
      </c>
      <c r="J4834" s="182">
        <v>35240.381189043903</v>
      </c>
      <c r="K4834" s="181">
        <v>35478.542718343473</v>
      </c>
      <c r="L4834" s="181">
        <v>35695.319435472666</v>
      </c>
      <c r="M4834" s="181">
        <v>35892.947299022002</v>
      </c>
      <c r="N4834" s="181">
        <v>36073.167233283064</v>
      </c>
      <c r="O4834" s="181">
        <v>36237.198696901607</v>
      </c>
      <c r="P4834" s="181">
        <v>36387.679389427933</v>
      </c>
      <c r="Q4834" s="181">
        <v>36526.907235181206</v>
      </c>
      <c r="R4834" s="181">
        <v>36655.051306033347</v>
      </c>
      <c r="S4834" s="181">
        <v>36772.88132843154</v>
      </c>
      <c r="T4834" s="181">
        <v>36881.125406449522</v>
      </c>
      <c r="U4834" s="181">
        <v>36979.684786901562</v>
      </c>
      <c r="V4834" s="181">
        <v>37068.368040903573</v>
      </c>
      <c r="W4834" s="181">
        <v>37147.653636835712</v>
      </c>
      <c r="X4834" s="181">
        <v>37217.818347274573</v>
      </c>
      <c r="Y4834" s="181">
        <v>37277.92421592489</v>
      </c>
    </row>
    <row r="4835" spans="1:25" x14ac:dyDescent="0.25">
      <c r="A4835" s="178" t="s">
        <v>4109</v>
      </c>
      <c r="B4835" s="178" t="s">
        <v>822</v>
      </c>
      <c r="C4835" s="178" t="s">
        <v>218</v>
      </c>
      <c r="D4835" s="178" t="s">
        <v>4196</v>
      </c>
      <c r="E4835" s="181">
        <v>11262.459685414782</v>
      </c>
      <c r="F4835" s="181">
        <v>11452.716610094569</v>
      </c>
      <c r="G4835" s="181">
        <v>11622.773352300263</v>
      </c>
      <c r="H4835" s="181">
        <v>11780.664597301582</v>
      </c>
      <c r="I4835" s="181">
        <v>11928.948235146354</v>
      </c>
      <c r="J4835" s="182">
        <v>12069.356351595005</v>
      </c>
      <c r="K4835" s="181">
        <v>12203.07653560283</v>
      </c>
      <c r="L4835" s="181">
        <v>12331.160276732369</v>
      </c>
      <c r="M4835" s="181">
        <v>12454.341730608487</v>
      </c>
      <c r="N4835" s="181">
        <v>12573.00544222994</v>
      </c>
      <c r="O4835" s="181">
        <v>12687.316768296432</v>
      </c>
      <c r="P4835" s="181">
        <v>12797.994250708061</v>
      </c>
      <c r="Q4835" s="181">
        <v>12905.643864286511</v>
      </c>
      <c r="R4835" s="181">
        <v>13010.048766498285</v>
      </c>
      <c r="S4835" s="181">
        <v>13111.06714883363</v>
      </c>
      <c r="T4835" s="181">
        <v>13208.844590696355</v>
      </c>
      <c r="U4835" s="181">
        <v>13302.731001030046</v>
      </c>
      <c r="V4835" s="181">
        <v>13391.851919320894</v>
      </c>
      <c r="W4835" s="181">
        <v>13476.245746961369</v>
      </c>
      <c r="X4835" s="181">
        <v>13555.858106259375</v>
      </c>
      <c r="Y4835" s="181">
        <v>13630.482033497272</v>
      </c>
    </row>
    <row r="4836" spans="1:25" x14ac:dyDescent="0.25">
      <c r="A4836" s="178" t="s">
        <v>4109</v>
      </c>
      <c r="B4836" s="178" t="s">
        <v>822</v>
      </c>
      <c r="C4836" s="178" t="s">
        <v>560</v>
      </c>
      <c r="D4836" s="178" t="s">
        <v>4197</v>
      </c>
      <c r="E4836" s="181">
        <v>2604.4945523408737</v>
      </c>
      <c r="F4836" s="181">
        <v>2637.1848059956947</v>
      </c>
      <c r="G4836" s="181">
        <v>2664.9168682926097</v>
      </c>
      <c r="H4836" s="181">
        <v>2689.5866148465652</v>
      </c>
      <c r="I4836" s="181">
        <v>2711.8130331042521</v>
      </c>
      <c r="J4836" s="182">
        <v>2732.0179361085452</v>
      </c>
      <c r="K4836" s="181">
        <v>2750.4934659645178</v>
      </c>
      <c r="L4836" s="181">
        <v>2767.4964440044359</v>
      </c>
      <c r="M4836" s="181">
        <v>2783.2085720446489</v>
      </c>
      <c r="N4836" s="181">
        <v>2797.7308082915938</v>
      </c>
      <c r="O4836" s="181">
        <v>2811.1139564960095</v>
      </c>
      <c r="P4836" s="181">
        <v>2823.5301224263089</v>
      </c>
      <c r="Q4836" s="181">
        <v>2835.1238629791396</v>
      </c>
      <c r="R4836" s="181">
        <v>2845.8573814627489</v>
      </c>
      <c r="S4836" s="181">
        <v>2855.7099549067107</v>
      </c>
      <c r="T4836" s="181">
        <v>2864.7236322342269</v>
      </c>
      <c r="U4836" s="181">
        <v>2872.768008711811</v>
      </c>
      <c r="V4836" s="181">
        <v>2879.6667479036187</v>
      </c>
      <c r="W4836" s="181">
        <v>2885.4420828267557</v>
      </c>
      <c r="X4836" s="181">
        <v>2890.0962082361739</v>
      </c>
      <c r="Y4836" s="181">
        <v>2893.5990088594531</v>
      </c>
    </row>
    <row r="4837" spans="1:25" x14ac:dyDescent="0.25">
      <c r="A4837" s="178" t="s">
        <v>4109</v>
      </c>
      <c r="B4837" s="178" t="s">
        <v>822</v>
      </c>
      <c r="C4837" s="178" t="s">
        <v>503</v>
      </c>
      <c r="D4837" s="178" t="s">
        <v>2184</v>
      </c>
      <c r="E4837" s="181">
        <v>2549.6844565394681</v>
      </c>
      <c r="F4837" s="181">
        <v>2616.4179339868929</v>
      </c>
      <c r="G4837" s="181">
        <v>2679.5001615606629</v>
      </c>
      <c r="H4837" s="181">
        <v>2740.6856500068052</v>
      </c>
      <c r="I4837" s="181">
        <v>2800.5092025467711</v>
      </c>
      <c r="J4837" s="182">
        <v>2859.3306265257943</v>
      </c>
      <c r="K4837" s="181">
        <v>2917.3935387353677</v>
      </c>
      <c r="L4837" s="181">
        <v>2974.9182783751612</v>
      </c>
      <c r="M4837" s="181">
        <v>3032.0565102433466</v>
      </c>
      <c r="N4837" s="181">
        <v>3088.8799703779405</v>
      </c>
      <c r="O4837" s="181">
        <v>3145.4090206414708</v>
      </c>
      <c r="P4837" s="181">
        <v>3201.8034724910162</v>
      </c>
      <c r="Q4837" s="181">
        <v>3258.2008509643902</v>
      </c>
      <c r="R4837" s="181">
        <v>3314.534292123803</v>
      </c>
      <c r="S4837" s="181">
        <v>3370.7539300575227</v>
      </c>
      <c r="T4837" s="181">
        <v>3426.8828192311867</v>
      </c>
      <c r="U4837" s="181">
        <v>3482.736749812977</v>
      </c>
      <c r="V4837" s="181">
        <v>3538.0657034406422</v>
      </c>
      <c r="W4837" s="181">
        <v>3592.8541945818597</v>
      </c>
      <c r="X4837" s="181">
        <v>3647.0616195514845</v>
      </c>
      <c r="Y4837" s="181">
        <v>3700.6048802782007</v>
      </c>
    </row>
    <row r="4838" spans="1:25" x14ac:dyDescent="0.25">
      <c r="A4838" s="178" t="s">
        <v>4109</v>
      </c>
      <c r="B4838" s="178" t="s">
        <v>822</v>
      </c>
      <c r="C4838" s="178" t="s">
        <v>528</v>
      </c>
      <c r="D4838" s="178" t="s">
        <v>4198</v>
      </c>
      <c r="E4838" s="181">
        <v>3582.9562625733765</v>
      </c>
      <c r="F4838" s="181">
        <v>3643.951511214842</v>
      </c>
      <c r="G4838" s="181">
        <v>3698.5343905536406</v>
      </c>
      <c r="H4838" s="181">
        <v>3749.2595065288242</v>
      </c>
      <c r="I4838" s="181">
        <v>3796.9395357157323</v>
      </c>
      <c r="J4838" s="182">
        <v>3842.1246886988929</v>
      </c>
      <c r="K4838" s="181">
        <v>3885.1921033969511</v>
      </c>
      <c r="L4838" s="181">
        <v>3926.4757752414962</v>
      </c>
      <c r="M4838" s="181">
        <v>3966.2088134478354</v>
      </c>
      <c r="N4838" s="181">
        <v>4004.5130959706912</v>
      </c>
      <c r="O4838" s="181">
        <v>4041.4407429443831</v>
      </c>
      <c r="P4838" s="181">
        <v>4077.2201367013149</v>
      </c>
      <c r="Q4838" s="181">
        <v>4112.0439105908854</v>
      </c>
      <c r="R4838" s="181">
        <v>4145.8425943136026</v>
      </c>
      <c r="S4838" s="181">
        <v>4178.5705957121381</v>
      </c>
      <c r="T4838" s="181">
        <v>4210.2739032023455</v>
      </c>
      <c r="U4838" s="181">
        <v>4240.7448791226216</v>
      </c>
      <c r="V4838" s="181">
        <v>4269.7042437795981</v>
      </c>
      <c r="W4838" s="181">
        <v>4297.1636578297857</v>
      </c>
      <c r="X4838" s="181">
        <v>4323.1051998526082</v>
      </c>
      <c r="Y4838" s="181">
        <v>4347.4622718254168</v>
      </c>
    </row>
    <row r="4839" spans="1:25" x14ac:dyDescent="0.25">
      <c r="A4839" s="178" t="s">
        <v>4109</v>
      </c>
      <c r="B4839" s="178" t="s">
        <v>822</v>
      </c>
      <c r="C4839" s="178" t="s">
        <v>240</v>
      </c>
      <c r="D4839" s="178" t="s">
        <v>241</v>
      </c>
      <c r="E4839" s="181">
        <v>10708.268716756125</v>
      </c>
      <c r="F4839" s="181">
        <v>10956.280132592303</v>
      </c>
      <c r="G4839" s="181">
        <v>11188.178964390245</v>
      </c>
      <c r="H4839" s="181">
        <v>11411.443420576703</v>
      </c>
      <c r="I4839" s="181">
        <v>11628.39942992607</v>
      </c>
      <c r="J4839" s="182">
        <v>11840.620169059199</v>
      </c>
      <c r="K4839" s="181">
        <v>12049.180058201515</v>
      </c>
      <c r="L4839" s="181">
        <v>12255.04474887236</v>
      </c>
      <c r="M4839" s="181">
        <v>12458.886500099432</v>
      </c>
      <c r="N4839" s="181">
        <v>12661.042151185477</v>
      </c>
      <c r="O4839" s="181">
        <v>12861.634261168865</v>
      </c>
      <c r="P4839" s="181">
        <v>13061.352241088349</v>
      </c>
      <c r="Q4839" s="181">
        <v>13260.787619280714</v>
      </c>
      <c r="R4839" s="181">
        <v>13459.695990742557</v>
      </c>
      <c r="S4839" s="181">
        <v>13657.903520214633</v>
      </c>
      <c r="T4839" s="181">
        <v>13855.532169823919</v>
      </c>
      <c r="U4839" s="181">
        <v>14051.866050472954</v>
      </c>
      <c r="V4839" s="181">
        <v>14245.929606664409</v>
      </c>
      <c r="W4839" s="181">
        <v>14437.69677867567</v>
      </c>
      <c r="X4839" s="181">
        <v>14627.039964111047</v>
      </c>
      <c r="Y4839" s="181">
        <v>14813.661415973733</v>
      </c>
    </row>
    <row r="4840" spans="1:25" x14ac:dyDescent="0.25">
      <c r="A4840" s="178" t="s">
        <v>4109</v>
      </c>
      <c r="B4840" s="178" t="s">
        <v>824</v>
      </c>
      <c r="C4840" s="178" t="s">
        <v>565</v>
      </c>
      <c r="D4840" s="178" t="s">
        <v>566</v>
      </c>
      <c r="E4840" s="181">
        <v>4769.5350727348696</v>
      </c>
      <c r="F4840" s="181">
        <v>4786.6332842666325</v>
      </c>
      <c r="G4840" s="181">
        <v>4803.7491780028831</v>
      </c>
      <c r="H4840" s="181">
        <v>4822.4908429333664</v>
      </c>
      <c r="I4840" s="181">
        <v>4842.7863496757691</v>
      </c>
      <c r="J4840" s="182">
        <v>4864.4998851565388</v>
      </c>
      <c r="K4840" s="181">
        <v>4887.4672263744624</v>
      </c>
      <c r="L4840" s="181">
        <v>4911.5209969306998</v>
      </c>
      <c r="M4840" s="181">
        <v>4936.5110183136403</v>
      </c>
      <c r="N4840" s="181">
        <v>4962.2576854033086</v>
      </c>
      <c r="O4840" s="181">
        <v>4988.5890774255986</v>
      </c>
      <c r="P4840" s="181">
        <v>5015.5224632540503</v>
      </c>
      <c r="Q4840" s="181">
        <v>5043.0749194936379</v>
      </c>
      <c r="R4840" s="181">
        <v>5071.0361042396344</v>
      </c>
      <c r="S4840" s="181">
        <v>5099.2472153059043</v>
      </c>
      <c r="T4840" s="181">
        <v>5127.3726237080346</v>
      </c>
      <c r="U4840" s="181">
        <v>5155.13430454224</v>
      </c>
      <c r="V4840" s="181">
        <v>5182.4756056407132</v>
      </c>
      <c r="W4840" s="181">
        <v>5209.3428567943165</v>
      </c>
      <c r="X4840" s="181">
        <v>5235.6334911592048</v>
      </c>
      <c r="Y4840" s="181">
        <v>5260.8969784234841</v>
      </c>
    </row>
    <row r="4841" spans="1:25" x14ac:dyDescent="0.25">
      <c r="A4841" s="178" t="s">
        <v>4109</v>
      </c>
      <c r="B4841" s="178" t="s">
        <v>826</v>
      </c>
      <c r="C4841" s="178" t="s">
        <v>565</v>
      </c>
      <c r="D4841" s="178" t="s">
        <v>566</v>
      </c>
      <c r="E4841" s="181">
        <v>1253.663341728032</v>
      </c>
      <c r="F4841" s="181">
        <v>1256.2914765275577</v>
      </c>
      <c r="G4841" s="181">
        <v>1258.1608923449671</v>
      </c>
      <c r="H4841" s="181">
        <v>1259.6366541625823</v>
      </c>
      <c r="I4841" s="181">
        <v>1260.7272057852474</v>
      </c>
      <c r="J4841" s="182">
        <v>1261.4413992111674</v>
      </c>
      <c r="K4841" s="181">
        <v>1261.8067417500067</v>
      </c>
      <c r="L4841" s="181">
        <v>1261.8409965349445</v>
      </c>
      <c r="M4841" s="181">
        <v>1261.5796444921134</v>
      </c>
      <c r="N4841" s="181">
        <v>1261.0045606175117</v>
      </c>
      <c r="O4841" s="181">
        <v>1260.1481639308836</v>
      </c>
      <c r="P4841" s="181">
        <v>1259.0867526599752</v>
      </c>
      <c r="Q4841" s="181">
        <v>1257.9014251159242</v>
      </c>
      <c r="R4841" s="181">
        <v>1256.6209013454231</v>
      </c>
      <c r="S4841" s="181">
        <v>1255.2902680169655</v>
      </c>
      <c r="T4841" s="181">
        <v>1253.8037706854373</v>
      </c>
      <c r="U4841" s="181">
        <v>1252.2076192551735</v>
      </c>
      <c r="V4841" s="181">
        <v>1250.7020346350807</v>
      </c>
      <c r="W4841" s="181">
        <v>1249.3299095736936</v>
      </c>
      <c r="X4841" s="181">
        <v>1248.1046648460044</v>
      </c>
      <c r="Y4841" s="181">
        <v>1246.8423739122982</v>
      </c>
    </row>
    <row r="4842" spans="1:25" x14ac:dyDescent="0.25">
      <c r="A4842" s="178" t="s">
        <v>4109</v>
      </c>
      <c r="B4842" s="178" t="s">
        <v>827</v>
      </c>
      <c r="C4842" s="178" t="s">
        <v>508</v>
      </c>
      <c r="D4842" s="178" t="s">
        <v>4199</v>
      </c>
      <c r="E4842" s="181">
        <v>1265.6428844727368</v>
      </c>
      <c r="F4842" s="181">
        <v>1322.03377749733</v>
      </c>
      <c r="G4842" s="181">
        <v>1378.9019070800168</v>
      </c>
      <c r="H4842" s="181">
        <v>1436.8528281434506</v>
      </c>
      <c r="I4842" s="181">
        <v>1496.0097761155712</v>
      </c>
      <c r="J4842" s="182">
        <v>1556.456412501899</v>
      </c>
      <c r="K4842" s="181">
        <v>1618.2272278532012</v>
      </c>
      <c r="L4842" s="181">
        <v>1681.3630857759329</v>
      </c>
      <c r="M4842" s="181">
        <v>1745.8783005803391</v>
      </c>
      <c r="N4842" s="181">
        <v>1811.7849930328002</v>
      </c>
      <c r="O4842" s="181">
        <v>1879.0801953661528</v>
      </c>
      <c r="P4842" s="181">
        <v>1947.8442031641691</v>
      </c>
      <c r="Q4842" s="181">
        <v>2018.1556155985579</v>
      </c>
      <c r="R4842" s="181">
        <v>2090.0028133707456</v>
      </c>
      <c r="S4842" s="181">
        <v>2163.4453037049179</v>
      </c>
      <c r="T4842" s="181">
        <v>2238.6376885945451</v>
      </c>
      <c r="U4842" s="181">
        <v>2315.421404468525</v>
      </c>
      <c r="V4842" s="181">
        <v>2393.5195891271132</v>
      </c>
      <c r="W4842" s="181">
        <v>2472.9540874599775</v>
      </c>
      <c r="X4842" s="181">
        <v>2553.7694780570923</v>
      </c>
      <c r="Y4842" s="181">
        <v>2636.0122350608531</v>
      </c>
    </row>
    <row r="4843" spans="1:25" x14ac:dyDescent="0.25">
      <c r="A4843" s="178" t="s">
        <v>4109</v>
      </c>
      <c r="B4843" s="178" t="s">
        <v>827</v>
      </c>
      <c r="C4843" s="178" t="s">
        <v>240</v>
      </c>
      <c r="D4843" s="178" t="s">
        <v>241</v>
      </c>
      <c r="E4843" s="181">
        <v>6321.0983579529939</v>
      </c>
      <c r="F4843" s="181">
        <v>6366.8366671262238</v>
      </c>
      <c r="G4843" s="181">
        <v>6403.8860896584638</v>
      </c>
      <c r="H4843" s="181">
        <v>6435.4785613997901</v>
      </c>
      <c r="I4843" s="181">
        <v>6462.3515366696683</v>
      </c>
      <c r="J4843" s="182">
        <v>6484.999269726919</v>
      </c>
      <c r="K4843" s="181">
        <v>6503.6701653480104</v>
      </c>
      <c r="L4843" s="181">
        <v>6518.6210947626278</v>
      </c>
      <c r="M4843" s="181">
        <v>6529.9910597911321</v>
      </c>
      <c r="N4843" s="181">
        <v>6537.9079616199242</v>
      </c>
      <c r="O4843" s="181">
        <v>6542.4450986198381</v>
      </c>
      <c r="P4843" s="181">
        <v>6543.9607086219185</v>
      </c>
      <c r="Q4843" s="181">
        <v>6542.7727987693324</v>
      </c>
      <c r="R4843" s="181">
        <v>6538.886058456229</v>
      </c>
      <c r="S4843" s="181">
        <v>6532.5308938903909</v>
      </c>
      <c r="T4843" s="181">
        <v>6524.1946980203593</v>
      </c>
      <c r="U4843" s="181">
        <v>6513.426865720523</v>
      </c>
      <c r="V4843" s="181">
        <v>6499.5258037800941</v>
      </c>
      <c r="W4843" s="181">
        <v>6482.6812125038996</v>
      </c>
      <c r="X4843" s="181">
        <v>6463.1302663012075</v>
      </c>
      <c r="Y4843" s="181">
        <v>6441.097328109603</v>
      </c>
    </row>
    <row r="4844" spans="1:25" x14ac:dyDescent="0.25">
      <c r="A4844" s="178" t="s">
        <v>4109</v>
      </c>
      <c r="B4844" s="178" t="s">
        <v>829</v>
      </c>
      <c r="C4844" s="178" t="s">
        <v>218</v>
      </c>
      <c r="D4844" s="178" t="s">
        <v>4200</v>
      </c>
      <c r="E4844" s="181">
        <v>4950.6036286876797</v>
      </c>
      <c r="F4844" s="181">
        <v>5001.266442543455</v>
      </c>
      <c r="G4844" s="181">
        <v>5059.6509197833047</v>
      </c>
      <c r="H4844" s="181">
        <v>5126.0756770239359</v>
      </c>
      <c r="I4844" s="181">
        <v>5199.1653074345722</v>
      </c>
      <c r="J4844" s="182">
        <v>5277.7758804395107</v>
      </c>
      <c r="K4844" s="181">
        <v>5360.8993434752247</v>
      </c>
      <c r="L4844" s="181">
        <v>5447.7861639908997</v>
      </c>
      <c r="M4844" s="181">
        <v>5537.7886450707583</v>
      </c>
      <c r="N4844" s="181">
        <v>5630.4696280891558</v>
      </c>
      <c r="O4844" s="181">
        <v>5725.4173241873841</v>
      </c>
      <c r="P4844" s="181">
        <v>5822.5134116396748</v>
      </c>
      <c r="Q4844" s="181">
        <v>5921.6651835703015</v>
      </c>
      <c r="R4844" s="181">
        <v>6022.5136710151673</v>
      </c>
      <c r="S4844" s="181">
        <v>6124.9068724125282</v>
      </c>
      <c r="T4844" s="181">
        <v>6228.6290577840282</v>
      </c>
      <c r="U4844" s="181">
        <v>6332.7771048476616</v>
      </c>
      <c r="V4844" s="181">
        <v>6436.5469826411527</v>
      </c>
      <c r="W4844" s="181">
        <v>6539.8583809626216</v>
      </c>
      <c r="X4844" s="181">
        <v>6642.6344598071273</v>
      </c>
      <c r="Y4844" s="181">
        <v>6744.4691339790124</v>
      </c>
    </row>
    <row r="4845" spans="1:25" x14ac:dyDescent="0.25">
      <c r="A4845" s="178" t="s">
        <v>4109</v>
      </c>
      <c r="B4845" s="178" t="s">
        <v>829</v>
      </c>
      <c r="C4845" s="178" t="s">
        <v>276</v>
      </c>
      <c r="D4845" s="178" t="s">
        <v>781</v>
      </c>
      <c r="E4845" s="181">
        <v>3078.7487754500503</v>
      </c>
      <c r="F4845" s="181">
        <v>3098.7447543952017</v>
      </c>
      <c r="G4845" s="181">
        <v>3123.3171299642513</v>
      </c>
      <c r="H4845" s="181">
        <v>3152.6100671733357</v>
      </c>
      <c r="I4845" s="181">
        <v>3185.7272232297701</v>
      </c>
      <c r="J4845" s="182">
        <v>3221.9264405345839</v>
      </c>
      <c r="K4845" s="181">
        <v>3260.5588699587875</v>
      </c>
      <c r="L4845" s="181">
        <v>3301.1416600513708</v>
      </c>
      <c r="M4845" s="181">
        <v>3343.2603794571633</v>
      </c>
      <c r="N4845" s="181">
        <v>3386.6331985134943</v>
      </c>
      <c r="O4845" s="181">
        <v>3430.9975276566456</v>
      </c>
      <c r="P4845" s="181">
        <v>3476.2697638556183</v>
      </c>
      <c r="Q4845" s="181">
        <v>3522.3826872908489</v>
      </c>
      <c r="R4845" s="181">
        <v>3569.1121945510913</v>
      </c>
      <c r="S4845" s="181">
        <v>3616.3596217004751</v>
      </c>
      <c r="T4845" s="181">
        <v>3663.9902164971591</v>
      </c>
      <c r="U4845" s="181">
        <v>3711.4683069238345</v>
      </c>
      <c r="V4845" s="181">
        <v>3758.3239689996067</v>
      </c>
      <c r="W4845" s="181">
        <v>3804.515256913136</v>
      </c>
      <c r="X4845" s="181">
        <v>3850.0028979392155</v>
      </c>
      <c r="Y4845" s="181">
        <v>3894.5581242422263</v>
      </c>
    </row>
    <row r="4846" spans="1:25" x14ac:dyDescent="0.25">
      <c r="A4846" s="178" t="s">
        <v>4109</v>
      </c>
      <c r="B4846" s="178" t="s">
        <v>829</v>
      </c>
      <c r="C4846" s="178" t="s">
        <v>240</v>
      </c>
      <c r="D4846" s="178" t="s">
        <v>241</v>
      </c>
      <c r="E4846" s="181">
        <v>11550.391707104547</v>
      </c>
      <c r="F4846" s="181">
        <v>11508.890228607506</v>
      </c>
      <c r="G4846" s="181">
        <v>11485.190317929275</v>
      </c>
      <c r="H4846" s="181">
        <v>11479.337379444229</v>
      </c>
      <c r="I4846" s="181">
        <v>11487.625671243492</v>
      </c>
      <c r="J4846" s="182">
        <v>11507.045206958017</v>
      </c>
      <c r="K4846" s="181">
        <v>11535.033187388715</v>
      </c>
      <c r="L4846" s="181">
        <v>11569.70750544634</v>
      </c>
      <c r="M4846" s="181">
        <v>11609.496110863205</v>
      </c>
      <c r="N4846" s="181">
        <v>11653.343377969231</v>
      </c>
      <c r="O4846" s="181">
        <v>11700.299985332795</v>
      </c>
      <c r="P4846" s="181">
        <v>11750.057880680761</v>
      </c>
      <c r="Q4846" s="181">
        <v>11802.377232429477</v>
      </c>
      <c r="R4846" s="181">
        <v>11856.507867926131</v>
      </c>
      <c r="S4846" s="181">
        <v>11912.140717490227</v>
      </c>
      <c r="T4846" s="181">
        <v>11968.861472027173</v>
      </c>
      <c r="U4846" s="181">
        <v>12024.972690562347</v>
      </c>
      <c r="V4846" s="181">
        <v>12079.044882928276</v>
      </c>
      <c r="W4846" s="181">
        <v>12131.059676833691</v>
      </c>
      <c r="X4846" s="181">
        <v>12181.008337880943</v>
      </c>
      <c r="Y4846" s="181">
        <v>12228.28787921766</v>
      </c>
    </row>
    <row r="4847" spans="1:25" x14ac:dyDescent="0.25">
      <c r="A4847" s="178" t="s">
        <v>4109</v>
      </c>
      <c r="B4847" s="178" t="s">
        <v>831</v>
      </c>
      <c r="C4847" s="178" t="s">
        <v>565</v>
      </c>
      <c r="D4847" s="178" t="s">
        <v>566</v>
      </c>
      <c r="E4847" s="181">
        <v>2505.40982592298</v>
      </c>
      <c r="F4847" s="181">
        <v>2533.2844661899221</v>
      </c>
      <c r="G4847" s="181">
        <v>2557.1615662163485</v>
      </c>
      <c r="H4847" s="181">
        <v>2578.6493991776551</v>
      </c>
      <c r="I4847" s="181">
        <v>2598.3625323142696</v>
      </c>
      <c r="J4847" s="182">
        <v>2616.7360517816369</v>
      </c>
      <c r="K4847" s="181">
        <v>2634.0526719425097</v>
      </c>
      <c r="L4847" s="181">
        <v>2650.5197111238572</v>
      </c>
      <c r="M4847" s="181">
        <v>2666.262680448544</v>
      </c>
      <c r="N4847" s="181">
        <v>2681.3555853877142</v>
      </c>
      <c r="O4847" s="181">
        <v>2695.8277429189693</v>
      </c>
      <c r="P4847" s="181">
        <v>2709.8052653406089</v>
      </c>
      <c r="Q4847" s="181">
        <v>2723.3990196791901</v>
      </c>
      <c r="R4847" s="181">
        <v>2736.5890355118836</v>
      </c>
      <c r="S4847" s="181">
        <v>2749.3966036802581</v>
      </c>
      <c r="T4847" s="181">
        <v>2761.8519353247125</v>
      </c>
      <c r="U4847" s="181">
        <v>2773.8818942920207</v>
      </c>
      <c r="V4847" s="181">
        <v>2785.4187709549569</v>
      </c>
      <c r="W4847" s="181">
        <v>2796.5269570052615</v>
      </c>
      <c r="X4847" s="181">
        <v>2807.2566592217017</v>
      </c>
      <c r="Y4847" s="181">
        <v>2817.575728531549</v>
      </c>
    </row>
    <row r="4848" spans="1:25" x14ac:dyDescent="0.25">
      <c r="A4848" s="178" t="s">
        <v>4109</v>
      </c>
      <c r="B4848" s="178" t="s">
        <v>853</v>
      </c>
      <c r="C4848" s="178" t="s">
        <v>218</v>
      </c>
      <c r="D4848" s="178" t="s">
        <v>4201</v>
      </c>
      <c r="E4848" s="181">
        <v>5942.2960294469322</v>
      </c>
      <c r="F4848" s="181">
        <v>6138.8905254401352</v>
      </c>
      <c r="G4848" s="181">
        <v>6304.5767266063385</v>
      </c>
      <c r="H4848" s="181">
        <v>6448.621370976397</v>
      </c>
      <c r="I4848" s="181">
        <v>6576.3366983965552</v>
      </c>
      <c r="J4848" s="182">
        <v>6691.8053030958226</v>
      </c>
      <c r="K4848" s="181">
        <v>6798.1540435971374</v>
      </c>
      <c r="L4848" s="181">
        <v>6897.7771068865022</v>
      </c>
      <c r="M4848" s="181">
        <v>6992.4160090185023</v>
      </c>
      <c r="N4848" s="181">
        <v>7083.3480511903854</v>
      </c>
      <c r="O4848" s="181">
        <v>7171.4656446044073</v>
      </c>
      <c r="P4848" s="181">
        <v>7257.6636291308614</v>
      </c>
      <c r="Q4848" s="181">
        <v>7342.5796430059545</v>
      </c>
      <c r="R4848" s="181">
        <v>7426.2370221871288</v>
      </c>
      <c r="S4848" s="181">
        <v>7508.5869158165651</v>
      </c>
      <c r="T4848" s="181">
        <v>7589.2100974578489</v>
      </c>
      <c r="U4848" s="181">
        <v>7667.8083475348039</v>
      </c>
      <c r="V4848" s="181">
        <v>7744.4003191716311</v>
      </c>
      <c r="W4848" s="181">
        <v>7818.8784158298386</v>
      </c>
      <c r="X4848" s="181">
        <v>7891.0200644445695</v>
      </c>
      <c r="Y4848" s="181">
        <v>7960.0535564816228</v>
      </c>
    </row>
    <row r="4849" spans="1:25" x14ac:dyDescent="0.25">
      <c r="A4849" s="178" t="s">
        <v>4109</v>
      </c>
      <c r="B4849" s="178" t="s">
        <v>853</v>
      </c>
      <c r="C4849" s="178" t="s">
        <v>240</v>
      </c>
      <c r="D4849" s="178" t="s">
        <v>241</v>
      </c>
      <c r="E4849" s="181">
        <v>1096.4468458154129</v>
      </c>
      <c r="F4849" s="181">
        <v>1128.7248263459155</v>
      </c>
      <c r="G4849" s="181">
        <v>1155.0984813440468</v>
      </c>
      <c r="H4849" s="181">
        <v>1177.3208796923445</v>
      </c>
      <c r="I4849" s="181">
        <v>1196.4013599324892</v>
      </c>
      <c r="J4849" s="182">
        <v>1213.1124059778547</v>
      </c>
      <c r="K4849" s="181">
        <v>1228.0431820175229</v>
      </c>
      <c r="L4849" s="181">
        <v>1241.6428248443749</v>
      </c>
      <c r="M4849" s="181">
        <v>1254.2371917443463</v>
      </c>
      <c r="N4849" s="181">
        <v>1266.0646645881184</v>
      </c>
      <c r="O4849" s="181">
        <v>1277.2917814636705</v>
      </c>
      <c r="P4849" s="181">
        <v>1288.0832158720768</v>
      </c>
      <c r="Q4849" s="181">
        <v>1298.555872865905</v>
      </c>
      <c r="R4849" s="181">
        <v>1308.7167801363385</v>
      </c>
      <c r="S4849" s="181">
        <v>1318.5602113969442</v>
      </c>
      <c r="T4849" s="181">
        <v>1328.0157313903883</v>
      </c>
      <c r="U4849" s="181">
        <v>1337.0350206615033</v>
      </c>
      <c r="V4849" s="181">
        <v>1345.6255268808825</v>
      </c>
      <c r="W4849" s="181">
        <v>1353.7727642613586</v>
      </c>
      <c r="X4849" s="181">
        <v>1361.4426447347332</v>
      </c>
      <c r="Y4849" s="181">
        <v>1368.5071843560133</v>
      </c>
    </row>
    <row r="4850" spans="1:25" x14ac:dyDescent="0.25">
      <c r="A4850" s="178" t="s">
        <v>4109</v>
      </c>
      <c r="B4850" s="178" t="s">
        <v>855</v>
      </c>
      <c r="C4850" s="178" t="s">
        <v>565</v>
      </c>
      <c r="D4850" s="178" t="s">
        <v>566</v>
      </c>
      <c r="E4850" s="181">
        <v>12764.215415290946</v>
      </c>
      <c r="F4850" s="181">
        <v>12880.481320344123</v>
      </c>
      <c r="G4850" s="181">
        <v>12992.08660577593</v>
      </c>
      <c r="H4850" s="181">
        <v>13105.871861004543</v>
      </c>
      <c r="I4850" s="181">
        <v>13222.68547002286</v>
      </c>
      <c r="J4850" s="182">
        <v>13342.922732326995</v>
      </c>
      <c r="K4850" s="181">
        <v>13466.65303820535</v>
      </c>
      <c r="L4850" s="181">
        <v>13594.027127321651</v>
      </c>
      <c r="M4850" s="181">
        <v>13725.032751338176</v>
      </c>
      <c r="N4850" s="181">
        <v>13859.646305483222</v>
      </c>
      <c r="O4850" s="181">
        <v>13997.666290738793</v>
      </c>
      <c r="P4850" s="181">
        <v>14139.440217542797</v>
      </c>
      <c r="Q4850" s="181">
        <v>14285.229339052978</v>
      </c>
      <c r="R4850" s="181">
        <v>14434.446544403436</v>
      </c>
      <c r="S4850" s="181">
        <v>14586.636914583512</v>
      </c>
      <c r="T4850" s="181">
        <v>14741.071393055499</v>
      </c>
      <c r="U4850" s="181">
        <v>14895.505887086611</v>
      </c>
      <c r="V4850" s="181">
        <v>15048.059707513177</v>
      </c>
      <c r="W4850" s="181">
        <v>15198.512110835572</v>
      </c>
      <c r="X4850" s="181">
        <v>15346.481566654333</v>
      </c>
      <c r="Y4850" s="181">
        <v>15490.759822071803</v>
      </c>
    </row>
    <row r="4851" spans="1:25" x14ac:dyDescent="0.25">
      <c r="A4851" s="178" t="s">
        <v>4109</v>
      </c>
      <c r="B4851" s="178" t="s">
        <v>860</v>
      </c>
      <c r="C4851" s="178" t="s">
        <v>565</v>
      </c>
      <c r="D4851" s="178" t="s">
        <v>566</v>
      </c>
      <c r="E4851" s="181">
        <v>4665.7433582413123</v>
      </c>
      <c r="F4851" s="181">
        <v>4719.806166311746</v>
      </c>
      <c r="G4851" s="181">
        <v>4767.5414320467098</v>
      </c>
      <c r="H4851" s="181">
        <v>4811.8785651637736</v>
      </c>
      <c r="I4851" s="181">
        <v>4853.5077979489324</v>
      </c>
      <c r="J4851" s="182">
        <v>4892.8747873411903</v>
      </c>
      <c r="K4851" s="181">
        <v>4930.2536094188617</v>
      </c>
      <c r="L4851" s="181">
        <v>4965.8363929393163</v>
      </c>
      <c r="M4851" s="181">
        <v>4999.7087839460037</v>
      </c>
      <c r="N4851" s="181">
        <v>5031.9371068625533</v>
      </c>
      <c r="O4851" s="181">
        <v>5062.5722598253333</v>
      </c>
      <c r="P4851" s="181">
        <v>5091.8718694911404</v>
      </c>
      <c r="Q4851" s="181">
        <v>5120.08670141535</v>
      </c>
      <c r="R4851" s="181">
        <v>5147.225810491932</v>
      </c>
      <c r="S4851" s="181">
        <v>5173.4061102686028</v>
      </c>
      <c r="T4851" s="181">
        <v>5198.7015607724315</v>
      </c>
      <c r="U4851" s="181">
        <v>5223.0913743716246</v>
      </c>
      <c r="V4851" s="181">
        <v>5246.5956678776065</v>
      </c>
      <c r="W4851" s="181">
        <v>5269.3171915805251</v>
      </c>
      <c r="X4851" s="181">
        <v>5291.3433310389064</v>
      </c>
      <c r="Y4851" s="181">
        <v>5312.5329126210654</v>
      </c>
    </row>
    <row r="4852" spans="1:25" x14ac:dyDescent="0.25">
      <c r="A4852" s="178" t="s">
        <v>4109</v>
      </c>
      <c r="B4852" s="178" t="s">
        <v>862</v>
      </c>
      <c r="C4852" s="178" t="s">
        <v>218</v>
      </c>
      <c r="D4852" s="178" t="s">
        <v>4202</v>
      </c>
      <c r="E4852" s="181">
        <v>7948.2529952122741</v>
      </c>
      <c r="F4852" s="181">
        <v>7929.3707135238164</v>
      </c>
      <c r="G4852" s="181">
        <v>7918.8759433686955</v>
      </c>
      <c r="H4852" s="181">
        <v>7916.6086018610777</v>
      </c>
      <c r="I4852" s="181">
        <v>7920.1755174235877</v>
      </c>
      <c r="J4852" s="182">
        <v>7927.6105313485123</v>
      </c>
      <c r="K4852" s="181">
        <v>7937.3517993563391</v>
      </c>
      <c r="L4852" s="181">
        <v>7948.2420972641366</v>
      </c>
      <c r="M4852" s="181">
        <v>7959.3406661781128</v>
      </c>
      <c r="N4852" s="181">
        <v>7969.8966604305233</v>
      </c>
      <c r="O4852" s="181">
        <v>7979.2717427666021</v>
      </c>
      <c r="P4852" s="181">
        <v>7987.318107403501</v>
      </c>
      <c r="Q4852" s="181">
        <v>7993.9500446212833</v>
      </c>
      <c r="R4852" s="181">
        <v>7998.745047333261</v>
      </c>
      <c r="S4852" s="181">
        <v>8001.513964107372</v>
      </c>
      <c r="T4852" s="181">
        <v>8002.2062721590037</v>
      </c>
      <c r="U4852" s="181">
        <v>8000.5057506615376</v>
      </c>
      <c r="V4852" s="181">
        <v>7996.0685179228649</v>
      </c>
      <c r="W4852" s="181">
        <v>7988.8769894174802</v>
      </c>
      <c r="X4852" s="181">
        <v>7978.9430716143152</v>
      </c>
      <c r="Y4852" s="181">
        <v>7966.1020409439698</v>
      </c>
    </row>
    <row r="4853" spans="1:25" x14ac:dyDescent="0.25">
      <c r="A4853" s="178" t="s">
        <v>4109</v>
      </c>
      <c r="B4853" s="178" t="s">
        <v>862</v>
      </c>
      <c r="C4853" s="178" t="s">
        <v>240</v>
      </c>
      <c r="D4853" s="178" t="s">
        <v>241</v>
      </c>
      <c r="E4853" s="181">
        <v>6039.5763854849301</v>
      </c>
      <c r="F4853" s="181">
        <v>6114.4907316689669</v>
      </c>
      <c r="G4853" s="181">
        <v>6197.1719419513829</v>
      </c>
      <c r="H4853" s="181">
        <v>6287.8046166729446</v>
      </c>
      <c r="I4853" s="181">
        <v>6384.776558386402</v>
      </c>
      <c r="J4853" s="182">
        <v>6486.7202285545609</v>
      </c>
      <c r="K4853" s="181">
        <v>6592.5152463103668</v>
      </c>
      <c r="L4853" s="181">
        <v>6701.309831919014</v>
      </c>
      <c r="M4853" s="181">
        <v>6812.3822069409371</v>
      </c>
      <c r="N4853" s="181">
        <v>6925.1290136421076</v>
      </c>
      <c r="O4853" s="181">
        <v>7039.0074395730935</v>
      </c>
      <c r="P4853" s="181">
        <v>7153.8795916123736</v>
      </c>
      <c r="Q4853" s="181">
        <v>7269.6549952136593</v>
      </c>
      <c r="R4853" s="181">
        <v>7385.9261971805809</v>
      </c>
      <c r="S4853" s="181">
        <v>7502.4791035826474</v>
      </c>
      <c r="T4853" s="181">
        <v>7619.2185619538122</v>
      </c>
      <c r="U4853" s="181">
        <v>7735.7870782636946</v>
      </c>
      <c r="V4853" s="181">
        <v>7851.7783546109004</v>
      </c>
      <c r="W4853" s="181">
        <v>7967.087205087797</v>
      </c>
      <c r="X4853" s="181">
        <v>8081.6333069818684</v>
      </c>
      <c r="Y4853" s="181">
        <v>8195.1513173102685</v>
      </c>
    </row>
    <row r="4854" spans="1:25" x14ac:dyDescent="0.25">
      <c r="A4854" s="178" t="s">
        <v>4109</v>
      </c>
      <c r="B4854" s="178" t="s">
        <v>864</v>
      </c>
      <c r="C4854" s="178" t="s">
        <v>218</v>
      </c>
      <c r="D4854" s="178" t="s">
        <v>4203</v>
      </c>
      <c r="E4854" s="181">
        <v>3989.0163568315024</v>
      </c>
      <c r="F4854" s="181">
        <v>4042.9805272854542</v>
      </c>
      <c r="G4854" s="181">
        <v>4098.0910011141141</v>
      </c>
      <c r="H4854" s="181">
        <v>4155.3692426170865</v>
      </c>
      <c r="I4854" s="181">
        <v>4214.3380512636231</v>
      </c>
      <c r="J4854" s="182">
        <v>4274.5604541494558</v>
      </c>
      <c r="K4854" s="181">
        <v>4335.6305739488089</v>
      </c>
      <c r="L4854" s="181">
        <v>4397.2053252125197</v>
      </c>
      <c r="M4854" s="181">
        <v>4458.9395907981552</v>
      </c>
      <c r="N4854" s="181">
        <v>4520.58640693903</v>
      </c>
      <c r="O4854" s="181">
        <v>4581.9331889882496</v>
      </c>
      <c r="P4854" s="181">
        <v>4642.9682803589658</v>
      </c>
      <c r="Q4854" s="181">
        <v>4703.666290046187</v>
      </c>
      <c r="R4854" s="181">
        <v>4763.7637583948954</v>
      </c>
      <c r="S4854" s="181">
        <v>4823.1220899132832</v>
      </c>
      <c r="T4854" s="181">
        <v>4881.7263359983544</v>
      </c>
      <c r="U4854" s="181">
        <v>4939.6238876818843</v>
      </c>
      <c r="V4854" s="181">
        <v>4996.7813950152704</v>
      </c>
      <c r="W4854" s="181">
        <v>5053.1175993974903</v>
      </c>
      <c r="X4854" s="181">
        <v>5108.537755523942</v>
      </c>
      <c r="Y4854" s="181">
        <v>5162.8975709229298</v>
      </c>
    </row>
    <row r="4855" spans="1:25" x14ac:dyDescent="0.25">
      <c r="A4855" s="178" t="s">
        <v>4109</v>
      </c>
      <c r="B4855" s="178" t="s">
        <v>864</v>
      </c>
      <c r="C4855" s="178" t="s">
        <v>240</v>
      </c>
      <c r="D4855" s="178" t="s">
        <v>241</v>
      </c>
      <c r="E4855" s="181">
        <v>12508.516974548402</v>
      </c>
      <c r="F4855" s="181">
        <v>12516.32443625837</v>
      </c>
      <c r="G4855" s="181">
        <v>12526.459699626184</v>
      </c>
      <c r="H4855" s="181">
        <v>12541.9424377621</v>
      </c>
      <c r="I4855" s="181">
        <v>12561.174741622723</v>
      </c>
      <c r="J4855" s="182">
        <v>12582.755201978785</v>
      </c>
      <c r="K4855" s="181">
        <v>12605.441443163714</v>
      </c>
      <c r="L4855" s="181">
        <v>12628.232404419838</v>
      </c>
      <c r="M4855" s="181">
        <v>12650.170596505326</v>
      </c>
      <c r="N4855" s="181">
        <v>12670.620881173139</v>
      </c>
      <c r="O4855" s="181">
        <v>12689.075110925785</v>
      </c>
      <c r="P4855" s="181">
        <v>12705.600664290303</v>
      </c>
      <c r="Q4855" s="181">
        <v>12720.226267988379</v>
      </c>
      <c r="R4855" s="181">
        <v>12732.344581741314</v>
      </c>
      <c r="S4855" s="181">
        <v>12741.707757940152</v>
      </c>
      <c r="T4855" s="181">
        <v>12748.403792424398</v>
      </c>
      <c r="U4855" s="181">
        <v>12752.679133043417</v>
      </c>
      <c r="V4855" s="181">
        <v>12754.564399531491</v>
      </c>
      <c r="W4855" s="181">
        <v>12753.969177256022</v>
      </c>
      <c r="X4855" s="181">
        <v>12750.774560089054</v>
      </c>
      <c r="Y4855" s="181">
        <v>12744.745638722034</v>
      </c>
    </row>
    <row r="4856" spans="1:25" x14ac:dyDescent="0.25">
      <c r="A4856" s="178" t="s">
        <v>4109</v>
      </c>
      <c r="B4856" s="178" t="s">
        <v>870</v>
      </c>
      <c r="C4856" s="178" t="s">
        <v>218</v>
      </c>
      <c r="D4856" s="178" t="s">
        <v>4204</v>
      </c>
      <c r="E4856" s="181">
        <v>3212.4288710335577</v>
      </c>
      <c r="F4856" s="181">
        <v>3284.2232618465669</v>
      </c>
      <c r="G4856" s="181">
        <v>3356.2733603150186</v>
      </c>
      <c r="H4856" s="181">
        <v>3429.4518792825002</v>
      </c>
      <c r="I4856" s="181">
        <v>3503.5390879345355</v>
      </c>
      <c r="J4856" s="182">
        <v>3578.3002322631046</v>
      </c>
      <c r="K4856" s="181">
        <v>3653.510603252395</v>
      </c>
      <c r="L4856" s="181">
        <v>3729.0305727258906</v>
      </c>
      <c r="M4856" s="181">
        <v>3804.7266143475335</v>
      </c>
      <c r="N4856" s="181">
        <v>3880.4737301570731</v>
      </c>
      <c r="O4856" s="181">
        <v>3956.1584881792915</v>
      </c>
      <c r="P4856" s="181">
        <v>4031.8720429024456</v>
      </c>
      <c r="Q4856" s="181">
        <v>4107.7243614967956</v>
      </c>
      <c r="R4856" s="181">
        <v>4183.6272188222565</v>
      </c>
      <c r="S4856" s="181">
        <v>4259.5654426445899</v>
      </c>
      <c r="T4856" s="181">
        <v>4335.4875426797398</v>
      </c>
      <c r="U4856" s="181">
        <v>4411.0677377225902</v>
      </c>
      <c r="V4856" s="181">
        <v>4486.0081512247061</v>
      </c>
      <c r="W4856" s="181">
        <v>4560.2939066835252</v>
      </c>
      <c r="X4856" s="181">
        <v>4633.8847901201289</v>
      </c>
      <c r="Y4856" s="181">
        <v>4706.5419597367845</v>
      </c>
    </row>
    <row r="4857" spans="1:25" x14ac:dyDescent="0.25">
      <c r="A4857" s="178" t="s">
        <v>4109</v>
      </c>
      <c r="B4857" s="178" t="s">
        <v>870</v>
      </c>
      <c r="C4857" s="178" t="s">
        <v>475</v>
      </c>
      <c r="D4857" s="178" t="s">
        <v>4205</v>
      </c>
      <c r="E4857" s="181">
        <v>3571.0586596087783</v>
      </c>
      <c r="F4857" s="181">
        <v>3623.300702437652</v>
      </c>
      <c r="G4857" s="181">
        <v>3674.8301662025797</v>
      </c>
      <c r="H4857" s="181">
        <v>3726.6010495540327</v>
      </c>
      <c r="I4857" s="181">
        <v>3778.3605430009516</v>
      </c>
      <c r="J4857" s="182">
        <v>3829.8472104119519</v>
      </c>
      <c r="K4857" s="181">
        <v>3880.8180847187105</v>
      </c>
      <c r="L4857" s="181">
        <v>3931.1272212554268</v>
      </c>
      <c r="M4857" s="181">
        <v>3980.6395428762212</v>
      </c>
      <c r="N4857" s="181">
        <v>4029.2330337176595</v>
      </c>
      <c r="O4857" s="181">
        <v>4076.8014552596946</v>
      </c>
      <c r="P4857" s="181">
        <v>4123.451227455369</v>
      </c>
      <c r="Q4857" s="181">
        <v>4169.3049047517998</v>
      </c>
      <c r="R4857" s="181">
        <v>4214.281914736137</v>
      </c>
      <c r="S4857" s="181">
        <v>4258.3773298554524</v>
      </c>
      <c r="T4857" s="181">
        <v>4301.5505451605604</v>
      </c>
      <c r="U4857" s="181">
        <v>4343.4923037843255</v>
      </c>
      <c r="V4857" s="181">
        <v>4383.9301850706534</v>
      </c>
      <c r="W4857" s="181">
        <v>4422.8748017068556</v>
      </c>
      <c r="X4857" s="181">
        <v>4460.3124856933619</v>
      </c>
      <c r="Y4857" s="181">
        <v>4496.0406647978671</v>
      </c>
    </row>
    <row r="4858" spans="1:25" x14ac:dyDescent="0.25">
      <c r="A4858" s="178" t="s">
        <v>4109</v>
      </c>
      <c r="B4858" s="178" t="s">
        <v>870</v>
      </c>
      <c r="C4858" s="178" t="s">
        <v>530</v>
      </c>
      <c r="D4858" s="178" t="s">
        <v>4206</v>
      </c>
      <c r="E4858" s="181">
        <v>5842.7193033883586</v>
      </c>
      <c r="F4858" s="181">
        <v>5939.1523230975818</v>
      </c>
      <c r="G4858" s="181">
        <v>6034.7517026903961</v>
      </c>
      <c r="H4858" s="181">
        <v>6131.0814060210405</v>
      </c>
      <c r="I4858" s="181">
        <v>6227.7278443641917</v>
      </c>
      <c r="J4858" s="182">
        <v>6324.2601130646917</v>
      </c>
      <c r="K4858" s="181">
        <v>6420.2746717476984</v>
      </c>
      <c r="L4858" s="181">
        <v>6515.5258077841781</v>
      </c>
      <c r="M4858" s="181">
        <v>6609.784050068226</v>
      </c>
      <c r="N4858" s="181">
        <v>6702.8399769247726</v>
      </c>
      <c r="O4858" s="181">
        <v>6794.508935863998</v>
      </c>
      <c r="P4858" s="181">
        <v>6884.9600136185063</v>
      </c>
      <c r="Q4858" s="181">
        <v>6974.3905675433207</v>
      </c>
      <c r="R4858" s="181">
        <v>7062.6590238473691</v>
      </c>
      <c r="S4858" s="181">
        <v>7149.7497916293069</v>
      </c>
      <c r="T4858" s="181">
        <v>7235.5871781877986</v>
      </c>
      <c r="U4858" s="181">
        <v>7319.6422259145302</v>
      </c>
      <c r="V4858" s="181">
        <v>7401.4442849630314</v>
      </c>
      <c r="W4858" s="181">
        <v>7480.9979961881827</v>
      </c>
      <c r="X4858" s="181">
        <v>7558.2669379081008</v>
      </c>
      <c r="Y4858" s="181">
        <v>7632.8937659486619</v>
      </c>
    </row>
    <row r="4859" spans="1:25" x14ac:dyDescent="0.25">
      <c r="A4859" s="178" t="s">
        <v>4109</v>
      </c>
      <c r="B4859" s="178" t="s">
        <v>870</v>
      </c>
      <c r="C4859" s="178" t="s">
        <v>276</v>
      </c>
      <c r="D4859" s="178" t="s">
        <v>4207</v>
      </c>
      <c r="E4859" s="181">
        <v>4947.668754564651</v>
      </c>
      <c r="F4859" s="181">
        <v>4884.4530982530605</v>
      </c>
      <c r="G4859" s="181">
        <v>4820.1080314868377</v>
      </c>
      <c r="H4859" s="181">
        <v>4755.9834524846437</v>
      </c>
      <c r="I4859" s="181">
        <v>4691.7921465205554</v>
      </c>
      <c r="J4859" s="182">
        <v>4627.2690148524598</v>
      </c>
      <c r="K4859" s="181">
        <v>4562.2020940219127</v>
      </c>
      <c r="L4859" s="181">
        <v>4496.5172795169665</v>
      </c>
      <c r="M4859" s="181">
        <v>4430.1655373791864</v>
      </c>
      <c r="N4859" s="181">
        <v>4363.1226459515537</v>
      </c>
      <c r="O4859" s="181">
        <v>4295.3892927069674</v>
      </c>
      <c r="P4859" s="181">
        <v>4227.1899618349689</v>
      </c>
      <c r="Q4859" s="181">
        <v>4158.7469262005807</v>
      </c>
      <c r="R4859" s="181">
        <v>4090.0663603345101</v>
      </c>
      <c r="S4859" s="181">
        <v>4021.2293602609166</v>
      </c>
      <c r="T4859" s="181">
        <v>3952.2796644333021</v>
      </c>
      <c r="U4859" s="181">
        <v>3883.0199996925217</v>
      </c>
      <c r="V4859" s="181">
        <v>3813.3101910592172</v>
      </c>
      <c r="W4859" s="181">
        <v>3743.2694034822875</v>
      </c>
      <c r="X4859" s="181">
        <v>3672.9892584574736</v>
      </c>
      <c r="Y4859" s="181">
        <v>3602.4049978343191</v>
      </c>
    </row>
    <row r="4860" spans="1:25" x14ac:dyDescent="0.25">
      <c r="A4860" s="178" t="s">
        <v>4109</v>
      </c>
      <c r="B4860" s="178" t="s">
        <v>870</v>
      </c>
      <c r="C4860" s="178" t="s">
        <v>240</v>
      </c>
      <c r="D4860" s="178" t="s">
        <v>241</v>
      </c>
      <c r="E4860" s="181">
        <v>1769.782129456185</v>
      </c>
      <c r="F4860" s="181">
        <v>1807.9806711563806</v>
      </c>
      <c r="G4860" s="181">
        <v>1846.9329955333196</v>
      </c>
      <c r="H4860" s="181">
        <v>1887.1652547666308</v>
      </c>
      <c r="I4860" s="181">
        <v>1928.6037211058062</v>
      </c>
      <c r="J4860" s="182">
        <v>1971.1679537919026</v>
      </c>
      <c r="K4860" s="181">
        <v>2014.7841725323924</v>
      </c>
      <c r="L4860" s="181">
        <v>2059.4262979638825</v>
      </c>
      <c r="M4860" s="181">
        <v>2105.0722605941287</v>
      </c>
      <c r="N4860" s="181">
        <v>2151.7051324096278</v>
      </c>
      <c r="O4860" s="181">
        <v>2199.3146353115917</v>
      </c>
      <c r="P4860" s="181">
        <v>2248.0046298973339</v>
      </c>
      <c r="Q4860" s="181">
        <v>2297.890878751612</v>
      </c>
      <c r="R4860" s="181">
        <v>2348.9796280464548</v>
      </c>
      <c r="S4860" s="181">
        <v>2401.3185376413985</v>
      </c>
      <c r="T4860" s="181">
        <v>2454.9355096112486</v>
      </c>
      <c r="U4860" s="181">
        <v>2509.7028045651095</v>
      </c>
      <c r="V4860" s="181">
        <v>2565.5057646483624</v>
      </c>
      <c r="W4860" s="181">
        <v>2622.3892582191729</v>
      </c>
      <c r="X4860" s="181">
        <v>2680.3834760202544</v>
      </c>
      <c r="Y4860" s="181">
        <v>2739.402603485441</v>
      </c>
    </row>
    <row r="4861" spans="1:25" x14ac:dyDescent="0.25">
      <c r="A4861" s="178" t="s">
        <v>4109</v>
      </c>
      <c r="B4861" s="178" t="s">
        <v>874</v>
      </c>
      <c r="C4861" s="178" t="s">
        <v>565</v>
      </c>
      <c r="D4861" s="178" t="s">
        <v>566</v>
      </c>
      <c r="E4861" s="181">
        <v>6369.5069892526717</v>
      </c>
      <c r="F4861" s="181">
        <v>6366.9755965510103</v>
      </c>
      <c r="G4861" s="181">
        <v>6368.9428370806199</v>
      </c>
      <c r="H4861" s="181">
        <v>6376.8142689008182</v>
      </c>
      <c r="I4861" s="181">
        <v>6389.5017858490282</v>
      </c>
      <c r="J4861" s="182">
        <v>6406.0767824183713</v>
      </c>
      <c r="K4861" s="181">
        <v>6425.6894394980591</v>
      </c>
      <c r="L4861" s="181">
        <v>6447.5708115546249</v>
      </c>
      <c r="M4861" s="181">
        <v>6471.0216275940929</v>
      </c>
      <c r="N4861" s="181">
        <v>6495.4986105253092</v>
      </c>
      <c r="O4861" s="181">
        <v>6520.5612477638197</v>
      </c>
      <c r="P4861" s="181">
        <v>6546.0794350300002</v>
      </c>
      <c r="Q4861" s="181">
        <v>6571.9612794409659</v>
      </c>
      <c r="R4861" s="181">
        <v>6597.8443647999256</v>
      </c>
      <c r="S4861" s="181">
        <v>6623.536474303819</v>
      </c>
      <c r="T4861" s="181">
        <v>6648.7624957629851</v>
      </c>
      <c r="U4861" s="181">
        <v>6673.3805258397788</v>
      </c>
      <c r="V4861" s="181">
        <v>6697.4240104282726</v>
      </c>
      <c r="W4861" s="181">
        <v>6720.8567172964395</v>
      </c>
      <c r="X4861" s="181">
        <v>6743.6188388543069</v>
      </c>
      <c r="Y4861" s="181">
        <v>6765.321177772641</v>
      </c>
    </row>
    <row r="4862" spans="1:25" x14ac:dyDescent="0.25">
      <c r="A4862" s="178" t="s">
        <v>4109</v>
      </c>
      <c r="B4862" s="178" t="s">
        <v>876</v>
      </c>
      <c r="C4862" s="178" t="s">
        <v>218</v>
      </c>
      <c r="D4862" s="178" t="s">
        <v>1014</v>
      </c>
      <c r="E4862" s="181">
        <v>10174.442399254398</v>
      </c>
      <c r="F4862" s="181">
        <v>10315.470742586831</v>
      </c>
      <c r="G4862" s="181">
        <v>10445.59267933971</v>
      </c>
      <c r="H4862" s="181">
        <v>10570.959000509378</v>
      </c>
      <c r="I4862" s="181">
        <v>10693.118953172832</v>
      </c>
      <c r="J4862" s="182">
        <v>10813.062307238049</v>
      </c>
      <c r="K4862" s="181">
        <v>10931.414521123432</v>
      </c>
      <c r="L4862" s="181">
        <v>11048.683666477793</v>
      </c>
      <c r="M4862" s="181">
        <v>11165.137776494299</v>
      </c>
      <c r="N4862" s="181">
        <v>11280.999138202065</v>
      </c>
      <c r="O4862" s="181">
        <v>11396.352070916635</v>
      </c>
      <c r="P4862" s="181">
        <v>11511.689390069761</v>
      </c>
      <c r="Q4862" s="181">
        <v>11627.385166840095</v>
      </c>
      <c r="R4862" s="181">
        <v>11743.10699809755</v>
      </c>
      <c r="S4862" s="181">
        <v>11858.705699879325</v>
      </c>
      <c r="T4862" s="181">
        <v>11973.872814290726</v>
      </c>
      <c r="U4862" s="181">
        <v>12087.850739690573</v>
      </c>
      <c r="V4862" s="181">
        <v>12200.063736008804</v>
      </c>
      <c r="W4862" s="181">
        <v>12310.390662964695</v>
      </c>
      <c r="X4862" s="181">
        <v>12418.627377068728</v>
      </c>
      <c r="Y4862" s="181">
        <v>12523.992470275853</v>
      </c>
    </row>
    <row r="4863" spans="1:25" x14ac:dyDescent="0.25">
      <c r="A4863" s="178" t="s">
        <v>4109</v>
      </c>
      <c r="B4863" s="178" t="s">
        <v>876</v>
      </c>
      <c r="C4863" s="178" t="s">
        <v>240</v>
      </c>
      <c r="D4863" s="178" t="s">
        <v>241</v>
      </c>
      <c r="E4863" s="181">
        <v>6606.543764179537</v>
      </c>
      <c r="F4863" s="181">
        <v>6677.8732490527</v>
      </c>
      <c r="G4863" s="181">
        <v>6741.7334140610456</v>
      </c>
      <c r="H4863" s="181">
        <v>6802.1496314199867</v>
      </c>
      <c r="I4863" s="181">
        <v>6860.1469404675909</v>
      </c>
      <c r="J4863" s="182">
        <v>6916.3802811368087</v>
      </c>
      <c r="K4863" s="181">
        <v>6971.2644656567609</v>
      </c>
      <c r="L4863" s="181">
        <v>7025.1347456549065</v>
      </c>
      <c r="M4863" s="181">
        <v>7078.1702340138545</v>
      </c>
      <c r="N4863" s="181">
        <v>7130.5190171605445</v>
      </c>
      <c r="O4863" s="181">
        <v>7182.2404912773054</v>
      </c>
      <c r="P4863" s="181">
        <v>7233.6500467770111</v>
      </c>
      <c r="Q4863" s="181">
        <v>7284.9849897782169</v>
      </c>
      <c r="R4863" s="181">
        <v>7336.0385199122757</v>
      </c>
      <c r="S4863" s="181">
        <v>7386.7203702841452</v>
      </c>
      <c r="T4863" s="181">
        <v>7436.8423994884579</v>
      </c>
      <c r="U4863" s="181">
        <v>7485.9404903896429</v>
      </c>
      <c r="V4863" s="181">
        <v>7533.6681768962671</v>
      </c>
      <c r="W4863" s="181">
        <v>7579.9628876845245</v>
      </c>
      <c r="X4863" s="181">
        <v>7624.7118057969146</v>
      </c>
      <c r="Y4863" s="181">
        <v>7667.4499881817446</v>
      </c>
    </row>
    <row r="4864" spans="1:25" x14ac:dyDescent="0.25">
      <c r="A4864" s="178" t="s">
        <v>4109</v>
      </c>
      <c r="B4864" s="178" t="s">
        <v>878</v>
      </c>
      <c r="C4864" s="178" t="s">
        <v>565</v>
      </c>
      <c r="D4864" s="178" t="s">
        <v>566</v>
      </c>
      <c r="E4864" s="181">
        <v>7815.1844431873506</v>
      </c>
      <c r="F4864" s="181">
        <v>7831.6332345442333</v>
      </c>
      <c r="G4864" s="181">
        <v>7854.720195944622</v>
      </c>
      <c r="H4864" s="181">
        <v>7885.8476582974363</v>
      </c>
      <c r="I4864" s="181">
        <v>7923.6143923275295</v>
      </c>
      <c r="J4864" s="182">
        <v>7966.8894779885886</v>
      </c>
      <c r="K4864" s="181">
        <v>8014.6753278322558</v>
      </c>
      <c r="L4864" s="181">
        <v>8066.116812114883</v>
      </c>
      <c r="M4864" s="181">
        <v>8120.37660447703</v>
      </c>
      <c r="N4864" s="181">
        <v>8176.7721703776742</v>
      </c>
      <c r="O4864" s="181">
        <v>8234.6992625117018</v>
      </c>
      <c r="P4864" s="181">
        <v>8293.8908908925059</v>
      </c>
      <c r="Q4864" s="181">
        <v>8354.0498739027607</v>
      </c>
      <c r="R4864" s="181">
        <v>8414.3965638121917</v>
      </c>
      <c r="S4864" s="181">
        <v>8474.2353219754041</v>
      </c>
      <c r="T4864" s="181">
        <v>8532.8958006532575</v>
      </c>
      <c r="U4864" s="181">
        <v>8590.1136983223078</v>
      </c>
      <c r="V4864" s="181">
        <v>8645.7716155696271</v>
      </c>
      <c r="W4864" s="181">
        <v>8699.5483574470945</v>
      </c>
      <c r="X4864" s="181">
        <v>8750.9989720079848</v>
      </c>
      <c r="Y4864" s="181">
        <v>8799.4086251580629</v>
      </c>
    </row>
    <row r="4865" spans="1:25" x14ac:dyDescent="0.25">
      <c r="A4865" s="178" t="s">
        <v>4109</v>
      </c>
      <c r="B4865" s="178" t="s">
        <v>881</v>
      </c>
      <c r="C4865" s="178" t="s">
        <v>218</v>
      </c>
      <c r="D4865" s="178" t="s">
        <v>4208</v>
      </c>
      <c r="E4865" s="181">
        <v>3050.5027518754177</v>
      </c>
      <c r="F4865" s="181">
        <v>3086.8084354903422</v>
      </c>
      <c r="G4865" s="181">
        <v>3127.7659937379085</v>
      </c>
      <c r="H4865" s="181">
        <v>3173.6762297411883</v>
      </c>
      <c r="I4865" s="181">
        <v>3223.8300571676705</v>
      </c>
      <c r="J4865" s="182">
        <v>3277.6093304300312</v>
      </c>
      <c r="K4865" s="181">
        <v>3334.4422257703918</v>
      </c>
      <c r="L4865" s="181">
        <v>3393.8210853647802</v>
      </c>
      <c r="M4865" s="181">
        <v>3455.2735210525971</v>
      </c>
      <c r="N4865" s="181">
        <v>3518.3877943733282</v>
      </c>
      <c r="O4865" s="181">
        <v>3582.7944035881537</v>
      </c>
      <c r="P4865" s="181">
        <v>3648.2818920635054</v>
      </c>
      <c r="Q4865" s="181">
        <v>3714.641843615284</v>
      </c>
      <c r="R4865" s="181">
        <v>3781.5242779396422</v>
      </c>
      <c r="S4865" s="181">
        <v>3848.7180646000434</v>
      </c>
      <c r="T4865" s="181">
        <v>3916.0842488918111</v>
      </c>
      <c r="U4865" s="181">
        <v>3983.3697366337583</v>
      </c>
      <c r="V4865" s="181">
        <v>4050.3193247450367</v>
      </c>
      <c r="W4865" s="181">
        <v>4116.8311864133457</v>
      </c>
      <c r="X4865" s="181">
        <v>4182.8502580859131</v>
      </c>
      <c r="Y4865" s="181">
        <v>4248.2221599935565</v>
      </c>
    </row>
    <row r="4866" spans="1:25" x14ac:dyDescent="0.25">
      <c r="A4866" s="178" t="s">
        <v>4109</v>
      </c>
      <c r="B4866" s="178" t="s">
        <v>881</v>
      </c>
      <c r="C4866" s="178" t="s">
        <v>475</v>
      </c>
      <c r="D4866" s="178" t="s">
        <v>4209</v>
      </c>
      <c r="E4866" s="181">
        <v>3051.5178942221314</v>
      </c>
      <c r="F4866" s="181">
        <v>3026.3949976847512</v>
      </c>
      <c r="G4866" s="181">
        <v>3005.5338091288895</v>
      </c>
      <c r="H4866" s="181">
        <v>2988.9690315708904</v>
      </c>
      <c r="I4866" s="181">
        <v>2975.7906064453095</v>
      </c>
      <c r="J4866" s="182">
        <v>2965.2331576768615</v>
      </c>
      <c r="K4866" s="181">
        <v>2956.6253057305421</v>
      </c>
      <c r="L4866" s="181">
        <v>2949.3985905596933</v>
      </c>
      <c r="M4866" s="181">
        <v>2943.0550723454689</v>
      </c>
      <c r="N4866" s="181">
        <v>2937.1835990939398</v>
      </c>
      <c r="O4866" s="181">
        <v>2931.4379669124214</v>
      </c>
      <c r="P4866" s="181">
        <v>2925.624882011115</v>
      </c>
      <c r="Q4866" s="181">
        <v>2919.5682494035104</v>
      </c>
      <c r="R4866" s="181">
        <v>2912.9968203281901</v>
      </c>
      <c r="S4866" s="181">
        <v>2905.7660681637749</v>
      </c>
      <c r="T4866" s="181">
        <v>2897.7973325122962</v>
      </c>
      <c r="U4866" s="181">
        <v>2888.9367496620216</v>
      </c>
      <c r="V4866" s="181">
        <v>2879.0427272753373</v>
      </c>
      <c r="W4866" s="181">
        <v>2868.0937100640044</v>
      </c>
      <c r="X4866" s="181">
        <v>2856.1040688063877</v>
      </c>
      <c r="Y4866" s="181">
        <v>2843.0229305269759</v>
      </c>
    </row>
    <row r="4867" spans="1:25" x14ac:dyDescent="0.25">
      <c r="A4867" s="178" t="s">
        <v>4109</v>
      </c>
      <c r="B4867" s="178" t="s">
        <v>881</v>
      </c>
      <c r="C4867" s="178" t="s">
        <v>240</v>
      </c>
      <c r="D4867" s="178" t="s">
        <v>241</v>
      </c>
      <c r="E4867" s="181">
        <v>19655.186117075486</v>
      </c>
      <c r="F4867" s="181">
        <v>19656.299740603445</v>
      </c>
      <c r="G4867" s="181">
        <v>19685.590144354934</v>
      </c>
      <c r="H4867" s="181">
        <v>19743.968615611535</v>
      </c>
      <c r="I4867" s="181">
        <v>19826.085222912909</v>
      </c>
      <c r="J4867" s="182">
        <v>19927.377806269928</v>
      </c>
      <c r="K4867" s="181">
        <v>20043.762091646488</v>
      </c>
      <c r="L4867" s="181">
        <v>20171.713285993661</v>
      </c>
      <c r="M4867" s="181">
        <v>20308.067099964916</v>
      </c>
      <c r="N4867" s="181">
        <v>20450.149015904743</v>
      </c>
      <c r="O4867" s="181">
        <v>20595.642997750612</v>
      </c>
      <c r="P4867" s="181">
        <v>20743.231585925849</v>
      </c>
      <c r="Q4867" s="181">
        <v>20891.671021495473</v>
      </c>
      <c r="R4867" s="181">
        <v>21038.983303736648</v>
      </c>
      <c r="S4867" s="181">
        <v>21184.03935925402</v>
      </c>
      <c r="T4867" s="181">
        <v>21326.15166936638</v>
      </c>
      <c r="U4867" s="181">
        <v>21464.047471252416</v>
      </c>
      <c r="V4867" s="181">
        <v>21596.496945222985</v>
      </c>
      <c r="W4867" s="181">
        <v>21723.131846142525</v>
      </c>
      <c r="X4867" s="181">
        <v>21843.844696802331</v>
      </c>
      <c r="Y4867" s="181">
        <v>21958.020464964859</v>
      </c>
    </row>
    <row r="4868" spans="1:25" x14ac:dyDescent="0.25">
      <c r="A4868" s="178" t="s">
        <v>4109</v>
      </c>
      <c r="B4868" s="178" t="s">
        <v>883</v>
      </c>
      <c r="C4868" s="178" t="s">
        <v>565</v>
      </c>
      <c r="D4868" s="178" t="s">
        <v>566</v>
      </c>
      <c r="E4868" s="181">
        <v>6736.7427465657738</v>
      </c>
      <c r="F4868" s="181">
        <v>6762.2680595698876</v>
      </c>
      <c r="G4868" s="181">
        <v>6788.9929494576045</v>
      </c>
      <c r="H4868" s="181">
        <v>6818.8451306489897</v>
      </c>
      <c r="I4868" s="181">
        <v>6851.2290729402912</v>
      </c>
      <c r="J4868" s="182">
        <v>6885.5165362952721</v>
      </c>
      <c r="K4868" s="181">
        <v>6921.1569933359206</v>
      </c>
      <c r="L4868" s="181">
        <v>6957.6436041526667</v>
      </c>
      <c r="M4868" s="181">
        <v>6994.5289884555859</v>
      </c>
      <c r="N4868" s="181">
        <v>7031.3672022202772</v>
      </c>
      <c r="O4868" s="181">
        <v>7067.8432739766249</v>
      </c>
      <c r="P4868" s="181">
        <v>7103.9277214040794</v>
      </c>
      <c r="Q4868" s="181">
        <v>7139.6042839733218</v>
      </c>
      <c r="R4868" s="181">
        <v>7174.5679426644519</v>
      </c>
      <c r="S4868" s="181">
        <v>7208.6922539978068</v>
      </c>
      <c r="T4868" s="181">
        <v>7241.5422318083038</v>
      </c>
      <c r="U4868" s="181">
        <v>7273.0323255165204</v>
      </c>
      <c r="V4868" s="181">
        <v>7303.45986055707</v>
      </c>
      <c r="W4868" s="181">
        <v>7332.7854369773704</v>
      </c>
      <c r="X4868" s="181">
        <v>7360.9597501969947</v>
      </c>
      <c r="Y4868" s="181">
        <v>7387.3537142264122</v>
      </c>
    </row>
    <row r="4869" spans="1:25" x14ac:dyDescent="0.25">
      <c r="A4869" s="178" t="s">
        <v>4109</v>
      </c>
      <c r="B4869" s="178" t="s">
        <v>884</v>
      </c>
      <c r="C4869" s="178" t="s">
        <v>218</v>
      </c>
      <c r="D4869" s="178" t="s">
        <v>4210</v>
      </c>
      <c r="E4869" s="181">
        <v>57051.8966595733</v>
      </c>
      <c r="F4869" s="181">
        <v>57774.429815184718</v>
      </c>
      <c r="G4869" s="181">
        <v>58480.935765459828</v>
      </c>
      <c r="H4869" s="181">
        <v>59190.205781207296</v>
      </c>
      <c r="I4869" s="181">
        <v>59899.811475099479</v>
      </c>
      <c r="J4869" s="182">
        <v>60606.509620424142</v>
      </c>
      <c r="K4869" s="181">
        <v>61307.206547394242</v>
      </c>
      <c r="L4869" s="181">
        <v>61999.878865979306</v>
      </c>
      <c r="M4869" s="181">
        <v>62682.551166219499</v>
      </c>
      <c r="N4869" s="181">
        <v>63353.416801552034</v>
      </c>
      <c r="O4869" s="181">
        <v>64010.642730885156</v>
      </c>
      <c r="P4869" s="181">
        <v>64655.727877589416</v>
      </c>
      <c r="Q4869" s="181">
        <v>65290.297168394776</v>
      </c>
      <c r="R4869" s="181">
        <v>65912.719012873116</v>
      </c>
      <c r="S4869" s="181">
        <v>66522.594992087776</v>
      </c>
      <c r="T4869" s="181">
        <v>67119.928389365115</v>
      </c>
      <c r="U4869" s="181">
        <v>67703.651666987367</v>
      </c>
      <c r="V4869" s="181">
        <v>68272.568037532619</v>
      </c>
      <c r="W4869" s="181">
        <v>68826.809650648764</v>
      </c>
      <c r="X4869" s="181">
        <v>69366.261246095528</v>
      </c>
      <c r="Y4869" s="181">
        <v>69888.802804883919</v>
      </c>
    </row>
    <row r="4870" spans="1:25" x14ac:dyDescent="0.25">
      <c r="A4870" s="178" t="s">
        <v>4109</v>
      </c>
      <c r="B4870" s="178" t="s">
        <v>884</v>
      </c>
      <c r="C4870" s="178" t="s">
        <v>506</v>
      </c>
      <c r="D4870" s="178" t="s">
        <v>4211</v>
      </c>
      <c r="E4870" s="181">
        <v>3291.8069399529622</v>
      </c>
      <c r="F4870" s="181">
        <v>3352.6198971665854</v>
      </c>
      <c r="G4870" s="181">
        <v>3413.0868833625273</v>
      </c>
      <c r="H4870" s="181">
        <v>3474.2995563146428</v>
      </c>
      <c r="I4870" s="181">
        <v>3536.1220552763052</v>
      </c>
      <c r="J4870" s="182">
        <v>3598.3669174675647</v>
      </c>
      <c r="K4870" s="181">
        <v>3660.8512309318585</v>
      </c>
      <c r="L4870" s="181">
        <v>3723.4521223557963</v>
      </c>
      <c r="M4870" s="181">
        <v>3786.0467926902315</v>
      </c>
      <c r="N4870" s="181">
        <v>3848.5198970628694</v>
      </c>
      <c r="O4870" s="181">
        <v>3910.7518756773165</v>
      </c>
      <c r="P4870" s="181">
        <v>3972.8252277190122</v>
      </c>
      <c r="Q4870" s="181">
        <v>4034.8322230246922</v>
      </c>
      <c r="R4870" s="181">
        <v>4096.6649210544319</v>
      </c>
      <c r="S4870" s="181">
        <v>4158.2900449014451</v>
      </c>
      <c r="T4870" s="181">
        <v>4219.698885218294</v>
      </c>
      <c r="U4870" s="181">
        <v>4280.8149094789251</v>
      </c>
      <c r="V4870" s="181">
        <v>4341.5516945606596</v>
      </c>
      <c r="W4870" s="181">
        <v>4401.9059276945281</v>
      </c>
      <c r="X4870" s="181">
        <v>4461.8584223770622</v>
      </c>
      <c r="Y4870" s="181">
        <v>4521.2599763572807</v>
      </c>
    </row>
    <row r="4871" spans="1:25" x14ac:dyDescent="0.25">
      <c r="A4871" s="178" t="s">
        <v>4109</v>
      </c>
      <c r="B4871" s="178" t="s">
        <v>884</v>
      </c>
      <c r="C4871" s="178" t="s">
        <v>755</v>
      </c>
      <c r="D4871" s="178" t="s">
        <v>4212</v>
      </c>
      <c r="E4871" s="181">
        <v>3095.9023024534495</v>
      </c>
      <c r="F4871" s="181">
        <v>3126.5484442010315</v>
      </c>
      <c r="G4871" s="181">
        <v>3156.1391418127523</v>
      </c>
      <c r="H4871" s="181">
        <v>3185.6936642588689</v>
      </c>
      <c r="I4871" s="181">
        <v>3215.0812401372737</v>
      </c>
      <c r="J4871" s="182">
        <v>3244.1289091062349</v>
      </c>
      <c r="K4871" s="181">
        <v>3272.6735886870051</v>
      </c>
      <c r="L4871" s="181">
        <v>3300.6109676923334</v>
      </c>
      <c r="M4871" s="181">
        <v>3327.8404416594194</v>
      </c>
      <c r="N4871" s="181">
        <v>3354.2714650293315</v>
      </c>
      <c r="O4871" s="181">
        <v>3379.8131169183534</v>
      </c>
      <c r="P4871" s="181">
        <v>3404.55095290592</v>
      </c>
      <c r="Q4871" s="181">
        <v>3428.5762482229325</v>
      </c>
      <c r="R4871" s="181">
        <v>3451.8087729130261</v>
      </c>
      <c r="S4871" s="181">
        <v>3474.2336071928007</v>
      </c>
      <c r="T4871" s="181">
        <v>3495.8569497460676</v>
      </c>
      <c r="U4871" s="181">
        <v>3516.6293455497225</v>
      </c>
      <c r="V4871" s="181">
        <v>3536.4952185780839</v>
      </c>
      <c r="W4871" s="181">
        <v>3555.4682865158898</v>
      </c>
      <c r="X4871" s="181">
        <v>3573.5494100341748</v>
      </c>
      <c r="Y4871" s="181">
        <v>3590.6364812128586</v>
      </c>
    </row>
    <row r="4872" spans="1:25" x14ac:dyDescent="0.25">
      <c r="A4872" s="178" t="s">
        <v>4109</v>
      </c>
      <c r="B4872" s="178" t="s">
        <v>884</v>
      </c>
      <c r="C4872" s="178" t="s">
        <v>590</v>
      </c>
      <c r="D4872" s="178" t="s">
        <v>4213</v>
      </c>
      <c r="E4872" s="181">
        <v>7444.3762249815063</v>
      </c>
      <c r="F4872" s="181">
        <v>7502.635495183481</v>
      </c>
      <c r="G4872" s="181">
        <v>7558.0967218940395</v>
      </c>
      <c r="H4872" s="181">
        <v>7613.2121969748332</v>
      </c>
      <c r="I4872" s="181">
        <v>7667.6714059303931</v>
      </c>
      <c r="J4872" s="182">
        <v>7721.0659803083763</v>
      </c>
      <c r="K4872" s="181">
        <v>7773.0143803714145</v>
      </c>
      <c r="L4872" s="181">
        <v>7823.2775267159986</v>
      </c>
      <c r="M4872" s="181">
        <v>7871.627105357933</v>
      </c>
      <c r="N4872" s="181">
        <v>7917.8604619504058</v>
      </c>
      <c r="O4872" s="181">
        <v>7961.7757684323515</v>
      </c>
      <c r="P4872" s="181">
        <v>8003.5877752299421</v>
      </c>
      <c r="Q4872" s="181">
        <v>8043.5229448229311</v>
      </c>
      <c r="R4872" s="181">
        <v>8081.4044023696779</v>
      </c>
      <c r="S4872" s="181">
        <v>8117.2093620295009</v>
      </c>
      <c r="T4872" s="181">
        <v>8150.964515411034</v>
      </c>
      <c r="U4872" s="181">
        <v>8182.5668897964169</v>
      </c>
      <c r="V4872" s="181">
        <v>8211.9001951420541</v>
      </c>
      <c r="W4872" s="181">
        <v>8239.0097221542928</v>
      </c>
      <c r="X4872" s="181">
        <v>8263.9107136734528</v>
      </c>
      <c r="Y4872" s="181">
        <v>8286.3807141152665</v>
      </c>
    </row>
    <row r="4873" spans="1:25" x14ac:dyDescent="0.25">
      <c r="A4873" s="178" t="s">
        <v>4109</v>
      </c>
      <c r="B4873" s="178" t="s">
        <v>884</v>
      </c>
      <c r="C4873" s="178" t="s">
        <v>264</v>
      </c>
      <c r="D4873" s="178" t="s">
        <v>2789</v>
      </c>
      <c r="E4873" s="181">
        <v>1961.0764748655947</v>
      </c>
      <c r="F4873" s="181">
        <v>2000.923533495888</v>
      </c>
      <c r="G4873" s="181">
        <v>2040.7016628518143</v>
      </c>
      <c r="H4873" s="181">
        <v>2081.0639977208193</v>
      </c>
      <c r="I4873" s="181">
        <v>2121.9318068424291</v>
      </c>
      <c r="J4873" s="182">
        <v>2163.1947568148312</v>
      </c>
      <c r="K4873" s="181">
        <v>2204.7444464878045</v>
      </c>
      <c r="L4873" s="181">
        <v>2246.5079061379415</v>
      </c>
      <c r="M4873" s="181">
        <v>2288.4116775119237</v>
      </c>
      <c r="N4873" s="181">
        <v>2330.3862805542358</v>
      </c>
      <c r="O4873" s="181">
        <v>2372.3591730938065</v>
      </c>
      <c r="P4873" s="181">
        <v>2414.3800829386009</v>
      </c>
      <c r="Q4873" s="181">
        <v>2456.5050478384692</v>
      </c>
      <c r="R4873" s="181">
        <v>2498.6683978090687</v>
      </c>
      <c r="S4873" s="181">
        <v>2540.8496078464773</v>
      </c>
      <c r="T4873" s="181">
        <v>2583.0430432105495</v>
      </c>
      <c r="U4873" s="181">
        <v>2625.201436524188</v>
      </c>
      <c r="V4873" s="181">
        <v>2667.2711022750473</v>
      </c>
      <c r="W4873" s="181">
        <v>2709.2491196992996</v>
      </c>
      <c r="X4873" s="181">
        <v>2751.1227620568038</v>
      </c>
      <c r="Y4873" s="181">
        <v>2792.7989019623146</v>
      </c>
    </row>
    <row r="4874" spans="1:25" x14ac:dyDescent="0.25">
      <c r="A4874" s="178" t="s">
        <v>4109</v>
      </c>
      <c r="B4874" s="178" t="s">
        <v>884</v>
      </c>
      <c r="C4874" s="178" t="s">
        <v>698</v>
      </c>
      <c r="D4874" s="178" t="s">
        <v>4214</v>
      </c>
      <c r="E4874" s="181">
        <v>2621.8739827007407</v>
      </c>
      <c r="F4874" s="181">
        <v>2643.6548813993354</v>
      </c>
      <c r="G4874" s="181">
        <v>2664.4695917325507</v>
      </c>
      <c r="H4874" s="181">
        <v>2685.1816383287464</v>
      </c>
      <c r="I4874" s="181">
        <v>2705.6812892523162</v>
      </c>
      <c r="J4874" s="182">
        <v>2725.8240569493482</v>
      </c>
      <c r="K4874" s="181">
        <v>2745.4746541419786</v>
      </c>
      <c r="L4874" s="181">
        <v>2764.5478774142002</v>
      </c>
      <c r="M4874" s="181">
        <v>2782.9621672706476</v>
      </c>
      <c r="N4874" s="181">
        <v>2800.6448853025126</v>
      </c>
      <c r="O4874" s="181">
        <v>2817.5235476221333</v>
      </c>
      <c r="P4874" s="181">
        <v>2833.6730226079644</v>
      </c>
      <c r="Q4874" s="181">
        <v>2849.1724714416491</v>
      </c>
      <c r="R4874" s="181">
        <v>2863.9582693878588</v>
      </c>
      <c r="S4874" s="181">
        <v>2878.0213045190117</v>
      </c>
      <c r="T4874" s="181">
        <v>2891.3699994845356</v>
      </c>
      <c r="U4874" s="181">
        <v>2903.9667765695008</v>
      </c>
      <c r="V4874" s="181">
        <v>2915.7692587061574</v>
      </c>
      <c r="W4874" s="181">
        <v>2926.7923881785905</v>
      </c>
      <c r="X4874" s="181">
        <v>2937.0404577342292</v>
      </c>
      <c r="Y4874" s="181">
        <v>2946.4332496794318</v>
      </c>
    </row>
    <row r="4875" spans="1:25" x14ac:dyDescent="0.25">
      <c r="A4875" s="178" t="s">
        <v>4109</v>
      </c>
      <c r="B4875" s="178" t="s">
        <v>884</v>
      </c>
      <c r="C4875" s="178" t="s">
        <v>240</v>
      </c>
      <c r="D4875" s="178" t="s">
        <v>241</v>
      </c>
      <c r="E4875" s="181">
        <v>23757.243734073108</v>
      </c>
      <c r="F4875" s="181">
        <v>23957.66840162169</v>
      </c>
      <c r="G4875" s="181">
        <v>24149.534813691251</v>
      </c>
      <c r="H4875" s="181">
        <v>24340.669996074379</v>
      </c>
      <c r="I4875" s="181">
        <v>24530.081537829305</v>
      </c>
      <c r="J4875" s="182">
        <v>24716.461226239866</v>
      </c>
      <c r="K4875" s="181">
        <v>24898.58337171001</v>
      </c>
      <c r="L4875" s="181">
        <v>25075.67563038343</v>
      </c>
      <c r="M4875" s="181">
        <v>25246.998015667326</v>
      </c>
      <c r="N4875" s="181">
        <v>25411.890765303284</v>
      </c>
      <c r="O4875" s="181">
        <v>25569.694813851122</v>
      </c>
      <c r="P4875" s="181">
        <v>25721.087862105564</v>
      </c>
      <c r="Q4875" s="181">
        <v>25866.786841765312</v>
      </c>
      <c r="R4875" s="181">
        <v>26006.212445655092</v>
      </c>
      <c r="S4875" s="181">
        <v>26139.279781553058</v>
      </c>
      <c r="T4875" s="181">
        <v>26266.062941601744</v>
      </c>
      <c r="U4875" s="181">
        <v>26386.217876412098</v>
      </c>
      <c r="V4875" s="181">
        <v>26499.35638255853</v>
      </c>
      <c r="W4875" s="181">
        <v>26605.610716439478</v>
      </c>
      <c r="X4875" s="181">
        <v>26705.016176887049</v>
      </c>
      <c r="Y4875" s="181">
        <v>26796.839258001866</v>
      </c>
    </row>
    <row r="4876" spans="1:25" x14ac:dyDescent="0.25">
      <c r="A4876" s="178" t="s">
        <v>4109</v>
      </c>
      <c r="B4876" s="178" t="s">
        <v>886</v>
      </c>
      <c r="C4876" s="178" t="s">
        <v>560</v>
      </c>
      <c r="D4876" s="178" t="s">
        <v>4215</v>
      </c>
      <c r="E4876" s="181">
        <v>1919.5771816521535</v>
      </c>
      <c r="F4876" s="181">
        <v>1982.7829449220817</v>
      </c>
      <c r="G4876" s="181">
        <v>2051.1514272916152</v>
      </c>
      <c r="H4876" s="181">
        <v>2124.7396988248342</v>
      </c>
      <c r="I4876" s="181">
        <v>2203.1140834300395</v>
      </c>
      <c r="J4876" s="182">
        <v>2285.9369202453809</v>
      </c>
      <c r="K4876" s="181">
        <v>2372.9409454698848</v>
      </c>
      <c r="L4876" s="181">
        <v>2463.9387094538656</v>
      </c>
      <c r="M4876" s="181">
        <v>2558.7749614481795</v>
      </c>
      <c r="N4876" s="181">
        <v>2657.3399654772688</v>
      </c>
      <c r="O4876" s="181">
        <v>2759.536170729757</v>
      </c>
      <c r="P4876" s="181">
        <v>2865.3915366155084</v>
      </c>
      <c r="Q4876" s="181">
        <v>2974.947398987274</v>
      </c>
      <c r="R4876" s="181">
        <v>3088.1036460420787</v>
      </c>
      <c r="S4876" s="181">
        <v>3204.7915520214879</v>
      </c>
      <c r="T4876" s="181">
        <v>3324.8816824367282</v>
      </c>
      <c r="U4876" s="181">
        <v>3448.1680648026868</v>
      </c>
      <c r="V4876" s="181">
        <v>3574.5018630616337</v>
      </c>
      <c r="W4876" s="181">
        <v>3703.820098202093</v>
      </c>
      <c r="X4876" s="181">
        <v>3836.0096019997695</v>
      </c>
      <c r="Y4876" s="181">
        <v>3970.7497802364128</v>
      </c>
    </row>
    <row r="4877" spans="1:25" x14ac:dyDescent="0.25">
      <c r="A4877" s="178" t="s">
        <v>4109</v>
      </c>
      <c r="B4877" s="178" t="s">
        <v>886</v>
      </c>
      <c r="C4877" s="178" t="s">
        <v>755</v>
      </c>
      <c r="D4877" s="178" t="s">
        <v>4216</v>
      </c>
      <c r="E4877" s="181">
        <v>2129.4834027836887</v>
      </c>
      <c r="F4877" s="181">
        <v>2148.5763749608595</v>
      </c>
      <c r="G4877" s="181">
        <v>2171.1022911841355</v>
      </c>
      <c r="H4877" s="181">
        <v>2196.8238513136166</v>
      </c>
      <c r="I4877" s="181">
        <v>2225.0174951101421</v>
      </c>
      <c r="J4877" s="182">
        <v>2255.109456312643</v>
      </c>
      <c r="K4877" s="181">
        <v>2286.637149848968</v>
      </c>
      <c r="L4877" s="181">
        <v>2319.2478675848861</v>
      </c>
      <c r="M4877" s="181">
        <v>2352.6444514088071</v>
      </c>
      <c r="N4877" s="181">
        <v>2386.5924696125912</v>
      </c>
      <c r="O4877" s="181">
        <v>2420.8851051911292</v>
      </c>
      <c r="P4877" s="181">
        <v>2455.4381653287273</v>
      </c>
      <c r="Q4877" s="181">
        <v>2490.182977201252</v>
      </c>
      <c r="R4877" s="181">
        <v>2524.9383435221657</v>
      </c>
      <c r="S4877" s="181">
        <v>2559.5619017017011</v>
      </c>
      <c r="T4877" s="181">
        <v>2593.8746575378536</v>
      </c>
      <c r="U4877" s="181">
        <v>2627.6538693110406</v>
      </c>
      <c r="V4877" s="181">
        <v>2660.7385371764972</v>
      </c>
      <c r="W4877" s="181">
        <v>2693.0442950325287</v>
      </c>
      <c r="X4877" s="181">
        <v>2724.4587637190534</v>
      </c>
      <c r="Y4877" s="181">
        <v>2754.7361903264027</v>
      </c>
    </row>
    <row r="4878" spans="1:25" x14ac:dyDescent="0.25">
      <c r="A4878" s="178" t="s">
        <v>4109</v>
      </c>
      <c r="B4878" s="178" t="s">
        <v>886</v>
      </c>
      <c r="C4878" s="178" t="s">
        <v>240</v>
      </c>
      <c r="D4878" s="178" t="s">
        <v>241</v>
      </c>
      <c r="E4878" s="181">
        <v>11860.208513789534</v>
      </c>
      <c r="F4878" s="181">
        <v>11743.203807321821</v>
      </c>
      <c r="G4878" s="181">
        <v>11645.216322588669</v>
      </c>
      <c r="H4878" s="181">
        <v>11563.991854168196</v>
      </c>
      <c r="I4878" s="181">
        <v>11494.897256735878</v>
      </c>
      <c r="J4878" s="182">
        <v>11434.372247826834</v>
      </c>
      <c r="K4878" s="181">
        <v>11379.651673047156</v>
      </c>
      <c r="L4878" s="181">
        <v>11328.69620678084</v>
      </c>
      <c r="M4878" s="181">
        <v>11279.873123659174</v>
      </c>
      <c r="N4878" s="181">
        <v>11231.958674365525</v>
      </c>
      <c r="O4878" s="181">
        <v>11183.943143266308</v>
      </c>
      <c r="P4878" s="181">
        <v>11135.445734825606</v>
      </c>
      <c r="Q4878" s="181">
        <v>11086.183195483589</v>
      </c>
      <c r="R4878" s="181">
        <v>11035.40243715348</v>
      </c>
      <c r="S4878" s="181">
        <v>10982.57374437973</v>
      </c>
      <c r="T4878" s="181">
        <v>10927.054815186655</v>
      </c>
      <c r="U4878" s="181">
        <v>10868.073218548474</v>
      </c>
      <c r="V4878" s="181">
        <v>10805.168593756294</v>
      </c>
      <c r="W4878" s="181">
        <v>10738.226163173438</v>
      </c>
      <c r="X4878" s="181">
        <v>10667.037266782578</v>
      </c>
      <c r="Y4878" s="181">
        <v>10590.903266533289</v>
      </c>
    </row>
    <row r="4879" spans="1:25" x14ac:dyDescent="0.25">
      <c r="A4879" s="178" t="s">
        <v>4109</v>
      </c>
      <c r="B4879" s="178" t="s">
        <v>891</v>
      </c>
      <c r="C4879" s="178" t="s">
        <v>218</v>
      </c>
      <c r="D4879" s="178" t="s">
        <v>4217</v>
      </c>
      <c r="E4879" s="181">
        <v>4807.3390691394652</v>
      </c>
      <c r="F4879" s="181">
        <v>4895.7556636533318</v>
      </c>
      <c r="G4879" s="181">
        <v>4982.0963967407934</v>
      </c>
      <c r="H4879" s="181">
        <v>5068.3971542194076</v>
      </c>
      <c r="I4879" s="181">
        <v>5154.8181695892399</v>
      </c>
      <c r="J4879" s="182">
        <v>5241.3882373194956</v>
      </c>
      <c r="K4879" s="181">
        <v>5328.0525868084642</v>
      </c>
      <c r="L4879" s="181">
        <v>5414.7097502828319</v>
      </c>
      <c r="M4879" s="181">
        <v>5501.1996372851108</v>
      </c>
      <c r="N4879" s="181">
        <v>5587.3302576013411</v>
      </c>
      <c r="O4879" s="181">
        <v>5672.9369288659209</v>
      </c>
      <c r="P4879" s="181">
        <v>5758.0922724004449</v>
      </c>
      <c r="Q4879" s="181">
        <v>5842.8680546066571</v>
      </c>
      <c r="R4879" s="181">
        <v>5927.0474694825789</v>
      </c>
      <c r="S4879" s="181">
        <v>6010.4815687066139</v>
      </c>
      <c r="T4879" s="181">
        <v>6092.9733104312609</v>
      </c>
      <c r="U4879" s="181">
        <v>6174.4252186621652</v>
      </c>
      <c r="V4879" s="181">
        <v>6254.8476161160997</v>
      </c>
      <c r="W4879" s="181">
        <v>6334.2073080073915</v>
      </c>
      <c r="X4879" s="181">
        <v>6412.4173522162091</v>
      </c>
      <c r="Y4879" s="181">
        <v>6489.118497576038</v>
      </c>
    </row>
    <row r="4880" spans="1:25" x14ac:dyDescent="0.25">
      <c r="A4880" s="178" t="s">
        <v>4109</v>
      </c>
      <c r="B4880" s="178" t="s">
        <v>891</v>
      </c>
      <c r="C4880" s="178" t="s">
        <v>244</v>
      </c>
      <c r="D4880" s="178" t="s">
        <v>4218</v>
      </c>
      <c r="E4880" s="181">
        <v>3093.039118503692</v>
      </c>
      <c r="F4880" s="181">
        <v>3076.8902427694147</v>
      </c>
      <c r="G4880" s="181">
        <v>3058.5529783470793</v>
      </c>
      <c r="H4880" s="181">
        <v>3039.3879070369417</v>
      </c>
      <c r="I4880" s="181">
        <v>3019.5376911377789</v>
      </c>
      <c r="J4880" s="182">
        <v>2999.0592489818159</v>
      </c>
      <c r="K4880" s="181">
        <v>2977.9597953347766</v>
      </c>
      <c r="L4880" s="181">
        <v>2956.2225187306394</v>
      </c>
      <c r="M4880" s="181">
        <v>2933.8030548409793</v>
      </c>
      <c r="N4880" s="181">
        <v>2910.6467788730906</v>
      </c>
      <c r="O4880" s="181">
        <v>2886.7204517831669</v>
      </c>
      <c r="P4880" s="181">
        <v>2862.1145115589547</v>
      </c>
      <c r="Q4880" s="181">
        <v>2836.9133839150622</v>
      </c>
      <c r="R4880" s="181">
        <v>2811.0593452547823</v>
      </c>
      <c r="S4880" s="181">
        <v>2784.5337751655129</v>
      </c>
      <c r="T4880" s="181">
        <v>2757.3005515098835</v>
      </c>
      <c r="U4880" s="181">
        <v>2729.3735502713189</v>
      </c>
      <c r="V4880" s="181">
        <v>2700.814700294487</v>
      </c>
      <c r="W4880" s="181">
        <v>2671.664622788514</v>
      </c>
      <c r="X4880" s="181">
        <v>2641.9406610921214</v>
      </c>
      <c r="Y4880" s="181">
        <v>2611.5515012478354</v>
      </c>
    </row>
    <row r="4881" spans="1:25" x14ac:dyDescent="0.25">
      <c r="A4881" s="178" t="s">
        <v>4109</v>
      </c>
      <c r="B4881" s="178" t="s">
        <v>891</v>
      </c>
      <c r="C4881" s="178" t="s">
        <v>240</v>
      </c>
      <c r="D4881" s="178" t="s">
        <v>241</v>
      </c>
      <c r="E4881" s="181">
        <v>898.20801671395327</v>
      </c>
      <c r="F4881" s="181">
        <v>893.5184382476898</v>
      </c>
      <c r="G4881" s="181">
        <v>888.19335916601517</v>
      </c>
      <c r="H4881" s="181">
        <v>882.62788778588344</v>
      </c>
      <c r="I4881" s="181">
        <v>876.86345275256383</v>
      </c>
      <c r="J4881" s="182">
        <v>870.91658295571585</v>
      </c>
      <c r="K4881" s="181">
        <v>864.78937353871265</v>
      </c>
      <c r="L4881" s="181">
        <v>858.47694250912718</v>
      </c>
      <c r="M4881" s="181">
        <v>851.96640661721028</v>
      </c>
      <c r="N4881" s="181">
        <v>845.24190300936073</v>
      </c>
      <c r="O4881" s="181">
        <v>838.2937791805598</v>
      </c>
      <c r="P4881" s="181">
        <v>831.14829801417125</v>
      </c>
      <c r="Q4881" s="181">
        <v>823.82997644993395</v>
      </c>
      <c r="R4881" s="181">
        <v>816.32205175212744</v>
      </c>
      <c r="S4881" s="181">
        <v>808.61911661640397</v>
      </c>
      <c r="T4881" s="181">
        <v>800.71068129720129</v>
      </c>
      <c r="U4881" s="181">
        <v>792.60077533280673</v>
      </c>
      <c r="V4881" s="181">
        <v>784.30738264861384</v>
      </c>
      <c r="W4881" s="181">
        <v>775.84229950528652</v>
      </c>
      <c r="X4881" s="181">
        <v>767.21056234927107</v>
      </c>
      <c r="Y4881" s="181">
        <v>758.3856539185806</v>
      </c>
    </row>
    <row r="4882" spans="1:25" x14ac:dyDescent="0.25">
      <c r="A4882" s="178" t="s">
        <v>4109</v>
      </c>
      <c r="B4882" s="178" t="s">
        <v>893</v>
      </c>
      <c r="C4882" s="178" t="s">
        <v>218</v>
      </c>
      <c r="D4882" s="178" t="s">
        <v>4219</v>
      </c>
      <c r="E4882" s="181">
        <v>26049.021423408874</v>
      </c>
      <c r="F4882" s="181">
        <v>26269.313398931488</v>
      </c>
      <c r="G4882" s="181">
        <v>26483.881604718426</v>
      </c>
      <c r="H4882" s="181">
        <v>26698.730153707274</v>
      </c>
      <c r="I4882" s="181">
        <v>26910.719534517284</v>
      </c>
      <c r="J4882" s="182">
        <v>27116.805850080909</v>
      </c>
      <c r="K4882" s="181">
        <v>27314.542490903641</v>
      </c>
      <c r="L4882" s="181">
        <v>27502.178870677089</v>
      </c>
      <c r="M4882" s="181">
        <v>27678.185753761707</v>
      </c>
      <c r="N4882" s="181">
        <v>27841.246076559648</v>
      </c>
      <c r="O4882" s="181">
        <v>27990.065344108523</v>
      </c>
      <c r="P4882" s="181">
        <v>28124.893117654698</v>
      </c>
      <c r="Q4882" s="181">
        <v>28246.056759552823</v>
      </c>
      <c r="R4882" s="181">
        <v>28352.401256705365</v>
      </c>
      <c r="S4882" s="181">
        <v>28443.240706299006</v>
      </c>
      <c r="T4882" s="181">
        <v>28517.485255560929</v>
      </c>
      <c r="U4882" s="181">
        <v>28574.358836506595</v>
      </c>
      <c r="V4882" s="181">
        <v>28613.663279660992</v>
      </c>
      <c r="W4882" s="181">
        <v>28635.083746640659</v>
      </c>
      <c r="X4882" s="181">
        <v>28638.147509317711</v>
      </c>
      <c r="Y4882" s="181">
        <v>28621.099229369338</v>
      </c>
    </row>
    <row r="4883" spans="1:25" x14ac:dyDescent="0.25">
      <c r="A4883" s="178" t="s">
        <v>4109</v>
      </c>
      <c r="B4883" s="178" t="s">
        <v>893</v>
      </c>
      <c r="C4883" s="178" t="s">
        <v>560</v>
      </c>
      <c r="D4883" s="178" t="s">
        <v>4220</v>
      </c>
      <c r="E4883" s="181">
        <v>3020.3233841656916</v>
      </c>
      <c r="F4883" s="181">
        <v>3041.8177520058712</v>
      </c>
      <c r="G4883" s="181">
        <v>3062.5877579553007</v>
      </c>
      <c r="H4883" s="181">
        <v>3083.3295600631914</v>
      </c>
      <c r="I4883" s="181">
        <v>3103.6810658277582</v>
      </c>
      <c r="J4883" s="182">
        <v>3123.2931205180598</v>
      </c>
      <c r="K4883" s="181">
        <v>3141.8871331502346</v>
      </c>
      <c r="L4883" s="181">
        <v>3159.2659558504611</v>
      </c>
      <c r="M4883" s="181">
        <v>3175.2588928707269</v>
      </c>
      <c r="N4883" s="181">
        <v>3189.7204767409053</v>
      </c>
      <c r="O4883" s="181">
        <v>3202.5086100242456</v>
      </c>
      <c r="P4883" s="181">
        <v>3213.6583965435261</v>
      </c>
      <c r="Q4883" s="181">
        <v>3223.2136491365545</v>
      </c>
      <c r="R4883" s="181">
        <v>3231.0490329662102</v>
      </c>
      <c r="S4883" s="181">
        <v>3237.0932851765033</v>
      </c>
      <c r="T4883" s="181">
        <v>3241.229627880361</v>
      </c>
      <c r="U4883" s="181">
        <v>3243.3775395186181</v>
      </c>
      <c r="V4883" s="181">
        <v>3243.5224548416518</v>
      </c>
      <c r="W4883" s="181">
        <v>3241.636699540491</v>
      </c>
      <c r="X4883" s="181">
        <v>3237.6749174547713</v>
      </c>
      <c r="Y4883" s="181">
        <v>3231.4472027500447</v>
      </c>
    </row>
    <row r="4884" spans="1:25" x14ac:dyDescent="0.25">
      <c r="A4884" s="178" t="s">
        <v>4109</v>
      </c>
      <c r="B4884" s="178" t="s">
        <v>893</v>
      </c>
      <c r="C4884" s="178" t="s">
        <v>512</v>
      </c>
      <c r="D4884" s="178" t="s">
        <v>4221</v>
      </c>
      <c r="E4884" s="181">
        <v>3228.2368474813284</v>
      </c>
      <c r="F4884" s="181">
        <v>3200.8630166532303</v>
      </c>
      <c r="G4884" s="181">
        <v>3172.8123983043888</v>
      </c>
      <c r="H4884" s="181">
        <v>3144.8341840381477</v>
      </c>
      <c r="I4884" s="181">
        <v>3116.5697075660187</v>
      </c>
      <c r="J4884" s="182">
        <v>3087.6954383763641</v>
      </c>
      <c r="K4884" s="181">
        <v>3057.9772108134753</v>
      </c>
      <c r="L4884" s="181">
        <v>3027.2745211629585</v>
      </c>
      <c r="M4884" s="181">
        <v>2995.4819874954765</v>
      </c>
      <c r="N4884" s="181">
        <v>2962.5258673471822</v>
      </c>
      <c r="O4884" s="181">
        <v>2928.3419160099638</v>
      </c>
      <c r="P4884" s="181">
        <v>2893.031362615016</v>
      </c>
      <c r="Q4884" s="181">
        <v>2856.6989684933933</v>
      </c>
      <c r="R4884" s="181">
        <v>2819.2973719654724</v>
      </c>
      <c r="S4884" s="181">
        <v>2780.8304221471026</v>
      </c>
      <c r="T4884" s="181">
        <v>2741.2651472357879</v>
      </c>
      <c r="U4884" s="181">
        <v>2700.6027309113515</v>
      </c>
      <c r="V4884" s="181">
        <v>2658.9003413129008</v>
      </c>
      <c r="W4884" s="181">
        <v>2616.2030320136741</v>
      </c>
      <c r="X4884" s="181">
        <v>2572.5409592154315</v>
      </c>
      <c r="Y4884" s="181">
        <v>2527.8312314737755</v>
      </c>
    </row>
    <row r="4885" spans="1:25" x14ac:dyDescent="0.25">
      <c r="A4885" s="178" t="s">
        <v>4109</v>
      </c>
      <c r="B4885" s="178" t="s">
        <v>893</v>
      </c>
      <c r="C4885" s="178" t="s">
        <v>797</v>
      </c>
      <c r="D4885" s="178" t="s">
        <v>4222</v>
      </c>
      <c r="E4885" s="181">
        <v>2397.5972062349547</v>
      </c>
      <c r="F4885" s="181">
        <v>2431.322400215412</v>
      </c>
      <c r="G4885" s="181">
        <v>2464.8158943602039</v>
      </c>
      <c r="H4885" s="181">
        <v>2498.633006687573</v>
      </c>
      <c r="I4885" s="181">
        <v>2532.4809977304958</v>
      </c>
      <c r="J4885" s="182">
        <v>2566.0696233630183</v>
      </c>
      <c r="K4885" s="181">
        <v>2599.1590327063877</v>
      </c>
      <c r="L4885" s="181">
        <v>2631.5707069739528</v>
      </c>
      <c r="M4885" s="181">
        <v>2663.143566742232</v>
      </c>
      <c r="N4885" s="181">
        <v>2693.733623137623</v>
      </c>
      <c r="O4885" s="181">
        <v>2723.1960548804391</v>
      </c>
      <c r="P4885" s="181">
        <v>2751.5340793286205</v>
      </c>
      <c r="Q4885" s="181">
        <v>2778.7588670967707</v>
      </c>
      <c r="R4885" s="181">
        <v>2804.7354211406277</v>
      </c>
      <c r="S4885" s="181">
        <v>2829.3726287942532</v>
      </c>
      <c r="T4885" s="181">
        <v>2852.5371918405672</v>
      </c>
      <c r="U4885" s="181">
        <v>2874.124671842912</v>
      </c>
      <c r="V4885" s="181">
        <v>2894.0870450142256</v>
      </c>
      <c r="W4885" s="181">
        <v>2912.3636591257341</v>
      </c>
      <c r="X4885" s="181">
        <v>2928.8766786027586</v>
      </c>
      <c r="Y4885" s="181">
        <v>2943.4149554231335</v>
      </c>
    </row>
    <row r="4886" spans="1:25" x14ac:dyDescent="0.25">
      <c r="A4886" s="178" t="s">
        <v>4109</v>
      </c>
      <c r="B4886" s="178" t="s">
        <v>893</v>
      </c>
      <c r="C4886" s="178" t="s">
        <v>741</v>
      </c>
      <c r="D4886" s="178" t="s">
        <v>4223</v>
      </c>
      <c r="E4886" s="181">
        <v>16354.16876080315</v>
      </c>
      <c r="F4886" s="181">
        <v>16437.568699381904</v>
      </c>
      <c r="G4886" s="181">
        <v>16516.66247790086</v>
      </c>
      <c r="H4886" s="181">
        <v>16595.221723636165</v>
      </c>
      <c r="I4886" s="181">
        <v>16671.303598434959</v>
      </c>
      <c r="J4886" s="182">
        <v>16743.050193547602</v>
      </c>
      <c r="K4886" s="181">
        <v>16808.996054279069</v>
      </c>
      <c r="L4886" s="181">
        <v>16868.122412514971</v>
      </c>
      <c r="M4886" s="181">
        <v>16919.559750119202</v>
      </c>
      <c r="N4886" s="181">
        <v>16962.579837443409</v>
      </c>
      <c r="O4886" s="181">
        <v>16996.478347016979</v>
      </c>
      <c r="P4886" s="181">
        <v>17021.495360241111</v>
      </c>
      <c r="Q4886" s="181">
        <v>17037.915288993532</v>
      </c>
      <c r="R4886" s="181">
        <v>17045.128154772527</v>
      </c>
      <c r="S4886" s="181">
        <v>17042.813752258069</v>
      </c>
      <c r="T4886" s="181">
        <v>17030.415512068412</v>
      </c>
      <c r="U4886" s="181">
        <v>17007.571672541588</v>
      </c>
      <c r="V4886" s="181">
        <v>16974.268780492952</v>
      </c>
      <c r="W4886" s="181">
        <v>16930.425275992453</v>
      </c>
      <c r="X4886" s="181">
        <v>16875.868340779667</v>
      </c>
      <c r="Y4886" s="181">
        <v>16809.674862091393</v>
      </c>
    </row>
    <row r="4887" spans="1:25" x14ac:dyDescent="0.25">
      <c r="A4887" s="178" t="s">
        <v>4109</v>
      </c>
      <c r="B4887" s="178" t="s">
        <v>893</v>
      </c>
      <c r="C4887" s="178" t="s">
        <v>240</v>
      </c>
      <c r="D4887" s="178" t="s">
        <v>241</v>
      </c>
      <c r="E4887" s="181">
        <v>13309.504288249285</v>
      </c>
      <c r="F4887" s="181">
        <v>13583.463201820116</v>
      </c>
      <c r="G4887" s="181">
        <v>13872.904359593123</v>
      </c>
      <c r="H4887" s="181">
        <v>14181.7569257331</v>
      </c>
      <c r="I4887" s="181">
        <v>14509.23239731751</v>
      </c>
      <c r="J4887" s="182">
        <v>14854.531125163834</v>
      </c>
      <c r="K4887" s="181">
        <v>15217.107391547426</v>
      </c>
      <c r="L4887" s="181">
        <v>15596.735816717721</v>
      </c>
      <c r="M4887" s="181">
        <v>15993.257867324854</v>
      </c>
      <c r="N4887" s="181">
        <v>16406.576596384559</v>
      </c>
      <c r="O4887" s="181">
        <v>16836.54379667552</v>
      </c>
      <c r="P4887" s="181">
        <v>17283.885506149796</v>
      </c>
      <c r="Q4887" s="181">
        <v>17749.375866734968</v>
      </c>
      <c r="R4887" s="181">
        <v>18232.840109597328</v>
      </c>
      <c r="S4887" s="181">
        <v>18734.32569838651</v>
      </c>
      <c r="T4887" s="181">
        <v>19253.539268932331</v>
      </c>
      <c r="U4887" s="181">
        <v>19790.299668129017</v>
      </c>
      <c r="V4887" s="181">
        <v>20344.741115411362</v>
      </c>
      <c r="W4887" s="181">
        <v>20916.850625098083</v>
      </c>
      <c r="X4887" s="181">
        <v>21506.418877893622</v>
      </c>
      <c r="Y4887" s="181">
        <v>22112.146203617802</v>
      </c>
    </row>
    <row r="4888" spans="1:25" x14ac:dyDescent="0.25">
      <c r="A4888" s="178" t="s">
        <v>4109</v>
      </c>
      <c r="B4888" s="178" t="s">
        <v>896</v>
      </c>
      <c r="C4888" s="178" t="s">
        <v>218</v>
      </c>
      <c r="D4888" s="178" t="s">
        <v>4224</v>
      </c>
      <c r="E4888" s="181">
        <v>6334.123401305259</v>
      </c>
      <c r="F4888" s="181">
        <v>6382.8903055586625</v>
      </c>
      <c r="G4888" s="181">
        <v>6436.3276236958081</v>
      </c>
      <c r="H4888" s="181">
        <v>6495.2580729635565</v>
      </c>
      <c r="I4888" s="181">
        <v>6558.2425610020346</v>
      </c>
      <c r="J4888" s="182">
        <v>6624.0461520781582</v>
      </c>
      <c r="K4888" s="181">
        <v>6691.6252810889346</v>
      </c>
      <c r="L4888" s="181">
        <v>6760.2640528851671</v>
      </c>
      <c r="M4888" s="181">
        <v>6829.3669728190334</v>
      </c>
      <c r="N4888" s="181">
        <v>6898.4737816334709</v>
      </c>
      <c r="O4888" s="181">
        <v>6967.190003555057</v>
      </c>
      <c r="P4888" s="181">
        <v>7035.5358056728492</v>
      </c>
      <c r="Q4888" s="181">
        <v>7103.582054684578</v>
      </c>
      <c r="R4888" s="181">
        <v>7171.0814687972734</v>
      </c>
      <c r="S4888" s="181">
        <v>7237.9872890677252</v>
      </c>
      <c r="T4888" s="181">
        <v>7304.3678427692612</v>
      </c>
      <c r="U4888" s="181">
        <v>7369.6354803209197</v>
      </c>
      <c r="V4888" s="181">
        <v>7433.1308346279002</v>
      </c>
      <c r="W4888" s="181">
        <v>7494.892215060856</v>
      </c>
      <c r="X4888" s="181">
        <v>7554.9548258508521</v>
      </c>
      <c r="Y4888" s="181">
        <v>7613.1749963550292</v>
      </c>
    </row>
    <row r="4889" spans="1:25" x14ac:dyDescent="0.25">
      <c r="A4889" s="178" t="s">
        <v>4109</v>
      </c>
      <c r="B4889" s="178" t="s">
        <v>896</v>
      </c>
      <c r="C4889" s="178" t="s">
        <v>240</v>
      </c>
      <c r="D4889" s="178" t="s">
        <v>241</v>
      </c>
      <c r="E4889" s="181">
        <v>5738.0424131625123</v>
      </c>
      <c r="F4889" s="181">
        <v>5778.4339725766322</v>
      </c>
      <c r="G4889" s="181">
        <v>5823.5084147087528</v>
      </c>
      <c r="H4889" s="181">
        <v>5874.0185474347927</v>
      </c>
      <c r="I4889" s="181">
        <v>5928.6738001539652</v>
      </c>
      <c r="J4889" s="182">
        <v>5986.3725523560652</v>
      </c>
      <c r="K4889" s="181">
        <v>6046.1892419731839</v>
      </c>
      <c r="L4889" s="181">
        <v>6107.4964103073326</v>
      </c>
      <c r="M4889" s="181">
        <v>6169.7765686379498</v>
      </c>
      <c r="N4889" s="181">
        <v>6232.635055406814</v>
      </c>
      <c r="O4889" s="181">
        <v>6295.7368870654464</v>
      </c>
      <c r="P4889" s="181">
        <v>6359.1217719128981</v>
      </c>
      <c r="Q4889" s="181">
        <v>6422.8753679939018</v>
      </c>
      <c r="R4889" s="181">
        <v>6486.7957557544723</v>
      </c>
      <c r="S4889" s="181">
        <v>6550.8621575491343</v>
      </c>
      <c r="T4889" s="181">
        <v>6615.1579300995418</v>
      </c>
      <c r="U4889" s="181">
        <v>6679.1720879288123</v>
      </c>
      <c r="V4889" s="181">
        <v>6742.32685348416</v>
      </c>
      <c r="W4889" s="181">
        <v>6804.6753704704279</v>
      </c>
      <c r="X4889" s="181">
        <v>6866.2674668411728</v>
      </c>
      <c r="Y4889" s="181">
        <v>6926.9897406058408</v>
      </c>
    </row>
    <row r="4890" spans="1:25" x14ac:dyDescent="0.25">
      <c r="A4890" s="178" t="s">
        <v>4109</v>
      </c>
      <c r="B4890" s="178" t="s">
        <v>898</v>
      </c>
      <c r="C4890" s="178" t="s">
        <v>218</v>
      </c>
      <c r="D4890" s="178" t="s">
        <v>4225</v>
      </c>
      <c r="E4890" s="181">
        <v>5413.3160560617553</v>
      </c>
      <c r="F4890" s="181">
        <v>5667.9944298728142</v>
      </c>
      <c r="G4890" s="181">
        <v>5938.4180296304376</v>
      </c>
      <c r="H4890" s="181">
        <v>6225.4022751304528</v>
      </c>
      <c r="I4890" s="181">
        <v>6527.9399329911184</v>
      </c>
      <c r="J4890" s="182">
        <v>6845.1181979040293</v>
      </c>
      <c r="K4890" s="181">
        <v>7176.1123839682614</v>
      </c>
      <c r="L4890" s="181">
        <v>7520.2603510296567</v>
      </c>
      <c r="M4890" s="181">
        <v>7876.9129609963747</v>
      </c>
      <c r="N4890" s="181">
        <v>8245.4781314468928</v>
      </c>
      <c r="O4890" s="181">
        <v>8625.3805219017358</v>
      </c>
      <c r="P4890" s="181">
        <v>9016.4607923406493</v>
      </c>
      <c r="Q4890" s="181">
        <v>9418.5780444380762</v>
      </c>
      <c r="R4890" s="181">
        <v>9831.1202038720567</v>
      </c>
      <c r="S4890" s="181">
        <v>10253.660479856129</v>
      </c>
      <c r="T4890" s="181">
        <v>10685.90582993809</v>
      </c>
      <c r="U4890" s="181">
        <v>11127.137588952006</v>
      </c>
      <c r="V4890" s="181">
        <v>11576.423958765408</v>
      </c>
      <c r="W4890" s="181">
        <v>12033.181692011529</v>
      </c>
      <c r="X4890" s="181">
        <v>12496.785235810043</v>
      </c>
      <c r="Y4890" s="181">
        <v>12966.310096868496</v>
      </c>
    </row>
    <row r="4891" spans="1:25" x14ac:dyDescent="0.25">
      <c r="A4891" s="178" t="s">
        <v>4109</v>
      </c>
      <c r="B4891" s="178" t="s">
        <v>898</v>
      </c>
      <c r="C4891" s="178" t="s">
        <v>240</v>
      </c>
      <c r="D4891" s="178" t="s">
        <v>241</v>
      </c>
      <c r="E4891" s="181">
        <v>21667.469739670611</v>
      </c>
      <c r="F4891" s="181">
        <v>21500.484921705272</v>
      </c>
      <c r="G4891" s="181">
        <v>21348.319069737474</v>
      </c>
      <c r="H4891" s="181">
        <v>21209.697311212851</v>
      </c>
      <c r="I4891" s="181">
        <v>21077.41684541621</v>
      </c>
      <c r="J4891" s="182">
        <v>20945.774512702214</v>
      </c>
      <c r="K4891" s="181">
        <v>20810.331271863335</v>
      </c>
      <c r="L4891" s="181">
        <v>20667.929944112566</v>
      </c>
      <c r="M4891" s="181">
        <v>20516.087678250431</v>
      </c>
      <c r="N4891" s="181">
        <v>20353.016827027106</v>
      </c>
      <c r="O4891" s="181">
        <v>20177.423586621771</v>
      </c>
      <c r="P4891" s="181">
        <v>19989.323592311797</v>
      </c>
      <c r="Q4891" s="181">
        <v>19788.913290225177</v>
      </c>
      <c r="R4891" s="181">
        <v>19575.563296593027</v>
      </c>
      <c r="S4891" s="181">
        <v>19349.28421491398</v>
      </c>
      <c r="T4891" s="181">
        <v>19110.501095331892</v>
      </c>
      <c r="U4891" s="181">
        <v>18859.014903138344</v>
      </c>
      <c r="V4891" s="181">
        <v>18594.514101807337</v>
      </c>
      <c r="W4891" s="181">
        <v>18317.483214490581</v>
      </c>
      <c r="X4891" s="181">
        <v>18028.458863724594</v>
      </c>
      <c r="Y4891" s="181">
        <v>17727.672564812692</v>
      </c>
    </row>
    <row r="4892" spans="1:25" x14ac:dyDescent="0.25">
      <c r="A4892" s="178" t="s">
        <v>4109</v>
      </c>
      <c r="B4892" s="178" t="s">
        <v>901</v>
      </c>
      <c r="C4892" s="178" t="s">
        <v>565</v>
      </c>
      <c r="D4892" s="178" t="s">
        <v>566</v>
      </c>
      <c r="E4892" s="181">
        <v>5813.0280628840337</v>
      </c>
      <c r="F4892" s="181">
        <v>5999.5276209336571</v>
      </c>
      <c r="G4892" s="181">
        <v>6154.6525048344565</v>
      </c>
      <c r="H4892" s="181">
        <v>6287.70956908061</v>
      </c>
      <c r="I4892" s="181">
        <v>6404.0844601487042</v>
      </c>
      <c r="J4892" s="182">
        <v>6507.8843262715682</v>
      </c>
      <c r="K4892" s="181">
        <v>6602.2406789379183</v>
      </c>
      <c r="L4892" s="181">
        <v>6689.5207498882264</v>
      </c>
      <c r="M4892" s="181">
        <v>6771.4964571587898</v>
      </c>
      <c r="N4892" s="181">
        <v>6849.4091402575068</v>
      </c>
      <c r="O4892" s="181">
        <v>6924.2045709550512</v>
      </c>
      <c r="P4892" s="181">
        <v>6996.8083164192849</v>
      </c>
      <c r="Q4892" s="181">
        <v>7067.8836588728027</v>
      </c>
      <c r="R4892" s="181">
        <v>7137.5100937157595</v>
      </c>
      <c r="S4892" s="181">
        <v>7205.7287565559718</v>
      </c>
      <c r="T4892" s="181">
        <v>7272.1701621828288</v>
      </c>
      <c r="U4892" s="181">
        <v>7336.7150608493421</v>
      </c>
      <c r="V4892" s="181">
        <v>7399.6108668826018</v>
      </c>
      <c r="W4892" s="181">
        <v>7460.8056175116399</v>
      </c>
      <c r="X4892" s="181">
        <v>7520.1166250356009</v>
      </c>
      <c r="Y4892" s="181">
        <v>7576.7416573202345</v>
      </c>
    </row>
    <row r="4893" spans="1:25" x14ac:dyDescent="0.25">
      <c r="A4893" s="178" t="s">
        <v>4109</v>
      </c>
      <c r="B4893" s="178" t="s">
        <v>904</v>
      </c>
      <c r="C4893" s="178" t="s">
        <v>218</v>
      </c>
      <c r="D4893" s="178" t="s">
        <v>4226</v>
      </c>
      <c r="E4893" s="181">
        <v>3630.0944834189122</v>
      </c>
      <c r="F4893" s="181">
        <v>3730.307511602588</v>
      </c>
      <c r="G4893" s="181">
        <v>3824.8129238706092</v>
      </c>
      <c r="H4893" s="181">
        <v>3916.6447109990527</v>
      </c>
      <c r="I4893" s="181">
        <v>4006.9058355450393</v>
      </c>
      <c r="J4893" s="182">
        <v>4096.3603673314828</v>
      </c>
      <c r="K4893" s="181">
        <v>4185.4734097408482</v>
      </c>
      <c r="L4893" s="181">
        <v>4274.6255524679855</v>
      </c>
      <c r="M4893" s="181">
        <v>4364.0411077454937</v>
      </c>
      <c r="N4893" s="181">
        <v>4453.9337371392648</v>
      </c>
      <c r="O4893" s="181">
        <v>4544.3940710383004</v>
      </c>
      <c r="P4893" s="181">
        <v>4635.6532275250174</v>
      </c>
      <c r="Q4893" s="181">
        <v>4727.8747970033364</v>
      </c>
      <c r="R4893" s="181">
        <v>4820.9533756355186</v>
      </c>
      <c r="S4893" s="181">
        <v>4914.949820253004</v>
      </c>
      <c r="T4893" s="181">
        <v>5010.1055897043952</v>
      </c>
      <c r="U4893" s="181">
        <v>5105.7964641326662</v>
      </c>
      <c r="V4893" s="181">
        <v>5201.1866006185428</v>
      </c>
      <c r="W4893" s="181">
        <v>5296.2538666450273</v>
      </c>
      <c r="X4893" s="181">
        <v>5391.0235682816337</v>
      </c>
      <c r="Y4893" s="181">
        <v>5485.4867596753575</v>
      </c>
    </row>
    <row r="4894" spans="1:25" x14ac:dyDescent="0.25">
      <c r="A4894" s="178" t="s">
        <v>4109</v>
      </c>
      <c r="B4894" s="178" t="s">
        <v>904</v>
      </c>
      <c r="C4894" s="178" t="s">
        <v>528</v>
      </c>
      <c r="D4894" s="178" t="s">
        <v>4227</v>
      </c>
      <c r="E4894" s="181">
        <v>2450.5936406147298</v>
      </c>
      <c r="F4894" s="181">
        <v>2519.2206796425357</v>
      </c>
      <c r="G4894" s="181">
        <v>2584.0444539061573</v>
      </c>
      <c r="H4894" s="181">
        <v>2647.1110715967261</v>
      </c>
      <c r="I4894" s="181">
        <v>2709.1642007937489</v>
      </c>
      <c r="J4894" s="182">
        <v>2770.7194413156199</v>
      </c>
      <c r="K4894" s="181">
        <v>2832.0908978909411</v>
      </c>
      <c r="L4894" s="181">
        <v>2893.5359542792307</v>
      </c>
      <c r="M4894" s="181">
        <v>2955.2065665154951</v>
      </c>
      <c r="N4894" s="181">
        <v>3017.2477109143992</v>
      </c>
      <c r="O4894" s="181">
        <v>3079.7212104138075</v>
      </c>
      <c r="P4894" s="181">
        <v>3142.7842283668629</v>
      </c>
      <c r="Q4894" s="181">
        <v>3206.5483725273639</v>
      </c>
      <c r="R4894" s="181">
        <v>3270.9429146046959</v>
      </c>
      <c r="S4894" s="181">
        <v>3336.0098651087865</v>
      </c>
      <c r="T4894" s="181">
        <v>3401.9139297455004</v>
      </c>
      <c r="U4894" s="181">
        <v>3468.2320362746386</v>
      </c>
      <c r="V4894" s="181">
        <v>3534.3966505417488</v>
      </c>
      <c r="W4894" s="181">
        <v>3600.3925188276003</v>
      </c>
      <c r="X4894" s="181">
        <v>3666.2366251664794</v>
      </c>
      <c r="Y4894" s="181">
        <v>3731.922677582304</v>
      </c>
    </row>
    <row r="4895" spans="1:25" x14ac:dyDescent="0.25">
      <c r="A4895" s="178" t="s">
        <v>4109</v>
      </c>
      <c r="B4895" s="178" t="s">
        <v>904</v>
      </c>
      <c r="C4895" s="178" t="s">
        <v>240</v>
      </c>
      <c r="D4895" s="178" t="s">
        <v>241</v>
      </c>
      <c r="E4895" s="181">
        <v>8148.6309303995613</v>
      </c>
      <c r="F4895" s="181">
        <v>8209.124417759911</v>
      </c>
      <c r="G4895" s="181">
        <v>8252.4388110389009</v>
      </c>
      <c r="H4895" s="181">
        <v>8285.9304777880461</v>
      </c>
      <c r="I4895" s="181">
        <v>8312.4104353033326</v>
      </c>
      <c r="J4895" s="182">
        <v>8333.8013000230403</v>
      </c>
      <c r="K4895" s="181">
        <v>8351.2944836501465</v>
      </c>
      <c r="L4895" s="181">
        <v>8365.8346016439027</v>
      </c>
      <c r="M4895" s="181">
        <v>8378.0020142898229</v>
      </c>
      <c r="N4895" s="181">
        <v>8388.319155655081</v>
      </c>
      <c r="O4895" s="181">
        <v>8397.046862950212</v>
      </c>
      <c r="P4895" s="181">
        <v>8404.6854204186984</v>
      </c>
      <c r="Q4895" s="181">
        <v>8411.5814626411775</v>
      </c>
      <c r="R4895" s="181">
        <v>8417.5892850962518</v>
      </c>
      <c r="S4895" s="181">
        <v>8422.8615063190227</v>
      </c>
      <c r="T4895" s="181">
        <v>8427.8461294310473</v>
      </c>
      <c r="U4895" s="181">
        <v>8431.5313851026622</v>
      </c>
      <c r="V4895" s="181">
        <v>8432.6380674941338</v>
      </c>
      <c r="W4895" s="181">
        <v>8431.2783465730499</v>
      </c>
      <c r="X4895" s="181">
        <v>8427.6354858141076</v>
      </c>
      <c r="Y4895" s="181">
        <v>8421.8318207678694</v>
      </c>
    </row>
    <row r="4896" spans="1:25" x14ac:dyDescent="0.25">
      <c r="A4896" s="178" t="s">
        <v>4109</v>
      </c>
      <c r="B4896" s="178" t="s">
        <v>907</v>
      </c>
      <c r="C4896" s="178" t="s">
        <v>218</v>
      </c>
      <c r="D4896" s="178" t="s">
        <v>4228</v>
      </c>
      <c r="E4896" s="181">
        <v>2745.3855389825353</v>
      </c>
      <c r="F4896" s="181">
        <v>2777.2748002636313</v>
      </c>
      <c r="G4896" s="181">
        <v>2806.3259709324971</v>
      </c>
      <c r="H4896" s="181">
        <v>2833.8399912724462</v>
      </c>
      <c r="I4896" s="181">
        <v>2860.0784883365354</v>
      </c>
      <c r="J4896" s="182">
        <v>2885.2023350213708</v>
      </c>
      <c r="K4896" s="181">
        <v>2909.326017380421</v>
      </c>
      <c r="L4896" s="181">
        <v>2932.568957961988</v>
      </c>
      <c r="M4896" s="181">
        <v>2955.0087445098334</v>
      </c>
      <c r="N4896" s="181">
        <v>2976.7079065759772</v>
      </c>
      <c r="O4896" s="181">
        <v>2997.6997868895892</v>
      </c>
      <c r="P4896" s="181">
        <v>3018.1483936029572</v>
      </c>
      <c r="Q4896" s="181">
        <v>3038.1898623144566</v>
      </c>
      <c r="R4896" s="181">
        <v>3057.7716239353904</v>
      </c>
      <c r="S4896" s="181">
        <v>3076.8775712559732</v>
      </c>
      <c r="T4896" s="181">
        <v>3095.5083394902936</v>
      </c>
      <c r="U4896" s="181">
        <v>3113.5435489245278</v>
      </c>
      <c r="V4896" s="181">
        <v>3130.8459869993926</v>
      </c>
      <c r="W4896" s="181">
        <v>3147.3949003505973</v>
      </c>
      <c r="X4896" s="181">
        <v>3163.1455944900495</v>
      </c>
      <c r="Y4896" s="181">
        <v>3177.968926110234</v>
      </c>
    </row>
    <row r="4897" spans="1:25" x14ac:dyDescent="0.25">
      <c r="A4897" s="178" t="s">
        <v>4109</v>
      </c>
      <c r="B4897" s="178" t="s">
        <v>907</v>
      </c>
      <c r="C4897" s="178" t="s">
        <v>240</v>
      </c>
      <c r="D4897" s="178" t="s">
        <v>241</v>
      </c>
      <c r="E4897" s="181">
        <v>2631.8812272933346</v>
      </c>
      <c r="F4897" s="181">
        <v>2664.3162159508342</v>
      </c>
      <c r="G4897" s="181">
        <v>2694.412131852288</v>
      </c>
      <c r="H4897" s="181">
        <v>2723.4251019267454</v>
      </c>
      <c r="I4897" s="181">
        <v>2751.6148043604753</v>
      </c>
      <c r="J4897" s="182">
        <v>2779.1440775741976</v>
      </c>
      <c r="K4897" s="181">
        <v>2806.1310285191662</v>
      </c>
      <c r="L4897" s="181">
        <v>2832.6984756992561</v>
      </c>
      <c r="M4897" s="181">
        <v>2858.9288758231201</v>
      </c>
      <c r="N4897" s="181">
        <v>2884.8900724533892</v>
      </c>
      <c r="O4897" s="181">
        <v>2910.621537612597</v>
      </c>
      <c r="P4897" s="181">
        <v>2936.2896841807569</v>
      </c>
      <c r="Q4897" s="181">
        <v>2962.0346849288962</v>
      </c>
      <c r="R4897" s="181">
        <v>2987.8132264290689</v>
      </c>
      <c r="S4897" s="181">
        <v>3013.6170355359804</v>
      </c>
      <c r="T4897" s="181">
        <v>3039.4538931642433</v>
      </c>
      <c r="U4897" s="181">
        <v>3065.2122086015793</v>
      </c>
      <c r="V4897" s="181">
        <v>3090.7622208747966</v>
      </c>
      <c r="W4897" s="181">
        <v>3116.0875592045627</v>
      </c>
      <c r="X4897" s="181">
        <v>3141.14737066813</v>
      </c>
      <c r="Y4897" s="181">
        <v>3165.8156356331729</v>
      </c>
    </row>
    <row r="4898" spans="1:25" x14ac:dyDescent="0.25">
      <c r="A4898" s="178" t="s">
        <v>4109</v>
      </c>
      <c r="B4898" s="178" t="s">
        <v>911</v>
      </c>
      <c r="C4898" s="178" t="s">
        <v>565</v>
      </c>
      <c r="D4898" s="178" t="s">
        <v>566</v>
      </c>
      <c r="E4898" s="181">
        <v>2868.2289841397937</v>
      </c>
      <c r="F4898" s="181">
        <v>2837.2876311772598</v>
      </c>
      <c r="G4898" s="181">
        <v>2817.2891393419486</v>
      </c>
      <c r="H4898" s="181">
        <v>2806.2632667371622</v>
      </c>
      <c r="I4898" s="181">
        <v>2802.0516076248136</v>
      </c>
      <c r="J4898" s="182">
        <v>2803.0511978501909</v>
      </c>
      <c r="K4898" s="181">
        <v>2808.0336543283588</v>
      </c>
      <c r="L4898" s="181">
        <v>2816.043854563567</v>
      </c>
      <c r="M4898" s="181">
        <v>2826.3188370532403</v>
      </c>
      <c r="N4898" s="181">
        <v>2838.2687432034031</v>
      </c>
      <c r="O4898" s="181">
        <v>2851.4404866039827</v>
      </c>
      <c r="P4898" s="181">
        <v>2865.5497028407799</v>
      </c>
      <c r="Q4898" s="181">
        <v>2880.3473006190175</v>
      </c>
      <c r="R4898" s="181">
        <v>2895.4800967824804</v>
      </c>
      <c r="S4898" s="181">
        <v>2910.699895240868</v>
      </c>
      <c r="T4898" s="181">
        <v>2925.7239837740067</v>
      </c>
      <c r="U4898" s="181">
        <v>2940.405210656244</v>
      </c>
      <c r="V4898" s="181">
        <v>2954.7242566216869</v>
      </c>
      <c r="W4898" s="181">
        <v>2968.583555740066</v>
      </c>
      <c r="X4898" s="181">
        <v>2981.8812793033308</v>
      </c>
      <c r="Y4898" s="181">
        <v>2994.3508038556015</v>
      </c>
    </row>
    <row r="4899" spans="1:25" x14ac:dyDescent="0.25">
      <c r="A4899" s="178" t="s">
        <v>4109</v>
      </c>
      <c r="B4899" s="178" t="s">
        <v>913</v>
      </c>
      <c r="C4899" s="178" t="s">
        <v>565</v>
      </c>
      <c r="D4899" s="178" t="s">
        <v>566</v>
      </c>
      <c r="E4899" s="181">
        <v>3751.6955522783819</v>
      </c>
      <c r="F4899" s="181">
        <v>3761.7637729960952</v>
      </c>
      <c r="G4899" s="181">
        <v>3772.0296728368257</v>
      </c>
      <c r="H4899" s="181">
        <v>3784.0248060936083</v>
      </c>
      <c r="I4899" s="181">
        <v>3797.6546811945791</v>
      </c>
      <c r="J4899" s="182">
        <v>3812.7916791034691</v>
      </c>
      <c r="K4899" s="181">
        <v>3829.2186061850784</v>
      </c>
      <c r="L4899" s="181">
        <v>3846.695608975353</v>
      </c>
      <c r="M4899" s="181">
        <v>3864.9578324597878</v>
      </c>
      <c r="N4899" s="181">
        <v>3883.7148462429086</v>
      </c>
      <c r="O4899" s="181">
        <v>3902.737393525741</v>
      </c>
      <c r="P4899" s="181">
        <v>3921.9626805336102</v>
      </c>
      <c r="Q4899" s="181">
        <v>3941.3171776405588</v>
      </c>
      <c r="R4899" s="181">
        <v>3960.5680439469234</v>
      </c>
      <c r="S4899" s="181">
        <v>3979.6399661379019</v>
      </c>
      <c r="T4899" s="181">
        <v>3998.6787769203656</v>
      </c>
      <c r="U4899" s="181">
        <v>4017.3924047503183</v>
      </c>
      <c r="V4899" s="181">
        <v>4035.3360143383311</v>
      </c>
      <c r="W4899" s="181">
        <v>4052.5241727598659</v>
      </c>
      <c r="X4899" s="181">
        <v>4069.0298355695304</v>
      </c>
      <c r="Y4899" s="181">
        <v>4084.9655490179503</v>
      </c>
    </row>
    <row r="4900" spans="1:25" x14ac:dyDescent="0.25">
      <c r="A4900" s="178" t="s">
        <v>4109</v>
      </c>
      <c r="B4900" s="178" t="s">
        <v>917</v>
      </c>
      <c r="C4900" s="178" t="s">
        <v>218</v>
      </c>
      <c r="D4900" s="178" t="s">
        <v>4229</v>
      </c>
      <c r="E4900" s="181">
        <v>4991.3025158182945</v>
      </c>
      <c r="F4900" s="181">
        <v>5014.5341161553833</v>
      </c>
      <c r="G4900" s="181">
        <v>5031.5681143741476</v>
      </c>
      <c r="H4900" s="181">
        <v>5045.1201681327993</v>
      </c>
      <c r="I4900" s="181">
        <v>5055.8047374585303</v>
      </c>
      <c r="J4900" s="182">
        <v>5064.0002329905401</v>
      </c>
      <c r="K4900" s="181">
        <v>5069.9345570612222</v>
      </c>
      <c r="L4900" s="181">
        <v>5073.8061335694701</v>
      </c>
      <c r="M4900" s="181">
        <v>5075.7254471015585</v>
      </c>
      <c r="N4900" s="181">
        <v>5075.7381349739717</v>
      </c>
      <c r="O4900" s="181">
        <v>5073.8448887598943</v>
      </c>
      <c r="P4900" s="181">
        <v>5070.2716186047892</v>
      </c>
      <c r="Q4900" s="181">
        <v>5065.1988933604807</v>
      </c>
      <c r="R4900" s="181">
        <v>5058.5080753152597</v>
      </c>
      <c r="S4900" s="181">
        <v>5050.1463183001797</v>
      </c>
      <c r="T4900" s="181">
        <v>5040.2612580398873</v>
      </c>
      <c r="U4900" s="181">
        <v>5028.845783190357</v>
      </c>
      <c r="V4900" s="181">
        <v>5015.7145557309696</v>
      </c>
      <c r="W4900" s="181">
        <v>5000.8565099130656</v>
      </c>
      <c r="X4900" s="181">
        <v>4984.2449393333</v>
      </c>
      <c r="Y4900" s="181">
        <v>4965.8891234935727</v>
      </c>
    </row>
    <row r="4901" spans="1:25" x14ac:dyDescent="0.25">
      <c r="A4901" s="178" t="s">
        <v>4109</v>
      </c>
      <c r="B4901" s="178" t="s">
        <v>917</v>
      </c>
      <c r="C4901" s="178" t="s">
        <v>240</v>
      </c>
      <c r="D4901" s="178" t="s">
        <v>241</v>
      </c>
      <c r="E4901" s="181">
        <v>3215.6481669361665</v>
      </c>
      <c r="F4901" s="181">
        <v>3290.7982722777679</v>
      </c>
      <c r="G4901" s="181">
        <v>3363.576972212295</v>
      </c>
      <c r="H4901" s="181">
        <v>3435.6442526739042</v>
      </c>
      <c r="I4901" s="181">
        <v>3507.3325582256612</v>
      </c>
      <c r="J4901" s="182">
        <v>3578.8350512638658</v>
      </c>
      <c r="K4901" s="181">
        <v>3650.2529945502083</v>
      </c>
      <c r="L4901" s="181">
        <v>3721.6752225547234</v>
      </c>
      <c r="M4901" s="181">
        <v>3793.1329206169494</v>
      </c>
      <c r="N4901" s="181">
        <v>3864.6114575575166</v>
      </c>
      <c r="O4901" s="181">
        <v>3936.0613768637659</v>
      </c>
      <c r="P4901" s="181">
        <v>4007.6086752192714</v>
      </c>
      <c r="Q4901" s="181">
        <v>4079.3536430658824</v>
      </c>
      <c r="R4901" s="181">
        <v>4151.1596572312228</v>
      </c>
      <c r="S4901" s="181">
        <v>4222.9355637068265</v>
      </c>
      <c r="T4901" s="181">
        <v>4294.7552093444092</v>
      </c>
      <c r="U4901" s="181">
        <v>4366.5649788886876</v>
      </c>
      <c r="V4901" s="181">
        <v>4438.1506020394627</v>
      </c>
      <c r="W4901" s="181">
        <v>4509.4398452640407</v>
      </c>
      <c r="X4901" s="181">
        <v>4580.3422590617065</v>
      </c>
      <c r="Y4901" s="181">
        <v>4650.7959949331043</v>
      </c>
    </row>
    <row r="4902" spans="1:25" x14ac:dyDescent="0.25">
      <c r="A4902" s="178" t="s">
        <v>4109</v>
      </c>
      <c r="B4902" s="178" t="s">
        <v>918</v>
      </c>
      <c r="C4902" s="178" t="s">
        <v>565</v>
      </c>
      <c r="D4902" s="178" t="s">
        <v>566</v>
      </c>
      <c r="E4902" s="181">
        <v>25713.561948942024</v>
      </c>
      <c r="F4902" s="181">
        <v>25672.001373331983</v>
      </c>
      <c r="G4902" s="181">
        <v>25675.860476831822</v>
      </c>
      <c r="H4902" s="181">
        <v>25722.064998598005</v>
      </c>
      <c r="I4902" s="181">
        <v>25800.700605538976</v>
      </c>
      <c r="J4902" s="182">
        <v>25903.985911354295</v>
      </c>
      <c r="K4902" s="181">
        <v>26025.630407982699</v>
      </c>
      <c r="L4902" s="181">
        <v>26160.971156101583</v>
      </c>
      <c r="M4902" s="181">
        <v>26306.155715725381</v>
      </c>
      <c r="N4902" s="181">
        <v>26458.367413921216</v>
      </c>
      <c r="O4902" s="181">
        <v>26615.345551174058</v>
      </c>
      <c r="P4902" s="181">
        <v>26776.40079539175</v>
      </c>
      <c r="Q4902" s="181">
        <v>26941.0908719988</v>
      </c>
      <c r="R4902" s="181">
        <v>27107.90261573932</v>
      </c>
      <c r="S4902" s="181">
        <v>27276.239339871936</v>
      </c>
      <c r="T4902" s="181">
        <v>27445.978736869532</v>
      </c>
      <c r="U4902" s="181">
        <v>27614.980838736516</v>
      </c>
      <c r="V4902" s="181">
        <v>27780.916706089425</v>
      </c>
      <c r="W4902" s="181">
        <v>27943.676409702468</v>
      </c>
      <c r="X4902" s="181">
        <v>28103.173962017379</v>
      </c>
      <c r="Y4902" s="181">
        <v>28258.684239466227</v>
      </c>
    </row>
    <row r="4903" spans="1:25" x14ac:dyDescent="0.25">
      <c r="A4903" s="178" t="s">
        <v>4109</v>
      </c>
      <c r="B4903" s="178" t="s">
        <v>920</v>
      </c>
      <c r="C4903" s="178" t="s">
        <v>218</v>
      </c>
      <c r="D4903" s="178" t="s">
        <v>4230</v>
      </c>
      <c r="E4903" s="181">
        <v>3323.0222230991603</v>
      </c>
      <c r="F4903" s="181">
        <v>3292.438675758483</v>
      </c>
      <c r="G4903" s="181">
        <v>3268.7800644627569</v>
      </c>
      <c r="H4903" s="181">
        <v>3251.3717573061776</v>
      </c>
      <c r="I4903" s="181">
        <v>3238.7092281215255</v>
      </c>
      <c r="J4903" s="182">
        <v>3229.6212292764781</v>
      </c>
      <c r="K4903" s="181">
        <v>3223.1818780100461</v>
      </c>
      <c r="L4903" s="181">
        <v>3218.6923989890593</v>
      </c>
      <c r="M4903" s="181">
        <v>3215.5841439692458</v>
      </c>
      <c r="N4903" s="181">
        <v>3213.3969838664043</v>
      </c>
      <c r="O4903" s="181">
        <v>3211.7313489707681</v>
      </c>
      <c r="P4903" s="181">
        <v>3210.4020465435465</v>
      </c>
      <c r="Q4903" s="181">
        <v>3209.2696521683069</v>
      </c>
      <c r="R4903" s="181">
        <v>3208.056217028563</v>
      </c>
      <c r="S4903" s="181">
        <v>3206.5397261980511</v>
      </c>
      <c r="T4903" s="181">
        <v>3204.4099299602672</v>
      </c>
      <c r="U4903" s="181">
        <v>3201.3841717432006</v>
      </c>
      <c r="V4903" s="181">
        <v>3197.3517100527579</v>
      </c>
      <c r="W4903" s="181">
        <v>3192.281811228549</v>
      </c>
      <c r="X4903" s="181">
        <v>3186.1232208763786</v>
      </c>
      <c r="Y4903" s="181">
        <v>3178.6343681288326</v>
      </c>
    </row>
    <row r="4904" spans="1:25" x14ac:dyDescent="0.25">
      <c r="A4904" s="178" t="s">
        <v>4109</v>
      </c>
      <c r="B4904" s="178" t="s">
        <v>920</v>
      </c>
      <c r="C4904" s="178" t="s">
        <v>240</v>
      </c>
      <c r="D4904" s="178" t="s">
        <v>241</v>
      </c>
      <c r="E4904" s="181">
        <v>3585.739792019393</v>
      </c>
      <c r="F4904" s="181">
        <v>3606.6452123449899</v>
      </c>
      <c r="G4904" s="181">
        <v>3635.0604009710169</v>
      </c>
      <c r="H4904" s="181">
        <v>3670.5636790965095</v>
      </c>
      <c r="I4904" s="181">
        <v>3711.7463966374285</v>
      </c>
      <c r="J4904" s="182">
        <v>3757.4925742029936</v>
      </c>
      <c r="K4904" s="181">
        <v>3806.9007583261232</v>
      </c>
      <c r="L4904" s="181">
        <v>3859.2811670073752</v>
      </c>
      <c r="M4904" s="181">
        <v>3914.0559295182652</v>
      </c>
      <c r="N4904" s="181">
        <v>3970.7425830457446</v>
      </c>
      <c r="O4904" s="181">
        <v>4028.9025728159995</v>
      </c>
      <c r="P4904" s="181">
        <v>4088.3416485110311</v>
      </c>
      <c r="Q4904" s="181">
        <v>4148.9114883371603</v>
      </c>
      <c r="R4904" s="181">
        <v>4210.2718034358804</v>
      </c>
      <c r="S4904" s="181">
        <v>4272.1352284839249</v>
      </c>
      <c r="T4904" s="181">
        <v>4334.0771540512642</v>
      </c>
      <c r="U4904" s="181">
        <v>4395.6850292284234</v>
      </c>
      <c r="V4904" s="181">
        <v>4456.7614278143492</v>
      </c>
      <c r="W4904" s="181">
        <v>4517.211256099954</v>
      </c>
      <c r="X4904" s="181">
        <v>4576.9055358455171</v>
      </c>
      <c r="Y4904" s="181">
        <v>4635.4314064285272</v>
      </c>
    </row>
    <row r="4905" spans="1:25" x14ac:dyDescent="0.25">
      <c r="A4905" s="178" t="s">
        <v>4109</v>
      </c>
      <c r="B4905" s="178" t="s">
        <v>921</v>
      </c>
      <c r="C4905" s="178" t="s">
        <v>218</v>
      </c>
      <c r="D4905" s="178" t="s">
        <v>4231</v>
      </c>
      <c r="E4905" s="181">
        <v>43637.544919128653</v>
      </c>
      <c r="F4905" s="181">
        <v>44000.523583163871</v>
      </c>
      <c r="G4905" s="181">
        <v>44356.411145773898</v>
      </c>
      <c r="H4905" s="181">
        <v>44718.349844741308</v>
      </c>
      <c r="I4905" s="181">
        <v>45083.18942996968</v>
      </c>
      <c r="J4905" s="182">
        <v>45447.508485843071</v>
      </c>
      <c r="K4905" s="181">
        <v>45808.228444522792</v>
      </c>
      <c r="L4905" s="181">
        <v>46163.059504026685</v>
      </c>
      <c r="M4905" s="181">
        <v>46509.833330331589</v>
      </c>
      <c r="N4905" s="181">
        <v>46846.676410231972</v>
      </c>
      <c r="O4905" s="181">
        <v>47171.850123238262</v>
      </c>
      <c r="P4905" s="181">
        <v>47486.075106348631</v>
      </c>
      <c r="Q4905" s="181">
        <v>47790.163482534568</v>
      </c>
      <c r="R4905" s="181">
        <v>48082.660752916512</v>
      </c>
      <c r="S4905" s="181">
        <v>48363.232904901612</v>
      </c>
      <c r="T4905" s="181">
        <v>48631.898032843288</v>
      </c>
      <c r="U4905" s="181">
        <v>48888.494719182643</v>
      </c>
      <c r="V4905" s="181">
        <v>49132.861441432942</v>
      </c>
      <c r="W4905" s="181">
        <v>49365.231169373525</v>
      </c>
      <c r="X4905" s="181">
        <v>49585.791737884305</v>
      </c>
      <c r="Y4905" s="181">
        <v>49793.377158412659</v>
      </c>
    </row>
    <row r="4906" spans="1:25" x14ac:dyDescent="0.25">
      <c r="A4906" s="178" t="s">
        <v>4109</v>
      </c>
      <c r="B4906" s="178" t="s">
        <v>921</v>
      </c>
      <c r="C4906" s="178" t="s">
        <v>506</v>
      </c>
      <c r="D4906" s="178" t="s">
        <v>4232</v>
      </c>
      <c r="E4906" s="181">
        <v>3208.4341030155042</v>
      </c>
      <c r="F4906" s="181">
        <v>3257.3574701480024</v>
      </c>
      <c r="G4906" s="181">
        <v>3306.2732237098703</v>
      </c>
      <c r="H4906" s="181">
        <v>3356.1616544924455</v>
      </c>
      <c r="I4906" s="181">
        <v>3406.7988890568499</v>
      </c>
      <c r="J4906" s="182">
        <v>3457.9340476707425</v>
      </c>
      <c r="K4906" s="181">
        <v>3509.3354637542034</v>
      </c>
      <c r="L4906" s="181">
        <v>3560.8258608569586</v>
      </c>
      <c r="M4906" s="181">
        <v>3612.2325060051176</v>
      </c>
      <c r="N4906" s="181">
        <v>3663.4010060932519</v>
      </c>
      <c r="O4906" s="181">
        <v>3714.1834272115907</v>
      </c>
      <c r="P4906" s="181">
        <v>3764.6228608217648</v>
      </c>
      <c r="Q4906" s="181">
        <v>3814.7710536249665</v>
      </c>
      <c r="R4906" s="181">
        <v>3864.4991570605307</v>
      </c>
      <c r="S4906" s="181">
        <v>3913.7655946328141</v>
      </c>
      <c r="T4906" s="181">
        <v>3962.5565124864688</v>
      </c>
      <c r="U4906" s="181">
        <v>4010.8431355430344</v>
      </c>
      <c r="V4906" s="181">
        <v>4058.5960790972777</v>
      </c>
      <c r="W4906" s="181">
        <v>4105.8181589688447</v>
      </c>
      <c r="X4906" s="181">
        <v>4152.5086937547903</v>
      </c>
      <c r="Y4906" s="181">
        <v>4198.5530331313494</v>
      </c>
    </row>
    <row r="4907" spans="1:25" x14ac:dyDescent="0.25">
      <c r="A4907" s="178" t="s">
        <v>4109</v>
      </c>
      <c r="B4907" s="178" t="s">
        <v>921</v>
      </c>
      <c r="C4907" s="178" t="s">
        <v>464</v>
      </c>
      <c r="D4907" s="178" t="s">
        <v>4233</v>
      </c>
      <c r="E4907" s="181">
        <v>2614.8433534063743</v>
      </c>
      <c r="F4907" s="181">
        <v>2650.6042233208564</v>
      </c>
      <c r="G4907" s="181">
        <v>2686.2418745337441</v>
      </c>
      <c r="H4907" s="181">
        <v>2722.5518341781021</v>
      </c>
      <c r="I4907" s="181">
        <v>2759.3493853785299</v>
      </c>
      <c r="J4907" s="182">
        <v>2796.42910531089</v>
      </c>
      <c r="K4907" s="181">
        <v>2833.6023496894709</v>
      </c>
      <c r="L4907" s="181">
        <v>2870.7254873118309</v>
      </c>
      <c r="M4907" s="181">
        <v>2907.6594320599579</v>
      </c>
      <c r="N4907" s="181">
        <v>2944.2806993271265</v>
      </c>
      <c r="O4907" s="181">
        <v>2980.4717548216995</v>
      </c>
      <c r="P4907" s="181">
        <v>3016.2688484789996</v>
      </c>
      <c r="Q4907" s="181">
        <v>3051.7149352716228</v>
      </c>
      <c r="R4907" s="181">
        <v>3086.7084615484082</v>
      </c>
      <c r="S4907" s="181">
        <v>3121.2181064919819</v>
      </c>
      <c r="T4907" s="181">
        <v>3155.2348237690517</v>
      </c>
      <c r="U4907" s="181">
        <v>3188.7377667006576</v>
      </c>
      <c r="V4907" s="181">
        <v>3221.7057403863341</v>
      </c>
      <c r="W4907" s="181">
        <v>3254.1432092189498</v>
      </c>
      <c r="X4907" s="181">
        <v>3286.0518496217023</v>
      </c>
      <c r="Y4907" s="181">
        <v>3317.3432861083738</v>
      </c>
    </row>
    <row r="4908" spans="1:25" x14ac:dyDescent="0.25">
      <c r="A4908" s="178" t="s">
        <v>4109</v>
      </c>
      <c r="B4908" s="178" t="s">
        <v>921</v>
      </c>
      <c r="C4908" s="178" t="s">
        <v>703</v>
      </c>
      <c r="D4908" s="178" t="s">
        <v>4234</v>
      </c>
      <c r="E4908" s="181">
        <v>4122.665325917772</v>
      </c>
      <c r="F4908" s="181">
        <v>4163.7343918973393</v>
      </c>
      <c r="G4908" s="181">
        <v>4204.2542827081234</v>
      </c>
      <c r="H4908" s="181">
        <v>4245.4697005039616</v>
      </c>
      <c r="I4908" s="181">
        <v>4287.0841758566876</v>
      </c>
      <c r="J4908" s="182">
        <v>4328.7734678182433</v>
      </c>
      <c r="K4908" s="181">
        <v>4370.2439241959692</v>
      </c>
      <c r="L4908" s="181">
        <v>4411.2753507991456</v>
      </c>
      <c r="M4908" s="181">
        <v>4451.657748019049</v>
      </c>
      <c r="N4908" s="181">
        <v>4491.208019166701</v>
      </c>
      <c r="O4908" s="181">
        <v>4529.7548379559312</v>
      </c>
      <c r="P4908" s="181">
        <v>4567.3623141038106</v>
      </c>
      <c r="Q4908" s="181">
        <v>4604.1038057803344</v>
      </c>
      <c r="R4908" s="181">
        <v>4639.834442817807</v>
      </c>
      <c r="S4908" s="181">
        <v>4674.5167246897436</v>
      </c>
      <c r="T4908" s="181">
        <v>4708.1470112082416</v>
      </c>
      <c r="U4908" s="181">
        <v>4740.7042485292477</v>
      </c>
      <c r="V4908" s="181">
        <v>4772.1672526733128</v>
      </c>
      <c r="W4908" s="181">
        <v>4802.5530978179368</v>
      </c>
      <c r="X4908" s="181">
        <v>4831.874589296358</v>
      </c>
      <c r="Y4908" s="181">
        <v>4860.0124955980418</v>
      </c>
    </row>
    <row r="4909" spans="1:25" x14ac:dyDescent="0.25">
      <c r="A4909" s="178" t="s">
        <v>4109</v>
      </c>
      <c r="B4909" s="178" t="s">
        <v>921</v>
      </c>
      <c r="C4909" s="178" t="s">
        <v>638</v>
      </c>
      <c r="D4909" s="178" t="s">
        <v>4235</v>
      </c>
      <c r="E4909" s="181">
        <v>2617.8874085325747</v>
      </c>
      <c r="F4909" s="181">
        <v>2663.263589784694</v>
      </c>
      <c r="G4909" s="181">
        <v>2708.8088503777867</v>
      </c>
      <c r="H4909" s="181">
        <v>2755.3284758617169</v>
      </c>
      <c r="I4909" s="181">
        <v>2802.6437434360378</v>
      </c>
      <c r="J4909" s="182">
        <v>2850.5521765109702</v>
      </c>
      <c r="K4909" s="181">
        <v>2898.8654877330587</v>
      </c>
      <c r="L4909" s="181">
        <v>2947.4388506721416</v>
      </c>
      <c r="M4909" s="181">
        <v>2996.130009226868</v>
      </c>
      <c r="N4909" s="181">
        <v>3044.8107769299718</v>
      </c>
      <c r="O4909" s="181">
        <v>3093.3572926047227</v>
      </c>
      <c r="P4909" s="181">
        <v>3141.8041017546102</v>
      </c>
      <c r="Q4909" s="181">
        <v>3190.1932768135316</v>
      </c>
      <c r="R4909" s="181">
        <v>3238.41590271832</v>
      </c>
      <c r="S4909" s="181">
        <v>3286.4354562678504</v>
      </c>
      <c r="T4909" s="181">
        <v>3334.2384469326007</v>
      </c>
      <c r="U4909" s="181">
        <v>3381.7986990867385</v>
      </c>
      <c r="V4909" s="181">
        <v>3429.0893141163219</v>
      </c>
      <c r="W4909" s="181">
        <v>3476.1104421486184</v>
      </c>
      <c r="X4909" s="181">
        <v>3522.8592760188949</v>
      </c>
      <c r="Y4909" s="181">
        <v>3569.236107667713</v>
      </c>
    </row>
    <row r="4910" spans="1:25" x14ac:dyDescent="0.25">
      <c r="A4910" s="178" t="s">
        <v>4109</v>
      </c>
      <c r="B4910" s="178" t="s">
        <v>921</v>
      </c>
      <c r="C4910" s="178" t="s">
        <v>682</v>
      </c>
      <c r="D4910" s="178" t="s">
        <v>4236</v>
      </c>
      <c r="E4910" s="181">
        <v>3690.409497997277</v>
      </c>
      <c r="F4910" s="181">
        <v>3660.7824006244587</v>
      </c>
      <c r="G4910" s="181">
        <v>3630.5656211697815</v>
      </c>
      <c r="H4910" s="181">
        <v>3600.8537258728807</v>
      </c>
      <c r="I4910" s="181">
        <v>3571.3808320145554</v>
      </c>
      <c r="J4910" s="182">
        <v>3541.8766312643529</v>
      </c>
      <c r="K4910" s="181">
        <v>3512.114508357447</v>
      </c>
      <c r="L4910" s="181">
        <v>3481.9423401600261</v>
      </c>
      <c r="M4910" s="181">
        <v>3451.227544286894</v>
      </c>
      <c r="N4910" s="181">
        <v>3419.8685671486696</v>
      </c>
      <c r="O4910" s="181">
        <v>3387.7812553867152</v>
      </c>
      <c r="P4910" s="181">
        <v>3355.0619666944003</v>
      </c>
      <c r="Q4910" s="181">
        <v>3321.8086139627062</v>
      </c>
      <c r="R4910" s="181">
        <v>3287.9590732962347</v>
      </c>
      <c r="S4910" s="181">
        <v>3253.5317932750613</v>
      </c>
      <c r="T4910" s="181">
        <v>3218.5686044720337</v>
      </c>
      <c r="U4910" s="181">
        <v>3183.0981954716249</v>
      </c>
      <c r="V4910" s="181">
        <v>3147.1485924725885</v>
      </c>
      <c r="W4910" s="181">
        <v>3110.7720343407696</v>
      </c>
      <c r="X4910" s="181">
        <v>3074.015712204076</v>
      </c>
      <c r="Y4910" s="181">
        <v>3036.8422549323473</v>
      </c>
    </row>
    <row r="4911" spans="1:25" x14ac:dyDescent="0.25">
      <c r="A4911" s="178" t="s">
        <v>4109</v>
      </c>
      <c r="B4911" s="178" t="s">
        <v>921</v>
      </c>
      <c r="C4911" s="178" t="s">
        <v>264</v>
      </c>
      <c r="D4911" s="178" t="s">
        <v>2819</v>
      </c>
      <c r="E4911" s="181">
        <v>2904.0285903954377</v>
      </c>
      <c r="F4911" s="181">
        <v>2923.1285963779183</v>
      </c>
      <c r="G4911" s="181">
        <v>2941.6837123076753</v>
      </c>
      <c r="H4911" s="181">
        <v>2960.5666532553728</v>
      </c>
      <c r="I4911" s="181">
        <v>2979.5673387773841</v>
      </c>
      <c r="J4911" s="182">
        <v>2998.4592425568794</v>
      </c>
      <c r="K4911" s="181">
        <v>3017.0399810171725</v>
      </c>
      <c r="L4911" s="181">
        <v>3035.1604301704601</v>
      </c>
      <c r="M4911" s="181">
        <v>3052.6804736594117</v>
      </c>
      <c r="N4911" s="181">
        <v>3069.4802878526871</v>
      </c>
      <c r="O4911" s="181">
        <v>3085.4497101672687</v>
      </c>
      <c r="P4911" s="181">
        <v>3100.6399304587767</v>
      </c>
      <c r="Q4911" s="181">
        <v>3115.1077628581456</v>
      </c>
      <c r="R4911" s="181">
        <v>3128.7621525085292</v>
      </c>
      <c r="S4911" s="181">
        <v>3141.5854706968998</v>
      </c>
      <c r="T4911" s="181">
        <v>3153.5830574056195</v>
      </c>
      <c r="U4911" s="181">
        <v>3164.7486097664109</v>
      </c>
      <c r="V4911" s="181">
        <v>3175.0758761384604</v>
      </c>
      <c r="W4911" s="181">
        <v>3184.584111625109</v>
      </c>
      <c r="X4911" s="181">
        <v>3193.289546427301</v>
      </c>
      <c r="Y4911" s="181">
        <v>3201.1212783356059</v>
      </c>
    </row>
    <row r="4912" spans="1:25" x14ac:dyDescent="0.25">
      <c r="A4912" s="178" t="s">
        <v>4109</v>
      </c>
      <c r="B4912" s="178" t="s">
        <v>921</v>
      </c>
      <c r="C4912" s="178" t="s">
        <v>240</v>
      </c>
      <c r="D4912" s="178" t="s">
        <v>241</v>
      </c>
      <c r="E4912" s="181">
        <v>11072.243179033896</v>
      </c>
      <c r="F4912" s="181">
        <v>11167.194929384055</v>
      </c>
      <c r="G4912" s="181">
        <v>11260.922768688939</v>
      </c>
      <c r="H4912" s="181">
        <v>11356.770519374724</v>
      </c>
      <c r="I4912" s="181">
        <v>11453.94741510715</v>
      </c>
      <c r="J4912" s="182">
        <v>11551.592730867484</v>
      </c>
      <c r="K4912" s="181">
        <v>11648.931391887174</v>
      </c>
      <c r="L4912" s="181">
        <v>11745.387270437583</v>
      </c>
      <c r="M4912" s="181">
        <v>11840.41353738408</v>
      </c>
      <c r="N4912" s="181">
        <v>11933.536666381926</v>
      </c>
      <c r="O4912" s="181">
        <v>12024.315682857003</v>
      </c>
      <c r="P4912" s="181">
        <v>12112.934996490014</v>
      </c>
      <c r="Q4912" s="181">
        <v>12199.602132231979</v>
      </c>
      <c r="R4912" s="181">
        <v>12283.945473987227</v>
      </c>
      <c r="S4912" s="181">
        <v>12365.878002235399</v>
      </c>
      <c r="T4912" s="181">
        <v>12445.401760492225</v>
      </c>
      <c r="U4912" s="181">
        <v>12522.472071091681</v>
      </c>
      <c r="V4912" s="181">
        <v>12597.043327059608</v>
      </c>
      <c r="W4912" s="181">
        <v>12669.170255896544</v>
      </c>
      <c r="X4912" s="181">
        <v>12738.895492297484</v>
      </c>
      <c r="Y4912" s="181">
        <v>12805.912980435416</v>
      </c>
    </row>
    <row r="4913" spans="1:25" x14ac:dyDescent="0.25">
      <c r="A4913" s="178" t="s">
        <v>4109</v>
      </c>
      <c r="B4913" s="178" t="s">
        <v>924</v>
      </c>
      <c r="C4913" s="178" t="s">
        <v>565</v>
      </c>
      <c r="D4913" s="178" t="s">
        <v>566</v>
      </c>
      <c r="E4913" s="181">
        <v>12732.736273067498</v>
      </c>
      <c r="F4913" s="181">
        <v>12811.916731320951</v>
      </c>
      <c r="G4913" s="181">
        <v>12895.619193345761</v>
      </c>
      <c r="H4913" s="181">
        <v>12987.420618373631</v>
      </c>
      <c r="I4913" s="181">
        <v>13085.768730091868</v>
      </c>
      <c r="J4913" s="182">
        <v>13189.189818359882</v>
      </c>
      <c r="K4913" s="181">
        <v>13296.303415962189</v>
      </c>
      <c r="L4913" s="181">
        <v>13405.994577025274</v>
      </c>
      <c r="M4913" s="181">
        <v>13517.181606692677</v>
      </c>
      <c r="N4913" s="181">
        <v>13628.986544189893</v>
      </c>
      <c r="O4913" s="181">
        <v>13740.611389863509</v>
      </c>
      <c r="P4913" s="181">
        <v>13851.915155009483</v>
      </c>
      <c r="Q4913" s="181">
        <v>13962.762929707353</v>
      </c>
      <c r="R4913" s="181">
        <v>14072.375528389648</v>
      </c>
      <c r="S4913" s="181">
        <v>14180.386172958149</v>
      </c>
      <c r="T4913" s="181">
        <v>14286.697945983058</v>
      </c>
      <c r="U4913" s="181">
        <v>14390.604460687035</v>
      </c>
      <c r="V4913" s="181">
        <v>14491.304246135915</v>
      </c>
      <c r="W4913" s="181">
        <v>14588.702705907817</v>
      </c>
      <c r="X4913" s="181">
        <v>14682.749950238598</v>
      </c>
      <c r="Y4913" s="181">
        <v>14773.106194747181</v>
      </c>
    </row>
    <row r="4914" spans="1:25" x14ac:dyDescent="0.25">
      <c r="A4914" s="178" t="s">
        <v>4109</v>
      </c>
      <c r="B4914" s="178" t="s">
        <v>927</v>
      </c>
      <c r="C4914" s="178" t="s">
        <v>218</v>
      </c>
      <c r="D4914" s="178" t="s">
        <v>4237</v>
      </c>
      <c r="E4914" s="181">
        <v>7132.4507273023282</v>
      </c>
      <c r="F4914" s="181">
        <v>7152.0528682113072</v>
      </c>
      <c r="G4914" s="181">
        <v>7164.9554346464802</v>
      </c>
      <c r="H4914" s="181">
        <v>7174.8983442087401</v>
      </c>
      <c r="I4914" s="181">
        <v>7182.6202269455525</v>
      </c>
      <c r="J4914" s="182">
        <v>7188.5379860373851</v>
      </c>
      <c r="K4914" s="181">
        <v>7192.7908449478082</v>
      </c>
      <c r="L4914" s="181">
        <v>7195.4370867135467</v>
      </c>
      <c r="M4914" s="181">
        <v>7196.394356768842</v>
      </c>
      <c r="N4914" s="181">
        <v>7195.6063581799544</v>
      </c>
      <c r="O4914" s="181">
        <v>7192.9717988368311</v>
      </c>
      <c r="P4914" s="181">
        <v>7188.6634971087833</v>
      </c>
      <c r="Q4914" s="181">
        <v>7182.8141040870296</v>
      </c>
      <c r="R4914" s="181">
        <v>7175.2038420721074</v>
      </c>
      <c r="S4914" s="181">
        <v>7165.8003425049346</v>
      </c>
      <c r="T4914" s="181">
        <v>7154.5753011089109</v>
      </c>
      <c r="U4914" s="181">
        <v>7141.0556656927147</v>
      </c>
      <c r="V4914" s="181">
        <v>7124.8058795641709</v>
      </c>
      <c r="W4914" s="181">
        <v>7105.8705741188278</v>
      </c>
      <c r="X4914" s="181">
        <v>7084.2962265698625</v>
      </c>
      <c r="Y4914" s="181">
        <v>7059.887582569414</v>
      </c>
    </row>
    <row r="4915" spans="1:25" x14ac:dyDescent="0.25">
      <c r="A4915" s="178" t="s">
        <v>4109</v>
      </c>
      <c r="B4915" s="178" t="s">
        <v>927</v>
      </c>
      <c r="C4915" s="178" t="s">
        <v>240</v>
      </c>
      <c r="D4915" s="178" t="s">
        <v>241</v>
      </c>
      <c r="E4915" s="181">
        <v>5728.7129168306938</v>
      </c>
      <c r="F4915" s="181">
        <v>5826.3987278073009</v>
      </c>
      <c r="G4915" s="181">
        <v>5921.2861131161208</v>
      </c>
      <c r="H4915" s="181">
        <v>6016.3480994561723</v>
      </c>
      <c r="I4915" s="181">
        <v>6112.1786948465888</v>
      </c>
      <c r="J4915" s="182">
        <v>6209.1278871186887</v>
      </c>
      <c r="K4915" s="181">
        <v>6307.3215421937111</v>
      </c>
      <c r="L4915" s="181">
        <v>6406.819201622513</v>
      </c>
      <c r="M4915" s="181">
        <v>6507.5548898804409</v>
      </c>
      <c r="N4915" s="181">
        <v>6609.4803198070094</v>
      </c>
      <c r="O4915" s="181">
        <v>6712.5000663322398</v>
      </c>
      <c r="P4915" s="181">
        <v>6816.7704280691769</v>
      </c>
      <c r="Q4915" s="181">
        <v>6922.4172076930154</v>
      </c>
      <c r="R4915" s="181">
        <v>7029.2271992848018</v>
      </c>
      <c r="S4915" s="181">
        <v>7137.1575094494456</v>
      </c>
      <c r="T4915" s="181">
        <v>7246.1644889760264</v>
      </c>
      <c r="U4915" s="181">
        <v>7355.7414695591469</v>
      </c>
      <c r="V4915" s="181">
        <v>7465.3843088765261</v>
      </c>
      <c r="W4915" s="181">
        <v>7575.0642352169689</v>
      </c>
      <c r="X4915" s="181">
        <v>7684.7514882482492</v>
      </c>
      <c r="Y4915" s="181">
        <v>7794.1464913619902</v>
      </c>
    </row>
    <row r="4916" spans="1:25" x14ac:dyDescent="0.25">
      <c r="A4916" s="178" t="s">
        <v>4109</v>
      </c>
      <c r="B4916" s="178" t="s">
        <v>930</v>
      </c>
      <c r="C4916" s="178" t="s">
        <v>565</v>
      </c>
      <c r="D4916" s="178" t="s">
        <v>566</v>
      </c>
      <c r="E4916" s="181">
        <v>4661.4574694690109</v>
      </c>
      <c r="F4916" s="181">
        <v>4653.3266066266797</v>
      </c>
      <c r="G4916" s="181">
        <v>4652.6781143005537</v>
      </c>
      <c r="H4916" s="181">
        <v>4658.8957751729067</v>
      </c>
      <c r="I4916" s="181">
        <v>4670.1495432850415</v>
      </c>
      <c r="J4916" s="182">
        <v>4685.0463405663568</v>
      </c>
      <c r="K4916" s="181">
        <v>4702.4815035817401</v>
      </c>
      <c r="L4916" s="181">
        <v>4721.6356348895479</v>
      </c>
      <c r="M4916" s="181">
        <v>4741.8324485294379</v>
      </c>
      <c r="N4916" s="181">
        <v>4762.614130507789</v>
      </c>
      <c r="O4916" s="181">
        <v>4783.6188938514197</v>
      </c>
      <c r="P4916" s="181">
        <v>4804.7583344281902</v>
      </c>
      <c r="Q4916" s="181">
        <v>4825.9730901268304</v>
      </c>
      <c r="R4916" s="181">
        <v>4847.0003189579784</v>
      </c>
      <c r="S4916" s="181">
        <v>4867.7226731305018</v>
      </c>
      <c r="T4916" s="181">
        <v>4888.2315140139981</v>
      </c>
      <c r="U4916" s="181">
        <v>4908.4063301048436</v>
      </c>
      <c r="V4916" s="181">
        <v>4927.9573994504754</v>
      </c>
      <c r="W4916" s="181">
        <v>4946.8418025587644</v>
      </c>
      <c r="X4916" s="181">
        <v>4965.0158845385458</v>
      </c>
      <c r="Y4916" s="181">
        <v>4982.4628649114156</v>
      </c>
    </row>
    <row r="4917" spans="1:25" x14ac:dyDescent="0.25">
      <c r="A4917" s="178" t="s">
        <v>4109</v>
      </c>
      <c r="B4917" s="178" t="s">
        <v>931</v>
      </c>
      <c r="C4917" s="178" t="s">
        <v>503</v>
      </c>
      <c r="D4917" s="178" t="s">
        <v>4238</v>
      </c>
      <c r="E4917" s="181">
        <v>3356.4203287592504</v>
      </c>
      <c r="F4917" s="181">
        <v>3364.5098455809889</v>
      </c>
      <c r="G4917" s="181">
        <v>3375.5062619245464</v>
      </c>
      <c r="H4917" s="181">
        <v>3389.7814696692512</v>
      </c>
      <c r="I4917" s="181">
        <v>3406.5630871253079</v>
      </c>
      <c r="J4917" s="182">
        <v>3425.2246099944145</v>
      </c>
      <c r="K4917" s="181">
        <v>3445.1982909833723</v>
      </c>
      <c r="L4917" s="181">
        <v>3466.0234615940767</v>
      </c>
      <c r="M4917" s="181">
        <v>3487.2646573657557</v>
      </c>
      <c r="N4917" s="181">
        <v>3508.6303950262759</v>
      </c>
      <c r="O4917" s="181">
        <v>3529.8576294096642</v>
      </c>
      <c r="P4917" s="181">
        <v>3550.8504986101948</v>
      </c>
      <c r="Q4917" s="181">
        <v>3571.5084103265285</v>
      </c>
      <c r="R4917" s="181">
        <v>3591.5694540227414</v>
      </c>
      <c r="S4917" s="181">
        <v>3610.9328910049671</v>
      </c>
      <c r="T4917" s="181">
        <v>3629.6497732120579</v>
      </c>
      <c r="U4917" s="181">
        <v>3647.4693836481738</v>
      </c>
      <c r="V4917" s="181">
        <v>3664.0367455201085</v>
      </c>
      <c r="W4917" s="181">
        <v>3679.3030536133156</v>
      </c>
      <c r="X4917" s="181">
        <v>3693.2563371348733</v>
      </c>
      <c r="Y4917" s="181">
        <v>3705.8772430669446</v>
      </c>
    </row>
    <row r="4918" spans="1:25" x14ac:dyDescent="0.25">
      <c r="A4918" s="178" t="s">
        <v>4109</v>
      </c>
      <c r="B4918" s="178" t="s">
        <v>931</v>
      </c>
      <c r="C4918" s="178" t="s">
        <v>240</v>
      </c>
      <c r="D4918" s="178" t="s">
        <v>241</v>
      </c>
      <c r="E4918" s="181">
        <v>9842.7914754416506</v>
      </c>
      <c r="F4918" s="181">
        <v>9863.4322447833019</v>
      </c>
      <c r="G4918" s="181">
        <v>9894.5752390852358</v>
      </c>
      <c r="H4918" s="181">
        <v>9937.3329617341624</v>
      </c>
      <c r="I4918" s="181">
        <v>9989.4745925128191</v>
      </c>
      <c r="J4918" s="182">
        <v>10049.20505886442</v>
      </c>
      <c r="K4918" s="181">
        <v>10114.906206994952</v>
      </c>
      <c r="L4918" s="181">
        <v>10185.275881459149</v>
      </c>
      <c r="M4918" s="181">
        <v>10259.085438520156</v>
      </c>
      <c r="N4918" s="181">
        <v>10335.527376238762</v>
      </c>
      <c r="O4918" s="181">
        <v>10413.875069847127</v>
      </c>
      <c r="P4918" s="181">
        <v>10493.891778089277</v>
      </c>
      <c r="Q4918" s="181">
        <v>10575.324778464523</v>
      </c>
      <c r="R4918" s="181">
        <v>10657.439989004464</v>
      </c>
      <c r="S4918" s="181">
        <v>10739.974933646143</v>
      </c>
      <c r="T4918" s="181">
        <v>10823.115241525418</v>
      </c>
      <c r="U4918" s="181">
        <v>10906.144063856271</v>
      </c>
      <c r="V4918" s="181">
        <v>10988.021378660476</v>
      </c>
      <c r="W4918" s="181">
        <v>11068.612181303804</v>
      </c>
      <c r="X4918" s="181">
        <v>11147.886682973281</v>
      </c>
      <c r="Y4918" s="181">
        <v>11225.788002277683</v>
      </c>
    </row>
    <row r="4919" spans="1:25" x14ac:dyDescent="0.25">
      <c r="A4919" s="178" t="s">
        <v>4109</v>
      </c>
      <c r="B4919" s="178" t="s">
        <v>948</v>
      </c>
      <c r="C4919" s="178" t="s">
        <v>218</v>
      </c>
      <c r="D4919" s="178" t="s">
        <v>4239</v>
      </c>
      <c r="E4919" s="181">
        <v>5821.6359827076321</v>
      </c>
      <c r="F4919" s="181">
        <v>5990.2453051506745</v>
      </c>
      <c r="G4919" s="181">
        <v>6127.3424149402808</v>
      </c>
      <c r="H4919" s="181">
        <v>6241.1884336455769</v>
      </c>
      <c r="I4919" s="181">
        <v>6336.675404722886</v>
      </c>
      <c r="J4919" s="182">
        <v>6417.5703752016261</v>
      </c>
      <c r="K4919" s="181">
        <v>6486.7536244818803</v>
      </c>
      <c r="L4919" s="181">
        <v>6546.5099871619741</v>
      </c>
      <c r="M4919" s="181">
        <v>6598.5493741603432</v>
      </c>
      <c r="N4919" s="181">
        <v>6644.1427497096065</v>
      </c>
      <c r="O4919" s="181">
        <v>6684.2439611036743</v>
      </c>
      <c r="P4919" s="181">
        <v>6719.881754034137</v>
      </c>
      <c r="Q4919" s="181">
        <v>6751.8850550681655</v>
      </c>
      <c r="R4919" s="181">
        <v>6780.611603398931</v>
      </c>
      <c r="S4919" s="181">
        <v>6806.4979341444368</v>
      </c>
      <c r="T4919" s="181">
        <v>6829.9566016966965</v>
      </c>
      <c r="U4919" s="181">
        <v>6850.9303251252431</v>
      </c>
      <c r="V4919" s="181">
        <v>6869.2784037193114</v>
      </c>
      <c r="W4919" s="181">
        <v>6885.2137291631971</v>
      </c>
      <c r="X4919" s="181">
        <v>6898.939352153825</v>
      </c>
      <c r="Y4919" s="181">
        <v>6910.4404629311593</v>
      </c>
    </row>
    <row r="4920" spans="1:25" x14ac:dyDescent="0.25">
      <c r="A4920" s="178" t="s">
        <v>4109</v>
      </c>
      <c r="B4920" s="178" t="s">
        <v>948</v>
      </c>
      <c r="C4920" s="178" t="s">
        <v>528</v>
      </c>
      <c r="D4920" s="178" t="s">
        <v>3940</v>
      </c>
      <c r="E4920" s="181">
        <v>12669.782500075653</v>
      </c>
      <c r="F4920" s="181">
        <v>13133.652263058748</v>
      </c>
      <c r="G4920" s="181">
        <v>13534.114593757009</v>
      </c>
      <c r="H4920" s="181">
        <v>13888.066464918369</v>
      </c>
      <c r="I4920" s="181">
        <v>14205.376376254733</v>
      </c>
      <c r="J4920" s="182">
        <v>14493.681602491541</v>
      </c>
      <c r="K4920" s="181">
        <v>14758.841627271091</v>
      </c>
      <c r="L4920" s="181">
        <v>15005.53543542045</v>
      </c>
      <c r="M4920" s="181">
        <v>15237.261655960256</v>
      </c>
      <c r="N4920" s="181">
        <v>15456.608330612024</v>
      </c>
      <c r="O4920" s="181">
        <v>15665.502577767709</v>
      </c>
      <c r="P4920" s="181">
        <v>15866.110104738425</v>
      </c>
      <c r="Q4920" s="181">
        <v>16060.189507991112</v>
      </c>
      <c r="R4920" s="181">
        <v>16248.425615408616</v>
      </c>
      <c r="S4920" s="181">
        <v>16431.716289849315</v>
      </c>
      <c r="T4920" s="181">
        <v>16610.929980110086</v>
      </c>
      <c r="U4920" s="181">
        <v>16785.811693720716</v>
      </c>
      <c r="V4920" s="181">
        <v>16955.894548399221</v>
      </c>
      <c r="W4920" s="181">
        <v>17121.578743047688</v>
      </c>
      <c r="X4920" s="181">
        <v>17283.253552018232</v>
      </c>
      <c r="Y4920" s="181">
        <v>17440.771670198385</v>
      </c>
    </row>
    <row r="4921" spans="1:25" x14ac:dyDescent="0.25">
      <c r="A4921" s="178" t="s">
        <v>4109</v>
      </c>
      <c r="B4921" s="178" t="s">
        <v>948</v>
      </c>
      <c r="C4921" s="178" t="s">
        <v>240</v>
      </c>
      <c r="D4921" s="178" t="s">
        <v>241</v>
      </c>
      <c r="E4921" s="181">
        <v>351.65608415098478</v>
      </c>
      <c r="F4921" s="181">
        <v>352.00935313260857</v>
      </c>
      <c r="G4921" s="181">
        <v>350.28234834794665</v>
      </c>
      <c r="H4921" s="181">
        <v>347.09623517256477</v>
      </c>
      <c r="I4921" s="181">
        <v>342.83138666775892</v>
      </c>
      <c r="J4921" s="182">
        <v>337.77403377859162</v>
      </c>
      <c r="K4921" s="181">
        <v>332.1387369761643</v>
      </c>
      <c r="L4921" s="181">
        <v>326.09074098979846</v>
      </c>
      <c r="M4921" s="181">
        <v>319.75225044198089</v>
      </c>
      <c r="N4921" s="181">
        <v>313.21359189217452</v>
      </c>
      <c r="O4921" s="181">
        <v>306.54232274449771</v>
      </c>
      <c r="P4921" s="181">
        <v>299.80321705128301</v>
      </c>
      <c r="Q4921" s="181">
        <v>293.04627416157285</v>
      </c>
      <c r="R4921" s="181">
        <v>286.29682947591976</v>
      </c>
      <c r="S4921" s="181">
        <v>279.58115409777997</v>
      </c>
      <c r="T4921" s="181">
        <v>272.92205116553998</v>
      </c>
      <c r="U4921" s="181">
        <v>266.32181344280167</v>
      </c>
      <c r="V4921" s="181">
        <v>259.77946198765653</v>
      </c>
      <c r="W4921" s="181">
        <v>253.30725411036678</v>
      </c>
      <c r="X4921" s="181">
        <v>246.91588715721775</v>
      </c>
      <c r="Y4921" s="181">
        <v>240.60737946984597</v>
      </c>
    </row>
    <row r="4922" spans="1:25" x14ac:dyDescent="0.25">
      <c r="A4922" s="178" t="s">
        <v>4109</v>
      </c>
      <c r="B4922" s="178" t="s">
        <v>949</v>
      </c>
      <c r="C4922" s="178" t="s">
        <v>218</v>
      </c>
      <c r="D4922" s="178" t="s">
        <v>4240</v>
      </c>
      <c r="E4922" s="181">
        <v>8331.562517128421</v>
      </c>
      <c r="F4922" s="181">
        <v>8428.693290373114</v>
      </c>
      <c r="G4922" s="181">
        <v>8518.4193724633733</v>
      </c>
      <c r="H4922" s="181">
        <v>8604.135927174957</v>
      </c>
      <c r="I4922" s="181">
        <v>8686.2928751991749</v>
      </c>
      <c r="J4922" s="182">
        <v>8765.0632879123023</v>
      </c>
      <c r="K4922" s="181">
        <v>8840.5161177999853</v>
      </c>
      <c r="L4922" s="181">
        <v>8912.7134795803377</v>
      </c>
      <c r="M4922" s="181">
        <v>8981.6484879712079</v>
      </c>
      <c r="N4922" s="181">
        <v>9047.3131457058607</v>
      </c>
      <c r="O4922" s="181">
        <v>9109.5755012637474</v>
      </c>
      <c r="P4922" s="181">
        <v>9168.734592366156</v>
      </c>
      <c r="Q4922" s="181">
        <v>9225.0768751991545</v>
      </c>
      <c r="R4922" s="181">
        <v>9278.4104270076004</v>
      </c>
      <c r="S4922" s="181">
        <v>9328.6377634398341</v>
      </c>
      <c r="T4922" s="181">
        <v>9375.5810679770093</v>
      </c>
      <c r="U4922" s="181">
        <v>9419.6011762695889</v>
      </c>
      <c r="V4922" s="181">
        <v>9461.1682012196179</v>
      </c>
      <c r="W4922" s="181">
        <v>9500.299983620549</v>
      </c>
      <c r="X4922" s="181">
        <v>9536.9306337042235</v>
      </c>
      <c r="Y4922" s="181">
        <v>9570.6603022453637</v>
      </c>
    </row>
    <row r="4923" spans="1:25" x14ac:dyDescent="0.25">
      <c r="A4923" s="178" t="s">
        <v>4109</v>
      </c>
      <c r="B4923" s="178" t="s">
        <v>949</v>
      </c>
      <c r="C4923" s="178" t="s">
        <v>240</v>
      </c>
      <c r="D4923" s="178" t="s">
        <v>241</v>
      </c>
      <c r="E4923" s="181">
        <v>2041.501969941256</v>
      </c>
      <c r="F4923" s="181">
        <v>2066.4068954099512</v>
      </c>
      <c r="G4923" s="181">
        <v>2089.521550347119</v>
      </c>
      <c r="H4923" s="181">
        <v>2111.6763013256582</v>
      </c>
      <c r="I4923" s="181">
        <v>2132.9800696153407</v>
      </c>
      <c r="J4923" s="182">
        <v>2153.473992546441</v>
      </c>
      <c r="K4923" s="181">
        <v>2173.1737024599356</v>
      </c>
      <c r="L4923" s="181">
        <v>2192.0931847898914</v>
      </c>
      <c r="M4923" s="181">
        <v>2210.2294765546239</v>
      </c>
      <c r="N4923" s="181">
        <v>2227.5793359974145</v>
      </c>
      <c r="O4923" s="181">
        <v>2244.1089801263906</v>
      </c>
      <c r="P4923" s="181">
        <v>2259.8907843665152</v>
      </c>
      <c r="Q4923" s="181">
        <v>2274.9941776886681</v>
      </c>
      <c r="R4923" s="181">
        <v>2289.3707028800395</v>
      </c>
      <c r="S4923" s="181">
        <v>2302.9951145772256</v>
      </c>
      <c r="T4923" s="181">
        <v>2315.8222721520583</v>
      </c>
      <c r="U4923" s="181">
        <v>2327.9400610352263</v>
      </c>
      <c r="V4923" s="181">
        <v>2339.4635770689706</v>
      </c>
      <c r="W4923" s="181">
        <v>2350.396270414516</v>
      </c>
      <c r="X4923" s="181">
        <v>2360.7208734266014</v>
      </c>
      <c r="Y4923" s="181">
        <v>2370.3373717752424</v>
      </c>
    </row>
    <row r="4924" spans="1:25" x14ac:dyDescent="0.25">
      <c r="A4924" s="178" t="s">
        <v>4109</v>
      </c>
      <c r="B4924" s="178" t="s">
        <v>951</v>
      </c>
      <c r="C4924" s="178" t="s">
        <v>565</v>
      </c>
      <c r="D4924" s="178" t="s">
        <v>566</v>
      </c>
      <c r="E4924" s="181">
        <v>5307.2328009123939</v>
      </c>
      <c r="F4924" s="181">
        <v>5331.4620880341663</v>
      </c>
      <c r="G4924" s="181">
        <v>5356.2456953239907</v>
      </c>
      <c r="H4924" s="181">
        <v>5383.2953110011249</v>
      </c>
      <c r="I4924" s="181">
        <v>5412.3330423561129</v>
      </c>
      <c r="J4924" s="182">
        <v>5443.0625424189047</v>
      </c>
      <c r="K4924" s="181">
        <v>5475.0770396612661</v>
      </c>
      <c r="L4924" s="181">
        <v>5508.058639854391</v>
      </c>
      <c r="M4924" s="181">
        <v>5541.6524339035223</v>
      </c>
      <c r="N4924" s="181">
        <v>5575.6555943799558</v>
      </c>
      <c r="O4924" s="181">
        <v>5609.8638040482656</v>
      </c>
      <c r="P4924" s="181">
        <v>5644.3135873381561</v>
      </c>
      <c r="Q4924" s="181">
        <v>5679.0160159307507</v>
      </c>
      <c r="R4924" s="181">
        <v>5713.7325737067658</v>
      </c>
      <c r="S4924" s="181">
        <v>5748.49718554016</v>
      </c>
      <c r="T4924" s="181">
        <v>5783.5809980649301</v>
      </c>
      <c r="U4924" s="181">
        <v>5818.6073153747129</v>
      </c>
      <c r="V4924" s="181">
        <v>5852.957763998882</v>
      </c>
      <c r="W4924" s="181">
        <v>5886.646030739752</v>
      </c>
      <c r="X4924" s="181">
        <v>5919.7524900951412</v>
      </c>
      <c r="Y4924" s="181">
        <v>5952.3691997940441</v>
      </c>
    </row>
    <row r="4925" spans="1:25" x14ac:dyDescent="0.25">
      <c r="A4925" s="178" t="s">
        <v>4109</v>
      </c>
      <c r="B4925" s="178" t="s">
        <v>955</v>
      </c>
      <c r="C4925" s="178" t="s">
        <v>565</v>
      </c>
      <c r="D4925" s="178" t="s">
        <v>566</v>
      </c>
      <c r="E4925" s="181">
        <v>7878.7553938345318</v>
      </c>
      <c r="F4925" s="181">
        <v>7863.9725029441979</v>
      </c>
      <c r="G4925" s="181">
        <v>7862.4244728054309</v>
      </c>
      <c r="H4925" s="181">
        <v>7873.3561420809583</v>
      </c>
      <c r="I4925" s="181">
        <v>7893.9317937622272</v>
      </c>
      <c r="J4925" s="182">
        <v>7921.9293360925067</v>
      </c>
      <c r="K4925" s="181">
        <v>7955.6095744765598</v>
      </c>
      <c r="L4925" s="181">
        <v>7993.6787932257948</v>
      </c>
      <c r="M4925" s="181">
        <v>8035.1089187918569</v>
      </c>
      <c r="N4925" s="181">
        <v>8079.1466595448474</v>
      </c>
      <c r="O4925" s="181">
        <v>8125.1919226401606</v>
      </c>
      <c r="P4925" s="181">
        <v>8173.0935193833002</v>
      </c>
      <c r="Q4925" s="181">
        <v>8222.7848993452317</v>
      </c>
      <c r="R4925" s="181">
        <v>8273.855094606095</v>
      </c>
      <c r="S4925" s="181">
        <v>8326.0545914162558</v>
      </c>
      <c r="T4925" s="181">
        <v>8378.7676101369725</v>
      </c>
      <c r="U4925" s="181">
        <v>8431.2244731096271</v>
      </c>
      <c r="V4925" s="181">
        <v>8483.1083422189859</v>
      </c>
      <c r="W4925" s="181">
        <v>8534.3540878714339</v>
      </c>
      <c r="X4925" s="181">
        <v>8584.8003250762922</v>
      </c>
      <c r="Y4925" s="181">
        <v>8633.6019104184106</v>
      </c>
    </row>
    <row r="4926" spans="1:25" x14ac:dyDescent="0.25">
      <c r="A4926" s="178" t="s">
        <v>4109</v>
      </c>
      <c r="B4926" s="178" t="s">
        <v>958</v>
      </c>
      <c r="C4926" s="178" t="s">
        <v>218</v>
      </c>
      <c r="D4926" s="178" t="s">
        <v>4241</v>
      </c>
      <c r="E4926" s="181">
        <v>15787.622571489905</v>
      </c>
      <c r="F4926" s="181">
        <v>15975.387633918839</v>
      </c>
      <c r="G4926" s="181">
        <v>16143.267697244301</v>
      </c>
      <c r="H4926" s="181">
        <v>16300.110931619007</v>
      </c>
      <c r="I4926" s="181">
        <v>16448.031688696748</v>
      </c>
      <c r="J4926" s="182">
        <v>16588.289391147606</v>
      </c>
      <c r="K4926" s="181">
        <v>16721.717623871336</v>
      </c>
      <c r="L4926" s="181">
        <v>16849.099714535627</v>
      </c>
      <c r="M4926" s="181">
        <v>16970.948294911948</v>
      </c>
      <c r="N4926" s="181">
        <v>17087.718367275174</v>
      </c>
      <c r="O4926" s="181">
        <v>17199.739790783307</v>
      </c>
      <c r="P4926" s="181">
        <v>17308.051800357716</v>
      </c>
      <c r="Q4926" s="181">
        <v>17413.627737226077</v>
      </c>
      <c r="R4926" s="181">
        <v>17516.544613362792</v>
      </c>
      <c r="S4926" s="181">
        <v>17617.261554042332</v>
      </c>
      <c r="T4926" s="181">
        <v>17715.861521634306</v>
      </c>
      <c r="U4926" s="181">
        <v>17811.276581179052</v>
      </c>
      <c r="V4926" s="181">
        <v>17902.74508688979</v>
      </c>
      <c r="W4926" s="181">
        <v>17990.527443100509</v>
      </c>
      <c r="X4926" s="181">
        <v>18074.831189038228</v>
      </c>
      <c r="Y4926" s="181">
        <v>18154.850285685163</v>
      </c>
    </row>
    <row r="4927" spans="1:25" x14ac:dyDescent="0.25">
      <c r="A4927" s="178" t="s">
        <v>4109</v>
      </c>
      <c r="B4927" s="178" t="s">
        <v>958</v>
      </c>
      <c r="C4927" s="178" t="s">
        <v>240</v>
      </c>
      <c r="D4927" s="178" t="s">
        <v>241</v>
      </c>
      <c r="E4927" s="181">
        <v>16255.072776361516</v>
      </c>
      <c r="F4927" s="181">
        <v>16523.724676844438</v>
      </c>
      <c r="G4927" s="181">
        <v>16774.417387306799</v>
      </c>
      <c r="H4927" s="181">
        <v>17016.141406636656</v>
      </c>
      <c r="I4927" s="181">
        <v>17250.991273681509</v>
      </c>
      <c r="J4927" s="182">
        <v>17480.19905572859</v>
      </c>
      <c r="K4927" s="181">
        <v>17704.568457449604</v>
      </c>
      <c r="L4927" s="181">
        <v>17924.864302757269</v>
      </c>
      <c r="M4927" s="181">
        <v>18141.576071735813</v>
      </c>
      <c r="N4927" s="181">
        <v>18355.14019058799</v>
      </c>
      <c r="O4927" s="181">
        <v>18565.865930138891</v>
      </c>
      <c r="P4927" s="181">
        <v>18774.837577173916</v>
      </c>
      <c r="Q4927" s="181">
        <v>18983.088566095626</v>
      </c>
      <c r="R4927" s="181">
        <v>19190.690524142516</v>
      </c>
      <c r="S4927" s="181">
        <v>19398.136860257935</v>
      </c>
      <c r="T4927" s="181">
        <v>19605.514302286902</v>
      </c>
      <c r="U4927" s="181">
        <v>19811.630831030259</v>
      </c>
      <c r="V4927" s="181">
        <v>20015.612026110237</v>
      </c>
      <c r="W4927" s="181">
        <v>20217.713554376653</v>
      </c>
      <c r="X4927" s="181">
        <v>20418.136239885218</v>
      </c>
      <c r="Y4927" s="181">
        <v>20615.933710121652</v>
      </c>
    </row>
    <row r="4928" spans="1:25" x14ac:dyDescent="0.25">
      <c r="A4928" s="178" t="s">
        <v>4109</v>
      </c>
      <c r="B4928" s="178" t="s">
        <v>2100</v>
      </c>
      <c r="C4928" s="178" t="s">
        <v>565</v>
      </c>
      <c r="D4928" s="178" t="s">
        <v>566</v>
      </c>
      <c r="E4928" s="181">
        <v>493.63437360339276</v>
      </c>
      <c r="F4928" s="181">
        <v>502.74216096664134</v>
      </c>
      <c r="G4928" s="181">
        <v>510.46893983608265</v>
      </c>
      <c r="H4928" s="181">
        <v>517.21710845653831</v>
      </c>
      <c r="I4928" s="181">
        <v>523.16672237743489</v>
      </c>
      <c r="J4928" s="182">
        <v>528.45015125954887</v>
      </c>
      <c r="K4928" s="181">
        <v>533.15086684298069</v>
      </c>
      <c r="L4928" s="181">
        <v>537.3376255917666</v>
      </c>
      <c r="M4928" s="181">
        <v>541.05929663930203</v>
      </c>
      <c r="N4928" s="181">
        <v>544.36004094879615</v>
      </c>
      <c r="O4928" s="181">
        <v>547.27094297406938</v>
      </c>
      <c r="P4928" s="181">
        <v>549.84554089073083</v>
      </c>
      <c r="Q4928" s="181">
        <v>552.126807921759</v>
      </c>
      <c r="R4928" s="181">
        <v>554.13151456597586</v>
      </c>
      <c r="S4928" s="181">
        <v>555.90396309296534</v>
      </c>
      <c r="T4928" s="181">
        <v>557.57313506250875</v>
      </c>
      <c r="U4928" s="181">
        <v>559.15585119146999</v>
      </c>
      <c r="V4928" s="181">
        <v>560.583456592022</v>
      </c>
      <c r="W4928" s="181">
        <v>561.88878709553387</v>
      </c>
      <c r="X4928" s="181">
        <v>563.11919275231526</v>
      </c>
      <c r="Y4928" s="181">
        <v>564.37726728550024</v>
      </c>
    </row>
    <row r="4929" spans="1:25" x14ac:dyDescent="0.25">
      <c r="A4929" s="178" t="s">
        <v>4109</v>
      </c>
      <c r="B4929" s="178" t="s">
        <v>960</v>
      </c>
      <c r="C4929" s="178" t="s">
        <v>565</v>
      </c>
      <c r="D4929" s="178" t="s">
        <v>566</v>
      </c>
      <c r="E4929" s="181">
        <v>2673.9167780267071</v>
      </c>
      <c r="F4929" s="181">
        <v>2704.9719955214541</v>
      </c>
      <c r="G4929" s="181">
        <v>2733.3781697483832</v>
      </c>
      <c r="H4929" s="181">
        <v>2760.4490378433202</v>
      </c>
      <c r="I4929" s="181">
        <v>2786.3753647200092</v>
      </c>
      <c r="J4929" s="182">
        <v>2811.254646238373</v>
      </c>
      <c r="K4929" s="181">
        <v>2835.1537586415329</v>
      </c>
      <c r="L4929" s="181">
        <v>2858.1569674977882</v>
      </c>
      <c r="M4929" s="181">
        <v>2880.3137491674006</v>
      </c>
      <c r="N4929" s="181">
        <v>2901.6449919579322</v>
      </c>
      <c r="O4929" s="181">
        <v>2922.1361392199515</v>
      </c>
      <c r="P4929" s="181">
        <v>2941.9136655173643</v>
      </c>
      <c r="Q4929" s="181">
        <v>2961.0999607764206</v>
      </c>
      <c r="R4929" s="181">
        <v>2979.6597141254879</v>
      </c>
      <c r="S4929" s="181">
        <v>2997.5976062883342</v>
      </c>
      <c r="T4929" s="181">
        <v>3014.9093532520001</v>
      </c>
      <c r="U4929" s="181">
        <v>3031.590021192007</v>
      </c>
      <c r="V4929" s="181">
        <v>3047.63957588017</v>
      </c>
      <c r="W4929" s="181">
        <v>3063.0675382808472</v>
      </c>
      <c r="X4929" s="181">
        <v>3077.8737689353252</v>
      </c>
      <c r="Y4929" s="181">
        <v>3091.9641927214388</v>
      </c>
    </row>
    <row r="4930" spans="1:25" x14ac:dyDescent="0.25">
      <c r="A4930" s="178" t="s">
        <v>4109</v>
      </c>
      <c r="B4930" s="178" t="s">
        <v>969</v>
      </c>
      <c r="C4930" s="178" t="s">
        <v>565</v>
      </c>
      <c r="D4930" s="178" t="s">
        <v>566</v>
      </c>
      <c r="E4930" s="181">
        <v>2246.0916019621081</v>
      </c>
      <c r="F4930" s="181">
        <v>2259.0980435033334</v>
      </c>
      <c r="G4930" s="181">
        <v>2273.0246790267715</v>
      </c>
      <c r="H4930" s="181">
        <v>2288.26262112004</v>
      </c>
      <c r="I4930" s="181">
        <v>2304.440286221944</v>
      </c>
      <c r="J4930" s="182">
        <v>2321.2451966248605</v>
      </c>
      <c r="K4930" s="181">
        <v>2338.4179521440401</v>
      </c>
      <c r="L4930" s="181">
        <v>2355.7621690523238</v>
      </c>
      <c r="M4930" s="181">
        <v>2373.107214999286</v>
      </c>
      <c r="N4930" s="181">
        <v>2390.3120754198881</v>
      </c>
      <c r="O4930" s="181">
        <v>2407.2504069942615</v>
      </c>
      <c r="P4930" s="181">
        <v>2423.928479489713</v>
      </c>
      <c r="Q4930" s="181">
        <v>2440.3585121035903</v>
      </c>
      <c r="R4930" s="181">
        <v>2456.4395439890159</v>
      </c>
      <c r="S4930" s="181">
        <v>2472.1376506417314</v>
      </c>
      <c r="T4930" s="181">
        <v>2487.5055558373779</v>
      </c>
      <c r="U4930" s="181">
        <v>2502.5281999280282</v>
      </c>
      <c r="V4930" s="181">
        <v>2517.117053082311</v>
      </c>
      <c r="W4930" s="181">
        <v>2531.2525939141638</v>
      </c>
      <c r="X4930" s="181">
        <v>2544.9256067135557</v>
      </c>
      <c r="Y4930" s="181">
        <v>2558.1208126867155</v>
      </c>
    </row>
    <row r="4931" spans="1:25" x14ac:dyDescent="0.25">
      <c r="A4931" s="178" t="s">
        <v>4109</v>
      </c>
      <c r="B4931" s="178" t="s">
        <v>976</v>
      </c>
      <c r="C4931" s="178" t="s">
        <v>565</v>
      </c>
      <c r="D4931" s="178" t="s">
        <v>566</v>
      </c>
      <c r="E4931" s="181">
        <v>6316.7467674105355</v>
      </c>
      <c r="F4931" s="181">
        <v>6392.3833604701886</v>
      </c>
      <c r="G4931" s="181">
        <v>6459.5110016272683</v>
      </c>
      <c r="H4931" s="181">
        <v>6522.2714127285089</v>
      </c>
      <c r="I4931" s="181">
        <v>6581.8393867427521</v>
      </c>
      <c r="J4931" s="182">
        <v>6638.9478368509326</v>
      </c>
      <c r="K4931" s="181">
        <v>6694.0894128799864</v>
      </c>
      <c r="L4931" s="181">
        <v>6747.6331826193673</v>
      </c>
      <c r="M4931" s="181">
        <v>6799.7974896659098</v>
      </c>
      <c r="N4931" s="181">
        <v>6850.7465956272717</v>
      </c>
      <c r="O4931" s="181">
        <v>6900.4495014597651</v>
      </c>
      <c r="P4931" s="181">
        <v>6949.1444092723523</v>
      </c>
      <c r="Q4931" s="181">
        <v>6997.0633180055747</v>
      </c>
      <c r="R4931" s="181">
        <v>7044.0598934768605</v>
      </c>
      <c r="S4931" s="181">
        <v>7089.9613691709237</v>
      </c>
      <c r="T4931" s="181">
        <v>7134.1293107456686</v>
      </c>
      <c r="U4931" s="181">
        <v>7176.4898129275734</v>
      </c>
      <c r="V4931" s="181">
        <v>7217.4511819571599</v>
      </c>
      <c r="W4931" s="181">
        <v>7257.0119895103089</v>
      </c>
      <c r="X4931" s="181">
        <v>7295.0274770293345</v>
      </c>
      <c r="Y4931" s="181">
        <v>7330.7406817862302</v>
      </c>
    </row>
    <row r="4932" spans="1:25" x14ac:dyDescent="0.25">
      <c r="A4932" s="178" t="s">
        <v>4109</v>
      </c>
      <c r="B4932" s="178" t="s">
        <v>978</v>
      </c>
      <c r="C4932" s="178" t="s">
        <v>218</v>
      </c>
      <c r="D4932" s="178" t="s">
        <v>4242</v>
      </c>
      <c r="E4932" s="181">
        <v>4185.2277660479322</v>
      </c>
      <c r="F4932" s="181">
        <v>4204.7797254356874</v>
      </c>
      <c r="G4932" s="181">
        <v>4225.1562700673212</v>
      </c>
      <c r="H4932" s="181">
        <v>4247.418536404426</v>
      </c>
      <c r="I4932" s="181">
        <v>4271.1160257812471</v>
      </c>
      <c r="J4932" s="182">
        <v>4295.8371823165417</v>
      </c>
      <c r="K4932" s="181">
        <v>4321.2028252410792</v>
      </c>
      <c r="L4932" s="181">
        <v>4346.9397741338298</v>
      </c>
      <c r="M4932" s="181">
        <v>4372.7839242681393</v>
      </c>
      <c r="N4932" s="181">
        <v>4398.5125161834512</v>
      </c>
      <c r="O4932" s="181">
        <v>4423.9301709365145</v>
      </c>
      <c r="P4932" s="181">
        <v>4449.0509606171254</v>
      </c>
      <c r="Q4932" s="181">
        <v>4473.8700788444085</v>
      </c>
      <c r="R4932" s="181">
        <v>4498.1510192407522</v>
      </c>
      <c r="S4932" s="181">
        <v>4521.7838402414791</v>
      </c>
      <c r="T4932" s="181">
        <v>4544.8165797143793</v>
      </c>
      <c r="U4932" s="181">
        <v>4566.9642885206349</v>
      </c>
      <c r="V4932" s="181">
        <v>4587.8291605272962</v>
      </c>
      <c r="W4932" s="181">
        <v>4607.3555714395561</v>
      </c>
      <c r="X4932" s="181">
        <v>4625.5129171946983</v>
      </c>
      <c r="Y4932" s="181">
        <v>4642.253340058186</v>
      </c>
    </row>
    <row r="4933" spans="1:25" x14ac:dyDescent="0.25">
      <c r="A4933" s="178" t="s">
        <v>4109</v>
      </c>
      <c r="B4933" s="178" t="s">
        <v>978</v>
      </c>
      <c r="C4933" s="178" t="s">
        <v>510</v>
      </c>
      <c r="D4933" s="178" t="s">
        <v>4243</v>
      </c>
      <c r="E4933" s="181">
        <v>2021.0151066331919</v>
      </c>
      <c r="F4933" s="181">
        <v>2068.5653124341388</v>
      </c>
      <c r="G4933" s="181">
        <v>2117.6017682740548</v>
      </c>
      <c r="H4933" s="181">
        <v>2168.7130818051696</v>
      </c>
      <c r="I4933" s="181">
        <v>2221.7435949575502</v>
      </c>
      <c r="J4933" s="182">
        <v>2276.5432559660126</v>
      </c>
      <c r="K4933" s="181">
        <v>2332.9652595625798</v>
      </c>
      <c r="L4933" s="181">
        <v>2390.9074757268349</v>
      </c>
      <c r="M4933" s="181">
        <v>2450.2629372383435</v>
      </c>
      <c r="N4933" s="181">
        <v>2510.9382453686835</v>
      </c>
      <c r="O4933" s="181">
        <v>2572.8471692405542</v>
      </c>
      <c r="P4933" s="181">
        <v>2636.0195854186081</v>
      </c>
      <c r="Q4933" s="181">
        <v>2700.4749114207925</v>
      </c>
      <c r="R4933" s="181">
        <v>2766.0901962538705</v>
      </c>
      <c r="S4933" s="181">
        <v>2832.8111887968589</v>
      </c>
      <c r="T4933" s="181">
        <v>2900.6793195404975</v>
      </c>
      <c r="U4933" s="181">
        <v>2969.5216784115464</v>
      </c>
      <c r="V4933" s="181">
        <v>3039.0766120625221</v>
      </c>
      <c r="W4933" s="181">
        <v>3109.2931307944209</v>
      </c>
      <c r="X4933" s="181">
        <v>3180.1335733888827</v>
      </c>
      <c r="Y4933" s="181">
        <v>3251.5454390040395</v>
      </c>
    </row>
    <row r="4934" spans="1:25" x14ac:dyDescent="0.25">
      <c r="A4934" s="178" t="s">
        <v>4109</v>
      </c>
      <c r="B4934" s="178" t="s">
        <v>978</v>
      </c>
      <c r="C4934" s="178" t="s">
        <v>512</v>
      </c>
      <c r="D4934" s="178" t="s">
        <v>4244</v>
      </c>
      <c r="E4934" s="181">
        <v>3837.897531641624</v>
      </c>
      <c r="F4934" s="181">
        <v>3862.6990603187342</v>
      </c>
      <c r="G4934" s="181">
        <v>3888.335655538684</v>
      </c>
      <c r="H4934" s="181">
        <v>3915.7898530216607</v>
      </c>
      <c r="I4934" s="181">
        <v>3944.6550837876853</v>
      </c>
      <c r="J4934" s="182">
        <v>3974.5578765823066</v>
      </c>
      <c r="K4934" s="181">
        <v>4005.1520785247826</v>
      </c>
      <c r="L4934" s="181">
        <v>4036.1874724401614</v>
      </c>
      <c r="M4934" s="181">
        <v>4067.4204866949135</v>
      </c>
      <c r="N4934" s="181">
        <v>4098.6443320007356</v>
      </c>
      <c r="O4934" s="181">
        <v>4129.6763010624245</v>
      </c>
      <c r="P4934" s="181">
        <v>4160.5282529321075</v>
      </c>
      <c r="Q4934" s="181">
        <v>4191.1944498705625</v>
      </c>
      <c r="R4934" s="181">
        <v>4221.4516701271887</v>
      </c>
      <c r="S4934" s="181">
        <v>4251.1940957716679</v>
      </c>
      <c r="T4934" s="181">
        <v>4280.4639533722311</v>
      </c>
      <c r="U4934" s="181">
        <v>4308.9896034627554</v>
      </c>
      <c r="V4934" s="181">
        <v>4336.390807852199</v>
      </c>
      <c r="W4934" s="181">
        <v>4362.6086372104646</v>
      </c>
      <c r="X4934" s="181">
        <v>4387.6074974849826</v>
      </c>
      <c r="Y4934" s="181">
        <v>4411.335168571849</v>
      </c>
    </row>
    <row r="4935" spans="1:25" x14ac:dyDescent="0.25">
      <c r="A4935" s="178" t="s">
        <v>4109</v>
      </c>
      <c r="B4935" s="178" t="s">
        <v>978</v>
      </c>
      <c r="C4935" s="178" t="s">
        <v>240</v>
      </c>
      <c r="D4935" s="178" t="s">
        <v>241</v>
      </c>
      <c r="E4935" s="181">
        <v>9205.2667972478648</v>
      </c>
      <c r="F4935" s="181">
        <v>9239.55110430083</v>
      </c>
      <c r="G4935" s="181">
        <v>9276.1712286551719</v>
      </c>
      <c r="H4935" s="181">
        <v>9317.4462760356655</v>
      </c>
      <c r="I4935" s="181">
        <v>9362.3755373129025</v>
      </c>
      <c r="J4935" s="182">
        <v>9410.0479087137937</v>
      </c>
      <c r="K4935" s="181">
        <v>9459.6265976910108</v>
      </c>
      <c r="L4935" s="181">
        <v>9510.5094312305264</v>
      </c>
      <c r="M4935" s="181">
        <v>9562.1158028536101</v>
      </c>
      <c r="N4935" s="181">
        <v>9613.956805505346</v>
      </c>
      <c r="O4935" s="181">
        <v>9665.6042094880486</v>
      </c>
      <c r="P4935" s="181">
        <v>9717.0877485617148</v>
      </c>
      <c r="Q4935" s="181">
        <v>9768.3956759489865</v>
      </c>
      <c r="R4935" s="181">
        <v>9819.0102718589842</v>
      </c>
      <c r="S4935" s="181">
        <v>9868.6902401265561</v>
      </c>
      <c r="T4935" s="181">
        <v>9917.5388114358375</v>
      </c>
      <c r="U4935" s="181">
        <v>9964.9322074734046</v>
      </c>
      <c r="V4935" s="181">
        <v>10010.000165706393</v>
      </c>
      <c r="W4935" s="181">
        <v>10052.618489927831</v>
      </c>
      <c r="X4935" s="181">
        <v>10092.716809546047</v>
      </c>
      <c r="Y4935" s="181">
        <v>10130.186327532674</v>
      </c>
    </row>
    <row r="4936" spans="1:25" x14ac:dyDescent="0.25">
      <c r="A4936" s="178" t="s">
        <v>4109</v>
      </c>
      <c r="B4936" s="178" t="s">
        <v>987</v>
      </c>
      <c r="C4936" s="178" t="s">
        <v>565</v>
      </c>
      <c r="D4936" s="178" t="s">
        <v>566</v>
      </c>
      <c r="E4936" s="181">
        <v>9859.6607808218105</v>
      </c>
      <c r="F4936" s="181">
        <v>9852.0040108521735</v>
      </c>
      <c r="G4936" s="181">
        <v>9865.5863796843842</v>
      </c>
      <c r="H4936" s="181">
        <v>9898.3795979075585</v>
      </c>
      <c r="I4936" s="181">
        <v>9945.9067414705241</v>
      </c>
      <c r="J4936" s="182">
        <v>10004.625348794158</v>
      </c>
      <c r="K4936" s="181">
        <v>10071.673285544448</v>
      </c>
      <c r="L4936" s="181">
        <v>10144.806175429567</v>
      </c>
      <c r="M4936" s="181">
        <v>10222.165654801049</v>
      </c>
      <c r="N4936" s="181">
        <v>10302.237449417702</v>
      </c>
      <c r="O4936" s="181">
        <v>10383.737060178295</v>
      </c>
      <c r="P4936" s="181">
        <v>10466.046932244242</v>
      </c>
      <c r="Q4936" s="181">
        <v>10548.723901801995</v>
      </c>
      <c r="R4936" s="181">
        <v>10630.978890096798</v>
      </c>
      <c r="S4936" s="181">
        <v>10712.332358556074</v>
      </c>
      <c r="T4936" s="181">
        <v>10792.296007252611</v>
      </c>
      <c r="U4936" s="181">
        <v>10870.373069198</v>
      </c>
      <c r="V4936" s="181">
        <v>10946.27848486019</v>
      </c>
      <c r="W4936" s="181">
        <v>11019.937545044022</v>
      </c>
      <c r="X4936" s="181">
        <v>11091.293957235104</v>
      </c>
      <c r="Y4936" s="181">
        <v>11159.852130620373</v>
      </c>
    </row>
    <row r="4937" spans="1:25" x14ac:dyDescent="0.25">
      <c r="A4937" s="178" t="s">
        <v>4109</v>
      </c>
      <c r="B4937" s="178" t="s">
        <v>991</v>
      </c>
      <c r="C4937" s="178" t="s">
        <v>565</v>
      </c>
      <c r="D4937" s="178" t="s">
        <v>566</v>
      </c>
      <c r="E4937" s="181">
        <v>3642.5366920810011</v>
      </c>
      <c r="F4937" s="181">
        <v>3672.0727204087507</v>
      </c>
      <c r="G4937" s="181">
        <v>3699.1806969777899</v>
      </c>
      <c r="H4937" s="181">
        <v>3725.2747158363609</v>
      </c>
      <c r="I4937" s="181">
        <v>3750.4931241069503</v>
      </c>
      <c r="J4937" s="182">
        <v>3774.8918706785275</v>
      </c>
      <c r="K4937" s="181">
        <v>3798.4549888653651</v>
      </c>
      <c r="L4937" s="181">
        <v>3821.172631656862</v>
      </c>
      <c r="M4937" s="181">
        <v>3842.9840313982568</v>
      </c>
      <c r="N4937" s="181">
        <v>3863.7907422857256</v>
      </c>
      <c r="O4937" s="181">
        <v>3883.5282163619686</v>
      </c>
      <c r="P4937" s="181">
        <v>3902.3051984616941</v>
      </c>
      <c r="Q4937" s="181">
        <v>3920.1929786816454</v>
      </c>
      <c r="R4937" s="181">
        <v>3937.0749360095369</v>
      </c>
      <c r="S4937" s="181">
        <v>3952.9809528991327</v>
      </c>
      <c r="T4937" s="181">
        <v>3968.4843177981516</v>
      </c>
      <c r="U4937" s="181">
        <v>3983.6353148675371</v>
      </c>
      <c r="V4937" s="181">
        <v>3997.9794890045832</v>
      </c>
      <c r="W4937" s="181">
        <v>4011.5422193048425</v>
      </c>
      <c r="X4937" s="181">
        <v>4024.4148875208457</v>
      </c>
      <c r="Y4937" s="181">
        <v>4037.0420031813533</v>
      </c>
    </row>
    <row r="4938" spans="1:25" x14ac:dyDescent="0.25">
      <c r="A4938" s="178" t="s">
        <v>4109</v>
      </c>
      <c r="B4938" s="178" t="s">
        <v>995</v>
      </c>
      <c r="C4938" s="178" t="s">
        <v>218</v>
      </c>
      <c r="D4938" s="178" t="s">
        <v>4245</v>
      </c>
      <c r="E4938" s="181">
        <v>11680.629980952946</v>
      </c>
      <c r="F4938" s="181">
        <v>11909.033140634203</v>
      </c>
      <c r="G4938" s="181">
        <v>12113.406433880136</v>
      </c>
      <c r="H4938" s="181">
        <v>12303.680662489844</v>
      </c>
      <c r="I4938" s="181">
        <v>12483.774951815651</v>
      </c>
      <c r="J4938" s="182">
        <v>12656.437851079734</v>
      </c>
      <c r="K4938" s="181">
        <v>12823.470516558084</v>
      </c>
      <c r="L4938" s="181">
        <v>12986.202979395599</v>
      </c>
      <c r="M4938" s="181">
        <v>13145.396378666739</v>
      </c>
      <c r="N4938" s="181">
        <v>13301.593298580819</v>
      </c>
      <c r="O4938" s="181">
        <v>13455.059119156751</v>
      </c>
      <c r="P4938" s="181">
        <v>13606.441920159888</v>
      </c>
      <c r="Q4938" s="181">
        <v>13756.166364276676</v>
      </c>
      <c r="R4938" s="181">
        <v>13903.782147205728</v>
      </c>
      <c r="S4938" s="181">
        <v>14049.115735965681</v>
      </c>
      <c r="T4938" s="181">
        <v>14192.357651458975</v>
      </c>
      <c r="U4938" s="181">
        <v>14332.827193305287</v>
      </c>
      <c r="V4938" s="181">
        <v>14469.522918226035</v>
      </c>
      <c r="W4938" s="181">
        <v>14602.312333003549</v>
      </c>
      <c r="X4938" s="181">
        <v>14731.060864988718</v>
      </c>
      <c r="Y4938" s="181">
        <v>14855.476619137149</v>
      </c>
    </row>
    <row r="4939" spans="1:25" x14ac:dyDescent="0.25">
      <c r="A4939" s="178" t="s">
        <v>4109</v>
      </c>
      <c r="B4939" s="178" t="s">
        <v>995</v>
      </c>
      <c r="C4939" s="178" t="s">
        <v>240</v>
      </c>
      <c r="D4939" s="178" t="s">
        <v>241</v>
      </c>
      <c r="E4939" s="181">
        <v>501.01859951295967</v>
      </c>
      <c r="F4939" s="181">
        <v>505.25466361409627</v>
      </c>
      <c r="G4939" s="181">
        <v>508.33072559908015</v>
      </c>
      <c r="H4939" s="181">
        <v>510.69471972185067</v>
      </c>
      <c r="I4939" s="181">
        <v>512.52905782446032</v>
      </c>
      <c r="J4939" s="182">
        <v>513.9611564440379</v>
      </c>
      <c r="K4939" s="181">
        <v>515.07518749842859</v>
      </c>
      <c r="L4939" s="181">
        <v>515.93320953364253</v>
      </c>
      <c r="M4939" s="181">
        <v>516.57243468011984</v>
      </c>
      <c r="N4939" s="181">
        <v>517.02012872140619</v>
      </c>
      <c r="O4939" s="181">
        <v>517.29185670538754</v>
      </c>
      <c r="P4939" s="181">
        <v>517.41718461058997</v>
      </c>
      <c r="Q4939" s="181">
        <v>517.41610304914855</v>
      </c>
      <c r="R4939" s="181">
        <v>517.2752753721461</v>
      </c>
      <c r="S4939" s="181">
        <v>516.99221253144742</v>
      </c>
      <c r="T4939" s="181">
        <v>516.57787691825922</v>
      </c>
      <c r="U4939" s="181">
        <v>516.01148239301358</v>
      </c>
      <c r="V4939" s="181">
        <v>515.26181378501985</v>
      </c>
      <c r="W4939" s="181">
        <v>514.32972476726388</v>
      </c>
      <c r="X4939" s="181">
        <v>513.21608538095029</v>
      </c>
      <c r="Y4939" s="181">
        <v>511.9164328200003</v>
      </c>
    </row>
    <row r="4940" spans="1:25" x14ac:dyDescent="0.25">
      <c r="A4940" s="178" t="s">
        <v>4109</v>
      </c>
      <c r="B4940" s="178" t="s">
        <v>1000</v>
      </c>
      <c r="C4940" s="178" t="s">
        <v>475</v>
      </c>
      <c r="D4940" s="178" t="s">
        <v>4246</v>
      </c>
      <c r="E4940" s="181">
        <v>3976.6824456048266</v>
      </c>
      <c r="F4940" s="181">
        <v>4053.6064759641263</v>
      </c>
      <c r="G4940" s="181">
        <v>4128.9272134974235</v>
      </c>
      <c r="H4940" s="181">
        <v>4204.231445776385</v>
      </c>
      <c r="I4940" s="181">
        <v>4279.4998013413824</v>
      </c>
      <c r="J4940" s="182">
        <v>4354.6361174294188</v>
      </c>
      <c r="K4940" s="181">
        <v>4429.5089996634124</v>
      </c>
      <c r="L4940" s="181">
        <v>4504.0564625755369</v>
      </c>
      <c r="M4940" s="181">
        <v>4578.1881628620631</v>
      </c>
      <c r="N4940" s="181">
        <v>4651.7956824946159</v>
      </c>
      <c r="O4940" s="181">
        <v>4724.7667060773865</v>
      </c>
      <c r="P4940" s="181">
        <v>4797.2178765635272</v>
      </c>
      <c r="Q4940" s="181">
        <v>4869.2568754648419</v>
      </c>
      <c r="R4940" s="181">
        <v>4940.7443028786602</v>
      </c>
      <c r="S4940" s="181">
        <v>5011.686455494154</v>
      </c>
      <c r="T4940" s="181">
        <v>5082.1877195863481</v>
      </c>
      <c r="U4940" s="181">
        <v>5151.9807673748983</v>
      </c>
      <c r="V4940" s="181">
        <v>5220.7157973163885</v>
      </c>
      <c r="W4940" s="181">
        <v>5288.4015519417862</v>
      </c>
      <c r="X4940" s="181">
        <v>5355.0841407956577</v>
      </c>
      <c r="Y4940" s="181">
        <v>5420.7146718076283</v>
      </c>
    </row>
    <row r="4941" spans="1:25" x14ac:dyDescent="0.25">
      <c r="A4941" s="178" t="s">
        <v>4109</v>
      </c>
      <c r="B4941" s="178" t="s">
        <v>1000</v>
      </c>
      <c r="C4941" s="178" t="s">
        <v>240</v>
      </c>
      <c r="D4941" s="178" t="s">
        <v>241</v>
      </c>
      <c r="E4941" s="181">
        <v>2128.5512834803558</v>
      </c>
      <c r="F4941" s="181">
        <v>2121.7185562934428</v>
      </c>
      <c r="G4941" s="181">
        <v>2113.4923919321409</v>
      </c>
      <c r="H4941" s="181">
        <v>2104.7552464372366</v>
      </c>
      <c r="I4941" s="181">
        <v>2095.5292385272082</v>
      </c>
      <c r="J4941" s="182">
        <v>2085.7990850153174</v>
      </c>
      <c r="K4941" s="181">
        <v>2075.5355809728862</v>
      </c>
      <c r="L4941" s="181">
        <v>2064.7451644430557</v>
      </c>
      <c r="M4941" s="181">
        <v>2053.4223606083187</v>
      </c>
      <c r="N4941" s="181">
        <v>2041.5555801249329</v>
      </c>
      <c r="O4941" s="181">
        <v>2029.1339126271032</v>
      </c>
      <c r="P4941" s="181">
        <v>2016.2449948773246</v>
      </c>
      <c r="Q4941" s="181">
        <v>2002.9667257768947</v>
      </c>
      <c r="R4941" s="181">
        <v>1989.2721254193616</v>
      </c>
      <c r="S4941" s="181">
        <v>1975.1949513633722</v>
      </c>
      <c r="T4941" s="181">
        <v>1960.8050565101826</v>
      </c>
      <c r="U4941" s="181">
        <v>1946.0270440237086</v>
      </c>
      <c r="V4941" s="181">
        <v>1930.7621852373168</v>
      </c>
      <c r="W4941" s="181">
        <v>1915.0508410136824</v>
      </c>
      <c r="X4941" s="181">
        <v>1898.9445077406581</v>
      </c>
      <c r="Y4941" s="181">
        <v>1882.4585785360359</v>
      </c>
    </row>
    <row r="4942" spans="1:25" x14ac:dyDescent="0.25">
      <c r="A4942" s="178" t="s">
        <v>4109</v>
      </c>
      <c r="B4942" s="178" t="s">
        <v>1004</v>
      </c>
      <c r="C4942" s="178" t="s">
        <v>218</v>
      </c>
      <c r="D4942" s="178" t="s">
        <v>4247</v>
      </c>
      <c r="E4942" s="181">
        <v>6898.1297128739534</v>
      </c>
      <c r="F4942" s="181">
        <v>7023.1736371340148</v>
      </c>
      <c r="G4942" s="181">
        <v>7140.6011255082276</v>
      </c>
      <c r="H4942" s="181">
        <v>7254.3142798404215</v>
      </c>
      <c r="I4942" s="181">
        <v>7364.970315970495</v>
      </c>
      <c r="J4942" s="182">
        <v>7472.8980561241742</v>
      </c>
      <c r="K4942" s="181">
        <v>7578.252376350988</v>
      </c>
      <c r="L4942" s="181">
        <v>7681.20835559429</v>
      </c>
      <c r="M4942" s="181">
        <v>7781.8368639501332</v>
      </c>
      <c r="N4942" s="181">
        <v>7880.160977599252</v>
      </c>
      <c r="O4942" s="181">
        <v>7976.1349096803533</v>
      </c>
      <c r="P4942" s="181">
        <v>8070.0819138442239</v>
      </c>
      <c r="Q4942" s="181">
        <v>8162.2971034847806</v>
      </c>
      <c r="R4942" s="181">
        <v>8252.5995156169356</v>
      </c>
      <c r="S4942" s="181">
        <v>8340.9323738166277</v>
      </c>
      <c r="T4942" s="181">
        <v>8427.1256879317552</v>
      </c>
      <c r="U4942" s="181">
        <v>8510.7075532214276</v>
      </c>
      <c r="V4942" s="181">
        <v>8591.3396153749582</v>
      </c>
      <c r="W4942" s="181">
        <v>8669.0195795723339</v>
      </c>
      <c r="X4942" s="181">
        <v>8743.6916099618611</v>
      </c>
      <c r="Y4942" s="181">
        <v>8814.8993340466768</v>
      </c>
    </row>
    <row r="4943" spans="1:25" x14ac:dyDescent="0.25">
      <c r="A4943" s="178" t="s">
        <v>4109</v>
      </c>
      <c r="B4943" s="178" t="s">
        <v>1004</v>
      </c>
      <c r="C4943" s="178" t="s">
        <v>244</v>
      </c>
      <c r="D4943" s="178" t="s">
        <v>4248</v>
      </c>
      <c r="E4943" s="181">
        <v>5411.6127339470731</v>
      </c>
      <c r="F4943" s="181">
        <v>5564.4930507556865</v>
      </c>
      <c r="G4943" s="181">
        <v>5713.7839888796489</v>
      </c>
      <c r="H4943" s="181">
        <v>5862.4918977812031</v>
      </c>
      <c r="I4943" s="181">
        <v>6011.0969808380933</v>
      </c>
      <c r="J4943" s="182">
        <v>6159.8287271594991</v>
      </c>
      <c r="K4943" s="181">
        <v>6308.7815353303558</v>
      </c>
      <c r="L4943" s="181">
        <v>6458.0709960471195</v>
      </c>
      <c r="M4943" s="181">
        <v>6607.7292061553771</v>
      </c>
      <c r="N4943" s="181">
        <v>6757.7488784451825</v>
      </c>
      <c r="O4943" s="181">
        <v>6908.0631007853399</v>
      </c>
      <c r="P4943" s="181">
        <v>7058.9254116120492</v>
      </c>
      <c r="Q4943" s="181">
        <v>7210.5749245066154</v>
      </c>
      <c r="R4943" s="181">
        <v>7362.8357152608023</v>
      </c>
      <c r="S4943" s="181">
        <v>7515.6368204459959</v>
      </c>
      <c r="T4943" s="181">
        <v>7668.8015929107496</v>
      </c>
      <c r="U4943" s="181">
        <v>7821.8690893601733</v>
      </c>
      <c r="V4943" s="181">
        <v>7974.4843086187675</v>
      </c>
      <c r="W4943" s="181">
        <v>8126.5937489884254</v>
      </c>
      <c r="X4943" s="181">
        <v>8278.0918861056361</v>
      </c>
      <c r="Y4943" s="181">
        <v>8428.4868437451132</v>
      </c>
    </row>
    <row r="4944" spans="1:25" x14ac:dyDescent="0.25">
      <c r="A4944" s="178" t="s">
        <v>4109</v>
      </c>
      <c r="B4944" s="178" t="s">
        <v>1004</v>
      </c>
      <c r="C4944" s="178" t="s">
        <v>733</v>
      </c>
      <c r="D4944" s="178" t="s">
        <v>4249</v>
      </c>
      <c r="E4944" s="181">
        <v>7415.3116283037425</v>
      </c>
      <c r="F4944" s="181">
        <v>7482.0306981858348</v>
      </c>
      <c r="G4944" s="181">
        <v>7538.9156387849689</v>
      </c>
      <c r="H4944" s="181">
        <v>7590.2923869563729</v>
      </c>
      <c r="I4944" s="181">
        <v>7636.971492372978</v>
      </c>
      <c r="J4944" s="182">
        <v>7679.39940809173</v>
      </c>
      <c r="K4944" s="181">
        <v>7717.8314929704384</v>
      </c>
      <c r="L4944" s="181">
        <v>7752.5362042858278</v>
      </c>
      <c r="M4944" s="181">
        <v>7783.6698927750895</v>
      </c>
      <c r="N4944" s="181">
        <v>7811.3375623905249</v>
      </c>
      <c r="O4944" s="181">
        <v>7835.5743741163933</v>
      </c>
      <c r="P4944" s="181">
        <v>7856.7750461634851</v>
      </c>
      <c r="Q4944" s="181">
        <v>7875.2945130250064</v>
      </c>
      <c r="R4944" s="181">
        <v>7891.0211049138252</v>
      </c>
      <c r="S4944" s="181">
        <v>7903.9660199276959</v>
      </c>
      <c r="T4944" s="181">
        <v>7914.034977107025</v>
      </c>
      <c r="U4944" s="181">
        <v>7920.8573331710968</v>
      </c>
      <c r="V4944" s="181">
        <v>7924.2002184514677</v>
      </c>
      <c r="W4944" s="181">
        <v>7924.1477863637265</v>
      </c>
      <c r="X4944" s="181">
        <v>7920.734277969359</v>
      </c>
      <c r="Y4944" s="181">
        <v>7913.6346989592103</v>
      </c>
    </row>
    <row r="4945" spans="1:25" x14ac:dyDescent="0.25">
      <c r="A4945" s="178" t="s">
        <v>4109</v>
      </c>
      <c r="B4945" s="178" t="s">
        <v>1004</v>
      </c>
      <c r="C4945" s="178" t="s">
        <v>240</v>
      </c>
      <c r="D4945" s="178" t="s">
        <v>241</v>
      </c>
      <c r="E4945" s="181">
        <v>8005.6509070163329</v>
      </c>
      <c r="F4945" s="181">
        <v>8089.235696002198</v>
      </c>
      <c r="G4945" s="181">
        <v>8165.9450844069206</v>
      </c>
      <c r="H4945" s="181">
        <v>8240.4666201069667</v>
      </c>
      <c r="I4945" s="181">
        <v>8313.6858887541912</v>
      </c>
      <c r="J4945" s="182">
        <v>8386.0881716262229</v>
      </c>
      <c r="K4945" s="181">
        <v>8457.9449202200722</v>
      </c>
      <c r="L4945" s="181">
        <v>8529.536480039591</v>
      </c>
      <c r="M4945" s="181">
        <v>8601.0153441345628</v>
      </c>
      <c r="N4945" s="181">
        <v>8672.4720004197807</v>
      </c>
      <c r="O4945" s="181">
        <v>8743.9136248884806</v>
      </c>
      <c r="P4945" s="181">
        <v>8815.7442946503397</v>
      </c>
      <c r="Q4945" s="181">
        <v>8888.3263181948823</v>
      </c>
      <c r="R4945" s="181">
        <v>8961.4959187600471</v>
      </c>
      <c r="S4945" s="181">
        <v>9035.2212586340065</v>
      </c>
      <c r="T4945" s="181">
        <v>9109.3439838087452</v>
      </c>
      <c r="U4945" s="181">
        <v>9183.3767534520794</v>
      </c>
      <c r="V4945" s="181">
        <v>9256.9744509334287</v>
      </c>
      <c r="W4945" s="181">
        <v>9330.1499486957564</v>
      </c>
      <c r="X4945" s="181">
        <v>9402.8528095399088</v>
      </c>
      <c r="Y4945" s="181">
        <v>9474.5967610042389</v>
      </c>
    </row>
    <row r="4946" spans="1:25" x14ac:dyDescent="0.25">
      <c r="A4946" s="178" t="s">
        <v>4109</v>
      </c>
      <c r="B4946" s="178" t="s">
        <v>1007</v>
      </c>
      <c r="C4946" s="178" t="s">
        <v>565</v>
      </c>
      <c r="D4946" s="178" t="s">
        <v>566</v>
      </c>
      <c r="E4946" s="181">
        <v>4903.973434790576</v>
      </c>
      <c r="F4946" s="181">
        <v>4939.0258424856356</v>
      </c>
      <c r="G4946" s="181">
        <v>4971.7685781421987</v>
      </c>
      <c r="H4946" s="181">
        <v>5003.8931416158721</v>
      </c>
      <c r="I4946" s="181">
        <v>5035.4415271968628</v>
      </c>
      <c r="J4946" s="182">
        <v>5066.3889574973873</v>
      </c>
      <c r="K4946" s="181">
        <v>5096.6466516019409</v>
      </c>
      <c r="L4946" s="181">
        <v>5126.1850739185866</v>
      </c>
      <c r="M4946" s="181">
        <v>5154.9476624786294</v>
      </c>
      <c r="N4946" s="181">
        <v>5182.9089584205058</v>
      </c>
      <c r="O4946" s="181">
        <v>5210.0562572981071</v>
      </c>
      <c r="P4946" s="181">
        <v>5236.6065584025901</v>
      </c>
      <c r="Q4946" s="181">
        <v>5262.7605206713806</v>
      </c>
      <c r="R4946" s="181">
        <v>5288.4729529137276</v>
      </c>
      <c r="S4946" s="181">
        <v>5313.8389830819024</v>
      </c>
      <c r="T4946" s="181">
        <v>5339.0829387490212</v>
      </c>
      <c r="U4946" s="181">
        <v>5363.9992123220563</v>
      </c>
      <c r="V4946" s="181">
        <v>5388.2373201961318</v>
      </c>
      <c r="W4946" s="181">
        <v>5411.8563316162108</v>
      </c>
      <c r="X4946" s="181">
        <v>5434.9194639659599</v>
      </c>
      <c r="Y4946" s="181">
        <v>5457.4364950446306</v>
      </c>
    </row>
    <row r="4947" spans="1:25" x14ac:dyDescent="0.25">
      <c r="A4947" s="178" t="s">
        <v>4109</v>
      </c>
      <c r="B4947" s="178" t="s">
        <v>1010</v>
      </c>
      <c r="C4947" s="178" t="s">
        <v>218</v>
      </c>
      <c r="D4947" s="178" t="s">
        <v>4250</v>
      </c>
      <c r="E4947" s="181">
        <v>4944.5333905066436</v>
      </c>
      <c r="F4947" s="181">
        <v>5169.7342817169992</v>
      </c>
      <c r="G4947" s="181">
        <v>5378.2488166851917</v>
      </c>
      <c r="H4947" s="181">
        <v>5576.0587867499526</v>
      </c>
      <c r="I4947" s="181">
        <v>5766.1899158523975</v>
      </c>
      <c r="J4947" s="182">
        <v>5950.9132101790983</v>
      </c>
      <c r="K4947" s="181">
        <v>6131.8569130222941</v>
      </c>
      <c r="L4947" s="181">
        <v>6310.2556274081589</v>
      </c>
      <c r="M4947" s="181">
        <v>6486.9337644577945</v>
      </c>
      <c r="N4947" s="181">
        <v>6662.5332372228704</v>
      </c>
      <c r="O4947" s="181">
        <v>6837.4408474367456</v>
      </c>
      <c r="P4947" s="181">
        <v>7012.1746984663787</v>
      </c>
      <c r="Q4947" s="181">
        <v>7187.09866351234</v>
      </c>
      <c r="R4947" s="181">
        <v>7362.0948238119527</v>
      </c>
      <c r="S4947" s="181">
        <v>7537.1706040183899</v>
      </c>
      <c r="T4947" s="181">
        <v>7712.4906559673609</v>
      </c>
      <c r="U4947" s="181">
        <v>7887.6715798001014</v>
      </c>
      <c r="V4947" s="181">
        <v>8062.1305959948422</v>
      </c>
      <c r="W4947" s="181">
        <v>8235.7786686582804</v>
      </c>
      <c r="X4947" s="181">
        <v>8408.5130500545638</v>
      </c>
      <c r="Y4947" s="181">
        <v>8580.0927869912775</v>
      </c>
    </row>
    <row r="4948" spans="1:25" x14ac:dyDescent="0.25">
      <c r="A4948" s="178" t="s">
        <v>4109</v>
      </c>
      <c r="B4948" s="178" t="s">
        <v>1010</v>
      </c>
      <c r="C4948" s="178" t="s">
        <v>475</v>
      </c>
      <c r="D4948" s="178" t="s">
        <v>4251</v>
      </c>
      <c r="E4948" s="181">
        <v>5137.4016607173326</v>
      </c>
      <c r="F4948" s="181">
        <v>5254.5424219650222</v>
      </c>
      <c r="G4948" s="181">
        <v>5347.5646650981198</v>
      </c>
      <c r="H4948" s="181">
        <v>5423.641458127513</v>
      </c>
      <c r="I4948" s="181">
        <v>5486.5715066927005</v>
      </c>
      <c r="J4948" s="182">
        <v>5539.1635882571663</v>
      </c>
      <c r="K4948" s="181">
        <v>5583.429803092954</v>
      </c>
      <c r="L4948" s="181">
        <v>5620.8820831435578</v>
      </c>
      <c r="M4948" s="181">
        <v>5652.5636164564457</v>
      </c>
      <c r="N4948" s="181">
        <v>5679.2875385253601</v>
      </c>
      <c r="O4948" s="181">
        <v>5701.5970919479842</v>
      </c>
      <c r="P4948" s="181">
        <v>5720.1068708804578</v>
      </c>
      <c r="Q4948" s="181">
        <v>5735.2650844939853</v>
      </c>
      <c r="R4948" s="181">
        <v>5747.1134362227631</v>
      </c>
      <c r="S4948" s="181">
        <v>5755.7931967483364</v>
      </c>
      <c r="T4948" s="181">
        <v>5761.558292198778</v>
      </c>
      <c r="U4948" s="181">
        <v>5764.2472663337121</v>
      </c>
      <c r="V4948" s="181">
        <v>5763.576807123005</v>
      </c>
      <c r="W4948" s="181">
        <v>5759.640758257854</v>
      </c>
      <c r="X4948" s="181">
        <v>5752.5235544038323</v>
      </c>
      <c r="Y4948" s="181">
        <v>5742.2177980261959</v>
      </c>
    </row>
    <row r="4949" spans="1:25" x14ac:dyDescent="0.25">
      <c r="A4949" s="178" t="s">
        <v>4109</v>
      </c>
      <c r="B4949" s="178" t="s">
        <v>1010</v>
      </c>
      <c r="C4949" s="178" t="s">
        <v>530</v>
      </c>
      <c r="D4949" s="178" t="s">
        <v>4252</v>
      </c>
      <c r="E4949" s="181">
        <v>3943.6485777290723</v>
      </c>
      <c r="F4949" s="181">
        <v>3950.4920042207805</v>
      </c>
      <c r="G4949" s="181">
        <v>3937.6211415333328</v>
      </c>
      <c r="H4949" s="181">
        <v>3911.3839890072013</v>
      </c>
      <c r="I4949" s="181">
        <v>3875.271409738556</v>
      </c>
      <c r="J4949" s="182">
        <v>3831.8356232249012</v>
      </c>
      <c r="K4949" s="181">
        <v>3782.9041577027128</v>
      </c>
      <c r="L4949" s="181">
        <v>3729.8412799274638</v>
      </c>
      <c r="M4949" s="181">
        <v>3673.6090311678454</v>
      </c>
      <c r="N4949" s="181">
        <v>3614.9552978061924</v>
      </c>
      <c r="O4949" s="181">
        <v>3554.4073386113073</v>
      </c>
      <c r="P4949" s="181">
        <v>3492.4999957096129</v>
      </c>
      <c r="Q4949" s="181">
        <v>3429.6307611788061</v>
      </c>
      <c r="R4949" s="181">
        <v>3365.9312252120121</v>
      </c>
      <c r="S4949" s="181">
        <v>3301.5832218935034</v>
      </c>
      <c r="T4949" s="181">
        <v>3236.8205761683516</v>
      </c>
      <c r="U4949" s="181">
        <v>3171.6325548873169</v>
      </c>
      <c r="V4949" s="181">
        <v>3105.9463406597383</v>
      </c>
      <c r="W4949" s="181">
        <v>3039.896927350871</v>
      </c>
      <c r="X4949" s="181">
        <v>2973.606287302734</v>
      </c>
      <c r="Y4949" s="181">
        <v>2907.1425010383578</v>
      </c>
    </row>
    <row r="4950" spans="1:25" x14ac:dyDescent="0.25">
      <c r="A4950" s="178" t="s">
        <v>4109</v>
      </c>
      <c r="B4950" s="178" t="s">
        <v>1010</v>
      </c>
      <c r="C4950" s="178" t="s">
        <v>506</v>
      </c>
      <c r="D4950" s="178" t="s">
        <v>4253</v>
      </c>
      <c r="E4950" s="181">
        <v>4403.4871377577138</v>
      </c>
      <c r="F4950" s="181">
        <v>4604.0458456350534</v>
      </c>
      <c r="G4950" s="181">
        <v>4789.744070371662</v>
      </c>
      <c r="H4950" s="181">
        <v>4965.909057056313</v>
      </c>
      <c r="I4950" s="181">
        <v>5135.2354454871083</v>
      </c>
      <c r="J4950" s="182">
        <v>5299.7457412763151</v>
      </c>
      <c r="K4950" s="181">
        <v>5460.8900202608729</v>
      </c>
      <c r="L4950" s="181">
        <v>5619.767791356312</v>
      </c>
      <c r="M4950" s="181">
        <v>5777.1132560496653</v>
      </c>
      <c r="N4950" s="181">
        <v>5933.4980872660281</v>
      </c>
      <c r="O4950" s="181">
        <v>6089.2667616876643</v>
      </c>
      <c r="P4950" s="181">
        <v>6244.8806901965017</v>
      </c>
      <c r="Q4950" s="181">
        <v>6400.6639298535301</v>
      </c>
      <c r="R4950" s="181">
        <v>6556.5114649345669</v>
      </c>
      <c r="S4950" s="181">
        <v>6712.4299076640955</v>
      </c>
      <c r="T4950" s="181">
        <v>6868.5658931608405</v>
      </c>
      <c r="U4950" s="181">
        <v>7024.577974373412</v>
      </c>
      <c r="V4950" s="181">
        <v>7179.9471413314905</v>
      </c>
      <c r="W4950" s="181">
        <v>7334.5941007266883</v>
      </c>
      <c r="X4950" s="181">
        <v>7488.4273478006144</v>
      </c>
      <c r="Y4950" s="181">
        <v>7641.2322952100758</v>
      </c>
    </row>
    <row r="4951" spans="1:25" x14ac:dyDescent="0.25">
      <c r="A4951" s="178" t="s">
        <v>4109</v>
      </c>
      <c r="B4951" s="178" t="s">
        <v>1010</v>
      </c>
      <c r="C4951" s="178" t="s">
        <v>240</v>
      </c>
      <c r="D4951" s="178" t="s">
        <v>241</v>
      </c>
      <c r="E4951" s="181">
        <v>7679.2024428624027</v>
      </c>
      <c r="F4951" s="181">
        <v>7904.1864511429885</v>
      </c>
      <c r="G4951" s="181">
        <v>8095.3107402047799</v>
      </c>
      <c r="H4951" s="181">
        <v>8262.8375430518063</v>
      </c>
      <c r="I4951" s="181">
        <v>8412.1234762480817</v>
      </c>
      <c r="J4951" s="182">
        <v>8547.1388640128243</v>
      </c>
      <c r="K4951" s="181">
        <v>8670.721851571052</v>
      </c>
      <c r="L4951" s="181">
        <v>8785.0042985979326</v>
      </c>
      <c r="M4951" s="181">
        <v>8891.4376456445443</v>
      </c>
      <c r="N4951" s="181">
        <v>8991.1482210444992</v>
      </c>
      <c r="O4951" s="181">
        <v>9084.862823378955</v>
      </c>
      <c r="P4951" s="181">
        <v>9173.4427035735316</v>
      </c>
      <c r="Q4951" s="181">
        <v>9257.5039791206564</v>
      </c>
      <c r="R4951" s="181">
        <v>9337.0192917393342</v>
      </c>
      <c r="S4951" s="181">
        <v>9412.1241890717884</v>
      </c>
      <c r="T4951" s="181">
        <v>9483.143995780787</v>
      </c>
      <c r="U4951" s="181">
        <v>9549.7251774900196</v>
      </c>
      <c r="V4951" s="181">
        <v>9611.3024411674014</v>
      </c>
      <c r="W4951" s="181">
        <v>9667.9294919701097</v>
      </c>
      <c r="X4951" s="181">
        <v>9719.6464489113205</v>
      </c>
      <c r="Y4951" s="181">
        <v>9766.3391909461825</v>
      </c>
    </row>
    <row r="4952" spans="1:25" x14ac:dyDescent="0.25">
      <c r="A4952" s="178" t="s">
        <v>4109</v>
      </c>
      <c r="B4952" s="178" t="s">
        <v>1023</v>
      </c>
      <c r="C4952" s="178" t="s">
        <v>506</v>
      </c>
      <c r="D4952" s="178" t="s">
        <v>320</v>
      </c>
      <c r="E4952" s="181">
        <v>1504.9728114414881</v>
      </c>
      <c r="F4952" s="181">
        <v>1567.4431363623823</v>
      </c>
      <c r="G4952" s="181">
        <v>1637.1104187016779</v>
      </c>
      <c r="H4952" s="181">
        <v>1713.861599538342</v>
      </c>
      <c r="I4952" s="181">
        <v>1797.266339651098</v>
      </c>
      <c r="J4952" s="182">
        <v>1887.0474729539774</v>
      </c>
      <c r="K4952" s="181">
        <v>1982.9806990737748</v>
      </c>
      <c r="L4952" s="181">
        <v>2084.9026705358638</v>
      </c>
      <c r="M4952" s="181">
        <v>2192.6581678922507</v>
      </c>
      <c r="N4952" s="181">
        <v>2306.1317212660465</v>
      </c>
      <c r="O4952" s="181">
        <v>2425.19863705429</v>
      </c>
      <c r="P4952" s="181">
        <v>2549.8067787769201</v>
      </c>
      <c r="Q4952" s="181">
        <v>2679.8745239984855</v>
      </c>
      <c r="R4952" s="181">
        <v>2815.1433083595439</v>
      </c>
      <c r="S4952" s="181">
        <v>2955.3513079626987</v>
      </c>
      <c r="T4952" s="181">
        <v>3100.2246380029269</v>
      </c>
      <c r="U4952" s="181">
        <v>3249.3475457311911</v>
      </c>
      <c r="V4952" s="181">
        <v>3402.2505778327754</v>
      </c>
      <c r="W4952" s="181">
        <v>3558.5989633042832</v>
      </c>
      <c r="X4952" s="181">
        <v>3717.9994540176885</v>
      </c>
      <c r="Y4952" s="181">
        <v>3879.9490557576469</v>
      </c>
    </row>
    <row r="4953" spans="1:25" x14ac:dyDescent="0.25">
      <c r="A4953" s="178" t="s">
        <v>4109</v>
      </c>
      <c r="B4953" s="178" t="s">
        <v>1023</v>
      </c>
      <c r="C4953" s="178" t="s">
        <v>240</v>
      </c>
      <c r="D4953" s="178" t="s">
        <v>241</v>
      </c>
      <c r="E4953" s="181">
        <v>10284.656056654316</v>
      </c>
      <c r="F4953" s="181">
        <v>10097.048468364341</v>
      </c>
      <c r="G4953" s="181">
        <v>9943.8492885030046</v>
      </c>
      <c r="H4953" s="181">
        <v>9818.8639592631807</v>
      </c>
      <c r="I4953" s="181">
        <v>9715.0380233683263</v>
      </c>
      <c r="J4953" s="182">
        <v>9627.2375973706785</v>
      </c>
      <c r="K4953" s="181">
        <v>9551.3982100544072</v>
      </c>
      <c r="L4953" s="181">
        <v>9484.3853167424568</v>
      </c>
      <c r="M4953" s="181">
        <v>9423.6059153186379</v>
      </c>
      <c r="N4953" s="181">
        <v>9367.0616808965988</v>
      </c>
      <c r="O4953" s="181">
        <v>9313.0598095851783</v>
      </c>
      <c r="P4953" s="181">
        <v>9260.4745088989348</v>
      </c>
      <c r="Q4953" s="181">
        <v>9208.2842724562943</v>
      </c>
      <c r="R4953" s="181">
        <v>9155.091709414648</v>
      </c>
      <c r="S4953" s="181">
        <v>9099.7835905059674</v>
      </c>
      <c r="T4953" s="181">
        <v>9041.4650907617943</v>
      </c>
      <c r="U4953" s="181">
        <v>8979.0724982877473</v>
      </c>
      <c r="V4953" s="181">
        <v>8911.6720885295326</v>
      </c>
      <c r="W4953" s="181">
        <v>8838.9224995284312</v>
      </c>
      <c r="X4953" s="181">
        <v>8760.4928349457059</v>
      </c>
      <c r="Y4953" s="181">
        <v>8675.9575885439535</v>
      </c>
    </row>
    <row r="4954" spans="1:25" x14ac:dyDescent="0.25">
      <c r="A4954" s="178" t="s">
        <v>4109</v>
      </c>
      <c r="B4954" s="178" t="s">
        <v>1036</v>
      </c>
      <c r="C4954" s="178" t="s">
        <v>218</v>
      </c>
      <c r="D4954" s="178" t="s">
        <v>4254</v>
      </c>
      <c r="E4954" s="181">
        <v>10121.527249095205</v>
      </c>
      <c r="F4954" s="181">
        <v>10225.016940548516</v>
      </c>
      <c r="G4954" s="181">
        <v>10299.862918353363</v>
      </c>
      <c r="H4954" s="181">
        <v>10354.68519515098</v>
      </c>
      <c r="I4954" s="181">
        <v>10393.256455002496</v>
      </c>
      <c r="J4954" s="182">
        <v>10418.245321495167</v>
      </c>
      <c r="K4954" s="181">
        <v>10431.569173914209</v>
      </c>
      <c r="L4954" s="181">
        <v>10434.794618570859</v>
      </c>
      <c r="M4954" s="181">
        <v>10429.065057866788</v>
      </c>
      <c r="N4954" s="181">
        <v>10415.207277939493</v>
      </c>
      <c r="O4954" s="181">
        <v>10393.81425738024</v>
      </c>
      <c r="P4954" s="181">
        <v>10365.83353756261</v>
      </c>
      <c r="Q4954" s="181">
        <v>10332.092794218874</v>
      </c>
      <c r="R4954" s="181">
        <v>10292.834749862894</v>
      </c>
      <c r="S4954" s="181">
        <v>10248.465176801859</v>
      </c>
      <c r="T4954" s="181">
        <v>10199.329845198379</v>
      </c>
      <c r="U4954" s="181">
        <v>10145.110174318508</v>
      </c>
      <c r="V4954" s="181">
        <v>10085.478449002636</v>
      </c>
      <c r="W4954" s="181">
        <v>10020.725901401989</v>
      </c>
      <c r="X4954" s="181">
        <v>9951.1269446006208</v>
      </c>
      <c r="Y4954" s="181">
        <v>9876.6051615760207</v>
      </c>
    </row>
    <row r="4955" spans="1:25" x14ac:dyDescent="0.25">
      <c r="A4955" s="178" t="s">
        <v>4109</v>
      </c>
      <c r="B4955" s="178" t="s">
        <v>1036</v>
      </c>
      <c r="C4955" s="178" t="s">
        <v>1465</v>
      </c>
      <c r="D4955" s="178" t="s">
        <v>4255</v>
      </c>
      <c r="E4955" s="181">
        <v>1328.5965767367109</v>
      </c>
      <c r="F4955" s="181">
        <v>1391.3367571413858</v>
      </c>
      <c r="G4955" s="181">
        <v>1452.8501055067111</v>
      </c>
      <c r="H4955" s="181">
        <v>1514.0750628412875</v>
      </c>
      <c r="I4955" s="181">
        <v>1575.3726172795598</v>
      </c>
      <c r="J4955" s="182">
        <v>1636.9950661067221</v>
      </c>
      <c r="K4955" s="181">
        <v>1699.1181347051424</v>
      </c>
      <c r="L4955" s="181">
        <v>1761.8907700569637</v>
      </c>
      <c r="M4955" s="181">
        <v>1825.4149103909153</v>
      </c>
      <c r="N4955" s="181">
        <v>1889.7540140415779</v>
      </c>
      <c r="O4955" s="181">
        <v>1954.9400891314683</v>
      </c>
      <c r="P4955" s="181">
        <v>2021.0817174338911</v>
      </c>
      <c r="Q4955" s="181">
        <v>2088.2817025149848</v>
      </c>
      <c r="R4955" s="181">
        <v>2156.5370684614591</v>
      </c>
      <c r="S4955" s="181">
        <v>2225.8807783161128</v>
      </c>
      <c r="T4955" s="181">
        <v>2296.3381895750686</v>
      </c>
      <c r="U4955" s="181">
        <v>2367.7842164880785</v>
      </c>
      <c r="V4955" s="181">
        <v>2440.0740218661035</v>
      </c>
      <c r="W4955" s="181">
        <v>2513.1986663395742</v>
      </c>
      <c r="X4955" s="181">
        <v>2587.1466450755584</v>
      </c>
      <c r="Y4955" s="181">
        <v>2661.8134427207788</v>
      </c>
    </row>
    <row r="4956" spans="1:25" x14ac:dyDescent="0.25">
      <c r="A4956" s="178" t="s">
        <v>4109</v>
      </c>
      <c r="B4956" s="178" t="s">
        <v>1036</v>
      </c>
      <c r="C4956" s="178" t="s">
        <v>240</v>
      </c>
      <c r="D4956" s="178" t="s">
        <v>241</v>
      </c>
      <c r="E4956" s="181">
        <v>5398.757780450399</v>
      </c>
      <c r="F4956" s="181">
        <v>5576.3634758603448</v>
      </c>
      <c r="G4956" s="181">
        <v>5744.2313760318466</v>
      </c>
      <c r="H4956" s="181">
        <v>5906.4303142436956</v>
      </c>
      <c r="I4956" s="181">
        <v>6064.5954032496666</v>
      </c>
      <c r="J4956" s="182">
        <v>6219.8668188427228</v>
      </c>
      <c r="K4956" s="181">
        <v>6373.0417892201713</v>
      </c>
      <c r="L4956" s="181">
        <v>6524.7805757561846</v>
      </c>
      <c r="M4956" s="181">
        <v>6675.540968611811</v>
      </c>
      <c r="N4956" s="181">
        <v>6825.6215361739778</v>
      </c>
      <c r="O4956" s="181">
        <v>6975.1963637592298</v>
      </c>
      <c r="P4956" s="181">
        <v>7124.7032963637139</v>
      </c>
      <c r="Q4956" s="181">
        <v>7274.5414308033623</v>
      </c>
      <c r="R4956" s="181">
        <v>7424.7291292137052</v>
      </c>
      <c r="S4956" s="181">
        <v>7575.4082745425039</v>
      </c>
      <c r="T4956" s="181">
        <v>7726.6907105190776</v>
      </c>
      <c r="U4956" s="181">
        <v>7878.1846618875898</v>
      </c>
      <c r="V4956" s="181">
        <v>8029.4524740004417</v>
      </c>
      <c r="W4956" s="181">
        <v>8180.5195078466149</v>
      </c>
      <c r="X4956" s="181">
        <v>8331.4032739029135</v>
      </c>
      <c r="Y4956" s="181">
        <v>8481.8255710973717</v>
      </c>
    </row>
    <row r="4957" spans="1:25" x14ac:dyDescent="0.25">
      <c r="A4957" s="178" t="s">
        <v>4109</v>
      </c>
      <c r="B4957" s="178" t="s">
        <v>1047</v>
      </c>
      <c r="C4957" s="178" t="s">
        <v>218</v>
      </c>
      <c r="D4957" s="178" t="s">
        <v>4256</v>
      </c>
      <c r="E4957" s="181">
        <v>3579.3333426778122</v>
      </c>
      <c r="F4957" s="181">
        <v>3612.1902249800464</v>
      </c>
      <c r="G4957" s="181">
        <v>3636.8045748479531</v>
      </c>
      <c r="H4957" s="181">
        <v>3656.1547231884724</v>
      </c>
      <c r="I4957" s="181">
        <v>3671.4024685101513</v>
      </c>
      <c r="J4957" s="182">
        <v>3683.3651053967696</v>
      </c>
      <c r="K4957" s="181">
        <v>3692.5800371232513</v>
      </c>
      <c r="L4957" s="181">
        <v>3699.4590845332932</v>
      </c>
      <c r="M4957" s="181">
        <v>3704.2599191109307</v>
      </c>
      <c r="N4957" s="181">
        <v>3707.1774226997609</v>
      </c>
      <c r="O4957" s="181">
        <v>3708.3458585467947</v>
      </c>
      <c r="P4957" s="181">
        <v>3708.0063798038941</v>
      </c>
      <c r="Q4957" s="181">
        <v>3706.3422782897705</v>
      </c>
      <c r="R4957" s="181">
        <v>3703.3334636213685</v>
      </c>
      <c r="S4957" s="181">
        <v>3699.0806439235275</v>
      </c>
      <c r="T4957" s="181">
        <v>3693.7421145541766</v>
      </c>
      <c r="U4957" s="181">
        <v>3687.0706841535984</v>
      </c>
      <c r="V4957" s="181">
        <v>3678.760477550697</v>
      </c>
      <c r="W4957" s="181">
        <v>3668.8760253772275</v>
      </c>
      <c r="X4957" s="181">
        <v>3657.5065820274335</v>
      </c>
      <c r="Y4957" s="181">
        <v>3644.6622839338775</v>
      </c>
    </row>
    <row r="4958" spans="1:25" x14ac:dyDescent="0.25">
      <c r="A4958" s="178" t="s">
        <v>4109</v>
      </c>
      <c r="B4958" s="178" t="s">
        <v>1047</v>
      </c>
      <c r="C4958" s="178" t="s">
        <v>276</v>
      </c>
      <c r="D4958" s="178" t="s">
        <v>4257</v>
      </c>
      <c r="E4958" s="181">
        <v>2206.7306330673309</v>
      </c>
      <c r="F4958" s="181">
        <v>2261.1794605516734</v>
      </c>
      <c r="G4958" s="181">
        <v>2311.5411261235713</v>
      </c>
      <c r="H4958" s="181">
        <v>2359.5189369709478</v>
      </c>
      <c r="I4958" s="181">
        <v>2405.7369452735147</v>
      </c>
      <c r="J4958" s="182">
        <v>2450.6322968303061</v>
      </c>
      <c r="K4958" s="181">
        <v>2494.4829617440464</v>
      </c>
      <c r="L4958" s="181">
        <v>2537.5002516116065</v>
      </c>
      <c r="M4958" s="181">
        <v>2579.8030931729372</v>
      </c>
      <c r="N4958" s="181">
        <v>2621.4749934940223</v>
      </c>
      <c r="O4958" s="181">
        <v>2662.5625590932864</v>
      </c>
      <c r="P4958" s="181">
        <v>2703.1945469737116</v>
      </c>
      <c r="Q4958" s="181">
        <v>2743.4660785263286</v>
      </c>
      <c r="R4958" s="181">
        <v>2783.3263537865168</v>
      </c>
      <c r="S4958" s="181">
        <v>2822.8145859144729</v>
      </c>
      <c r="T4958" s="181">
        <v>2862.0180310128826</v>
      </c>
      <c r="U4958" s="181">
        <v>2900.7112481190325</v>
      </c>
      <c r="V4958" s="181">
        <v>2938.6088940309169</v>
      </c>
      <c r="W4958" s="181">
        <v>2975.7096583619909</v>
      </c>
      <c r="X4958" s="181">
        <v>3012.0340371445541</v>
      </c>
      <c r="Y4958" s="181">
        <v>3047.5391440149688</v>
      </c>
    </row>
    <row r="4959" spans="1:25" x14ac:dyDescent="0.25">
      <c r="A4959" s="178" t="s">
        <v>4109</v>
      </c>
      <c r="B4959" s="178" t="s">
        <v>1047</v>
      </c>
      <c r="C4959" s="178" t="s">
        <v>462</v>
      </c>
      <c r="D4959" s="178" t="s">
        <v>4258</v>
      </c>
      <c r="E4959" s="181">
        <v>3228.8167365966751</v>
      </c>
      <c r="F4959" s="181">
        <v>3271.851181737768</v>
      </c>
      <c r="G4959" s="181">
        <v>3307.6882656357243</v>
      </c>
      <c r="H4959" s="181">
        <v>3338.9572074967218</v>
      </c>
      <c r="I4959" s="181">
        <v>3366.6654461657677</v>
      </c>
      <c r="J4959" s="182">
        <v>3391.5202508336583</v>
      </c>
      <c r="K4959" s="181">
        <v>3413.9821154565152</v>
      </c>
      <c r="L4959" s="181">
        <v>3434.4028174447999</v>
      </c>
      <c r="M4959" s="181">
        <v>3452.9964740064866</v>
      </c>
      <c r="N4959" s="181">
        <v>3469.922164270055</v>
      </c>
      <c r="O4959" s="181">
        <v>3485.2848008282722</v>
      </c>
      <c r="P4959" s="181">
        <v>3499.2920680667903</v>
      </c>
      <c r="Q4959" s="181">
        <v>3512.1003987132622</v>
      </c>
      <c r="R4959" s="181">
        <v>3523.675422898576</v>
      </c>
      <c r="S4959" s="181">
        <v>3534.0977408221984</v>
      </c>
      <c r="T4959" s="181">
        <v>3543.504650610419</v>
      </c>
      <c r="U4959" s="181">
        <v>3551.6452338933996</v>
      </c>
      <c r="V4959" s="181">
        <v>3558.2077904070547</v>
      </c>
      <c r="W4959" s="181">
        <v>3563.2353648606418</v>
      </c>
      <c r="X4959" s="181">
        <v>3566.7959816125112</v>
      </c>
      <c r="Y4959" s="181">
        <v>3568.8814671169375</v>
      </c>
    </row>
    <row r="4960" spans="1:25" x14ac:dyDescent="0.25">
      <c r="A4960" s="178" t="s">
        <v>4109</v>
      </c>
      <c r="B4960" s="178" t="s">
        <v>1047</v>
      </c>
      <c r="C4960" s="178" t="s">
        <v>972</v>
      </c>
      <c r="D4960" s="178" t="s">
        <v>4259</v>
      </c>
      <c r="E4960" s="181">
        <v>2814.2927502746347</v>
      </c>
      <c r="F4960" s="181">
        <v>2941.2605930307218</v>
      </c>
      <c r="G4960" s="181">
        <v>3066.7517470700418</v>
      </c>
      <c r="H4960" s="181">
        <v>3192.85347255954</v>
      </c>
      <c r="I4960" s="181">
        <v>3320.3371380048779</v>
      </c>
      <c r="J4960" s="182">
        <v>3449.7746163271145</v>
      </c>
      <c r="K4960" s="181">
        <v>3581.5550900557041</v>
      </c>
      <c r="L4960" s="181">
        <v>3716.0000576590064</v>
      </c>
      <c r="M4960" s="181">
        <v>3853.3166716659757</v>
      </c>
      <c r="N4960" s="181">
        <v>3993.671930979333</v>
      </c>
      <c r="O4960" s="181">
        <v>4137.1856683639007</v>
      </c>
      <c r="P4960" s="181">
        <v>4284.1139901480101</v>
      </c>
      <c r="Q4960" s="181">
        <v>4434.6753738639936</v>
      </c>
      <c r="R4960" s="181">
        <v>4588.8609223613548</v>
      </c>
      <c r="S4960" s="181">
        <v>4746.8077290308393</v>
      </c>
      <c r="T4960" s="181">
        <v>4908.7416758624522</v>
      </c>
      <c r="U4960" s="181">
        <v>5074.3548661892355</v>
      </c>
      <c r="V4960" s="181">
        <v>5243.2027223856921</v>
      </c>
      <c r="W4960" s="181">
        <v>5415.3176908432943</v>
      </c>
      <c r="X4960" s="181">
        <v>5590.7720410292723</v>
      </c>
      <c r="Y4960" s="181">
        <v>5769.5205724972002</v>
      </c>
    </row>
    <row r="4961" spans="1:25" x14ac:dyDescent="0.25">
      <c r="A4961" s="178" t="s">
        <v>4109</v>
      </c>
      <c r="B4961" s="178" t="s">
        <v>1047</v>
      </c>
      <c r="C4961" s="178" t="s">
        <v>240</v>
      </c>
      <c r="D4961" s="178" t="s">
        <v>241</v>
      </c>
      <c r="E4961" s="181">
        <v>9118.5117089223277</v>
      </c>
      <c r="F4961" s="181">
        <v>9202.5249828815577</v>
      </c>
      <c r="G4961" s="181">
        <v>9265.5442572166103</v>
      </c>
      <c r="H4961" s="181">
        <v>9315.1556127211206</v>
      </c>
      <c r="I4961" s="181">
        <v>9354.3178300288782</v>
      </c>
      <c r="J4961" s="182">
        <v>9385.1123006809648</v>
      </c>
      <c r="K4961" s="181">
        <v>9408.9075165152499</v>
      </c>
      <c r="L4961" s="181">
        <v>9426.752151134835</v>
      </c>
      <c r="M4961" s="181">
        <v>9439.3022111419195</v>
      </c>
      <c r="N4961" s="181">
        <v>9447.0537835136638</v>
      </c>
      <c r="O4961" s="181">
        <v>9450.3485414422466</v>
      </c>
      <c r="P4961" s="181">
        <v>9449.8006114050713</v>
      </c>
      <c r="Q4961" s="181">
        <v>9445.8767386487179</v>
      </c>
      <c r="R4961" s="181">
        <v>9438.52537971938</v>
      </c>
      <c r="S4961" s="181">
        <v>9428.0028685177804</v>
      </c>
      <c r="T4961" s="181">
        <v>9414.7123533229587</v>
      </c>
      <c r="U4961" s="181">
        <v>9398.0234860809451</v>
      </c>
      <c r="V4961" s="181">
        <v>9377.1562491510304</v>
      </c>
      <c r="W4961" s="181">
        <v>9352.2747158430175</v>
      </c>
      <c r="X4961" s="181">
        <v>9323.6060065985312</v>
      </c>
      <c r="Y4961" s="181">
        <v>9291.1755804785189</v>
      </c>
    </row>
    <row r="4962" spans="1:25" x14ac:dyDescent="0.25">
      <c r="A4962" s="178" t="s">
        <v>4109</v>
      </c>
      <c r="B4962" s="178" t="s">
        <v>1049</v>
      </c>
      <c r="C4962" s="178" t="s">
        <v>218</v>
      </c>
      <c r="D4962" s="178" t="s">
        <v>4260</v>
      </c>
      <c r="E4962" s="181">
        <v>4947.7636721209083</v>
      </c>
      <c r="F4962" s="181">
        <v>4975.7624963166554</v>
      </c>
      <c r="G4962" s="181">
        <v>5001.7481780312573</v>
      </c>
      <c r="H4962" s="181">
        <v>5028.0024032903266</v>
      </c>
      <c r="I4962" s="181">
        <v>5054.5566940532135</v>
      </c>
      <c r="J4962" s="182">
        <v>5081.3058809043687</v>
      </c>
      <c r="K4962" s="181">
        <v>5108.0510155478596</v>
      </c>
      <c r="L4962" s="181">
        <v>5134.6506962161275</v>
      </c>
      <c r="M4962" s="181">
        <v>5160.9210177232935</v>
      </c>
      <c r="N4962" s="181">
        <v>5186.6793754786877</v>
      </c>
      <c r="O4962" s="181">
        <v>5211.731780290911</v>
      </c>
      <c r="P4962" s="181">
        <v>5236.135593966932</v>
      </c>
      <c r="Q4962" s="181">
        <v>5259.9328014862194</v>
      </c>
      <c r="R4962" s="181">
        <v>5282.8929062421548</v>
      </c>
      <c r="S4962" s="181">
        <v>5304.9258229560983</v>
      </c>
      <c r="T4962" s="181">
        <v>5326.1087499462819</v>
      </c>
      <c r="U4962" s="181">
        <v>5346.0523242344361</v>
      </c>
      <c r="V4962" s="181">
        <v>5364.2639946160034</v>
      </c>
      <c r="W4962" s="181">
        <v>5380.7511929507691</v>
      </c>
      <c r="X4962" s="181">
        <v>5395.5404318900628</v>
      </c>
      <c r="Y4962" s="181">
        <v>5408.6089726449718</v>
      </c>
    </row>
    <row r="4963" spans="1:25" x14ac:dyDescent="0.25">
      <c r="A4963" s="178" t="s">
        <v>4109</v>
      </c>
      <c r="B4963" s="178" t="s">
        <v>1049</v>
      </c>
      <c r="C4963" s="178" t="s">
        <v>560</v>
      </c>
      <c r="D4963" s="178" t="s">
        <v>4261</v>
      </c>
      <c r="E4963" s="181">
        <v>2531.7920063501651</v>
      </c>
      <c r="F4963" s="181">
        <v>2553.2308763665019</v>
      </c>
      <c r="G4963" s="181">
        <v>2573.7338623434198</v>
      </c>
      <c r="H4963" s="181">
        <v>2594.4700348349547</v>
      </c>
      <c r="I4963" s="181">
        <v>2615.4572344835465</v>
      </c>
      <c r="J4963" s="182">
        <v>2636.6425640871917</v>
      </c>
      <c r="K4963" s="181">
        <v>2657.9237284286955</v>
      </c>
      <c r="L4963" s="181">
        <v>2679.2273091786915</v>
      </c>
      <c r="M4963" s="181">
        <v>2700.4568249748108</v>
      </c>
      <c r="N4963" s="181">
        <v>2721.5153995819155</v>
      </c>
      <c r="O4963" s="181">
        <v>2742.2990892313082</v>
      </c>
      <c r="P4963" s="181">
        <v>2762.8354233131222</v>
      </c>
      <c r="Q4963" s="181">
        <v>2783.1441171219958</v>
      </c>
      <c r="R4963" s="181">
        <v>2803.1005408464366</v>
      </c>
      <c r="S4963" s="181">
        <v>2822.6533947871126</v>
      </c>
      <c r="T4963" s="181">
        <v>2841.8400813204166</v>
      </c>
      <c r="U4963" s="181">
        <v>2860.4488037508622</v>
      </c>
      <c r="V4963" s="181">
        <v>2878.210051802097</v>
      </c>
      <c r="W4963" s="181">
        <v>2895.1203491522128</v>
      </c>
      <c r="X4963" s="181">
        <v>2911.1865168808245</v>
      </c>
      <c r="Y4963" s="181">
        <v>2926.3888454383537</v>
      </c>
    </row>
    <row r="4964" spans="1:25" x14ac:dyDescent="0.25">
      <c r="A4964" s="178" t="s">
        <v>4109</v>
      </c>
      <c r="B4964" s="178" t="s">
        <v>1049</v>
      </c>
      <c r="C4964" s="178" t="s">
        <v>503</v>
      </c>
      <c r="D4964" s="178" t="s">
        <v>4262</v>
      </c>
      <c r="E4964" s="181">
        <v>8651.982634862763</v>
      </c>
      <c r="F4964" s="181">
        <v>8753.052941943326</v>
      </c>
      <c r="G4964" s="181">
        <v>8851.4609315880371</v>
      </c>
      <c r="H4964" s="181">
        <v>8951.2117748548426</v>
      </c>
      <c r="I4964" s="181">
        <v>9052.3773436584688</v>
      </c>
      <c r="J4964" s="182">
        <v>9154.7847446138421</v>
      </c>
      <c r="K4964" s="181">
        <v>9258.0867428574293</v>
      </c>
      <c r="L4964" s="181">
        <v>9362.0325182140168</v>
      </c>
      <c r="M4964" s="181">
        <v>9466.2871649024601</v>
      </c>
      <c r="N4964" s="181">
        <v>9570.5100924812032</v>
      </c>
      <c r="O4964" s="181">
        <v>9674.3314295070522</v>
      </c>
      <c r="P4964" s="181">
        <v>9777.8418954989938</v>
      </c>
      <c r="Q4964" s="181">
        <v>9881.1056607322462</v>
      </c>
      <c r="R4964" s="181">
        <v>9983.6736376046647</v>
      </c>
      <c r="S4964" s="181">
        <v>10085.353049974956</v>
      </c>
      <c r="T4964" s="181">
        <v>10186.266661971025</v>
      </c>
      <c r="U4964" s="181">
        <v>10285.642795483318</v>
      </c>
      <c r="V4964" s="181">
        <v>10382.491805466327</v>
      </c>
      <c r="W4964" s="181">
        <v>10476.774252642777</v>
      </c>
      <c r="X4964" s="181">
        <v>10568.487743475112</v>
      </c>
      <c r="Y4964" s="181">
        <v>10657.533400639326</v>
      </c>
    </row>
    <row r="4965" spans="1:25" x14ac:dyDescent="0.25">
      <c r="A4965" s="178" t="s">
        <v>4109</v>
      </c>
      <c r="B4965" s="178" t="s">
        <v>1049</v>
      </c>
      <c r="C4965" s="178" t="s">
        <v>528</v>
      </c>
      <c r="D4965" s="178" t="s">
        <v>4263</v>
      </c>
      <c r="E4965" s="181">
        <v>4009.0093326877009</v>
      </c>
      <c r="F4965" s="181">
        <v>4039.8618255846936</v>
      </c>
      <c r="G4965" s="181">
        <v>4069.1850545613938</v>
      </c>
      <c r="H4965" s="181">
        <v>4098.8294121968265</v>
      </c>
      <c r="I4965" s="181">
        <v>4128.8222712142142</v>
      </c>
      <c r="J4965" s="182">
        <v>4159.0793363964649</v>
      </c>
      <c r="K4965" s="181">
        <v>4189.4387078782338</v>
      </c>
      <c r="L4965" s="181">
        <v>4219.7844617201772</v>
      </c>
      <c r="M4965" s="181">
        <v>4249.9647320889171</v>
      </c>
      <c r="N4965" s="181">
        <v>4279.8274972387126</v>
      </c>
      <c r="O4965" s="181">
        <v>4309.2100956734057</v>
      </c>
      <c r="P4965" s="181">
        <v>4338.1568019860169</v>
      </c>
      <c r="Q4965" s="181">
        <v>4366.6994966529164</v>
      </c>
      <c r="R4965" s="181">
        <v>4394.6436626961704</v>
      </c>
      <c r="S4965" s="181">
        <v>4421.910257619782</v>
      </c>
      <c r="T4965" s="181">
        <v>4448.5593354830935</v>
      </c>
      <c r="U4965" s="181">
        <v>4474.2609762020002</v>
      </c>
      <c r="V4965" s="181">
        <v>4498.5960667496465</v>
      </c>
      <c r="W4965" s="181">
        <v>4521.5622693171263</v>
      </c>
      <c r="X4965" s="181">
        <v>4543.1733280516337</v>
      </c>
      <c r="Y4965" s="181">
        <v>4563.4015779997635</v>
      </c>
    </row>
    <row r="4966" spans="1:25" x14ac:dyDescent="0.25">
      <c r="A4966" s="178" t="s">
        <v>4109</v>
      </c>
      <c r="B4966" s="178" t="s">
        <v>1049</v>
      </c>
      <c r="C4966" s="178" t="s">
        <v>244</v>
      </c>
      <c r="D4966" s="178" t="s">
        <v>4264</v>
      </c>
      <c r="E4966" s="181">
        <v>2866.0454453907764</v>
      </c>
      <c r="F4966" s="181">
        <v>2914.2595465737058</v>
      </c>
      <c r="G4966" s="181">
        <v>2961.9987338066185</v>
      </c>
      <c r="H4966" s="181">
        <v>3010.599485048016</v>
      </c>
      <c r="I4966" s="181">
        <v>3060.0959143823648</v>
      </c>
      <c r="J4966" s="182">
        <v>3110.4395571961095</v>
      </c>
      <c r="K4966" s="181">
        <v>3161.5213131282103</v>
      </c>
      <c r="L4966" s="181">
        <v>3213.2628487174898</v>
      </c>
      <c r="M4966" s="181">
        <v>3265.5551416100507</v>
      </c>
      <c r="N4966" s="181">
        <v>3318.2849050392506</v>
      </c>
      <c r="O4966" s="181">
        <v>3371.3262854456325</v>
      </c>
      <c r="P4966" s="181">
        <v>3424.7121518132835</v>
      </c>
      <c r="Q4966" s="181">
        <v>3478.4666722417928</v>
      </c>
      <c r="R4966" s="181">
        <v>3532.432876929272</v>
      </c>
      <c r="S4966" s="181">
        <v>3586.5417234095426</v>
      </c>
      <c r="T4966" s="181">
        <v>3640.8355412832002</v>
      </c>
      <c r="U4966" s="181">
        <v>3695.0362030989286</v>
      </c>
      <c r="V4966" s="181">
        <v>3748.7812248810646</v>
      </c>
      <c r="W4966" s="181">
        <v>3802.0456273474301</v>
      </c>
      <c r="X4966" s="181">
        <v>3854.81753240327</v>
      </c>
      <c r="Y4966" s="181">
        <v>3907.0495497904567</v>
      </c>
    </row>
    <row r="4967" spans="1:25" x14ac:dyDescent="0.25">
      <c r="A4967" s="178" t="s">
        <v>4109</v>
      </c>
      <c r="B4967" s="178" t="s">
        <v>1049</v>
      </c>
      <c r="C4967" s="178" t="s">
        <v>512</v>
      </c>
      <c r="D4967" s="178" t="s">
        <v>4265</v>
      </c>
      <c r="E4967" s="181">
        <v>3375.0453632003405</v>
      </c>
      <c r="F4967" s="181">
        <v>3420.4218081393255</v>
      </c>
      <c r="G4967" s="181">
        <v>3464.9039849430851</v>
      </c>
      <c r="H4967" s="181">
        <v>3510.0573791841089</v>
      </c>
      <c r="I4967" s="181">
        <v>3555.9133450928493</v>
      </c>
      <c r="J4967" s="182">
        <v>3602.4071290023799</v>
      </c>
      <c r="K4967" s="181">
        <v>3649.4047911078569</v>
      </c>
      <c r="L4967" s="181">
        <v>3696.8095188286657</v>
      </c>
      <c r="M4967" s="181">
        <v>3744.4905555830455</v>
      </c>
      <c r="N4967" s="181">
        <v>3792.3139743703859</v>
      </c>
      <c r="O4967" s="181">
        <v>3840.1332877957416</v>
      </c>
      <c r="P4967" s="181">
        <v>3887.984131545415</v>
      </c>
      <c r="Q4967" s="181">
        <v>3935.8918155223728</v>
      </c>
      <c r="R4967" s="181">
        <v>3983.6770267259221</v>
      </c>
      <c r="S4967" s="181">
        <v>4031.2616536274095</v>
      </c>
      <c r="T4967" s="181">
        <v>4078.6933892439929</v>
      </c>
      <c r="U4967" s="181">
        <v>4125.6614950363291</v>
      </c>
      <c r="V4967" s="181">
        <v>4171.7654894683419</v>
      </c>
      <c r="W4967" s="181">
        <v>4216.9845742702328</v>
      </c>
      <c r="X4967" s="181">
        <v>4261.3127600890639</v>
      </c>
      <c r="Y4967" s="181">
        <v>4304.7050619305855</v>
      </c>
    </row>
    <row r="4968" spans="1:25" x14ac:dyDescent="0.25">
      <c r="A4968" s="178" t="s">
        <v>4109</v>
      </c>
      <c r="B4968" s="178" t="s">
        <v>1049</v>
      </c>
      <c r="C4968" s="178" t="s">
        <v>262</v>
      </c>
      <c r="D4968" s="178" t="s">
        <v>4266</v>
      </c>
      <c r="E4968" s="181">
        <v>9006.555431899762</v>
      </c>
      <c r="F4968" s="181">
        <v>9123.4555901694766</v>
      </c>
      <c r="G4968" s="181">
        <v>9237.8622908961715</v>
      </c>
      <c r="H4968" s="181">
        <v>9353.9507552830419</v>
      </c>
      <c r="I4968" s="181">
        <v>9471.8021115084794</v>
      </c>
      <c r="J4968" s="182">
        <v>9591.2414537991353</v>
      </c>
      <c r="K4968" s="181">
        <v>9711.9100749690424</v>
      </c>
      <c r="L4968" s="181">
        <v>9833.5486832329188</v>
      </c>
      <c r="M4968" s="181">
        <v>9955.8082114161298</v>
      </c>
      <c r="N4968" s="181">
        <v>10078.331806448497</v>
      </c>
      <c r="O4968" s="181">
        <v>10200.729904928785</v>
      </c>
      <c r="P4968" s="181">
        <v>10323.097218588982</v>
      </c>
      <c r="Q4968" s="181">
        <v>10445.500881660631</v>
      </c>
      <c r="R4968" s="181">
        <v>10567.465103708277</v>
      </c>
      <c r="S4968" s="181">
        <v>10688.783300899764</v>
      </c>
      <c r="T4968" s="181">
        <v>10809.582683539291</v>
      </c>
      <c r="U4968" s="181">
        <v>10929.040729716196</v>
      </c>
      <c r="V4968" s="181">
        <v>11046.098804882296</v>
      </c>
      <c r="W4968" s="181">
        <v>11160.705092844966</v>
      </c>
      <c r="X4968" s="181">
        <v>11272.847050953387</v>
      </c>
      <c r="Y4968" s="181">
        <v>11382.409051202145</v>
      </c>
    </row>
    <row r="4969" spans="1:25" x14ac:dyDescent="0.25">
      <c r="A4969" s="178" t="s">
        <v>4109</v>
      </c>
      <c r="B4969" s="178" t="s">
        <v>1049</v>
      </c>
      <c r="C4969" s="178" t="s">
        <v>240</v>
      </c>
      <c r="D4969" s="178" t="s">
        <v>241</v>
      </c>
      <c r="E4969" s="181">
        <v>8183.6214330459779</v>
      </c>
      <c r="F4969" s="181">
        <v>8284.1490525830395</v>
      </c>
      <c r="G4969" s="181">
        <v>8382.3140050090806</v>
      </c>
      <c r="H4969" s="181">
        <v>8481.9083431995477</v>
      </c>
      <c r="I4969" s="181">
        <v>8583.0039451963567</v>
      </c>
      <c r="J4969" s="182">
        <v>8685.4406772653365</v>
      </c>
      <c r="K4969" s="181">
        <v>8788.8925322931173</v>
      </c>
      <c r="L4969" s="181">
        <v>8893.1242989347375</v>
      </c>
      <c r="M4969" s="181">
        <v>8997.820264865044</v>
      </c>
      <c r="N4969" s="181">
        <v>9102.6585189479101</v>
      </c>
      <c r="O4969" s="181">
        <v>9207.2884600586913</v>
      </c>
      <c r="P4969" s="181">
        <v>9311.797213419637</v>
      </c>
      <c r="Q4969" s="181">
        <v>9416.2468132110589</v>
      </c>
      <c r="R4969" s="181">
        <v>9520.2100098445771</v>
      </c>
      <c r="S4969" s="181">
        <v>9623.5029890962651</v>
      </c>
      <c r="T4969" s="181">
        <v>9726.2427151258216</v>
      </c>
      <c r="U4969" s="181">
        <v>9827.6918173750964</v>
      </c>
      <c r="V4969" s="181">
        <v>9926.9025132329862</v>
      </c>
      <c r="W4969" s="181">
        <v>10023.83353366265</v>
      </c>
      <c r="X4969" s="181">
        <v>10118.47889791799</v>
      </c>
      <c r="Y4969" s="181">
        <v>10210.740102040396</v>
      </c>
    </row>
    <row r="4970" spans="1:25" x14ac:dyDescent="0.25">
      <c r="A4970" s="178" t="s">
        <v>4109</v>
      </c>
      <c r="B4970" s="178" t="s">
        <v>1051</v>
      </c>
      <c r="C4970" s="178" t="s">
        <v>733</v>
      </c>
      <c r="D4970" s="178" t="s">
        <v>4267</v>
      </c>
      <c r="E4970" s="181">
        <v>3143.4975386466886</v>
      </c>
      <c r="F4970" s="181">
        <v>3132.7303312245967</v>
      </c>
      <c r="G4970" s="181">
        <v>3123.3438315271587</v>
      </c>
      <c r="H4970" s="181">
        <v>3115.9428756450493</v>
      </c>
      <c r="I4970" s="181">
        <v>3110.0263640277744</v>
      </c>
      <c r="J4970" s="182">
        <v>3105.1529349730713</v>
      </c>
      <c r="K4970" s="181">
        <v>3100.946926678032</v>
      </c>
      <c r="L4970" s="181">
        <v>3097.0889216727046</v>
      </c>
      <c r="M4970" s="181">
        <v>3093.2809981453693</v>
      </c>
      <c r="N4970" s="181">
        <v>3089.2818311232277</v>
      </c>
      <c r="O4970" s="181">
        <v>3084.9048604785371</v>
      </c>
      <c r="P4970" s="181">
        <v>3080.1002501442586</v>
      </c>
      <c r="Q4970" s="181">
        <v>3074.8131841816967</v>
      </c>
      <c r="R4970" s="181">
        <v>3068.8389807086787</v>
      </c>
      <c r="S4970" s="181">
        <v>3062.0430908855178</v>
      </c>
      <c r="T4970" s="181">
        <v>3054.3307396361147</v>
      </c>
      <c r="U4970" s="181">
        <v>3045.7746200731531</v>
      </c>
      <c r="V4970" s="181">
        <v>3036.4650420194421</v>
      </c>
      <c r="W4970" s="181">
        <v>3026.3634999737842</v>
      </c>
      <c r="X4970" s="181">
        <v>3015.4179608592458</v>
      </c>
      <c r="Y4970" s="181">
        <v>3003.5039491987918</v>
      </c>
    </row>
    <row r="4971" spans="1:25" x14ac:dyDescent="0.25">
      <c r="A4971" s="178" t="s">
        <v>4109</v>
      </c>
      <c r="B4971" s="178" t="s">
        <v>1051</v>
      </c>
      <c r="C4971" s="178" t="s">
        <v>240</v>
      </c>
      <c r="D4971" s="178" t="s">
        <v>241</v>
      </c>
      <c r="E4971" s="181">
        <v>15526.082720680535</v>
      </c>
      <c r="F4971" s="181">
        <v>15601.843260057407</v>
      </c>
      <c r="G4971" s="181">
        <v>15685.007766986688</v>
      </c>
      <c r="H4971" s="181">
        <v>15778.813352143623</v>
      </c>
      <c r="I4971" s="181">
        <v>15880.956199380396</v>
      </c>
      <c r="J4971" s="182">
        <v>15989.359380322321</v>
      </c>
      <c r="K4971" s="181">
        <v>16102.214592396305</v>
      </c>
      <c r="L4971" s="181">
        <v>16217.945094417488</v>
      </c>
      <c r="M4971" s="181">
        <v>16335.032975411508</v>
      </c>
      <c r="N4971" s="181">
        <v>16452.209439542203</v>
      </c>
      <c r="O4971" s="181">
        <v>16568.456378773943</v>
      </c>
      <c r="P4971" s="181">
        <v>16683.461676777104</v>
      </c>
      <c r="Q4971" s="181">
        <v>16796.875791801944</v>
      </c>
      <c r="R4971" s="181">
        <v>16907.512095038433</v>
      </c>
      <c r="S4971" s="181">
        <v>17014.53367215049</v>
      </c>
      <c r="T4971" s="181">
        <v>17117.298856609574</v>
      </c>
      <c r="U4971" s="181">
        <v>17216.091885071299</v>
      </c>
      <c r="V4971" s="181">
        <v>17311.308816474535</v>
      </c>
      <c r="W4971" s="181">
        <v>17402.620156166126</v>
      </c>
      <c r="X4971" s="181">
        <v>17489.607930835155</v>
      </c>
      <c r="Y4971" s="181">
        <v>17571.417376561862</v>
      </c>
    </row>
    <row r="4972" spans="1:25" x14ac:dyDescent="0.25">
      <c r="A4972" s="178" t="s">
        <v>4109</v>
      </c>
      <c r="B4972" s="178" t="s">
        <v>1056</v>
      </c>
      <c r="C4972" s="178" t="s">
        <v>218</v>
      </c>
      <c r="D4972" s="178" t="s">
        <v>4268</v>
      </c>
      <c r="E4972" s="181">
        <v>2651.7598970594167</v>
      </c>
      <c r="F4972" s="181">
        <v>2654.808036081442</v>
      </c>
      <c r="G4972" s="181">
        <v>2658.332939801835</v>
      </c>
      <c r="H4972" s="181">
        <v>2663.1139258764642</v>
      </c>
      <c r="I4972" s="181">
        <v>2669.0336760774558</v>
      </c>
      <c r="J4972" s="182">
        <v>2675.9830315705167</v>
      </c>
      <c r="K4972" s="181">
        <v>2683.8380761787748</v>
      </c>
      <c r="L4972" s="181">
        <v>2692.4800499650059</v>
      </c>
      <c r="M4972" s="181">
        <v>2701.7637376578409</v>
      </c>
      <c r="N4972" s="181">
        <v>2711.5516486542856</v>
      </c>
      <c r="O4972" s="181">
        <v>2721.7081549711525</v>
      </c>
      <c r="P4972" s="181">
        <v>2732.1961865714334</v>
      </c>
      <c r="Q4972" s="181">
        <v>2742.965315890011</v>
      </c>
      <c r="R4972" s="181">
        <v>2753.829186796992</v>
      </c>
      <c r="S4972" s="181">
        <v>2764.6526920554029</v>
      </c>
      <c r="T4972" s="181">
        <v>2775.3705065980898</v>
      </c>
      <c r="U4972" s="181">
        <v>2785.8567951988907</v>
      </c>
      <c r="V4972" s="181">
        <v>2795.9543102834214</v>
      </c>
      <c r="W4972" s="181">
        <v>2805.6016387254499</v>
      </c>
      <c r="X4972" s="181">
        <v>2814.7347626756491</v>
      </c>
      <c r="Y4972" s="181">
        <v>2823.2645978089008</v>
      </c>
    </row>
    <row r="4973" spans="1:25" x14ac:dyDescent="0.25">
      <c r="A4973" s="178" t="s">
        <v>4109</v>
      </c>
      <c r="B4973" s="178" t="s">
        <v>1056</v>
      </c>
      <c r="C4973" s="178" t="s">
        <v>240</v>
      </c>
      <c r="D4973" s="178" t="s">
        <v>241</v>
      </c>
      <c r="E4973" s="181">
        <v>6840.346686004852</v>
      </c>
      <c r="F4973" s="181">
        <v>6857.449017214406</v>
      </c>
      <c r="G4973" s="181">
        <v>6875.8205717851743</v>
      </c>
      <c r="H4973" s="181">
        <v>6897.4848611210637</v>
      </c>
      <c r="I4973" s="181">
        <v>6922.150884989017</v>
      </c>
      <c r="J4973" s="182">
        <v>6949.5472319834862</v>
      </c>
      <c r="K4973" s="181">
        <v>6979.3626208574306</v>
      </c>
      <c r="L4973" s="181">
        <v>7011.2974907600301</v>
      </c>
      <c r="M4973" s="181">
        <v>7044.9816563546765</v>
      </c>
      <c r="N4973" s="181">
        <v>7080.0630814120195</v>
      </c>
      <c r="O4973" s="181">
        <v>7116.1926800934871</v>
      </c>
      <c r="P4973" s="181">
        <v>7153.2775042386274</v>
      </c>
      <c r="Q4973" s="181">
        <v>7191.1890742782971</v>
      </c>
      <c r="R4973" s="181">
        <v>7229.4413627513331</v>
      </c>
      <c r="S4973" s="181">
        <v>7267.6804256780806</v>
      </c>
      <c r="T4973" s="181">
        <v>7305.7340900045183</v>
      </c>
      <c r="U4973" s="181">
        <v>7343.2697508563115</v>
      </c>
      <c r="V4973" s="181">
        <v>7379.870090528304</v>
      </c>
      <c r="W4973" s="181">
        <v>7415.3688301748825</v>
      </c>
      <c r="X4973" s="181">
        <v>7449.591904206859</v>
      </c>
      <c r="Y4973" s="181">
        <v>7482.2978811799203</v>
      </c>
    </row>
    <row r="4974" spans="1:25" x14ac:dyDescent="0.25">
      <c r="A4974" s="178" t="s">
        <v>4109</v>
      </c>
      <c r="B4974" s="178" t="s">
        <v>1061</v>
      </c>
      <c r="C4974" s="178" t="s">
        <v>565</v>
      </c>
      <c r="D4974" s="178" t="s">
        <v>566</v>
      </c>
      <c r="E4974" s="181">
        <v>4641.3857924111608</v>
      </c>
      <c r="F4974" s="181">
        <v>4718.3537255089122</v>
      </c>
      <c r="G4974" s="181">
        <v>4777.2809944284563</v>
      </c>
      <c r="H4974" s="181">
        <v>4823.4460560659381</v>
      </c>
      <c r="I4974" s="181">
        <v>4859.818435099286</v>
      </c>
      <c r="J4974" s="182">
        <v>4888.7060369760829</v>
      </c>
      <c r="K4974" s="181">
        <v>4911.9011203075224</v>
      </c>
      <c r="L4974" s="181">
        <v>4930.7657982973778</v>
      </c>
      <c r="M4974" s="181">
        <v>4946.2854900633611</v>
      </c>
      <c r="N4974" s="181">
        <v>4959.1943162017869</v>
      </c>
      <c r="O4974" s="181">
        <v>4970.0540483148034</v>
      </c>
      <c r="P4974" s="181">
        <v>4979.4796532479168</v>
      </c>
      <c r="Q4974" s="181">
        <v>4987.9527528625358</v>
      </c>
      <c r="R4974" s="181">
        <v>4995.6072795797336</v>
      </c>
      <c r="S4974" s="181">
        <v>5002.5579542243449</v>
      </c>
      <c r="T4974" s="181">
        <v>5008.7760850511368</v>
      </c>
      <c r="U4974" s="181">
        <v>5014.3509404662254</v>
      </c>
      <c r="V4974" s="181">
        <v>5019.4828789138337</v>
      </c>
      <c r="W4974" s="181">
        <v>5024.2367271108496</v>
      </c>
      <c r="X4974" s="181">
        <v>5028.6102399147294</v>
      </c>
      <c r="Y4974" s="181">
        <v>5032.347973543684</v>
      </c>
    </row>
    <row r="4975" spans="1:25" x14ac:dyDescent="0.25">
      <c r="A4975" s="178" t="s">
        <v>4109</v>
      </c>
      <c r="B4975" s="178" t="s">
        <v>1063</v>
      </c>
      <c r="C4975" s="178" t="s">
        <v>218</v>
      </c>
      <c r="D4975" s="178" t="s">
        <v>4269</v>
      </c>
      <c r="E4975" s="181">
        <v>1453178.8804652088</v>
      </c>
      <c r="F4975" s="181">
        <v>1465016.5768398154</v>
      </c>
      <c r="G4975" s="181">
        <v>1476340.2119945895</v>
      </c>
      <c r="H4975" s="181">
        <v>1487477.2837097249</v>
      </c>
      <c r="I4975" s="181">
        <v>1498308.5824299047</v>
      </c>
      <c r="J4975" s="182">
        <v>1508707.471761825</v>
      </c>
      <c r="K4975" s="181">
        <v>1518583.2884591063</v>
      </c>
      <c r="L4975" s="181">
        <v>1527871.0093643127</v>
      </c>
      <c r="M4975" s="181">
        <v>1536516.9964093207</v>
      </c>
      <c r="N4975" s="181">
        <v>1544474.2392661206</v>
      </c>
      <c r="O4975" s="181">
        <v>1551685.8007000417</v>
      </c>
      <c r="P4975" s="181">
        <v>1558184.5617071479</v>
      </c>
      <c r="Q4975" s="181">
        <v>1564009.647126819</v>
      </c>
      <c r="R4975" s="181">
        <v>1569121.3860390633</v>
      </c>
      <c r="S4975" s="181">
        <v>1573505.0412319629</v>
      </c>
      <c r="T4975" s="181">
        <v>1577130.8248616774</v>
      </c>
      <c r="U4975" s="181">
        <v>1580081.9873916921</v>
      </c>
      <c r="V4975" s="181">
        <v>1582457.3440490956</v>
      </c>
      <c r="W4975" s="181">
        <v>1584247.4829664463</v>
      </c>
      <c r="X4975" s="181">
        <v>1585434.2434300377</v>
      </c>
      <c r="Y4975" s="181">
        <v>1585942.869270063</v>
      </c>
    </row>
    <row r="4976" spans="1:25" x14ac:dyDescent="0.25">
      <c r="A4976" s="178" t="s">
        <v>4109</v>
      </c>
      <c r="B4976" s="178" t="s">
        <v>1063</v>
      </c>
      <c r="C4976" s="178" t="s">
        <v>4270</v>
      </c>
      <c r="D4976" s="178" t="s">
        <v>4271</v>
      </c>
      <c r="E4976" s="181">
        <v>2266.8205109686141</v>
      </c>
      <c r="F4976" s="181">
        <v>2385.9065662437174</v>
      </c>
      <c r="G4976" s="181">
        <v>2510.2107209210326</v>
      </c>
      <c r="H4976" s="181">
        <v>2640.5044911325176</v>
      </c>
      <c r="I4976" s="181">
        <v>2776.838826303217</v>
      </c>
      <c r="J4976" s="182">
        <v>2919.2230833500316</v>
      </c>
      <c r="K4976" s="181">
        <v>3067.7057267212476</v>
      </c>
      <c r="L4976" s="181">
        <v>3222.3640864921613</v>
      </c>
      <c r="M4976" s="181">
        <v>3383.2814242938675</v>
      </c>
      <c r="N4976" s="181">
        <v>3550.5387928011492</v>
      </c>
      <c r="O4976" s="181">
        <v>3724.1761670472115</v>
      </c>
      <c r="P4976" s="181">
        <v>3904.4347110766266</v>
      </c>
      <c r="Q4976" s="181">
        <v>4091.5845776027577</v>
      </c>
      <c r="R4976" s="181">
        <v>4285.6972109404142</v>
      </c>
      <c r="S4976" s="181">
        <v>4486.8951283318911</v>
      </c>
      <c r="T4976" s="181">
        <v>4695.2458531125185</v>
      </c>
      <c r="U4976" s="181">
        <v>4911.1486262594817</v>
      </c>
      <c r="V4976" s="181">
        <v>5135.0928988518181</v>
      </c>
      <c r="W4976" s="181">
        <v>5367.2540927302052</v>
      </c>
      <c r="X4976" s="181">
        <v>5607.770112582336</v>
      </c>
      <c r="Y4976" s="181">
        <v>5856.5565821230439</v>
      </c>
    </row>
    <row r="4977" spans="1:25" x14ac:dyDescent="0.25">
      <c r="A4977" s="178" t="s">
        <v>4109</v>
      </c>
      <c r="B4977" s="178" t="s">
        <v>1063</v>
      </c>
      <c r="C4977" s="178" t="s">
        <v>307</v>
      </c>
      <c r="D4977" s="178" t="s">
        <v>4272</v>
      </c>
      <c r="E4977" s="181">
        <v>8622.4299185659074</v>
      </c>
      <c r="F4977" s="181">
        <v>8585.192597479263</v>
      </c>
      <c r="G4977" s="181">
        <v>8544.5827605659815</v>
      </c>
      <c r="H4977" s="181">
        <v>8502.5982980745866</v>
      </c>
      <c r="I4977" s="181">
        <v>8458.6196038982398</v>
      </c>
      <c r="J4977" s="182">
        <v>8412.0176729972245</v>
      </c>
      <c r="K4977" s="181">
        <v>8362.394648912601</v>
      </c>
      <c r="L4977" s="181">
        <v>8309.5143382254046</v>
      </c>
      <c r="M4977" s="181">
        <v>8253.2163079846796</v>
      </c>
      <c r="N4977" s="181">
        <v>8193.3863857745946</v>
      </c>
      <c r="O4977" s="181">
        <v>8129.8673740298836</v>
      </c>
      <c r="P4977" s="181">
        <v>8062.978093694911</v>
      </c>
      <c r="Q4977" s="181">
        <v>7993.0571511383669</v>
      </c>
      <c r="R4977" s="181">
        <v>7920.0320704378701</v>
      </c>
      <c r="S4977" s="181">
        <v>7843.9613515852398</v>
      </c>
      <c r="T4977" s="181">
        <v>7764.8296886213229</v>
      </c>
      <c r="U4977" s="181">
        <v>7683.175342035378</v>
      </c>
      <c r="V4977" s="181">
        <v>7599.5878978252131</v>
      </c>
      <c r="W4977" s="181">
        <v>7514.1171889391662</v>
      </c>
      <c r="X4977" s="181">
        <v>7426.7718098263213</v>
      </c>
      <c r="Y4977" s="181">
        <v>7337.3002730604703</v>
      </c>
    </row>
    <row r="4978" spans="1:25" x14ac:dyDescent="0.25">
      <c r="A4978" s="178" t="s">
        <v>4109</v>
      </c>
      <c r="B4978" s="178" t="s">
        <v>1063</v>
      </c>
      <c r="C4978" s="178" t="s">
        <v>983</v>
      </c>
      <c r="D4978" s="178" t="s">
        <v>4273</v>
      </c>
      <c r="E4978" s="181">
        <v>1187.6234415982187</v>
      </c>
      <c r="F4978" s="181">
        <v>1256.7400398909729</v>
      </c>
      <c r="G4978" s="181">
        <v>1329.3293441950195</v>
      </c>
      <c r="H4978" s="181">
        <v>1405.8523593404921</v>
      </c>
      <c r="I4978" s="181">
        <v>1486.3937436360966</v>
      </c>
      <c r="J4978" s="182">
        <v>1571.0169547475696</v>
      </c>
      <c r="K4978" s="181">
        <v>1659.8073241025188</v>
      </c>
      <c r="L4978" s="181">
        <v>1752.8670616255881</v>
      </c>
      <c r="M4978" s="181">
        <v>1850.3031485716231</v>
      </c>
      <c r="N4978" s="181">
        <v>1952.2229664703443</v>
      </c>
      <c r="O4978" s="181">
        <v>2058.7127967238084</v>
      </c>
      <c r="P4978" s="181">
        <v>2169.971873122975</v>
      </c>
      <c r="Q4978" s="181">
        <v>2286.2191831798459</v>
      </c>
      <c r="R4978" s="181">
        <v>2407.5660357159782</v>
      </c>
      <c r="S4978" s="181">
        <v>2534.1541817492725</v>
      </c>
      <c r="T4978" s="181">
        <v>2666.0963807165308</v>
      </c>
      <c r="U4978" s="181">
        <v>2803.69635443063</v>
      </c>
      <c r="V4978" s="181">
        <v>2947.31528472132</v>
      </c>
      <c r="W4978" s="181">
        <v>3097.1400153537083</v>
      </c>
      <c r="X4978" s="181">
        <v>3253.3386837812591</v>
      </c>
      <c r="Y4978" s="181">
        <v>3415.9524054851436</v>
      </c>
    </row>
    <row r="4979" spans="1:25" x14ac:dyDescent="0.25">
      <c r="A4979" s="178" t="s">
        <v>4109</v>
      </c>
      <c r="B4979" s="178" t="s">
        <v>1063</v>
      </c>
      <c r="C4979" s="178" t="s">
        <v>313</v>
      </c>
      <c r="D4979" s="178" t="s">
        <v>4274</v>
      </c>
      <c r="E4979" s="181">
        <v>9185.8417219179628</v>
      </c>
      <c r="F4979" s="181">
        <v>9328.6442673013917</v>
      </c>
      <c r="G4979" s="181">
        <v>9469.7509085974052</v>
      </c>
      <c r="H4979" s="181">
        <v>9611.2209549381314</v>
      </c>
      <c r="I4979" s="181">
        <v>9752.267373352337</v>
      </c>
      <c r="J4979" s="182">
        <v>9892.0314069884043</v>
      </c>
      <c r="K4979" s="181">
        <v>10029.867012601446</v>
      </c>
      <c r="L4979" s="181">
        <v>10165.280378136154</v>
      </c>
      <c r="M4979" s="181">
        <v>10297.840312857181</v>
      </c>
      <c r="N4979" s="181">
        <v>10427.148684072821</v>
      </c>
      <c r="O4979" s="181">
        <v>10552.729266218017</v>
      </c>
      <c r="P4979" s="181">
        <v>10674.708403713485</v>
      </c>
      <c r="Q4979" s="181">
        <v>10793.260619074104</v>
      </c>
      <c r="R4979" s="181">
        <v>10908.019129065005</v>
      </c>
      <c r="S4979" s="181">
        <v>11018.78225494351</v>
      </c>
      <c r="T4979" s="181">
        <v>11125.237610862459</v>
      </c>
      <c r="U4979" s="181">
        <v>11227.868317291304</v>
      </c>
      <c r="V4979" s="181">
        <v>11327.284628463236</v>
      </c>
      <c r="W4979" s="181">
        <v>11423.335709023659</v>
      </c>
      <c r="X4979" s="181">
        <v>11515.803916926317</v>
      </c>
      <c r="Y4979" s="181">
        <v>11604.052334057202</v>
      </c>
    </row>
    <row r="4980" spans="1:25" x14ac:dyDescent="0.25">
      <c r="A4980" s="178" t="s">
        <v>4109</v>
      </c>
      <c r="B4980" s="178" t="s">
        <v>1063</v>
      </c>
      <c r="C4980" s="178" t="s">
        <v>2838</v>
      </c>
      <c r="D4980" s="178" t="s">
        <v>4275</v>
      </c>
      <c r="E4980" s="181">
        <v>6732.5683839407557</v>
      </c>
      <c r="F4980" s="181">
        <v>7050.2898445957571</v>
      </c>
      <c r="G4980" s="181">
        <v>7379.9533895466484</v>
      </c>
      <c r="H4980" s="181">
        <v>7723.6084478639668</v>
      </c>
      <c r="I4980" s="181">
        <v>8081.1638248148911</v>
      </c>
      <c r="J4980" s="182">
        <v>8452.4074089027854</v>
      </c>
      <c r="K4980" s="181">
        <v>8837.2417201078752</v>
      </c>
      <c r="L4980" s="181">
        <v>9235.6516814071201</v>
      </c>
      <c r="M4980" s="181">
        <v>9647.6371354514613</v>
      </c>
      <c r="N4980" s="181">
        <v>10073.189355407831</v>
      </c>
      <c r="O4980" s="181">
        <v>10512.181529322212</v>
      </c>
      <c r="P4980" s="181">
        <v>10965.052111867144</v>
      </c>
      <c r="Q4980" s="181">
        <v>11432.309345837803</v>
      </c>
      <c r="R4980" s="181">
        <v>11913.896379244305</v>
      </c>
      <c r="S4980" s="181">
        <v>12409.896304387101</v>
      </c>
      <c r="T4980" s="181">
        <v>12920.236728818154</v>
      </c>
      <c r="U4980" s="181">
        <v>13445.752419461285</v>
      </c>
      <c r="V4980" s="181">
        <v>13987.504433434102</v>
      </c>
      <c r="W4980" s="181">
        <v>14545.67861900832</v>
      </c>
      <c r="X4980" s="181">
        <v>15120.353099090618</v>
      </c>
      <c r="Y4980" s="181">
        <v>15711.005280452251</v>
      </c>
    </row>
    <row r="4981" spans="1:25" x14ac:dyDescent="0.25">
      <c r="A4981" s="178" t="s">
        <v>4109</v>
      </c>
      <c r="B4981" s="178" t="s">
        <v>1063</v>
      </c>
      <c r="C4981" s="178" t="s">
        <v>4276</v>
      </c>
      <c r="D4981" s="178" t="s">
        <v>4277</v>
      </c>
      <c r="E4981" s="181">
        <v>3732.0965319165862</v>
      </c>
      <c r="F4981" s="181">
        <v>3825.2470970074751</v>
      </c>
      <c r="G4981" s="181">
        <v>3919.1020205074274</v>
      </c>
      <c r="H4981" s="181">
        <v>4014.5200058267615</v>
      </c>
      <c r="I4981" s="181">
        <v>4111.1915891927883</v>
      </c>
      <c r="J4981" s="182">
        <v>4208.7647814060638</v>
      </c>
      <c r="K4981" s="181">
        <v>4306.9655135215444</v>
      </c>
      <c r="L4981" s="181">
        <v>4405.5753445869032</v>
      </c>
      <c r="M4981" s="181">
        <v>4504.395082764453</v>
      </c>
      <c r="N4981" s="181">
        <v>4603.2328156337617</v>
      </c>
      <c r="O4981" s="181">
        <v>4701.8548944313106</v>
      </c>
      <c r="P4981" s="181">
        <v>4800.290248985204</v>
      </c>
      <c r="Q4981" s="181">
        <v>4898.591140479929</v>
      </c>
      <c r="R4981" s="181">
        <v>4996.5641918998026</v>
      </c>
      <c r="S4981" s="181">
        <v>5094.0855339021309</v>
      </c>
      <c r="T4981" s="181">
        <v>5190.9754958169633</v>
      </c>
      <c r="U4981" s="181">
        <v>5287.4228736061823</v>
      </c>
      <c r="V4981" s="181">
        <v>5383.6844872328684</v>
      </c>
      <c r="W4981" s="181">
        <v>5479.6620907987308</v>
      </c>
      <c r="X4981" s="181">
        <v>5575.2218168614154</v>
      </c>
      <c r="Y4981" s="181">
        <v>5670.0203801789867</v>
      </c>
    </row>
    <row r="4982" spans="1:25" x14ac:dyDescent="0.25">
      <c r="A4982" s="178" t="s">
        <v>4109</v>
      </c>
      <c r="B4982" s="178" t="s">
        <v>1063</v>
      </c>
      <c r="C4982" s="178" t="s">
        <v>360</v>
      </c>
      <c r="D4982" s="178" t="s">
        <v>4278</v>
      </c>
      <c r="E4982" s="181">
        <v>15061.132433851815</v>
      </c>
      <c r="F4982" s="181">
        <v>15257.528040905934</v>
      </c>
      <c r="G4982" s="181">
        <v>15450.095747589741</v>
      </c>
      <c r="H4982" s="181">
        <v>15642.211592662083</v>
      </c>
      <c r="I4982" s="181">
        <v>15832.597442916129</v>
      </c>
      <c r="J4982" s="182">
        <v>16019.871630772413</v>
      </c>
      <c r="K4982" s="181">
        <v>16203.009811534504</v>
      </c>
      <c r="L4982" s="181">
        <v>16381.24317216937</v>
      </c>
      <c r="M4982" s="181">
        <v>16553.91129223902</v>
      </c>
      <c r="N4982" s="181">
        <v>16720.413447834489</v>
      </c>
      <c r="O4982" s="181">
        <v>16880.030120144307</v>
      </c>
      <c r="P4982" s="181">
        <v>17033.010592664938</v>
      </c>
      <c r="Q4982" s="181">
        <v>17179.678614511431</v>
      </c>
      <c r="R4982" s="181">
        <v>17319.495498908735</v>
      </c>
      <c r="S4982" s="181">
        <v>17452.189599244175</v>
      </c>
      <c r="T4982" s="181">
        <v>17577.317279453706</v>
      </c>
      <c r="U4982" s="181">
        <v>17695.69329222506</v>
      </c>
      <c r="V4982" s="181">
        <v>17808.32449073036</v>
      </c>
      <c r="W4982" s="181">
        <v>17915.014425008667</v>
      </c>
      <c r="X4982" s="181">
        <v>18015.464273127887</v>
      </c>
      <c r="Y4982" s="181">
        <v>18108.724070395732</v>
      </c>
    </row>
    <row r="4983" spans="1:25" x14ac:dyDescent="0.25">
      <c r="A4983" s="178" t="s">
        <v>4109</v>
      </c>
      <c r="B4983" s="178" t="s">
        <v>1063</v>
      </c>
      <c r="C4983" s="178" t="s">
        <v>4279</v>
      </c>
      <c r="D4983" s="178" t="s">
        <v>4280</v>
      </c>
      <c r="E4983" s="181">
        <v>13855.269041785363</v>
      </c>
      <c r="F4983" s="181">
        <v>14395.530873459627</v>
      </c>
      <c r="G4983" s="181">
        <v>14950.676903910035</v>
      </c>
      <c r="H4983" s="181">
        <v>15524.370885867966</v>
      </c>
      <c r="I4983" s="181">
        <v>16115.886329174447</v>
      </c>
      <c r="J4983" s="182">
        <v>16724.272302840203</v>
      </c>
      <c r="K4983" s="181">
        <v>17348.82498259551</v>
      </c>
      <c r="L4983" s="181">
        <v>17989.01569002297</v>
      </c>
      <c r="M4983" s="181">
        <v>18644.353961750381</v>
      </c>
      <c r="N4983" s="181">
        <v>19314.341249954588</v>
      </c>
      <c r="O4983" s="181">
        <v>19998.263110793127</v>
      </c>
      <c r="P4983" s="181">
        <v>20696.487699442063</v>
      </c>
      <c r="Q4983" s="181">
        <v>21409.495854761331</v>
      </c>
      <c r="R4983" s="181">
        <v>22136.696734095676</v>
      </c>
      <c r="S4983" s="181">
        <v>22877.769134195227</v>
      </c>
      <c r="T4983" s="181">
        <v>23632.110851137812</v>
      </c>
      <c r="U4983" s="181">
        <v>24400.77823612974</v>
      </c>
      <c r="V4983" s="181">
        <v>25185.195620789105</v>
      </c>
      <c r="W4983" s="181">
        <v>25985.172410454183</v>
      </c>
      <c r="X4983" s="181">
        <v>26800.325683044102</v>
      </c>
      <c r="Y4983" s="181">
        <v>27629.220775071994</v>
      </c>
    </row>
    <row r="4984" spans="1:25" x14ac:dyDescent="0.25">
      <c r="A4984" s="178" t="s">
        <v>4109</v>
      </c>
      <c r="B4984" s="178" t="s">
        <v>1063</v>
      </c>
      <c r="C4984" s="178" t="s">
        <v>2060</v>
      </c>
      <c r="D4984" s="178" t="s">
        <v>4281</v>
      </c>
      <c r="E4984" s="181">
        <v>6627.1820034576367</v>
      </c>
      <c r="F4984" s="181">
        <v>6864.3767029308729</v>
      </c>
      <c r="G4984" s="181">
        <v>7107.1219654135502</v>
      </c>
      <c r="H4984" s="181">
        <v>7357.0957949274625</v>
      </c>
      <c r="I4984" s="181">
        <v>7613.8810138410327</v>
      </c>
      <c r="J4984" s="182">
        <v>7876.9594369969782</v>
      </c>
      <c r="K4984" s="181">
        <v>8145.9348751306752</v>
      </c>
      <c r="L4984" s="181">
        <v>8420.4976178546258</v>
      </c>
      <c r="M4984" s="181">
        <v>8700.3592381884228</v>
      </c>
      <c r="N4984" s="181">
        <v>8985.2307531602037</v>
      </c>
      <c r="O4984" s="181">
        <v>9274.72627986931</v>
      </c>
      <c r="P4984" s="181">
        <v>9568.9649100836505</v>
      </c>
      <c r="Q4984" s="181">
        <v>9868.1159082436843</v>
      </c>
      <c r="R4984" s="181">
        <v>10171.853707502923</v>
      </c>
      <c r="S4984" s="181">
        <v>10479.979957183703</v>
      </c>
      <c r="T4984" s="181">
        <v>10792.170128804033</v>
      </c>
      <c r="U4984" s="181">
        <v>11108.858492669497</v>
      </c>
      <c r="V4984" s="181">
        <v>11430.640709889145</v>
      </c>
      <c r="W4984" s="181">
        <v>11757.374107512365</v>
      </c>
      <c r="X4984" s="181">
        <v>12088.830689866538</v>
      </c>
      <c r="Y4984" s="181">
        <v>12424.312003837853</v>
      </c>
    </row>
    <row r="4985" spans="1:25" x14ac:dyDescent="0.25">
      <c r="A4985" s="178" t="s">
        <v>4109</v>
      </c>
      <c r="B4985" s="178" t="s">
        <v>1063</v>
      </c>
      <c r="C4985" s="178" t="s">
        <v>4282</v>
      </c>
      <c r="D4985" s="178" t="s">
        <v>4283</v>
      </c>
      <c r="E4985" s="181">
        <v>3940.8426317196868</v>
      </c>
      <c r="F4985" s="181">
        <v>4038.2979247271146</v>
      </c>
      <c r="G4985" s="181">
        <v>4136.4527500366839</v>
      </c>
      <c r="H4985" s="181">
        <v>4236.2127458437162</v>
      </c>
      <c r="I4985" s="181">
        <v>4337.2503378517431</v>
      </c>
      <c r="J4985" s="182">
        <v>4439.1933913121502</v>
      </c>
      <c r="K4985" s="181">
        <v>4541.7522727008218</v>
      </c>
      <c r="L4985" s="181">
        <v>4644.6962552210261</v>
      </c>
      <c r="M4985" s="181">
        <v>4747.8151081129772</v>
      </c>
      <c r="N4985" s="181">
        <v>4850.9064600792717</v>
      </c>
      <c r="O4985" s="181">
        <v>4953.72414914193</v>
      </c>
      <c r="P4985" s="181">
        <v>5056.2988164511917</v>
      </c>
      <c r="Q4985" s="181">
        <v>5158.6856459138489</v>
      </c>
      <c r="R4985" s="181">
        <v>5260.6811494596841</v>
      </c>
      <c r="S4985" s="181">
        <v>5362.1551869509694</v>
      </c>
      <c r="T4985" s="181">
        <v>5462.9190104195241</v>
      </c>
      <c r="U4985" s="181">
        <v>5563.1717241353763</v>
      </c>
      <c r="V4985" s="181">
        <v>5663.1838095872718</v>
      </c>
      <c r="W4985" s="181">
        <v>5762.852090154106</v>
      </c>
      <c r="X4985" s="181">
        <v>5862.0360277206855</v>
      </c>
      <c r="Y4985" s="181">
        <v>5960.3750684590186</v>
      </c>
    </row>
    <row r="4986" spans="1:25" x14ac:dyDescent="0.25">
      <c r="A4986" s="178" t="s">
        <v>4109</v>
      </c>
      <c r="B4986" s="178" t="s">
        <v>1063</v>
      </c>
      <c r="C4986" s="178" t="s">
        <v>4284</v>
      </c>
      <c r="D4986" s="178" t="s">
        <v>4285</v>
      </c>
      <c r="E4986" s="181">
        <v>2297.2204284156674</v>
      </c>
      <c r="F4986" s="181">
        <v>2364.103586267212</v>
      </c>
      <c r="G4986" s="181">
        <v>2431.9283912102096</v>
      </c>
      <c r="H4986" s="181">
        <v>2501.2381647041393</v>
      </c>
      <c r="I4986" s="181">
        <v>2571.8541888196742</v>
      </c>
      <c r="J4986" s="182">
        <v>2643.5680076465451</v>
      </c>
      <c r="K4986" s="181">
        <v>2716.2168146155041</v>
      </c>
      <c r="L4986" s="181">
        <v>2789.6702971628029</v>
      </c>
      <c r="M4986" s="181">
        <v>2863.8081938403357</v>
      </c>
      <c r="N4986" s="181">
        <v>2938.5128790583376</v>
      </c>
      <c r="O4986" s="181">
        <v>3013.6380202411951</v>
      </c>
      <c r="P4986" s="181">
        <v>3089.2038560086894</v>
      </c>
      <c r="Q4986" s="181">
        <v>3165.2460065259429</v>
      </c>
      <c r="R4986" s="181">
        <v>3241.6412816935281</v>
      </c>
      <c r="S4986" s="181">
        <v>3318.3097435639665</v>
      </c>
      <c r="T4986" s="181">
        <v>3395.1336458234146</v>
      </c>
      <c r="U4986" s="181">
        <v>3472.235296173199</v>
      </c>
      <c r="V4986" s="181">
        <v>3549.7838423167686</v>
      </c>
      <c r="W4986" s="181">
        <v>3627.7161020078879</v>
      </c>
      <c r="X4986" s="181">
        <v>3705.9441656760996</v>
      </c>
      <c r="Y4986" s="181">
        <v>3784.2389120639164</v>
      </c>
    </row>
    <row r="4987" spans="1:25" x14ac:dyDescent="0.25">
      <c r="A4987" s="178" t="s">
        <v>4109</v>
      </c>
      <c r="B4987" s="178" t="s">
        <v>1063</v>
      </c>
      <c r="C4987" s="178" t="s">
        <v>1354</v>
      </c>
      <c r="D4987" s="178" t="s">
        <v>2218</v>
      </c>
      <c r="E4987" s="181">
        <v>4177.9619878067033</v>
      </c>
      <c r="F4987" s="181">
        <v>4421.1085191727661</v>
      </c>
      <c r="G4987" s="181">
        <v>4676.4717458328214</v>
      </c>
      <c r="H4987" s="181">
        <v>4945.6734450177901</v>
      </c>
      <c r="I4987" s="181">
        <v>5229.0114377232312</v>
      </c>
      <c r="J4987" s="182">
        <v>5526.7089628193089</v>
      </c>
      <c r="K4987" s="181">
        <v>5839.0662092787425</v>
      </c>
      <c r="L4987" s="181">
        <v>6166.4427432442862</v>
      </c>
      <c r="M4987" s="181">
        <v>6509.2149160075169</v>
      </c>
      <c r="N4987" s="181">
        <v>6867.7604869942343</v>
      </c>
      <c r="O4987" s="181">
        <v>7242.382987109454</v>
      </c>
      <c r="P4987" s="181">
        <v>7633.7833045102834</v>
      </c>
      <c r="Q4987" s="181">
        <v>8042.7318193264</v>
      </c>
      <c r="R4987" s="181">
        <v>8469.6201068745922</v>
      </c>
      <c r="S4987" s="181">
        <v>8914.9468356248326</v>
      </c>
      <c r="T4987" s="181">
        <v>9379.1086840395237</v>
      </c>
      <c r="U4987" s="181">
        <v>9863.1741205781291</v>
      </c>
      <c r="V4987" s="181">
        <v>10368.413753332849</v>
      </c>
      <c r="W4987" s="181">
        <v>10895.484883364723</v>
      </c>
      <c r="X4987" s="181">
        <v>11444.979004462686</v>
      </c>
      <c r="Y4987" s="181">
        <v>12017.04075752168</v>
      </c>
    </row>
    <row r="4988" spans="1:25" x14ac:dyDescent="0.25">
      <c r="A4988" s="178" t="s">
        <v>4109</v>
      </c>
      <c r="B4988" s="178" t="s">
        <v>1063</v>
      </c>
      <c r="C4988" s="178" t="s">
        <v>4286</v>
      </c>
      <c r="D4988" s="178" t="s">
        <v>2218</v>
      </c>
      <c r="E4988" s="181">
        <v>1571.6757320126599</v>
      </c>
      <c r="F4988" s="181">
        <v>1663.1431756577635</v>
      </c>
      <c r="G4988" s="181">
        <v>1759.2063249543298</v>
      </c>
      <c r="H4988" s="181">
        <v>1860.4752639395067</v>
      </c>
      <c r="I4988" s="181">
        <v>1967.0620276276316</v>
      </c>
      <c r="J4988" s="182">
        <v>2079.0505945507498</v>
      </c>
      <c r="K4988" s="181">
        <v>2196.5538905145095</v>
      </c>
      <c r="L4988" s="181">
        <v>2319.7071779703806</v>
      </c>
      <c r="M4988" s="181">
        <v>2448.6520336472586</v>
      </c>
      <c r="N4988" s="181">
        <v>2583.5305639893386</v>
      </c>
      <c r="O4988" s="181">
        <v>2724.4569519783522</v>
      </c>
      <c r="P4988" s="181">
        <v>2871.6948593973875</v>
      </c>
      <c r="Q4988" s="181">
        <v>3025.534089685962</v>
      </c>
      <c r="R4988" s="181">
        <v>3186.1219465831837</v>
      </c>
      <c r="S4988" s="181">
        <v>3353.6460203866332</v>
      </c>
      <c r="T4988" s="181">
        <v>3528.2555345489382</v>
      </c>
      <c r="U4988" s="181">
        <v>3710.3524280903825</v>
      </c>
      <c r="V4988" s="181">
        <v>3900.4146814017013</v>
      </c>
      <c r="W4988" s="181">
        <v>4098.6895595679462</v>
      </c>
      <c r="X4988" s="181">
        <v>4305.3995721371757</v>
      </c>
      <c r="Y4988" s="181">
        <v>4520.5991304671506</v>
      </c>
    </row>
    <row r="4989" spans="1:25" x14ac:dyDescent="0.25">
      <c r="A4989" s="178" t="s">
        <v>4109</v>
      </c>
      <c r="B4989" s="178" t="s">
        <v>1063</v>
      </c>
      <c r="C4989" s="178" t="s">
        <v>4287</v>
      </c>
      <c r="D4989" s="178" t="s">
        <v>4288</v>
      </c>
      <c r="E4989" s="181">
        <v>2887.9921574700716</v>
      </c>
      <c r="F4989" s="181">
        <v>2936.2357427886359</v>
      </c>
      <c r="G4989" s="181">
        <v>2984.0512755715613</v>
      </c>
      <c r="H4989" s="181">
        <v>3032.0867638587279</v>
      </c>
      <c r="I4989" s="181">
        <v>3080.0942067436376</v>
      </c>
      <c r="J4989" s="182">
        <v>3127.8017911326378</v>
      </c>
      <c r="K4989" s="181">
        <v>3175.0037991918825</v>
      </c>
      <c r="L4989" s="181">
        <v>3221.5418211716628</v>
      </c>
      <c r="M4989" s="181">
        <v>3267.2765967957794</v>
      </c>
      <c r="N4989" s="181">
        <v>3312.078736107323</v>
      </c>
      <c r="O4989" s="181">
        <v>3355.7934313319824</v>
      </c>
      <c r="P4989" s="181">
        <v>3398.4570129684562</v>
      </c>
      <c r="Q4989" s="181">
        <v>3440.1213418548095</v>
      </c>
      <c r="R4989" s="181">
        <v>3480.6657974920181</v>
      </c>
      <c r="S4989" s="181">
        <v>3520.0219605340167</v>
      </c>
      <c r="T4989" s="181">
        <v>3558.0857018373863</v>
      </c>
      <c r="U4989" s="181">
        <v>3595.0071364965229</v>
      </c>
      <c r="V4989" s="181">
        <v>3630.9778280982723</v>
      </c>
      <c r="W4989" s="181">
        <v>3665.9459770199624</v>
      </c>
      <c r="X4989" s="181">
        <v>3699.8380909358234</v>
      </c>
      <c r="Y4989" s="181">
        <v>3732.4454898605859</v>
      </c>
    </row>
    <row r="4990" spans="1:25" x14ac:dyDescent="0.25">
      <c r="A4990" s="178" t="s">
        <v>4109</v>
      </c>
      <c r="B4990" s="178" t="s">
        <v>1063</v>
      </c>
      <c r="C4990" s="178" t="s">
        <v>240</v>
      </c>
      <c r="D4990" s="178" t="s">
        <v>241</v>
      </c>
      <c r="E4990" s="181">
        <v>25020.145389506502</v>
      </c>
      <c r="F4990" s="181">
        <v>26203.637201379195</v>
      </c>
      <c r="G4990" s="181">
        <v>27441.959198540197</v>
      </c>
      <c r="H4990" s="181">
        <v>28743.816866827077</v>
      </c>
      <c r="I4990" s="181">
        <v>30110.03059906917</v>
      </c>
      <c r="J4990" s="182">
        <v>31541.035618066395</v>
      </c>
      <c r="K4990" s="181">
        <v>33037.754739232056</v>
      </c>
      <c r="L4990" s="181">
        <v>34601.477462827948</v>
      </c>
      <c r="M4990" s="181">
        <v>36233.607232527225</v>
      </c>
      <c r="N4990" s="181">
        <v>37935.5718564169</v>
      </c>
      <c r="O4990" s="181">
        <v>39708.407816223415</v>
      </c>
      <c r="P4990" s="181">
        <v>41555.341262185793</v>
      </c>
      <c r="Q4990" s="181">
        <v>43479.939131787054</v>
      </c>
      <c r="R4990" s="181">
        <v>45483.693787531272</v>
      </c>
      <c r="S4990" s="181">
        <v>47568.685932831795</v>
      </c>
      <c r="T4990" s="181">
        <v>49736.457338880631</v>
      </c>
      <c r="U4990" s="181">
        <v>51992.106414027498</v>
      </c>
      <c r="V4990" s="181">
        <v>54341.724291226994</v>
      </c>
      <c r="W4990" s="181">
        <v>56788.122936709566</v>
      </c>
      <c r="X4990" s="181">
        <v>59333.768076703222</v>
      </c>
      <c r="Y4990" s="181">
        <v>61978.824093937314</v>
      </c>
    </row>
    <row r="4991" spans="1:25" x14ac:dyDescent="0.25">
      <c r="A4991" s="178" t="s">
        <v>4109</v>
      </c>
      <c r="B4991" s="178" t="s">
        <v>1066</v>
      </c>
      <c r="C4991" s="178" t="s">
        <v>218</v>
      </c>
      <c r="D4991" s="178" t="s">
        <v>4289</v>
      </c>
      <c r="E4991" s="181">
        <v>10381.933690349606</v>
      </c>
      <c r="F4991" s="181">
        <v>10499.938206243536</v>
      </c>
      <c r="G4991" s="181">
        <v>10610.851740962709</v>
      </c>
      <c r="H4991" s="181">
        <v>10718.971531139667</v>
      </c>
      <c r="I4991" s="181">
        <v>10824.279682221451</v>
      </c>
      <c r="J4991" s="182">
        <v>10926.500646555311</v>
      </c>
      <c r="K4991" s="181">
        <v>11025.229476198083</v>
      </c>
      <c r="L4991" s="181">
        <v>11120.253650806959</v>
      </c>
      <c r="M4991" s="181">
        <v>11211.311740784275</v>
      </c>
      <c r="N4991" s="181">
        <v>11298.083998476997</v>
      </c>
      <c r="O4991" s="181">
        <v>11380.263391726676</v>
      </c>
      <c r="P4991" s="181">
        <v>11458.128691938186</v>
      </c>
      <c r="Q4991" s="181">
        <v>11531.94800688426</v>
      </c>
      <c r="R4991" s="181">
        <v>11601.397777779019</v>
      </c>
      <c r="S4991" s="181">
        <v>11666.429541855827</v>
      </c>
      <c r="T4991" s="181">
        <v>11727.319174539485</v>
      </c>
      <c r="U4991" s="181">
        <v>11783.180322414933</v>
      </c>
      <c r="V4991" s="181">
        <v>11832.891195178354</v>
      </c>
      <c r="W4991" s="181">
        <v>11876.529528877383</v>
      </c>
      <c r="X4991" s="181">
        <v>11914.204609984683</v>
      </c>
      <c r="Y4991" s="181">
        <v>11945.884255523659</v>
      </c>
    </row>
    <row r="4992" spans="1:25" x14ac:dyDescent="0.25">
      <c r="A4992" s="178" t="s">
        <v>4109</v>
      </c>
      <c r="B4992" s="178" t="s">
        <v>1066</v>
      </c>
      <c r="C4992" s="178" t="s">
        <v>475</v>
      </c>
      <c r="D4992" s="178" t="s">
        <v>4290</v>
      </c>
      <c r="E4992" s="181">
        <v>2567.0286317367959</v>
      </c>
      <c r="F4992" s="181">
        <v>2636.99246489185</v>
      </c>
      <c r="G4992" s="181">
        <v>2706.7121706083194</v>
      </c>
      <c r="H4992" s="181">
        <v>2777.2477936493401</v>
      </c>
      <c r="I4992" s="181">
        <v>2848.5916822347544</v>
      </c>
      <c r="J4992" s="182">
        <v>2920.6665452093298</v>
      </c>
      <c r="K4992" s="181">
        <v>2993.3548344119331</v>
      </c>
      <c r="L4992" s="181">
        <v>3066.5845348039579</v>
      </c>
      <c r="M4992" s="181">
        <v>3140.2654424946231</v>
      </c>
      <c r="N4992" s="181">
        <v>3214.2852415214875</v>
      </c>
      <c r="O4992" s="181">
        <v>3288.5285176331299</v>
      </c>
      <c r="P4992" s="181">
        <v>3363.0449957339079</v>
      </c>
      <c r="Q4992" s="181">
        <v>3437.8849721575175</v>
      </c>
      <c r="R4992" s="181">
        <v>3512.9232972673781</v>
      </c>
      <c r="S4992" s="181">
        <v>3588.1120415746273</v>
      </c>
      <c r="T4992" s="181">
        <v>3663.5022459892853</v>
      </c>
      <c r="U4992" s="181">
        <v>3738.7801174821175</v>
      </c>
      <c r="V4992" s="181">
        <v>3813.5369209429637</v>
      </c>
      <c r="W4992" s="181">
        <v>3887.7320134313682</v>
      </c>
      <c r="X4992" s="181">
        <v>3961.334404098523</v>
      </c>
      <c r="Y4992" s="181">
        <v>4034.2651421980268</v>
      </c>
    </row>
    <row r="4993" spans="1:25" x14ac:dyDescent="0.25">
      <c r="A4993" s="178" t="s">
        <v>4109</v>
      </c>
      <c r="B4993" s="178" t="s">
        <v>1066</v>
      </c>
      <c r="C4993" s="178" t="s">
        <v>755</v>
      </c>
      <c r="D4993" s="178" t="s">
        <v>4291</v>
      </c>
      <c r="E4993" s="181">
        <v>17492.582675409922</v>
      </c>
      <c r="F4993" s="181">
        <v>17660.511368241074</v>
      </c>
      <c r="G4993" s="181">
        <v>17815.894193508415</v>
      </c>
      <c r="H4993" s="181">
        <v>17965.997825089242</v>
      </c>
      <c r="I4993" s="181">
        <v>18110.818466627181</v>
      </c>
      <c r="J4993" s="182">
        <v>18249.922097885013</v>
      </c>
      <c r="K4993" s="181">
        <v>18382.662071401235</v>
      </c>
      <c r="L4993" s="181">
        <v>18508.716637915764</v>
      </c>
      <c r="M4993" s="181">
        <v>18627.685146101066</v>
      </c>
      <c r="N4993" s="181">
        <v>18739.073136220202</v>
      </c>
      <c r="O4993" s="181">
        <v>18842.410782800423</v>
      </c>
      <c r="P4993" s="181">
        <v>18938.199905172842</v>
      </c>
      <c r="Q4993" s="181">
        <v>19026.921367508672</v>
      </c>
      <c r="R4993" s="181">
        <v>19108.078306251089</v>
      </c>
      <c r="S4993" s="181">
        <v>19181.629761516509</v>
      </c>
      <c r="T4993" s="181">
        <v>19248.067532726283</v>
      </c>
      <c r="U4993" s="181">
        <v>19305.975884407901</v>
      </c>
      <c r="V4993" s="181">
        <v>19353.564025440337</v>
      </c>
      <c r="W4993" s="181">
        <v>19391.01231671825</v>
      </c>
      <c r="X4993" s="181">
        <v>19418.551469554757</v>
      </c>
      <c r="Y4993" s="181">
        <v>19436.180594422931</v>
      </c>
    </row>
    <row r="4994" spans="1:25" x14ac:dyDescent="0.25">
      <c r="A4994" s="178" t="s">
        <v>4109</v>
      </c>
      <c r="B4994" s="178" t="s">
        <v>1066</v>
      </c>
      <c r="C4994" s="178" t="s">
        <v>464</v>
      </c>
      <c r="D4994" s="178" t="s">
        <v>4292</v>
      </c>
      <c r="E4994" s="181">
        <v>5060.8878012863197</v>
      </c>
      <c r="F4994" s="181">
        <v>5215.9194730887475</v>
      </c>
      <c r="G4994" s="181">
        <v>5371.4316923316355</v>
      </c>
      <c r="H4994" s="181">
        <v>5529.5349119699695</v>
      </c>
      <c r="I4994" s="181">
        <v>5690.234550660859</v>
      </c>
      <c r="J4994" s="182">
        <v>5853.3963853264595</v>
      </c>
      <c r="K4994" s="181">
        <v>6018.803334851641</v>
      </c>
      <c r="L4994" s="181">
        <v>6186.3271802879935</v>
      </c>
      <c r="M4994" s="181">
        <v>6355.8010790721264</v>
      </c>
      <c r="N4994" s="181">
        <v>6527.0109778694577</v>
      </c>
      <c r="O4994" s="181">
        <v>6699.7335917930986</v>
      </c>
      <c r="P4994" s="181">
        <v>6874.0801544952474</v>
      </c>
      <c r="Q4994" s="181">
        <v>7050.1644602481629</v>
      </c>
      <c r="R4994" s="181">
        <v>7227.7407436183048</v>
      </c>
      <c r="S4994" s="181">
        <v>7406.7193180686854</v>
      </c>
      <c r="T4994" s="181">
        <v>7587.2142150438985</v>
      </c>
      <c r="U4994" s="181">
        <v>7768.5828334027701</v>
      </c>
      <c r="V4994" s="181">
        <v>7949.976121343213</v>
      </c>
      <c r="W4994" s="181">
        <v>8131.3037009029986</v>
      </c>
      <c r="X4994" s="181">
        <v>8312.4942824982718</v>
      </c>
      <c r="Y4994" s="181">
        <v>8493.3746974613059</v>
      </c>
    </row>
    <row r="4995" spans="1:25" x14ac:dyDescent="0.25">
      <c r="A4995" s="178" t="s">
        <v>4109</v>
      </c>
      <c r="B4995" s="178" t="s">
        <v>1066</v>
      </c>
      <c r="C4995" s="178" t="s">
        <v>280</v>
      </c>
      <c r="D4995" s="178" t="s">
        <v>4293</v>
      </c>
      <c r="E4995" s="181">
        <v>3459.289573409364</v>
      </c>
      <c r="F4995" s="181">
        <v>3405.7015352775002</v>
      </c>
      <c r="G4995" s="181">
        <v>3350.2812219179905</v>
      </c>
      <c r="H4995" s="181">
        <v>3294.5439761472494</v>
      </c>
      <c r="I4995" s="181">
        <v>3238.5631614735021</v>
      </c>
      <c r="J4995" s="182">
        <v>3182.3331060828968</v>
      </c>
      <c r="K4995" s="181">
        <v>3125.8155933600019</v>
      </c>
      <c r="L4995" s="181">
        <v>3069.0331830295672</v>
      </c>
      <c r="M4995" s="181">
        <v>3011.9967164568775</v>
      </c>
      <c r="N4995" s="181">
        <v>2954.7044037601227</v>
      </c>
      <c r="O4995" s="181">
        <v>2897.1616561782357</v>
      </c>
      <c r="P4995" s="181">
        <v>2839.5223111593709</v>
      </c>
      <c r="Q4995" s="181">
        <v>2781.9251461348281</v>
      </c>
      <c r="R4995" s="181">
        <v>2724.3585058460649</v>
      </c>
      <c r="S4995" s="181">
        <v>2666.8775568079818</v>
      </c>
      <c r="T4995" s="181">
        <v>2609.6065517702614</v>
      </c>
      <c r="U4995" s="181">
        <v>2552.4073556426983</v>
      </c>
      <c r="V4995" s="181">
        <v>2495.1089242328048</v>
      </c>
      <c r="W4995" s="181">
        <v>2437.8072598764975</v>
      </c>
      <c r="X4995" s="181">
        <v>2380.5978782474431</v>
      </c>
      <c r="Y4995" s="181">
        <v>2323.5416689781932</v>
      </c>
    </row>
    <row r="4996" spans="1:25" x14ac:dyDescent="0.25">
      <c r="A4996" s="178" t="s">
        <v>4109</v>
      </c>
      <c r="B4996" s="178" t="s">
        <v>1066</v>
      </c>
      <c r="C4996" s="178" t="s">
        <v>240</v>
      </c>
      <c r="D4996" s="178" t="s">
        <v>241</v>
      </c>
      <c r="E4996" s="181">
        <v>9087.2407066470423</v>
      </c>
      <c r="F4996" s="181">
        <v>9240.615945176467</v>
      </c>
      <c r="G4996" s="181">
        <v>9394.6772857746364</v>
      </c>
      <c r="H4996" s="181">
        <v>9553.4308173207828</v>
      </c>
      <c r="I4996" s="181">
        <v>9717.106331368348</v>
      </c>
      <c r="J4996" s="182">
        <v>9885.7012845923928</v>
      </c>
      <c r="K4996" s="181">
        <v>10059.088043914286</v>
      </c>
      <c r="L4996" s="181">
        <v>10237.303317426971</v>
      </c>
      <c r="M4996" s="181">
        <v>10420.32995829643</v>
      </c>
      <c r="N4996" s="181">
        <v>10608.084507212823</v>
      </c>
      <c r="O4996" s="181">
        <v>10800.47995664607</v>
      </c>
      <c r="P4996" s="181">
        <v>10997.974329535264</v>
      </c>
      <c r="Q4996" s="181">
        <v>11201.02268821733</v>
      </c>
      <c r="R4996" s="181">
        <v>11409.506808437425</v>
      </c>
      <c r="S4996" s="181">
        <v>11623.562398580954</v>
      </c>
      <c r="T4996" s="181">
        <v>11843.644991893949</v>
      </c>
      <c r="U4996" s="181">
        <v>12069.029940545906</v>
      </c>
      <c r="V4996" s="181">
        <v>12298.68971072828</v>
      </c>
      <c r="W4996" s="181">
        <v>12532.782173116582</v>
      </c>
      <c r="X4996" s="181">
        <v>12771.489174525257</v>
      </c>
      <c r="Y4996" s="181">
        <v>13014.830643382988</v>
      </c>
    </row>
    <row r="4997" spans="1:25" x14ac:dyDescent="0.25">
      <c r="A4997" s="178" t="s">
        <v>4109</v>
      </c>
      <c r="B4997" s="178" t="s">
        <v>1068</v>
      </c>
      <c r="C4997" s="178" t="s">
        <v>565</v>
      </c>
      <c r="D4997" s="178" t="s">
        <v>566</v>
      </c>
      <c r="E4997" s="181">
        <v>21623.744959241445</v>
      </c>
      <c r="F4997" s="181">
        <v>21744.804826925625</v>
      </c>
      <c r="G4997" s="181">
        <v>21878.643536995922</v>
      </c>
      <c r="H4997" s="181">
        <v>22031.033045562312</v>
      </c>
      <c r="I4997" s="181">
        <v>22199.184051155218</v>
      </c>
      <c r="J4997" s="182">
        <v>22380.628470020725</v>
      </c>
      <c r="K4997" s="181">
        <v>22572.974738836554</v>
      </c>
      <c r="L4997" s="181">
        <v>22774.572571674751</v>
      </c>
      <c r="M4997" s="181">
        <v>22983.853172049643</v>
      </c>
      <c r="N4997" s="181">
        <v>23199.568948089527</v>
      </c>
      <c r="O4997" s="181">
        <v>23420.542844264859</v>
      </c>
      <c r="P4997" s="181">
        <v>23646.730168909628</v>
      </c>
      <c r="Q4997" s="181">
        <v>23878.094614075562</v>
      </c>
      <c r="R4997" s="181">
        <v>24113.321247229098</v>
      </c>
      <c r="S4997" s="181">
        <v>24351.558314488826</v>
      </c>
      <c r="T4997" s="181">
        <v>24591.74642217753</v>
      </c>
      <c r="U4997" s="181">
        <v>24830.714938085079</v>
      </c>
      <c r="V4997" s="181">
        <v>25065.69503578325</v>
      </c>
      <c r="W4997" s="181">
        <v>25296.381157202108</v>
      </c>
      <c r="X4997" s="181">
        <v>25522.306803249889</v>
      </c>
      <c r="Y4997" s="181">
        <v>25741.939570883165</v>
      </c>
    </row>
    <row r="4998" spans="1:25" x14ac:dyDescent="0.25">
      <c r="A4998" s="178" t="s">
        <v>4109</v>
      </c>
      <c r="B4998" s="178" t="s">
        <v>1069</v>
      </c>
      <c r="C4998" s="178" t="s">
        <v>218</v>
      </c>
      <c r="D4998" s="178" t="s">
        <v>4294</v>
      </c>
      <c r="E4998" s="181">
        <v>10218.087169724831</v>
      </c>
      <c r="F4998" s="181">
        <v>10311.112386001079</v>
      </c>
      <c r="G4998" s="181">
        <v>10399.261975108606</v>
      </c>
      <c r="H4998" s="181">
        <v>10486.212844091639</v>
      </c>
      <c r="I4998" s="181">
        <v>10571.863777817869</v>
      </c>
      <c r="J4998" s="182">
        <v>10655.875775363269</v>
      </c>
      <c r="K4998" s="181">
        <v>10737.889320686954</v>
      </c>
      <c r="L4998" s="181">
        <v>10817.715939120439</v>
      </c>
      <c r="M4998" s="181">
        <v>10895.155987700853</v>
      </c>
      <c r="N4998" s="181">
        <v>10970.01417999423</v>
      </c>
      <c r="O4998" s="181">
        <v>11042.043543926446</v>
      </c>
      <c r="P4998" s="181">
        <v>11111.55253020179</v>
      </c>
      <c r="Q4998" s="181">
        <v>11178.840745325175</v>
      </c>
      <c r="R4998" s="181">
        <v>11243.630555385145</v>
      </c>
      <c r="S4998" s="181">
        <v>11305.893693145739</v>
      </c>
      <c r="T4998" s="181">
        <v>11365.569006199799</v>
      </c>
      <c r="U4998" s="181">
        <v>11422.240675288784</v>
      </c>
      <c r="V4998" s="181">
        <v>11475.56972069415</v>
      </c>
      <c r="W4998" s="181">
        <v>11525.584070281728</v>
      </c>
      <c r="X4998" s="181">
        <v>11572.305963700093</v>
      </c>
      <c r="Y4998" s="181">
        <v>11615.320804670673</v>
      </c>
    </row>
    <row r="4999" spans="1:25" x14ac:dyDescent="0.25">
      <c r="A4999" s="178" t="s">
        <v>4109</v>
      </c>
      <c r="B4999" s="178" t="s">
        <v>1069</v>
      </c>
      <c r="C4999" s="178" t="s">
        <v>475</v>
      </c>
      <c r="D4999" s="178" t="s">
        <v>4295</v>
      </c>
      <c r="E4999" s="181">
        <v>4063.2497020648379</v>
      </c>
      <c r="F4999" s="181">
        <v>4143.2874221023349</v>
      </c>
      <c r="G4999" s="181">
        <v>4222.5781131055255</v>
      </c>
      <c r="H4999" s="181">
        <v>4302.5851516053308</v>
      </c>
      <c r="I4999" s="181">
        <v>4383.2677104290933</v>
      </c>
      <c r="J4999" s="182">
        <v>4464.4834659438311</v>
      </c>
      <c r="K4999" s="181">
        <v>4546.075304683035</v>
      </c>
      <c r="L4999" s="181">
        <v>4627.9526575929622</v>
      </c>
      <c r="M4999" s="181">
        <v>4710.0163981505957</v>
      </c>
      <c r="N4999" s="181">
        <v>4792.1652748627112</v>
      </c>
      <c r="O4999" s="181">
        <v>4874.2711692902003</v>
      </c>
      <c r="P4999" s="181">
        <v>4956.4486034989277</v>
      </c>
      <c r="Q4999" s="181">
        <v>5038.813273692188</v>
      </c>
      <c r="R4999" s="181">
        <v>5121.2230889282228</v>
      </c>
      <c r="S4999" s="181">
        <v>5203.6449620526018</v>
      </c>
      <c r="T4999" s="181">
        <v>5286.0294130003895</v>
      </c>
      <c r="U4999" s="181">
        <v>5368.1585118281746</v>
      </c>
      <c r="V4999" s="181">
        <v>5449.8420126690553</v>
      </c>
      <c r="W4999" s="181">
        <v>5531.0582442386049</v>
      </c>
      <c r="X4999" s="181">
        <v>5611.7824773836828</v>
      </c>
      <c r="Y4999" s="181">
        <v>5691.7755066464897</v>
      </c>
    </row>
    <row r="5000" spans="1:25" x14ac:dyDescent="0.25">
      <c r="A5000" s="178" t="s">
        <v>4109</v>
      </c>
      <c r="B5000" s="178" t="s">
        <v>1071</v>
      </c>
      <c r="C5000" s="178" t="s">
        <v>218</v>
      </c>
      <c r="D5000" s="178" t="s">
        <v>4296</v>
      </c>
      <c r="E5000" s="181">
        <v>16963.839355639797</v>
      </c>
      <c r="F5000" s="181">
        <v>16944.140638535409</v>
      </c>
      <c r="G5000" s="181">
        <v>16945.326486836519</v>
      </c>
      <c r="H5000" s="181">
        <v>16966.029104166886</v>
      </c>
      <c r="I5000" s="181">
        <v>17000.257246468384</v>
      </c>
      <c r="J5000" s="182">
        <v>17043.146388895355</v>
      </c>
      <c r="K5000" s="181">
        <v>17090.82631473527</v>
      </c>
      <c r="L5000" s="181">
        <v>17140.587664055529</v>
      </c>
      <c r="M5000" s="181">
        <v>17190.315662262703</v>
      </c>
      <c r="N5000" s="181">
        <v>17238.358634244942</v>
      </c>
      <c r="O5000" s="181">
        <v>17283.435636453469</v>
      </c>
      <c r="P5000" s="181">
        <v>17325.448432568501</v>
      </c>
      <c r="Q5000" s="181">
        <v>17364.503230262751</v>
      </c>
      <c r="R5000" s="181">
        <v>17399.980728501294</v>
      </c>
      <c r="S5000" s="181">
        <v>17431.790084756474</v>
      </c>
      <c r="T5000" s="181">
        <v>17460.142814534178</v>
      </c>
      <c r="U5000" s="181">
        <v>17483.624684541159</v>
      </c>
      <c r="V5000" s="181">
        <v>17500.747902209245</v>
      </c>
      <c r="W5000" s="181">
        <v>17511.738190271168</v>
      </c>
      <c r="X5000" s="181">
        <v>17516.85310504369</v>
      </c>
      <c r="Y5000" s="181">
        <v>17515.88432990418</v>
      </c>
    </row>
    <row r="5001" spans="1:25" x14ac:dyDescent="0.25">
      <c r="A5001" s="178" t="s">
        <v>4109</v>
      </c>
      <c r="B5001" s="178" t="s">
        <v>1071</v>
      </c>
      <c r="C5001" s="178" t="s">
        <v>560</v>
      </c>
      <c r="D5001" s="178" t="s">
        <v>724</v>
      </c>
      <c r="E5001" s="181">
        <v>3814.143824432349</v>
      </c>
      <c r="F5001" s="181">
        <v>3874.4550524053152</v>
      </c>
      <c r="G5001" s="181">
        <v>3940.5712598323075</v>
      </c>
      <c r="H5001" s="181">
        <v>4012.4313735438495</v>
      </c>
      <c r="I5001" s="181">
        <v>4088.8489594379544</v>
      </c>
      <c r="J5001" s="182">
        <v>4168.8235594507296</v>
      </c>
      <c r="K5001" s="181">
        <v>4251.5272407235725</v>
      </c>
      <c r="L5001" s="181">
        <v>4336.3644778134176</v>
      </c>
      <c r="M5001" s="181">
        <v>4422.8487445915043</v>
      </c>
      <c r="N5001" s="181">
        <v>4510.5791972322004</v>
      </c>
      <c r="O5001" s="181">
        <v>4599.2248558654774</v>
      </c>
      <c r="P5001" s="181">
        <v>4688.751493110296</v>
      </c>
      <c r="Q5001" s="181">
        <v>4779.1785910172321</v>
      </c>
      <c r="R5001" s="181">
        <v>4870.3237206032009</v>
      </c>
      <c r="S5001" s="181">
        <v>4962.1422973568197</v>
      </c>
      <c r="T5001" s="181">
        <v>5054.6743781026653</v>
      </c>
      <c r="U5001" s="181">
        <v>5147.4843173680529</v>
      </c>
      <c r="V5001" s="181">
        <v>5240.0849919243892</v>
      </c>
      <c r="W5001" s="181">
        <v>5332.478868522011</v>
      </c>
      <c r="X5001" s="181">
        <v>5424.6802027848335</v>
      </c>
      <c r="Y5001" s="181">
        <v>5516.5592412294382</v>
      </c>
    </row>
    <row r="5002" spans="1:25" x14ac:dyDescent="0.25">
      <c r="A5002" s="178" t="s">
        <v>4109</v>
      </c>
      <c r="B5002" s="178" t="s">
        <v>1071</v>
      </c>
      <c r="C5002" s="178" t="s">
        <v>475</v>
      </c>
      <c r="D5002" s="178" t="s">
        <v>4297</v>
      </c>
      <c r="E5002" s="181">
        <v>1923.8496709746748</v>
      </c>
      <c r="F5002" s="181">
        <v>1972.0374997816259</v>
      </c>
      <c r="G5002" s="181">
        <v>2023.9240069567918</v>
      </c>
      <c r="H5002" s="181">
        <v>2079.5679142424806</v>
      </c>
      <c r="I5002" s="181">
        <v>2138.4398202750453</v>
      </c>
      <c r="J5002" s="182">
        <v>2200.0874994269379</v>
      </c>
      <c r="K5002" s="181">
        <v>2264.1327109191134</v>
      </c>
      <c r="L5002" s="181">
        <v>2330.3071381178938</v>
      </c>
      <c r="M5002" s="181">
        <v>2398.3907960552961</v>
      </c>
      <c r="N5002" s="181">
        <v>2468.2017071021596</v>
      </c>
      <c r="O5002" s="181">
        <v>2539.5890898874318</v>
      </c>
      <c r="P5002" s="181">
        <v>2612.5613617705339</v>
      </c>
      <c r="Q5002" s="181">
        <v>2687.1568567054369</v>
      </c>
      <c r="R5002" s="181">
        <v>2763.3001551280468</v>
      </c>
      <c r="S5002" s="181">
        <v>2840.9914123639728</v>
      </c>
      <c r="T5002" s="181">
        <v>2920.2791287169798</v>
      </c>
      <c r="U5002" s="181">
        <v>3000.9356810375548</v>
      </c>
      <c r="V5002" s="181">
        <v>3082.6943076252664</v>
      </c>
      <c r="W5002" s="181">
        <v>3165.5687258125363</v>
      </c>
      <c r="X5002" s="181">
        <v>3249.5798896733631</v>
      </c>
      <c r="Y5002" s="181">
        <v>3334.6621362373226</v>
      </c>
    </row>
    <row r="5003" spans="1:25" x14ac:dyDescent="0.25">
      <c r="A5003" s="178" t="s">
        <v>4109</v>
      </c>
      <c r="B5003" s="178" t="s">
        <v>1071</v>
      </c>
      <c r="C5003" s="178" t="s">
        <v>276</v>
      </c>
      <c r="D5003" s="178" t="s">
        <v>4298</v>
      </c>
      <c r="E5003" s="181">
        <v>2821.7139730204663</v>
      </c>
      <c r="F5003" s="181">
        <v>2868.7346439229336</v>
      </c>
      <c r="G5003" s="181">
        <v>2920.133889543853</v>
      </c>
      <c r="H5003" s="181">
        <v>2975.8773256610352</v>
      </c>
      <c r="I5003" s="181">
        <v>3035.0950948413579</v>
      </c>
      <c r="J5003" s="182">
        <v>3097.0525684636705</v>
      </c>
      <c r="K5003" s="181">
        <v>3161.1409184206991</v>
      </c>
      <c r="L5003" s="181">
        <v>3226.9222110394667</v>
      </c>
      <c r="M5003" s="181">
        <v>3294.0382159263486</v>
      </c>
      <c r="N5003" s="181">
        <v>3362.1933625107804</v>
      </c>
      <c r="O5003" s="181">
        <v>3431.1432042408892</v>
      </c>
      <c r="P5003" s="181">
        <v>3500.8640415993104</v>
      </c>
      <c r="Q5003" s="181">
        <v>3571.372228273789</v>
      </c>
      <c r="R5003" s="181">
        <v>3642.5331596769392</v>
      </c>
      <c r="S5003" s="181">
        <v>3714.3149576137798</v>
      </c>
      <c r="T5003" s="181">
        <v>3786.7490441569753</v>
      </c>
      <c r="U5003" s="181">
        <v>3859.5102694745597</v>
      </c>
      <c r="V5003" s="181">
        <v>3932.2337614914159</v>
      </c>
      <c r="W5003" s="181">
        <v>4004.9211268767017</v>
      </c>
      <c r="X5003" s="181">
        <v>4077.5828393861102</v>
      </c>
      <c r="Y5003" s="181">
        <v>4150.1210698037221</v>
      </c>
    </row>
    <row r="5004" spans="1:25" x14ac:dyDescent="0.25">
      <c r="A5004" s="178" t="s">
        <v>4109</v>
      </c>
      <c r="B5004" s="178" t="s">
        <v>1071</v>
      </c>
      <c r="C5004" s="178" t="s">
        <v>240</v>
      </c>
      <c r="D5004" s="178" t="s">
        <v>241</v>
      </c>
      <c r="E5004" s="181">
        <v>459.60890659648675</v>
      </c>
      <c r="F5004" s="181">
        <v>468.34913464221705</v>
      </c>
      <c r="G5004" s="181">
        <v>477.84385468006997</v>
      </c>
      <c r="H5004" s="181">
        <v>488.09253060933838</v>
      </c>
      <c r="I5004" s="181">
        <v>498.95724915515819</v>
      </c>
      <c r="J5004" s="182">
        <v>510.32107913228629</v>
      </c>
      <c r="K5004" s="181">
        <v>522.08676455438354</v>
      </c>
      <c r="L5004" s="181">
        <v>534.18442347984535</v>
      </c>
      <c r="M5004" s="181">
        <v>546.5567393191634</v>
      </c>
      <c r="N5004" s="181">
        <v>559.15627557541961</v>
      </c>
      <c r="O5004" s="181">
        <v>571.94367035277162</v>
      </c>
      <c r="P5004" s="181">
        <v>584.91607257354508</v>
      </c>
      <c r="Q5004" s="181">
        <v>598.07730682164993</v>
      </c>
      <c r="R5004" s="181">
        <v>611.40588913369527</v>
      </c>
      <c r="S5004" s="181">
        <v>624.89741394738996</v>
      </c>
      <c r="T5004" s="181">
        <v>638.55810447759109</v>
      </c>
      <c r="U5004" s="181">
        <v>652.33396921348606</v>
      </c>
      <c r="V5004" s="181">
        <v>666.16378267804885</v>
      </c>
      <c r="W5004" s="181">
        <v>680.04797881581544</v>
      </c>
      <c r="X5004" s="181">
        <v>693.98850366250269</v>
      </c>
      <c r="Y5004" s="181">
        <v>707.96884479165385</v>
      </c>
    </row>
    <row r="5005" spans="1:25" x14ac:dyDescent="0.25">
      <c r="A5005" s="178" t="s">
        <v>4109</v>
      </c>
      <c r="B5005" s="178" t="s">
        <v>1073</v>
      </c>
      <c r="C5005" s="178" t="s">
        <v>218</v>
      </c>
      <c r="D5005" s="178" t="s">
        <v>4299</v>
      </c>
      <c r="E5005" s="181">
        <v>40496.574513548585</v>
      </c>
      <c r="F5005" s="181">
        <v>41320.437626092564</v>
      </c>
      <c r="G5005" s="181">
        <v>41862.050430526462</v>
      </c>
      <c r="H5005" s="181">
        <v>42188.703330507713</v>
      </c>
      <c r="I5005" s="181">
        <v>42343.703411736795</v>
      </c>
      <c r="J5005" s="182">
        <v>42360.829568165565</v>
      </c>
      <c r="K5005" s="181">
        <v>42266.938613600279</v>
      </c>
      <c r="L5005" s="181">
        <v>42083.336660001361</v>
      </c>
      <c r="M5005" s="181">
        <v>41826.568062841237</v>
      </c>
      <c r="N5005" s="181">
        <v>41509.355082216258</v>
      </c>
      <c r="O5005" s="181">
        <v>41141.163055268262</v>
      </c>
      <c r="P5005" s="181">
        <v>40731.465322868164</v>
      </c>
      <c r="Q5005" s="181">
        <v>40287.923687287381</v>
      </c>
      <c r="R5005" s="181">
        <v>39814.576440208184</v>
      </c>
      <c r="S5005" s="181">
        <v>39314.99331956933</v>
      </c>
      <c r="T5005" s="181">
        <v>38791.895469092298</v>
      </c>
      <c r="U5005" s="181">
        <v>38249.647851304115</v>
      </c>
      <c r="V5005" s="181">
        <v>37692.237480867356</v>
      </c>
      <c r="W5005" s="181">
        <v>37121.248305114976</v>
      </c>
      <c r="X5005" s="181">
        <v>36537.744278660844</v>
      </c>
      <c r="Y5005" s="181">
        <v>35941.553192223982</v>
      </c>
    </row>
    <row r="5006" spans="1:25" x14ac:dyDescent="0.25">
      <c r="A5006" s="178" t="s">
        <v>4109</v>
      </c>
      <c r="B5006" s="178" t="s">
        <v>1073</v>
      </c>
      <c r="C5006" s="178" t="s">
        <v>755</v>
      </c>
      <c r="D5006" s="178" t="s">
        <v>4300</v>
      </c>
      <c r="E5006" s="181">
        <v>4943.0059672978177</v>
      </c>
      <c r="F5006" s="181">
        <v>5023.4438834119474</v>
      </c>
      <c r="G5006" s="181">
        <v>5068.9841840484614</v>
      </c>
      <c r="H5006" s="181">
        <v>5088.1559538717256</v>
      </c>
      <c r="I5006" s="181">
        <v>5086.4745119488343</v>
      </c>
      <c r="J5006" s="182">
        <v>5068.2296700808856</v>
      </c>
      <c r="K5006" s="181">
        <v>5036.8198812625678</v>
      </c>
      <c r="L5006" s="181">
        <v>4994.9321225109115</v>
      </c>
      <c r="M5006" s="181">
        <v>4944.64882500982</v>
      </c>
      <c r="N5006" s="181">
        <v>4887.5701563321081</v>
      </c>
      <c r="O5006" s="181">
        <v>4824.8895976730346</v>
      </c>
      <c r="P5006" s="181">
        <v>4757.7831787799023</v>
      </c>
      <c r="Q5006" s="181">
        <v>4687.1979503693819</v>
      </c>
      <c r="R5006" s="181">
        <v>4613.6464001446884</v>
      </c>
      <c r="S5006" s="181">
        <v>4537.5791064556588</v>
      </c>
      <c r="T5006" s="181">
        <v>4459.3422062836044</v>
      </c>
      <c r="U5006" s="181">
        <v>4379.4647824515932</v>
      </c>
      <c r="V5006" s="181">
        <v>4298.4245982784241</v>
      </c>
      <c r="W5006" s="181">
        <v>4216.4190152885749</v>
      </c>
      <c r="X5006" s="181">
        <v>4133.5835477599076</v>
      </c>
      <c r="Y5006" s="181">
        <v>4049.9123673953541</v>
      </c>
    </row>
    <row r="5007" spans="1:25" x14ac:dyDescent="0.25">
      <c r="A5007" s="178" t="s">
        <v>4109</v>
      </c>
      <c r="B5007" s="178" t="s">
        <v>1073</v>
      </c>
      <c r="C5007" s="178" t="s">
        <v>512</v>
      </c>
      <c r="D5007" s="178" t="s">
        <v>4301</v>
      </c>
      <c r="E5007" s="181">
        <v>55243.512980560707</v>
      </c>
      <c r="F5007" s="181">
        <v>58160.018669841353</v>
      </c>
      <c r="G5007" s="181">
        <v>60796.243704752</v>
      </c>
      <c r="H5007" s="181">
        <v>63219.2084892399</v>
      </c>
      <c r="I5007" s="181">
        <v>65469.397096131608</v>
      </c>
      <c r="J5007" s="182">
        <v>67578.816983641533</v>
      </c>
      <c r="K5007" s="181">
        <v>69573.451243989155</v>
      </c>
      <c r="L5007" s="181">
        <v>71474.240081412121</v>
      </c>
      <c r="M5007" s="181">
        <v>73297.343957670411</v>
      </c>
      <c r="N5007" s="181">
        <v>75054.825220456478</v>
      </c>
      <c r="O5007" s="181">
        <v>76754.849224097299</v>
      </c>
      <c r="P5007" s="181">
        <v>78407.195124603764</v>
      </c>
      <c r="Q5007" s="181">
        <v>80019.787832059286</v>
      </c>
      <c r="R5007" s="181">
        <v>81594.565777931144</v>
      </c>
      <c r="S5007" s="181">
        <v>83133.098524482266</v>
      </c>
      <c r="T5007" s="181">
        <v>84635.660595841415</v>
      </c>
      <c r="U5007" s="181">
        <v>86106.602669611544</v>
      </c>
      <c r="V5007" s="181">
        <v>87550.283759556754</v>
      </c>
      <c r="W5007" s="181">
        <v>88966.158277016468</v>
      </c>
      <c r="X5007" s="181">
        <v>90352.593469214713</v>
      </c>
      <c r="Y5007" s="181">
        <v>91704.861214868826</v>
      </c>
    </row>
    <row r="5008" spans="1:25" x14ac:dyDescent="0.25">
      <c r="A5008" s="178" t="s">
        <v>4109</v>
      </c>
      <c r="B5008" s="178" t="s">
        <v>1073</v>
      </c>
      <c r="C5008" s="178" t="s">
        <v>240</v>
      </c>
      <c r="D5008" s="178" t="s">
        <v>241</v>
      </c>
      <c r="E5008" s="181">
        <v>1094.3924650843878</v>
      </c>
      <c r="F5008" s="181">
        <v>1152.1694180426043</v>
      </c>
      <c r="G5008" s="181">
        <v>1204.3939175143928</v>
      </c>
      <c r="H5008" s="181">
        <v>1252.3936601129756</v>
      </c>
      <c r="I5008" s="181">
        <v>1296.9706488585603</v>
      </c>
      <c r="J5008" s="182">
        <v>1338.7589622013836</v>
      </c>
      <c r="K5008" s="181">
        <v>1378.2733338868291</v>
      </c>
      <c r="L5008" s="181">
        <v>1415.9285963630616</v>
      </c>
      <c r="M5008" s="181">
        <v>1452.0448937814622</v>
      </c>
      <c r="N5008" s="181">
        <v>1486.8611852833599</v>
      </c>
      <c r="O5008" s="181">
        <v>1520.5392292683941</v>
      </c>
      <c r="P5008" s="181">
        <v>1553.2727540872029</v>
      </c>
      <c r="Q5008" s="181">
        <v>1585.2187548585582</v>
      </c>
      <c r="R5008" s="181">
        <v>1616.4156325580211</v>
      </c>
      <c r="S5008" s="181">
        <v>1646.8944807388682</v>
      </c>
      <c r="T5008" s="181">
        <v>1676.6607378158883</v>
      </c>
      <c r="U5008" s="181">
        <v>1705.8005921672241</v>
      </c>
      <c r="V5008" s="181">
        <v>1734.400397313158</v>
      </c>
      <c r="W5008" s="181">
        <v>1762.4493449598831</v>
      </c>
      <c r="X5008" s="181">
        <v>1789.9150897289298</v>
      </c>
      <c r="Y5008" s="181">
        <v>1816.7039659566469</v>
      </c>
    </row>
    <row r="5009" spans="1:25" x14ac:dyDescent="0.25">
      <c r="A5009" s="178" t="s">
        <v>4109</v>
      </c>
      <c r="B5009" s="178" t="s">
        <v>2178</v>
      </c>
      <c r="C5009" s="178" t="s">
        <v>475</v>
      </c>
      <c r="D5009" s="178" t="s">
        <v>4302</v>
      </c>
      <c r="E5009" s="181">
        <v>1716.6023248407591</v>
      </c>
      <c r="F5009" s="181">
        <v>1764.0105457208128</v>
      </c>
      <c r="G5009" s="181">
        <v>1808.8654412716337</v>
      </c>
      <c r="H5009" s="181">
        <v>1852.4282834353157</v>
      </c>
      <c r="I5009" s="181">
        <v>1895.1123034049915</v>
      </c>
      <c r="J5009" s="182">
        <v>1937.1859161481805</v>
      </c>
      <c r="K5009" s="181">
        <v>1978.8081582528107</v>
      </c>
      <c r="L5009" s="181">
        <v>2020.0907941582125</v>
      </c>
      <c r="M5009" s="181">
        <v>2061.0836449851608</v>
      </c>
      <c r="N5009" s="181">
        <v>2101.8147717055699</v>
      </c>
      <c r="O5009" s="181">
        <v>2142.2767796660896</v>
      </c>
      <c r="P5009" s="181">
        <v>2182.53326980063</v>
      </c>
      <c r="Q5009" s="181">
        <v>2222.6298474591772</v>
      </c>
      <c r="R5009" s="181">
        <v>2262.4892087326712</v>
      </c>
      <c r="S5009" s="181">
        <v>2302.08259128598</v>
      </c>
      <c r="T5009" s="181">
        <v>2341.3587785953882</v>
      </c>
      <c r="U5009" s="181">
        <v>2380.277758692343</v>
      </c>
      <c r="V5009" s="181">
        <v>2418.8273263124092</v>
      </c>
      <c r="W5009" s="181">
        <v>2456.9899859452735</v>
      </c>
      <c r="X5009" s="181">
        <v>2494.7422473055053</v>
      </c>
      <c r="Y5009" s="181">
        <v>2531.9525811611848</v>
      </c>
    </row>
    <row r="5010" spans="1:25" x14ac:dyDescent="0.25">
      <c r="A5010" s="178" t="s">
        <v>4109</v>
      </c>
      <c r="B5010" s="178" t="s">
        <v>2178</v>
      </c>
      <c r="C5010" s="178" t="s">
        <v>240</v>
      </c>
      <c r="D5010" s="178" t="s">
        <v>241</v>
      </c>
      <c r="E5010" s="181">
        <v>3470.7648424781528</v>
      </c>
      <c r="F5010" s="181">
        <v>3524.3674603247186</v>
      </c>
      <c r="G5010" s="181">
        <v>3571.3051771775727</v>
      </c>
      <c r="H5010" s="181">
        <v>3614.2571404138644</v>
      </c>
      <c r="I5010" s="181">
        <v>3654.1455891737905</v>
      </c>
      <c r="J5010" s="182">
        <v>3691.5760435575876</v>
      </c>
      <c r="K5010" s="181">
        <v>3726.9216108851433</v>
      </c>
      <c r="L5010" s="181">
        <v>3760.4515187112688</v>
      </c>
      <c r="M5010" s="181">
        <v>3792.309781886659</v>
      </c>
      <c r="N5010" s="181">
        <v>3822.5952602351599</v>
      </c>
      <c r="O5010" s="181">
        <v>3851.3395031460755</v>
      </c>
      <c r="P5010" s="181">
        <v>3878.6997015086126</v>
      </c>
      <c r="Q5010" s="181">
        <v>3904.7951361099513</v>
      </c>
      <c r="R5010" s="181">
        <v>3929.5269802364292</v>
      </c>
      <c r="S5010" s="181">
        <v>3952.8849755180336</v>
      </c>
      <c r="T5010" s="181">
        <v>3974.8219844765454</v>
      </c>
      <c r="U5010" s="181">
        <v>3995.3125780570349</v>
      </c>
      <c r="V5010" s="181">
        <v>4014.3794123334064</v>
      </c>
      <c r="W5010" s="181">
        <v>4032.0362451995534</v>
      </c>
      <c r="X5010" s="181">
        <v>4048.2872714982936</v>
      </c>
      <c r="Y5010" s="181">
        <v>4062.9638963372472</v>
      </c>
    </row>
    <row r="5011" spans="1:25" x14ac:dyDescent="0.25">
      <c r="A5011" s="178" t="s">
        <v>4109</v>
      </c>
      <c r="B5011" s="178" t="s">
        <v>2191</v>
      </c>
      <c r="C5011" s="178" t="s">
        <v>565</v>
      </c>
      <c r="D5011" s="178" t="s">
        <v>566</v>
      </c>
      <c r="E5011" s="181">
        <v>1147.2183893547779</v>
      </c>
      <c r="F5011" s="181">
        <v>1126.9878555889597</v>
      </c>
      <c r="G5011" s="181">
        <v>1113.42741636558</v>
      </c>
      <c r="H5011" s="181">
        <v>1105.1355316067163</v>
      </c>
      <c r="I5011" s="181">
        <v>1100.781005841832</v>
      </c>
      <c r="J5011" s="182">
        <v>1099.3703419570361</v>
      </c>
      <c r="K5011" s="181">
        <v>1100.1629215905798</v>
      </c>
      <c r="L5011" s="181">
        <v>1102.5987167844985</v>
      </c>
      <c r="M5011" s="181">
        <v>1106.2502410820941</v>
      </c>
      <c r="N5011" s="181">
        <v>1110.7612971829469</v>
      </c>
      <c r="O5011" s="181">
        <v>1115.8797839634751</v>
      </c>
      <c r="P5011" s="181">
        <v>1121.4529461887309</v>
      </c>
      <c r="Q5011" s="181">
        <v>1127.364956219611</v>
      </c>
      <c r="R5011" s="181">
        <v>1133.4809455696468</v>
      </c>
      <c r="S5011" s="181">
        <v>1139.7293604296074</v>
      </c>
      <c r="T5011" s="181">
        <v>1146.0814981277433</v>
      </c>
      <c r="U5011" s="181">
        <v>1152.437995616536</v>
      </c>
      <c r="V5011" s="181">
        <v>1158.6992193780652</v>
      </c>
      <c r="W5011" s="181">
        <v>1164.8433455456543</v>
      </c>
      <c r="X5011" s="181">
        <v>1170.8668070444821</v>
      </c>
      <c r="Y5011" s="181">
        <v>1176.7398779149285</v>
      </c>
    </row>
    <row r="5012" spans="1:25" x14ac:dyDescent="0.25">
      <c r="A5012" s="178" t="s">
        <v>4109</v>
      </c>
      <c r="B5012" s="178" t="s">
        <v>2194</v>
      </c>
      <c r="C5012" s="178" t="s">
        <v>218</v>
      </c>
      <c r="D5012" s="178" t="s">
        <v>4303</v>
      </c>
      <c r="E5012" s="181">
        <v>6252.3416286224829</v>
      </c>
      <c r="F5012" s="181">
        <v>6298.563228187274</v>
      </c>
      <c r="G5012" s="181">
        <v>6329.4433076243504</v>
      </c>
      <c r="H5012" s="181">
        <v>6349.7213646863383</v>
      </c>
      <c r="I5012" s="181">
        <v>6361.099157137608</v>
      </c>
      <c r="J5012" s="182">
        <v>6364.7496452924479</v>
      </c>
      <c r="K5012" s="181">
        <v>6361.5501928404619</v>
      </c>
      <c r="L5012" s="181">
        <v>6352.1926051131186</v>
      </c>
      <c r="M5012" s="181">
        <v>6337.1593386695458</v>
      </c>
      <c r="N5012" s="181">
        <v>6316.8190880303109</v>
      </c>
      <c r="O5012" s="181">
        <v>6291.417101784119</v>
      </c>
      <c r="P5012" s="181">
        <v>6261.43048930433</v>
      </c>
      <c r="Q5012" s="181">
        <v>6227.2663874741729</v>
      </c>
      <c r="R5012" s="181">
        <v>6188.9561308282246</v>
      </c>
      <c r="S5012" s="181">
        <v>6146.6026677178497</v>
      </c>
      <c r="T5012" s="181">
        <v>6100.1843169685771</v>
      </c>
      <c r="U5012" s="181">
        <v>6049.8380201506425</v>
      </c>
      <c r="V5012" s="181">
        <v>5995.8278750413911</v>
      </c>
      <c r="W5012" s="181">
        <v>5938.278587796839</v>
      </c>
      <c r="X5012" s="181">
        <v>5877.2822074615069</v>
      </c>
      <c r="Y5012" s="181">
        <v>5812.6611446204543</v>
      </c>
    </row>
    <row r="5013" spans="1:25" x14ac:dyDescent="0.25">
      <c r="A5013" s="178" t="s">
        <v>4109</v>
      </c>
      <c r="B5013" s="178" t="s">
        <v>2194</v>
      </c>
      <c r="C5013" s="178" t="s">
        <v>475</v>
      </c>
      <c r="D5013" s="178" t="s">
        <v>4304</v>
      </c>
      <c r="E5013" s="181">
        <v>2530.95113607553</v>
      </c>
      <c r="F5013" s="181">
        <v>2650.7573288818762</v>
      </c>
      <c r="G5013" s="181">
        <v>2769.3727118240895</v>
      </c>
      <c r="H5013" s="181">
        <v>2888.4042763740504</v>
      </c>
      <c r="I5013" s="181">
        <v>3008.3121196067204</v>
      </c>
      <c r="J5013" s="182">
        <v>3129.3884136273114</v>
      </c>
      <c r="K5013" s="181">
        <v>3251.8351390354583</v>
      </c>
      <c r="L5013" s="181">
        <v>3375.7994358979286</v>
      </c>
      <c r="M5013" s="181">
        <v>3501.3459410797045</v>
      </c>
      <c r="N5013" s="181">
        <v>3628.492677934481</v>
      </c>
      <c r="O5013" s="181">
        <v>3757.1947551107473</v>
      </c>
      <c r="P5013" s="181">
        <v>3887.5519834205193</v>
      </c>
      <c r="Q5013" s="181">
        <v>4019.6432154670624</v>
      </c>
      <c r="R5013" s="181">
        <v>4153.3151249661059</v>
      </c>
      <c r="S5013" s="181">
        <v>4288.4468931846468</v>
      </c>
      <c r="T5013" s="181">
        <v>4424.8165556938402</v>
      </c>
      <c r="U5013" s="181">
        <v>4562.2961891348241</v>
      </c>
      <c r="V5013" s="181">
        <v>4700.849026406132</v>
      </c>
      <c r="W5013" s="181">
        <v>4840.3317835564958</v>
      </c>
      <c r="X5013" s="181">
        <v>4980.5639970499506</v>
      </c>
      <c r="Y5013" s="181">
        <v>5121.1135220222241</v>
      </c>
    </row>
    <row r="5014" spans="1:25" x14ac:dyDescent="0.25">
      <c r="A5014" s="178" t="s">
        <v>4109</v>
      </c>
      <c r="B5014" s="178" t="s">
        <v>2194</v>
      </c>
      <c r="C5014" s="178" t="s">
        <v>240</v>
      </c>
      <c r="D5014" s="178" t="s">
        <v>241</v>
      </c>
      <c r="E5014" s="181">
        <v>774.6981842795293</v>
      </c>
      <c r="F5014" s="181">
        <v>766.2406245532303</v>
      </c>
      <c r="G5014" s="181">
        <v>756.00216061151013</v>
      </c>
      <c r="H5014" s="181">
        <v>744.63943614540324</v>
      </c>
      <c r="I5014" s="181">
        <v>732.4152393585897</v>
      </c>
      <c r="J5014" s="182">
        <v>719.51586488573253</v>
      </c>
      <c r="K5014" s="181">
        <v>706.08315230324934</v>
      </c>
      <c r="L5014" s="181">
        <v>692.22995852195004</v>
      </c>
      <c r="M5014" s="181">
        <v>678.03982339336676</v>
      </c>
      <c r="N5014" s="181">
        <v>663.57934011244822</v>
      </c>
      <c r="O5014" s="181">
        <v>648.8984516673745</v>
      </c>
      <c r="P5014" s="181">
        <v>634.06775073271638</v>
      </c>
      <c r="Q5014" s="181">
        <v>619.14645089051612</v>
      </c>
      <c r="R5014" s="181">
        <v>604.15335282181525</v>
      </c>
      <c r="S5014" s="181">
        <v>589.11321904413444</v>
      </c>
      <c r="T5014" s="181">
        <v>574.03771541798596</v>
      </c>
      <c r="U5014" s="181">
        <v>558.9527007934056</v>
      </c>
      <c r="V5014" s="181">
        <v>543.89405402652255</v>
      </c>
      <c r="W5014" s="181">
        <v>528.88294745020914</v>
      </c>
      <c r="X5014" s="181">
        <v>513.9364058256765</v>
      </c>
      <c r="Y5014" s="181">
        <v>499.04727274637918</v>
      </c>
    </row>
    <row r="5015" spans="1:25" x14ac:dyDescent="0.25">
      <c r="A5015" s="178" t="s">
        <v>4109</v>
      </c>
      <c r="B5015" s="178" t="s">
        <v>2196</v>
      </c>
      <c r="C5015" s="178" t="s">
        <v>565</v>
      </c>
      <c r="D5015" s="178" t="s">
        <v>566</v>
      </c>
      <c r="E5015" s="181">
        <v>4179.1526924554182</v>
      </c>
      <c r="F5015" s="181">
        <v>4145.7719663502676</v>
      </c>
      <c r="G5015" s="181">
        <v>4126.6372392747789</v>
      </c>
      <c r="H5015" s="181">
        <v>4119.2302166734571</v>
      </c>
      <c r="I5015" s="181">
        <v>4120.6896431103696</v>
      </c>
      <c r="J5015" s="182">
        <v>4128.9194249343218</v>
      </c>
      <c r="K5015" s="181">
        <v>4142.3067199230209</v>
      </c>
      <c r="L5015" s="181">
        <v>4159.6433758665326</v>
      </c>
      <c r="M5015" s="181">
        <v>4179.9766913940339</v>
      </c>
      <c r="N5015" s="181">
        <v>4202.6075687578723</v>
      </c>
      <c r="O5015" s="181">
        <v>4226.9850743513434</v>
      </c>
      <c r="P5015" s="181">
        <v>4252.8015348589925</v>
      </c>
      <c r="Q5015" s="181">
        <v>4279.7948006025617</v>
      </c>
      <c r="R5015" s="181">
        <v>4307.5368721106315</v>
      </c>
      <c r="S5015" s="181">
        <v>4335.7121263138952</v>
      </c>
      <c r="T5015" s="181">
        <v>4363.9301629233687</v>
      </c>
      <c r="U5015" s="181">
        <v>4391.8293759624348</v>
      </c>
      <c r="V5015" s="181">
        <v>4419.1996102263629</v>
      </c>
      <c r="W5015" s="181">
        <v>4445.9038747587147</v>
      </c>
      <c r="X5015" s="181">
        <v>4471.7704809679753</v>
      </c>
      <c r="Y5015" s="181">
        <v>4496.3882179865413</v>
      </c>
    </row>
    <row r="5016" spans="1:25" x14ac:dyDescent="0.25">
      <c r="A5016" s="178" t="s">
        <v>4109</v>
      </c>
      <c r="B5016" s="178" t="s">
        <v>2200</v>
      </c>
      <c r="C5016" s="178" t="s">
        <v>218</v>
      </c>
      <c r="D5016" s="178" t="s">
        <v>4305</v>
      </c>
      <c r="E5016" s="181">
        <v>12314.530926374853</v>
      </c>
      <c r="F5016" s="181">
        <v>12547.433582349649</v>
      </c>
      <c r="G5016" s="181">
        <v>12764.993726794341</v>
      </c>
      <c r="H5016" s="181">
        <v>12974.191074143464</v>
      </c>
      <c r="I5016" s="181">
        <v>13176.526768803276</v>
      </c>
      <c r="J5016" s="182">
        <v>13372.783579901004</v>
      </c>
      <c r="K5016" s="181">
        <v>13563.443537707524</v>
      </c>
      <c r="L5016" s="181">
        <v>13748.843070922077</v>
      </c>
      <c r="M5016" s="181">
        <v>13929.102911549749</v>
      </c>
      <c r="N5016" s="181">
        <v>14104.216584315986</v>
      </c>
      <c r="O5016" s="181">
        <v>14274.058788879267</v>
      </c>
      <c r="P5016" s="181">
        <v>14439.133417308449</v>
      </c>
      <c r="Q5016" s="181">
        <v>14599.908698835123</v>
      </c>
      <c r="R5016" s="181">
        <v>14756.091947446354</v>
      </c>
      <c r="S5016" s="181">
        <v>14907.651534073377</v>
      </c>
      <c r="T5016" s="181">
        <v>15054.409077957926</v>
      </c>
      <c r="U5016" s="181">
        <v>15196.799737444635</v>
      </c>
      <c r="V5016" s="181">
        <v>15335.421049800427</v>
      </c>
      <c r="W5016" s="181">
        <v>15470.274913206409</v>
      </c>
      <c r="X5016" s="181">
        <v>15601.297616368358</v>
      </c>
      <c r="Y5016" s="181">
        <v>15727.780518968968</v>
      </c>
    </row>
    <row r="5017" spans="1:25" x14ac:dyDescent="0.25">
      <c r="A5017" s="178" t="s">
        <v>4109</v>
      </c>
      <c r="B5017" s="178" t="s">
        <v>2200</v>
      </c>
      <c r="C5017" s="178" t="s">
        <v>240</v>
      </c>
      <c r="D5017" s="178" t="s">
        <v>241</v>
      </c>
      <c r="E5017" s="181">
        <v>2336.4057770428876</v>
      </c>
      <c r="F5017" s="181">
        <v>2327.3089207166413</v>
      </c>
      <c r="G5017" s="181">
        <v>2314.7721890055277</v>
      </c>
      <c r="H5017" s="181">
        <v>2300.2579740126666</v>
      </c>
      <c r="I5017" s="181">
        <v>2284.1582461583848</v>
      </c>
      <c r="J5017" s="182">
        <v>2266.713953585996</v>
      </c>
      <c r="K5017" s="181">
        <v>2248.099379813375</v>
      </c>
      <c r="L5017" s="181">
        <v>2228.453713119291</v>
      </c>
      <c r="M5017" s="181">
        <v>2207.8731434757278</v>
      </c>
      <c r="N5017" s="181">
        <v>2186.4287933879377</v>
      </c>
      <c r="O5017" s="181">
        <v>2164.1704022872341</v>
      </c>
      <c r="P5017" s="181">
        <v>2141.2393598249919</v>
      </c>
      <c r="Q5017" s="181">
        <v>2117.7621032836423</v>
      </c>
      <c r="R5017" s="181">
        <v>2093.7483015364196</v>
      </c>
      <c r="S5017" s="181">
        <v>2069.2449256043164</v>
      </c>
      <c r="T5017" s="181">
        <v>2044.2768256208835</v>
      </c>
      <c r="U5017" s="181">
        <v>2018.9499769482229</v>
      </c>
      <c r="V5017" s="181">
        <v>1993.3840130924116</v>
      </c>
      <c r="W5017" s="181">
        <v>1967.6139457806219</v>
      </c>
      <c r="X5017" s="181">
        <v>1941.6647578373932</v>
      </c>
      <c r="Y5017" s="181">
        <v>1915.4818005739639</v>
      </c>
    </row>
    <row r="5018" spans="1:25" x14ac:dyDescent="0.25">
      <c r="A5018" s="178" t="s">
        <v>4109</v>
      </c>
      <c r="B5018" s="178" t="s">
        <v>2204</v>
      </c>
      <c r="C5018" s="178" t="s">
        <v>218</v>
      </c>
      <c r="D5018" s="178" t="s">
        <v>4306</v>
      </c>
      <c r="E5018" s="181">
        <v>4445.5372104833268</v>
      </c>
      <c r="F5018" s="181">
        <v>4572.3842954416923</v>
      </c>
      <c r="G5018" s="181">
        <v>4682.3184431648178</v>
      </c>
      <c r="H5018" s="181">
        <v>4779.9564955971564</v>
      </c>
      <c r="I5018" s="181">
        <v>4867.8951718451735</v>
      </c>
      <c r="J5018" s="182">
        <v>4948.0656275138317</v>
      </c>
      <c r="K5018" s="181">
        <v>5021.9396507974643</v>
      </c>
      <c r="L5018" s="181">
        <v>5090.6627390717122</v>
      </c>
      <c r="M5018" s="181">
        <v>5155.0807229690508</v>
      </c>
      <c r="N5018" s="181">
        <v>5215.8309966104143</v>
      </c>
      <c r="O5018" s="181">
        <v>5273.3825675185535</v>
      </c>
      <c r="P5018" s="181">
        <v>5328.3252469010704</v>
      </c>
      <c r="Q5018" s="181">
        <v>5381.15606279028</v>
      </c>
      <c r="R5018" s="181">
        <v>5432.0388198699775</v>
      </c>
      <c r="S5018" s="181">
        <v>5481.2138156376577</v>
      </c>
      <c r="T5018" s="181">
        <v>5528.7424099129794</v>
      </c>
      <c r="U5018" s="181">
        <v>5574.6710335928019</v>
      </c>
      <c r="V5018" s="181">
        <v>5619.1659228894623</v>
      </c>
      <c r="W5018" s="181">
        <v>5662.3378174979953</v>
      </c>
      <c r="X5018" s="181">
        <v>5704.2675516782083</v>
      </c>
      <c r="Y5018" s="181">
        <v>5744.6946935388169</v>
      </c>
    </row>
    <row r="5019" spans="1:25" x14ac:dyDescent="0.25">
      <c r="A5019" s="178" t="s">
        <v>4109</v>
      </c>
      <c r="B5019" s="178" t="s">
        <v>2204</v>
      </c>
      <c r="C5019" s="178" t="s">
        <v>560</v>
      </c>
      <c r="D5019" s="178" t="s">
        <v>4307</v>
      </c>
      <c r="E5019" s="181">
        <v>3546.8847593006526</v>
      </c>
      <c r="F5019" s="181">
        <v>3635.8572066709066</v>
      </c>
      <c r="G5019" s="181">
        <v>3710.7893924716045</v>
      </c>
      <c r="H5019" s="181">
        <v>3775.4660516236322</v>
      </c>
      <c r="I5019" s="181">
        <v>3832.0318371577937</v>
      </c>
      <c r="J5019" s="182">
        <v>3882.0811381111021</v>
      </c>
      <c r="K5019" s="181">
        <v>3926.8282998474297</v>
      </c>
      <c r="L5019" s="181">
        <v>3967.2175279207559</v>
      </c>
      <c r="M5019" s="181">
        <v>4003.9479620531065</v>
      </c>
      <c r="N5019" s="181">
        <v>4037.5483015966156</v>
      </c>
      <c r="O5019" s="181">
        <v>4068.4104846357886</v>
      </c>
      <c r="P5019" s="181">
        <v>4097.0142847854122</v>
      </c>
      <c r="Q5019" s="181">
        <v>4123.7621167705356</v>
      </c>
      <c r="R5019" s="181">
        <v>4148.7966409082446</v>
      </c>
      <c r="S5019" s="181">
        <v>4172.3169509780073</v>
      </c>
      <c r="T5019" s="181">
        <v>4194.3838301906972</v>
      </c>
      <c r="U5019" s="181">
        <v>4215.0460564786754</v>
      </c>
      <c r="V5019" s="181">
        <v>4234.4421293507412</v>
      </c>
      <c r="W5019" s="181">
        <v>4252.6671011960489</v>
      </c>
      <c r="X5019" s="181">
        <v>4269.7924462545488</v>
      </c>
      <c r="Y5019" s="181">
        <v>4285.6341656296463</v>
      </c>
    </row>
    <row r="5020" spans="1:25" x14ac:dyDescent="0.25">
      <c r="A5020" s="178" t="s">
        <v>4109</v>
      </c>
      <c r="B5020" s="178" t="s">
        <v>2204</v>
      </c>
      <c r="C5020" s="178" t="s">
        <v>240</v>
      </c>
      <c r="D5020" s="178" t="s">
        <v>241</v>
      </c>
      <c r="E5020" s="181">
        <v>303.61252305493707</v>
      </c>
      <c r="F5020" s="181">
        <v>307.31207376280628</v>
      </c>
      <c r="G5020" s="181">
        <v>309.69865069141321</v>
      </c>
      <c r="H5020" s="181">
        <v>311.13135350353122</v>
      </c>
      <c r="I5020" s="181">
        <v>311.81896049072782</v>
      </c>
      <c r="J5020" s="182">
        <v>311.91640807009782</v>
      </c>
      <c r="K5020" s="181">
        <v>311.54137119973285</v>
      </c>
      <c r="L5020" s="181">
        <v>310.78498675259362</v>
      </c>
      <c r="M5020" s="181">
        <v>309.71528804653241</v>
      </c>
      <c r="N5020" s="181">
        <v>308.3842233182981</v>
      </c>
      <c r="O5020" s="181">
        <v>306.83110761130956</v>
      </c>
      <c r="P5020" s="181">
        <v>305.10006709982252</v>
      </c>
      <c r="Q5020" s="181">
        <v>303.22753232371139</v>
      </c>
      <c r="R5020" s="181">
        <v>301.22941392041537</v>
      </c>
      <c r="S5020" s="181">
        <v>299.12500806889165</v>
      </c>
      <c r="T5020" s="181">
        <v>296.92297516945575</v>
      </c>
      <c r="U5020" s="181">
        <v>294.63080983907537</v>
      </c>
      <c r="V5020" s="181">
        <v>292.26192402563299</v>
      </c>
      <c r="W5020" s="181">
        <v>289.82618927490307</v>
      </c>
      <c r="X5020" s="181">
        <v>287.33147729311077</v>
      </c>
      <c r="Y5020" s="181">
        <v>284.76836309523668</v>
      </c>
    </row>
    <row r="5021" spans="1:25" x14ac:dyDescent="0.25">
      <c r="A5021" s="178" t="s">
        <v>4109</v>
      </c>
      <c r="B5021" s="178" t="s">
        <v>3514</v>
      </c>
      <c r="C5021" s="178" t="s">
        <v>475</v>
      </c>
      <c r="D5021" s="178" t="s">
        <v>4308</v>
      </c>
      <c r="E5021" s="181">
        <v>1730.6825591168592</v>
      </c>
      <c r="F5021" s="181">
        <v>1786.399455395142</v>
      </c>
      <c r="G5021" s="181">
        <v>1839.5098486957065</v>
      </c>
      <c r="H5021" s="181">
        <v>1891.4261212079541</v>
      </c>
      <c r="I5021" s="181">
        <v>1942.6619775995046</v>
      </c>
      <c r="J5021" s="182">
        <v>1993.5757685614556</v>
      </c>
      <c r="K5021" s="181">
        <v>2044.4153559858858</v>
      </c>
      <c r="L5021" s="181">
        <v>2095.3607627463284</v>
      </c>
      <c r="M5021" s="181">
        <v>2146.523497370119</v>
      </c>
      <c r="N5021" s="181">
        <v>2197.977059779746</v>
      </c>
      <c r="O5021" s="181">
        <v>2249.7628195050388</v>
      </c>
      <c r="P5021" s="181">
        <v>2301.9849354459416</v>
      </c>
      <c r="Q5021" s="181">
        <v>2354.7274647641852</v>
      </c>
      <c r="R5021" s="181">
        <v>2407.9348284278503</v>
      </c>
      <c r="S5021" s="181">
        <v>2461.5698030934623</v>
      </c>
      <c r="T5021" s="181">
        <v>2515.470289386019</v>
      </c>
      <c r="U5021" s="181">
        <v>2569.5175045449755</v>
      </c>
      <c r="V5021" s="181">
        <v>2623.7121755569256</v>
      </c>
      <c r="W5021" s="181">
        <v>2678.0132201274223</v>
      </c>
      <c r="X5021" s="181">
        <v>2732.3418885905603</v>
      </c>
      <c r="Y5021" s="181">
        <v>2786.4013644949096</v>
      </c>
    </row>
    <row r="5022" spans="1:25" x14ac:dyDescent="0.25">
      <c r="A5022" s="178" t="s">
        <v>4109</v>
      </c>
      <c r="B5022" s="178" t="s">
        <v>3514</v>
      </c>
      <c r="C5022" s="178" t="s">
        <v>240</v>
      </c>
      <c r="D5022" s="178" t="s">
        <v>241</v>
      </c>
      <c r="E5022" s="181">
        <v>4179.6085249481011</v>
      </c>
      <c r="F5022" s="181">
        <v>4227.1012714004592</v>
      </c>
      <c r="G5022" s="181">
        <v>4264.9392365700805</v>
      </c>
      <c r="H5022" s="181">
        <v>4296.8237618651983</v>
      </c>
      <c r="I5022" s="181">
        <v>4324.1783785776997</v>
      </c>
      <c r="J5022" s="182">
        <v>4347.9854877105781</v>
      </c>
      <c r="K5022" s="181">
        <v>4368.9214000357069</v>
      </c>
      <c r="L5022" s="181">
        <v>4387.4728579531666</v>
      </c>
      <c r="M5022" s="181">
        <v>4403.9522788075146</v>
      </c>
      <c r="N5022" s="181">
        <v>4418.574886631337</v>
      </c>
      <c r="O5022" s="181">
        <v>4431.4789876804698</v>
      </c>
      <c r="P5022" s="181">
        <v>4442.9161912495301</v>
      </c>
      <c r="Q5022" s="181">
        <v>4453.0827936505439</v>
      </c>
      <c r="R5022" s="181">
        <v>4461.9029514158519</v>
      </c>
      <c r="S5022" s="181">
        <v>4469.3422677383787</v>
      </c>
      <c r="T5022" s="181">
        <v>4475.1491851866704</v>
      </c>
      <c r="U5022" s="181">
        <v>4479.1702875997371</v>
      </c>
      <c r="V5022" s="181">
        <v>4481.4716614538393</v>
      </c>
      <c r="W5022" s="181">
        <v>4482.0475210506393</v>
      </c>
      <c r="X5022" s="181">
        <v>4480.8340998620843</v>
      </c>
      <c r="Y5022" s="181">
        <v>4477.425754933005</v>
      </c>
    </row>
    <row r="5023" spans="1:25" x14ac:dyDescent="0.25">
      <c r="A5023" s="178" t="s">
        <v>4109</v>
      </c>
      <c r="B5023" s="178" t="s">
        <v>3516</v>
      </c>
      <c r="C5023" s="178" t="s">
        <v>565</v>
      </c>
      <c r="D5023" s="178" t="s">
        <v>566</v>
      </c>
      <c r="E5023" s="181">
        <v>3832.6517608979402</v>
      </c>
      <c r="F5023" s="181">
        <v>3820.8018452582819</v>
      </c>
      <c r="G5023" s="181">
        <v>3811.6879169254735</v>
      </c>
      <c r="H5023" s="181">
        <v>3805.7056891567149</v>
      </c>
      <c r="I5023" s="181">
        <v>3802.2785185029879</v>
      </c>
      <c r="J5023" s="182">
        <v>3800.9470342451532</v>
      </c>
      <c r="K5023" s="181">
        <v>3801.3055186746615</v>
      </c>
      <c r="L5023" s="181">
        <v>3802.9854335184655</v>
      </c>
      <c r="M5023" s="181">
        <v>3805.641506857251</v>
      </c>
      <c r="N5023" s="181">
        <v>3809.0248384038214</v>
      </c>
      <c r="O5023" s="181">
        <v>3812.9304945080512</v>
      </c>
      <c r="P5023" s="181">
        <v>3817.2827683535525</v>
      </c>
      <c r="Q5023" s="181">
        <v>3821.9914119169889</v>
      </c>
      <c r="R5023" s="181">
        <v>3826.8220939493458</v>
      </c>
      <c r="S5023" s="181">
        <v>3831.7239359871837</v>
      </c>
      <c r="T5023" s="181">
        <v>3836.6655919211548</v>
      </c>
      <c r="U5023" s="181">
        <v>3841.5340908822063</v>
      </c>
      <c r="V5023" s="181">
        <v>3846.2337957060545</v>
      </c>
      <c r="W5023" s="181">
        <v>3850.7200709991362</v>
      </c>
      <c r="X5023" s="181">
        <v>3854.9965559937614</v>
      </c>
      <c r="Y5023" s="181">
        <v>3858.9351651787119</v>
      </c>
    </row>
    <row r="5024" spans="1:25" x14ac:dyDescent="0.25">
      <c r="A5024" s="178" t="s">
        <v>4109</v>
      </c>
      <c r="B5024" s="178" t="s">
        <v>3517</v>
      </c>
      <c r="C5024" s="178" t="s">
        <v>218</v>
      </c>
      <c r="D5024" s="178" t="s">
        <v>4309</v>
      </c>
      <c r="E5024" s="181">
        <v>4896.8288050086994</v>
      </c>
      <c r="F5024" s="181">
        <v>4950.2770302892995</v>
      </c>
      <c r="G5024" s="181">
        <v>5000.7638104951648</v>
      </c>
      <c r="H5024" s="181">
        <v>5050.2170648214997</v>
      </c>
      <c r="I5024" s="181">
        <v>5098.7204505742275</v>
      </c>
      <c r="J5024" s="182">
        <v>5146.2293067208902</v>
      </c>
      <c r="K5024" s="181">
        <v>5192.6824654628481</v>
      </c>
      <c r="L5024" s="181">
        <v>5238.0690741722265</v>
      </c>
      <c r="M5024" s="181">
        <v>5282.3523560686317</v>
      </c>
      <c r="N5024" s="181">
        <v>5325.505704048076</v>
      </c>
      <c r="O5024" s="181">
        <v>5367.4872973304282</v>
      </c>
      <c r="P5024" s="181">
        <v>5408.5389984296999</v>
      </c>
      <c r="Q5024" s="181">
        <v>5448.9216487571421</v>
      </c>
      <c r="R5024" s="181">
        <v>5488.6040087841293</v>
      </c>
      <c r="S5024" s="181">
        <v>5527.6134083773541</v>
      </c>
      <c r="T5024" s="181">
        <v>5565.7152750391215</v>
      </c>
      <c r="U5024" s="181">
        <v>5602.6911894458462</v>
      </c>
      <c r="V5024" s="181">
        <v>5638.582915069077</v>
      </c>
      <c r="W5024" s="181">
        <v>5673.4449308401026</v>
      </c>
      <c r="X5024" s="181">
        <v>5707.2675172694735</v>
      </c>
      <c r="Y5024" s="181">
        <v>5739.6090291991932</v>
      </c>
    </row>
    <row r="5025" spans="1:25" x14ac:dyDescent="0.25">
      <c r="A5025" s="178" t="s">
        <v>4109</v>
      </c>
      <c r="B5025" s="178" t="s">
        <v>3517</v>
      </c>
      <c r="C5025" s="178" t="s">
        <v>240</v>
      </c>
      <c r="D5025" s="178" t="s">
        <v>241</v>
      </c>
      <c r="E5025" s="181">
        <v>3317.3704370791147</v>
      </c>
      <c r="F5025" s="181">
        <v>3361.7243276999643</v>
      </c>
      <c r="G5025" s="181">
        <v>3404.2909773778238</v>
      </c>
      <c r="H5025" s="181">
        <v>3446.3732309683733</v>
      </c>
      <c r="I5025" s="181">
        <v>3488.0250367468561</v>
      </c>
      <c r="J5025" s="182">
        <v>3529.2128562805783</v>
      </c>
      <c r="K5025" s="181">
        <v>3569.8914517441849</v>
      </c>
      <c r="L5025" s="181">
        <v>3610.0497927929591</v>
      </c>
      <c r="M5025" s="181">
        <v>3649.6588073076368</v>
      </c>
      <c r="N5025" s="181">
        <v>3688.6961554633872</v>
      </c>
      <c r="O5025" s="181">
        <v>3727.1286877598386</v>
      </c>
      <c r="P5025" s="181">
        <v>3765.120383289488</v>
      </c>
      <c r="Q5025" s="181">
        <v>3802.8501084883951</v>
      </c>
      <c r="R5025" s="181">
        <v>3840.2941683348181</v>
      </c>
      <c r="S5025" s="181">
        <v>3877.4696963424167</v>
      </c>
      <c r="T5025" s="181">
        <v>3914.2097987850784</v>
      </c>
      <c r="U5025" s="181">
        <v>3950.357238647769</v>
      </c>
      <c r="V5025" s="181">
        <v>3985.9370609498819</v>
      </c>
      <c r="W5025" s="181">
        <v>4020.9835628107694</v>
      </c>
      <c r="X5025" s="181">
        <v>4055.4857612874803</v>
      </c>
      <c r="Y5025" s="181">
        <v>4089.1248196163124</v>
      </c>
    </row>
    <row r="5026" spans="1:25" x14ac:dyDescent="0.25">
      <c r="A5026" s="178" t="s">
        <v>4109</v>
      </c>
      <c r="B5026" s="178" t="s">
        <v>3518</v>
      </c>
      <c r="C5026" s="178" t="s">
        <v>218</v>
      </c>
      <c r="D5026" s="178" t="s">
        <v>4310</v>
      </c>
      <c r="E5026" s="181">
        <v>8142.487184242993</v>
      </c>
      <c r="F5026" s="181">
        <v>8230.9736052771896</v>
      </c>
      <c r="G5026" s="181">
        <v>8314.1637354619797</v>
      </c>
      <c r="H5026" s="181">
        <v>8394.5429560836437</v>
      </c>
      <c r="I5026" s="181">
        <v>8472.1013013031024</v>
      </c>
      <c r="J5026" s="182">
        <v>8546.7003591281045</v>
      </c>
      <c r="K5026" s="181">
        <v>8618.1062097370486</v>
      </c>
      <c r="L5026" s="181">
        <v>8686.146139015822</v>
      </c>
      <c r="M5026" s="181">
        <v>8750.5698310949538</v>
      </c>
      <c r="N5026" s="181">
        <v>8811.1985532532399</v>
      </c>
      <c r="O5026" s="181">
        <v>8867.8813683615081</v>
      </c>
      <c r="P5026" s="181">
        <v>8920.8494944640515</v>
      </c>
      <c r="Q5026" s="181">
        <v>8970.2863708684581</v>
      </c>
      <c r="R5026" s="181">
        <v>9015.9751866889001</v>
      </c>
      <c r="S5026" s="181">
        <v>9058.0711879331229</v>
      </c>
      <c r="T5026" s="181">
        <v>9097.0823568245996</v>
      </c>
      <c r="U5026" s="181">
        <v>9132.8792081933261</v>
      </c>
      <c r="V5026" s="181">
        <v>9164.9874939174588</v>
      </c>
      <c r="W5026" s="181">
        <v>9193.4524138327979</v>
      </c>
      <c r="X5026" s="181">
        <v>9218.4394108215656</v>
      </c>
      <c r="Y5026" s="181">
        <v>9240.0863084887351</v>
      </c>
    </row>
    <row r="5027" spans="1:25" x14ac:dyDescent="0.25">
      <c r="A5027" s="178" t="s">
        <v>4109</v>
      </c>
      <c r="B5027" s="178" t="s">
        <v>3518</v>
      </c>
      <c r="C5027" s="178" t="s">
        <v>528</v>
      </c>
      <c r="D5027" s="178" t="s">
        <v>4311</v>
      </c>
      <c r="E5027" s="181">
        <v>1233.1561179729283</v>
      </c>
      <c r="F5027" s="181">
        <v>1286.8633453727712</v>
      </c>
      <c r="G5027" s="181">
        <v>1341.8996459162613</v>
      </c>
      <c r="H5027" s="181">
        <v>1398.6812872168764</v>
      </c>
      <c r="I5027" s="181">
        <v>1457.2467394487305</v>
      </c>
      <c r="J5027" s="182">
        <v>1517.6117275418683</v>
      </c>
      <c r="K5027" s="181">
        <v>1579.7715243311168</v>
      </c>
      <c r="L5027" s="181">
        <v>1643.7274755458889</v>
      </c>
      <c r="M5027" s="181">
        <v>1709.4612520961239</v>
      </c>
      <c r="N5027" s="181">
        <v>1776.9620697478344</v>
      </c>
      <c r="O5027" s="181">
        <v>1846.2193054301217</v>
      </c>
      <c r="P5027" s="181">
        <v>1917.299103487029</v>
      </c>
      <c r="Q5027" s="181">
        <v>1990.2618033244428</v>
      </c>
      <c r="R5027" s="181">
        <v>2065.0798622130333</v>
      </c>
      <c r="S5027" s="181">
        <v>2141.8059310807294</v>
      </c>
      <c r="T5027" s="181">
        <v>2220.5817045410563</v>
      </c>
      <c r="U5027" s="181">
        <v>2301.402540036454</v>
      </c>
      <c r="V5027" s="181">
        <v>2384.1687683066393</v>
      </c>
      <c r="W5027" s="181">
        <v>2468.9028094534101</v>
      </c>
      <c r="X5027" s="181">
        <v>2555.6596167283315</v>
      </c>
      <c r="Y5027" s="181">
        <v>2644.489678357178</v>
      </c>
    </row>
    <row r="5028" spans="1:25" x14ac:dyDescent="0.25">
      <c r="A5028" s="178" t="s">
        <v>4109</v>
      </c>
      <c r="B5028" s="178" t="s">
        <v>3518</v>
      </c>
      <c r="C5028" s="178" t="s">
        <v>240</v>
      </c>
      <c r="D5028" s="178" t="s">
        <v>241</v>
      </c>
      <c r="E5028" s="181">
        <v>3523.7385282109458</v>
      </c>
      <c r="F5028" s="181">
        <v>3528.7497104159843</v>
      </c>
      <c r="G5028" s="181">
        <v>3531.2159435323447</v>
      </c>
      <c r="H5028" s="181">
        <v>3532.252364083372</v>
      </c>
      <c r="I5028" s="181">
        <v>3531.8934034444992</v>
      </c>
      <c r="J5028" s="182">
        <v>3530.1196403557587</v>
      </c>
      <c r="K5028" s="181">
        <v>3526.8737404883168</v>
      </c>
      <c r="L5028" s="181">
        <v>3522.1257534123956</v>
      </c>
      <c r="M5028" s="181">
        <v>3515.8161253255826</v>
      </c>
      <c r="N5028" s="181">
        <v>3507.9164607361672</v>
      </c>
      <c r="O5028" s="181">
        <v>3498.410868476647</v>
      </c>
      <c r="P5028" s="181">
        <v>3487.4339441339484</v>
      </c>
      <c r="Q5028" s="181">
        <v>3475.0974313071511</v>
      </c>
      <c r="R5028" s="181">
        <v>3461.3558622302057</v>
      </c>
      <c r="S5028" s="181">
        <v>3446.3073937212985</v>
      </c>
      <c r="T5028" s="181">
        <v>3430.1801236056153</v>
      </c>
      <c r="U5028" s="181">
        <v>3412.9562064398947</v>
      </c>
      <c r="V5028" s="181">
        <v>3394.4910843833109</v>
      </c>
      <c r="W5028" s="181">
        <v>3374.836362044603</v>
      </c>
      <c r="X5028" s="181">
        <v>3354.0859631002286</v>
      </c>
      <c r="Y5028" s="181">
        <v>3332.3209159798607</v>
      </c>
    </row>
    <row r="5029" spans="1:25" x14ac:dyDescent="0.25">
      <c r="A5029" s="178" t="s">
        <v>4109</v>
      </c>
      <c r="B5029" s="178" t="s">
        <v>3519</v>
      </c>
      <c r="C5029" s="178" t="s">
        <v>565</v>
      </c>
      <c r="D5029" s="178" t="s">
        <v>566</v>
      </c>
      <c r="E5029" s="181">
        <v>3464.4659987444761</v>
      </c>
      <c r="F5029" s="181">
        <v>3486.751951610122</v>
      </c>
      <c r="G5029" s="181">
        <v>3507.9910154689887</v>
      </c>
      <c r="H5029" s="181">
        <v>3529.4833747814209</v>
      </c>
      <c r="I5029" s="181">
        <v>3551.2054417238069</v>
      </c>
      <c r="J5029" s="182">
        <v>3573.0547974542956</v>
      </c>
      <c r="K5029" s="181">
        <v>3594.9173258609289</v>
      </c>
      <c r="L5029" s="181">
        <v>3616.7045172119133</v>
      </c>
      <c r="M5029" s="181">
        <v>3638.3284486310631</v>
      </c>
      <c r="N5029" s="181">
        <v>3659.7332688478482</v>
      </c>
      <c r="O5029" s="181">
        <v>3680.8871751774404</v>
      </c>
      <c r="P5029" s="181">
        <v>3701.9259662923578</v>
      </c>
      <c r="Q5029" s="181">
        <v>3722.993575897327</v>
      </c>
      <c r="R5029" s="181">
        <v>3744.0660823764074</v>
      </c>
      <c r="S5029" s="181">
        <v>3765.2037189924649</v>
      </c>
      <c r="T5029" s="181">
        <v>3786.3841113155217</v>
      </c>
      <c r="U5029" s="181">
        <v>3807.4253256197298</v>
      </c>
      <c r="V5029" s="181">
        <v>3828.2226171580573</v>
      </c>
      <c r="W5029" s="181">
        <v>3848.8060228350196</v>
      </c>
      <c r="X5029" s="181">
        <v>3869.1784392420623</v>
      </c>
      <c r="Y5029" s="181">
        <v>3889.1091930072471</v>
      </c>
    </row>
    <row r="5030" spans="1:25" x14ac:dyDescent="0.25">
      <c r="A5030" s="178" t="s">
        <v>4109</v>
      </c>
      <c r="B5030" s="178" t="s">
        <v>3521</v>
      </c>
      <c r="C5030" s="178" t="s">
        <v>565</v>
      </c>
      <c r="D5030" s="178" t="s">
        <v>566</v>
      </c>
      <c r="E5030" s="181">
        <v>884.11015581556967</v>
      </c>
      <c r="F5030" s="181">
        <v>896.15738209737174</v>
      </c>
      <c r="G5030" s="181">
        <v>906.62532111010421</v>
      </c>
      <c r="H5030" s="181">
        <v>916.24105631206885</v>
      </c>
      <c r="I5030" s="181">
        <v>925.24473427484008</v>
      </c>
      <c r="J5030" s="182">
        <v>933.79687742061742</v>
      </c>
      <c r="K5030" s="181">
        <v>942.00308493127761</v>
      </c>
      <c r="L5030" s="181">
        <v>949.9463847982729</v>
      </c>
      <c r="M5030" s="181">
        <v>957.67984151052599</v>
      </c>
      <c r="N5030" s="181">
        <v>965.25051467679089</v>
      </c>
      <c r="O5030" s="181">
        <v>972.68226560729727</v>
      </c>
      <c r="P5030" s="181">
        <v>980.03715421922891</v>
      </c>
      <c r="Q5030" s="181">
        <v>987.37510001166243</v>
      </c>
      <c r="R5030" s="181">
        <v>994.69232061747084</v>
      </c>
      <c r="S5030" s="181">
        <v>1001.9804032800984</v>
      </c>
      <c r="T5030" s="181">
        <v>1009.1491878684482</v>
      </c>
      <c r="U5030" s="181">
        <v>1016.1291638307152</v>
      </c>
      <c r="V5030" s="181">
        <v>1022.9283018763248</v>
      </c>
      <c r="W5030" s="181">
        <v>1029.551665905916</v>
      </c>
      <c r="X5030" s="181">
        <v>1035.9795109780287</v>
      </c>
      <c r="Y5030" s="181">
        <v>1042.0911029347974</v>
      </c>
    </row>
    <row r="5031" spans="1:25" x14ac:dyDescent="0.25">
      <c r="A5031" s="178" t="s">
        <v>4109</v>
      </c>
      <c r="B5031" s="178" t="s">
        <v>3524</v>
      </c>
      <c r="C5031" s="178" t="s">
        <v>218</v>
      </c>
      <c r="D5031" s="178" t="s">
        <v>4312</v>
      </c>
      <c r="E5031" s="181">
        <v>76590.752906508569</v>
      </c>
      <c r="F5031" s="181">
        <v>77136.248528145356</v>
      </c>
      <c r="G5031" s="181">
        <v>77576.967702993104</v>
      </c>
      <c r="H5031" s="181">
        <v>77950.729568739029</v>
      </c>
      <c r="I5031" s="181">
        <v>78265.191828476643</v>
      </c>
      <c r="J5031" s="182">
        <v>78524.414248385146</v>
      </c>
      <c r="K5031" s="181">
        <v>78731.40928648159</v>
      </c>
      <c r="L5031" s="181">
        <v>78888.900273253021</v>
      </c>
      <c r="M5031" s="181">
        <v>78998.682203984252</v>
      </c>
      <c r="N5031" s="181">
        <v>79061.981184849603</v>
      </c>
      <c r="O5031" s="181">
        <v>79079.30939975573</v>
      </c>
      <c r="P5031" s="181">
        <v>79054.860260366942</v>
      </c>
      <c r="Q5031" s="181">
        <v>78992.441446161392</v>
      </c>
      <c r="R5031" s="181">
        <v>78891.442668365475</v>
      </c>
      <c r="S5031" s="181">
        <v>78752.544958437895</v>
      </c>
      <c r="T5031" s="181">
        <v>78575.715406461401</v>
      </c>
      <c r="U5031" s="181">
        <v>78362.727525252485</v>
      </c>
      <c r="V5031" s="181">
        <v>78115.994516137886</v>
      </c>
      <c r="W5031" s="181">
        <v>77836.019473759676</v>
      </c>
      <c r="X5031" s="181">
        <v>77522.940200844969</v>
      </c>
      <c r="Y5031" s="181">
        <v>77173.904527823339</v>
      </c>
    </row>
    <row r="5032" spans="1:25" x14ac:dyDescent="0.25">
      <c r="A5032" s="178" t="s">
        <v>4109</v>
      </c>
      <c r="B5032" s="178" t="s">
        <v>3524</v>
      </c>
      <c r="C5032" s="178" t="s">
        <v>503</v>
      </c>
      <c r="D5032" s="178" t="s">
        <v>4313</v>
      </c>
      <c r="E5032" s="181">
        <v>4112.6023336938506</v>
      </c>
      <c r="F5032" s="181">
        <v>4277.5003977155247</v>
      </c>
      <c r="G5032" s="181">
        <v>4442.7871961067513</v>
      </c>
      <c r="H5032" s="181">
        <v>4610.3517569006344</v>
      </c>
      <c r="I5032" s="181">
        <v>4780.5041353230463</v>
      </c>
      <c r="J5032" s="182">
        <v>4953.371670329072</v>
      </c>
      <c r="K5032" s="181">
        <v>5129.0319238197008</v>
      </c>
      <c r="L5032" s="181">
        <v>5307.5542892216145</v>
      </c>
      <c r="M5032" s="181">
        <v>5488.9535584975793</v>
      </c>
      <c r="N5032" s="181">
        <v>5673.2061992999952</v>
      </c>
      <c r="O5032" s="181">
        <v>5860.2333564653918</v>
      </c>
      <c r="P5032" s="181">
        <v>6050.2285945158619</v>
      </c>
      <c r="Q5032" s="181">
        <v>6243.3820542606272</v>
      </c>
      <c r="R5032" s="181">
        <v>6439.5488060528678</v>
      </c>
      <c r="S5032" s="181">
        <v>6638.6734214600137</v>
      </c>
      <c r="T5032" s="181">
        <v>6840.6318418972696</v>
      </c>
      <c r="U5032" s="181">
        <v>7045.4475145881242</v>
      </c>
      <c r="V5032" s="181">
        <v>7253.2086819785272</v>
      </c>
      <c r="W5032" s="181">
        <v>7463.834325892718</v>
      </c>
      <c r="X5032" s="181">
        <v>7677.198590588725</v>
      </c>
      <c r="Y5032" s="181">
        <v>7892.8559899820148</v>
      </c>
    </row>
    <row r="5033" spans="1:25" x14ac:dyDescent="0.25">
      <c r="A5033" s="178" t="s">
        <v>4109</v>
      </c>
      <c r="B5033" s="178" t="s">
        <v>3524</v>
      </c>
      <c r="C5033" s="178" t="s">
        <v>506</v>
      </c>
      <c r="D5033" s="178" t="s">
        <v>4314</v>
      </c>
      <c r="E5033" s="181">
        <v>4129.8438231322716</v>
      </c>
      <c r="F5033" s="181">
        <v>4260.1514095473394</v>
      </c>
      <c r="G5033" s="181">
        <v>4388.423709671154</v>
      </c>
      <c r="H5033" s="181">
        <v>4516.5328000540139</v>
      </c>
      <c r="I5033" s="181">
        <v>4644.7556302443636</v>
      </c>
      <c r="J5033" s="182">
        <v>4773.1837432803286</v>
      </c>
      <c r="K5033" s="181">
        <v>4901.8577522155783</v>
      </c>
      <c r="L5033" s="181">
        <v>5030.8088053229312</v>
      </c>
      <c r="M5033" s="181">
        <v>5160.015292793164</v>
      </c>
      <c r="N5033" s="181">
        <v>5289.4201640028386</v>
      </c>
      <c r="O5033" s="181">
        <v>5418.9166745698531</v>
      </c>
      <c r="P5033" s="181">
        <v>5548.6510330913143</v>
      </c>
      <c r="Q5033" s="181">
        <v>5678.761182944555</v>
      </c>
      <c r="R5033" s="181">
        <v>5809.0778629311062</v>
      </c>
      <c r="S5033" s="181">
        <v>5939.5169839327582</v>
      </c>
      <c r="T5033" s="181">
        <v>6069.9359243546232</v>
      </c>
      <c r="U5033" s="181">
        <v>6200.326196253387</v>
      </c>
      <c r="V5033" s="181">
        <v>6330.7358376314442</v>
      </c>
      <c r="W5033" s="181">
        <v>6461.0644833025917</v>
      </c>
      <c r="X5033" s="181">
        <v>6591.1762462903343</v>
      </c>
      <c r="Y5033" s="181">
        <v>6720.6672585007345</v>
      </c>
    </row>
    <row r="5034" spans="1:25" x14ac:dyDescent="0.25">
      <c r="A5034" s="178" t="s">
        <v>4109</v>
      </c>
      <c r="B5034" s="178" t="s">
        <v>3524</v>
      </c>
      <c r="C5034" s="178" t="s">
        <v>755</v>
      </c>
      <c r="D5034" s="178" t="s">
        <v>4315</v>
      </c>
      <c r="E5034" s="181">
        <v>4870.2136637232734</v>
      </c>
      <c r="F5034" s="181">
        <v>4952.0650411433944</v>
      </c>
      <c r="G5034" s="181">
        <v>5028.2490184074259</v>
      </c>
      <c r="H5034" s="181">
        <v>5101.0585968661298</v>
      </c>
      <c r="I5034" s="181">
        <v>5170.8856388059394</v>
      </c>
      <c r="J5034" s="182">
        <v>5237.8991824205859</v>
      </c>
      <c r="K5034" s="181">
        <v>5302.2061068036892</v>
      </c>
      <c r="L5034" s="181">
        <v>5363.8995089137034</v>
      </c>
      <c r="M5034" s="181">
        <v>5423.0140349145786</v>
      </c>
      <c r="N5034" s="181">
        <v>5479.547869452068</v>
      </c>
      <c r="O5034" s="181">
        <v>5533.4507765562612</v>
      </c>
      <c r="P5034" s="181">
        <v>5584.932249192474</v>
      </c>
      <c r="Q5034" s="181">
        <v>5634.1839398324228</v>
      </c>
      <c r="R5034" s="181">
        <v>5681.0882164108743</v>
      </c>
      <c r="S5034" s="181">
        <v>5725.6181792107036</v>
      </c>
      <c r="T5034" s="181">
        <v>5767.6949181319096</v>
      </c>
      <c r="U5034" s="181">
        <v>5807.3717957234403</v>
      </c>
      <c r="V5034" s="181">
        <v>5844.7535602799089</v>
      </c>
      <c r="W5034" s="181">
        <v>5879.8061299067622</v>
      </c>
      <c r="X5034" s="181">
        <v>5912.4676170605235</v>
      </c>
      <c r="Y5034" s="181">
        <v>5942.4448993278156</v>
      </c>
    </row>
    <row r="5035" spans="1:25" x14ac:dyDescent="0.25">
      <c r="A5035" s="178" t="s">
        <v>4109</v>
      </c>
      <c r="B5035" s="178" t="s">
        <v>3524</v>
      </c>
      <c r="C5035" s="178" t="s">
        <v>508</v>
      </c>
      <c r="D5035" s="178" t="s">
        <v>4316</v>
      </c>
      <c r="E5035" s="181">
        <v>6257.6464608855886</v>
      </c>
      <c r="F5035" s="181">
        <v>6394.1586288777662</v>
      </c>
      <c r="G5035" s="181">
        <v>6524.5100038272521</v>
      </c>
      <c r="H5035" s="181">
        <v>6651.5903415175153</v>
      </c>
      <c r="I5035" s="181">
        <v>6775.8560693590371</v>
      </c>
      <c r="J5035" s="182">
        <v>6897.4797190166291</v>
      </c>
      <c r="K5035" s="181">
        <v>7016.5554315237878</v>
      </c>
      <c r="L5035" s="181">
        <v>7133.1613148823781</v>
      </c>
      <c r="M5035" s="181">
        <v>7247.2993277665228</v>
      </c>
      <c r="N5035" s="181">
        <v>7358.922912807031</v>
      </c>
      <c r="O5035" s="181">
        <v>7467.9196579544832</v>
      </c>
      <c r="P5035" s="181">
        <v>7574.5276083222698</v>
      </c>
      <c r="Q5035" s="181">
        <v>7678.9656157108711</v>
      </c>
      <c r="R5035" s="181">
        <v>7781.033631871037</v>
      </c>
      <c r="S5035" s="181">
        <v>7880.6529119532779</v>
      </c>
      <c r="T5035" s="181">
        <v>7977.671611134544</v>
      </c>
      <c r="U5035" s="181">
        <v>8072.1191495396915</v>
      </c>
      <c r="V5035" s="181">
        <v>8164.0977255384332</v>
      </c>
      <c r="W5035" s="181">
        <v>8253.5170905520517</v>
      </c>
      <c r="X5035" s="181">
        <v>8340.2463944679876</v>
      </c>
      <c r="Y5035" s="181">
        <v>8423.8248294000405</v>
      </c>
    </row>
    <row r="5036" spans="1:25" x14ac:dyDescent="0.25">
      <c r="A5036" s="178" t="s">
        <v>4109</v>
      </c>
      <c r="B5036" s="178" t="s">
        <v>3524</v>
      </c>
      <c r="C5036" s="178" t="s">
        <v>512</v>
      </c>
      <c r="D5036" s="178" t="s">
        <v>4317</v>
      </c>
      <c r="E5036" s="181">
        <v>16225.255766814851</v>
      </c>
      <c r="F5036" s="181">
        <v>16729.358896210542</v>
      </c>
      <c r="G5036" s="181">
        <v>17224.997078482498</v>
      </c>
      <c r="H5036" s="181">
        <v>17719.526526076996</v>
      </c>
      <c r="I5036" s="181">
        <v>18214.034505186992</v>
      </c>
      <c r="J5036" s="182">
        <v>18708.879528471036</v>
      </c>
      <c r="K5036" s="181">
        <v>19204.219905479913</v>
      </c>
      <c r="L5036" s="181">
        <v>19700.176585035733</v>
      </c>
      <c r="M5036" s="181">
        <v>20196.663789428967</v>
      </c>
      <c r="N5036" s="181">
        <v>20693.457247983115</v>
      </c>
      <c r="O5036" s="181">
        <v>21190.138787160678</v>
      </c>
      <c r="P5036" s="181">
        <v>21687.279700941795</v>
      </c>
      <c r="Q5036" s="181">
        <v>22185.417921854165</v>
      </c>
      <c r="R5036" s="181">
        <v>22683.890768466652</v>
      </c>
      <c r="S5036" s="181">
        <v>23182.369233434762</v>
      </c>
      <c r="T5036" s="181">
        <v>23680.296576335033</v>
      </c>
      <c r="U5036" s="181">
        <v>24177.640143272463</v>
      </c>
      <c r="V5036" s="181">
        <v>24674.587656846452</v>
      </c>
      <c r="W5036" s="181">
        <v>25170.748345160369</v>
      </c>
      <c r="X5036" s="181">
        <v>25665.593850016092</v>
      </c>
      <c r="Y5036" s="181">
        <v>26157.553793803148</v>
      </c>
    </row>
    <row r="5037" spans="1:25" x14ac:dyDescent="0.25">
      <c r="A5037" s="178" t="s">
        <v>4109</v>
      </c>
      <c r="B5037" s="178" t="s">
        <v>3524</v>
      </c>
      <c r="C5037" s="178" t="s">
        <v>464</v>
      </c>
      <c r="D5037" s="178" t="s">
        <v>4318</v>
      </c>
      <c r="E5037" s="181">
        <v>27522.488170024666</v>
      </c>
      <c r="F5037" s="181">
        <v>27828.381573293656</v>
      </c>
      <c r="G5037" s="181">
        <v>28098.317628925666</v>
      </c>
      <c r="H5037" s="181">
        <v>28345.608401822497</v>
      </c>
      <c r="I5037" s="181">
        <v>28572.769259009201</v>
      </c>
      <c r="J5037" s="182">
        <v>28781.038916785161</v>
      </c>
      <c r="K5037" s="181">
        <v>28971.292299665569</v>
      </c>
      <c r="L5037" s="181">
        <v>29144.31322121984</v>
      </c>
      <c r="M5037" s="181">
        <v>29300.555347152949</v>
      </c>
      <c r="N5037" s="181">
        <v>29440.269364152155</v>
      </c>
      <c r="O5037" s="181">
        <v>29563.444654766572</v>
      </c>
      <c r="P5037" s="181">
        <v>29671.453688663445</v>
      </c>
      <c r="Q5037" s="181">
        <v>29765.546933650556</v>
      </c>
      <c r="R5037" s="181">
        <v>29845.324781319257</v>
      </c>
      <c r="S5037" s="181">
        <v>29910.873072973256</v>
      </c>
      <c r="T5037" s="181">
        <v>29962.008140913684</v>
      </c>
      <c r="U5037" s="181">
        <v>29999.236303662696</v>
      </c>
      <c r="V5037" s="181">
        <v>30023.319135062222</v>
      </c>
      <c r="W5037" s="181">
        <v>30034.294554715456</v>
      </c>
      <c r="X5037" s="181">
        <v>30032.060812038755</v>
      </c>
      <c r="Y5037" s="181">
        <v>30015.352883379113</v>
      </c>
    </row>
    <row r="5038" spans="1:25" x14ac:dyDescent="0.25">
      <c r="A5038" s="178" t="s">
        <v>4109</v>
      </c>
      <c r="B5038" s="178" t="s">
        <v>3524</v>
      </c>
      <c r="C5038" s="178" t="s">
        <v>240</v>
      </c>
      <c r="D5038" s="178" t="s">
        <v>241</v>
      </c>
      <c r="E5038" s="181">
        <v>3407.7296772407744</v>
      </c>
      <c r="F5038" s="181">
        <v>3591.6925426322296</v>
      </c>
      <c r="G5038" s="181">
        <v>3780.2914276178876</v>
      </c>
      <c r="H5038" s="181">
        <v>3975.2505605967485</v>
      </c>
      <c r="I5038" s="181">
        <v>4177.0033071721937</v>
      </c>
      <c r="J5038" s="182">
        <v>4385.8392757456331</v>
      </c>
      <c r="K5038" s="181">
        <v>4602.0133494332122</v>
      </c>
      <c r="L5038" s="181">
        <v>4825.7808153731676</v>
      </c>
      <c r="M5038" s="181">
        <v>5057.35429356443</v>
      </c>
      <c r="N5038" s="181">
        <v>5296.9157738757449</v>
      </c>
      <c r="O5038" s="181">
        <v>5544.5982572829507</v>
      </c>
      <c r="P5038" s="181">
        <v>5800.7965436185959</v>
      </c>
      <c r="Q5038" s="181">
        <v>6065.9166259312478</v>
      </c>
      <c r="R5038" s="181">
        <v>6340.0493689147461</v>
      </c>
      <c r="S5038" s="181">
        <v>6623.372504521918</v>
      </c>
      <c r="T5038" s="181">
        <v>6915.9965700689354</v>
      </c>
      <c r="U5038" s="181">
        <v>7218.1817150459619</v>
      </c>
      <c r="V5038" s="181">
        <v>7530.2618006409448</v>
      </c>
      <c r="W5038" s="181">
        <v>7852.4027954508038</v>
      </c>
      <c r="X5038" s="181">
        <v>8184.723803384144</v>
      </c>
      <c r="Y5038" s="181">
        <v>8526.996958711954</v>
      </c>
    </row>
    <row r="5039" spans="1:25" x14ac:dyDescent="0.25">
      <c r="A5039" s="178" t="s">
        <v>4109</v>
      </c>
      <c r="B5039" s="178" t="s">
        <v>3525</v>
      </c>
      <c r="C5039" s="178" t="s">
        <v>565</v>
      </c>
      <c r="D5039" s="178" t="s">
        <v>566</v>
      </c>
      <c r="E5039" s="181">
        <v>660.24566084944604</v>
      </c>
      <c r="F5039" s="181">
        <v>644.31951088230608</v>
      </c>
      <c r="G5039" s="181">
        <v>632.95583390249556</v>
      </c>
      <c r="H5039" s="181">
        <v>625.09258193398512</v>
      </c>
      <c r="I5039" s="181">
        <v>619.80954081377854</v>
      </c>
      <c r="J5039" s="182">
        <v>616.45115686858878</v>
      </c>
      <c r="K5039" s="181">
        <v>614.53954759769942</v>
      </c>
      <c r="L5039" s="181">
        <v>613.71867890989483</v>
      </c>
      <c r="M5039" s="181">
        <v>613.73016817413952</v>
      </c>
      <c r="N5039" s="181">
        <v>614.37648345786465</v>
      </c>
      <c r="O5039" s="181">
        <v>615.51360505366802</v>
      </c>
      <c r="P5039" s="181">
        <v>617.04601858984631</v>
      </c>
      <c r="Q5039" s="181">
        <v>618.89871035764986</v>
      </c>
      <c r="R5039" s="181">
        <v>620.98923087184073</v>
      </c>
      <c r="S5039" s="181">
        <v>623.27565500938931</v>
      </c>
      <c r="T5039" s="181">
        <v>625.66984609060762</v>
      </c>
      <c r="U5039" s="181">
        <v>628.10388739856558</v>
      </c>
      <c r="V5039" s="181">
        <v>630.57114644980561</v>
      </c>
      <c r="W5039" s="181">
        <v>633.04570984622546</v>
      </c>
      <c r="X5039" s="181">
        <v>635.50984929361425</v>
      </c>
      <c r="Y5039" s="181">
        <v>637.8689102787871</v>
      </c>
    </row>
    <row r="5040" spans="1:25" x14ac:dyDescent="0.25">
      <c r="A5040" s="178" t="s">
        <v>4109</v>
      </c>
      <c r="B5040" s="178" t="s">
        <v>3526</v>
      </c>
      <c r="C5040" s="178" t="s">
        <v>218</v>
      </c>
      <c r="D5040" s="178" t="s">
        <v>4319</v>
      </c>
      <c r="E5040" s="181">
        <v>11242.911499779686</v>
      </c>
      <c r="F5040" s="181">
        <v>11419.343435813804</v>
      </c>
      <c r="G5040" s="181">
        <v>11560.912019067491</v>
      </c>
      <c r="H5040" s="181">
        <v>11678.579669671184</v>
      </c>
      <c r="I5040" s="181">
        <v>11777.169046272356</v>
      </c>
      <c r="J5040" s="182">
        <v>11860.073516445247</v>
      </c>
      <c r="K5040" s="181">
        <v>11929.785508604802</v>
      </c>
      <c r="L5040" s="181">
        <v>11988.205830221297</v>
      </c>
      <c r="M5040" s="181">
        <v>12036.687941385549</v>
      </c>
      <c r="N5040" s="181">
        <v>12076.201287091026</v>
      </c>
      <c r="O5040" s="181">
        <v>12107.442612945815</v>
      </c>
      <c r="P5040" s="181">
        <v>12131.440235346714</v>
      </c>
      <c r="Q5040" s="181">
        <v>12149.035088141974</v>
      </c>
      <c r="R5040" s="181">
        <v>12160.283947942047</v>
      </c>
      <c r="S5040" s="181">
        <v>12165.370134506267</v>
      </c>
      <c r="T5040" s="181">
        <v>12163.986063742395</v>
      </c>
      <c r="U5040" s="181">
        <v>12156.475495721113</v>
      </c>
      <c r="V5040" s="181">
        <v>12143.580932388284</v>
      </c>
      <c r="W5040" s="181">
        <v>12125.359803397765</v>
      </c>
      <c r="X5040" s="181">
        <v>12101.740986764347</v>
      </c>
      <c r="Y5040" s="181">
        <v>12071.863881074951</v>
      </c>
    </row>
    <row r="5041" spans="1:25" x14ac:dyDescent="0.25">
      <c r="A5041" s="178" t="s">
        <v>4109</v>
      </c>
      <c r="B5041" s="178" t="s">
        <v>3526</v>
      </c>
      <c r="C5041" s="178" t="s">
        <v>560</v>
      </c>
      <c r="D5041" s="178" t="s">
        <v>4320</v>
      </c>
      <c r="E5041" s="181">
        <v>3191.3789956037676</v>
      </c>
      <c r="F5041" s="181">
        <v>3233.7495571131435</v>
      </c>
      <c r="G5041" s="181">
        <v>3266.0512950578777</v>
      </c>
      <c r="H5041" s="181">
        <v>3291.4449084938328</v>
      </c>
      <c r="I5041" s="181">
        <v>3311.3350710612463</v>
      </c>
      <c r="J5041" s="182">
        <v>3326.7124116600289</v>
      </c>
      <c r="K5041" s="181">
        <v>3338.3062090571234</v>
      </c>
      <c r="L5041" s="181">
        <v>3346.6737955663016</v>
      </c>
      <c r="M5041" s="181">
        <v>3352.2148917166946</v>
      </c>
      <c r="N5041" s="181">
        <v>3355.2188296732897</v>
      </c>
      <c r="O5041" s="181">
        <v>3355.89669810648</v>
      </c>
      <c r="P5041" s="181">
        <v>3354.5493478073572</v>
      </c>
      <c r="Q5041" s="181">
        <v>3351.4231543850301</v>
      </c>
      <c r="R5041" s="181">
        <v>3346.5464153152075</v>
      </c>
      <c r="S5041" s="181">
        <v>3339.9819613855584</v>
      </c>
      <c r="T5041" s="181">
        <v>3331.6576288082897</v>
      </c>
      <c r="U5041" s="181">
        <v>3321.6799735839049</v>
      </c>
      <c r="V5041" s="181">
        <v>3310.2632923098149</v>
      </c>
      <c r="W5041" s="181">
        <v>3297.4335968282089</v>
      </c>
      <c r="X5041" s="181">
        <v>3283.1818249183489</v>
      </c>
      <c r="Y5041" s="181">
        <v>3267.2853741504769</v>
      </c>
    </row>
    <row r="5042" spans="1:25" x14ac:dyDescent="0.25">
      <c r="A5042" s="178" t="s">
        <v>4109</v>
      </c>
      <c r="B5042" s="178" t="s">
        <v>3526</v>
      </c>
      <c r="C5042" s="178" t="s">
        <v>240</v>
      </c>
      <c r="D5042" s="178" t="s">
        <v>241</v>
      </c>
      <c r="E5042" s="181">
        <v>5166.7045444094074</v>
      </c>
      <c r="F5042" s="181">
        <v>5358.7214091414598</v>
      </c>
      <c r="G5042" s="181">
        <v>5540.5933457200254</v>
      </c>
      <c r="H5042" s="181">
        <v>5716.8571537275229</v>
      </c>
      <c r="I5042" s="181">
        <v>5889.3912923371981</v>
      </c>
      <c r="J5042" s="182">
        <v>6059.5192245936105</v>
      </c>
      <c r="K5042" s="181">
        <v>6228.2183819094589</v>
      </c>
      <c r="L5042" s="181">
        <v>6396.2426937266482</v>
      </c>
      <c r="M5042" s="181">
        <v>6564.1186669854706</v>
      </c>
      <c r="N5042" s="181">
        <v>6732.208524953433</v>
      </c>
      <c r="O5042" s="181">
        <v>6900.7534290845133</v>
      </c>
      <c r="P5042" s="181">
        <v>7070.210755576577</v>
      </c>
      <c r="Q5042" s="181">
        <v>7240.968478811913</v>
      </c>
      <c r="R5042" s="181">
        <v>7412.9718119576355</v>
      </c>
      <c r="S5042" s="181">
        <v>7586.238916345008</v>
      </c>
      <c r="T5042" s="181">
        <v>7760.4757161092302</v>
      </c>
      <c r="U5042" s="181">
        <v>7935.7853408490164</v>
      </c>
      <c r="V5042" s="181">
        <v>8112.5470653750681</v>
      </c>
      <c r="W5042" s="181">
        <v>8290.707373067984</v>
      </c>
      <c r="X5042" s="181">
        <v>8470.1168472777281</v>
      </c>
      <c r="Y5042" s="181">
        <v>8650.04553586566</v>
      </c>
    </row>
    <row r="5043" spans="1:25" x14ac:dyDescent="0.25">
      <c r="A5043" s="178" t="s">
        <v>4109</v>
      </c>
      <c r="B5043" s="178" t="s">
        <v>3528</v>
      </c>
      <c r="C5043" s="178" t="s">
        <v>565</v>
      </c>
      <c r="D5043" s="178" t="s">
        <v>566</v>
      </c>
      <c r="E5043" s="181">
        <v>595.38044354932083</v>
      </c>
      <c r="F5043" s="181">
        <v>595.32664500791498</v>
      </c>
      <c r="G5043" s="181">
        <v>594.18762965380574</v>
      </c>
      <c r="H5043" s="181">
        <v>592.20187323715584</v>
      </c>
      <c r="I5043" s="181">
        <v>589.50799425981347</v>
      </c>
      <c r="J5043" s="182">
        <v>586.24728823141197</v>
      </c>
      <c r="K5043" s="181">
        <v>582.55074053067347</v>
      </c>
      <c r="L5043" s="181">
        <v>578.53634083959685</v>
      </c>
      <c r="M5043" s="181">
        <v>574.31148247984072</v>
      </c>
      <c r="N5043" s="181">
        <v>569.9738243504903</v>
      </c>
      <c r="O5043" s="181">
        <v>565.60458832776226</v>
      </c>
      <c r="P5043" s="181">
        <v>561.29496975191523</v>
      </c>
      <c r="Q5043" s="181">
        <v>557.13112940809367</v>
      </c>
      <c r="R5043" s="181">
        <v>553.16467010447218</v>
      </c>
      <c r="S5043" s="181">
        <v>549.44678212347003</v>
      </c>
      <c r="T5043" s="181">
        <v>545.94544346952114</v>
      </c>
      <c r="U5043" s="181">
        <v>542.64613264908178</v>
      </c>
      <c r="V5043" s="181">
        <v>539.59469907095695</v>
      </c>
      <c r="W5043" s="181">
        <v>536.80424454287765</v>
      </c>
      <c r="X5043" s="181">
        <v>534.26869253233463</v>
      </c>
      <c r="Y5043" s="181">
        <v>531.89359375443883</v>
      </c>
    </row>
    <row r="5044" spans="1:25" x14ac:dyDescent="0.25">
      <c r="A5044" s="178" t="s">
        <v>4109</v>
      </c>
      <c r="B5044" s="178" t="s">
        <v>3529</v>
      </c>
      <c r="C5044" s="178" t="s">
        <v>218</v>
      </c>
      <c r="D5044" s="178" t="s">
        <v>4321</v>
      </c>
      <c r="E5044" s="181">
        <v>11447.355170003397</v>
      </c>
      <c r="F5044" s="181">
        <v>11587.299824382642</v>
      </c>
      <c r="G5044" s="181">
        <v>11719.667055005182</v>
      </c>
      <c r="H5044" s="181">
        <v>11848.754447322717</v>
      </c>
      <c r="I5044" s="181">
        <v>11974.733967983688</v>
      </c>
      <c r="J5044" s="182">
        <v>12097.506626817785</v>
      </c>
      <c r="K5044" s="181">
        <v>12216.94657693097</v>
      </c>
      <c r="L5044" s="181">
        <v>12333.111238951782</v>
      </c>
      <c r="M5044" s="181">
        <v>12446.042149425837</v>
      </c>
      <c r="N5044" s="181">
        <v>12555.776722041341</v>
      </c>
      <c r="O5044" s="181">
        <v>12662.314418563958</v>
      </c>
      <c r="P5044" s="181">
        <v>12766.281434147091</v>
      </c>
      <c r="Q5044" s="181">
        <v>12868.294320524366</v>
      </c>
      <c r="R5044" s="181">
        <v>12968.325015280625</v>
      </c>
      <c r="S5044" s="181">
        <v>13066.653258265542</v>
      </c>
      <c r="T5044" s="181">
        <v>13163.420998102796</v>
      </c>
      <c r="U5044" s="181">
        <v>13258.164830890164</v>
      </c>
      <c r="V5044" s="181">
        <v>13350.4969588036</v>
      </c>
      <c r="W5044" s="181">
        <v>13440.522692367798</v>
      </c>
      <c r="X5044" s="181">
        <v>13528.341589144353</v>
      </c>
      <c r="Y5044" s="181">
        <v>13613.453161503305</v>
      </c>
    </row>
    <row r="5045" spans="1:25" x14ac:dyDescent="0.25">
      <c r="A5045" s="178" t="s">
        <v>4109</v>
      </c>
      <c r="B5045" s="178" t="s">
        <v>3529</v>
      </c>
      <c r="C5045" s="178" t="s">
        <v>240</v>
      </c>
      <c r="D5045" s="178" t="s">
        <v>241</v>
      </c>
      <c r="E5045" s="181">
        <v>334.20710364106117</v>
      </c>
      <c r="F5045" s="181">
        <v>338.16787535396588</v>
      </c>
      <c r="G5045" s="181">
        <v>341.90461549840279</v>
      </c>
      <c r="H5045" s="181">
        <v>345.54290028281986</v>
      </c>
      <c r="I5045" s="181">
        <v>349.08785041766902</v>
      </c>
      <c r="J5045" s="182">
        <v>352.53668310360808</v>
      </c>
      <c r="K5045" s="181">
        <v>355.88583737773041</v>
      </c>
      <c r="L5045" s="181">
        <v>359.13709431943937</v>
      </c>
      <c r="M5045" s="181">
        <v>362.29177008831113</v>
      </c>
      <c r="N5045" s="181">
        <v>365.35105901120431</v>
      </c>
      <c r="O5045" s="181">
        <v>368.31504980260235</v>
      </c>
      <c r="P5045" s="181">
        <v>371.20205449735079</v>
      </c>
      <c r="Q5045" s="181">
        <v>374.03007786127381</v>
      </c>
      <c r="R5045" s="181">
        <v>376.79836867864219</v>
      </c>
      <c r="S5045" s="181">
        <v>379.51511687061844</v>
      </c>
      <c r="T5045" s="181">
        <v>382.18449970176346</v>
      </c>
      <c r="U5045" s="181">
        <v>384.79311909725226</v>
      </c>
      <c r="V5045" s="181">
        <v>387.32979032495348</v>
      </c>
      <c r="W5045" s="181">
        <v>389.79764619117771</v>
      </c>
      <c r="X5045" s="181">
        <v>392.19964814885242</v>
      </c>
      <c r="Y5045" s="181">
        <v>394.52136386849912</v>
      </c>
    </row>
    <row r="5046" spans="1:25" x14ac:dyDescent="0.25">
      <c r="A5046" s="178" t="s">
        <v>4109</v>
      </c>
      <c r="B5046" s="178" t="s">
        <v>3531</v>
      </c>
      <c r="C5046" s="178" t="s">
        <v>218</v>
      </c>
      <c r="D5046" s="178" t="s">
        <v>4322</v>
      </c>
      <c r="E5046" s="181">
        <v>3240.4751480110754</v>
      </c>
      <c r="F5046" s="181">
        <v>3241.5054049166342</v>
      </c>
      <c r="G5046" s="181">
        <v>3238.5738184026836</v>
      </c>
      <c r="H5046" s="181">
        <v>3233.3429979852704</v>
      </c>
      <c r="I5046" s="181">
        <v>3226.1541705385093</v>
      </c>
      <c r="J5046" s="182">
        <v>3217.205384869892</v>
      </c>
      <c r="K5046" s="181">
        <v>3206.6418955859053</v>
      </c>
      <c r="L5046" s="181">
        <v>3194.6063315097185</v>
      </c>
      <c r="M5046" s="181">
        <v>3181.1975150673047</v>
      </c>
      <c r="N5046" s="181">
        <v>3166.5050189685608</v>
      </c>
      <c r="O5046" s="181">
        <v>3150.5994531382125</v>
      </c>
      <c r="P5046" s="181">
        <v>3133.6767664463068</v>
      </c>
      <c r="Q5046" s="181">
        <v>3115.9102172199655</v>
      </c>
      <c r="R5046" s="181">
        <v>3097.3015191278382</v>
      </c>
      <c r="S5046" s="181">
        <v>3077.9160156787566</v>
      </c>
      <c r="T5046" s="181">
        <v>3057.6866733867414</v>
      </c>
      <c r="U5046" s="181">
        <v>3036.5237845492456</v>
      </c>
      <c r="V5046" s="181">
        <v>3014.4654020694411</v>
      </c>
      <c r="W5046" s="181">
        <v>2991.5670302359949</v>
      </c>
      <c r="X5046" s="181">
        <v>2967.8696866156683</v>
      </c>
      <c r="Y5046" s="181">
        <v>2943.1990058614774</v>
      </c>
    </row>
    <row r="5047" spans="1:25" x14ac:dyDescent="0.25">
      <c r="A5047" s="178" t="s">
        <v>4109</v>
      </c>
      <c r="B5047" s="178" t="s">
        <v>3531</v>
      </c>
      <c r="C5047" s="178" t="s">
        <v>503</v>
      </c>
      <c r="D5047" s="178" t="s">
        <v>2631</v>
      </c>
      <c r="E5047" s="181">
        <v>3033.1822881194921</v>
      </c>
      <c r="F5047" s="181">
        <v>3096.3901050620316</v>
      </c>
      <c r="G5047" s="181">
        <v>3157.0526602886771</v>
      </c>
      <c r="H5047" s="181">
        <v>3216.6137034235239</v>
      </c>
      <c r="I5047" s="181">
        <v>3275.3020138438974</v>
      </c>
      <c r="J5047" s="182">
        <v>3333.2211305368587</v>
      </c>
      <c r="K5047" s="181">
        <v>3390.4309698645629</v>
      </c>
      <c r="L5047" s="181">
        <v>3446.9969307580059</v>
      </c>
      <c r="M5047" s="181">
        <v>3502.9447526001773</v>
      </c>
      <c r="N5047" s="181">
        <v>3558.2949037965677</v>
      </c>
      <c r="O5047" s="181">
        <v>3613.050699891216</v>
      </c>
      <c r="P5047" s="181">
        <v>3667.3652442830389</v>
      </c>
      <c r="Q5047" s="181">
        <v>3721.3798957242325</v>
      </c>
      <c r="R5047" s="181">
        <v>3775.0409059475724</v>
      </c>
      <c r="S5047" s="181">
        <v>3828.3712532530653</v>
      </c>
      <c r="T5047" s="181">
        <v>3881.2298793980704</v>
      </c>
      <c r="U5047" s="181">
        <v>3933.4368085946335</v>
      </c>
      <c r="V5047" s="181">
        <v>3984.9685538700446</v>
      </c>
      <c r="W5047" s="181">
        <v>4035.8260369581612</v>
      </c>
      <c r="X5047" s="181">
        <v>4085.9931310629117</v>
      </c>
      <c r="Y5047" s="181">
        <v>4135.1525615850442</v>
      </c>
    </row>
    <row r="5048" spans="1:25" x14ac:dyDescent="0.25">
      <c r="A5048" s="178" t="s">
        <v>4109</v>
      </c>
      <c r="B5048" s="178" t="s">
        <v>3531</v>
      </c>
      <c r="C5048" s="178" t="s">
        <v>240</v>
      </c>
      <c r="D5048" s="178" t="s">
        <v>241</v>
      </c>
      <c r="E5048" s="181">
        <v>3059.6019663409684</v>
      </c>
      <c r="F5048" s="181">
        <v>3125.6856412273883</v>
      </c>
      <c r="G5048" s="181">
        <v>3189.2947615231387</v>
      </c>
      <c r="H5048" s="181">
        <v>3251.8832718485883</v>
      </c>
      <c r="I5048" s="181">
        <v>3313.6802483211973</v>
      </c>
      <c r="J5048" s="182">
        <v>3374.7886505116298</v>
      </c>
      <c r="K5048" s="181">
        <v>3435.2675478237757</v>
      </c>
      <c r="L5048" s="181">
        <v>3495.1817471667373</v>
      </c>
      <c r="M5048" s="181">
        <v>3554.5560067558245</v>
      </c>
      <c r="N5048" s="181">
        <v>3613.409807891479</v>
      </c>
      <c r="O5048" s="181">
        <v>3671.7452602696562</v>
      </c>
      <c r="P5048" s="181">
        <v>3729.7168162049238</v>
      </c>
      <c r="Q5048" s="181">
        <v>3787.4674365647461</v>
      </c>
      <c r="R5048" s="181">
        <v>3844.941789516447</v>
      </c>
      <c r="S5048" s="181">
        <v>3902.1625847424252</v>
      </c>
      <c r="T5048" s="181">
        <v>3958.9852777646656</v>
      </c>
      <c r="U5048" s="181">
        <v>4015.2251678337329</v>
      </c>
      <c r="V5048" s="181">
        <v>4070.8568672173687</v>
      </c>
      <c r="W5048" s="181">
        <v>4125.879867963441</v>
      </c>
      <c r="X5048" s="181">
        <v>4180.2762208016129</v>
      </c>
      <c r="Y5048" s="181">
        <v>4233.7195990499076</v>
      </c>
    </row>
    <row r="5049" spans="1:25" x14ac:dyDescent="0.25">
      <c r="A5049" s="178" t="s">
        <v>4109</v>
      </c>
      <c r="B5049" s="178" t="s">
        <v>3532</v>
      </c>
      <c r="C5049" s="178" t="s">
        <v>218</v>
      </c>
      <c r="D5049" s="178" t="s">
        <v>4323</v>
      </c>
      <c r="E5049" s="181">
        <v>5768.875446521859</v>
      </c>
      <c r="F5049" s="181">
        <v>5870.7138880839202</v>
      </c>
      <c r="G5049" s="181">
        <v>5962.9160495692004</v>
      </c>
      <c r="H5049" s="181">
        <v>6049.6482650367388</v>
      </c>
      <c r="I5049" s="181">
        <v>6132.4579090143352</v>
      </c>
      <c r="J5049" s="182">
        <v>6212.3772396163795</v>
      </c>
      <c r="K5049" s="181">
        <v>6290.0884334937755</v>
      </c>
      <c r="L5049" s="181">
        <v>6366.1076764680283</v>
      </c>
      <c r="M5049" s="181">
        <v>6440.7475278648435</v>
      </c>
      <c r="N5049" s="181">
        <v>6514.2195764914559</v>
      </c>
      <c r="O5049" s="181">
        <v>6586.6331942925235</v>
      </c>
      <c r="P5049" s="181">
        <v>6658.3229517050249</v>
      </c>
      <c r="Q5049" s="181">
        <v>6729.5563377646022</v>
      </c>
      <c r="R5049" s="181">
        <v>6800.2416307590202</v>
      </c>
      <c r="S5049" s="181">
        <v>6870.442522334356</v>
      </c>
      <c r="T5049" s="181">
        <v>6940.3032930060508</v>
      </c>
      <c r="U5049" s="181">
        <v>7009.5125616769619</v>
      </c>
      <c r="V5049" s="181">
        <v>7077.6823296117082</v>
      </c>
      <c r="W5049" s="181">
        <v>7144.8517311817686</v>
      </c>
      <c r="X5049" s="181">
        <v>7211.0694262304851</v>
      </c>
      <c r="Y5049" s="181">
        <v>7276.2068919735657</v>
      </c>
    </row>
    <row r="5050" spans="1:25" x14ac:dyDescent="0.25">
      <c r="A5050" s="178" t="s">
        <v>4109</v>
      </c>
      <c r="B5050" s="178" t="s">
        <v>3532</v>
      </c>
      <c r="C5050" s="178" t="s">
        <v>560</v>
      </c>
      <c r="D5050" s="178" t="s">
        <v>4324</v>
      </c>
      <c r="E5050" s="181">
        <v>2228.3993809255935</v>
      </c>
      <c r="F5050" s="181">
        <v>2259.2264825329753</v>
      </c>
      <c r="G5050" s="181">
        <v>2286.0963905481171</v>
      </c>
      <c r="H5050" s="181">
        <v>2310.6435573954091</v>
      </c>
      <c r="I5050" s="181">
        <v>2333.4816771159872</v>
      </c>
      <c r="J5050" s="182">
        <v>2355.0201479344787</v>
      </c>
      <c r="K5050" s="181">
        <v>2375.530148218897</v>
      </c>
      <c r="L5050" s="181">
        <v>2395.2164366362595</v>
      </c>
      <c r="M5050" s="181">
        <v>2414.2044539248209</v>
      </c>
      <c r="N5050" s="181">
        <v>2432.5801174382696</v>
      </c>
      <c r="O5050" s="181">
        <v>2450.3900818929278</v>
      </c>
      <c r="P5050" s="181">
        <v>2467.7638138348138</v>
      </c>
      <c r="Q5050" s="181">
        <v>2484.8041106927212</v>
      </c>
      <c r="R5050" s="181">
        <v>2501.4801230158419</v>
      </c>
      <c r="S5050" s="181">
        <v>2517.8184429963485</v>
      </c>
      <c r="T5050" s="181">
        <v>2533.8747129568601</v>
      </c>
      <c r="U5050" s="181">
        <v>2549.5380286984673</v>
      </c>
      <c r="V5050" s="181">
        <v>2564.6714076475182</v>
      </c>
      <c r="W5050" s="181">
        <v>2579.2941481879425</v>
      </c>
      <c r="X5050" s="181">
        <v>2593.4287257548813</v>
      </c>
      <c r="Y5050" s="181">
        <v>2607.0338340461922</v>
      </c>
    </row>
    <row r="5051" spans="1:25" x14ac:dyDescent="0.25">
      <c r="A5051" s="178" t="s">
        <v>4109</v>
      </c>
      <c r="B5051" s="178" t="s">
        <v>3532</v>
      </c>
      <c r="C5051" s="178" t="s">
        <v>475</v>
      </c>
      <c r="D5051" s="178" t="s">
        <v>4325</v>
      </c>
      <c r="E5051" s="181">
        <v>2733.7467815180103</v>
      </c>
      <c r="F5051" s="181">
        <v>2748.9579244147649</v>
      </c>
      <c r="G5051" s="181">
        <v>2758.9633232336942</v>
      </c>
      <c r="H5051" s="181">
        <v>2765.8422842685627</v>
      </c>
      <c r="I5051" s="181">
        <v>2770.3964233172678</v>
      </c>
      <c r="J5051" s="182">
        <v>2773.161846973836</v>
      </c>
      <c r="K5051" s="181">
        <v>2774.4966376437656</v>
      </c>
      <c r="L5051" s="181">
        <v>2774.6709445374308</v>
      </c>
      <c r="M5051" s="181">
        <v>2773.8555214445805</v>
      </c>
      <c r="N5051" s="181">
        <v>2772.170958198069</v>
      </c>
      <c r="O5051" s="181">
        <v>2769.6899138207395</v>
      </c>
      <c r="P5051" s="181">
        <v>2766.5758523419222</v>
      </c>
      <c r="Q5051" s="181">
        <v>2762.9575593062796</v>
      </c>
      <c r="R5051" s="181">
        <v>2758.8124688045386</v>
      </c>
      <c r="S5051" s="181">
        <v>2754.18178101287</v>
      </c>
      <c r="T5051" s="181">
        <v>2749.1370758292669</v>
      </c>
      <c r="U5051" s="181">
        <v>2743.5685669333561</v>
      </c>
      <c r="V5051" s="181">
        <v>2737.3423789431704</v>
      </c>
      <c r="W5051" s="181">
        <v>2730.4946545407515</v>
      </c>
      <c r="X5051" s="181">
        <v>2723.0639555059715</v>
      </c>
      <c r="Y5051" s="181">
        <v>2715.0214112737731</v>
      </c>
    </row>
    <row r="5052" spans="1:25" x14ac:dyDescent="0.25">
      <c r="A5052" s="178" t="s">
        <v>4109</v>
      </c>
      <c r="B5052" s="178" t="s">
        <v>3532</v>
      </c>
      <c r="C5052" s="178" t="s">
        <v>240</v>
      </c>
      <c r="D5052" s="178" t="s">
        <v>241</v>
      </c>
      <c r="E5052" s="181">
        <v>204.98027092302823</v>
      </c>
      <c r="F5052" s="181">
        <v>206.83866373270422</v>
      </c>
      <c r="G5052" s="181">
        <v>208.31445685996991</v>
      </c>
      <c r="H5052" s="181">
        <v>209.56113797906454</v>
      </c>
      <c r="I5052" s="181">
        <v>210.63721640190803</v>
      </c>
      <c r="J5052" s="182">
        <v>211.58177604419032</v>
      </c>
      <c r="K5052" s="181">
        <v>212.42082799735968</v>
      </c>
      <c r="L5052" s="181">
        <v>213.17399963952215</v>
      </c>
      <c r="M5052" s="181">
        <v>213.853536571082</v>
      </c>
      <c r="N5052" s="181">
        <v>214.4679804236003</v>
      </c>
      <c r="O5052" s="181">
        <v>215.02227620857104</v>
      </c>
      <c r="P5052" s="181">
        <v>215.52851675648478</v>
      </c>
      <c r="Q5052" s="181">
        <v>215.99625678967305</v>
      </c>
      <c r="R5052" s="181">
        <v>216.42331447276865</v>
      </c>
      <c r="S5052" s="181">
        <v>216.81250017497399</v>
      </c>
      <c r="T5052" s="181">
        <v>217.16906628005552</v>
      </c>
      <c r="U5052" s="181">
        <v>217.48396415128113</v>
      </c>
      <c r="V5052" s="181">
        <v>217.74610530654283</v>
      </c>
      <c r="W5052" s="181">
        <v>217.95782130492449</v>
      </c>
      <c r="X5052" s="181">
        <v>218.12167381916038</v>
      </c>
      <c r="Y5052" s="181">
        <v>218.23484364186166</v>
      </c>
    </row>
    <row r="5053" spans="1:25" x14ac:dyDescent="0.25">
      <c r="A5053" s="178" t="s">
        <v>4109</v>
      </c>
      <c r="B5053" s="178" t="s">
        <v>3533</v>
      </c>
      <c r="C5053" s="178" t="s">
        <v>565</v>
      </c>
      <c r="D5053" s="178" t="s">
        <v>566</v>
      </c>
      <c r="E5053" s="181">
        <v>3602.1020925674829</v>
      </c>
      <c r="F5053" s="181">
        <v>3649.5634942024717</v>
      </c>
      <c r="G5053" s="181">
        <v>3692.7462407451353</v>
      </c>
      <c r="H5053" s="181">
        <v>3733.8324963492851</v>
      </c>
      <c r="I5053" s="181">
        <v>3773.2302219498024</v>
      </c>
      <c r="J5053" s="182">
        <v>3811.099502373223</v>
      </c>
      <c r="K5053" s="181">
        <v>3847.4619447488299</v>
      </c>
      <c r="L5053" s="181">
        <v>3882.2763359597252</v>
      </c>
      <c r="M5053" s="181">
        <v>3915.4449826956866</v>
      </c>
      <c r="N5053" s="181">
        <v>3946.8048785302753</v>
      </c>
      <c r="O5053" s="181">
        <v>3976.1956320904519</v>
      </c>
      <c r="P5053" s="181">
        <v>4003.6692502211881</v>
      </c>
      <c r="Q5053" s="181">
        <v>4029.2989102315132</v>
      </c>
      <c r="R5053" s="181">
        <v>4052.9954340448194</v>
      </c>
      <c r="S5053" s="181">
        <v>4074.7685081924033</v>
      </c>
      <c r="T5053" s="181">
        <v>4094.8262884313899</v>
      </c>
      <c r="U5053" s="181">
        <v>4113.3942159930466</v>
      </c>
      <c r="V5053" s="181">
        <v>4130.5672009869668</v>
      </c>
      <c r="W5053" s="181">
        <v>4146.4746550960735</v>
      </c>
      <c r="X5053" s="181">
        <v>4161.2537255375537</v>
      </c>
      <c r="Y5053" s="181">
        <v>4175.0789261621885</v>
      </c>
    </row>
    <row r="5054" spans="1:25" x14ac:dyDescent="0.25">
      <c r="A5054" s="178" t="s">
        <v>4109</v>
      </c>
      <c r="B5054" s="178" t="s">
        <v>3534</v>
      </c>
      <c r="C5054" s="178" t="s">
        <v>218</v>
      </c>
      <c r="D5054" s="178" t="s">
        <v>4326</v>
      </c>
      <c r="E5054" s="181">
        <v>89095.831337713316</v>
      </c>
      <c r="F5054" s="181">
        <v>90117.411529388293</v>
      </c>
      <c r="G5054" s="181">
        <v>91082.056417501459</v>
      </c>
      <c r="H5054" s="181">
        <v>92020.181845139508</v>
      </c>
      <c r="I5054" s="181">
        <v>92931.047936682764</v>
      </c>
      <c r="J5054" s="182">
        <v>93812.112481366566</v>
      </c>
      <c r="K5054" s="181">
        <v>94661.355175147997</v>
      </c>
      <c r="L5054" s="181">
        <v>95477.605590333958</v>
      </c>
      <c r="M5054" s="181">
        <v>96259.473922369696</v>
      </c>
      <c r="N5054" s="181">
        <v>97005.5238987302</v>
      </c>
      <c r="O5054" s="181">
        <v>97713.775308914075</v>
      </c>
      <c r="P5054" s="181">
        <v>98387.207249511892</v>
      </c>
      <c r="Q5054" s="181">
        <v>99028.697167243809</v>
      </c>
      <c r="R5054" s="181">
        <v>99635.812445659656</v>
      </c>
      <c r="S5054" s="181">
        <v>100207.54742401726</v>
      </c>
      <c r="T5054" s="181">
        <v>100742.82909689291</v>
      </c>
      <c r="U5054" s="181">
        <v>101244.83605388738</v>
      </c>
      <c r="V5054" s="181">
        <v>101717.15820508132</v>
      </c>
      <c r="W5054" s="181">
        <v>102159.53849405282</v>
      </c>
      <c r="X5054" s="181">
        <v>102571.11188924879</v>
      </c>
      <c r="Y5054" s="181">
        <v>102947.97335300066</v>
      </c>
    </row>
    <row r="5055" spans="1:25" x14ac:dyDescent="0.25">
      <c r="A5055" s="178" t="s">
        <v>4109</v>
      </c>
      <c r="B5055" s="178" t="s">
        <v>3534</v>
      </c>
      <c r="C5055" s="178" t="s">
        <v>276</v>
      </c>
      <c r="D5055" s="178" t="s">
        <v>4327</v>
      </c>
      <c r="E5055" s="181">
        <v>2672.9661676456531</v>
      </c>
      <c r="F5055" s="181">
        <v>2629.0127636098814</v>
      </c>
      <c r="G5055" s="181">
        <v>2583.8346711874251</v>
      </c>
      <c r="H5055" s="181">
        <v>2538.41654453723</v>
      </c>
      <c r="I5055" s="181">
        <v>2492.8063680586256</v>
      </c>
      <c r="J5055" s="182">
        <v>2447.0031868154956</v>
      </c>
      <c r="K5055" s="181">
        <v>2401.0225853774709</v>
      </c>
      <c r="L5055" s="181">
        <v>2354.9026330429006</v>
      </c>
      <c r="M5055" s="181">
        <v>2308.675150345477</v>
      </c>
      <c r="N5055" s="181">
        <v>2262.3704440783604</v>
      </c>
      <c r="O5055" s="181">
        <v>2216.006115378374</v>
      </c>
      <c r="P5055" s="181">
        <v>2169.7100615747145</v>
      </c>
      <c r="Q5055" s="181">
        <v>2123.5967090470904</v>
      </c>
      <c r="R5055" s="181">
        <v>2077.6593991547561</v>
      </c>
      <c r="S5055" s="181">
        <v>2031.9229140859829</v>
      </c>
      <c r="T5055" s="181">
        <v>1986.4097860631621</v>
      </c>
      <c r="U5055" s="181">
        <v>1941.223290466535</v>
      </c>
      <c r="V5055" s="181">
        <v>1896.4645914230473</v>
      </c>
      <c r="W5055" s="181">
        <v>1852.1550963132081</v>
      </c>
      <c r="X5055" s="181">
        <v>1808.3038227323452</v>
      </c>
      <c r="Y5055" s="181">
        <v>1764.8672611812028</v>
      </c>
    </row>
    <row r="5056" spans="1:25" x14ac:dyDescent="0.25">
      <c r="A5056" s="178" t="s">
        <v>4109</v>
      </c>
      <c r="B5056" s="178" t="s">
        <v>3534</v>
      </c>
      <c r="C5056" s="178" t="s">
        <v>462</v>
      </c>
      <c r="D5056" s="178" t="s">
        <v>4328</v>
      </c>
      <c r="E5056" s="181">
        <v>17862.347290956277</v>
      </c>
      <c r="F5056" s="181">
        <v>18178.687766147737</v>
      </c>
      <c r="G5056" s="181">
        <v>18486.69712050815</v>
      </c>
      <c r="H5056" s="181">
        <v>18792.400643351346</v>
      </c>
      <c r="I5056" s="181">
        <v>19095.57266704932</v>
      </c>
      <c r="J5056" s="182">
        <v>19395.610110428734</v>
      </c>
      <c r="K5056" s="181">
        <v>19692.004410600312</v>
      </c>
      <c r="L5056" s="181">
        <v>19984.413309397351</v>
      </c>
      <c r="M5056" s="181">
        <v>20272.440983893437</v>
      </c>
      <c r="N5056" s="181">
        <v>20555.673152715601</v>
      </c>
      <c r="O5056" s="181">
        <v>20833.570580137231</v>
      </c>
      <c r="P5056" s="181">
        <v>21106.645955889009</v>
      </c>
      <c r="Q5056" s="181">
        <v>21375.404144727941</v>
      </c>
      <c r="R5056" s="181">
        <v>21639.210555992122</v>
      </c>
      <c r="S5056" s="181">
        <v>21897.727967067</v>
      </c>
      <c r="T5056" s="181">
        <v>22150.597375726094</v>
      </c>
      <c r="U5056" s="181">
        <v>22398.392921931085</v>
      </c>
      <c r="V5056" s="181">
        <v>22641.795983724955</v>
      </c>
      <c r="W5056" s="181">
        <v>22880.644526007312</v>
      </c>
      <c r="X5056" s="181">
        <v>23114.636709366852</v>
      </c>
      <c r="Y5056" s="181">
        <v>23342.775177791089</v>
      </c>
    </row>
    <row r="5057" spans="1:25" x14ac:dyDescent="0.25">
      <c r="A5057" s="178" t="s">
        <v>4109</v>
      </c>
      <c r="B5057" s="178" t="s">
        <v>3534</v>
      </c>
      <c r="C5057" s="178" t="s">
        <v>583</v>
      </c>
      <c r="D5057" s="178" t="s">
        <v>4329</v>
      </c>
      <c r="E5057" s="181">
        <v>4492.4482574916701</v>
      </c>
      <c r="F5057" s="181">
        <v>4573.9286299386158</v>
      </c>
      <c r="G5057" s="181">
        <v>4653.3795605835894</v>
      </c>
      <c r="H5057" s="181">
        <v>4732.315743167148</v>
      </c>
      <c r="I5057" s="181">
        <v>4810.6796360261869</v>
      </c>
      <c r="J5057" s="182">
        <v>4888.3184810608936</v>
      </c>
      <c r="K5057" s="181">
        <v>4965.1030959138252</v>
      </c>
      <c r="L5057" s="181">
        <v>5040.9460314197186</v>
      </c>
      <c r="M5057" s="181">
        <v>5115.7461754231035</v>
      </c>
      <c r="N5057" s="181">
        <v>5189.3975870401491</v>
      </c>
      <c r="O5057" s="181">
        <v>5261.7625899092372</v>
      </c>
      <c r="P5057" s="181">
        <v>5332.9690653486205</v>
      </c>
      <c r="Q5057" s="181">
        <v>5403.1431328719236</v>
      </c>
      <c r="R5057" s="181">
        <v>5472.1229795869813</v>
      </c>
      <c r="S5057" s="181">
        <v>5539.8217519639211</v>
      </c>
      <c r="T5057" s="181">
        <v>5606.1469396426965</v>
      </c>
      <c r="U5057" s="181">
        <v>5671.2421485910318</v>
      </c>
      <c r="V5057" s="181">
        <v>5735.278391352821</v>
      </c>
      <c r="W5057" s="181">
        <v>5798.2132385904051</v>
      </c>
      <c r="X5057" s="181">
        <v>5859.9687479874492</v>
      </c>
      <c r="Y5057" s="181">
        <v>5920.2904477411075</v>
      </c>
    </row>
    <row r="5058" spans="1:25" x14ac:dyDescent="0.25">
      <c r="A5058" s="178" t="s">
        <v>4109</v>
      </c>
      <c r="B5058" s="178" t="s">
        <v>3534</v>
      </c>
      <c r="C5058" s="178" t="s">
        <v>590</v>
      </c>
      <c r="D5058" s="178" t="s">
        <v>4330</v>
      </c>
      <c r="E5058" s="181">
        <v>7053.9141299378462</v>
      </c>
      <c r="F5058" s="181">
        <v>7120.6377571661442</v>
      </c>
      <c r="G5058" s="181">
        <v>7182.5789974281743</v>
      </c>
      <c r="H5058" s="181">
        <v>7242.1592590518667</v>
      </c>
      <c r="I5058" s="181">
        <v>7299.3336949747081</v>
      </c>
      <c r="J5058" s="182">
        <v>7353.9165830457596</v>
      </c>
      <c r="K5058" s="181">
        <v>7405.7645610480804</v>
      </c>
      <c r="L5058" s="181">
        <v>7454.8018214936637</v>
      </c>
      <c r="M5058" s="181">
        <v>7500.9361266117858</v>
      </c>
      <c r="N5058" s="181">
        <v>7544.0724215913378</v>
      </c>
      <c r="O5058" s="181">
        <v>7584.0742551419298</v>
      </c>
      <c r="P5058" s="181">
        <v>7621.1904820918426</v>
      </c>
      <c r="Q5058" s="181">
        <v>7655.6601964049823</v>
      </c>
      <c r="R5058" s="181">
        <v>7687.3109680476182</v>
      </c>
      <c r="S5058" s="181">
        <v>7716.0816738181893</v>
      </c>
      <c r="T5058" s="181">
        <v>7741.9065657259243</v>
      </c>
      <c r="U5058" s="181">
        <v>7765.0465637297493</v>
      </c>
      <c r="V5058" s="181">
        <v>7785.7920693783344</v>
      </c>
      <c r="W5058" s="181">
        <v>7804.1373656344185</v>
      </c>
      <c r="X5058" s="181">
        <v>7820.0304844822676</v>
      </c>
      <c r="Y5058" s="181">
        <v>7833.1886158632624</v>
      </c>
    </row>
    <row r="5059" spans="1:25" x14ac:dyDescent="0.25">
      <c r="A5059" s="178" t="s">
        <v>4109</v>
      </c>
      <c r="B5059" s="178" t="s">
        <v>3534</v>
      </c>
      <c r="C5059" s="178" t="s">
        <v>240</v>
      </c>
      <c r="D5059" s="178" t="s">
        <v>241</v>
      </c>
      <c r="E5059" s="181">
        <v>924.43881110839436</v>
      </c>
      <c r="F5059" s="181">
        <v>936.9280422222688</v>
      </c>
      <c r="G5059" s="181">
        <v>948.87083682108937</v>
      </c>
      <c r="H5059" s="181">
        <v>960.58124201001351</v>
      </c>
      <c r="I5059" s="181">
        <v>972.04997133250083</v>
      </c>
      <c r="J5059" s="182">
        <v>983.2487789877963</v>
      </c>
      <c r="K5059" s="181">
        <v>994.15467833026628</v>
      </c>
      <c r="L5059" s="181">
        <v>1004.7534475115986</v>
      </c>
      <c r="M5059" s="181">
        <v>1015.0284439891104</v>
      </c>
      <c r="N5059" s="181">
        <v>1024.9624075815721</v>
      </c>
      <c r="O5059" s="181">
        <v>1034.5321879814319</v>
      </c>
      <c r="P5059" s="181">
        <v>1043.7670685687326</v>
      </c>
      <c r="Q5059" s="181">
        <v>1052.6954981037363</v>
      </c>
      <c r="R5059" s="181">
        <v>1061.2896026729532</v>
      </c>
      <c r="S5059" s="181">
        <v>1069.5365210497343</v>
      </c>
      <c r="T5059" s="181">
        <v>1077.4225762791543</v>
      </c>
      <c r="U5059" s="181">
        <v>1084.9795513922049</v>
      </c>
      <c r="V5059" s="181">
        <v>1092.2439122065243</v>
      </c>
      <c r="W5059" s="181">
        <v>1099.2110352123557</v>
      </c>
      <c r="X5059" s="181">
        <v>1105.8697120485415</v>
      </c>
      <c r="Y5059" s="181">
        <v>1112.1758092204434</v>
      </c>
    </row>
    <row r="5060" spans="1:25" x14ac:dyDescent="0.25">
      <c r="A5060" s="178" t="s">
        <v>4109</v>
      </c>
      <c r="B5060" s="178" t="s">
        <v>3535</v>
      </c>
      <c r="C5060" s="178" t="s">
        <v>565</v>
      </c>
      <c r="D5060" s="178" t="s">
        <v>566</v>
      </c>
      <c r="E5060" s="181">
        <v>3450.0959596551961</v>
      </c>
      <c r="F5060" s="181">
        <v>3481.6431785381997</v>
      </c>
      <c r="G5060" s="181">
        <v>3508.329960851448</v>
      </c>
      <c r="H5060" s="181">
        <v>3532.5469022976185</v>
      </c>
      <c r="I5060" s="181">
        <v>3555.0025793576601</v>
      </c>
      <c r="J5060" s="182">
        <v>3576.1627168342097</v>
      </c>
      <c r="K5060" s="181">
        <v>3596.3384335890537</v>
      </c>
      <c r="L5060" s="181">
        <v>3615.7156089554878</v>
      </c>
      <c r="M5060" s="181">
        <v>3634.4249329361141</v>
      </c>
      <c r="N5060" s="181">
        <v>3652.5223237421906</v>
      </c>
      <c r="O5060" s="181">
        <v>3670.077295700205</v>
      </c>
      <c r="P5060" s="181">
        <v>3687.2616046098674</v>
      </c>
      <c r="Q5060" s="181">
        <v>3704.2222095411612</v>
      </c>
      <c r="R5060" s="181">
        <v>3720.9283721079282</v>
      </c>
      <c r="S5060" s="181">
        <v>3737.4471009820973</v>
      </c>
      <c r="T5060" s="181">
        <v>3753.6316261535999</v>
      </c>
      <c r="U5060" s="181">
        <v>3769.3731625193241</v>
      </c>
      <c r="V5060" s="181">
        <v>3784.792753553756</v>
      </c>
      <c r="W5060" s="181">
        <v>3799.9426379244887</v>
      </c>
      <c r="X5060" s="181">
        <v>3814.8583750148109</v>
      </c>
      <c r="Y5060" s="181">
        <v>3829.2121919086103</v>
      </c>
    </row>
    <row r="5061" spans="1:25" x14ac:dyDescent="0.25">
      <c r="A5061" s="178" t="s">
        <v>4109</v>
      </c>
      <c r="B5061" s="178" t="s">
        <v>3537</v>
      </c>
      <c r="C5061" s="178" t="s">
        <v>218</v>
      </c>
      <c r="D5061" s="178" t="s">
        <v>4331</v>
      </c>
      <c r="E5061" s="181">
        <v>17517.857394637409</v>
      </c>
      <c r="F5061" s="181">
        <v>17728.849695438803</v>
      </c>
      <c r="G5061" s="181">
        <v>17926.462036393095</v>
      </c>
      <c r="H5061" s="181">
        <v>18117.630514901612</v>
      </c>
      <c r="I5061" s="181">
        <v>18302.535289562904</v>
      </c>
      <c r="J5061" s="182">
        <v>18480.921403525164</v>
      </c>
      <c r="K5061" s="181">
        <v>18652.486802455634</v>
      </c>
      <c r="L5061" s="181">
        <v>18817.131819434482</v>
      </c>
      <c r="M5061" s="181">
        <v>18974.674196610802</v>
      </c>
      <c r="N5061" s="181">
        <v>19124.865365624697</v>
      </c>
      <c r="O5061" s="181">
        <v>19267.384193781098</v>
      </c>
      <c r="P5061" s="181">
        <v>19402.926318902391</v>
      </c>
      <c r="Q5061" s="181">
        <v>19532.198517088262</v>
      </c>
      <c r="R5061" s="181">
        <v>19654.873622809504</v>
      </c>
      <c r="S5061" s="181">
        <v>19770.93488029579</v>
      </c>
      <c r="T5061" s="181">
        <v>19880.429274437127</v>
      </c>
      <c r="U5061" s="181">
        <v>19983.224040888526</v>
      </c>
      <c r="V5061" s="181">
        <v>20079.170922102116</v>
      </c>
      <c r="W5061" s="181">
        <v>20168.366530627911</v>
      </c>
      <c r="X5061" s="181">
        <v>20250.808461612036</v>
      </c>
      <c r="Y5061" s="181">
        <v>20325.902989105354</v>
      </c>
    </row>
    <row r="5062" spans="1:25" x14ac:dyDescent="0.25">
      <c r="A5062" s="178" t="s">
        <v>4109</v>
      </c>
      <c r="B5062" s="178" t="s">
        <v>3537</v>
      </c>
      <c r="C5062" s="178" t="s">
        <v>475</v>
      </c>
      <c r="D5062" s="178" t="s">
        <v>4332</v>
      </c>
      <c r="E5062" s="181">
        <v>5605.5520041694408</v>
      </c>
      <c r="F5062" s="181">
        <v>5640.2961119665415</v>
      </c>
      <c r="G5062" s="181">
        <v>5670.2196109146598</v>
      </c>
      <c r="H5062" s="181">
        <v>5697.582728376854</v>
      </c>
      <c r="I5062" s="181">
        <v>5722.482081428584</v>
      </c>
      <c r="J5062" s="182">
        <v>5744.8772803399643</v>
      </c>
      <c r="K5062" s="181">
        <v>5764.7147786464066</v>
      </c>
      <c r="L5062" s="181">
        <v>5782.004931281117</v>
      </c>
      <c r="M5062" s="181">
        <v>5796.7331109714432</v>
      </c>
      <c r="N5062" s="181">
        <v>5808.8653760350908</v>
      </c>
      <c r="O5062" s="181">
        <v>5818.3471493649722</v>
      </c>
      <c r="P5062" s="181">
        <v>5825.4308866551637</v>
      </c>
      <c r="Q5062" s="181">
        <v>5830.3670498312977</v>
      </c>
      <c r="R5062" s="181">
        <v>5833.0939308079705</v>
      </c>
      <c r="S5062" s="181">
        <v>5833.6432554096555</v>
      </c>
      <c r="T5062" s="181">
        <v>5832.0651472062946</v>
      </c>
      <c r="U5062" s="181">
        <v>5828.3565728657568</v>
      </c>
      <c r="V5062" s="181">
        <v>5822.5104954992466</v>
      </c>
      <c r="W5062" s="181">
        <v>5814.5910587680328</v>
      </c>
      <c r="X5062" s="181">
        <v>5804.6329664594232</v>
      </c>
      <c r="Y5062" s="181">
        <v>5792.5020181684713</v>
      </c>
    </row>
    <row r="5063" spans="1:25" x14ac:dyDescent="0.25">
      <c r="A5063" s="178" t="s">
        <v>4109</v>
      </c>
      <c r="B5063" s="178" t="s">
        <v>3537</v>
      </c>
      <c r="C5063" s="178" t="s">
        <v>240</v>
      </c>
      <c r="D5063" s="178" t="s">
        <v>241</v>
      </c>
      <c r="E5063" s="181">
        <v>4906.3801484719852</v>
      </c>
      <c r="F5063" s="181">
        <v>5019.5448366086111</v>
      </c>
      <c r="G5063" s="181">
        <v>5131.9823622758668</v>
      </c>
      <c r="H5063" s="181">
        <v>5245.6920976945048</v>
      </c>
      <c r="I5063" s="181">
        <v>5360.7838087643531</v>
      </c>
      <c r="J5063" s="182">
        <v>5477.2410318023194</v>
      </c>
      <c r="K5063" s="181">
        <v>5595.0298018729627</v>
      </c>
      <c r="L5063" s="181">
        <v>5714.1731802193462</v>
      </c>
      <c r="M5063" s="181">
        <v>5834.6670572792327</v>
      </c>
      <c r="N5063" s="181">
        <v>5956.4833744788502</v>
      </c>
      <c r="O5063" s="181">
        <v>6079.5664597242776</v>
      </c>
      <c r="P5063" s="181">
        <v>6204.1793695880478</v>
      </c>
      <c r="Q5063" s="181">
        <v>6330.5995226989417</v>
      </c>
      <c r="R5063" s="181">
        <v>6458.7763618243698</v>
      </c>
      <c r="S5063" s="181">
        <v>6588.75625439548</v>
      </c>
      <c r="T5063" s="181">
        <v>6720.6059452507616</v>
      </c>
      <c r="U5063" s="181">
        <v>6854.3304581340035</v>
      </c>
      <c r="V5063" s="181">
        <v>6989.9256135440482</v>
      </c>
      <c r="W5063" s="181">
        <v>7127.4692621648455</v>
      </c>
      <c r="X5063" s="181">
        <v>7267.004136111831</v>
      </c>
      <c r="Y5063" s="181">
        <v>7408.355615568079</v>
      </c>
    </row>
    <row r="5064" spans="1:25" x14ac:dyDescent="0.25">
      <c r="A5064" s="178" t="s">
        <v>4109</v>
      </c>
      <c r="B5064" s="178" t="s">
        <v>3538</v>
      </c>
      <c r="C5064" s="178" t="s">
        <v>218</v>
      </c>
      <c r="D5064" s="178" t="s">
        <v>4333</v>
      </c>
      <c r="E5064" s="181">
        <v>2811.0309771760935</v>
      </c>
      <c r="F5064" s="181">
        <v>2894.8253770335814</v>
      </c>
      <c r="G5064" s="181">
        <v>2967.2973816850113</v>
      </c>
      <c r="H5064" s="181">
        <v>3031.6094412594834</v>
      </c>
      <c r="I5064" s="181">
        <v>3089.3720095440362</v>
      </c>
      <c r="J5064" s="182">
        <v>3141.7670172662365</v>
      </c>
      <c r="K5064" s="181">
        <v>3189.6689902870007</v>
      </c>
      <c r="L5064" s="181">
        <v>3233.7596282313093</v>
      </c>
      <c r="M5064" s="181">
        <v>3274.5287999801903</v>
      </c>
      <c r="N5064" s="181">
        <v>3312.3304151783404</v>
      </c>
      <c r="O5064" s="181">
        <v>3347.3955319902102</v>
      </c>
      <c r="P5064" s="181">
        <v>3380.0394992153833</v>
      </c>
      <c r="Q5064" s="181">
        <v>3410.508877380882</v>
      </c>
      <c r="R5064" s="181">
        <v>3438.8230083125618</v>
      </c>
      <c r="S5064" s="181">
        <v>3465.0394988961434</v>
      </c>
      <c r="T5064" s="181">
        <v>3489.2479661518951</v>
      </c>
      <c r="U5064" s="181">
        <v>3511.4327934380394</v>
      </c>
      <c r="V5064" s="181">
        <v>3531.5263154775225</v>
      </c>
      <c r="W5064" s="181">
        <v>3549.5473073063476</v>
      </c>
      <c r="X5064" s="181">
        <v>3565.5052599047808</v>
      </c>
      <c r="Y5064" s="181">
        <v>3579.3371237272258</v>
      </c>
    </row>
    <row r="5065" spans="1:25" x14ac:dyDescent="0.25">
      <c r="A5065" s="178" t="s">
        <v>4109</v>
      </c>
      <c r="B5065" s="178" t="s">
        <v>3538</v>
      </c>
      <c r="C5065" s="178" t="s">
        <v>506</v>
      </c>
      <c r="D5065" s="178" t="s">
        <v>4334</v>
      </c>
      <c r="E5065" s="181">
        <v>2560.1911464815512</v>
      </c>
      <c r="F5065" s="181">
        <v>2631.7534083283554</v>
      </c>
      <c r="G5065" s="181">
        <v>2692.7743345379768</v>
      </c>
      <c r="H5065" s="181">
        <v>2746.1749408726328</v>
      </c>
      <c r="I5065" s="181">
        <v>2793.4520393097455</v>
      </c>
      <c r="J5065" s="182">
        <v>2835.7050137900851</v>
      </c>
      <c r="K5065" s="181">
        <v>2873.7484777442869</v>
      </c>
      <c r="L5065" s="181">
        <v>2908.2178505725296</v>
      </c>
      <c r="M5065" s="181">
        <v>2939.5718409437436</v>
      </c>
      <c r="N5065" s="181">
        <v>2968.1440856856948</v>
      </c>
      <c r="O5065" s="181">
        <v>2994.1559874175991</v>
      </c>
      <c r="P5065" s="181">
        <v>3017.902664871232</v>
      </c>
      <c r="Q5065" s="181">
        <v>3039.6158495654345</v>
      </c>
      <c r="R5065" s="181">
        <v>3059.3235014744246</v>
      </c>
      <c r="S5065" s="181">
        <v>3077.087398802912</v>
      </c>
      <c r="T5065" s="181">
        <v>3092.9972876515981</v>
      </c>
      <c r="U5065" s="181">
        <v>3107.0491894030692</v>
      </c>
      <c r="V5065" s="181">
        <v>3119.1932183188419</v>
      </c>
      <c r="W5065" s="181">
        <v>3129.4560944252808</v>
      </c>
      <c r="X5065" s="181">
        <v>3137.856211344566</v>
      </c>
      <c r="Y5065" s="181">
        <v>3144.3481415679676</v>
      </c>
    </row>
    <row r="5066" spans="1:25" x14ac:dyDescent="0.25">
      <c r="A5066" s="178" t="s">
        <v>4109</v>
      </c>
      <c r="B5066" s="178" t="s">
        <v>3538</v>
      </c>
      <c r="C5066" s="178" t="s">
        <v>755</v>
      </c>
      <c r="D5066" s="178" t="s">
        <v>4335</v>
      </c>
      <c r="E5066" s="181">
        <v>4599.4072599821275</v>
      </c>
      <c r="F5066" s="181">
        <v>4825.2468739365931</v>
      </c>
      <c r="G5066" s="181">
        <v>5038.7077810941919</v>
      </c>
      <c r="H5066" s="181">
        <v>5244.3574102547527</v>
      </c>
      <c r="I5066" s="181">
        <v>5444.4018176568261</v>
      </c>
      <c r="J5066" s="182">
        <v>5640.4645101917731</v>
      </c>
      <c r="K5066" s="181">
        <v>5833.7450195860883</v>
      </c>
      <c r="L5066" s="181">
        <v>6025.1864908302859</v>
      </c>
      <c r="M5066" s="181">
        <v>6215.448972638791</v>
      </c>
      <c r="N5066" s="181">
        <v>6404.9873356818762</v>
      </c>
      <c r="O5066" s="181">
        <v>6594.0553307428499</v>
      </c>
      <c r="P5066" s="181">
        <v>6783.1006661485462</v>
      </c>
      <c r="Q5066" s="181">
        <v>6972.469178943812</v>
      </c>
      <c r="R5066" s="181">
        <v>7162.0636234920676</v>
      </c>
      <c r="S5066" s="181">
        <v>7351.864134059736</v>
      </c>
      <c r="T5066" s="181">
        <v>7541.9222145846561</v>
      </c>
      <c r="U5066" s="181">
        <v>7732.0652010328158</v>
      </c>
      <c r="V5066" s="181">
        <v>7921.9943011137384</v>
      </c>
      <c r="W5066" s="181">
        <v>8111.5897835764272</v>
      </c>
      <c r="X5066" s="181">
        <v>8300.7058533478848</v>
      </c>
      <c r="Y5066" s="181">
        <v>8489.0184928652507</v>
      </c>
    </row>
    <row r="5067" spans="1:25" x14ac:dyDescent="0.25">
      <c r="A5067" s="178" t="s">
        <v>4109</v>
      </c>
      <c r="B5067" s="178" t="s">
        <v>3538</v>
      </c>
      <c r="C5067" s="178" t="s">
        <v>508</v>
      </c>
      <c r="D5067" s="178" t="s">
        <v>4336</v>
      </c>
      <c r="E5067" s="181">
        <v>2586.5953391862395</v>
      </c>
      <c r="F5067" s="181">
        <v>2645.3922686940141</v>
      </c>
      <c r="G5067" s="181">
        <v>2692.9831238399697</v>
      </c>
      <c r="H5067" s="181">
        <v>2732.4401553024495</v>
      </c>
      <c r="I5067" s="181">
        <v>2765.365020860821</v>
      </c>
      <c r="J5067" s="182">
        <v>2792.9366398219749</v>
      </c>
      <c r="K5067" s="181">
        <v>2816.0319198440407</v>
      </c>
      <c r="L5067" s="181">
        <v>2835.3360608854182</v>
      </c>
      <c r="M5067" s="181">
        <v>2851.3496127001467</v>
      </c>
      <c r="N5067" s="181">
        <v>2864.4428273932363</v>
      </c>
      <c r="O5067" s="181">
        <v>2874.8711700175213</v>
      </c>
      <c r="P5067" s="181">
        <v>2882.955777552198</v>
      </c>
      <c r="Q5067" s="181">
        <v>2888.9514216451212</v>
      </c>
      <c r="R5067" s="181">
        <v>2892.9153661282467</v>
      </c>
      <c r="S5067" s="181">
        <v>2894.9358450050427</v>
      </c>
      <c r="T5067" s="181">
        <v>2895.1257878952147</v>
      </c>
      <c r="U5067" s="181">
        <v>2893.5088438567545</v>
      </c>
      <c r="V5067" s="181">
        <v>2890.0659269175426</v>
      </c>
      <c r="W5067" s="181">
        <v>2884.8492344638703</v>
      </c>
      <c r="X5067" s="181">
        <v>2877.9025484142139</v>
      </c>
      <c r="Y5067" s="181">
        <v>2869.2107990198083</v>
      </c>
    </row>
    <row r="5068" spans="1:25" x14ac:dyDescent="0.25">
      <c r="A5068" s="178" t="s">
        <v>4109</v>
      </c>
      <c r="B5068" s="178" t="s">
        <v>3538</v>
      </c>
      <c r="C5068" s="178" t="s">
        <v>244</v>
      </c>
      <c r="D5068" s="178" t="s">
        <v>4337</v>
      </c>
      <c r="E5068" s="181">
        <v>8678.8550328565379</v>
      </c>
      <c r="F5068" s="181">
        <v>8755.9590266591531</v>
      </c>
      <c r="G5068" s="181">
        <v>8792.7954400642811</v>
      </c>
      <c r="H5068" s="181">
        <v>8800.8312539423041</v>
      </c>
      <c r="I5068" s="181">
        <v>8786.2831979172479</v>
      </c>
      <c r="J5068" s="182">
        <v>8753.7373695196511</v>
      </c>
      <c r="K5068" s="181">
        <v>8706.622196046681</v>
      </c>
      <c r="L5068" s="181">
        <v>8647.6153748500947</v>
      </c>
      <c r="M5068" s="181">
        <v>8578.7100896455231</v>
      </c>
      <c r="N5068" s="181">
        <v>8501.418118450385</v>
      </c>
      <c r="O5068" s="181">
        <v>8416.8444796092663</v>
      </c>
      <c r="P5068" s="181">
        <v>8326.2336303301545</v>
      </c>
      <c r="Q5068" s="181">
        <v>8230.5820448281083</v>
      </c>
      <c r="R5068" s="181">
        <v>8130.2843462370038</v>
      </c>
      <c r="S5068" s="181">
        <v>8025.8058072601916</v>
      </c>
      <c r="T5068" s="181">
        <v>7917.6598206563503</v>
      </c>
      <c r="U5068" s="181">
        <v>7806.0964318319266</v>
      </c>
      <c r="V5068" s="181">
        <v>7691.2432127280654</v>
      </c>
      <c r="W5068" s="181">
        <v>7573.4125247518632</v>
      </c>
      <c r="X5068" s="181">
        <v>7452.8824790162816</v>
      </c>
      <c r="Y5068" s="181">
        <v>7329.7699333910386</v>
      </c>
    </row>
    <row r="5069" spans="1:25" x14ac:dyDescent="0.25">
      <c r="A5069" s="178" t="s">
        <v>4109</v>
      </c>
      <c r="B5069" s="178" t="s">
        <v>3538</v>
      </c>
      <c r="C5069" s="178" t="s">
        <v>462</v>
      </c>
      <c r="D5069" s="178" t="s">
        <v>4338</v>
      </c>
      <c r="E5069" s="181">
        <v>3456.9181525677104</v>
      </c>
      <c r="F5069" s="181">
        <v>3626.659385930704</v>
      </c>
      <c r="G5069" s="181">
        <v>3787.0967734256174</v>
      </c>
      <c r="H5069" s="181">
        <v>3941.663198168947</v>
      </c>
      <c r="I5069" s="181">
        <v>4092.0167337831331</v>
      </c>
      <c r="J5069" s="182">
        <v>4239.3776093382103</v>
      </c>
      <c r="K5069" s="181">
        <v>4384.6473938332938</v>
      </c>
      <c r="L5069" s="181">
        <v>4528.5349557929385</v>
      </c>
      <c r="M5069" s="181">
        <v>4671.5363883555647</v>
      </c>
      <c r="N5069" s="181">
        <v>4813.9935726785152</v>
      </c>
      <c r="O5069" s="181">
        <v>4956.0972280522237</v>
      </c>
      <c r="P5069" s="181">
        <v>5098.1838524110144</v>
      </c>
      <c r="Q5069" s="181">
        <v>5240.5133771526907</v>
      </c>
      <c r="R5069" s="181">
        <v>5383.0127123795019</v>
      </c>
      <c r="S5069" s="181">
        <v>5525.6669269903014</v>
      </c>
      <c r="T5069" s="181">
        <v>5668.5147313857069</v>
      </c>
      <c r="U5069" s="181">
        <v>5811.426351140507</v>
      </c>
      <c r="V5069" s="181">
        <v>5954.1772137316793</v>
      </c>
      <c r="W5069" s="181">
        <v>6096.6773290558031</v>
      </c>
      <c r="X5069" s="181">
        <v>6238.8171174201234</v>
      </c>
      <c r="Y5069" s="181">
        <v>6380.3530469668376</v>
      </c>
    </row>
    <row r="5070" spans="1:25" x14ac:dyDescent="0.25">
      <c r="A5070" s="178" t="s">
        <v>4109</v>
      </c>
      <c r="B5070" s="178" t="s">
        <v>3538</v>
      </c>
      <c r="C5070" s="178" t="s">
        <v>240</v>
      </c>
      <c r="D5070" s="178" t="s">
        <v>241</v>
      </c>
      <c r="E5070" s="181">
        <v>4167.8002638477919</v>
      </c>
      <c r="F5070" s="181">
        <v>4266.7516089559276</v>
      </c>
      <c r="G5070" s="181">
        <v>4349.690882276549</v>
      </c>
      <c r="H5070" s="181">
        <v>4421.6323428667656</v>
      </c>
      <c r="I5070" s="181">
        <v>4485.2052797321176</v>
      </c>
      <c r="J5070" s="182">
        <v>4542.3470339582418</v>
      </c>
      <c r="K5070" s="181">
        <v>4594.5002047669768</v>
      </c>
      <c r="L5070" s="181">
        <v>4642.7926048733916</v>
      </c>
      <c r="M5070" s="181">
        <v>4688.0486541953187</v>
      </c>
      <c r="N5070" s="181">
        <v>4730.8771480534288</v>
      </c>
      <c r="O5070" s="181">
        <v>4771.6952070265879</v>
      </c>
      <c r="P5070" s="181">
        <v>4811.0268807695593</v>
      </c>
      <c r="Q5070" s="181">
        <v>4849.286493378273</v>
      </c>
      <c r="R5070" s="181">
        <v>4886.5559464790531</v>
      </c>
      <c r="S5070" s="181">
        <v>4922.9638516814011</v>
      </c>
      <c r="T5070" s="181">
        <v>4958.6769421723156</v>
      </c>
      <c r="U5070" s="181">
        <v>4993.7055086976961</v>
      </c>
      <c r="V5070" s="181">
        <v>5027.9789119013967</v>
      </c>
      <c r="W5070" s="181">
        <v>5061.5424638076856</v>
      </c>
      <c r="X5070" s="181">
        <v>5094.4215373562147</v>
      </c>
      <c r="Y5070" s="181">
        <v>5126.5309823591069</v>
      </c>
    </row>
    <row r="5071" spans="1:25" x14ac:dyDescent="0.25">
      <c r="A5071" s="178" t="s">
        <v>4109</v>
      </c>
      <c r="B5071" s="178" t="s">
        <v>3540</v>
      </c>
      <c r="C5071" s="178" t="s">
        <v>218</v>
      </c>
      <c r="D5071" s="178" t="s">
        <v>4339</v>
      </c>
      <c r="E5071" s="181">
        <v>12345.532867656277</v>
      </c>
      <c r="F5071" s="181">
        <v>12487.111080939601</v>
      </c>
      <c r="G5071" s="181">
        <v>12612.208503175667</v>
      </c>
      <c r="H5071" s="181">
        <v>12726.666060172796</v>
      </c>
      <c r="I5071" s="181">
        <v>12831.230820804094</v>
      </c>
      <c r="J5071" s="182">
        <v>12926.140881229676</v>
      </c>
      <c r="K5071" s="181">
        <v>13011.48334949144</v>
      </c>
      <c r="L5071" s="181">
        <v>13087.439186613447</v>
      </c>
      <c r="M5071" s="181">
        <v>13154.088791370825</v>
      </c>
      <c r="N5071" s="181">
        <v>13211.384235703812</v>
      </c>
      <c r="O5071" s="181">
        <v>13259.205524260715</v>
      </c>
      <c r="P5071" s="181">
        <v>13298.143620253568</v>
      </c>
      <c r="Q5071" s="181">
        <v>13328.811176569714</v>
      </c>
      <c r="R5071" s="181">
        <v>13351.129421935851</v>
      </c>
      <c r="S5071" s="181">
        <v>13365.266021890386</v>
      </c>
      <c r="T5071" s="181">
        <v>13371.279193048842</v>
      </c>
      <c r="U5071" s="181">
        <v>13369.074902215416</v>
      </c>
      <c r="V5071" s="181">
        <v>13358.712364467272</v>
      </c>
      <c r="W5071" s="181">
        <v>13340.451823646097</v>
      </c>
      <c r="X5071" s="181">
        <v>13314.490015251708</v>
      </c>
      <c r="Y5071" s="181">
        <v>13280.488329833644</v>
      </c>
    </row>
    <row r="5072" spans="1:25" x14ac:dyDescent="0.25">
      <c r="A5072" s="178" t="s">
        <v>4109</v>
      </c>
      <c r="B5072" s="178" t="s">
        <v>3540</v>
      </c>
      <c r="C5072" s="178" t="s">
        <v>240</v>
      </c>
      <c r="D5072" s="178" t="s">
        <v>241</v>
      </c>
      <c r="E5072" s="181">
        <v>1415.650912466677</v>
      </c>
      <c r="F5072" s="181">
        <v>1494.8810549762616</v>
      </c>
      <c r="G5072" s="181">
        <v>1576.2827921703336</v>
      </c>
      <c r="H5072" s="181">
        <v>1660.565348298273</v>
      </c>
      <c r="I5072" s="181">
        <v>1747.8653372687309</v>
      </c>
      <c r="J5072" s="182">
        <v>1838.2597025505008</v>
      </c>
      <c r="K5072" s="181">
        <v>1931.8042714162216</v>
      </c>
      <c r="L5072" s="181">
        <v>2028.5668217948669</v>
      </c>
      <c r="M5072" s="181">
        <v>2128.5984436161052</v>
      </c>
      <c r="N5072" s="181">
        <v>2231.9251428446428</v>
      </c>
      <c r="O5072" s="181">
        <v>2338.5525483740712</v>
      </c>
      <c r="P5072" s="181">
        <v>2448.6063955441168</v>
      </c>
      <c r="Q5072" s="181">
        <v>2562.2276042306194</v>
      </c>
      <c r="R5072" s="181">
        <v>2679.4312969717967</v>
      </c>
      <c r="S5072" s="181">
        <v>2800.2741870581876</v>
      </c>
      <c r="T5072" s="181">
        <v>2924.7869512006478</v>
      </c>
      <c r="U5072" s="181">
        <v>3052.9589563384579</v>
      </c>
      <c r="V5072" s="181">
        <v>3184.8027373115115</v>
      </c>
      <c r="W5072" s="181">
        <v>3320.3724944035807</v>
      </c>
      <c r="X5072" s="181">
        <v>3459.7055225491745</v>
      </c>
      <c r="Y5072" s="181">
        <v>3602.6906529687462</v>
      </c>
    </row>
    <row r="5073" spans="1:25" x14ac:dyDescent="0.25">
      <c r="A5073" s="178" t="s">
        <v>4109</v>
      </c>
      <c r="B5073" s="178" t="s">
        <v>3541</v>
      </c>
      <c r="C5073" s="178" t="s">
        <v>565</v>
      </c>
      <c r="D5073" s="178" t="s">
        <v>566</v>
      </c>
      <c r="E5073" s="181">
        <v>13736.517796641077</v>
      </c>
      <c r="F5073" s="181">
        <v>13785.726790469249</v>
      </c>
      <c r="G5073" s="181">
        <v>13843.891395007271</v>
      </c>
      <c r="H5073" s="181">
        <v>13915.180861389952</v>
      </c>
      <c r="I5073" s="181">
        <v>13998.436477862922</v>
      </c>
      <c r="J5073" s="182">
        <v>14092.517600178222</v>
      </c>
      <c r="K5073" s="181">
        <v>14196.131023231666</v>
      </c>
      <c r="L5073" s="181">
        <v>14308.195932625556</v>
      </c>
      <c r="M5073" s="181">
        <v>14427.57091890602</v>
      </c>
      <c r="N5073" s="181">
        <v>14553.42611068288</v>
      </c>
      <c r="O5073" s="181">
        <v>14684.81308528097</v>
      </c>
      <c r="P5073" s="181">
        <v>14821.345014704584</v>
      </c>
      <c r="Q5073" s="181">
        <v>14962.567604935415</v>
      </c>
      <c r="R5073" s="181">
        <v>15107.216704430062</v>
      </c>
      <c r="S5073" s="181">
        <v>15254.360382673836</v>
      </c>
      <c r="T5073" s="181">
        <v>15402.6950151767</v>
      </c>
      <c r="U5073" s="181">
        <v>15550.052189927475</v>
      </c>
      <c r="V5073" s="181">
        <v>15694.850367322804</v>
      </c>
      <c r="W5073" s="181">
        <v>15836.662082321558</v>
      </c>
      <c r="X5073" s="181">
        <v>15974.974302087361</v>
      </c>
      <c r="Y5073" s="181">
        <v>16108.367202547395</v>
      </c>
    </row>
    <row r="5074" spans="1:25" x14ac:dyDescent="0.25">
      <c r="A5074" s="178" t="s">
        <v>4109</v>
      </c>
      <c r="B5074" s="178" t="s">
        <v>3543</v>
      </c>
      <c r="C5074" s="178" t="s">
        <v>565</v>
      </c>
      <c r="D5074" s="178" t="s">
        <v>566</v>
      </c>
      <c r="E5074" s="181">
        <v>884.59273720016847</v>
      </c>
      <c r="F5074" s="181">
        <v>893.75364594509369</v>
      </c>
      <c r="G5074" s="181">
        <v>899.14284633791306</v>
      </c>
      <c r="H5074" s="181">
        <v>901.87521892904704</v>
      </c>
      <c r="I5074" s="181">
        <v>902.64711357812632</v>
      </c>
      <c r="J5074" s="182">
        <v>902.0077750763628</v>
      </c>
      <c r="K5074" s="181">
        <v>900.37887075769288</v>
      </c>
      <c r="L5074" s="181">
        <v>898.07959438131093</v>
      </c>
      <c r="M5074" s="181">
        <v>895.33517331219809</v>
      </c>
      <c r="N5074" s="181">
        <v>892.34031934260167</v>
      </c>
      <c r="O5074" s="181">
        <v>889.23927779973064</v>
      </c>
      <c r="P5074" s="181">
        <v>886.16399850392418</v>
      </c>
      <c r="Q5074" s="181">
        <v>883.20132875251556</v>
      </c>
      <c r="R5074" s="181">
        <v>880.37514384282019</v>
      </c>
      <c r="S5074" s="181">
        <v>877.74017775372511</v>
      </c>
      <c r="T5074" s="181">
        <v>875.41495080040568</v>
      </c>
      <c r="U5074" s="181">
        <v>873.36351241620321</v>
      </c>
      <c r="V5074" s="181">
        <v>871.46638457006907</v>
      </c>
      <c r="W5074" s="181">
        <v>869.71776176001242</v>
      </c>
      <c r="X5074" s="181">
        <v>868.12460529804582</v>
      </c>
      <c r="Y5074" s="181">
        <v>866.73097278914759</v>
      </c>
    </row>
    <row r="5075" spans="1:25" x14ac:dyDescent="0.25">
      <c r="A5075" s="178" t="s">
        <v>4109</v>
      </c>
      <c r="B5075" s="178" t="s">
        <v>3544</v>
      </c>
      <c r="C5075" s="178" t="s">
        <v>218</v>
      </c>
      <c r="D5075" s="178" t="s">
        <v>4340</v>
      </c>
      <c r="E5075" s="181">
        <v>4156.7039220832794</v>
      </c>
      <c r="F5075" s="181">
        <v>4180.8646146826713</v>
      </c>
      <c r="G5075" s="181">
        <v>4202.4787447757599</v>
      </c>
      <c r="H5075" s="181">
        <v>4223.6632456444013</v>
      </c>
      <c r="I5075" s="181">
        <v>4244.7391105654169</v>
      </c>
      <c r="J5075" s="182">
        <v>4265.8841144891348</v>
      </c>
      <c r="K5075" s="181">
        <v>4287.1849711398745</v>
      </c>
      <c r="L5075" s="181">
        <v>4308.6870446022231</v>
      </c>
      <c r="M5075" s="181">
        <v>4330.3642115457451</v>
      </c>
      <c r="N5075" s="181">
        <v>4352.1833059099354</v>
      </c>
      <c r="O5075" s="181">
        <v>4374.1051233896615</v>
      </c>
      <c r="P5075" s="181">
        <v>4396.2422633775186</v>
      </c>
      <c r="Q5075" s="181">
        <v>4418.6836745353739</v>
      </c>
      <c r="R5075" s="181">
        <v>4441.2806780071278</v>
      </c>
      <c r="S5075" s="181">
        <v>4463.9486063798204</v>
      </c>
      <c r="T5075" s="181">
        <v>4486.5234632774527</v>
      </c>
      <c r="U5075" s="181">
        <v>4508.8790532695748</v>
      </c>
      <c r="V5075" s="181">
        <v>4530.9886452490846</v>
      </c>
      <c r="W5075" s="181">
        <v>4552.8048200804324</v>
      </c>
      <c r="X5075" s="181">
        <v>4574.2369833333969</v>
      </c>
      <c r="Y5075" s="181">
        <v>4594.9671245609788</v>
      </c>
    </row>
    <row r="5076" spans="1:25" x14ac:dyDescent="0.25">
      <c r="A5076" s="178" t="s">
        <v>4109</v>
      </c>
      <c r="B5076" s="178" t="s">
        <v>3544</v>
      </c>
      <c r="C5076" s="178" t="s">
        <v>240</v>
      </c>
      <c r="D5076" s="178" t="s">
        <v>241</v>
      </c>
      <c r="E5076" s="181">
        <v>1862.1628532792083</v>
      </c>
      <c r="F5076" s="181">
        <v>1870.6682230131812</v>
      </c>
      <c r="G5076" s="181">
        <v>1878.0116710345235</v>
      </c>
      <c r="H5076" s="181">
        <v>1885.1423175773232</v>
      </c>
      <c r="I5076" s="181">
        <v>1892.2040067463993</v>
      </c>
      <c r="J5076" s="182">
        <v>1899.2761080337625</v>
      </c>
      <c r="K5076" s="181">
        <v>1906.3971060274882</v>
      </c>
      <c r="L5076" s="181">
        <v>1913.5869302916367</v>
      </c>
      <c r="M5076" s="181">
        <v>1920.8337013027274</v>
      </c>
      <c r="N5076" s="181">
        <v>1928.1224775642675</v>
      </c>
      <c r="O5076" s="181">
        <v>1935.4357191984536</v>
      </c>
      <c r="P5076" s="181">
        <v>1942.8230590474682</v>
      </c>
      <c r="Q5076" s="181">
        <v>1950.3234449409522</v>
      </c>
      <c r="R5076" s="181">
        <v>1957.8708766601699</v>
      </c>
      <c r="S5076" s="181">
        <v>1965.4278632071434</v>
      </c>
      <c r="T5076" s="181">
        <v>1972.9222142722513</v>
      </c>
      <c r="U5076" s="181">
        <v>1980.2986989922763</v>
      </c>
      <c r="V5076" s="181">
        <v>1987.5459911133846</v>
      </c>
      <c r="W5076" s="181">
        <v>1994.6437577846648</v>
      </c>
      <c r="X5076" s="181">
        <v>2001.5528757029492</v>
      </c>
      <c r="Y5076" s="181">
        <v>2008.1350291366091</v>
      </c>
    </row>
    <row r="5077" spans="1:25" x14ac:dyDescent="0.25">
      <c r="A5077" s="178" t="s">
        <v>4109</v>
      </c>
      <c r="B5077" s="178" t="s">
        <v>3545</v>
      </c>
      <c r="C5077" s="178" t="s">
        <v>218</v>
      </c>
      <c r="D5077" s="178" t="s">
        <v>4341</v>
      </c>
      <c r="E5077" s="181">
        <v>1927.2964489534966</v>
      </c>
      <c r="F5077" s="181">
        <v>1927.3276659957355</v>
      </c>
      <c r="G5077" s="181">
        <v>1941.2015877551205</v>
      </c>
      <c r="H5077" s="181">
        <v>1966.2472167424794</v>
      </c>
      <c r="I5077" s="181">
        <v>1999.9712861216406</v>
      </c>
      <c r="J5077" s="182">
        <v>2040.5182977851309</v>
      </c>
      <c r="K5077" s="181">
        <v>2086.4967209709421</v>
      </c>
      <c r="L5077" s="181">
        <v>2136.8594258756298</v>
      </c>
      <c r="M5077" s="181">
        <v>2190.7920019400517</v>
      </c>
      <c r="N5077" s="181">
        <v>2247.6598787432599</v>
      </c>
      <c r="O5077" s="181">
        <v>2306.9522955033849</v>
      </c>
      <c r="P5077" s="181">
        <v>2368.3566104482884</v>
      </c>
      <c r="Q5077" s="181">
        <v>2431.6364987903112</v>
      </c>
      <c r="R5077" s="181">
        <v>2496.4863392161974</v>
      </c>
      <c r="S5077" s="181">
        <v>2562.6808429454463</v>
      </c>
      <c r="T5077" s="181">
        <v>2629.9011927417164</v>
      </c>
      <c r="U5077" s="181">
        <v>2697.9433637018883</v>
      </c>
      <c r="V5077" s="181">
        <v>2766.7596109847464</v>
      </c>
      <c r="W5077" s="181">
        <v>2836.2357895920641</v>
      </c>
      <c r="X5077" s="181">
        <v>2906.2486986876629</v>
      </c>
      <c r="Y5077" s="181">
        <v>2976.4571685633573</v>
      </c>
    </row>
    <row r="5078" spans="1:25" x14ac:dyDescent="0.25">
      <c r="A5078" s="178" t="s">
        <v>4109</v>
      </c>
      <c r="B5078" s="178" t="s">
        <v>3545</v>
      </c>
      <c r="C5078" s="178" t="s">
        <v>240</v>
      </c>
      <c r="D5078" s="178" t="s">
        <v>241</v>
      </c>
      <c r="E5078" s="181">
        <v>6232.5052622556195</v>
      </c>
      <c r="F5078" s="181">
        <v>6069.4901193204378</v>
      </c>
      <c r="G5078" s="181">
        <v>5953.2265224113225</v>
      </c>
      <c r="H5078" s="181">
        <v>5872.2916976925208</v>
      </c>
      <c r="I5078" s="181">
        <v>5816.7931254356799</v>
      </c>
      <c r="J5078" s="182">
        <v>5779.5410817005195</v>
      </c>
      <c r="K5078" s="181">
        <v>5755.2770341864325</v>
      </c>
      <c r="L5078" s="181">
        <v>5740.1444779429557</v>
      </c>
      <c r="M5078" s="181">
        <v>5731.2460823796582</v>
      </c>
      <c r="N5078" s="181">
        <v>5726.4075418629291</v>
      </c>
      <c r="O5078" s="181">
        <v>5723.9621357448978</v>
      </c>
      <c r="P5078" s="181">
        <v>5722.8776065120637</v>
      </c>
      <c r="Q5078" s="181">
        <v>5722.3972210852507</v>
      </c>
      <c r="R5078" s="181">
        <v>5721.6765899404618</v>
      </c>
      <c r="S5078" s="181">
        <v>5720.1339034719022</v>
      </c>
      <c r="T5078" s="181">
        <v>5717.0432641440666</v>
      </c>
      <c r="U5078" s="181">
        <v>5711.9984281531879</v>
      </c>
      <c r="V5078" s="181">
        <v>5704.9616503221414</v>
      </c>
      <c r="W5078" s="181">
        <v>5695.7714087111226</v>
      </c>
      <c r="X5078" s="181">
        <v>5684.2712270968195</v>
      </c>
      <c r="Y5078" s="181">
        <v>5669.9124330837458</v>
      </c>
    </row>
    <row r="5079" spans="1:25" x14ac:dyDescent="0.25">
      <c r="A5079" s="178" t="s">
        <v>4109</v>
      </c>
      <c r="B5079" s="178" t="s">
        <v>3546</v>
      </c>
      <c r="C5079" s="178" t="s">
        <v>218</v>
      </c>
      <c r="D5079" s="178" t="s">
        <v>4342</v>
      </c>
      <c r="E5079" s="181">
        <v>14114.555340832119</v>
      </c>
      <c r="F5079" s="181">
        <v>14325.391667680564</v>
      </c>
      <c r="G5079" s="181">
        <v>14483.473075614713</v>
      </c>
      <c r="H5079" s="181">
        <v>14603.432319805219</v>
      </c>
      <c r="I5079" s="181">
        <v>14692.395390580985</v>
      </c>
      <c r="J5079" s="182">
        <v>14755.619427492586</v>
      </c>
      <c r="K5079" s="181">
        <v>14797.11919974187</v>
      </c>
      <c r="L5079" s="181">
        <v>14820.132441727017</v>
      </c>
      <c r="M5079" s="181">
        <v>14827.090756478781</v>
      </c>
      <c r="N5079" s="181">
        <v>14819.789704444489</v>
      </c>
      <c r="O5079" s="181">
        <v>14799.515089052938</v>
      </c>
      <c r="P5079" s="181">
        <v>14767.956690287801</v>
      </c>
      <c r="Q5079" s="181">
        <v>14726.516560236658</v>
      </c>
      <c r="R5079" s="181">
        <v>14675.563851210518</v>
      </c>
      <c r="S5079" s="181">
        <v>14615.531811942541</v>
      </c>
      <c r="T5079" s="181">
        <v>14546.478648839911</v>
      </c>
      <c r="U5079" s="181">
        <v>14468.574360694147</v>
      </c>
      <c r="V5079" s="181">
        <v>14382.257101275762</v>
      </c>
      <c r="W5079" s="181">
        <v>14287.844724357388</v>
      </c>
      <c r="X5079" s="181">
        <v>14185.522554926069</v>
      </c>
      <c r="Y5079" s="181">
        <v>14074.778161423957</v>
      </c>
    </row>
    <row r="5080" spans="1:25" x14ac:dyDescent="0.25">
      <c r="A5080" s="178" t="s">
        <v>4109</v>
      </c>
      <c r="B5080" s="178" t="s">
        <v>3546</v>
      </c>
      <c r="C5080" s="178" t="s">
        <v>503</v>
      </c>
      <c r="D5080" s="178" t="s">
        <v>4343</v>
      </c>
      <c r="E5080" s="181">
        <v>2134.0793645675426</v>
      </c>
      <c r="F5080" s="181">
        <v>2245.7766356377224</v>
      </c>
      <c r="G5080" s="181">
        <v>2354.2330905978474</v>
      </c>
      <c r="H5080" s="181">
        <v>2461.2083204560117</v>
      </c>
      <c r="I5080" s="181">
        <v>2567.4543385363863</v>
      </c>
      <c r="J5080" s="182">
        <v>2673.5250382654008</v>
      </c>
      <c r="K5080" s="181">
        <v>2779.8455793242097</v>
      </c>
      <c r="L5080" s="181">
        <v>2886.770595053511</v>
      </c>
      <c r="M5080" s="181">
        <v>2994.5586467173694</v>
      </c>
      <c r="N5080" s="181">
        <v>3103.3846446122716</v>
      </c>
      <c r="O5080" s="181">
        <v>3213.3478467816035</v>
      </c>
      <c r="P5080" s="181">
        <v>3324.6608846608506</v>
      </c>
      <c r="Q5080" s="181">
        <v>3437.5075671334548</v>
      </c>
      <c r="R5080" s="181">
        <v>3551.8541009153182</v>
      </c>
      <c r="S5080" s="181">
        <v>3667.6816563408943</v>
      </c>
      <c r="T5080" s="181">
        <v>3784.875282608667</v>
      </c>
      <c r="U5080" s="181">
        <v>3903.337726740278</v>
      </c>
      <c r="V5080" s="181">
        <v>4023.0379141471381</v>
      </c>
      <c r="W5080" s="181">
        <v>4143.9116564992255</v>
      </c>
      <c r="X5080" s="181">
        <v>4265.8520983757189</v>
      </c>
      <c r="Y5080" s="181">
        <v>4388.5262730312397</v>
      </c>
    </row>
    <row r="5081" spans="1:25" x14ac:dyDescent="0.25">
      <c r="A5081" s="178" t="s">
        <v>4109</v>
      </c>
      <c r="B5081" s="178" t="s">
        <v>3546</v>
      </c>
      <c r="C5081" s="178" t="s">
        <v>530</v>
      </c>
      <c r="D5081" s="178" t="s">
        <v>4344</v>
      </c>
      <c r="E5081" s="181">
        <v>3217.8628935062657</v>
      </c>
      <c r="F5081" s="181">
        <v>3327.1805343407955</v>
      </c>
      <c r="G5081" s="181">
        <v>3426.9842222819962</v>
      </c>
      <c r="H5081" s="181">
        <v>3520.1717857685221</v>
      </c>
      <c r="I5081" s="181">
        <v>3608.0375570630922</v>
      </c>
      <c r="J5081" s="182">
        <v>3691.5216067167603</v>
      </c>
      <c r="K5081" s="181">
        <v>3771.3311512295222</v>
      </c>
      <c r="L5081" s="181">
        <v>3848.0358345358891</v>
      </c>
      <c r="M5081" s="181">
        <v>3922.0443081968224</v>
      </c>
      <c r="N5081" s="181">
        <v>3993.6326809763555</v>
      </c>
      <c r="O5081" s="181">
        <v>4062.9650766654959</v>
      </c>
      <c r="P5081" s="181">
        <v>4130.3375004727322</v>
      </c>
      <c r="Q5081" s="181">
        <v>4195.9923463360728</v>
      </c>
      <c r="R5081" s="181">
        <v>4259.8958424773582</v>
      </c>
      <c r="S5081" s="181">
        <v>4322.0355377095293</v>
      </c>
      <c r="T5081" s="181">
        <v>4382.2899784787687</v>
      </c>
      <c r="U5081" s="181">
        <v>4440.5677997291832</v>
      </c>
      <c r="V5081" s="181">
        <v>4496.8597168688466</v>
      </c>
      <c r="W5081" s="181">
        <v>4551.1226561062049</v>
      </c>
      <c r="X5081" s="181">
        <v>4603.2724926803921</v>
      </c>
      <c r="Y5081" s="181">
        <v>4652.993336893609</v>
      </c>
    </row>
    <row r="5082" spans="1:25" x14ac:dyDescent="0.25">
      <c r="A5082" s="178" t="s">
        <v>4109</v>
      </c>
      <c r="B5082" s="178" t="s">
        <v>3546</v>
      </c>
      <c r="C5082" s="178" t="s">
        <v>240</v>
      </c>
      <c r="D5082" s="178" t="s">
        <v>241</v>
      </c>
      <c r="E5082" s="181">
        <v>2851.5278242676154</v>
      </c>
      <c r="F5082" s="181">
        <v>3000.7761988311936</v>
      </c>
      <c r="G5082" s="181">
        <v>3145.6942389823821</v>
      </c>
      <c r="H5082" s="181">
        <v>3288.6330862964292</v>
      </c>
      <c r="I5082" s="181">
        <v>3430.5975707499956</v>
      </c>
      <c r="J5082" s="182">
        <v>3572.3277972067372</v>
      </c>
      <c r="K5082" s="181">
        <v>3714.3918582506026</v>
      </c>
      <c r="L5082" s="181">
        <v>3857.2636101285548</v>
      </c>
      <c r="M5082" s="181">
        <v>4001.2885388853024</v>
      </c>
      <c r="N5082" s="181">
        <v>4146.7003572802969</v>
      </c>
      <c r="O5082" s="181">
        <v>4293.6316925612382</v>
      </c>
      <c r="P5082" s="181">
        <v>4442.3666599605158</v>
      </c>
      <c r="Q5082" s="181">
        <v>4593.1508624084545</v>
      </c>
      <c r="R5082" s="181">
        <v>4745.9391457784177</v>
      </c>
      <c r="S5082" s="181">
        <v>4900.7063501273769</v>
      </c>
      <c r="T5082" s="181">
        <v>5057.2988797576345</v>
      </c>
      <c r="U5082" s="181">
        <v>5215.5867865621121</v>
      </c>
      <c r="V5082" s="181">
        <v>5375.5285490981405</v>
      </c>
      <c r="W5082" s="181">
        <v>5537.0383997920799</v>
      </c>
      <c r="X5082" s="181">
        <v>5699.9735598838233</v>
      </c>
      <c r="Y5082" s="181">
        <v>5863.8891237364169</v>
      </c>
    </row>
    <row r="5083" spans="1:25" x14ac:dyDescent="0.25">
      <c r="A5083" s="178" t="s">
        <v>4109</v>
      </c>
      <c r="B5083" s="178" t="s">
        <v>3547</v>
      </c>
      <c r="C5083" s="178" t="s">
        <v>218</v>
      </c>
      <c r="D5083" s="178" t="s">
        <v>4345</v>
      </c>
      <c r="E5083" s="181">
        <v>2511.7569970466247</v>
      </c>
      <c r="F5083" s="181">
        <v>2500.4562668507215</v>
      </c>
      <c r="G5083" s="181">
        <v>2482.397069215152</v>
      </c>
      <c r="H5083" s="181">
        <v>2460.3041157076213</v>
      </c>
      <c r="I5083" s="181">
        <v>2435.4320720310825</v>
      </c>
      <c r="J5083" s="182">
        <v>2408.6749446293138</v>
      </c>
      <c r="K5083" s="181">
        <v>2380.6401136322575</v>
      </c>
      <c r="L5083" s="181">
        <v>2351.7623313373001</v>
      </c>
      <c r="M5083" s="181">
        <v>2322.3218459822288</v>
      </c>
      <c r="N5083" s="181">
        <v>2292.5355015682385</v>
      </c>
      <c r="O5083" s="181">
        <v>2262.5496977022513</v>
      </c>
      <c r="P5083" s="181">
        <v>2232.5397832448098</v>
      </c>
      <c r="Q5083" s="181">
        <v>2202.6251402714788</v>
      </c>
      <c r="R5083" s="181">
        <v>2172.7857726348439</v>
      </c>
      <c r="S5083" s="181">
        <v>2143.0498828114996</v>
      </c>
      <c r="T5083" s="181">
        <v>2113.4026936358296</v>
      </c>
      <c r="U5083" s="181">
        <v>2083.6424248883641</v>
      </c>
      <c r="V5083" s="181">
        <v>2053.6167228174181</v>
      </c>
      <c r="W5083" s="181">
        <v>2023.3559895531007</v>
      </c>
      <c r="X5083" s="181">
        <v>1992.8854556509893</v>
      </c>
      <c r="Y5083" s="181">
        <v>1962.1283863863143</v>
      </c>
    </row>
    <row r="5084" spans="1:25" x14ac:dyDescent="0.25">
      <c r="A5084" s="178" t="s">
        <v>4109</v>
      </c>
      <c r="B5084" s="178" t="s">
        <v>3547</v>
      </c>
      <c r="C5084" s="178" t="s">
        <v>240</v>
      </c>
      <c r="D5084" s="178" t="s">
        <v>241</v>
      </c>
      <c r="E5084" s="181">
        <v>4647.3081620769808</v>
      </c>
      <c r="F5084" s="181">
        <v>4754.1330721186241</v>
      </c>
      <c r="G5084" s="181">
        <v>4850.3396738994297</v>
      </c>
      <c r="H5084" s="181">
        <v>4940.3675644270388</v>
      </c>
      <c r="I5084" s="181">
        <v>5026.1668670469326</v>
      </c>
      <c r="J5084" s="182">
        <v>5109.1711936731026</v>
      </c>
      <c r="K5084" s="181">
        <v>5190.3717402462526</v>
      </c>
      <c r="L5084" s="181">
        <v>5270.4997220611567</v>
      </c>
      <c r="M5084" s="181">
        <v>5350.0239239208613</v>
      </c>
      <c r="N5084" s="181">
        <v>5429.3238963058311</v>
      </c>
      <c r="O5084" s="181">
        <v>5508.6565373389576</v>
      </c>
      <c r="P5084" s="181">
        <v>5588.3846250307124</v>
      </c>
      <c r="Q5084" s="181">
        <v>5668.7711233846394</v>
      </c>
      <c r="R5084" s="181">
        <v>5749.741569350419</v>
      </c>
      <c r="S5084" s="181">
        <v>5831.3447878501383</v>
      </c>
      <c r="T5084" s="181">
        <v>5913.5157829572454</v>
      </c>
      <c r="U5084" s="181">
        <v>5995.6447910200277</v>
      </c>
      <c r="V5084" s="181">
        <v>6077.200009457697</v>
      </c>
      <c r="W5084" s="181">
        <v>6158.149086877881</v>
      </c>
      <c r="X5084" s="181">
        <v>6238.4459928634551</v>
      </c>
      <c r="Y5084" s="181">
        <v>6317.7174205733672</v>
      </c>
    </row>
    <row r="5085" spans="1:25" x14ac:dyDescent="0.25">
      <c r="A5085" s="178" t="s">
        <v>4109</v>
      </c>
      <c r="B5085" s="178" t="s">
        <v>3549</v>
      </c>
      <c r="C5085" s="178" t="s">
        <v>218</v>
      </c>
      <c r="D5085" s="178" t="s">
        <v>4346</v>
      </c>
      <c r="E5085" s="181">
        <v>5253.5920621581909</v>
      </c>
      <c r="F5085" s="181">
        <v>5324.2687364958119</v>
      </c>
      <c r="G5085" s="181">
        <v>5392.7079869337767</v>
      </c>
      <c r="H5085" s="181">
        <v>5460.9472764642906</v>
      </c>
      <c r="I5085" s="181">
        <v>5528.9134354591497</v>
      </c>
      <c r="J5085" s="182">
        <v>5596.4318254193286</v>
      </c>
      <c r="K5085" s="181">
        <v>5663.3162481238805</v>
      </c>
      <c r="L5085" s="181">
        <v>5729.4507508371726</v>
      </c>
      <c r="M5085" s="181">
        <v>5794.7012415957552</v>
      </c>
      <c r="N5085" s="181">
        <v>5858.9595145783742</v>
      </c>
      <c r="O5085" s="181">
        <v>5922.1146379499696</v>
      </c>
      <c r="P5085" s="181">
        <v>5984.3555045889525</v>
      </c>
      <c r="Q5085" s="181">
        <v>6045.8711936125355</v>
      </c>
      <c r="R5085" s="181">
        <v>6106.5432092100982</v>
      </c>
      <c r="S5085" s="181">
        <v>6166.3916509587625</v>
      </c>
      <c r="T5085" s="181">
        <v>6225.5207612999393</v>
      </c>
      <c r="U5085" s="181">
        <v>6283.7858544902456</v>
      </c>
      <c r="V5085" s="181">
        <v>6340.9689350120843</v>
      </c>
      <c r="W5085" s="181">
        <v>6397.0805494395954</v>
      </c>
      <c r="X5085" s="181">
        <v>6452.1250545906078</v>
      </c>
      <c r="Y5085" s="181">
        <v>6505.9502374282192</v>
      </c>
    </row>
    <row r="5086" spans="1:25" x14ac:dyDescent="0.25">
      <c r="A5086" s="178" t="s">
        <v>4109</v>
      </c>
      <c r="B5086" s="178" t="s">
        <v>3549</v>
      </c>
      <c r="C5086" s="178" t="s">
        <v>560</v>
      </c>
      <c r="D5086" s="178" t="s">
        <v>4347</v>
      </c>
      <c r="E5086" s="181">
        <v>2832.8391509821308</v>
      </c>
      <c r="F5086" s="181">
        <v>2851.475027504473</v>
      </c>
      <c r="G5086" s="181">
        <v>2868.5375839959029</v>
      </c>
      <c r="H5086" s="181">
        <v>2885.1318144980191</v>
      </c>
      <c r="I5086" s="181">
        <v>2901.2256092564085</v>
      </c>
      <c r="J5086" s="182">
        <v>2916.7349484012411</v>
      </c>
      <c r="K5086" s="181">
        <v>2931.5722193392585</v>
      </c>
      <c r="L5086" s="181">
        <v>2945.6884372058917</v>
      </c>
      <c r="M5086" s="181">
        <v>2959.0268435988123</v>
      </c>
      <c r="N5086" s="181">
        <v>2971.5455234334527</v>
      </c>
      <c r="O5086" s="181">
        <v>2983.2025166104431</v>
      </c>
      <c r="P5086" s="181">
        <v>2994.1072139759563</v>
      </c>
      <c r="Q5086" s="181">
        <v>3004.3663468186701</v>
      </c>
      <c r="R5086" s="181">
        <v>3013.9321313236355</v>
      </c>
      <c r="S5086" s="181">
        <v>3022.8261793179149</v>
      </c>
      <c r="T5086" s="181">
        <v>3031.1106563751259</v>
      </c>
      <c r="U5086" s="181">
        <v>3038.7258312837093</v>
      </c>
      <c r="V5086" s="181">
        <v>3045.5785335075457</v>
      </c>
      <c r="W5086" s="181">
        <v>3051.6873131180491</v>
      </c>
      <c r="X5086" s="181">
        <v>3057.0674786875029</v>
      </c>
      <c r="Y5086" s="181">
        <v>3061.6604329932679</v>
      </c>
    </row>
    <row r="5087" spans="1:25" x14ac:dyDescent="0.25">
      <c r="A5087" s="178" t="s">
        <v>4109</v>
      </c>
      <c r="B5087" s="178" t="s">
        <v>3549</v>
      </c>
      <c r="C5087" s="178" t="s">
        <v>240</v>
      </c>
      <c r="D5087" s="178" t="s">
        <v>241</v>
      </c>
      <c r="E5087" s="181">
        <v>49.734546183491375</v>
      </c>
      <c r="F5087" s="181">
        <v>45.909534872921753</v>
      </c>
      <c r="G5087" s="181">
        <v>42.353659565822866</v>
      </c>
      <c r="H5087" s="181">
        <v>39.065477182872094</v>
      </c>
      <c r="I5087" s="181">
        <v>36.025171159925428</v>
      </c>
      <c r="J5087" s="182">
        <v>33.213802025676124</v>
      </c>
      <c r="K5087" s="181">
        <v>30.613945275471565</v>
      </c>
      <c r="L5087" s="181">
        <v>28.209967822303785</v>
      </c>
      <c r="M5087" s="181">
        <v>25.987336054002874</v>
      </c>
      <c r="N5087" s="181">
        <v>23.932734459342424</v>
      </c>
      <c r="O5087" s="181">
        <v>22.033817488351456</v>
      </c>
      <c r="P5087" s="181">
        <v>20.280162726069722</v>
      </c>
      <c r="Q5087" s="181">
        <v>18.66182244711753</v>
      </c>
      <c r="R5087" s="181">
        <v>17.168474579493072</v>
      </c>
      <c r="S5087" s="181">
        <v>15.790958522666148</v>
      </c>
      <c r="T5087" s="181">
        <v>14.520921784673597</v>
      </c>
      <c r="U5087" s="181">
        <v>13.349991499918252</v>
      </c>
      <c r="V5087" s="181">
        <v>12.270333054874147</v>
      </c>
      <c r="W5087" s="181">
        <v>11.275184501514618</v>
      </c>
      <c r="X5087" s="181">
        <v>10.358234213480078</v>
      </c>
      <c r="Y5087" s="181">
        <v>9.5133790304498795</v>
      </c>
    </row>
    <row r="5088" spans="1:25" x14ac:dyDescent="0.25">
      <c r="A5088" s="178" t="s">
        <v>4109</v>
      </c>
      <c r="B5088" s="178" t="s">
        <v>3550</v>
      </c>
      <c r="C5088" s="178" t="s">
        <v>218</v>
      </c>
      <c r="D5088" s="178" t="s">
        <v>4348</v>
      </c>
      <c r="E5088" s="181">
        <v>6650.0539786633026</v>
      </c>
      <c r="F5088" s="181">
        <v>6729.2101919474626</v>
      </c>
      <c r="G5088" s="181">
        <v>6808.7750009891906</v>
      </c>
      <c r="H5088" s="181">
        <v>6890.6182255218064</v>
      </c>
      <c r="I5088" s="181">
        <v>6974.1800317548323</v>
      </c>
      <c r="J5088" s="182">
        <v>7058.9069691407331</v>
      </c>
      <c r="K5088" s="181">
        <v>7144.2867567561561</v>
      </c>
      <c r="L5088" s="181">
        <v>7229.9484665884502</v>
      </c>
      <c r="M5088" s="181">
        <v>7315.5355641819378</v>
      </c>
      <c r="N5088" s="181">
        <v>7400.7698584844666</v>
      </c>
      <c r="O5088" s="181">
        <v>7485.3962474197324</v>
      </c>
      <c r="P5088" s="181">
        <v>7569.521342049341</v>
      </c>
      <c r="Q5088" s="181">
        <v>7653.2568307113916</v>
      </c>
      <c r="R5088" s="181">
        <v>7736.3451760059015</v>
      </c>
      <c r="S5088" s="181">
        <v>7818.7041598639089</v>
      </c>
      <c r="T5088" s="181">
        <v>7900.3072054274053</v>
      </c>
      <c r="U5088" s="181">
        <v>7980.8720613211308</v>
      </c>
      <c r="V5088" s="181">
        <v>8060.1005551962407</v>
      </c>
      <c r="W5088" s="181">
        <v>8137.9775052936584</v>
      </c>
      <c r="X5088" s="181">
        <v>8214.4741116116002</v>
      </c>
      <c r="Y5088" s="181">
        <v>8289.3301593059787</v>
      </c>
    </row>
    <row r="5089" spans="1:25" x14ac:dyDescent="0.25">
      <c r="A5089" s="178" t="s">
        <v>4109</v>
      </c>
      <c r="B5089" s="178" t="s">
        <v>3550</v>
      </c>
      <c r="C5089" s="178" t="s">
        <v>240</v>
      </c>
      <c r="D5089" s="178" t="s">
        <v>241</v>
      </c>
      <c r="E5089" s="181">
        <v>5240.2059685235945</v>
      </c>
      <c r="F5089" s="181">
        <v>5241.2979636321015</v>
      </c>
      <c r="G5089" s="181">
        <v>5242.5096078138195</v>
      </c>
      <c r="H5089" s="181">
        <v>5245.2701957669697</v>
      </c>
      <c r="I5089" s="181">
        <v>5249.1160286526429</v>
      </c>
      <c r="J5089" s="182">
        <v>5253.6086708170387</v>
      </c>
      <c r="K5089" s="181">
        <v>5258.3592867778752</v>
      </c>
      <c r="L5089" s="181">
        <v>5263.0989589422479</v>
      </c>
      <c r="M5089" s="181">
        <v>5267.5808387592651</v>
      </c>
      <c r="N5089" s="181">
        <v>5271.6245546855889</v>
      </c>
      <c r="O5089" s="181">
        <v>5275.073760213636</v>
      </c>
      <c r="P5089" s="181">
        <v>5278.0309906893162</v>
      </c>
      <c r="Q5089" s="181">
        <v>5280.5980539783068</v>
      </c>
      <c r="R5089" s="181">
        <v>5282.6204545425626</v>
      </c>
      <c r="S5089" s="181">
        <v>5284.0685377545542</v>
      </c>
      <c r="T5089" s="181">
        <v>5284.9510811618366</v>
      </c>
      <c r="U5089" s="181">
        <v>5285.1071850022736</v>
      </c>
      <c r="V5089" s="181">
        <v>5284.3718991327578</v>
      </c>
      <c r="W5089" s="181">
        <v>5282.7704463076689</v>
      </c>
      <c r="X5089" s="181">
        <v>5280.3182479114666</v>
      </c>
      <c r="Y5089" s="181">
        <v>5276.8827316001771</v>
      </c>
    </row>
    <row r="5090" spans="1:25" x14ac:dyDescent="0.25">
      <c r="A5090" s="178" t="s">
        <v>4109</v>
      </c>
      <c r="B5090" s="178" t="s">
        <v>3551</v>
      </c>
      <c r="C5090" s="178" t="s">
        <v>218</v>
      </c>
      <c r="D5090" s="178" t="s">
        <v>4349</v>
      </c>
      <c r="E5090" s="181">
        <v>5236.615718560126</v>
      </c>
      <c r="F5090" s="181">
        <v>5297.4574364034306</v>
      </c>
      <c r="G5090" s="181">
        <v>5349.8896576050602</v>
      </c>
      <c r="H5090" s="181">
        <v>5396.9057803441719</v>
      </c>
      <c r="I5090" s="181">
        <v>5439.3749166431344</v>
      </c>
      <c r="J5090" s="182">
        <v>5477.8493846319152</v>
      </c>
      <c r="K5090" s="181">
        <v>5512.7224299094605</v>
      </c>
      <c r="L5090" s="181">
        <v>5544.3469420394922</v>
      </c>
      <c r="M5090" s="181">
        <v>5572.9749793538067</v>
      </c>
      <c r="N5090" s="181">
        <v>5598.8005655976331</v>
      </c>
      <c r="O5090" s="181">
        <v>5621.9594986525117</v>
      </c>
      <c r="P5090" s="181">
        <v>5642.836253823355</v>
      </c>
      <c r="Q5090" s="181">
        <v>5661.7943158960043</v>
      </c>
      <c r="R5090" s="181">
        <v>5678.892269158373</v>
      </c>
      <c r="S5090" s="181">
        <v>5694.2737386223162</v>
      </c>
      <c r="T5090" s="181">
        <v>5707.9408965224629</v>
      </c>
      <c r="U5090" s="181">
        <v>5719.7741651514552</v>
      </c>
      <c r="V5090" s="181">
        <v>5729.7727128343886</v>
      </c>
      <c r="W5090" s="181">
        <v>5738.0474529267149</v>
      </c>
      <c r="X5090" s="181">
        <v>5744.6702592506299</v>
      </c>
      <c r="Y5090" s="181">
        <v>5749.3944679266533</v>
      </c>
    </row>
    <row r="5091" spans="1:25" x14ac:dyDescent="0.25">
      <c r="A5091" s="178" t="s">
        <v>4109</v>
      </c>
      <c r="B5091" s="178" t="s">
        <v>3551</v>
      </c>
      <c r="C5091" s="178" t="s">
        <v>560</v>
      </c>
      <c r="D5091" s="178" t="s">
        <v>4350</v>
      </c>
      <c r="E5091" s="181">
        <v>4434.26381443629</v>
      </c>
      <c r="F5091" s="181">
        <v>4492.9928709584301</v>
      </c>
      <c r="G5091" s="181">
        <v>4544.7553451481981</v>
      </c>
      <c r="H5091" s="181">
        <v>4592.0642027201911</v>
      </c>
      <c r="I5091" s="181">
        <v>4635.6382775657785</v>
      </c>
      <c r="J5091" s="182">
        <v>4675.9306771327092</v>
      </c>
      <c r="K5091" s="181">
        <v>4713.2614767537571</v>
      </c>
      <c r="L5091" s="181">
        <v>4747.9183019816173</v>
      </c>
      <c r="M5091" s="181">
        <v>4780.1041880687972</v>
      </c>
      <c r="N5091" s="181">
        <v>4809.9736595880804</v>
      </c>
      <c r="O5091" s="181">
        <v>4837.6321706561084</v>
      </c>
      <c r="P5091" s="181">
        <v>4863.400217734019</v>
      </c>
      <c r="Q5091" s="181">
        <v>4887.5822721925115</v>
      </c>
      <c r="R5091" s="181">
        <v>4910.221162052726</v>
      </c>
      <c r="S5091" s="181">
        <v>4931.4336637849556</v>
      </c>
      <c r="T5091" s="181">
        <v>4951.2146290957089</v>
      </c>
      <c r="U5091" s="181">
        <v>4969.4531202824828</v>
      </c>
      <c r="V5091" s="181">
        <v>4986.140843676475</v>
      </c>
      <c r="W5091" s="181">
        <v>5001.3668751105242</v>
      </c>
      <c r="X5091" s="181">
        <v>5015.1868052445843</v>
      </c>
      <c r="Y5091" s="181">
        <v>5027.3780696890526</v>
      </c>
    </row>
    <row r="5092" spans="1:25" x14ac:dyDescent="0.25">
      <c r="A5092" s="178" t="s">
        <v>4109</v>
      </c>
      <c r="B5092" s="178" t="s">
        <v>3551</v>
      </c>
      <c r="C5092" s="178" t="s">
        <v>276</v>
      </c>
      <c r="D5092" s="178" t="s">
        <v>4351</v>
      </c>
      <c r="E5092" s="181">
        <v>2417.2120655882663</v>
      </c>
      <c r="F5092" s="181">
        <v>2477.3406477660296</v>
      </c>
      <c r="G5092" s="181">
        <v>2534.6458196413787</v>
      </c>
      <c r="H5092" s="181">
        <v>2590.4278295418362</v>
      </c>
      <c r="I5092" s="181">
        <v>2645.0254761053948</v>
      </c>
      <c r="J5092" s="182">
        <v>2698.6412618744703</v>
      </c>
      <c r="K5092" s="181">
        <v>2751.4105583668229</v>
      </c>
      <c r="L5092" s="181">
        <v>2803.4568539611423</v>
      </c>
      <c r="M5092" s="181">
        <v>2854.8597341371214</v>
      </c>
      <c r="N5092" s="181">
        <v>2905.6739775425799</v>
      </c>
      <c r="O5092" s="181">
        <v>2955.9276703527789</v>
      </c>
      <c r="P5092" s="181">
        <v>3005.7838211145613</v>
      </c>
      <c r="Q5092" s="181">
        <v>3055.4036060790604</v>
      </c>
      <c r="R5092" s="181">
        <v>3104.7907296142657</v>
      </c>
      <c r="S5092" s="181">
        <v>3153.9967985500975</v>
      </c>
      <c r="T5092" s="181">
        <v>3202.9973466706283</v>
      </c>
      <c r="U5092" s="181">
        <v>3251.6979513247074</v>
      </c>
      <c r="V5092" s="181">
        <v>3300.0681954688775</v>
      </c>
      <c r="W5092" s="181">
        <v>3348.1419278380131</v>
      </c>
      <c r="X5092" s="181">
        <v>3395.9323777255581</v>
      </c>
      <c r="Y5092" s="181">
        <v>3443.2633433807732</v>
      </c>
    </row>
    <row r="5093" spans="1:25" x14ac:dyDescent="0.25">
      <c r="A5093" s="178" t="s">
        <v>4109</v>
      </c>
      <c r="B5093" s="178" t="s">
        <v>3551</v>
      </c>
      <c r="C5093" s="178" t="s">
        <v>240</v>
      </c>
      <c r="D5093" s="178" t="s">
        <v>241</v>
      </c>
      <c r="E5093" s="181">
        <v>8495.7894658175828</v>
      </c>
      <c r="F5093" s="181">
        <v>8647.4265804674178</v>
      </c>
      <c r="G5093" s="181">
        <v>8787.7067317517449</v>
      </c>
      <c r="H5093" s="181">
        <v>8921.3793067162369</v>
      </c>
      <c r="I5093" s="181">
        <v>9049.7769203535991</v>
      </c>
      <c r="J5093" s="182">
        <v>9173.733171588945</v>
      </c>
      <c r="K5093" s="181">
        <v>9293.8327724004339</v>
      </c>
      <c r="L5093" s="181">
        <v>9410.6051717670744</v>
      </c>
      <c r="M5093" s="181">
        <v>9524.4197004943999</v>
      </c>
      <c r="N5093" s="181">
        <v>9635.5539782730921</v>
      </c>
      <c r="O5093" s="181">
        <v>9744.1905784887604</v>
      </c>
      <c r="P5093" s="181">
        <v>9850.9495704922956</v>
      </c>
      <c r="Q5093" s="181">
        <v>9956.4304596291804</v>
      </c>
      <c r="R5093" s="181">
        <v>10060.708818233561</v>
      </c>
      <c r="S5093" s="181">
        <v>10164.012903892126</v>
      </c>
      <c r="T5093" s="181">
        <v>10266.32218486513</v>
      </c>
      <c r="U5093" s="181">
        <v>10367.393538176526</v>
      </c>
      <c r="V5093" s="181">
        <v>10467.191845635165</v>
      </c>
      <c r="W5093" s="181">
        <v>10565.885303109178</v>
      </c>
      <c r="X5093" s="181">
        <v>10663.573753082062</v>
      </c>
      <c r="Y5093" s="181">
        <v>10759.762916733325</v>
      </c>
    </row>
    <row r="5094" spans="1:25" x14ac:dyDescent="0.25">
      <c r="A5094" s="178" t="s">
        <v>4109</v>
      </c>
      <c r="B5094" s="178" t="s">
        <v>3553</v>
      </c>
      <c r="C5094" s="178" t="s">
        <v>218</v>
      </c>
      <c r="D5094" s="178" t="s">
        <v>2611</v>
      </c>
      <c r="E5094" s="181">
        <v>29110.629820734077</v>
      </c>
      <c r="F5094" s="181">
        <v>29575.747385213137</v>
      </c>
      <c r="G5094" s="181">
        <v>30005.763909231511</v>
      </c>
      <c r="H5094" s="181">
        <v>30416.564621760721</v>
      </c>
      <c r="I5094" s="181">
        <v>30811.085871951334</v>
      </c>
      <c r="J5094" s="182">
        <v>31190.803487408524</v>
      </c>
      <c r="K5094" s="181">
        <v>31556.58861139241</v>
      </c>
      <c r="L5094" s="181">
        <v>31909.295775328123</v>
      </c>
      <c r="M5094" s="181">
        <v>32249.361895426984</v>
      </c>
      <c r="N5094" s="181">
        <v>32576.936045089908</v>
      </c>
      <c r="O5094" s="181">
        <v>32891.879887578165</v>
      </c>
      <c r="P5094" s="181">
        <v>33195.595866573574</v>
      </c>
      <c r="Q5094" s="181">
        <v>33489.379310510725</v>
      </c>
      <c r="R5094" s="181">
        <v>33772.646026730079</v>
      </c>
      <c r="S5094" s="181">
        <v>34045.375824227383</v>
      </c>
      <c r="T5094" s="181">
        <v>34307.192666119467</v>
      </c>
      <c r="U5094" s="181">
        <v>34557.653315692565</v>
      </c>
      <c r="V5094" s="181">
        <v>34796.728269221763</v>
      </c>
      <c r="W5094" s="181">
        <v>35024.534937052907</v>
      </c>
      <c r="X5094" s="181">
        <v>35241.022590255772</v>
      </c>
      <c r="Y5094" s="181">
        <v>35444.651491968718</v>
      </c>
    </row>
    <row r="5095" spans="1:25" x14ac:dyDescent="0.25">
      <c r="A5095" s="178" t="s">
        <v>4109</v>
      </c>
      <c r="B5095" s="178" t="s">
        <v>3553</v>
      </c>
      <c r="C5095" s="178" t="s">
        <v>244</v>
      </c>
      <c r="D5095" s="178" t="s">
        <v>4352</v>
      </c>
      <c r="E5095" s="181">
        <v>2757.8918798749778</v>
      </c>
      <c r="F5095" s="181">
        <v>2796.9307634415768</v>
      </c>
      <c r="G5095" s="181">
        <v>2832.5072401367252</v>
      </c>
      <c r="H5095" s="181">
        <v>2866.1364042489859</v>
      </c>
      <c r="I5095" s="181">
        <v>2898.1045686707944</v>
      </c>
      <c r="J5095" s="182">
        <v>2928.5588980031071</v>
      </c>
      <c r="K5095" s="181">
        <v>2957.5888592523374</v>
      </c>
      <c r="L5095" s="181">
        <v>2985.2817518835695</v>
      </c>
      <c r="M5095" s="181">
        <v>3011.6852757884303</v>
      </c>
      <c r="N5095" s="181">
        <v>3036.8199810602705</v>
      </c>
      <c r="O5095" s="181">
        <v>3060.6795502748732</v>
      </c>
      <c r="P5095" s="181">
        <v>3083.40085186756</v>
      </c>
      <c r="Q5095" s="181">
        <v>3105.1098646854034</v>
      </c>
      <c r="R5095" s="181">
        <v>3125.7577299393006</v>
      </c>
      <c r="S5095" s="181">
        <v>3145.348064740806</v>
      </c>
      <c r="T5095" s="181">
        <v>3163.8516636538502</v>
      </c>
      <c r="U5095" s="181">
        <v>3181.2333645406129</v>
      </c>
      <c r="V5095" s="181">
        <v>3197.4962962418499</v>
      </c>
      <c r="W5095" s="181">
        <v>3212.6570621716169</v>
      </c>
      <c r="X5095" s="181">
        <v>3226.7167727206433</v>
      </c>
      <c r="Y5095" s="181">
        <v>3239.5404600837105</v>
      </c>
    </row>
    <row r="5096" spans="1:25" x14ac:dyDescent="0.25">
      <c r="A5096" s="178" t="s">
        <v>4109</v>
      </c>
      <c r="B5096" s="178" t="s">
        <v>3553</v>
      </c>
      <c r="C5096" s="178" t="s">
        <v>462</v>
      </c>
      <c r="D5096" s="178" t="s">
        <v>4353</v>
      </c>
      <c r="E5096" s="181">
        <v>2013.8599520323726</v>
      </c>
      <c r="F5096" s="181">
        <v>2079.646813838629</v>
      </c>
      <c r="G5096" s="181">
        <v>2144.542896930966</v>
      </c>
      <c r="H5096" s="181">
        <v>2209.61395660881</v>
      </c>
      <c r="I5096" s="181">
        <v>2275.0421139724481</v>
      </c>
      <c r="J5096" s="182">
        <v>2340.9125587335252</v>
      </c>
      <c r="K5096" s="181">
        <v>2407.2703698145788</v>
      </c>
      <c r="L5096" s="181">
        <v>2474.1625832616078</v>
      </c>
      <c r="M5096" s="181">
        <v>2541.6066262715726</v>
      </c>
      <c r="N5096" s="181">
        <v>2609.5981541959582</v>
      </c>
      <c r="O5096" s="181">
        <v>2678.1092528413446</v>
      </c>
      <c r="P5096" s="181">
        <v>2747.2378167102661</v>
      </c>
      <c r="Q5096" s="181">
        <v>2817.0793416380802</v>
      </c>
      <c r="R5096" s="181">
        <v>2887.5749235122607</v>
      </c>
      <c r="S5096" s="181">
        <v>2958.7106786391755</v>
      </c>
      <c r="T5096" s="181">
        <v>3030.4403576461632</v>
      </c>
      <c r="U5096" s="181">
        <v>3102.7086471074772</v>
      </c>
      <c r="V5096" s="181">
        <v>3175.4944451204442</v>
      </c>
      <c r="W5096" s="181">
        <v>3248.7890749502858</v>
      </c>
      <c r="X5096" s="181">
        <v>3322.567660189392</v>
      </c>
      <c r="Y5096" s="181">
        <v>3396.6612390101409</v>
      </c>
    </row>
    <row r="5097" spans="1:25" x14ac:dyDescent="0.25">
      <c r="A5097" s="178" t="s">
        <v>4109</v>
      </c>
      <c r="B5097" s="178" t="s">
        <v>3553</v>
      </c>
      <c r="C5097" s="178" t="s">
        <v>252</v>
      </c>
      <c r="D5097" s="178" t="s">
        <v>4354</v>
      </c>
      <c r="E5097" s="181">
        <v>10671.224634937666</v>
      </c>
      <c r="F5097" s="181">
        <v>10835.437523403121</v>
      </c>
      <c r="G5097" s="181">
        <v>10986.604118242209</v>
      </c>
      <c r="H5097" s="181">
        <v>11130.559949854307</v>
      </c>
      <c r="I5097" s="181">
        <v>11268.391305907378</v>
      </c>
      <c r="J5097" s="182">
        <v>11400.648128792505</v>
      </c>
      <c r="K5097" s="181">
        <v>11527.658205531237</v>
      </c>
      <c r="L5097" s="181">
        <v>11649.742509099771</v>
      </c>
      <c r="M5097" s="181">
        <v>11767.068899956235</v>
      </c>
      <c r="N5097" s="181">
        <v>11879.699892527942</v>
      </c>
      <c r="O5097" s="181">
        <v>11987.593117815168</v>
      </c>
      <c r="P5097" s="181">
        <v>12091.267533159134</v>
      </c>
      <c r="Q5097" s="181">
        <v>12191.201908158007</v>
      </c>
      <c r="R5097" s="181">
        <v>12287.190101401389</v>
      </c>
      <c r="S5097" s="181">
        <v>12379.231533655988</v>
      </c>
      <c r="T5097" s="181">
        <v>12467.196320912575</v>
      </c>
      <c r="U5097" s="181">
        <v>12550.930482165164</v>
      </c>
      <c r="V5097" s="181">
        <v>12630.43057753736</v>
      </c>
      <c r="W5097" s="181">
        <v>12705.74647918056</v>
      </c>
      <c r="X5097" s="181">
        <v>12776.866992020703</v>
      </c>
      <c r="Y5097" s="181">
        <v>12843.241418688856</v>
      </c>
    </row>
    <row r="5098" spans="1:25" x14ac:dyDescent="0.25">
      <c r="A5098" s="178" t="s">
        <v>4109</v>
      </c>
      <c r="B5098" s="178" t="s">
        <v>3553</v>
      </c>
      <c r="C5098" s="178" t="s">
        <v>258</v>
      </c>
      <c r="D5098" s="178" t="s">
        <v>1461</v>
      </c>
      <c r="E5098" s="181">
        <v>3651.1362134377237</v>
      </c>
      <c r="F5098" s="181">
        <v>3699.8106625475384</v>
      </c>
      <c r="G5098" s="181">
        <v>3743.8272151701594</v>
      </c>
      <c r="H5098" s="181">
        <v>3785.19805459903</v>
      </c>
      <c r="I5098" s="181">
        <v>3824.3073561284832</v>
      </c>
      <c r="J5098" s="182">
        <v>3861.3545874565675</v>
      </c>
      <c r="K5098" s="181">
        <v>3896.4625634200875</v>
      </c>
      <c r="L5098" s="181">
        <v>3929.7508544836737</v>
      </c>
      <c r="M5098" s="181">
        <v>3961.2865645583342</v>
      </c>
      <c r="N5098" s="181">
        <v>3991.1009053265334</v>
      </c>
      <c r="O5098" s="181">
        <v>4019.1897123065678</v>
      </c>
      <c r="P5098" s="181">
        <v>4045.7367157669564</v>
      </c>
      <c r="Q5098" s="181">
        <v>4070.910778966871</v>
      </c>
      <c r="R5098" s="181">
        <v>4094.6511902040261</v>
      </c>
      <c r="S5098" s="181">
        <v>4116.9661265139839</v>
      </c>
      <c r="T5098" s="181">
        <v>4137.8208172447839</v>
      </c>
      <c r="U5098" s="181">
        <v>4157.1728262453344</v>
      </c>
      <c r="V5098" s="181">
        <v>4175.0298582562218</v>
      </c>
      <c r="W5098" s="181">
        <v>4191.417178586139</v>
      </c>
      <c r="X5098" s="181">
        <v>4206.3397796423415</v>
      </c>
      <c r="Y5098" s="181">
        <v>4219.6253963312993</v>
      </c>
    </row>
    <row r="5099" spans="1:25" x14ac:dyDescent="0.25">
      <c r="A5099" s="178" t="s">
        <v>4109</v>
      </c>
      <c r="B5099" s="178" t="s">
        <v>3553</v>
      </c>
      <c r="C5099" s="178" t="s">
        <v>590</v>
      </c>
      <c r="D5099" s="178" t="s">
        <v>4355</v>
      </c>
      <c r="E5099" s="181">
        <v>7860.5501353521631</v>
      </c>
      <c r="F5099" s="181">
        <v>8002.9392756115521</v>
      </c>
      <c r="G5099" s="181">
        <v>8136.374581456429</v>
      </c>
      <c r="H5099" s="181">
        <v>8265.11424538555</v>
      </c>
      <c r="I5099" s="181">
        <v>8389.9265176866666</v>
      </c>
      <c r="J5099" s="182">
        <v>8511.1877015631781</v>
      </c>
      <c r="K5099" s="181">
        <v>8629.1120246422124</v>
      </c>
      <c r="L5099" s="181">
        <v>8743.9110635050238</v>
      </c>
      <c r="M5099" s="181">
        <v>8855.6835903524625</v>
      </c>
      <c r="N5099" s="181">
        <v>8964.4500875541235</v>
      </c>
      <c r="O5099" s="181">
        <v>9070.1520389894304</v>
      </c>
      <c r="P5099" s="181">
        <v>9173.1562939615087</v>
      </c>
      <c r="Q5099" s="181">
        <v>9273.8032111155153</v>
      </c>
      <c r="R5099" s="181">
        <v>9371.9145204407505</v>
      </c>
      <c r="S5099" s="181">
        <v>9467.4673581129136</v>
      </c>
      <c r="T5099" s="181">
        <v>9560.3395757254839</v>
      </c>
      <c r="U5099" s="181">
        <v>9650.3893027582744</v>
      </c>
      <c r="V5099" s="181">
        <v>9737.5893295823444</v>
      </c>
      <c r="W5099" s="181">
        <v>9821.9534950510297</v>
      </c>
      <c r="X5099" s="181">
        <v>9903.4485826618111</v>
      </c>
      <c r="Y5099" s="181">
        <v>9981.6218530167589</v>
      </c>
    </row>
    <row r="5100" spans="1:25" x14ac:dyDescent="0.25">
      <c r="A5100" s="178" t="s">
        <v>4109</v>
      </c>
      <c r="B5100" s="178" t="s">
        <v>3553</v>
      </c>
      <c r="C5100" s="178" t="s">
        <v>953</v>
      </c>
      <c r="D5100" s="178" t="s">
        <v>1166</v>
      </c>
      <c r="E5100" s="181">
        <v>2610.7095749129344</v>
      </c>
      <c r="F5100" s="181">
        <v>2608.0822180263308</v>
      </c>
      <c r="G5100" s="181">
        <v>2601.7695553840681</v>
      </c>
      <c r="H5100" s="181">
        <v>2593.3007803070591</v>
      </c>
      <c r="I5100" s="181">
        <v>2583.0232980632281</v>
      </c>
      <c r="J5100" s="182">
        <v>2571.1444184546717</v>
      </c>
      <c r="K5100" s="181">
        <v>2557.8115642265611</v>
      </c>
      <c r="L5100" s="181">
        <v>2543.1636510035923</v>
      </c>
      <c r="M5100" s="181">
        <v>2527.3000362024914</v>
      </c>
      <c r="N5100" s="181">
        <v>2510.2935063856958</v>
      </c>
      <c r="O5100" s="181">
        <v>2492.1923165773428</v>
      </c>
      <c r="P5100" s="181">
        <v>2473.1583014393818</v>
      </c>
      <c r="Q5100" s="181">
        <v>2453.336583064457</v>
      </c>
      <c r="R5100" s="181">
        <v>2432.7288992464355</v>
      </c>
      <c r="S5100" s="181">
        <v>2411.3783007017737</v>
      </c>
      <c r="T5100" s="181">
        <v>2389.3016719058596</v>
      </c>
      <c r="U5100" s="181">
        <v>2366.5116056128982</v>
      </c>
      <c r="V5100" s="181">
        <v>2343.049137711615</v>
      </c>
      <c r="W5100" s="181">
        <v>2318.9637077133134</v>
      </c>
      <c r="X5100" s="181">
        <v>2294.2918695870562</v>
      </c>
      <c r="Y5100" s="181">
        <v>2268.973712996421</v>
      </c>
    </row>
    <row r="5101" spans="1:25" x14ac:dyDescent="0.25">
      <c r="A5101" s="178" t="s">
        <v>4109</v>
      </c>
      <c r="B5101" s="178" t="s">
        <v>3553</v>
      </c>
      <c r="C5101" s="178" t="s">
        <v>240</v>
      </c>
      <c r="D5101" s="178" t="s">
        <v>241</v>
      </c>
      <c r="E5101" s="181">
        <v>13972.168467603631</v>
      </c>
      <c r="F5101" s="181">
        <v>14255.909011184309</v>
      </c>
      <c r="G5101" s="181">
        <v>14526.727483660796</v>
      </c>
      <c r="H5101" s="181">
        <v>14792.261809105083</v>
      </c>
      <c r="I5101" s="181">
        <v>15053.955468194035</v>
      </c>
      <c r="J5101" s="182">
        <v>15312.557594891405</v>
      </c>
      <c r="K5101" s="181">
        <v>15568.529672665112</v>
      </c>
      <c r="L5101" s="181">
        <v>15822.330638535004</v>
      </c>
      <c r="M5101" s="181">
        <v>16074.217410673267</v>
      </c>
      <c r="N5101" s="181">
        <v>16324.304978447297</v>
      </c>
      <c r="O5101" s="181">
        <v>16572.562958631977</v>
      </c>
      <c r="P5101" s="181">
        <v>16819.737894449838</v>
      </c>
      <c r="Q5101" s="181">
        <v>17066.535803766936</v>
      </c>
      <c r="R5101" s="181">
        <v>17312.713167626287</v>
      </c>
      <c r="S5101" s="181">
        <v>17558.309067915809</v>
      </c>
      <c r="T5101" s="181">
        <v>17803.176283850258</v>
      </c>
      <c r="U5101" s="181">
        <v>18047.126087721936</v>
      </c>
      <c r="V5101" s="181">
        <v>18290.179462499404</v>
      </c>
      <c r="W5101" s="181">
        <v>18532.4326331052</v>
      </c>
      <c r="X5101" s="181">
        <v>18773.891751229585</v>
      </c>
      <c r="Y5101" s="181">
        <v>19013.761242939305</v>
      </c>
    </row>
    <row r="5102" spans="1:25" x14ac:dyDescent="0.25">
      <c r="A5102" s="178" t="s">
        <v>4109</v>
      </c>
      <c r="B5102" s="178" t="s">
        <v>3554</v>
      </c>
      <c r="C5102" s="178" t="s">
        <v>218</v>
      </c>
      <c r="D5102" s="178" t="s">
        <v>4356</v>
      </c>
      <c r="E5102" s="181">
        <v>2665.7267165389862</v>
      </c>
      <c r="F5102" s="181">
        <v>2809.406737315252</v>
      </c>
      <c r="G5102" s="181">
        <v>2951.4701378787081</v>
      </c>
      <c r="H5102" s="181">
        <v>3093.6739267405105</v>
      </c>
      <c r="I5102" s="181">
        <v>3236.1342057656238</v>
      </c>
      <c r="J5102" s="182">
        <v>3378.7057222434078</v>
      </c>
      <c r="K5102" s="181">
        <v>3521.1383970194611</v>
      </c>
      <c r="L5102" s="181">
        <v>3663.0785108872351</v>
      </c>
      <c r="M5102" s="181">
        <v>3804.0840266301125</v>
      </c>
      <c r="N5102" s="181">
        <v>3943.6848670182444</v>
      </c>
      <c r="O5102" s="181">
        <v>4081.2521001005002</v>
      </c>
      <c r="P5102" s="181">
        <v>4216.4045444467611</v>
      </c>
      <c r="Q5102" s="181">
        <v>4348.8209081089517</v>
      </c>
      <c r="R5102" s="181">
        <v>4477.9894743071536</v>
      </c>
      <c r="S5102" s="181">
        <v>4603.5084036585977</v>
      </c>
      <c r="T5102" s="181">
        <v>4724.8959719585046</v>
      </c>
      <c r="U5102" s="181">
        <v>4842.2453077144091</v>
      </c>
      <c r="V5102" s="181">
        <v>4955.9013741572298</v>
      </c>
      <c r="W5102" s="181">
        <v>5065.8212019790781</v>
      </c>
      <c r="X5102" s="181">
        <v>5171.973148695396</v>
      </c>
      <c r="Y5102" s="181">
        <v>5274.1047286815801</v>
      </c>
    </row>
    <row r="5103" spans="1:25" x14ac:dyDescent="0.25">
      <c r="A5103" s="178" t="s">
        <v>4109</v>
      </c>
      <c r="B5103" s="178" t="s">
        <v>3554</v>
      </c>
      <c r="C5103" s="178" t="s">
        <v>240</v>
      </c>
      <c r="D5103" s="178" t="s">
        <v>241</v>
      </c>
      <c r="E5103" s="181">
        <v>2840.4618519218775</v>
      </c>
      <c r="F5103" s="181">
        <v>2791.1767715746</v>
      </c>
      <c r="G5103" s="181">
        <v>2734.0754950580094</v>
      </c>
      <c r="H5103" s="181">
        <v>2672.0589324421107</v>
      </c>
      <c r="I5103" s="181">
        <v>2606.1379800344375</v>
      </c>
      <c r="J5103" s="182">
        <v>2537.000980349766</v>
      </c>
      <c r="K5103" s="181">
        <v>2465.2033495995993</v>
      </c>
      <c r="L5103" s="181">
        <v>2391.1965049355927</v>
      </c>
      <c r="M5103" s="181">
        <v>2315.3600086614019</v>
      </c>
      <c r="N5103" s="181">
        <v>2238.051195006552</v>
      </c>
      <c r="O5103" s="181">
        <v>2159.536859711036</v>
      </c>
      <c r="P5103" s="181">
        <v>2080.2180386442506</v>
      </c>
      <c r="Q5103" s="181">
        <v>2000.4951122359664</v>
      </c>
      <c r="R5103" s="181">
        <v>1920.6508652820455</v>
      </c>
      <c r="S5103" s="181">
        <v>1840.99955866858</v>
      </c>
      <c r="T5103" s="181">
        <v>1761.7990905287502</v>
      </c>
      <c r="U5103" s="181">
        <v>1683.4890798114232</v>
      </c>
      <c r="V5103" s="181">
        <v>1606.5178595496782</v>
      </c>
      <c r="W5103" s="181">
        <v>1531.1302842180282</v>
      </c>
      <c r="X5103" s="181">
        <v>1457.5314579639517</v>
      </c>
      <c r="Y5103" s="181">
        <v>1385.8295294336374</v>
      </c>
    </row>
    <row r="5104" spans="1:25" x14ac:dyDescent="0.25">
      <c r="A5104" s="178" t="s">
        <v>4109</v>
      </c>
      <c r="B5104" s="178" t="s">
        <v>3555</v>
      </c>
      <c r="C5104" s="178" t="s">
        <v>218</v>
      </c>
      <c r="D5104" s="178" t="s">
        <v>4357</v>
      </c>
      <c r="E5104" s="181">
        <v>252319.72601917794</v>
      </c>
      <c r="F5104" s="181">
        <v>254629.35502243051</v>
      </c>
      <c r="G5104" s="181">
        <v>256971.46239896043</v>
      </c>
      <c r="H5104" s="181">
        <v>259386.63087042843</v>
      </c>
      <c r="I5104" s="181">
        <v>261835.58401844813</v>
      </c>
      <c r="J5104" s="182">
        <v>264281.98028105189</v>
      </c>
      <c r="K5104" s="181">
        <v>266697.58523663651</v>
      </c>
      <c r="L5104" s="181">
        <v>269062.38478269195</v>
      </c>
      <c r="M5104" s="181">
        <v>271360.2731502988</v>
      </c>
      <c r="N5104" s="181">
        <v>273577.13085707504</v>
      </c>
      <c r="O5104" s="181">
        <v>275698.77481996169</v>
      </c>
      <c r="P5104" s="181">
        <v>277727.98295604083</v>
      </c>
      <c r="Q5104" s="181">
        <v>279669.4696660816</v>
      </c>
      <c r="R5104" s="181">
        <v>281514.38906981511</v>
      </c>
      <c r="S5104" s="181">
        <v>283258.73470391467</v>
      </c>
      <c r="T5104" s="181">
        <v>284898.00386183057</v>
      </c>
      <c r="U5104" s="181">
        <v>286436.68084243004</v>
      </c>
      <c r="V5104" s="181">
        <v>287881.43974498141</v>
      </c>
      <c r="W5104" s="181">
        <v>289232.06558032637</v>
      </c>
      <c r="X5104" s="181">
        <v>290487.08176517533</v>
      </c>
      <c r="Y5104" s="181">
        <v>291635.30723690393</v>
      </c>
    </row>
    <row r="5105" spans="1:25" x14ac:dyDescent="0.25">
      <c r="A5105" s="178" t="s">
        <v>4109</v>
      </c>
      <c r="B5105" s="178" t="s">
        <v>3555</v>
      </c>
      <c r="C5105" s="178" t="s">
        <v>755</v>
      </c>
      <c r="D5105" s="178" t="s">
        <v>4358</v>
      </c>
      <c r="E5105" s="181">
        <v>9360.692966994302</v>
      </c>
      <c r="F5105" s="181">
        <v>9537.4413260931706</v>
      </c>
      <c r="G5105" s="181">
        <v>9717.9557772201224</v>
      </c>
      <c r="H5105" s="181">
        <v>9903.8538687537912</v>
      </c>
      <c r="I5105" s="181">
        <v>10093.735413489829</v>
      </c>
      <c r="J5105" s="182">
        <v>10286.258023868917</v>
      </c>
      <c r="K5105" s="181">
        <v>10480.34449429734</v>
      </c>
      <c r="L5105" s="181">
        <v>10675.20134953086</v>
      </c>
      <c r="M5105" s="181">
        <v>10870.16080836216</v>
      </c>
      <c r="N5105" s="181">
        <v>11064.609850434954</v>
      </c>
      <c r="O5105" s="181">
        <v>11257.909770433458</v>
      </c>
      <c r="P5105" s="181">
        <v>11450.097388956119</v>
      </c>
      <c r="Q5105" s="181">
        <v>11641.292796593272</v>
      </c>
      <c r="R5105" s="181">
        <v>11831.052041500361</v>
      </c>
      <c r="S5105" s="181">
        <v>12019.120541706299</v>
      </c>
      <c r="T5105" s="181">
        <v>12205.214026090256</v>
      </c>
      <c r="U5105" s="181">
        <v>12389.427504733032</v>
      </c>
      <c r="V5105" s="181">
        <v>12571.956954302885</v>
      </c>
      <c r="W5105" s="181">
        <v>12752.703768885662</v>
      </c>
      <c r="X5105" s="181">
        <v>12931.510872054807</v>
      </c>
      <c r="Y5105" s="181">
        <v>13107.780495979248</v>
      </c>
    </row>
    <row r="5106" spans="1:25" x14ac:dyDescent="0.25">
      <c r="A5106" s="178" t="s">
        <v>4109</v>
      </c>
      <c r="B5106" s="178" t="s">
        <v>3555</v>
      </c>
      <c r="C5106" s="178" t="s">
        <v>510</v>
      </c>
      <c r="D5106" s="178" t="s">
        <v>4359</v>
      </c>
      <c r="E5106" s="181">
        <v>2433.7598816320933</v>
      </c>
      <c r="F5106" s="181">
        <v>2510.3008873418794</v>
      </c>
      <c r="G5106" s="181">
        <v>2589.36332115907</v>
      </c>
      <c r="H5106" s="181">
        <v>2671.4464323756683</v>
      </c>
      <c r="I5106" s="181">
        <v>2756.2482806514786</v>
      </c>
      <c r="J5106" s="182">
        <v>2843.4657837532245</v>
      </c>
      <c r="K5106" s="181">
        <v>2932.8531893129234</v>
      </c>
      <c r="L5106" s="181">
        <v>3024.2313686533435</v>
      </c>
      <c r="M5106" s="181">
        <v>3117.4470127905724</v>
      </c>
      <c r="N5106" s="181">
        <v>3212.3539349824709</v>
      </c>
      <c r="O5106" s="181">
        <v>3308.7901273993248</v>
      </c>
      <c r="P5106" s="181">
        <v>3406.7856661474939</v>
      </c>
      <c r="Q5106" s="181">
        <v>3506.3964367045287</v>
      </c>
      <c r="R5106" s="181">
        <v>3607.5083209073682</v>
      </c>
      <c r="S5106" s="181">
        <v>3710.0592092542952</v>
      </c>
      <c r="T5106" s="181">
        <v>3813.9739488798491</v>
      </c>
      <c r="U5106" s="181">
        <v>3919.2930256221362</v>
      </c>
      <c r="V5106" s="181">
        <v>4026.0906980635314</v>
      </c>
      <c r="W5106" s="181">
        <v>4134.3487989623027</v>
      </c>
      <c r="X5106" s="181">
        <v>4244.0284276549473</v>
      </c>
      <c r="Y5106" s="181">
        <v>4354.9417261899671</v>
      </c>
    </row>
    <row r="5107" spans="1:25" x14ac:dyDescent="0.25">
      <c r="A5107" s="178" t="s">
        <v>4109</v>
      </c>
      <c r="B5107" s="178" t="s">
        <v>3555</v>
      </c>
      <c r="C5107" s="178" t="s">
        <v>462</v>
      </c>
      <c r="D5107" s="178" t="s">
        <v>4360</v>
      </c>
      <c r="E5107" s="181">
        <v>2761.4399323895618</v>
      </c>
      <c r="F5107" s="181">
        <v>2809.7728393575371</v>
      </c>
      <c r="G5107" s="181">
        <v>2859.077843135371</v>
      </c>
      <c r="H5107" s="181">
        <v>2909.8259713861239</v>
      </c>
      <c r="I5107" s="181">
        <v>2961.6002572159123</v>
      </c>
      <c r="J5107" s="182">
        <v>3014.0029110539604</v>
      </c>
      <c r="K5107" s="181">
        <v>3066.7158818348616</v>
      </c>
      <c r="L5107" s="181">
        <v>3119.5057447874042</v>
      </c>
      <c r="M5107" s="181">
        <v>3172.1770156495932</v>
      </c>
      <c r="N5107" s="181">
        <v>3224.5512261443655</v>
      </c>
      <c r="O5107" s="181">
        <v>3276.443399862932</v>
      </c>
      <c r="P5107" s="181">
        <v>3327.8659001006249</v>
      </c>
      <c r="Q5107" s="181">
        <v>3378.8551968812367</v>
      </c>
      <c r="R5107" s="181">
        <v>3429.284077142534</v>
      </c>
      <c r="S5107" s="181">
        <v>3479.080836274386</v>
      </c>
      <c r="T5107" s="181">
        <v>3528.1655813017287</v>
      </c>
      <c r="U5107" s="181">
        <v>3576.5683488099176</v>
      </c>
      <c r="V5107" s="181">
        <v>3624.3481275596891</v>
      </c>
      <c r="W5107" s="181">
        <v>3671.4787841598745</v>
      </c>
      <c r="X5107" s="181">
        <v>3717.9175223140246</v>
      </c>
      <c r="Y5107" s="181">
        <v>3763.4952531393278</v>
      </c>
    </row>
    <row r="5108" spans="1:25" x14ac:dyDescent="0.25">
      <c r="A5108" s="178" t="s">
        <v>4109</v>
      </c>
      <c r="B5108" s="178" t="s">
        <v>3555</v>
      </c>
      <c r="C5108" s="178" t="s">
        <v>638</v>
      </c>
      <c r="D5108" s="178" t="s">
        <v>4361</v>
      </c>
      <c r="E5108" s="181">
        <v>1325.9375428483311</v>
      </c>
      <c r="F5108" s="181">
        <v>1386.2403424882923</v>
      </c>
      <c r="G5108" s="181">
        <v>1449.3496172767068</v>
      </c>
      <c r="H5108" s="181">
        <v>1515.6330007672868</v>
      </c>
      <c r="I5108" s="181">
        <v>1585.0148407504762</v>
      </c>
      <c r="J5108" s="182">
        <v>1657.411767699884</v>
      </c>
      <c r="K5108" s="181">
        <v>1732.7669254658308</v>
      </c>
      <c r="L5108" s="181">
        <v>1811.057561580116</v>
      </c>
      <c r="M5108" s="181">
        <v>1892.2727487300492</v>
      </c>
      <c r="N5108" s="181">
        <v>1976.4027902485586</v>
      </c>
      <c r="O5108" s="181">
        <v>2063.4250778721389</v>
      </c>
      <c r="P5108" s="181">
        <v>2153.4347096744791</v>
      </c>
      <c r="Q5108" s="181">
        <v>2246.5460653247296</v>
      </c>
      <c r="R5108" s="181">
        <v>2342.7668370079332</v>
      </c>
      <c r="S5108" s="181">
        <v>2442.1367622689049</v>
      </c>
      <c r="T5108" s="181">
        <v>2544.6864500172624</v>
      </c>
      <c r="U5108" s="181">
        <v>2650.5237740828261</v>
      </c>
      <c r="V5108" s="181">
        <v>2759.7830181216782</v>
      </c>
      <c r="W5108" s="181">
        <v>2872.5388536975574</v>
      </c>
      <c r="X5108" s="181">
        <v>2988.8525932732737</v>
      </c>
      <c r="Y5108" s="181">
        <v>3108.6796829021287</v>
      </c>
    </row>
    <row r="5109" spans="1:25" x14ac:dyDescent="0.25">
      <c r="A5109" s="178" t="s">
        <v>4109</v>
      </c>
      <c r="B5109" s="178" t="s">
        <v>3555</v>
      </c>
      <c r="C5109" s="178" t="s">
        <v>240</v>
      </c>
      <c r="D5109" s="178" t="s">
        <v>241</v>
      </c>
      <c r="E5109" s="181">
        <v>10687.644999163862</v>
      </c>
      <c r="F5109" s="181">
        <v>10932.55456064481</v>
      </c>
      <c r="G5109" s="181">
        <v>11187.522800877587</v>
      </c>
      <c r="H5109" s="181">
        <v>11454.758481008106</v>
      </c>
      <c r="I5109" s="181">
        <v>11733.016061794058</v>
      </c>
      <c r="J5109" s="182">
        <v>12021.103228507791</v>
      </c>
      <c r="K5109" s="181">
        <v>12318.120890486847</v>
      </c>
      <c r="L5109" s="181">
        <v>12623.489025999454</v>
      </c>
      <c r="M5109" s="181">
        <v>12936.764893757647</v>
      </c>
      <c r="N5109" s="181">
        <v>13257.559808375001</v>
      </c>
      <c r="O5109" s="181">
        <v>13585.441591440875</v>
      </c>
      <c r="P5109" s="181">
        <v>13920.783292183716</v>
      </c>
      <c r="Q5109" s="181">
        <v>14264.066806936607</v>
      </c>
      <c r="R5109" s="181">
        <v>14615.087824553089</v>
      </c>
      <c r="S5109" s="181">
        <v>14973.86562258806</v>
      </c>
      <c r="T5109" s="181">
        <v>15340.376156065831</v>
      </c>
      <c r="U5109" s="181">
        <v>15715.067975002106</v>
      </c>
      <c r="V5109" s="181">
        <v>16098.527441052323</v>
      </c>
      <c r="W5109" s="181">
        <v>16490.974279595615</v>
      </c>
      <c r="X5109" s="181">
        <v>16892.551860839372</v>
      </c>
      <c r="Y5109" s="181">
        <v>17302.818279191906</v>
      </c>
    </row>
    <row r="5110" spans="1:25" x14ac:dyDescent="0.25">
      <c r="A5110" s="178" t="s">
        <v>4109</v>
      </c>
      <c r="B5110" s="178" t="s">
        <v>3556</v>
      </c>
      <c r="C5110" s="178" t="s">
        <v>218</v>
      </c>
      <c r="D5110" s="178" t="s">
        <v>4362</v>
      </c>
      <c r="E5110" s="181">
        <v>5531.454790290165</v>
      </c>
      <c r="F5110" s="181">
        <v>5660.520411017902</v>
      </c>
      <c r="G5110" s="181">
        <v>5776.3108810650292</v>
      </c>
      <c r="H5110" s="181">
        <v>5884.0553299414914</v>
      </c>
      <c r="I5110" s="181">
        <v>5986.0064476316657</v>
      </c>
      <c r="J5110" s="182">
        <v>6083.7674240342494</v>
      </c>
      <c r="K5110" s="181">
        <v>6178.4762018189695</v>
      </c>
      <c r="L5110" s="181">
        <v>6270.9529561610207</v>
      </c>
      <c r="M5110" s="181">
        <v>6361.7355266481291</v>
      </c>
      <c r="N5110" s="181">
        <v>6451.1644550657975</v>
      </c>
      <c r="O5110" s="181">
        <v>6539.4668827789492</v>
      </c>
      <c r="P5110" s="181">
        <v>6627.0265976008468</v>
      </c>
      <c r="Q5110" s="181">
        <v>6714.132076652023</v>
      </c>
      <c r="R5110" s="181">
        <v>6800.7004398293157</v>
      </c>
      <c r="S5110" s="181">
        <v>6886.7602299113605</v>
      </c>
      <c r="T5110" s="181">
        <v>6972.3677873134729</v>
      </c>
      <c r="U5110" s="181">
        <v>7057.3580658336296</v>
      </c>
      <c r="V5110" s="181">
        <v>7141.5566035144511</v>
      </c>
      <c r="W5110" s="181">
        <v>7224.9972742788041</v>
      </c>
      <c r="X5110" s="181">
        <v>7307.698410909923</v>
      </c>
      <c r="Y5110" s="181">
        <v>7389.4612132094562</v>
      </c>
    </row>
    <row r="5111" spans="1:25" x14ac:dyDescent="0.25">
      <c r="A5111" s="178" t="s">
        <v>4109</v>
      </c>
      <c r="B5111" s="178" t="s">
        <v>3556</v>
      </c>
      <c r="C5111" s="178" t="s">
        <v>240</v>
      </c>
      <c r="D5111" s="178" t="s">
        <v>241</v>
      </c>
      <c r="E5111" s="181">
        <v>5953.2079414559839</v>
      </c>
      <c r="F5111" s="181">
        <v>5985.2942102410516</v>
      </c>
      <c r="G5111" s="181">
        <v>6000.6342798421783</v>
      </c>
      <c r="H5111" s="181">
        <v>6005.3843088447038</v>
      </c>
      <c r="I5111" s="181">
        <v>6002.3137721896337</v>
      </c>
      <c r="J5111" s="182">
        <v>5993.3766918088786</v>
      </c>
      <c r="K5111" s="181">
        <v>5979.9534996809725</v>
      </c>
      <c r="L5111" s="181">
        <v>5963.0359649244201</v>
      </c>
      <c r="M5111" s="181">
        <v>5943.2904332095786</v>
      </c>
      <c r="N5111" s="181">
        <v>5921.1615952577404</v>
      </c>
      <c r="O5111" s="181">
        <v>5896.9657101202056</v>
      </c>
      <c r="P5111" s="181">
        <v>5871.1398932320144</v>
      </c>
      <c r="Q5111" s="181">
        <v>5844.0113717819668</v>
      </c>
      <c r="R5111" s="181">
        <v>5815.5698276506573</v>
      </c>
      <c r="S5111" s="181">
        <v>5785.9016807329144</v>
      </c>
      <c r="T5111" s="181">
        <v>5755.1126864977987</v>
      </c>
      <c r="U5111" s="181">
        <v>5723.1239744619706</v>
      </c>
      <c r="V5111" s="181">
        <v>5689.8568617269066</v>
      </c>
      <c r="W5111" s="181">
        <v>5655.4035900310801</v>
      </c>
      <c r="X5111" s="181">
        <v>5619.8404840109688</v>
      </c>
      <c r="Y5111" s="181">
        <v>5583.0768256868168</v>
      </c>
    </row>
    <row r="5112" spans="1:25" x14ac:dyDescent="0.25">
      <c r="A5112" s="178" t="s">
        <v>4109</v>
      </c>
      <c r="B5112" s="178" t="s">
        <v>3558</v>
      </c>
      <c r="C5112" s="178" t="s">
        <v>565</v>
      </c>
      <c r="D5112" s="178" t="s">
        <v>566</v>
      </c>
      <c r="E5112" s="181">
        <v>6850.4780580884681</v>
      </c>
      <c r="F5112" s="181">
        <v>6867.1636748554356</v>
      </c>
      <c r="G5112" s="181">
        <v>6885.4457144916942</v>
      </c>
      <c r="H5112" s="181">
        <v>6906.4063367369281</v>
      </c>
      <c r="I5112" s="181">
        <v>6929.0716519891357</v>
      </c>
      <c r="J5112" s="182">
        <v>6952.6826881700345</v>
      </c>
      <c r="K5112" s="181">
        <v>6976.6623907901358</v>
      </c>
      <c r="L5112" s="181">
        <v>7000.5778219730546</v>
      </c>
      <c r="M5112" s="181">
        <v>7023.9972188640322</v>
      </c>
      <c r="N5112" s="181">
        <v>7046.6502437951522</v>
      </c>
      <c r="O5112" s="181">
        <v>7068.3540097045016</v>
      </c>
      <c r="P5112" s="181">
        <v>7089.2456451007638</v>
      </c>
      <c r="Q5112" s="181">
        <v>7109.4295015152911</v>
      </c>
      <c r="R5112" s="181">
        <v>7128.6406926916779</v>
      </c>
      <c r="S5112" s="181">
        <v>7146.7883114284114</v>
      </c>
      <c r="T5112" s="181">
        <v>7164.1713649728108</v>
      </c>
      <c r="U5112" s="181">
        <v>7180.968297889619</v>
      </c>
      <c r="V5112" s="181">
        <v>7197.0237558459703</v>
      </c>
      <c r="W5112" s="181">
        <v>7212.2594913481998</v>
      </c>
      <c r="X5112" s="181">
        <v>7226.5894592253544</v>
      </c>
      <c r="Y5112" s="181">
        <v>7240.0331623757611</v>
      </c>
    </row>
    <row r="5113" spans="1:25" x14ac:dyDescent="0.25">
      <c r="A5113" s="178" t="s">
        <v>4109</v>
      </c>
      <c r="B5113" s="178" t="s">
        <v>3559</v>
      </c>
      <c r="C5113" s="178" t="s">
        <v>218</v>
      </c>
      <c r="D5113" s="178" t="s">
        <v>4363</v>
      </c>
      <c r="E5113" s="181">
        <v>2995.8925509961282</v>
      </c>
      <c r="F5113" s="181">
        <v>2973.1454959048474</v>
      </c>
      <c r="G5113" s="181">
        <v>2954.4549867505593</v>
      </c>
      <c r="H5113" s="181">
        <v>2939.9351018171164</v>
      </c>
      <c r="I5113" s="181">
        <v>2928.9479583868501</v>
      </c>
      <c r="J5113" s="182">
        <v>2921.0032372034707</v>
      </c>
      <c r="K5113" s="181">
        <v>2915.6567840263042</v>
      </c>
      <c r="L5113" s="181">
        <v>2912.4597845878711</v>
      </c>
      <c r="M5113" s="181">
        <v>2910.9626397317525</v>
      </c>
      <c r="N5113" s="181">
        <v>2910.7666615745761</v>
      </c>
      <c r="O5113" s="181">
        <v>2911.543178107268</v>
      </c>
      <c r="P5113" s="181">
        <v>2913.0616671883063</v>
      </c>
      <c r="Q5113" s="181">
        <v>2915.0906465373168</v>
      </c>
      <c r="R5113" s="181">
        <v>2917.2749788341353</v>
      </c>
      <c r="S5113" s="181">
        <v>2919.3290725893989</v>
      </c>
      <c r="T5113" s="181">
        <v>2920.9340366146448</v>
      </c>
      <c r="U5113" s="181">
        <v>2922.003223998779</v>
      </c>
      <c r="V5113" s="181">
        <v>2922.582741569372</v>
      </c>
      <c r="W5113" s="181">
        <v>2922.5566872092108</v>
      </c>
      <c r="X5113" s="181">
        <v>2921.8054575625574</v>
      </c>
      <c r="Y5113" s="181">
        <v>2920.0716694047646</v>
      </c>
    </row>
    <row r="5114" spans="1:25" x14ac:dyDescent="0.25">
      <c r="A5114" s="178" t="s">
        <v>4109</v>
      </c>
      <c r="B5114" s="178" t="s">
        <v>3559</v>
      </c>
      <c r="C5114" s="178" t="s">
        <v>240</v>
      </c>
      <c r="D5114" s="178" t="s">
        <v>241</v>
      </c>
      <c r="E5114" s="181">
        <v>1072.7782641265244</v>
      </c>
      <c r="F5114" s="181">
        <v>1068.8619370761633</v>
      </c>
      <c r="G5114" s="181">
        <v>1066.3617125828832</v>
      </c>
      <c r="H5114" s="181">
        <v>1065.3360569172587</v>
      </c>
      <c r="I5114" s="181">
        <v>1065.5706616167647</v>
      </c>
      <c r="J5114" s="182">
        <v>1066.9015703746823</v>
      </c>
      <c r="K5114" s="181">
        <v>1069.1790307678766</v>
      </c>
      <c r="L5114" s="181">
        <v>1072.2490913167931</v>
      </c>
      <c r="M5114" s="181">
        <v>1075.9549747388453</v>
      </c>
      <c r="N5114" s="181">
        <v>1080.1562306344638</v>
      </c>
      <c r="O5114" s="181">
        <v>1084.7362026804767</v>
      </c>
      <c r="P5114" s="181">
        <v>1089.6130471191711</v>
      </c>
      <c r="Q5114" s="181">
        <v>1094.7032241418613</v>
      </c>
      <c r="R5114" s="181">
        <v>1099.8752187418486</v>
      </c>
      <c r="S5114" s="181">
        <v>1105.0217314400854</v>
      </c>
      <c r="T5114" s="181">
        <v>1110.0210964874093</v>
      </c>
      <c r="U5114" s="181">
        <v>1114.8383270862109</v>
      </c>
      <c r="V5114" s="181">
        <v>1119.4887464996229</v>
      </c>
      <c r="W5114" s="181">
        <v>1123.9256360151578</v>
      </c>
      <c r="X5114" s="181">
        <v>1128.1001222904872</v>
      </c>
      <c r="Y5114" s="181">
        <v>1131.9091688402818</v>
      </c>
    </row>
    <row r="5115" spans="1:25" x14ac:dyDescent="0.25">
      <c r="A5115" s="178" t="s">
        <v>4109</v>
      </c>
      <c r="B5115" s="178" t="s">
        <v>3560</v>
      </c>
      <c r="C5115" s="178" t="s">
        <v>565</v>
      </c>
      <c r="D5115" s="178" t="s">
        <v>566</v>
      </c>
      <c r="E5115" s="181">
        <v>3178.5638110334071</v>
      </c>
      <c r="F5115" s="181">
        <v>3201.1560368549699</v>
      </c>
      <c r="G5115" s="181">
        <v>3222.579293053479</v>
      </c>
      <c r="H5115" s="181">
        <v>3244.0128209119848</v>
      </c>
      <c r="I5115" s="181">
        <v>3265.4417592617247</v>
      </c>
      <c r="J5115" s="182">
        <v>3286.7832572841571</v>
      </c>
      <c r="K5115" s="181">
        <v>3307.9294897387017</v>
      </c>
      <c r="L5115" s="181">
        <v>3328.7892111920037</v>
      </c>
      <c r="M5115" s="181">
        <v>3349.250985162359</v>
      </c>
      <c r="N5115" s="181">
        <v>3369.2178812046568</v>
      </c>
      <c r="O5115" s="181">
        <v>3388.5755178465388</v>
      </c>
      <c r="P5115" s="181">
        <v>3407.3704899416689</v>
      </c>
      <c r="Q5115" s="181">
        <v>3425.6598074284379</v>
      </c>
      <c r="R5115" s="181">
        <v>3443.3454627804167</v>
      </c>
      <c r="S5115" s="181">
        <v>3460.4106125036064</v>
      </c>
      <c r="T5115" s="181">
        <v>3476.7497800043311</v>
      </c>
      <c r="U5115" s="181">
        <v>3492.2875365404061</v>
      </c>
      <c r="V5115" s="181">
        <v>3507.0698472530362</v>
      </c>
      <c r="W5115" s="181">
        <v>3521.1422497265667</v>
      </c>
      <c r="X5115" s="181">
        <v>3534.542462059102</v>
      </c>
      <c r="Y5115" s="181">
        <v>3547.1078584032466</v>
      </c>
    </row>
    <row r="5116" spans="1:25" x14ac:dyDescent="0.25">
      <c r="A5116" s="178" t="s">
        <v>4109</v>
      </c>
      <c r="B5116" s="178" t="s">
        <v>3561</v>
      </c>
      <c r="C5116" s="178" t="s">
        <v>218</v>
      </c>
      <c r="D5116" s="178" t="s">
        <v>4364</v>
      </c>
      <c r="E5116" s="181">
        <v>2785.0829699927544</v>
      </c>
      <c r="F5116" s="181">
        <v>2818.688847499257</v>
      </c>
      <c r="G5116" s="181">
        <v>2847.8163234755402</v>
      </c>
      <c r="H5116" s="181">
        <v>2874.2638762635634</v>
      </c>
      <c r="I5116" s="181">
        <v>2898.4939892917773</v>
      </c>
      <c r="J5116" s="182">
        <v>2920.7839857593258</v>
      </c>
      <c r="K5116" s="181">
        <v>2941.3061620176586</v>
      </c>
      <c r="L5116" s="181">
        <v>2960.1927921309521</v>
      </c>
      <c r="M5116" s="181">
        <v>2977.5123975101092</v>
      </c>
      <c r="N5116" s="181">
        <v>2993.294074374835</v>
      </c>
      <c r="O5116" s="181">
        <v>3007.526236511987</v>
      </c>
      <c r="P5116" s="181">
        <v>3020.3300074031581</v>
      </c>
      <c r="Q5116" s="181">
        <v>3031.8140676650337</v>
      </c>
      <c r="R5116" s="181">
        <v>3041.9108205912371</v>
      </c>
      <c r="S5116" s="181">
        <v>3050.5803944994591</v>
      </c>
      <c r="T5116" s="181">
        <v>3057.7688376071187</v>
      </c>
      <c r="U5116" s="181">
        <v>3063.4667287749967</v>
      </c>
      <c r="V5116" s="181">
        <v>3067.6956607114112</v>
      </c>
      <c r="W5116" s="181">
        <v>3070.4662215511385</v>
      </c>
      <c r="X5116" s="181">
        <v>3071.7612010694475</v>
      </c>
      <c r="Y5116" s="181">
        <v>3071.4559712615592</v>
      </c>
    </row>
    <row r="5117" spans="1:25" x14ac:dyDescent="0.25">
      <c r="A5117" s="178" t="s">
        <v>4109</v>
      </c>
      <c r="B5117" s="178" t="s">
        <v>3561</v>
      </c>
      <c r="C5117" s="178" t="s">
        <v>475</v>
      </c>
      <c r="D5117" s="178" t="s">
        <v>1175</v>
      </c>
      <c r="E5117" s="181">
        <v>2256.8600987272921</v>
      </c>
      <c r="F5117" s="181">
        <v>2294.5272257853426</v>
      </c>
      <c r="G5117" s="181">
        <v>2328.8291608625127</v>
      </c>
      <c r="H5117" s="181">
        <v>2361.1950805070569</v>
      </c>
      <c r="I5117" s="181">
        <v>2391.9781851618045</v>
      </c>
      <c r="J5117" s="182">
        <v>2421.3848829411986</v>
      </c>
      <c r="K5117" s="181">
        <v>2449.5380964355363</v>
      </c>
      <c r="L5117" s="181">
        <v>2476.5296945430687</v>
      </c>
      <c r="M5117" s="181">
        <v>2502.3998123037813</v>
      </c>
      <c r="N5117" s="181">
        <v>2527.1561877365907</v>
      </c>
      <c r="O5117" s="181">
        <v>2550.7723459573608</v>
      </c>
      <c r="P5117" s="181">
        <v>2573.3345457846162</v>
      </c>
      <c r="Q5117" s="181">
        <v>2594.9201236803046</v>
      </c>
      <c r="R5117" s="181">
        <v>2615.4564047747558</v>
      </c>
      <c r="S5117" s="181">
        <v>2634.8934629972009</v>
      </c>
      <c r="T5117" s="181">
        <v>2653.1683813956411</v>
      </c>
      <c r="U5117" s="181">
        <v>2670.256052540406</v>
      </c>
      <c r="V5117" s="181">
        <v>2686.1582185655675</v>
      </c>
      <c r="W5117" s="181">
        <v>2700.8671280149206</v>
      </c>
      <c r="X5117" s="181">
        <v>2714.3504776848886</v>
      </c>
      <c r="Y5117" s="181">
        <v>2726.480175420581</v>
      </c>
    </row>
    <row r="5118" spans="1:25" x14ac:dyDescent="0.25">
      <c r="A5118" s="178" t="s">
        <v>4109</v>
      </c>
      <c r="B5118" s="178" t="s">
        <v>3561</v>
      </c>
      <c r="C5118" s="178" t="s">
        <v>503</v>
      </c>
      <c r="D5118" s="178" t="s">
        <v>4365</v>
      </c>
      <c r="E5118" s="181">
        <v>3308.2365238756306</v>
      </c>
      <c r="F5118" s="181">
        <v>3335.6374482729266</v>
      </c>
      <c r="G5118" s="181">
        <v>3357.5073198935243</v>
      </c>
      <c r="H5118" s="181">
        <v>3376.0192883008367</v>
      </c>
      <c r="I5118" s="181">
        <v>3391.7511115326729</v>
      </c>
      <c r="J5118" s="182">
        <v>3405.0563237117535</v>
      </c>
      <c r="K5118" s="181">
        <v>3416.1614178850236</v>
      </c>
      <c r="L5118" s="181">
        <v>3425.2433897126994</v>
      </c>
      <c r="M5118" s="181">
        <v>3432.4032765396264</v>
      </c>
      <c r="N5118" s="181">
        <v>3437.6954929467456</v>
      </c>
      <c r="O5118" s="181">
        <v>3441.127250699049</v>
      </c>
      <c r="P5118" s="181">
        <v>3442.8570832080204</v>
      </c>
      <c r="Q5118" s="181">
        <v>3443.0271768169264</v>
      </c>
      <c r="R5118" s="181">
        <v>3441.5782950122716</v>
      </c>
      <c r="S5118" s="181">
        <v>3438.483467366309</v>
      </c>
      <c r="T5118" s="181">
        <v>3433.7004506959006</v>
      </c>
      <c r="U5118" s="181">
        <v>3427.2375896386825</v>
      </c>
      <c r="V5118" s="181">
        <v>3419.1378124594498</v>
      </c>
      <c r="W5118" s="181">
        <v>3409.4313272307791</v>
      </c>
      <c r="X5118" s="181">
        <v>3398.1172764691514</v>
      </c>
      <c r="Y5118" s="181">
        <v>3385.076565275624</v>
      </c>
    </row>
    <row r="5119" spans="1:25" x14ac:dyDescent="0.25">
      <c r="A5119" s="178" t="s">
        <v>4109</v>
      </c>
      <c r="B5119" s="178" t="s">
        <v>3561</v>
      </c>
      <c r="C5119" s="178" t="s">
        <v>528</v>
      </c>
      <c r="D5119" s="178" t="s">
        <v>4366</v>
      </c>
      <c r="E5119" s="181">
        <v>5670.5384241607117</v>
      </c>
      <c r="F5119" s="181">
        <v>5818.5216623673386</v>
      </c>
      <c r="G5119" s="181">
        <v>5960.1453625271779</v>
      </c>
      <c r="H5119" s="181">
        <v>6098.8910056500818</v>
      </c>
      <c r="I5119" s="181">
        <v>6235.5676884318127</v>
      </c>
      <c r="J5119" s="182">
        <v>6370.630127595221</v>
      </c>
      <c r="K5119" s="181">
        <v>6504.3296457700444</v>
      </c>
      <c r="L5119" s="181">
        <v>6636.8448636815465</v>
      </c>
      <c r="M5119" s="181">
        <v>6768.2221708025563</v>
      </c>
      <c r="N5119" s="181">
        <v>6898.4222239550363</v>
      </c>
      <c r="O5119" s="181">
        <v>7027.3109248888222</v>
      </c>
      <c r="P5119" s="181">
        <v>7155.0636367086672</v>
      </c>
      <c r="Q5119" s="181">
        <v>7281.8382112638701</v>
      </c>
      <c r="R5119" s="181">
        <v>7407.3744285667281</v>
      </c>
      <c r="S5119" s="181">
        <v>7531.4683178856676</v>
      </c>
      <c r="T5119" s="181">
        <v>7653.8718687678083</v>
      </c>
      <c r="U5119" s="181">
        <v>7774.4390594792048</v>
      </c>
      <c r="V5119" s="181">
        <v>7893.0985668633484</v>
      </c>
      <c r="W5119" s="181">
        <v>8009.7495495709782</v>
      </c>
      <c r="X5119" s="181">
        <v>8124.2152550549254</v>
      </c>
      <c r="Y5119" s="181">
        <v>8236.0243850634397</v>
      </c>
    </row>
    <row r="5120" spans="1:25" x14ac:dyDescent="0.25">
      <c r="A5120" s="178" t="s">
        <v>4109</v>
      </c>
      <c r="B5120" s="178" t="s">
        <v>3561</v>
      </c>
      <c r="C5120" s="178" t="s">
        <v>240</v>
      </c>
      <c r="D5120" s="178" t="s">
        <v>241</v>
      </c>
      <c r="E5120" s="181">
        <v>5244.7157640234864</v>
      </c>
      <c r="F5120" s="181">
        <v>5322.4004559831737</v>
      </c>
      <c r="G5120" s="181">
        <v>5393.4602040539594</v>
      </c>
      <c r="H5120" s="181">
        <v>5461.3342904774145</v>
      </c>
      <c r="I5120" s="181">
        <v>5526.9522110705711</v>
      </c>
      <c r="J5120" s="182">
        <v>5590.8974069472933</v>
      </c>
      <c r="K5120" s="181">
        <v>5653.5563802211573</v>
      </c>
      <c r="L5120" s="181">
        <v>5715.2411506420412</v>
      </c>
      <c r="M5120" s="181">
        <v>5776.1422495982924</v>
      </c>
      <c r="N5120" s="181">
        <v>5836.3736671279994</v>
      </c>
      <c r="O5120" s="181">
        <v>5895.96857045859</v>
      </c>
      <c r="P5120" s="181">
        <v>5955.2188893344</v>
      </c>
      <c r="Q5120" s="181">
        <v>6014.3950676697714</v>
      </c>
      <c r="R5120" s="181">
        <v>6073.4188615273379</v>
      </c>
      <c r="S5120" s="181">
        <v>6132.2620781762544</v>
      </c>
      <c r="T5120" s="181">
        <v>6190.863185818509</v>
      </c>
      <c r="U5120" s="181">
        <v>6249.2452303576265</v>
      </c>
      <c r="V5120" s="181">
        <v>6307.4909126399652</v>
      </c>
      <c r="W5120" s="181">
        <v>6365.6577501729771</v>
      </c>
      <c r="X5120" s="181">
        <v>6423.7418573445029</v>
      </c>
      <c r="Y5120" s="181">
        <v>6481.5070647974635</v>
      </c>
    </row>
    <row r="5121" spans="1:25" x14ac:dyDescent="0.25">
      <c r="A5121" s="178" t="s">
        <v>4109</v>
      </c>
      <c r="B5121" s="178" t="s">
        <v>3562</v>
      </c>
      <c r="C5121" s="178" t="s">
        <v>218</v>
      </c>
      <c r="D5121" s="178" t="s">
        <v>4367</v>
      </c>
      <c r="E5121" s="181">
        <v>3510.6988339312297</v>
      </c>
      <c r="F5121" s="181">
        <v>3530.8087775399149</v>
      </c>
      <c r="G5121" s="181">
        <v>3552.224494502615</v>
      </c>
      <c r="H5121" s="181">
        <v>3575.9110023573444</v>
      </c>
      <c r="I5121" s="181">
        <v>3601.6033271322181</v>
      </c>
      <c r="J5121" s="182">
        <v>3629.0612358009607</v>
      </c>
      <c r="K5121" s="181">
        <v>3658.0104054702033</v>
      </c>
      <c r="L5121" s="181">
        <v>3688.2130225658343</v>
      </c>
      <c r="M5121" s="181">
        <v>3719.4072743735851</v>
      </c>
      <c r="N5121" s="181">
        <v>3751.4163108296057</v>
      </c>
      <c r="O5121" s="181">
        <v>3784.0231491317381</v>
      </c>
      <c r="P5121" s="181">
        <v>3817.1568208843382</v>
      </c>
      <c r="Q5121" s="181">
        <v>3850.7184931065508</v>
      </c>
      <c r="R5121" s="181">
        <v>3884.4059136383926</v>
      </c>
      <c r="S5121" s="181">
        <v>3918.0283181893333</v>
      </c>
      <c r="T5121" s="181">
        <v>3951.4492863110959</v>
      </c>
      <c r="U5121" s="181">
        <v>3984.408680755098</v>
      </c>
      <c r="V5121" s="181">
        <v>4016.6328173968354</v>
      </c>
      <c r="W5121" s="181">
        <v>4048.0032738742343</v>
      </c>
      <c r="X5121" s="181">
        <v>4078.4159082200713</v>
      </c>
      <c r="Y5121" s="181">
        <v>4107.6801629561742</v>
      </c>
    </row>
    <row r="5122" spans="1:25" x14ac:dyDescent="0.25">
      <c r="A5122" s="178" t="s">
        <v>4109</v>
      </c>
      <c r="B5122" s="178" t="s">
        <v>3562</v>
      </c>
      <c r="C5122" s="178" t="s">
        <v>240</v>
      </c>
      <c r="D5122" s="178" t="s">
        <v>241</v>
      </c>
      <c r="E5122" s="181">
        <v>794.24362524361538</v>
      </c>
      <c r="F5122" s="181">
        <v>796.50874761021043</v>
      </c>
      <c r="G5122" s="181">
        <v>799.04814256437794</v>
      </c>
      <c r="H5122" s="181">
        <v>802.07583595073299</v>
      </c>
      <c r="I5122" s="181">
        <v>805.52829378693821</v>
      </c>
      <c r="J5122" s="182">
        <v>809.34820232746563</v>
      </c>
      <c r="K5122" s="181">
        <v>813.47130135551777</v>
      </c>
      <c r="L5122" s="181">
        <v>817.8421431046761</v>
      </c>
      <c r="M5122" s="181">
        <v>822.40059234926548</v>
      </c>
      <c r="N5122" s="181">
        <v>827.10592160619183</v>
      </c>
      <c r="O5122" s="181">
        <v>831.90903653280088</v>
      </c>
      <c r="P5122" s="181">
        <v>836.7934058496669</v>
      </c>
      <c r="Q5122" s="181">
        <v>841.73659111564211</v>
      </c>
      <c r="R5122" s="181">
        <v>846.67206742678138</v>
      </c>
      <c r="S5122" s="181">
        <v>851.55829866638305</v>
      </c>
      <c r="T5122" s="181">
        <v>856.36600123750929</v>
      </c>
      <c r="U5122" s="181">
        <v>861.03949295926145</v>
      </c>
      <c r="V5122" s="181">
        <v>865.52081283116638</v>
      </c>
      <c r="W5122" s="181">
        <v>869.78602975015644</v>
      </c>
      <c r="X5122" s="181">
        <v>873.81455493315707</v>
      </c>
      <c r="Y5122" s="181">
        <v>877.56758338261534</v>
      </c>
    </row>
    <row r="5123" spans="1:25" x14ac:dyDescent="0.25">
      <c r="A5123" s="178" t="s">
        <v>4109</v>
      </c>
      <c r="B5123" s="178" t="s">
        <v>3563</v>
      </c>
      <c r="C5123" s="178" t="s">
        <v>218</v>
      </c>
      <c r="D5123" s="178" t="s">
        <v>4368</v>
      </c>
      <c r="E5123" s="181">
        <v>16329.054944153557</v>
      </c>
      <c r="F5123" s="181">
        <v>16530.901458105032</v>
      </c>
      <c r="G5123" s="181">
        <v>16725.830556263241</v>
      </c>
      <c r="H5123" s="181">
        <v>16919.729848620147</v>
      </c>
      <c r="I5123" s="181">
        <v>17112.431741047803</v>
      </c>
      <c r="J5123" s="182">
        <v>17303.44693807662</v>
      </c>
      <c r="K5123" s="181">
        <v>17492.258862990511</v>
      </c>
      <c r="L5123" s="181">
        <v>17678.635709319726</v>
      </c>
      <c r="M5123" s="181">
        <v>17862.307676027744</v>
      </c>
      <c r="N5123" s="181">
        <v>18042.978492303475</v>
      </c>
      <c r="O5123" s="181">
        <v>18220.313048723652</v>
      </c>
      <c r="P5123" s="181">
        <v>18394.912277422773</v>
      </c>
      <c r="Q5123" s="181">
        <v>18567.418317909407</v>
      </c>
      <c r="R5123" s="181">
        <v>18737.539671916471</v>
      </c>
      <c r="S5123" s="181">
        <v>18905.31970000517</v>
      </c>
      <c r="T5123" s="181">
        <v>19070.566003481457</v>
      </c>
      <c r="U5123" s="181">
        <v>19232.340198032278</v>
      </c>
      <c r="V5123" s="181">
        <v>19389.981783904808</v>
      </c>
      <c r="W5123" s="181">
        <v>19543.646494202374</v>
      </c>
      <c r="X5123" s="181">
        <v>19693.403614833456</v>
      </c>
      <c r="Y5123" s="181">
        <v>19838.433454385122</v>
      </c>
    </row>
    <row r="5124" spans="1:25" x14ac:dyDescent="0.25">
      <c r="A5124" s="178" t="s">
        <v>4109</v>
      </c>
      <c r="B5124" s="178" t="s">
        <v>3563</v>
      </c>
      <c r="C5124" s="178" t="s">
        <v>240</v>
      </c>
      <c r="D5124" s="178" t="s">
        <v>241</v>
      </c>
      <c r="E5124" s="181">
        <v>192.88283738819871</v>
      </c>
      <c r="F5124" s="181">
        <v>192.5135264419751</v>
      </c>
      <c r="G5124" s="181">
        <v>192.03685367385694</v>
      </c>
      <c r="H5124" s="181">
        <v>191.52368551790494</v>
      </c>
      <c r="I5124" s="181">
        <v>190.97344009003675</v>
      </c>
      <c r="J5124" s="182">
        <v>190.3820700700833</v>
      </c>
      <c r="K5124" s="181">
        <v>189.74550290165948</v>
      </c>
      <c r="L5124" s="181">
        <v>189.0629888677106</v>
      </c>
      <c r="M5124" s="181">
        <v>188.33347294682108</v>
      </c>
      <c r="N5124" s="181">
        <v>187.55573890779888</v>
      </c>
      <c r="O5124" s="181">
        <v>186.72829732202072</v>
      </c>
      <c r="P5124" s="181">
        <v>185.85925862534924</v>
      </c>
      <c r="Q5124" s="181">
        <v>184.95674683935997</v>
      </c>
      <c r="R5124" s="181">
        <v>184.01931008145536</v>
      </c>
      <c r="S5124" s="181">
        <v>183.04886290281473</v>
      </c>
      <c r="T5124" s="181">
        <v>182.04500578000335</v>
      </c>
      <c r="U5124" s="181">
        <v>181.00038365389258</v>
      </c>
      <c r="V5124" s="181">
        <v>179.9106781698581</v>
      </c>
      <c r="W5124" s="181">
        <v>178.77933386477045</v>
      </c>
      <c r="X5124" s="181">
        <v>177.60887964942137</v>
      </c>
      <c r="Y5124" s="181">
        <v>176.39385217330462</v>
      </c>
    </row>
    <row r="5125" spans="1:25" x14ac:dyDescent="0.25">
      <c r="A5125" s="178" t="s">
        <v>4109</v>
      </c>
      <c r="B5125" s="178" t="s">
        <v>3564</v>
      </c>
      <c r="C5125" s="178" t="s">
        <v>218</v>
      </c>
      <c r="D5125" s="178" t="s">
        <v>4369</v>
      </c>
      <c r="E5125" s="181">
        <v>27890.880440663874</v>
      </c>
      <c r="F5125" s="181">
        <v>28219.678310448933</v>
      </c>
      <c r="G5125" s="181">
        <v>28514.889467569476</v>
      </c>
      <c r="H5125" s="181">
        <v>28791.754443277972</v>
      </c>
      <c r="I5125" s="181">
        <v>29053.138313467494</v>
      </c>
      <c r="J5125" s="182">
        <v>29300.450397158696</v>
      </c>
      <c r="K5125" s="181">
        <v>29534.363376725265</v>
      </c>
      <c r="L5125" s="181">
        <v>29755.590496341621</v>
      </c>
      <c r="M5125" s="181">
        <v>29964.486126989359</v>
      </c>
      <c r="N5125" s="181">
        <v>30161.256552472922</v>
      </c>
      <c r="O5125" s="181">
        <v>30345.856015867015</v>
      </c>
      <c r="P5125" s="181">
        <v>30519.702129188747</v>
      </c>
      <c r="Q5125" s="181">
        <v>30684.144126057428</v>
      </c>
      <c r="R5125" s="181">
        <v>30838.880762172921</v>
      </c>
      <c r="S5125" s="181">
        <v>30984.213557578401</v>
      </c>
      <c r="T5125" s="181">
        <v>31120.369295727585</v>
      </c>
      <c r="U5125" s="181">
        <v>31246.303374942523</v>
      </c>
      <c r="V5125" s="181">
        <v>31361.111196989223</v>
      </c>
      <c r="W5125" s="181">
        <v>31465.194554393071</v>
      </c>
      <c r="X5125" s="181">
        <v>31558.838086655756</v>
      </c>
      <c r="Y5125" s="181">
        <v>31641.143393478615</v>
      </c>
    </row>
    <row r="5126" spans="1:25" x14ac:dyDescent="0.25">
      <c r="A5126" s="178" t="s">
        <v>4109</v>
      </c>
      <c r="B5126" s="178" t="s">
        <v>3564</v>
      </c>
      <c r="C5126" s="178" t="s">
        <v>510</v>
      </c>
      <c r="D5126" s="178" t="s">
        <v>4370</v>
      </c>
      <c r="E5126" s="181">
        <v>9143.868012879675</v>
      </c>
      <c r="F5126" s="181">
        <v>9309.7029710400839</v>
      </c>
      <c r="G5126" s="181">
        <v>9466.1089840360564</v>
      </c>
      <c r="H5126" s="181">
        <v>9617.9824221527415</v>
      </c>
      <c r="I5126" s="181">
        <v>9766.1849040533525</v>
      </c>
      <c r="J5126" s="182">
        <v>9911.1084590421069</v>
      </c>
      <c r="K5126" s="181">
        <v>10052.905219878003</v>
      </c>
      <c r="L5126" s="181">
        <v>10191.745935748686</v>
      </c>
      <c r="M5126" s="181">
        <v>10327.68281629257</v>
      </c>
      <c r="N5126" s="181">
        <v>10460.718843498806</v>
      </c>
      <c r="O5126" s="181">
        <v>10590.769918690485</v>
      </c>
      <c r="P5126" s="181">
        <v>10718.264559248822</v>
      </c>
      <c r="Q5126" s="181">
        <v>10843.618691483707</v>
      </c>
      <c r="R5126" s="181">
        <v>10966.672465340551</v>
      </c>
      <c r="S5126" s="181">
        <v>11087.478329346579</v>
      </c>
      <c r="T5126" s="181">
        <v>11206.063786856295</v>
      </c>
      <c r="U5126" s="181">
        <v>11321.996984663941</v>
      </c>
      <c r="V5126" s="181">
        <v>11434.886907320255</v>
      </c>
      <c r="W5126" s="181">
        <v>11544.812777905776</v>
      </c>
      <c r="X5126" s="181">
        <v>11651.813369340396</v>
      </c>
      <c r="Y5126" s="181">
        <v>11755.489692024707</v>
      </c>
    </row>
    <row r="5127" spans="1:25" x14ac:dyDescent="0.25">
      <c r="A5127" s="178" t="s">
        <v>4109</v>
      </c>
      <c r="B5127" s="178" t="s">
        <v>3564</v>
      </c>
      <c r="C5127" s="178" t="s">
        <v>512</v>
      </c>
      <c r="D5127" s="178" t="s">
        <v>4371</v>
      </c>
      <c r="E5127" s="181">
        <v>2353.2835112600651</v>
      </c>
      <c r="F5127" s="181">
        <v>2385.7331585838906</v>
      </c>
      <c r="G5127" s="181">
        <v>2415.4568335148865</v>
      </c>
      <c r="H5127" s="181">
        <v>2443.7315621739426</v>
      </c>
      <c r="I5127" s="181">
        <v>2470.7920776875949</v>
      </c>
      <c r="J5127" s="182">
        <v>2496.7509563725662</v>
      </c>
      <c r="K5127" s="181">
        <v>2521.6587997339993</v>
      </c>
      <c r="L5127" s="181">
        <v>2545.5701061159975</v>
      </c>
      <c r="M5127" s="181">
        <v>2568.5090682127302</v>
      </c>
      <c r="N5127" s="181">
        <v>2590.4873752450408</v>
      </c>
      <c r="O5127" s="181">
        <v>2611.495142329567</v>
      </c>
      <c r="P5127" s="181">
        <v>2631.6486127836897</v>
      </c>
      <c r="Q5127" s="181">
        <v>2651.0590648284947</v>
      </c>
      <c r="R5127" s="181">
        <v>2669.6957968708593</v>
      </c>
      <c r="S5127" s="181">
        <v>2687.5801664941123</v>
      </c>
      <c r="T5127" s="181">
        <v>2704.7272233970962</v>
      </c>
      <c r="U5127" s="181">
        <v>2721.0414376470458</v>
      </c>
      <c r="V5127" s="181">
        <v>2736.4387577522884</v>
      </c>
      <c r="W5127" s="181">
        <v>2750.9487030748837</v>
      </c>
      <c r="X5127" s="181">
        <v>2764.5907856494928</v>
      </c>
      <c r="Y5127" s="181">
        <v>2777.2808525109526</v>
      </c>
    </row>
    <row r="5128" spans="1:25" x14ac:dyDescent="0.25">
      <c r="A5128" s="178" t="s">
        <v>4109</v>
      </c>
      <c r="B5128" s="178" t="s">
        <v>3564</v>
      </c>
      <c r="C5128" s="178" t="s">
        <v>703</v>
      </c>
      <c r="D5128" s="178" t="s">
        <v>4372</v>
      </c>
      <c r="E5128" s="181">
        <v>2289.2693224822651</v>
      </c>
      <c r="F5128" s="181">
        <v>2324.0019079919502</v>
      </c>
      <c r="G5128" s="181">
        <v>2356.1659258035093</v>
      </c>
      <c r="H5128" s="181">
        <v>2386.9980560048812</v>
      </c>
      <c r="I5128" s="181">
        <v>2416.7222711812824</v>
      </c>
      <c r="J5128" s="182">
        <v>2445.4441345482614</v>
      </c>
      <c r="K5128" s="181">
        <v>2473.2090138884696</v>
      </c>
      <c r="L5128" s="181">
        <v>2500.0663631755669</v>
      </c>
      <c r="M5128" s="181">
        <v>2526.0361126568205</v>
      </c>
      <c r="N5128" s="181">
        <v>2551.1259982354036</v>
      </c>
      <c r="O5128" s="181">
        <v>2575.3225329194361</v>
      </c>
      <c r="P5128" s="181">
        <v>2598.7367170262028</v>
      </c>
      <c r="Q5128" s="181">
        <v>2621.4752570225305</v>
      </c>
      <c r="R5128" s="181">
        <v>2643.5048636112692</v>
      </c>
      <c r="S5128" s="181">
        <v>2664.8436924036419</v>
      </c>
      <c r="T5128" s="181">
        <v>2685.5037431520113</v>
      </c>
      <c r="U5128" s="181">
        <v>2705.3871455441922</v>
      </c>
      <c r="V5128" s="181">
        <v>2724.4069310413556</v>
      </c>
      <c r="W5128" s="181">
        <v>2742.5888911975057</v>
      </c>
      <c r="X5128" s="181">
        <v>2759.9489775943293</v>
      </c>
      <c r="Y5128" s="181">
        <v>2776.399606275821</v>
      </c>
    </row>
    <row r="5129" spans="1:25" x14ac:dyDescent="0.25">
      <c r="A5129" s="178" t="s">
        <v>4109</v>
      </c>
      <c r="B5129" s="178" t="s">
        <v>3564</v>
      </c>
      <c r="C5129" s="178" t="s">
        <v>733</v>
      </c>
      <c r="D5129" s="178" t="s">
        <v>4373</v>
      </c>
      <c r="E5129" s="181">
        <v>3636.6155815197635</v>
      </c>
      <c r="F5129" s="181">
        <v>3713.7476076824446</v>
      </c>
      <c r="G5129" s="181">
        <v>3787.5395277514722</v>
      </c>
      <c r="H5129" s="181">
        <v>3859.9241119821281</v>
      </c>
      <c r="I5129" s="181">
        <v>3931.2335310776002</v>
      </c>
      <c r="J5129" s="182">
        <v>4001.614454748541</v>
      </c>
      <c r="K5129" s="181">
        <v>4071.1182395284332</v>
      </c>
      <c r="L5129" s="181">
        <v>4139.8044822520178</v>
      </c>
      <c r="M5129" s="181">
        <v>4207.6852596410918</v>
      </c>
      <c r="N5129" s="181">
        <v>4274.7527294879765</v>
      </c>
      <c r="O5129" s="181">
        <v>4340.9633133757015</v>
      </c>
      <c r="P5129" s="181">
        <v>4406.4837045259483</v>
      </c>
      <c r="Q5129" s="181">
        <v>4471.4774709069661</v>
      </c>
      <c r="R5129" s="181">
        <v>4535.8720562752796</v>
      </c>
      <c r="S5129" s="181">
        <v>4599.6821367425846</v>
      </c>
      <c r="T5129" s="181">
        <v>4662.9122253542428</v>
      </c>
      <c r="U5129" s="181">
        <v>4725.3752101996033</v>
      </c>
      <c r="V5129" s="181">
        <v>4786.8988538418917</v>
      </c>
      <c r="W5129" s="181">
        <v>4847.5063341214727</v>
      </c>
      <c r="X5129" s="181">
        <v>4907.2041308824982</v>
      </c>
      <c r="Y5129" s="181">
        <v>4965.8139368162165</v>
      </c>
    </row>
    <row r="5130" spans="1:25" x14ac:dyDescent="0.25">
      <c r="A5130" s="178" t="s">
        <v>4109</v>
      </c>
      <c r="B5130" s="178" t="s">
        <v>3564</v>
      </c>
      <c r="C5130" s="178" t="s">
        <v>583</v>
      </c>
      <c r="D5130" s="178" t="s">
        <v>4374</v>
      </c>
      <c r="E5130" s="181">
        <v>3689.4526897173128</v>
      </c>
      <c r="F5130" s="181">
        <v>3761.4372704227876</v>
      </c>
      <c r="G5130" s="181">
        <v>3829.7947571236887</v>
      </c>
      <c r="H5130" s="181">
        <v>3896.4937193553583</v>
      </c>
      <c r="I5130" s="181">
        <v>3961.8766096890472</v>
      </c>
      <c r="J5130" s="182">
        <v>4026.0969921582391</v>
      </c>
      <c r="K5130" s="181">
        <v>4089.2116927096754</v>
      </c>
      <c r="L5130" s="181">
        <v>4151.2854403629954</v>
      </c>
      <c r="M5130" s="181">
        <v>4212.3349779170685</v>
      </c>
      <c r="N5130" s="181">
        <v>4272.357045081324</v>
      </c>
      <c r="O5130" s="181">
        <v>4331.3127623318405</v>
      </c>
      <c r="P5130" s="181">
        <v>4389.3729799145449</v>
      </c>
      <c r="Q5130" s="181">
        <v>4446.7043197725461</v>
      </c>
      <c r="R5130" s="181">
        <v>4503.2378834320925</v>
      </c>
      <c r="S5130" s="181">
        <v>4558.99170257686</v>
      </c>
      <c r="T5130" s="181">
        <v>4613.9736446539046</v>
      </c>
      <c r="U5130" s="181">
        <v>4668.0022382805955</v>
      </c>
      <c r="V5130" s="181">
        <v>4720.9119008750158</v>
      </c>
      <c r="W5130" s="181">
        <v>4772.7305673958708</v>
      </c>
      <c r="X5130" s="181">
        <v>4823.4695913892119</v>
      </c>
      <c r="Y5130" s="181">
        <v>4872.9589361092467</v>
      </c>
    </row>
    <row r="5131" spans="1:25" x14ac:dyDescent="0.25">
      <c r="A5131" s="178" t="s">
        <v>4109</v>
      </c>
      <c r="B5131" s="178" t="s">
        <v>3564</v>
      </c>
      <c r="C5131" s="178" t="s">
        <v>797</v>
      </c>
      <c r="D5131" s="178" t="s">
        <v>4375</v>
      </c>
      <c r="E5131" s="181">
        <v>7723.3626809532625</v>
      </c>
      <c r="F5131" s="181">
        <v>7983.7449215601127</v>
      </c>
      <c r="G5131" s="181">
        <v>8242.0771520341805</v>
      </c>
      <c r="H5131" s="181">
        <v>8502.438545996969</v>
      </c>
      <c r="I5131" s="181">
        <v>8765.5427558842657</v>
      </c>
      <c r="J5131" s="182">
        <v>9031.7195989687116</v>
      </c>
      <c r="K5131" s="181">
        <v>9301.09654735191</v>
      </c>
      <c r="L5131" s="181">
        <v>9573.8253498585473</v>
      </c>
      <c r="M5131" s="181">
        <v>9849.9528243651348</v>
      </c>
      <c r="N5131" s="181">
        <v>10129.479641573516</v>
      </c>
      <c r="O5131" s="181">
        <v>10412.319523784447</v>
      </c>
      <c r="P5131" s="181">
        <v>10698.891259383139</v>
      </c>
      <c r="Q5131" s="181">
        <v>10989.625317337441</v>
      </c>
      <c r="R5131" s="181">
        <v>11284.384309608837</v>
      </c>
      <c r="S5131" s="181">
        <v>11583.241920125693</v>
      </c>
      <c r="T5131" s="181">
        <v>11886.247808646893</v>
      </c>
      <c r="U5131" s="181">
        <v>12192.957844799263</v>
      </c>
      <c r="V5131" s="181">
        <v>12502.943206478749</v>
      </c>
      <c r="W5131" s="181">
        <v>12816.269358388545</v>
      </c>
      <c r="X5131" s="181">
        <v>13132.959321920271</v>
      </c>
      <c r="Y5131" s="181">
        <v>13452.535649089406</v>
      </c>
    </row>
    <row r="5132" spans="1:25" x14ac:dyDescent="0.25">
      <c r="A5132" s="178" t="s">
        <v>4109</v>
      </c>
      <c r="B5132" s="178" t="s">
        <v>3564</v>
      </c>
      <c r="C5132" s="178" t="s">
        <v>240</v>
      </c>
      <c r="D5132" s="178" t="s">
        <v>241</v>
      </c>
      <c r="E5132" s="181">
        <v>19183.934668648544</v>
      </c>
      <c r="F5132" s="181">
        <v>19407.297632116595</v>
      </c>
      <c r="G5132" s="181">
        <v>19608.584596051998</v>
      </c>
      <c r="H5132" s="181">
        <v>19798.310162061807</v>
      </c>
      <c r="I5132" s="181">
        <v>19978.472099781167</v>
      </c>
      <c r="J5132" s="182">
        <v>20150.063430243008</v>
      </c>
      <c r="K5132" s="181">
        <v>20313.567486687836</v>
      </c>
      <c r="L5132" s="181">
        <v>20469.492652814886</v>
      </c>
      <c r="M5132" s="181">
        <v>20618.097826330762</v>
      </c>
      <c r="N5132" s="181">
        <v>20759.537427527823</v>
      </c>
      <c r="O5132" s="181">
        <v>20893.789802124902</v>
      </c>
      <c r="P5132" s="181">
        <v>21021.838539939312</v>
      </c>
      <c r="Q5132" s="181">
        <v>21144.619211366447</v>
      </c>
      <c r="R5132" s="181">
        <v>21261.929000978656</v>
      </c>
      <c r="S5132" s="181">
        <v>21373.978420150586</v>
      </c>
      <c r="T5132" s="181">
        <v>21480.924827389706</v>
      </c>
      <c r="U5132" s="181">
        <v>21582.045847494715</v>
      </c>
      <c r="V5132" s="181">
        <v>21676.711899010657</v>
      </c>
      <c r="W5132" s="181">
        <v>21765.193019699567</v>
      </c>
      <c r="X5132" s="181">
        <v>21847.676727731738</v>
      </c>
      <c r="Y5132" s="181">
        <v>21923.529296355919</v>
      </c>
    </row>
    <row r="5133" spans="1:25" x14ac:dyDescent="0.25">
      <c r="A5133" s="178" t="s">
        <v>4109</v>
      </c>
      <c r="B5133" s="178" t="s">
        <v>3565</v>
      </c>
      <c r="C5133" s="178" t="s">
        <v>565</v>
      </c>
      <c r="D5133" s="178" t="s">
        <v>566</v>
      </c>
      <c r="E5133" s="181">
        <v>1162.7721503437551</v>
      </c>
      <c r="F5133" s="181">
        <v>1146.9648955036432</v>
      </c>
      <c r="G5133" s="181">
        <v>1136.2143563674615</v>
      </c>
      <c r="H5133" s="181">
        <v>1129.8980582063946</v>
      </c>
      <c r="I5133" s="181">
        <v>1127.1554912481504</v>
      </c>
      <c r="J5133" s="182">
        <v>1127.3465981839499</v>
      </c>
      <c r="K5133" s="181">
        <v>1129.9280481244145</v>
      </c>
      <c r="L5133" s="181">
        <v>1134.4490611368551</v>
      </c>
      <c r="M5133" s="181">
        <v>1140.5238047962205</v>
      </c>
      <c r="N5133" s="181">
        <v>1147.8671933983005</v>
      </c>
      <c r="O5133" s="181">
        <v>1156.2219631058319</v>
      </c>
      <c r="P5133" s="181">
        <v>1165.4013580757812</v>
      </c>
      <c r="Q5133" s="181">
        <v>1175.2382253052613</v>
      </c>
      <c r="R5133" s="181">
        <v>1185.5315651912097</v>
      </c>
      <c r="S5133" s="181">
        <v>1196.1511822811133</v>
      </c>
      <c r="T5133" s="181">
        <v>1207.0286275400883</v>
      </c>
      <c r="U5133" s="181">
        <v>1217.9407735011559</v>
      </c>
      <c r="V5133" s="181">
        <v>1228.641902719645</v>
      </c>
      <c r="W5133" s="181">
        <v>1239.077232784018</v>
      </c>
      <c r="X5133" s="181">
        <v>1249.2155000219934</v>
      </c>
      <c r="Y5133" s="181">
        <v>1259.0308095314538</v>
      </c>
    </row>
    <row r="5134" spans="1:25" x14ac:dyDescent="0.25">
      <c r="A5134" s="178" t="s">
        <v>4109</v>
      </c>
      <c r="B5134" s="178" t="s">
        <v>3566</v>
      </c>
      <c r="C5134" s="178" t="s">
        <v>218</v>
      </c>
      <c r="D5134" s="178" t="s">
        <v>4376</v>
      </c>
      <c r="E5134" s="181">
        <v>4860.1779077221054</v>
      </c>
      <c r="F5134" s="181">
        <v>4943.6667317470456</v>
      </c>
      <c r="G5134" s="181">
        <v>5021.1259405908959</v>
      </c>
      <c r="H5134" s="181">
        <v>5095.5058511988955</v>
      </c>
      <c r="I5134" s="181">
        <v>5167.7088454571185</v>
      </c>
      <c r="J5134" s="182">
        <v>5238.2945522293476</v>
      </c>
      <c r="K5134" s="181">
        <v>5307.5676912759927</v>
      </c>
      <c r="L5134" s="181">
        <v>5375.6761441092249</v>
      </c>
      <c r="M5134" s="181">
        <v>5442.6278793439969</v>
      </c>
      <c r="N5134" s="181">
        <v>5508.3661997658892</v>
      </c>
      <c r="O5134" s="181">
        <v>5572.7754832447827</v>
      </c>
      <c r="P5134" s="181">
        <v>5635.9105345760627</v>
      </c>
      <c r="Q5134" s="181">
        <v>5697.7632062212806</v>
      </c>
      <c r="R5134" s="181">
        <v>5758.0254191749991</v>
      </c>
      <c r="S5134" s="181">
        <v>5816.510863313345</v>
      </c>
      <c r="T5134" s="181">
        <v>5873.1112118582532</v>
      </c>
      <c r="U5134" s="181">
        <v>5927.8907106438701</v>
      </c>
      <c r="V5134" s="181">
        <v>5980.9220696817047</v>
      </c>
      <c r="W5134" s="181">
        <v>6032.1628166375558</v>
      </c>
      <c r="X5134" s="181">
        <v>6081.5803382564873</v>
      </c>
      <c r="Y5134" s="181">
        <v>6129.0174079243207</v>
      </c>
    </row>
    <row r="5135" spans="1:25" x14ac:dyDescent="0.25">
      <c r="A5135" s="178" t="s">
        <v>4109</v>
      </c>
      <c r="B5135" s="178" t="s">
        <v>3566</v>
      </c>
      <c r="C5135" s="178" t="s">
        <v>240</v>
      </c>
      <c r="D5135" s="178" t="s">
        <v>241</v>
      </c>
      <c r="E5135" s="181">
        <v>3317.2642862230241</v>
      </c>
      <c r="F5135" s="181">
        <v>3341.4041483372071</v>
      </c>
      <c r="G5135" s="181">
        <v>3360.72403164251</v>
      </c>
      <c r="H5135" s="181">
        <v>3377.3102417800847</v>
      </c>
      <c r="I5135" s="181">
        <v>3391.8263117608008</v>
      </c>
      <c r="J5135" s="182">
        <v>3404.6886161697898</v>
      </c>
      <c r="K5135" s="181">
        <v>3416.1343349856616</v>
      </c>
      <c r="L5135" s="181">
        <v>3426.2923058074534</v>
      </c>
      <c r="M5135" s="181">
        <v>3435.1987690976307</v>
      </c>
      <c r="N5135" s="181">
        <v>3442.8487960095608</v>
      </c>
      <c r="O5135" s="181">
        <v>3449.2018220724449</v>
      </c>
      <c r="P5135" s="181">
        <v>3454.3239697870877</v>
      </c>
      <c r="Q5135" s="181">
        <v>3458.2412566702501</v>
      </c>
      <c r="R5135" s="181">
        <v>3460.7990620592382</v>
      </c>
      <c r="S5135" s="181">
        <v>3461.9218960976523</v>
      </c>
      <c r="T5135" s="181">
        <v>3461.5838985763357</v>
      </c>
      <c r="U5135" s="181">
        <v>3459.8617148673311</v>
      </c>
      <c r="V5135" s="181">
        <v>3456.8346934704459</v>
      </c>
      <c r="W5135" s="181">
        <v>3452.5139257520686</v>
      </c>
      <c r="X5135" s="181">
        <v>3446.9163762233779</v>
      </c>
      <c r="Y5135" s="181">
        <v>3439.9891236278909</v>
      </c>
    </row>
    <row r="5136" spans="1:25" x14ac:dyDescent="0.25">
      <c r="A5136" s="178" t="s">
        <v>4109</v>
      </c>
      <c r="B5136" s="178" t="s">
        <v>3568</v>
      </c>
      <c r="C5136" s="178" t="s">
        <v>565</v>
      </c>
      <c r="D5136" s="178" t="s">
        <v>566</v>
      </c>
      <c r="E5136" s="181">
        <v>10396.262859792583</v>
      </c>
      <c r="F5136" s="181">
        <v>10476.082521893688</v>
      </c>
      <c r="G5136" s="181">
        <v>10554.657120375256</v>
      </c>
      <c r="H5136" s="181">
        <v>10636.344249748387</v>
      </c>
      <c r="I5136" s="181">
        <v>10721.098329076138</v>
      </c>
      <c r="J5136" s="182">
        <v>10808.712588127602</v>
      </c>
      <c r="K5136" s="181">
        <v>10898.831945130842</v>
      </c>
      <c r="L5136" s="181">
        <v>10991.229710553194</v>
      </c>
      <c r="M5136" s="181">
        <v>11085.580727028599</v>
      </c>
      <c r="N5136" s="181">
        <v>11181.707059008342</v>
      </c>
      <c r="O5136" s="181">
        <v>11279.370212584448</v>
      </c>
      <c r="P5136" s="181">
        <v>11378.778656206407</v>
      </c>
      <c r="Q5136" s="181">
        <v>11480.080038088325</v>
      </c>
      <c r="R5136" s="181">
        <v>11582.773612887391</v>
      </c>
      <c r="S5136" s="181">
        <v>11686.568476485421</v>
      </c>
      <c r="T5136" s="181">
        <v>11791.153801720204</v>
      </c>
      <c r="U5136" s="181">
        <v>11895.367189499231</v>
      </c>
      <c r="V5136" s="181">
        <v>11998.116552687803</v>
      </c>
      <c r="W5136" s="181">
        <v>12099.230057422665</v>
      </c>
      <c r="X5136" s="181">
        <v>12198.429973041566</v>
      </c>
      <c r="Y5136" s="181">
        <v>12294.978002618058</v>
      </c>
    </row>
    <row r="5137" spans="1:25" x14ac:dyDescent="0.25">
      <c r="A5137" s="178" t="s">
        <v>4109</v>
      </c>
      <c r="B5137" s="178" t="s">
        <v>3569</v>
      </c>
      <c r="C5137" s="178" t="s">
        <v>560</v>
      </c>
      <c r="D5137" s="178" t="s">
        <v>4377</v>
      </c>
      <c r="E5137" s="181">
        <v>4741.7637714192924</v>
      </c>
      <c r="F5137" s="181">
        <v>4780.3655107991144</v>
      </c>
      <c r="G5137" s="181">
        <v>4820.3337885135952</v>
      </c>
      <c r="H5137" s="181">
        <v>4863.2912042495318</v>
      </c>
      <c r="I5137" s="181">
        <v>4908.8656109650701</v>
      </c>
      <c r="J5137" s="182">
        <v>4956.634411640448</v>
      </c>
      <c r="K5137" s="181">
        <v>5006.1223286163349</v>
      </c>
      <c r="L5137" s="181">
        <v>5056.9014466670851</v>
      </c>
      <c r="M5137" s="181">
        <v>5108.535368467039</v>
      </c>
      <c r="N5137" s="181">
        <v>5160.5863350451409</v>
      </c>
      <c r="O5137" s="181">
        <v>5212.6371343895262</v>
      </c>
      <c r="P5137" s="181">
        <v>5264.5264662970912</v>
      </c>
      <c r="Q5137" s="181">
        <v>5316.1049470283751</v>
      </c>
      <c r="R5137" s="181">
        <v>5367.0064715466806</v>
      </c>
      <c r="S5137" s="181">
        <v>5417.0360567045036</v>
      </c>
      <c r="T5137" s="181">
        <v>5466.1544138174431</v>
      </c>
      <c r="U5137" s="181">
        <v>5514.0477837645485</v>
      </c>
      <c r="V5137" s="181">
        <v>5560.3482225190101</v>
      </c>
      <c r="W5137" s="181">
        <v>5605.0457703849861</v>
      </c>
      <c r="X5137" s="181">
        <v>5648.1853847197481</v>
      </c>
      <c r="Y5137" s="181">
        <v>5689.7454389141922</v>
      </c>
    </row>
    <row r="5138" spans="1:25" x14ac:dyDescent="0.25">
      <c r="A5138" s="178" t="s">
        <v>4109</v>
      </c>
      <c r="B5138" s="178" t="s">
        <v>3569</v>
      </c>
      <c r="C5138" s="178" t="s">
        <v>240</v>
      </c>
      <c r="D5138" s="178" t="s">
        <v>241</v>
      </c>
      <c r="E5138" s="181">
        <v>1940.7818734594703</v>
      </c>
      <c r="F5138" s="181">
        <v>1948.5917030148566</v>
      </c>
      <c r="G5138" s="181">
        <v>1956.8765837939168</v>
      </c>
      <c r="H5138" s="181">
        <v>1966.2867156707562</v>
      </c>
      <c r="I5138" s="181">
        <v>1976.6584985151171</v>
      </c>
      <c r="J5138" s="182">
        <v>1987.8107010778467</v>
      </c>
      <c r="K5138" s="181">
        <v>1999.5439400382088</v>
      </c>
      <c r="L5138" s="181">
        <v>2011.6808588628485</v>
      </c>
      <c r="M5138" s="181">
        <v>2024.0435744225695</v>
      </c>
      <c r="N5138" s="181">
        <v>2036.4565112512432</v>
      </c>
      <c r="O5138" s="181">
        <v>2048.7549797205488</v>
      </c>
      <c r="P5138" s="181">
        <v>2060.8771085221624</v>
      </c>
      <c r="Q5138" s="181">
        <v>2072.7666712141927</v>
      </c>
      <c r="R5138" s="181">
        <v>2084.2841864283901</v>
      </c>
      <c r="S5138" s="181">
        <v>2095.358596124704</v>
      </c>
      <c r="T5138" s="181">
        <v>2105.9799755136887</v>
      </c>
      <c r="U5138" s="181">
        <v>2116.033251971337</v>
      </c>
      <c r="V5138" s="181">
        <v>2125.3844809497932</v>
      </c>
      <c r="W5138" s="181">
        <v>2134.0381517515866</v>
      </c>
      <c r="X5138" s="181">
        <v>2142.0195425885718</v>
      </c>
      <c r="Y5138" s="181">
        <v>2149.3284149672368</v>
      </c>
    </row>
    <row r="5139" spans="1:25" x14ac:dyDescent="0.25">
      <c r="A5139" s="178" t="s">
        <v>4109</v>
      </c>
      <c r="B5139" s="178" t="s">
        <v>3570</v>
      </c>
      <c r="C5139" s="178" t="s">
        <v>218</v>
      </c>
      <c r="D5139" s="178" t="s">
        <v>4378</v>
      </c>
      <c r="E5139" s="181">
        <v>5009.0034088169232</v>
      </c>
      <c r="F5139" s="181">
        <v>5052.5879140734405</v>
      </c>
      <c r="G5139" s="181">
        <v>5092.6219707791943</v>
      </c>
      <c r="H5139" s="181">
        <v>5131.2477979502328</v>
      </c>
      <c r="I5139" s="181">
        <v>5168.7134512268676</v>
      </c>
      <c r="J5139" s="182">
        <v>5205.0962635044889</v>
      </c>
      <c r="K5139" s="181">
        <v>5240.4052431737882</v>
      </c>
      <c r="L5139" s="181">
        <v>5274.659036947095</v>
      </c>
      <c r="M5139" s="181">
        <v>5307.8226507680665</v>
      </c>
      <c r="N5139" s="181">
        <v>5339.8566289993487</v>
      </c>
      <c r="O5139" s="181">
        <v>5370.719110194821</v>
      </c>
      <c r="P5139" s="181">
        <v>5400.6167359786941</v>
      </c>
      <c r="Q5139" s="181">
        <v>5429.7410995867058</v>
      </c>
      <c r="R5139" s="181">
        <v>5458.0049140134279</v>
      </c>
      <c r="S5139" s="181">
        <v>5485.4309530610071</v>
      </c>
      <c r="T5139" s="181">
        <v>5512.0647581490985</v>
      </c>
      <c r="U5139" s="181">
        <v>5537.7778247791966</v>
      </c>
      <c r="V5139" s="181">
        <v>5562.4338202395365</v>
      </c>
      <c r="W5139" s="181">
        <v>5586.0678317299762</v>
      </c>
      <c r="X5139" s="181">
        <v>5608.7001626557603</v>
      </c>
      <c r="Y5139" s="181">
        <v>5630.1850654963746</v>
      </c>
    </row>
    <row r="5140" spans="1:25" x14ac:dyDescent="0.25">
      <c r="A5140" s="178" t="s">
        <v>4109</v>
      </c>
      <c r="B5140" s="178" t="s">
        <v>3570</v>
      </c>
      <c r="C5140" s="178" t="s">
        <v>240</v>
      </c>
      <c r="D5140" s="178" t="s">
        <v>241</v>
      </c>
      <c r="E5140" s="181">
        <v>15784.503950954606</v>
      </c>
      <c r="F5140" s="181">
        <v>15923.576428504988</v>
      </c>
      <c r="G5140" s="181">
        <v>16051.951341940881</v>
      </c>
      <c r="H5140" s="181">
        <v>16176.388970566808</v>
      </c>
      <c r="I5140" s="181">
        <v>16297.680418064025</v>
      </c>
      <c r="J5140" s="182">
        <v>16416.078343032608</v>
      </c>
      <c r="K5140" s="181">
        <v>16531.619534672605</v>
      </c>
      <c r="L5140" s="181">
        <v>16644.370694215319</v>
      </c>
      <c r="M5140" s="181">
        <v>16754.228749091631</v>
      </c>
      <c r="N5140" s="181">
        <v>16861.07586988496</v>
      </c>
      <c r="O5140" s="181">
        <v>16964.785905700795</v>
      </c>
      <c r="P5140" s="181">
        <v>17066.017207609195</v>
      </c>
      <c r="Q5140" s="181">
        <v>17165.381085225141</v>
      </c>
      <c r="R5140" s="181">
        <v>17262.607440082855</v>
      </c>
      <c r="S5140" s="181">
        <v>17357.773544055322</v>
      </c>
      <c r="T5140" s="181">
        <v>17451.028486686504</v>
      </c>
      <c r="U5140" s="181">
        <v>17541.969947573893</v>
      </c>
      <c r="V5140" s="181">
        <v>17630.169486967239</v>
      </c>
      <c r="W5140" s="181">
        <v>17715.740820527823</v>
      </c>
      <c r="X5140" s="181">
        <v>17798.750504914166</v>
      </c>
      <c r="Y5140" s="181">
        <v>17878.737463557074</v>
      </c>
    </row>
    <row r="5141" spans="1:25" x14ac:dyDescent="0.25">
      <c r="A5141" s="178" t="s">
        <v>4109</v>
      </c>
      <c r="B5141" s="178" t="s">
        <v>3571</v>
      </c>
      <c r="C5141" s="178" t="s">
        <v>528</v>
      </c>
      <c r="D5141" s="178" t="s">
        <v>4379</v>
      </c>
      <c r="E5141" s="181">
        <v>2394.5382073408514</v>
      </c>
      <c r="F5141" s="181">
        <v>2424.8532524092602</v>
      </c>
      <c r="G5141" s="181">
        <v>2458.2693850584351</v>
      </c>
      <c r="H5141" s="181">
        <v>2494.7938501825197</v>
      </c>
      <c r="I5141" s="181">
        <v>2533.7157636761494</v>
      </c>
      <c r="J5141" s="182">
        <v>2574.4531737608449</v>
      </c>
      <c r="K5141" s="181">
        <v>2616.5371175083542</v>
      </c>
      <c r="L5141" s="181">
        <v>2659.636977418098</v>
      </c>
      <c r="M5141" s="181">
        <v>2703.4834138478614</v>
      </c>
      <c r="N5141" s="181">
        <v>2747.8594953608076</v>
      </c>
      <c r="O5141" s="181">
        <v>2792.5920893993612</v>
      </c>
      <c r="P5141" s="181">
        <v>2837.6814196175005</v>
      </c>
      <c r="Q5141" s="181">
        <v>2883.1587171431361</v>
      </c>
      <c r="R5141" s="181">
        <v>2928.9363627003377</v>
      </c>
      <c r="S5141" s="181">
        <v>2975.0009652510385</v>
      </c>
      <c r="T5141" s="181">
        <v>3021.389161016099</v>
      </c>
      <c r="U5141" s="181">
        <v>3067.8986939388301</v>
      </c>
      <c r="V5141" s="181">
        <v>3114.2904539139049</v>
      </c>
      <c r="W5141" s="181">
        <v>3160.575098297079</v>
      </c>
      <c r="X5141" s="181">
        <v>3206.7639223060319</v>
      </c>
      <c r="Y5141" s="181">
        <v>3252.7960614019671</v>
      </c>
    </row>
    <row r="5142" spans="1:25" x14ac:dyDescent="0.25">
      <c r="A5142" s="178" t="s">
        <v>4109</v>
      </c>
      <c r="B5142" s="178" t="s">
        <v>3571</v>
      </c>
      <c r="C5142" s="178" t="s">
        <v>464</v>
      </c>
      <c r="D5142" s="178" t="s">
        <v>4380</v>
      </c>
      <c r="E5142" s="181">
        <v>2568.3353352930108</v>
      </c>
      <c r="F5142" s="181">
        <v>2544.9609441127768</v>
      </c>
      <c r="G5142" s="181">
        <v>2524.5898883730515</v>
      </c>
      <c r="H5142" s="181">
        <v>2507.0427277148106</v>
      </c>
      <c r="I5142" s="181">
        <v>2491.4413574469754</v>
      </c>
      <c r="J5142" s="182">
        <v>2477.0996498472055</v>
      </c>
      <c r="K5142" s="181">
        <v>2463.4916009953145</v>
      </c>
      <c r="L5142" s="181">
        <v>2450.2604691140323</v>
      </c>
      <c r="M5142" s="181">
        <v>2437.1334225092978</v>
      </c>
      <c r="N5142" s="181">
        <v>2423.9062782878859</v>
      </c>
      <c r="O5142" s="181">
        <v>2410.4299208613452</v>
      </c>
      <c r="P5142" s="181">
        <v>2396.7147451308688</v>
      </c>
      <c r="Q5142" s="181">
        <v>2382.7965745430802</v>
      </c>
      <c r="R5142" s="181">
        <v>2368.6127194426235</v>
      </c>
      <c r="S5142" s="181">
        <v>2354.1652095312365</v>
      </c>
      <c r="T5142" s="181">
        <v>2339.4954142107545</v>
      </c>
      <c r="U5142" s="181">
        <v>2324.4609303322518</v>
      </c>
      <c r="V5142" s="181">
        <v>2308.9049561823149</v>
      </c>
      <c r="W5142" s="181">
        <v>2292.8664547773997</v>
      </c>
      <c r="X5142" s="181">
        <v>2276.3830355875193</v>
      </c>
      <c r="Y5142" s="181">
        <v>2259.4404107973269</v>
      </c>
    </row>
    <row r="5143" spans="1:25" x14ac:dyDescent="0.25">
      <c r="A5143" s="178" t="s">
        <v>4109</v>
      </c>
      <c r="B5143" s="178" t="s">
        <v>3571</v>
      </c>
      <c r="C5143" s="178" t="s">
        <v>240</v>
      </c>
      <c r="D5143" s="178" t="s">
        <v>241</v>
      </c>
      <c r="E5143" s="181">
        <v>11695.225446464847</v>
      </c>
      <c r="F5143" s="181">
        <v>11740.925568310055</v>
      </c>
      <c r="G5143" s="181">
        <v>11800.503880722654</v>
      </c>
      <c r="H5143" s="181">
        <v>11873.642409344246</v>
      </c>
      <c r="I5143" s="181">
        <v>11956.643658183151</v>
      </c>
      <c r="J5143" s="182">
        <v>12046.53669697338</v>
      </c>
      <c r="K5143" s="181">
        <v>12140.973446400541</v>
      </c>
      <c r="L5143" s="181">
        <v>12238.319973189831</v>
      </c>
      <c r="M5143" s="181">
        <v>12337.275677667636</v>
      </c>
      <c r="N5143" s="181">
        <v>12436.819725885623</v>
      </c>
      <c r="O5143" s="181">
        <v>12536.161186623613</v>
      </c>
      <c r="P5143" s="181">
        <v>12635.306737337669</v>
      </c>
      <c r="Q5143" s="181">
        <v>12734.39991900357</v>
      </c>
      <c r="R5143" s="181">
        <v>12833.059056519985</v>
      </c>
      <c r="S5143" s="181">
        <v>12931.237361607678</v>
      </c>
      <c r="T5143" s="181">
        <v>13029.105384156708</v>
      </c>
      <c r="U5143" s="181">
        <v>13125.806358491025</v>
      </c>
      <c r="V5143" s="181">
        <v>13220.353912711707</v>
      </c>
      <c r="W5143" s="181">
        <v>13312.844474522915</v>
      </c>
      <c r="X5143" s="181">
        <v>13403.374378951068</v>
      </c>
      <c r="Y5143" s="181">
        <v>13491.737907351735</v>
      </c>
    </row>
    <row r="5144" spans="1:25" x14ac:dyDescent="0.25">
      <c r="A5144" s="178" t="s">
        <v>4109</v>
      </c>
      <c r="B5144" s="178" t="s">
        <v>3572</v>
      </c>
      <c r="C5144" s="178" t="s">
        <v>218</v>
      </c>
      <c r="D5144" s="178" t="s">
        <v>4381</v>
      </c>
      <c r="E5144" s="181">
        <v>2627.7239156931437</v>
      </c>
      <c r="F5144" s="181">
        <v>2678.3835375845065</v>
      </c>
      <c r="G5144" s="181">
        <v>2721.6775673735401</v>
      </c>
      <c r="H5144" s="181">
        <v>2759.8739636432856</v>
      </c>
      <c r="I5144" s="181">
        <v>2793.9630391360743</v>
      </c>
      <c r="J5144" s="182">
        <v>2824.6461928412359</v>
      </c>
      <c r="K5144" s="181">
        <v>2852.4264124774281</v>
      </c>
      <c r="L5144" s="181">
        <v>2877.7031815496507</v>
      </c>
      <c r="M5144" s="181">
        <v>2900.7549736546025</v>
      </c>
      <c r="N5144" s="181">
        <v>2921.8120873858593</v>
      </c>
      <c r="O5144" s="181">
        <v>2941.044694363291</v>
      </c>
      <c r="P5144" s="181">
        <v>2958.7207120865414</v>
      </c>
      <c r="Q5144" s="181">
        <v>2975.0614626900406</v>
      </c>
      <c r="R5144" s="181">
        <v>2990.1256868704481</v>
      </c>
      <c r="S5144" s="181">
        <v>3004.0837309671492</v>
      </c>
      <c r="T5144" s="181">
        <v>3017.2319036323893</v>
      </c>
      <c r="U5144" s="181">
        <v>3029.6218225554321</v>
      </c>
      <c r="V5144" s="181">
        <v>3041.1542919307444</v>
      </c>
      <c r="W5144" s="181">
        <v>3051.8986439014598</v>
      </c>
      <c r="X5144" s="181">
        <v>3061.9649673346744</v>
      </c>
      <c r="Y5144" s="181">
        <v>3071.4701270541218</v>
      </c>
    </row>
    <row r="5145" spans="1:25" x14ac:dyDescent="0.25">
      <c r="A5145" s="178" t="s">
        <v>4109</v>
      </c>
      <c r="B5145" s="178" t="s">
        <v>3572</v>
      </c>
      <c r="C5145" s="178" t="s">
        <v>240</v>
      </c>
      <c r="D5145" s="178" t="s">
        <v>241</v>
      </c>
      <c r="E5145" s="181">
        <v>795.54010920326687</v>
      </c>
      <c r="F5145" s="181">
        <v>816.94764198793109</v>
      </c>
      <c r="G5145" s="181">
        <v>836.36767650711477</v>
      </c>
      <c r="H5145" s="181">
        <v>854.45446871997456</v>
      </c>
      <c r="I5145" s="181">
        <v>871.48404869525166</v>
      </c>
      <c r="J5145" s="182">
        <v>887.6503988246177</v>
      </c>
      <c r="K5145" s="181">
        <v>903.09087560485136</v>
      </c>
      <c r="L5145" s="181">
        <v>917.91424959899803</v>
      </c>
      <c r="M5145" s="181">
        <v>932.19392891276493</v>
      </c>
      <c r="N5145" s="181">
        <v>945.99015293741354</v>
      </c>
      <c r="O5145" s="181">
        <v>959.34555684161603</v>
      </c>
      <c r="P5145" s="181">
        <v>972.33635876887763</v>
      </c>
      <c r="Q5145" s="181">
        <v>985.02580019909647</v>
      </c>
      <c r="R5145" s="181">
        <v>997.42492564743839</v>
      </c>
      <c r="S5145" s="181">
        <v>1009.5827377989613</v>
      </c>
      <c r="T5145" s="181">
        <v>1021.5924716543924</v>
      </c>
      <c r="U5145" s="181">
        <v>1033.4667838215025</v>
      </c>
      <c r="V5145" s="181">
        <v>1045.1669462306429</v>
      </c>
      <c r="W5145" s="181">
        <v>1056.7114859646294</v>
      </c>
      <c r="X5145" s="181">
        <v>1068.1337777230356</v>
      </c>
      <c r="Y5145" s="181">
        <v>1079.4706457396594</v>
      </c>
    </row>
    <row r="5146" spans="1:25" x14ac:dyDescent="0.25">
      <c r="A5146" s="178" t="s">
        <v>4109</v>
      </c>
      <c r="B5146" s="178" t="s">
        <v>3573</v>
      </c>
      <c r="C5146" s="178" t="s">
        <v>218</v>
      </c>
      <c r="D5146" s="178" t="s">
        <v>4382</v>
      </c>
      <c r="E5146" s="181">
        <v>4452.6416022363646</v>
      </c>
      <c r="F5146" s="181">
        <v>4474.014944900774</v>
      </c>
      <c r="G5146" s="181">
        <v>4494.4723174827295</v>
      </c>
      <c r="H5146" s="181">
        <v>4515.4648069422256</v>
      </c>
      <c r="I5146" s="181">
        <v>4536.7193039277554</v>
      </c>
      <c r="J5146" s="182">
        <v>4557.9172211948508</v>
      </c>
      <c r="K5146" s="181">
        <v>4578.7275799682857</v>
      </c>
      <c r="L5146" s="181">
        <v>4598.8933387034431</v>
      </c>
      <c r="M5146" s="181">
        <v>4618.1572144122511</v>
      </c>
      <c r="N5146" s="181">
        <v>4636.3326440983119</v>
      </c>
      <c r="O5146" s="181">
        <v>4653.259992589683</v>
      </c>
      <c r="P5146" s="181">
        <v>4669.008103072455</v>
      </c>
      <c r="Q5146" s="181">
        <v>4683.6462675765961</v>
      </c>
      <c r="R5146" s="181">
        <v>4697.0382709097876</v>
      </c>
      <c r="S5146" s="181">
        <v>4709.209643904971</v>
      </c>
      <c r="T5146" s="181">
        <v>4720.328014804235</v>
      </c>
      <c r="U5146" s="181">
        <v>4730.2805180557843</v>
      </c>
      <c r="V5146" s="181">
        <v>4738.842674878676</v>
      </c>
      <c r="W5146" s="181">
        <v>4746.06618274016</v>
      </c>
      <c r="X5146" s="181">
        <v>4752.023716488824</v>
      </c>
      <c r="Y5146" s="181">
        <v>4756.7381955598858</v>
      </c>
    </row>
    <row r="5147" spans="1:25" x14ac:dyDescent="0.25">
      <c r="A5147" s="178" t="s">
        <v>4109</v>
      </c>
      <c r="B5147" s="178" t="s">
        <v>3573</v>
      </c>
      <c r="C5147" s="178" t="s">
        <v>240</v>
      </c>
      <c r="D5147" s="178" t="s">
        <v>241</v>
      </c>
      <c r="E5147" s="181">
        <v>21750.184052904533</v>
      </c>
      <c r="F5147" s="181">
        <v>21953.639766708729</v>
      </c>
      <c r="G5147" s="181">
        <v>22154.869090964919</v>
      </c>
      <c r="H5147" s="181">
        <v>22361.042922650457</v>
      </c>
      <c r="I5147" s="181">
        <v>22570.88733267329</v>
      </c>
      <c r="J5147" s="182">
        <v>22782.877783557564</v>
      </c>
      <c r="K5147" s="181">
        <v>22995.399091195133</v>
      </c>
      <c r="L5147" s="181">
        <v>23207.178569664116</v>
      </c>
      <c r="M5147" s="181">
        <v>23416.917818888265</v>
      </c>
      <c r="N5147" s="181">
        <v>23623.653387029579</v>
      </c>
      <c r="O5147" s="181">
        <v>23826.54048165663</v>
      </c>
      <c r="P5147" s="181">
        <v>24025.892833380796</v>
      </c>
      <c r="Q5147" s="181">
        <v>24222.032247598836</v>
      </c>
      <c r="R5147" s="181">
        <v>24414.218345226254</v>
      </c>
      <c r="S5147" s="181">
        <v>24602.540142271937</v>
      </c>
      <c r="T5147" s="181">
        <v>24787.834073905029</v>
      </c>
      <c r="U5147" s="181">
        <v>24969.472751701516</v>
      </c>
      <c r="V5147" s="181">
        <v>25146.222797765004</v>
      </c>
      <c r="W5147" s="181">
        <v>25318.297284816981</v>
      </c>
      <c r="X5147" s="181">
        <v>25486.025528592461</v>
      </c>
      <c r="Y5147" s="181">
        <v>25649.474858977475</v>
      </c>
    </row>
    <row r="5148" spans="1:25" x14ac:dyDescent="0.25">
      <c r="A5148" s="178" t="s">
        <v>4109</v>
      </c>
      <c r="B5148" s="178" t="s">
        <v>3574</v>
      </c>
      <c r="C5148" s="178" t="s">
        <v>218</v>
      </c>
      <c r="D5148" s="178" t="s">
        <v>4383</v>
      </c>
      <c r="E5148" s="181">
        <v>4543.9835645810736</v>
      </c>
      <c r="F5148" s="181">
        <v>4587.508932533151</v>
      </c>
      <c r="G5148" s="181">
        <v>4635.6439373531784</v>
      </c>
      <c r="H5148" s="181">
        <v>4688.2164287524765</v>
      </c>
      <c r="I5148" s="181">
        <v>4743.8573930280181</v>
      </c>
      <c r="J5148" s="182">
        <v>4801.404466972057</v>
      </c>
      <c r="K5148" s="181">
        <v>4859.9597475376368</v>
      </c>
      <c r="L5148" s="181">
        <v>4918.8616041723089</v>
      </c>
      <c r="M5148" s="181">
        <v>4977.5790283118131</v>
      </c>
      <c r="N5148" s="181">
        <v>5035.6848328118995</v>
      </c>
      <c r="O5148" s="181">
        <v>5092.8025202002664</v>
      </c>
      <c r="P5148" s="181">
        <v>5148.8708407950407</v>
      </c>
      <c r="Q5148" s="181">
        <v>5203.8884255992807</v>
      </c>
      <c r="R5148" s="181">
        <v>5257.6489329633505</v>
      </c>
      <c r="S5148" s="181">
        <v>5310.090164950866</v>
      </c>
      <c r="T5148" s="181">
        <v>5361.0606566172328</v>
      </c>
      <c r="U5148" s="181">
        <v>5410.5952329133424</v>
      </c>
      <c r="V5148" s="181">
        <v>5458.8581658851153</v>
      </c>
      <c r="W5148" s="181">
        <v>5505.8557768842347</v>
      </c>
      <c r="X5148" s="181">
        <v>5551.5895546547426</v>
      </c>
      <c r="Y5148" s="181">
        <v>5595.7807196640588</v>
      </c>
    </row>
    <row r="5149" spans="1:25" x14ac:dyDescent="0.25">
      <c r="A5149" s="178" t="s">
        <v>4109</v>
      </c>
      <c r="B5149" s="178" t="s">
        <v>3574</v>
      </c>
      <c r="C5149" s="178" t="s">
        <v>240</v>
      </c>
      <c r="D5149" s="178" t="s">
        <v>241</v>
      </c>
      <c r="E5149" s="181">
        <v>1237.8823488391295</v>
      </c>
      <c r="F5149" s="181">
        <v>1230.9494789899779</v>
      </c>
      <c r="G5149" s="181">
        <v>1225.1635399201107</v>
      </c>
      <c r="H5149" s="181">
        <v>1220.428478913735</v>
      </c>
      <c r="I5149" s="181">
        <v>1216.3456143441063</v>
      </c>
      <c r="J5149" s="182">
        <v>1212.591021519157</v>
      </c>
      <c r="K5149" s="181">
        <v>1208.9251590798742</v>
      </c>
      <c r="L5149" s="181">
        <v>1205.1803294209881</v>
      </c>
      <c r="M5149" s="181">
        <v>1201.2303117496103</v>
      </c>
      <c r="N5149" s="181">
        <v>1196.9812496282927</v>
      </c>
      <c r="O5149" s="181">
        <v>1192.3570664467638</v>
      </c>
      <c r="P5149" s="181">
        <v>1187.3593566040581</v>
      </c>
      <c r="Q5149" s="181">
        <v>1182.0037250012376</v>
      </c>
      <c r="R5149" s="181">
        <v>1176.2594891835065</v>
      </c>
      <c r="S5149" s="181">
        <v>1170.1300679219196</v>
      </c>
      <c r="T5149" s="181">
        <v>1163.599838500302</v>
      </c>
      <c r="U5149" s="181">
        <v>1156.6944835615875</v>
      </c>
      <c r="V5149" s="181">
        <v>1149.4659655653295</v>
      </c>
      <c r="W5149" s="181">
        <v>1141.9309002386285</v>
      </c>
      <c r="X5149" s="181">
        <v>1134.1043895358307</v>
      </c>
      <c r="Y5149" s="181">
        <v>1125.9446884514671</v>
      </c>
    </row>
    <row r="5150" spans="1:25" x14ac:dyDescent="0.25">
      <c r="A5150" s="178" t="s">
        <v>4109</v>
      </c>
      <c r="B5150" s="178" t="s">
        <v>3575</v>
      </c>
      <c r="C5150" s="178" t="s">
        <v>218</v>
      </c>
      <c r="D5150" s="178" t="s">
        <v>4384</v>
      </c>
      <c r="E5150" s="181">
        <v>59559.664590091816</v>
      </c>
      <c r="F5150" s="181">
        <v>59179.021221369738</v>
      </c>
      <c r="G5150" s="181">
        <v>58785.381508656625</v>
      </c>
      <c r="H5150" s="181">
        <v>58387.257603216371</v>
      </c>
      <c r="I5150" s="181">
        <v>57974.025920577093</v>
      </c>
      <c r="J5150" s="182">
        <v>57536.733009079668</v>
      </c>
      <c r="K5150" s="181">
        <v>57069.00264528062</v>
      </c>
      <c r="L5150" s="181">
        <v>56566.693052197581</v>
      </c>
      <c r="M5150" s="181">
        <v>56026.846947314552</v>
      </c>
      <c r="N5150" s="181">
        <v>55447.500845062357</v>
      </c>
      <c r="O5150" s="181">
        <v>54827.214477025482</v>
      </c>
      <c r="P5150" s="181">
        <v>54168.021527203702</v>
      </c>
      <c r="Q5150" s="181">
        <v>53472.321136338498</v>
      </c>
      <c r="R5150" s="181">
        <v>52740.062853292962</v>
      </c>
      <c r="S5150" s="181">
        <v>51972.4974218836</v>
      </c>
      <c r="T5150" s="181">
        <v>51171.249556258466</v>
      </c>
      <c r="U5150" s="181">
        <v>50339.092753224904</v>
      </c>
      <c r="V5150" s="181">
        <v>49478.761318249533</v>
      </c>
      <c r="W5150" s="181">
        <v>48592.032544356523</v>
      </c>
      <c r="X5150" s="181">
        <v>47680.668122101481</v>
      </c>
      <c r="Y5150" s="181">
        <v>46745.173825295817</v>
      </c>
    </row>
    <row r="5151" spans="1:25" x14ac:dyDescent="0.25">
      <c r="A5151" s="178" t="s">
        <v>4109</v>
      </c>
      <c r="B5151" s="178" t="s">
        <v>3575</v>
      </c>
      <c r="C5151" s="178" t="s">
        <v>503</v>
      </c>
      <c r="D5151" s="178" t="s">
        <v>4385</v>
      </c>
      <c r="E5151" s="181">
        <v>5263.0535482513551</v>
      </c>
      <c r="F5151" s="181">
        <v>5552.7867134825901</v>
      </c>
      <c r="G5151" s="181">
        <v>5856.9325719362487</v>
      </c>
      <c r="H5151" s="181">
        <v>6176.9861761541242</v>
      </c>
      <c r="I5151" s="181">
        <v>6512.5291673482234</v>
      </c>
      <c r="J5151" s="182">
        <v>6863.0804300587361</v>
      </c>
      <c r="K5151" s="181">
        <v>7228.227975668563</v>
      </c>
      <c r="L5151" s="181">
        <v>7607.6411332800517</v>
      </c>
      <c r="M5151" s="181">
        <v>8000.9780470138267</v>
      </c>
      <c r="N5151" s="181">
        <v>8407.8807185578935</v>
      </c>
      <c r="O5151" s="181">
        <v>8827.9205597190648</v>
      </c>
      <c r="P5151" s="181">
        <v>9261.1064638279131</v>
      </c>
      <c r="Q5151" s="181">
        <v>9707.4823315726317</v>
      </c>
      <c r="R5151" s="181">
        <v>10166.603452483609</v>
      </c>
      <c r="S5151" s="181">
        <v>10638.159476188035</v>
      </c>
      <c r="T5151" s="181">
        <v>11121.838931394886</v>
      </c>
      <c r="U5151" s="181">
        <v>11617.525438169676</v>
      </c>
      <c r="V5151" s="181">
        <v>12125.083430645998</v>
      </c>
      <c r="W5151" s="181">
        <v>12644.121233180927</v>
      </c>
      <c r="X5151" s="181">
        <v>13174.179820054258</v>
      </c>
      <c r="Y5151" s="181">
        <v>13714.364966151055</v>
      </c>
    </row>
    <row r="5152" spans="1:25" x14ac:dyDescent="0.25">
      <c r="A5152" s="178" t="s">
        <v>4109</v>
      </c>
      <c r="B5152" s="178" t="s">
        <v>3575</v>
      </c>
      <c r="C5152" s="178" t="s">
        <v>462</v>
      </c>
      <c r="D5152" s="178" t="s">
        <v>4386</v>
      </c>
      <c r="E5152" s="181">
        <v>1888.2866113930543</v>
      </c>
      <c r="F5152" s="181">
        <v>1929.1264496813453</v>
      </c>
      <c r="G5152" s="181">
        <v>1970.3324310101389</v>
      </c>
      <c r="H5152" s="181">
        <v>2012.173796469765</v>
      </c>
      <c r="I5152" s="181">
        <v>2054.2728161792529</v>
      </c>
      <c r="J5152" s="182">
        <v>2096.2694471225172</v>
      </c>
      <c r="K5152" s="181">
        <v>2137.8608578846192</v>
      </c>
      <c r="L5152" s="181">
        <v>2178.7991158618074</v>
      </c>
      <c r="M5152" s="181">
        <v>2218.8596338949192</v>
      </c>
      <c r="N5152" s="181">
        <v>2257.8384811488731</v>
      </c>
      <c r="O5152" s="181">
        <v>2295.5371383854767</v>
      </c>
      <c r="P5152" s="181">
        <v>2331.891621366206</v>
      </c>
      <c r="Q5152" s="181">
        <v>2366.8551060672512</v>
      </c>
      <c r="R5152" s="181">
        <v>2400.2723695449727</v>
      </c>
      <c r="S5152" s="181">
        <v>2432.0400152683465</v>
      </c>
      <c r="T5152" s="181">
        <v>2462.0700160415217</v>
      </c>
      <c r="U5152" s="181">
        <v>2490.3306183577238</v>
      </c>
      <c r="V5152" s="181">
        <v>2516.7941157198443</v>
      </c>
      <c r="W5152" s="181">
        <v>2541.389221936066</v>
      </c>
      <c r="X5152" s="181">
        <v>2564.0453232052923</v>
      </c>
      <c r="Y5152" s="181">
        <v>2584.6241121661697</v>
      </c>
    </row>
    <row r="5153" spans="1:25" x14ac:dyDescent="0.25">
      <c r="A5153" s="178" t="s">
        <v>4109</v>
      </c>
      <c r="B5153" s="178" t="s">
        <v>3575</v>
      </c>
      <c r="C5153" s="178" t="s">
        <v>464</v>
      </c>
      <c r="D5153" s="178" t="s">
        <v>4387</v>
      </c>
      <c r="E5153" s="181">
        <v>2055.705897196307</v>
      </c>
      <c r="F5153" s="181">
        <v>2168.8733143465829</v>
      </c>
      <c r="G5153" s="181">
        <v>2287.670212211844</v>
      </c>
      <c r="H5153" s="181">
        <v>2412.680546151581</v>
      </c>
      <c r="I5153" s="181">
        <v>2543.7409086268544</v>
      </c>
      <c r="J5153" s="182">
        <v>2680.6633798532853</v>
      </c>
      <c r="K5153" s="181">
        <v>2823.2870404288606</v>
      </c>
      <c r="L5153" s="181">
        <v>2971.4827329912036</v>
      </c>
      <c r="M5153" s="181">
        <v>3125.1169314150757</v>
      </c>
      <c r="N5153" s="181">
        <v>3284.0498044723872</v>
      </c>
      <c r="O5153" s="181">
        <v>3448.1139491017548</v>
      </c>
      <c r="P5153" s="181">
        <v>3617.3128389657459</v>
      </c>
      <c r="Q5153" s="181">
        <v>3791.6636213160059</v>
      </c>
      <c r="R5153" s="181">
        <v>3970.9925958611461</v>
      </c>
      <c r="S5153" s="181">
        <v>4155.1785422704734</v>
      </c>
      <c r="T5153" s="181">
        <v>4344.0998023917564</v>
      </c>
      <c r="U5153" s="181">
        <v>4537.710919169419</v>
      </c>
      <c r="V5153" s="181">
        <v>4735.9589416789704</v>
      </c>
      <c r="W5153" s="181">
        <v>4938.6908846008491</v>
      </c>
      <c r="X5153" s="181">
        <v>5145.7274562232487</v>
      </c>
      <c r="Y5153" s="181">
        <v>5356.7193794914438</v>
      </c>
    </row>
    <row r="5154" spans="1:25" x14ac:dyDescent="0.25">
      <c r="A5154" s="178" t="s">
        <v>4109</v>
      </c>
      <c r="B5154" s="178" t="s">
        <v>3575</v>
      </c>
      <c r="C5154" s="178" t="s">
        <v>703</v>
      </c>
      <c r="D5154" s="178" t="s">
        <v>4388</v>
      </c>
      <c r="E5154" s="181">
        <v>4546.7019374810725</v>
      </c>
      <c r="F5154" s="181">
        <v>4738.8220530566205</v>
      </c>
      <c r="G5154" s="181">
        <v>4937.7641882424805</v>
      </c>
      <c r="H5154" s="181">
        <v>5144.4323844301643</v>
      </c>
      <c r="I5154" s="181">
        <v>5358.1051005055042</v>
      </c>
      <c r="J5154" s="182">
        <v>5578.0364519675823</v>
      </c>
      <c r="K5154" s="181">
        <v>5803.5644774483981</v>
      </c>
      <c r="L5154" s="181">
        <v>6034.1166675218828</v>
      </c>
      <c r="M5154" s="181">
        <v>6269.1328978176207</v>
      </c>
      <c r="N5154" s="181">
        <v>6508.0615577665521</v>
      </c>
      <c r="O5154" s="181">
        <v>6750.318109169536</v>
      </c>
      <c r="P5154" s="181">
        <v>6995.6715760743336</v>
      </c>
      <c r="Q5154" s="181">
        <v>7243.9235333631286</v>
      </c>
      <c r="R5154" s="181">
        <v>7494.5203896275507</v>
      </c>
      <c r="S5154" s="181">
        <v>7747.0287994728988</v>
      </c>
      <c r="T5154" s="181">
        <v>8001.0316412839029</v>
      </c>
      <c r="U5154" s="181">
        <v>8256.2670431514634</v>
      </c>
      <c r="V5154" s="181">
        <v>8512.4690846873982</v>
      </c>
      <c r="W5154" s="181">
        <v>8769.2040555939711</v>
      </c>
      <c r="X5154" s="181">
        <v>9026.0102947212963</v>
      </c>
      <c r="Y5154" s="181">
        <v>9282.1515083307768</v>
      </c>
    </row>
    <row r="5155" spans="1:25" x14ac:dyDescent="0.25">
      <c r="A5155" s="178" t="s">
        <v>4109</v>
      </c>
      <c r="B5155" s="178" t="s">
        <v>3575</v>
      </c>
      <c r="C5155" s="178" t="s">
        <v>733</v>
      </c>
      <c r="D5155" s="178" t="s">
        <v>2920</v>
      </c>
      <c r="E5155" s="181">
        <v>3999.7989371904459</v>
      </c>
      <c r="F5155" s="181">
        <v>4098.5671273181106</v>
      </c>
      <c r="G5155" s="181">
        <v>4198.6722304515633</v>
      </c>
      <c r="H5155" s="181">
        <v>4300.6991807222075</v>
      </c>
      <c r="I5155" s="181">
        <v>4403.8529247864926</v>
      </c>
      <c r="J5155" s="182">
        <v>4507.3668040646662</v>
      </c>
      <c r="K5155" s="181">
        <v>4610.5882932544246</v>
      </c>
      <c r="L5155" s="181">
        <v>4712.9757790332478</v>
      </c>
      <c r="M5155" s="181">
        <v>4814.0318246663719</v>
      </c>
      <c r="N5155" s="181">
        <v>4913.2980295707257</v>
      </c>
      <c r="O5155" s="181">
        <v>5010.3223857595767</v>
      </c>
      <c r="P5155" s="181">
        <v>5104.9420896245019</v>
      </c>
      <c r="Q5155" s="181">
        <v>5197.0301946754453</v>
      </c>
      <c r="R5155" s="181">
        <v>5286.219639379945</v>
      </c>
      <c r="S5155" s="181">
        <v>5372.2535853558129</v>
      </c>
      <c r="T5155" s="181">
        <v>5454.9063297957782</v>
      </c>
      <c r="U5155" s="181">
        <v>5534.0746935410034</v>
      </c>
      <c r="V5155" s="181">
        <v>5609.663470965078</v>
      </c>
      <c r="W5155" s="181">
        <v>5681.4790846241804</v>
      </c>
      <c r="X5155" s="181">
        <v>5749.3273429839219</v>
      </c>
      <c r="Y5155" s="181">
        <v>5812.8596915523485</v>
      </c>
    </row>
    <row r="5156" spans="1:25" x14ac:dyDescent="0.25">
      <c r="A5156" s="178" t="s">
        <v>4109</v>
      </c>
      <c r="B5156" s="178" t="s">
        <v>3575</v>
      </c>
      <c r="C5156" s="178" t="s">
        <v>638</v>
      </c>
      <c r="D5156" s="178" t="s">
        <v>4389</v>
      </c>
      <c r="E5156" s="181">
        <v>3066.3095860450348</v>
      </c>
      <c r="F5156" s="181">
        <v>3175.1725464674632</v>
      </c>
      <c r="G5156" s="181">
        <v>3287.0377328468553</v>
      </c>
      <c r="H5156" s="181">
        <v>3402.4301747663235</v>
      </c>
      <c r="I5156" s="181">
        <v>3520.7922525197309</v>
      </c>
      <c r="J5156" s="182">
        <v>3641.5638880865768</v>
      </c>
      <c r="K5156" s="181">
        <v>3764.2530709680882</v>
      </c>
      <c r="L5156" s="181">
        <v>3888.4374421541202</v>
      </c>
      <c r="M5156" s="181">
        <v>4013.7128960492546</v>
      </c>
      <c r="N5156" s="181">
        <v>4139.6906977094313</v>
      </c>
      <c r="O5156" s="181">
        <v>4265.9709598041982</v>
      </c>
      <c r="P5156" s="181">
        <v>4392.3858290341796</v>
      </c>
      <c r="Q5156" s="181">
        <v>4518.7918867594817</v>
      </c>
      <c r="R5156" s="181">
        <v>4644.8291331374603</v>
      </c>
      <c r="S5156" s="181">
        <v>4770.2207954134637</v>
      </c>
      <c r="T5156" s="181">
        <v>4894.7071454763163</v>
      </c>
      <c r="U5156" s="181">
        <v>5018.1295632203573</v>
      </c>
      <c r="V5156" s="181">
        <v>5140.3311775191851</v>
      </c>
      <c r="W5156" s="181">
        <v>5261.0586412481834</v>
      </c>
      <c r="X5156" s="181">
        <v>5380.0486763453837</v>
      </c>
      <c r="Y5156" s="181">
        <v>5496.88241926099</v>
      </c>
    </row>
    <row r="5157" spans="1:25" x14ac:dyDescent="0.25">
      <c r="A5157" s="178" t="s">
        <v>4109</v>
      </c>
      <c r="B5157" s="178" t="s">
        <v>3575</v>
      </c>
      <c r="C5157" s="178" t="s">
        <v>541</v>
      </c>
      <c r="D5157" s="178" t="s">
        <v>4390</v>
      </c>
      <c r="E5157" s="181">
        <v>1441.8351825843793</v>
      </c>
      <c r="F5157" s="181">
        <v>1521.2087757583884</v>
      </c>
      <c r="G5157" s="181">
        <v>1604.5307855641815</v>
      </c>
      <c r="H5157" s="181">
        <v>1692.2107877993085</v>
      </c>
      <c r="I5157" s="181">
        <v>1784.1341713518086</v>
      </c>
      <c r="J5157" s="182">
        <v>1880.1691326611669</v>
      </c>
      <c r="K5157" s="181">
        <v>1980.2028057499599</v>
      </c>
      <c r="L5157" s="181">
        <v>2084.1446019647137</v>
      </c>
      <c r="M5157" s="181">
        <v>2191.9008684801747</v>
      </c>
      <c r="N5157" s="181">
        <v>2303.3735301852303</v>
      </c>
      <c r="O5157" s="181">
        <v>2418.4451735802618</v>
      </c>
      <c r="P5157" s="181">
        <v>2537.118235029785</v>
      </c>
      <c r="Q5157" s="181">
        <v>2659.4047413080289</v>
      </c>
      <c r="R5157" s="181">
        <v>2785.1828621513882</v>
      </c>
      <c r="S5157" s="181">
        <v>2914.3675757978126</v>
      </c>
      <c r="T5157" s="181">
        <v>3046.8735534050902</v>
      </c>
      <c r="U5157" s="181">
        <v>3182.6689122111411</v>
      </c>
      <c r="V5157" s="181">
        <v>3321.716513388867</v>
      </c>
      <c r="W5157" s="181">
        <v>3463.9090557837285</v>
      </c>
      <c r="X5157" s="181">
        <v>3609.1207874102984</v>
      </c>
      <c r="Y5157" s="181">
        <v>3757.1067316176564</v>
      </c>
    </row>
    <row r="5158" spans="1:25" x14ac:dyDescent="0.25">
      <c r="A5158" s="178" t="s">
        <v>4109</v>
      </c>
      <c r="B5158" s="178" t="s">
        <v>3575</v>
      </c>
      <c r="C5158" s="178" t="s">
        <v>240</v>
      </c>
      <c r="D5158" s="178" t="s">
        <v>241</v>
      </c>
      <c r="E5158" s="181">
        <v>11777.185759505201</v>
      </c>
      <c r="F5158" s="181">
        <v>12015.102063861692</v>
      </c>
      <c r="G5158" s="181">
        <v>12255.680905346569</v>
      </c>
      <c r="H5158" s="181">
        <v>12500.654476088575</v>
      </c>
      <c r="I5158" s="181">
        <v>12747.734050209752</v>
      </c>
      <c r="J5158" s="182">
        <v>12994.752684111898</v>
      </c>
      <c r="K5158" s="181">
        <v>13239.907393481573</v>
      </c>
      <c r="L5158" s="181">
        <v>13481.741325851011</v>
      </c>
      <c r="M5158" s="181">
        <v>13718.945684845858</v>
      </c>
      <c r="N5158" s="181">
        <v>13950.34125749204</v>
      </c>
      <c r="O5158" s="181">
        <v>14174.78266305987</v>
      </c>
      <c r="P5158" s="181">
        <v>14391.95406813414</v>
      </c>
      <c r="Q5158" s="181">
        <v>14601.64224511891</v>
      </c>
      <c r="R5158" s="181">
        <v>14802.9617024904</v>
      </c>
      <c r="S5158" s="181">
        <v>14995.34312632358</v>
      </c>
      <c r="T5158" s="181">
        <v>15178.307527708192</v>
      </c>
      <c r="U5158" s="181">
        <v>15351.717790962788</v>
      </c>
      <c r="V5158" s="181">
        <v>15515.456274351554</v>
      </c>
      <c r="W5158" s="181">
        <v>15669.130992960412</v>
      </c>
      <c r="X5158" s="181">
        <v>15812.34805111539</v>
      </c>
      <c r="Y5158" s="181">
        <v>15944.289485247198</v>
      </c>
    </row>
    <row r="5159" spans="1:25" x14ac:dyDescent="0.25">
      <c r="A5159" s="178" t="s">
        <v>4109</v>
      </c>
      <c r="B5159" s="178" t="s">
        <v>3577</v>
      </c>
      <c r="C5159" s="178" t="s">
        <v>218</v>
      </c>
      <c r="D5159" s="178" t="s">
        <v>4391</v>
      </c>
      <c r="E5159" s="181">
        <v>5264.3306760867727</v>
      </c>
      <c r="F5159" s="181">
        <v>5246.8797302686662</v>
      </c>
      <c r="G5159" s="181">
        <v>5233.6859957835823</v>
      </c>
      <c r="H5159" s="181">
        <v>5224.9263556706464</v>
      </c>
      <c r="I5159" s="181">
        <v>5219.155115852278</v>
      </c>
      <c r="J5159" s="182">
        <v>5215.1625137237406</v>
      </c>
      <c r="K5159" s="181">
        <v>5211.9297065403553</v>
      </c>
      <c r="L5159" s="181">
        <v>5208.6330062020415</v>
      </c>
      <c r="M5159" s="181">
        <v>5204.5621082198022</v>
      </c>
      <c r="N5159" s="181">
        <v>5199.1672957971023</v>
      </c>
      <c r="O5159" s="181">
        <v>5192.0082140551476</v>
      </c>
      <c r="P5159" s="181">
        <v>5182.9351622737549</v>
      </c>
      <c r="Q5159" s="181">
        <v>5171.8449168134111</v>
      </c>
      <c r="R5159" s="181">
        <v>5158.432915111388</v>
      </c>
      <c r="S5159" s="181">
        <v>5142.5935126206587</v>
      </c>
      <c r="T5159" s="181">
        <v>5124.2429154035981</v>
      </c>
      <c r="U5159" s="181">
        <v>5103.20811126839</v>
      </c>
      <c r="V5159" s="181">
        <v>5079.3978158078289</v>
      </c>
      <c r="W5159" s="181">
        <v>5052.8513778482547</v>
      </c>
      <c r="X5159" s="181">
        <v>5023.6256309784731</v>
      </c>
      <c r="Y5159" s="181">
        <v>4991.5802901611514</v>
      </c>
    </row>
    <row r="5160" spans="1:25" x14ac:dyDescent="0.25">
      <c r="A5160" s="178" t="s">
        <v>4109</v>
      </c>
      <c r="B5160" s="178" t="s">
        <v>3577</v>
      </c>
      <c r="C5160" s="178" t="s">
        <v>240</v>
      </c>
      <c r="D5160" s="178" t="s">
        <v>241</v>
      </c>
      <c r="E5160" s="181">
        <v>4688.8775252594733</v>
      </c>
      <c r="F5160" s="181">
        <v>4736.1964636786452</v>
      </c>
      <c r="G5160" s="181">
        <v>4789.8409579020499</v>
      </c>
      <c r="H5160" s="181">
        <v>4850.2133266850024</v>
      </c>
      <c r="I5160" s="181">
        <v>4916.2143382880586</v>
      </c>
      <c r="J5160" s="182">
        <v>4986.9065644832099</v>
      </c>
      <c r="K5160" s="181">
        <v>5061.4802384802397</v>
      </c>
      <c r="L5160" s="181">
        <v>5139.2652120573894</v>
      </c>
      <c r="M5160" s="181">
        <v>5219.6584756140728</v>
      </c>
      <c r="N5160" s="181">
        <v>5302.1764861911997</v>
      </c>
      <c r="O5160" s="181">
        <v>5386.4112056544982</v>
      </c>
      <c r="P5160" s="181">
        <v>5472.2274223989225</v>
      </c>
      <c r="Q5160" s="181">
        <v>5559.5245019613267</v>
      </c>
      <c r="R5160" s="181">
        <v>5647.96816058065</v>
      </c>
      <c r="S5160" s="181">
        <v>5737.4148648562177</v>
      </c>
      <c r="T5160" s="181">
        <v>5827.7289046684737</v>
      </c>
      <c r="U5160" s="181">
        <v>5918.6545291875182</v>
      </c>
      <c r="V5160" s="181">
        <v>6010.0063580289416</v>
      </c>
      <c r="W5160" s="181">
        <v>6101.7360523495745</v>
      </c>
      <c r="X5160" s="181">
        <v>6193.8076701412401</v>
      </c>
      <c r="Y5160" s="181">
        <v>6285.9292397851641</v>
      </c>
    </row>
    <row r="5161" spans="1:25" x14ac:dyDescent="0.25">
      <c r="A5161" s="178" t="s">
        <v>4109</v>
      </c>
      <c r="B5161" s="178" t="s">
        <v>3578</v>
      </c>
      <c r="C5161" s="178" t="s">
        <v>218</v>
      </c>
      <c r="D5161" s="178" t="s">
        <v>4392</v>
      </c>
      <c r="E5161" s="181">
        <v>2800.4637100863224</v>
      </c>
      <c r="F5161" s="181">
        <v>2815.6869834217773</v>
      </c>
      <c r="G5161" s="181">
        <v>2832.847877805048</v>
      </c>
      <c r="H5161" s="181">
        <v>2852.383339816141</v>
      </c>
      <c r="I5161" s="181">
        <v>2873.7060009524785</v>
      </c>
      <c r="J5161" s="182">
        <v>2896.3195376783628</v>
      </c>
      <c r="K5161" s="181">
        <v>2919.8107782006232</v>
      </c>
      <c r="L5161" s="181">
        <v>2943.8577498385703</v>
      </c>
      <c r="M5161" s="181">
        <v>2968.1764793774432</v>
      </c>
      <c r="N5161" s="181">
        <v>2992.5308276668434</v>
      </c>
      <c r="O5161" s="181">
        <v>3016.7140084249513</v>
      </c>
      <c r="P5161" s="181">
        <v>3040.6886618525386</v>
      </c>
      <c r="Q5161" s="181">
        <v>3064.4421310935109</v>
      </c>
      <c r="R5161" s="181">
        <v>3087.8212929787751</v>
      </c>
      <c r="S5161" s="181">
        <v>3110.7219395517914</v>
      </c>
      <c r="T5161" s="181">
        <v>3132.9982198204125</v>
      </c>
      <c r="U5161" s="181">
        <v>3154.5241503194688</v>
      </c>
      <c r="V5161" s="181">
        <v>3175.2437142586878</v>
      </c>
      <c r="W5161" s="181">
        <v>3195.1268411224723</v>
      </c>
      <c r="X5161" s="181">
        <v>3214.1231926325777</v>
      </c>
      <c r="Y5161" s="181">
        <v>3232.0413217011414</v>
      </c>
    </row>
    <row r="5162" spans="1:25" x14ac:dyDescent="0.25">
      <c r="A5162" s="178" t="s">
        <v>4109</v>
      </c>
      <c r="B5162" s="178" t="s">
        <v>3578</v>
      </c>
      <c r="C5162" s="178" t="s">
        <v>240</v>
      </c>
      <c r="D5162" s="178" t="s">
        <v>241</v>
      </c>
      <c r="E5162" s="181">
        <v>5726.7909577046139</v>
      </c>
      <c r="F5162" s="181">
        <v>5741.9990990270899</v>
      </c>
      <c r="G5162" s="181">
        <v>5761.6449977185257</v>
      </c>
      <c r="H5162" s="181">
        <v>5786.5949265896506</v>
      </c>
      <c r="I5162" s="181">
        <v>5815.6364172303338</v>
      </c>
      <c r="J5162" s="182">
        <v>5847.7553628645037</v>
      </c>
      <c r="K5162" s="181">
        <v>5882.1166969807782</v>
      </c>
      <c r="L5162" s="181">
        <v>5918.0776427058663</v>
      </c>
      <c r="M5162" s="181">
        <v>5955.0781837176855</v>
      </c>
      <c r="N5162" s="181">
        <v>5992.6592898985718</v>
      </c>
      <c r="O5162" s="181">
        <v>6030.4244656040391</v>
      </c>
      <c r="P5162" s="181">
        <v>6068.3182613084355</v>
      </c>
      <c r="Q5162" s="181">
        <v>6106.3348151323589</v>
      </c>
      <c r="R5162" s="181">
        <v>6144.1887651421421</v>
      </c>
      <c r="S5162" s="181">
        <v>6181.6933885798999</v>
      </c>
      <c r="T5162" s="181">
        <v>6218.5799235332179</v>
      </c>
      <c r="U5162" s="181">
        <v>6254.6197285221779</v>
      </c>
      <c r="V5162" s="181">
        <v>6289.7229939205863</v>
      </c>
      <c r="W5162" s="181">
        <v>6323.8507448984283</v>
      </c>
      <c r="X5162" s="181">
        <v>6356.9231255323157</v>
      </c>
      <c r="Y5162" s="181">
        <v>6388.5805882619534</v>
      </c>
    </row>
    <row r="5163" spans="1:25" x14ac:dyDescent="0.25">
      <c r="A5163" s="178" t="s">
        <v>4109</v>
      </c>
      <c r="B5163" s="178" t="s">
        <v>3579</v>
      </c>
      <c r="C5163" s="178" t="s">
        <v>218</v>
      </c>
      <c r="D5163" s="178" t="s">
        <v>4393</v>
      </c>
      <c r="E5163" s="181">
        <v>9060.069824952845</v>
      </c>
      <c r="F5163" s="181">
        <v>9083.9881824529184</v>
      </c>
      <c r="G5163" s="181">
        <v>9110.5436492881854</v>
      </c>
      <c r="H5163" s="181">
        <v>9142.0202421405047</v>
      </c>
      <c r="I5163" s="181">
        <v>9177.1126996980583</v>
      </c>
      <c r="J5163" s="182">
        <v>9214.6024910937304</v>
      </c>
      <c r="K5163" s="181">
        <v>9253.3519035702939</v>
      </c>
      <c r="L5163" s="181">
        <v>9292.5456874826614</v>
      </c>
      <c r="M5163" s="181">
        <v>9331.4542534151988</v>
      </c>
      <c r="N5163" s="181">
        <v>9369.5115753582832</v>
      </c>
      <c r="O5163" s="181">
        <v>9406.2094958044781</v>
      </c>
      <c r="P5163" s="181">
        <v>9441.5456212317968</v>
      </c>
      <c r="Q5163" s="181">
        <v>9475.5433641884119</v>
      </c>
      <c r="R5163" s="181">
        <v>9507.7857225757089</v>
      </c>
      <c r="S5163" s="181">
        <v>9538.1579614837974</v>
      </c>
      <c r="T5163" s="181">
        <v>9566.6951753713583</v>
      </c>
      <c r="U5163" s="181">
        <v>9592.5689644061586</v>
      </c>
      <c r="V5163" s="181">
        <v>9614.9109893364803</v>
      </c>
      <c r="W5163" s="181">
        <v>9633.7757974300785</v>
      </c>
      <c r="X5163" s="181">
        <v>9649.2525334567199</v>
      </c>
      <c r="Y5163" s="181">
        <v>9661.183413623361</v>
      </c>
    </row>
    <row r="5164" spans="1:25" x14ac:dyDescent="0.25">
      <c r="A5164" s="178" t="s">
        <v>4109</v>
      </c>
      <c r="B5164" s="178" t="s">
        <v>3579</v>
      </c>
      <c r="C5164" s="178" t="s">
        <v>508</v>
      </c>
      <c r="D5164" s="178" t="s">
        <v>4394</v>
      </c>
      <c r="E5164" s="181">
        <v>2233.4882505159912</v>
      </c>
      <c r="F5164" s="181">
        <v>2258.0159810458081</v>
      </c>
      <c r="G5164" s="181">
        <v>2283.4582066255421</v>
      </c>
      <c r="H5164" s="181">
        <v>2310.4111721559329</v>
      </c>
      <c r="I5164" s="181">
        <v>2338.5759863380536</v>
      </c>
      <c r="J5164" s="182">
        <v>2367.6655164173926</v>
      </c>
      <c r="K5164" s="181">
        <v>2397.4035606087014</v>
      </c>
      <c r="L5164" s="181">
        <v>2427.5886354394479</v>
      </c>
      <c r="M5164" s="181">
        <v>2458.0349027367392</v>
      </c>
      <c r="N5164" s="181">
        <v>2488.5936545704171</v>
      </c>
      <c r="O5164" s="181">
        <v>2519.1266817291103</v>
      </c>
      <c r="P5164" s="181">
        <v>2549.6277655239633</v>
      </c>
      <c r="Q5164" s="181">
        <v>2580.097576353382</v>
      </c>
      <c r="R5164" s="181">
        <v>2610.4159602908744</v>
      </c>
      <c r="S5164" s="181">
        <v>2640.5425155454345</v>
      </c>
      <c r="T5164" s="181">
        <v>2670.477440483337</v>
      </c>
      <c r="U5164" s="181">
        <v>2699.9780332966357</v>
      </c>
      <c r="V5164" s="181">
        <v>2728.7823165721688</v>
      </c>
      <c r="W5164" s="181">
        <v>2756.8839322476379</v>
      </c>
      <c r="X5164" s="181">
        <v>2784.2866381128474</v>
      </c>
      <c r="Y5164" s="181">
        <v>2810.9228183606338</v>
      </c>
    </row>
    <row r="5165" spans="1:25" x14ac:dyDescent="0.25">
      <c r="A5165" s="178" t="s">
        <v>4109</v>
      </c>
      <c r="B5165" s="178" t="s">
        <v>3579</v>
      </c>
      <c r="C5165" s="178" t="s">
        <v>703</v>
      </c>
      <c r="D5165" s="178" t="s">
        <v>4395</v>
      </c>
      <c r="E5165" s="181">
        <v>10049.680056169631</v>
      </c>
      <c r="F5165" s="181">
        <v>10073.529817593475</v>
      </c>
      <c r="G5165" s="181">
        <v>10100.289773425939</v>
      </c>
      <c r="H5165" s="181">
        <v>10132.489067956467</v>
      </c>
      <c r="I5165" s="181">
        <v>10168.677061736889</v>
      </c>
      <c r="J5165" s="182">
        <v>10207.500732871529</v>
      </c>
      <c r="K5165" s="181">
        <v>10247.698000507649</v>
      </c>
      <c r="L5165" s="181">
        <v>10288.365145269436</v>
      </c>
      <c r="M5165" s="181">
        <v>10328.694223687189</v>
      </c>
      <c r="N5165" s="181">
        <v>10368.059147053649</v>
      </c>
      <c r="O5165" s="181">
        <v>10405.898511925301</v>
      </c>
      <c r="P5165" s="181">
        <v>10442.210880336954</v>
      </c>
      <c r="Q5165" s="181">
        <v>10477.023350039393</v>
      </c>
      <c r="R5165" s="181">
        <v>10509.876157635248</v>
      </c>
      <c r="S5165" s="181">
        <v>10540.6440659934</v>
      </c>
      <c r="T5165" s="181">
        <v>10569.367504889331</v>
      </c>
      <c r="U5165" s="181">
        <v>10595.133119840852</v>
      </c>
      <c r="V5165" s="181">
        <v>10616.984427420013</v>
      </c>
      <c r="W5165" s="181">
        <v>10634.98476278544</v>
      </c>
      <c r="X5165" s="181">
        <v>10649.235578298423</v>
      </c>
      <c r="Y5165" s="181">
        <v>10659.565773924411</v>
      </c>
    </row>
    <row r="5166" spans="1:25" x14ac:dyDescent="0.25">
      <c r="A5166" s="178" t="s">
        <v>4109</v>
      </c>
      <c r="B5166" s="178" t="s">
        <v>3579</v>
      </c>
      <c r="C5166" s="178" t="s">
        <v>733</v>
      </c>
      <c r="D5166" s="178" t="s">
        <v>4396</v>
      </c>
      <c r="E5166" s="181">
        <v>6739.1134553365009</v>
      </c>
      <c r="F5166" s="181">
        <v>6779.523262894967</v>
      </c>
      <c r="G5166" s="181">
        <v>6822.1028015790334</v>
      </c>
      <c r="H5166" s="181">
        <v>6868.588784166649</v>
      </c>
      <c r="I5166" s="181">
        <v>6918.035311392694</v>
      </c>
      <c r="J5166" s="182">
        <v>6969.5491606706564</v>
      </c>
      <c r="K5166" s="181">
        <v>7022.2862883859543</v>
      </c>
      <c r="L5166" s="181">
        <v>7075.6367503145802</v>
      </c>
      <c r="M5166" s="181">
        <v>7129.0478024344493</v>
      </c>
      <c r="N5166" s="181">
        <v>7182.0846428193981</v>
      </c>
      <c r="O5166" s="181">
        <v>7234.3511574833865</v>
      </c>
      <c r="P5166" s="181">
        <v>7285.8362478770423</v>
      </c>
      <c r="Q5166" s="181">
        <v>7336.5487063440423</v>
      </c>
      <c r="R5166" s="181">
        <v>7386.1553648346417</v>
      </c>
      <c r="S5166" s="181">
        <v>7434.5542562810469</v>
      </c>
      <c r="T5166" s="181">
        <v>7481.7593053405435</v>
      </c>
      <c r="U5166" s="181">
        <v>7527.1071432349745</v>
      </c>
      <c r="V5166" s="181">
        <v>7569.8941606729713</v>
      </c>
      <c r="W5166" s="181">
        <v>7610.1364860689082</v>
      </c>
      <c r="X5166" s="181">
        <v>7647.8780633880515</v>
      </c>
      <c r="Y5166" s="181">
        <v>7682.9672339024655</v>
      </c>
    </row>
    <row r="5167" spans="1:25" x14ac:dyDescent="0.25">
      <c r="A5167" s="178" t="s">
        <v>4109</v>
      </c>
      <c r="B5167" s="178" t="s">
        <v>3579</v>
      </c>
      <c r="C5167" s="178" t="s">
        <v>583</v>
      </c>
      <c r="D5167" s="178" t="s">
        <v>4397</v>
      </c>
      <c r="E5167" s="181">
        <v>3164.1083548976544</v>
      </c>
      <c r="F5167" s="181">
        <v>3228.7461919663019</v>
      </c>
      <c r="G5167" s="181">
        <v>3295.6355827600005</v>
      </c>
      <c r="H5167" s="181">
        <v>3365.6938740591427</v>
      </c>
      <c r="I5167" s="181">
        <v>3438.5555317042831</v>
      </c>
      <c r="J5167" s="182">
        <v>3513.8573437531518</v>
      </c>
      <c r="K5167" s="181">
        <v>3591.2376319775262</v>
      </c>
      <c r="L5167" s="181">
        <v>3670.4331054150566</v>
      </c>
      <c r="M5167" s="181">
        <v>3751.1936391914251</v>
      </c>
      <c r="N5167" s="181">
        <v>3833.3162282828025</v>
      </c>
      <c r="O5167" s="181">
        <v>3916.6060141631601</v>
      </c>
      <c r="P5167" s="181">
        <v>4001.0675067303341</v>
      </c>
      <c r="Q5167" s="181">
        <v>4086.7159242792154</v>
      </c>
      <c r="R5167" s="181">
        <v>4173.3735161228169</v>
      </c>
      <c r="S5167" s="181">
        <v>4260.9842061524187</v>
      </c>
      <c r="T5167" s="181">
        <v>4349.5556704210621</v>
      </c>
      <c r="U5167" s="181">
        <v>4438.6963024210327</v>
      </c>
      <c r="V5167" s="181">
        <v>4527.9676249674394</v>
      </c>
      <c r="W5167" s="181">
        <v>4617.3428525079225</v>
      </c>
      <c r="X5167" s="181">
        <v>4706.8114883814815</v>
      </c>
      <c r="Y5167" s="181">
        <v>4796.2410628157504</v>
      </c>
    </row>
    <row r="5168" spans="1:25" x14ac:dyDescent="0.25">
      <c r="A5168" s="178" t="s">
        <v>4109</v>
      </c>
      <c r="B5168" s="178" t="s">
        <v>3579</v>
      </c>
      <c r="C5168" s="178" t="s">
        <v>240</v>
      </c>
      <c r="D5168" s="178" t="s">
        <v>241</v>
      </c>
      <c r="E5168" s="181">
        <v>17845.530438776677</v>
      </c>
      <c r="F5168" s="181">
        <v>18111.834875276465</v>
      </c>
      <c r="G5168" s="181">
        <v>18388.490213629433</v>
      </c>
      <c r="H5168" s="181">
        <v>18680.455255815421</v>
      </c>
      <c r="I5168" s="181">
        <v>18985.504358894723</v>
      </c>
      <c r="J5168" s="182">
        <v>19301.473521801006</v>
      </c>
      <c r="K5168" s="181">
        <v>19626.253733426034</v>
      </c>
      <c r="L5168" s="181">
        <v>19958.315484082181</v>
      </c>
      <c r="M5168" s="181">
        <v>20296.232547478212</v>
      </c>
      <c r="N5168" s="181">
        <v>20638.861717903463</v>
      </c>
      <c r="O5168" s="181">
        <v>20985.126630411338</v>
      </c>
      <c r="P5168" s="181">
        <v>21335.035413813399</v>
      </c>
      <c r="Q5168" s="181">
        <v>21688.653416763274</v>
      </c>
      <c r="R5168" s="181">
        <v>22045.025974047825</v>
      </c>
      <c r="S5168" s="181">
        <v>22403.856337382491</v>
      </c>
      <c r="T5168" s="181">
        <v>22765.187165236133</v>
      </c>
      <c r="U5168" s="181">
        <v>23126.980203106908</v>
      </c>
      <c r="V5168" s="181">
        <v>23486.990638742325</v>
      </c>
      <c r="W5168" s="181">
        <v>23845.139089987257</v>
      </c>
      <c r="X5168" s="181">
        <v>24201.430668621881</v>
      </c>
      <c r="Y5168" s="181">
        <v>24555.245270828513</v>
      </c>
    </row>
    <row r="5169" spans="1:25" x14ac:dyDescent="0.25">
      <c r="A5169" s="178" t="s">
        <v>4109</v>
      </c>
      <c r="B5169" s="178" t="s">
        <v>3581</v>
      </c>
      <c r="C5169" s="178" t="s">
        <v>565</v>
      </c>
      <c r="D5169" s="178" t="s">
        <v>566</v>
      </c>
      <c r="E5169" s="181">
        <v>17354.287470210718</v>
      </c>
      <c r="F5169" s="181">
        <v>17359.549717538877</v>
      </c>
      <c r="G5169" s="181">
        <v>17384.417555144348</v>
      </c>
      <c r="H5169" s="181">
        <v>17430.350255840742</v>
      </c>
      <c r="I5169" s="181">
        <v>17493.510946861807</v>
      </c>
      <c r="J5169" s="182">
        <v>17570.829395279026</v>
      </c>
      <c r="K5169" s="181">
        <v>17659.623733609329</v>
      </c>
      <c r="L5169" s="181">
        <v>17757.769679457324</v>
      </c>
      <c r="M5169" s="181">
        <v>17863.31140554084</v>
      </c>
      <c r="N5169" s="181">
        <v>17974.810861393817</v>
      </c>
      <c r="O5169" s="181">
        <v>18091.001700951572</v>
      </c>
      <c r="P5169" s="181">
        <v>18211.39812563104</v>
      </c>
      <c r="Q5169" s="181">
        <v>18335.482971607533</v>
      </c>
      <c r="R5169" s="181">
        <v>18461.884647873499</v>
      </c>
      <c r="S5169" s="181">
        <v>18589.831003456009</v>
      </c>
      <c r="T5169" s="181">
        <v>18718.834436319816</v>
      </c>
      <c r="U5169" s="181">
        <v>18847.180084652882</v>
      </c>
      <c r="V5169" s="181">
        <v>18973.111662337109</v>
      </c>
      <c r="W5169" s="181">
        <v>19096.242991162173</v>
      </c>
      <c r="X5169" s="181">
        <v>19216.218541791168</v>
      </c>
      <c r="Y5169" s="181">
        <v>19332.209758897206</v>
      </c>
    </row>
    <row r="5170" spans="1:25" x14ac:dyDescent="0.25">
      <c r="A5170" s="178" t="s">
        <v>4109</v>
      </c>
      <c r="B5170" s="178" t="s">
        <v>3582</v>
      </c>
      <c r="C5170" s="178" t="s">
        <v>218</v>
      </c>
      <c r="D5170" s="178" t="s">
        <v>4398</v>
      </c>
      <c r="E5170" s="181">
        <v>7685.1875838147753</v>
      </c>
      <c r="F5170" s="181">
        <v>7752.5547025289952</v>
      </c>
      <c r="G5170" s="181">
        <v>7818.1077794210032</v>
      </c>
      <c r="H5170" s="181">
        <v>7884.5652446284557</v>
      </c>
      <c r="I5170" s="181">
        <v>7951.4821107517164</v>
      </c>
      <c r="J5170" s="182">
        <v>8018.3507416095663</v>
      </c>
      <c r="K5170" s="181">
        <v>8084.7304779502047</v>
      </c>
      <c r="L5170" s="181">
        <v>8150.3092087621217</v>
      </c>
      <c r="M5170" s="181">
        <v>8214.771362998752</v>
      </c>
      <c r="N5170" s="181">
        <v>8277.8599761934311</v>
      </c>
      <c r="O5170" s="181">
        <v>8339.3342176107762</v>
      </c>
      <c r="P5170" s="181">
        <v>8399.3574854567287</v>
      </c>
      <c r="Q5170" s="181">
        <v>8458.0928045856126</v>
      </c>
      <c r="R5170" s="181">
        <v>8515.2558257916262</v>
      </c>
      <c r="S5170" s="181">
        <v>8570.719010304656</v>
      </c>
      <c r="T5170" s="181">
        <v>8624.1441900256013</v>
      </c>
      <c r="U5170" s="181">
        <v>8675.2182149440214</v>
      </c>
      <c r="V5170" s="181">
        <v>8723.9005358921677</v>
      </c>
      <c r="W5170" s="181">
        <v>8770.1710188027009</v>
      </c>
      <c r="X5170" s="181">
        <v>8813.9648725374427</v>
      </c>
      <c r="Y5170" s="181">
        <v>8854.7160188444268</v>
      </c>
    </row>
    <row r="5171" spans="1:25" x14ac:dyDescent="0.25">
      <c r="A5171" s="178" t="s">
        <v>4109</v>
      </c>
      <c r="B5171" s="178" t="s">
        <v>3582</v>
      </c>
      <c r="C5171" s="178" t="s">
        <v>280</v>
      </c>
      <c r="D5171" s="178" t="s">
        <v>4399</v>
      </c>
      <c r="E5171" s="181">
        <v>2665.5647983471631</v>
      </c>
      <c r="F5171" s="181">
        <v>2699.1269452647098</v>
      </c>
      <c r="G5171" s="181">
        <v>2732.2713242082427</v>
      </c>
      <c r="H5171" s="181">
        <v>2765.9455194246934</v>
      </c>
      <c r="I5171" s="181">
        <v>2799.9975796604094</v>
      </c>
      <c r="J5171" s="182">
        <v>2834.251065369258</v>
      </c>
      <c r="K5171" s="181">
        <v>2868.5505991454879</v>
      </c>
      <c r="L5171" s="181">
        <v>2902.7842196096926</v>
      </c>
      <c r="M5171" s="181">
        <v>2936.8370331166625</v>
      </c>
      <c r="N5171" s="181">
        <v>2970.6134476312013</v>
      </c>
      <c r="O5171" s="181">
        <v>3004.0222554223883</v>
      </c>
      <c r="P5171" s="181">
        <v>3037.1170608431012</v>
      </c>
      <c r="Q5171" s="181">
        <v>3069.9521842634967</v>
      </c>
      <c r="R5171" s="181">
        <v>3102.4198089636461</v>
      </c>
      <c r="S5171" s="181">
        <v>3134.4678603192633</v>
      </c>
      <c r="T5171" s="181">
        <v>3165.9661890177217</v>
      </c>
      <c r="U5171" s="181">
        <v>3196.7919334131266</v>
      </c>
      <c r="V5171" s="181">
        <v>3226.9212556062084</v>
      </c>
      <c r="W5171" s="181">
        <v>3256.3376004423089</v>
      </c>
      <c r="X5171" s="181">
        <v>3285.0075839056326</v>
      </c>
      <c r="Y5171" s="181">
        <v>3312.7098424413098</v>
      </c>
    </row>
    <row r="5172" spans="1:25" x14ac:dyDescent="0.25">
      <c r="A5172" s="178" t="s">
        <v>4109</v>
      </c>
      <c r="B5172" s="178" t="s">
        <v>3582</v>
      </c>
      <c r="C5172" s="178" t="s">
        <v>240</v>
      </c>
      <c r="D5172" s="178" t="s">
        <v>241</v>
      </c>
      <c r="E5172" s="181">
        <v>18636.630624759171</v>
      </c>
      <c r="F5172" s="181">
        <v>18812.619757169763</v>
      </c>
      <c r="G5172" s="181">
        <v>18986.323178649007</v>
      </c>
      <c r="H5172" s="181">
        <v>19164.373617937163</v>
      </c>
      <c r="I5172" s="181">
        <v>19345.730255431292</v>
      </c>
      <c r="J5172" s="182">
        <v>19529.196377071567</v>
      </c>
      <c r="K5172" s="181">
        <v>19713.733510568829</v>
      </c>
      <c r="L5172" s="181">
        <v>19898.611584032606</v>
      </c>
      <c r="M5172" s="181">
        <v>20083.087297803329</v>
      </c>
      <c r="N5172" s="181">
        <v>20266.55531029138</v>
      </c>
      <c r="O5172" s="181">
        <v>20448.44448460453</v>
      </c>
      <c r="P5172" s="181">
        <v>20629.170819941923</v>
      </c>
      <c r="Q5172" s="181">
        <v>20809.150032232414</v>
      </c>
      <c r="R5172" s="181">
        <v>20987.696216566121</v>
      </c>
      <c r="S5172" s="181">
        <v>21164.503746489347</v>
      </c>
      <c r="T5172" s="181">
        <v>21338.741341496669</v>
      </c>
      <c r="U5172" s="181">
        <v>21509.630671218005</v>
      </c>
      <c r="V5172" s="181">
        <v>21677.061480819189</v>
      </c>
      <c r="W5172" s="181">
        <v>21840.970485452573</v>
      </c>
      <c r="X5172" s="181">
        <v>22001.179467551348</v>
      </c>
      <c r="Y5172" s="181">
        <v>22156.251333600881</v>
      </c>
    </row>
    <row r="5173" spans="1:25" x14ac:dyDescent="0.25">
      <c r="A5173" s="178" t="s">
        <v>4109</v>
      </c>
      <c r="B5173" s="178" t="s">
        <v>3583</v>
      </c>
      <c r="C5173" s="178" t="s">
        <v>218</v>
      </c>
      <c r="D5173" s="178" t="s">
        <v>4400</v>
      </c>
      <c r="E5173" s="181">
        <v>8537.7508010330312</v>
      </c>
      <c r="F5173" s="181">
        <v>8683.8526754123286</v>
      </c>
      <c r="G5173" s="181">
        <v>8824.9438437005028</v>
      </c>
      <c r="H5173" s="181">
        <v>8964.852586609315</v>
      </c>
      <c r="I5173" s="181">
        <v>9103.7813941955046</v>
      </c>
      <c r="J5173" s="182">
        <v>9241.6387325849937</v>
      </c>
      <c r="K5173" s="181">
        <v>9378.232359901569</v>
      </c>
      <c r="L5173" s="181">
        <v>9513.4378220342114</v>
      </c>
      <c r="M5173" s="181">
        <v>9647.0600324600564</v>
      </c>
      <c r="N5173" s="181">
        <v>9778.9011164995281</v>
      </c>
      <c r="O5173" s="181">
        <v>9908.7288753768644</v>
      </c>
      <c r="P5173" s="181">
        <v>10036.793118980488</v>
      </c>
      <c r="Q5173" s="181">
        <v>10163.348607416483</v>
      </c>
      <c r="R5173" s="181">
        <v>10288.146031902619</v>
      </c>
      <c r="S5173" s="181">
        <v>10411.171297590867</v>
      </c>
      <c r="T5173" s="181">
        <v>10532.379889343772</v>
      </c>
      <c r="U5173" s="181">
        <v>10651.411022313592</v>
      </c>
      <c r="V5173" s="181">
        <v>10767.956142551957</v>
      </c>
      <c r="W5173" s="181">
        <v>10882.02338962266</v>
      </c>
      <c r="X5173" s="181">
        <v>10993.604485561107</v>
      </c>
      <c r="Y5173" s="181">
        <v>11102.268306896263</v>
      </c>
    </row>
    <row r="5174" spans="1:25" x14ac:dyDescent="0.25">
      <c r="A5174" s="178" t="s">
        <v>4109</v>
      </c>
      <c r="B5174" s="178" t="s">
        <v>3583</v>
      </c>
      <c r="C5174" s="178" t="s">
        <v>528</v>
      </c>
      <c r="D5174" s="178" t="s">
        <v>4401</v>
      </c>
      <c r="E5174" s="181">
        <v>2862.1561173220575</v>
      </c>
      <c r="F5174" s="181">
        <v>2863.9052709662269</v>
      </c>
      <c r="G5174" s="181">
        <v>2863.2186217977878</v>
      </c>
      <c r="H5174" s="181">
        <v>2861.4230395745103</v>
      </c>
      <c r="I5174" s="181">
        <v>2858.624392689992</v>
      </c>
      <c r="J5174" s="182">
        <v>2854.8324169724747</v>
      </c>
      <c r="K5174" s="181">
        <v>2850.0270278748631</v>
      </c>
      <c r="L5174" s="181">
        <v>2844.2111288705214</v>
      </c>
      <c r="M5174" s="181">
        <v>2837.3681279534126</v>
      </c>
      <c r="N5174" s="181">
        <v>2829.4831832598638</v>
      </c>
      <c r="O5174" s="181">
        <v>2820.5341696266742</v>
      </c>
      <c r="P5174" s="181">
        <v>2810.6369415368931</v>
      </c>
      <c r="Q5174" s="181">
        <v>2799.9028174016325</v>
      </c>
      <c r="R5174" s="181">
        <v>2788.3007328369131</v>
      </c>
      <c r="S5174" s="181">
        <v>2775.86564831735</v>
      </c>
      <c r="T5174" s="181">
        <v>2762.6236357371172</v>
      </c>
      <c r="U5174" s="181">
        <v>2748.5187836878222</v>
      </c>
      <c r="V5174" s="181">
        <v>2733.5133618352183</v>
      </c>
      <c r="W5174" s="181">
        <v>2717.6525752035768</v>
      </c>
      <c r="X5174" s="181">
        <v>2700.9761334446985</v>
      </c>
      <c r="Y5174" s="181">
        <v>2683.4203841473609</v>
      </c>
    </row>
    <row r="5175" spans="1:25" x14ac:dyDescent="0.25">
      <c r="A5175" s="178" t="s">
        <v>4109</v>
      </c>
      <c r="B5175" s="178" t="s">
        <v>3583</v>
      </c>
      <c r="C5175" s="178" t="s">
        <v>512</v>
      </c>
      <c r="D5175" s="178" t="s">
        <v>4402</v>
      </c>
      <c r="E5175" s="181">
        <v>3355.421320520114</v>
      </c>
      <c r="F5175" s="181">
        <v>3401.9528929619837</v>
      </c>
      <c r="G5175" s="181">
        <v>3446.1967040377708</v>
      </c>
      <c r="H5175" s="181">
        <v>3489.6633184237326</v>
      </c>
      <c r="I5175" s="181">
        <v>3532.4372830847701</v>
      </c>
      <c r="J5175" s="182">
        <v>3574.4883846238204</v>
      </c>
      <c r="K5175" s="181">
        <v>3615.7480038429735</v>
      </c>
      <c r="L5175" s="181">
        <v>3656.174487409497</v>
      </c>
      <c r="M5175" s="181">
        <v>3695.699697414921</v>
      </c>
      <c r="N5175" s="181">
        <v>3734.2553459059809</v>
      </c>
      <c r="O5175" s="181">
        <v>3771.7610002949859</v>
      </c>
      <c r="P5175" s="181">
        <v>3808.3201995195404</v>
      </c>
      <c r="Q5175" s="181">
        <v>3844.0370922719831</v>
      </c>
      <c r="R5175" s="181">
        <v>3878.8245072803002</v>
      </c>
      <c r="S5175" s="181">
        <v>3912.6848291360884</v>
      </c>
      <c r="T5175" s="181">
        <v>3945.6090677691382</v>
      </c>
      <c r="U5175" s="181">
        <v>3977.4702974906095</v>
      </c>
      <c r="V5175" s="181">
        <v>4008.1627066295969</v>
      </c>
      <c r="W5175" s="181">
        <v>4037.6994009589016</v>
      </c>
      <c r="X5175" s="181">
        <v>4066.0873136605719</v>
      </c>
      <c r="Y5175" s="181">
        <v>4093.1774611978858</v>
      </c>
    </row>
    <row r="5176" spans="1:25" x14ac:dyDescent="0.25">
      <c r="A5176" s="178" t="s">
        <v>4109</v>
      </c>
      <c r="B5176" s="178" t="s">
        <v>3583</v>
      </c>
      <c r="C5176" s="178" t="s">
        <v>464</v>
      </c>
      <c r="D5176" s="178" t="s">
        <v>4403</v>
      </c>
      <c r="E5176" s="181">
        <v>4444.4615736713795</v>
      </c>
      <c r="F5176" s="181">
        <v>4491.1981844155434</v>
      </c>
      <c r="G5176" s="181">
        <v>4534.5669148192928</v>
      </c>
      <c r="H5176" s="181">
        <v>4576.5805315070475</v>
      </c>
      <c r="I5176" s="181">
        <v>4617.3614043450043</v>
      </c>
      <c r="J5176" s="182">
        <v>4656.8808560250309</v>
      </c>
      <c r="K5176" s="181">
        <v>4695.0607926400207</v>
      </c>
      <c r="L5176" s="181">
        <v>4731.8591287936488</v>
      </c>
      <c r="M5176" s="181">
        <v>4767.2002539194164</v>
      </c>
      <c r="N5176" s="181">
        <v>4801.0094489577332</v>
      </c>
      <c r="O5176" s="181">
        <v>4833.1975102904826</v>
      </c>
      <c r="P5176" s="181">
        <v>4863.9114735353587</v>
      </c>
      <c r="Q5176" s="181">
        <v>4893.2973069384452</v>
      </c>
      <c r="R5176" s="181">
        <v>4921.2564027882772</v>
      </c>
      <c r="S5176" s="181">
        <v>4947.8047877635072</v>
      </c>
      <c r="T5176" s="181">
        <v>4972.9440290088933</v>
      </c>
      <c r="U5176" s="181">
        <v>4996.527609236181</v>
      </c>
      <c r="V5176" s="181">
        <v>5018.4374726058659</v>
      </c>
      <c r="W5176" s="181">
        <v>5038.7056211212821</v>
      </c>
      <c r="X5176" s="181">
        <v>5057.3560619423515</v>
      </c>
      <c r="Y5176" s="181">
        <v>5074.2193022320935</v>
      </c>
    </row>
    <row r="5177" spans="1:25" x14ac:dyDescent="0.25">
      <c r="A5177" s="178" t="s">
        <v>4109</v>
      </c>
      <c r="B5177" s="178" t="s">
        <v>3583</v>
      </c>
      <c r="C5177" s="178" t="s">
        <v>280</v>
      </c>
      <c r="D5177" s="178" t="s">
        <v>4404</v>
      </c>
      <c r="E5177" s="181">
        <v>3810.1184625627675</v>
      </c>
      <c r="F5177" s="181">
        <v>3925.1944858747611</v>
      </c>
      <c r="G5177" s="181">
        <v>4040.3074341056754</v>
      </c>
      <c r="H5177" s="181">
        <v>4157.1849241113468</v>
      </c>
      <c r="I5177" s="181">
        <v>4275.9413586846031</v>
      </c>
      <c r="J5177" s="182">
        <v>4396.5562733237566</v>
      </c>
      <c r="K5177" s="181">
        <v>4518.9586416684997</v>
      </c>
      <c r="L5177" s="181">
        <v>4643.1059168220791</v>
      </c>
      <c r="M5177" s="181">
        <v>4768.9175799681643</v>
      </c>
      <c r="N5177" s="181">
        <v>4896.3067601054554</v>
      </c>
      <c r="O5177" s="181">
        <v>5025.1639873122331</v>
      </c>
      <c r="P5177" s="181">
        <v>5155.6211281984833</v>
      </c>
      <c r="Q5177" s="181">
        <v>5287.8189098383818</v>
      </c>
      <c r="R5177" s="181">
        <v>5421.6390445408069</v>
      </c>
      <c r="S5177" s="181">
        <v>5557.0819479227384</v>
      </c>
      <c r="T5177" s="181">
        <v>5694.1309843165973</v>
      </c>
      <c r="U5177" s="181">
        <v>5832.5948591168953</v>
      </c>
      <c r="V5177" s="181">
        <v>5972.300808957988</v>
      </c>
      <c r="W5177" s="181">
        <v>6113.244697021406</v>
      </c>
      <c r="X5177" s="181">
        <v>6255.4126219325271</v>
      </c>
      <c r="Y5177" s="181">
        <v>6398.5460700056674</v>
      </c>
    </row>
    <row r="5178" spans="1:25" x14ac:dyDescent="0.25">
      <c r="A5178" s="178" t="s">
        <v>4109</v>
      </c>
      <c r="B5178" s="178" t="s">
        <v>3583</v>
      </c>
      <c r="C5178" s="178" t="s">
        <v>733</v>
      </c>
      <c r="D5178" s="178" t="s">
        <v>4405</v>
      </c>
      <c r="E5178" s="181">
        <v>3202.1640248762737</v>
      </c>
      <c r="F5178" s="181">
        <v>3236.0777622841515</v>
      </c>
      <c r="G5178" s="181">
        <v>3267.5696630146485</v>
      </c>
      <c r="H5178" s="181">
        <v>3298.0896760566529</v>
      </c>
      <c r="I5178" s="181">
        <v>3327.7257757467723</v>
      </c>
      <c r="J5178" s="182">
        <v>3356.4570950533125</v>
      </c>
      <c r="K5178" s="181">
        <v>3384.2271409917248</v>
      </c>
      <c r="L5178" s="181">
        <v>3411.0053608701251</v>
      </c>
      <c r="M5178" s="181">
        <v>3436.7370242022075</v>
      </c>
      <c r="N5178" s="181">
        <v>3461.3680269933411</v>
      </c>
      <c r="O5178" s="181">
        <v>3484.8338055204345</v>
      </c>
      <c r="P5178" s="181">
        <v>3507.2401228541844</v>
      </c>
      <c r="Q5178" s="181">
        <v>3528.6920038685698</v>
      </c>
      <c r="R5178" s="181">
        <v>3549.1181211202797</v>
      </c>
      <c r="S5178" s="181">
        <v>3568.5298043004077</v>
      </c>
      <c r="T5178" s="181">
        <v>3586.9279570086278</v>
      </c>
      <c r="U5178" s="181">
        <v>3604.2066635833553</v>
      </c>
      <c r="V5178" s="181">
        <v>3620.2805088496548</v>
      </c>
      <c r="W5178" s="181">
        <v>3635.1723114250867</v>
      </c>
      <c r="X5178" s="181">
        <v>3648.8991284522472</v>
      </c>
      <c r="Y5178" s="181">
        <v>3661.3384009142023</v>
      </c>
    </row>
    <row r="5179" spans="1:25" x14ac:dyDescent="0.25">
      <c r="A5179" s="178" t="s">
        <v>4109</v>
      </c>
      <c r="B5179" s="178" t="s">
        <v>3583</v>
      </c>
      <c r="C5179" s="178" t="s">
        <v>240</v>
      </c>
      <c r="D5179" s="178" t="s">
        <v>241</v>
      </c>
      <c r="E5179" s="181">
        <v>10851.834470357249</v>
      </c>
      <c r="F5179" s="181">
        <v>10898.11436727583</v>
      </c>
      <c r="G5179" s="181">
        <v>10937.08989046697</v>
      </c>
      <c r="H5179" s="181">
        <v>10973.745039623622</v>
      </c>
      <c r="I5179" s="181">
        <v>11008.436611228808</v>
      </c>
      <c r="J5179" s="182">
        <v>11041.152524879693</v>
      </c>
      <c r="K5179" s="181">
        <v>11071.761844307455</v>
      </c>
      <c r="L5179" s="181">
        <v>11100.218247184712</v>
      </c>
      <c r="M5179" s="181">
        <v>11126.39541448306</v>
      </c>
      <c r="N5179" s="181">
        <v>11150.168865945949</v>
      </c>
      <c r="O5179" s="181">
        <v>11171.38021573285</v>
      </c>
      <c r="P5179" s="181">
        <v>11190.41464384571</v>
      </c>
      <c r="Q5179" s="181">
        <v>11207.645015079492</v>
      </c>
      <c r="R5179" s="181">
        <v>11222.877324299183</v>
      </c>
      <c r="S5179" s="181">
        <v>11236.17879385742</v>
      </c>
      <c r="T5179" s="181">
        <v>11247.580391634916</v>
      </c>
      <c r="U5179" s="181">
        <v>11256.776601893354</v>
      </c>
      <c r="V5179" s="181">
        <v>11263.52807764176</v>
      </c>
      <c r="W5179" s="181">
        <v>11267.932020988646</v>
      </c>
      <c r="X5179" s="181">
        <v>11270.063828612319</v>
      </c>
      <c r="Y5179" s="181">
        <v>11269.565619069865</v>
      </c>
    </row>
    <row r="5180" spans="1:25" x14ac:dyDescent="0.25">
      <c r="A5180" s="178" t="s">
        <v>4109</v>
      </c>
      <c r="B5180" s="178" t="s">
        <v>3584</v>
      </c>
      <c r="C5180" s="178" t="s">
        <v>218</v>
      </c>
      <c r="D5180" s="178" t="s">
        <v>4406</v>
      </c>
      <c r="E5180" s="181">
        <v>6092.8243027820363</v>
      </c>
      <c r="F5180" s="181">
        <v>6170.1322997411335</v>
      </c>
      <c r="G5180" s="181">
        <v>6241.1212712759643</v>
      </c>
      <c r="H5180" s="181">
        <v>6308.9798094806802</v>
      </c>
      <c r="I5180" s="181">
        <v>6374.2653136689705</v>
      </c>
      <c r="J5180" s="182">
        <v>6437.2529144664377</v>
      </c>
      <c r="K5180" s="181">
        <v>6498.1668846874263</v>
      </c>
      <c r="L5180" s="181">
        <v>6557.2700896323859</v>
      </c>
      <c r="M5180" s="181">
        <v>6614.7694118515738</v>
      </c>
      <c r="N5180" s="181">
        <v>6670.8224655740296</v>
      </c>
      <c r="O5180" s="181">
        <v>6725.549367204836</v>
      </c>
      <c r="P5180" s="181">
        <v>6779.3768213206267</v>
      </c>
      <c r="Q5180" s="181">
        <v>6832.7366477062133</v>
      </c>
      <c r="R5180" s="181">
        <v>6885.6821609627823</v>
      </c>
      <c r="S5180" s="181">
        <v>6938.346907372289</v>
      </c>
      <c r="T5180" s="181">
        <v>6990.3707754764064</v>
      </c>
      <c r="U5180" s="181">
        <v>7041.4202612598747</v>
      </c>
      <c r="V5180" s="181">
        <v>7091.6153783447153</v>
      </c>
      <c r="W5180" s="181">
        <v>7141.0387625965959</v>
      </c>
      <c r="X5180" s="181">
        <v>7189.6657676011446</v>
      </c>
      <c r="Y5180" s="181">
        <v>7236.7625541683756</v>
      </c>
    </row>
    <row r="5181" spans="1:25" x14ac:dyDescent="0.25">
      <c r="A5181" s="178" t="s">
        <v>4109</v>
      </c>
      <c r="B5181" s="178" t="s">
        <v>3584</v>
      </c>
      <c r="C5181" s="178" t="s">
        <v>240</v>
      </c>
      <c r="D5181" s="178" t="s">
        <v>241</v>
      </c>
      <c r="E5181" s="181">
        <v>278.47103569012143</v>
      </c>
      <c r="F5181" s="181">
        <v>282.11985732271921</v>
      </c>
      <c r="G5181" s="181">
        <v>285.48257450837036</v>
      </c>
      <c r="H5181" s="181">
        <v>288.70474687899559</v>
      </c>
      <c r="I5181" s="181">
        <v>291.81171765895346</v>
      </c>
      <c r="J5181" s="182">
        <v>294.81594426942041</v>
      </c>
      <c r="K5181" s="181">
        <v>297.72757449257944</v>
      </c>
      <c r="L5181" s="181">
        <v>300.558541758898</v>
      </c>
      <c r="M5181" s="181">
        <v>303.3182320674988</v>
      </c>
      <c r="N5181" s="181">
        <v>306.01378676448519</v>
      </c>
      <c r="O5181" s="181">
        <v>308.6506381059865</v>
      </c>
      <c r="P5181" s="181">
        <v>311.24830309592153</v>
      </c>
      <c r="Q5181" s="181">
        <v>313.82656570700391</v>
      </c>
      <c r="R5181" s="181">
        <v>316.38785055262997</v>
      </c>
      <c r="S5181" s="181">
        <v>318.93827428548605</v>
      </c>
      <c r="T5181" s="181">
        <v>321.46126210378873</v>
      </c>
      <c r="U5181" s="181">
        <v>323.94143614716256</v>
      </c>
      <c r="V5181" s="181">
        <v>326.38426607544244</v>
      </c>
      <c r="W5181" s="181">
        <v>328.79350957432763</v>
      </c>
      <c r="X5181" s="181">
        <v>331.1679889221009</v>
      </c>
      <c r="Y5181" s="181">
        <v>333.47384452438013</v>
      </c>
    </row>
    <row r="5182" spans="1:25" x14ac:dyDescent="0.25">
      <c r="A5182" s="178" t="s">
        <v>4109</v>
      </c>
      <c r="B5182" s="178" t="s">
        <v>3585</v>
      </c>
      <c r="C5182" s="178" t="s">
        <v>218</v>
      </c>
      <c r="D5182" s="178" t="s">
        <v>4407</v>
      </c>
      <c r="E5182" s="181">
        <v>4777.4083013252439</v>
      </c>
      <c r="F5182" s="181">
        <v>4813.1477849814855</v>
      </c>
      <c r="G5182" s="181">
        <v>4852.3153447109207</v>
      </c>
      <c r="H5182" s="181">
        <v>4895.7148340131907</v>
      </c>
      <c r="I5182" s="181">
        <v>4942.2510694500015</v>
      </c>
      <c r="J5182" s="182">
        <v>4990.976928360752</v>
      </c>
      <c r="K5182" s="181">
        <v>5041.173510770921</v>
      </c>
      <c r="L5182" s="181">
        <v>5092.3079331201561</v>
      </c>
      <c r="M5182" s="181">
        <v>5143.9336001249712</v>
      </c>
      <c r="N5182" s="181">
        <v>5195.7001669825477</v>
      </c>
      <c r="O5182" s="181">
        <v>5247.2509548307462</v>
      </c>
      <c r="P5182" s="181">
        <v>5298.5412343185199</v>
      </c>
      <c r="Q5182" s="181">
        <v>5349.5816210132934</v>
      </c>
      <c r="R5182" s="181">
        <v>5400.1274660632007</v>
      </c>
      <c r="S5182" s="181">
        <v>5450.0068764427315</v>
      </c>
      <c r="T5182" s="181">
        <v>5498.7680363907803</v>
      </c>
      <c r="U5182" s="181">
        <v>5546.2014498262561</v>
      </c>
      <c r="V5182" s="181">
        <v>5592.4306759831461</v>
      </c>
      <c r="W5182" s="181">
        <v>5637.4218561689931</v>
      </c>
      <c r="X5182" s="181">
        <v>5681.0976022283958</v>
      </c>
      <c r="Y5182" s="181">
        <v>5722.9263571468136</v>
      </c>
    </row>
    <row r="5183" spans="1:25" x14ac:dyDescent="0.25">
      <c r="A5183" s="178" t="s">
        <v>4109</v>
      </c>
      <c r="B5183" s="178" t="s">
        <v>3585</v>
      </c>
      <c r="C5183" s="178" t="s">
        <v>240</v>
      </c>
      <c r="D5183" s="178" t="s">
        <v>241</v>
      </c>
      <c r="E5183" s="181">
        <v>127.88473464350557</v>
      </c>
      <c r="F5183" s="181">
        <v>127.46335020347922</v>
      </c>
      <c r="G5183" s="181">
        <v>127.12616194390742</v>
      </c>
      <c r="H5183" s="181">
        <v>126.89129128358385</v>
      </c>
      <c r="I5183" s="181">
        <v>126.72733254582582</v>
      </c>
      <c r="J5183" s="182">
        <v>126.60790936884483</v>
      </c>
      <c r="K5183" s="181">
        <v>126.51345216636773</v>
      </c>
      <c r="L5183" s="181">
        <v>126.42981552750315</v>
      </c>
      <c r="M5183" s="181">
        <v>126.34556044178231</v>
      </c>
      <c r="N5183" s="181">
        <v>126.2520675038547</v>
      </c>
      <c r="O5183" s="181">
        <v>126.14093299025603</v>
      </c>
      <c r="P5183" s="181">
        <v>126.01153669874509</v>
      </c>
      <c r="Q5183" s="181">
        <v>125.86459802675299</v>
      </c>
      <c r="R5183" s="181">
        <v>125.69487541402928</v>
      </c>
      <c r="S5183" s="181">
        <v>125.49903794959813</v>
      </c>
      <c r="T5183" s="181">
        <v>125.26753501591735</v>
      </c>
      <c r="U5183" s="181">
        <v>124.99670296073273</v>
      </c>
      <c r="V5183" s="181">
        <v>124.69048457132673</v>
      </c>
      <c r="W5183" s="181">
        <v>124.34920813890209</v>
      </c>
      <c r="X5183" s="181">
        <v>123.97226199015471</v>
      </c>
      <c r="Y5183" s="181">
        <v>123.54927973368503</v>
      </c>
    </row>
    <row r="5184" spans="1:25" x14ac:dyDescent="0.25">
      <c r="A5184" s="178" t="s">
        <v>4109</v>
      </c>
      <c r="B5184" s="178" t="s">
        <v>3586</v>
      </c>
      <c r="C5184" s="178" t="s">
        <v>218</v>
      </c>
      <c r="D5184" s="178" t="s">
        <v>4408</v>
      </c>
      <c r="E5184" s="181">
        <v>1427.1876836181862</v>
      </c>
      <c r="F5184" s="181">
        <v>1499.898967853461</v>
      </c>
      <c r="G5184" s="181">
        <v>1577.6054790550245</v>
      </c>
      <c r="H5184" s="181">
        <v>1660.8323290454161</v>
      </c>
      <c r="I5184" s="181">
        <v>1749.5275141078739</v>
      </c>
      <c r="J5184" s="182">
        <v>1843.6520118930218</v>
      </c>
      <c r="K5184" s="181">
        <v>1943.1598357162934</v>
      </c>
      <c r="L5184" s="181">
        <v>2048.0417119107879</v>
      </c>
      <c r="M5184" s="181">
        <v>2158.2762214029376</v>
      </c>
      <c r="N5184" s="181">
        <v>2273.8550334052193</v>
      </c>
      <c r="O5184" s="181">
        <v>2394.7577583298494</v>
      </c>
      <c r="P5184" s="181">
        <v>2521.0636228123089</v>
      </c>
      <c r="Q5184" s="181">
        <v>2652.84178142666</v>
      </c>
      <c r="R5184" s="181">
        <v>2790.0130381310264</v>
      </c>
      <c r="S5184" s="181">
        <v>2932.5558965059649</v>
      </c>
      <c r="T5184" s="181">
        <v>3080.5434674570588</v>
      </c>
      <c r="U5184" s="181">
        <v>3233.7931760496613</v>
      </c>
      <c r="V5184" s="181">
        <v>3391.9993646490761</v>
      </c>
      <c r="W5184" s="181">
        <v>3555.0982163916592</v>
      </c>
      <c r="X5184" s="181">
        <v>3723.0293075998402</v>
      </c>
      <c r="Y5184" s="181">
        <v>3895.7001468433596</v>
      </c>
    </row>
    <row r="5185" spans="1:25" x14ac:dyDescent="0.25">
      <c r="A5185" s="178" t="s">
        <v>4109</v>
      </c>
      <c r="B5185" s="178" t="s">
        <v>3586</v>
      </c>
      <c r="C5185" s="178" t="s">
        <v>244</v>
      </c>
      <c r="D5185" s="178" t="s">
        <v>4409</v>
      </c>
      <c r="E5185" s="181">
        <v>2679.7834173200654</v>
      </c>
      <c r="F5185" s="181">
        <v>2754.6126265121957</v>
      </c>
      <c r="G5185" s="181">
        <v>2833.849975602694</v>
      </c>
      <c r="H5185" s="181">
        <v>2917.9924270048332</v>
      </c>
      <c r="I5185" s="181">
        <v>3006.485188703637</v>
      </c>
      <c r="J5185" s="182">
        <v>3098.8258124327949</v>
      </c>
      <c r="K5185" s="181">
        <v>3194.527711379696</v>
      </c>
      <c r="L5185" s="181">
        <v>3293.1904974867666</v>
      </c>
      <c r="M5185" s="181">
        <v>3394.4155117686919</v>
      </c>
      <c r="N5185" s="181">
        <v>3497.8458983076607</v>
      </c>
      <c r="O5185" s="181">
        <v>3603.1256653695036</v>
      </c>
      <c r="P5185" s="181">
        <v>3710.0652482617288</v>
      </c>
      <c r="Q5185" s="181">
        <v>3818.4667388603302</v>
      </c>
      <c r="R5185" s="181">
        <v>3927.9307026243409</v>
      </c>
      <c r="S5185" s="181">
        <v>4038.1626232388171</v>
      </c>
      <c r="T5185" s="181">
        <v>4149.012741047648</v>
      </c>
      <c r="U5185" s="181">
        <v>4259.9999003436578</v>
      </c>
      <c r="V5185" s="181">
        <v>4370.5191986939881</v>
      </c>
      <c r="W5185" s="181">
        <v>4480.3175346558064</v>
      </c>
      <c r="X5185" s="181">
        <v>4589.1638924466924</v>
      </c>
      <c r="Y5185" s="181">
        <v>4696.8052848327861</v>
      </c>
    </row>
    <row r="5186" spans="1:25" x14ac:dyDescent="0.25">
      <c r="A5186" s="178" t="s">
        <v>4109</v>
      </c>
      <c r="B5186" s="178" t="s">
        <v>3586</v>
      </c>
      <c r="C5186" s="178" t="s">
        <v>638</v>
      </c>
      <c r="D5186" s="178" t="s">
        <v>4410</v>
      </c>
      <c r="E5186" s="181">
        <v>3817.6763002048356</v>
      </c>
      <c r="F5186" s="181">
        <v>3869.6378633184981</v>
      </c>
      <c r="G5186" s="181">
        <v>3925.518499245321</v>
      </c>
      <c r="H5186" s="181">
        <v>3985.7927908291363</v>
      </c>
      <c r="I5186" s="181">
        <v>4049.4869987305547</v>
      </c>
      <c r="J5186" s="182">
        <v>4115.7452781951097</v>
      </c>
      <c r="K5186" s="181">
        <v>4183.775448207205</v>
      </c>
      <c r="L5186" s="181">
        <v>4252.936948763162</v>
      </c>
      <c r="M5186" s="181">
        <v>4322.624169536929</v>
      </c>
      <c r="N5186" s="181">
        <v>4392.3155179041714</v>
      </c>
      <c r="O5186" s="181">
        <v>4461.5180063116541</v>
      </c>
      <c r="P5186" s="181">
        <v>4529.9683939643592</v>
      </c>
      <c r="Q5186" s="181">
        <v>4597.4077097542731</v>
      </c>
      <c r="R5186" s="181">
        <v>4663.3521108203386</v>
      </c>
      <c r="S5186" s="181">
        <v>4727.4677992665611</v>
      </c>
      <c r="T5186" s="181">
        <v>4789.6075155465905</v>
      </c>
      <c r="U5186" s="181">
        <v>4849.2562085047703</v>
      </c>
      <c r="V5186" s="181">
        <v>4905.7900418939362</v>
      </c>
      <c r="W5186" s="181">
        <v>4959.0113624295782</v>
      </c>
      <c r="X5186" s="181">
        <v>5008.7604296130467</v>
      </c>
      <c r="Y5186" s="181">
        <v>5054.8658140159023</v>
      </c>
    </row>
    <row r="5187" spans="1:25" x14ac:dyDescent="0.25">
      <c r="A5187" s="178" t="s">
        <v>4109</v>
      </c>
      <c r="B5187" s="178" t="s">
        <v>3586</v>
      </c>
      <c r="C5187" s="178" t="s">
        <v>240</v>
      </c>
      <c r="D5187" s="178" t="s">
        <v>241</v>
      </c>
      <c r="E5187" s="181">
        <v>12200.120035140102</v>
      </c>
      <c r="F5187" s="181">
        <v>12077.050192583098</v>
      </c>
      <c r="G5187" s="181">
        <v>11965.831838391339</v>
      </c>
      <c r="H5187" s="181">
        <v>11867.139962654477</v>
      </c>
      <c r="I5187" s="181">
        <v>11777.344802377806</v>
      </c>
      <c r="J5187" s="182">
        <v>11693.455166427944</v>
      </c>
      <c r="K5187" s="181">
        <v>11612.910350750923</v>
      </c>
      <c r="L5187" s="181">
        <v>11533.782418957157</v>
      </c>
      <c r="M5187" s="181">
        <v>11454.405907009657</v>
      </c>
      <c r="N5187" s="181">
        <v>11373.483443845947</v>
      </c>
      <c r="O5187" s="181">
        <v>11289.911045968031</v>
      </c>
      <c r="P5187" s="181">
        <v>11203.259429751904</v>
      </c>
      <c r="Q5187" s="181">
        <v>11113.157703701911</v>
      </c>
      <c r="R5187" s="181">
        <v>11018.747413397694</v>
      </c>
      <c r="S5187" s="181">
        <v>10919.605020609804</v>
      </c>
      <c r="T5187" s="181">
        <v>10815.779532492168</v>
      </c>
      <c r="U5187" s="181">
        <v>10706.517992941008</v>
      </c>
      <c r="V5187" s="181">
        <v>10590.913699660357</v>
      </c>
      <c r="W5187" s="181">
        <v>10469.055900079131</v>
      </c>
      <c r="X5187" s="181">
        <v>10341.122375598072</v>
      </c>
      <c r="Y5187" s="181">
        <v>10207.26949023626</v>
      </c>
    </row>
    <row r="5188" spans="1:25" x14ac:dyDescent="0.25">
      <c r="A5188" s="178" t="s">
        <v>4109</v>
      </c>
      <c r="B5188" s="178" t="s">
        <v>3587</v>
      </c>
      <c r="C5188" s="178" t="s">
        <v>565</v>
      </c>
      <c r="D5188" s="178" t="s">
        <v>566</v>
      </c>
      <c r="E5188" s="181">
        <v>6510.1458124713499</v>
      </c>
      <c r="F5188" s="181">
        <v>6567.1511317151817</v>
      </c>
      <c r="G5188" s="181">
        <v>6624.4682305993156</v>
      </c>
      <c r="H5188" s="181">
        <v>6684.7464178229266</v>
      </c>
      <c r="I5188" s="181">
        <v>6747.6813366414417</v>
      </c>
      <c r="J5188" s="182">
        <v>6812.8798036546268</v>
      </c>
      <c r="K5188" s="181">
        <v>6879.800834610327</v>
      </c>
      <c r="L5188" s="181">
        <v>6947.9672844781298</v>
      </c>
      <c r="M5188" s="181">
        <v>7016.8352210171979</v>
      </c>
      <c r="N5188" s="181">
        <v>7085.9526949075535</v>
      </c>
      <c r="O5188" s="181">
        <v>7154.892503196972</v>
      </c>
      <c r="P5188" s="181">
        <v>7223.5489126621478</v>
      </c>
      <c r="Q5188" s="181">
        <v>7291.7766130052305</v>
      </c>
      <c r="R5188" s="181">
        <v>7359.090989361388</v>
      </c>
      <c r="S5188" s="181">
        <v>7425.3441272589407</v>
      </c>
      <c r="T5188" s="181">
        <v>7490.8523502030876</v>
      </c>
      <c r="U5188" s="181">
        <v>7555.1373244237666</v>
      </c>
      <c r="V5188" s="181">
        <v>7617.3508732286627</v>
      </c>
      <c r="W5188" s="181">
        <v>7677.455612813721</v>
      </c>
      <c r="X5188" s="181">
        <v>7735.5400782994593</v>
      </c>
      <c r="Y5188" s="181">
        <v>7791.8254268088704</v>
      </c>
    </row>
    <row r="5189" spans="1:25" x14ac:dyDescent="0.25">
      <c r="A5189" s="178" t="s">
        <v>4109</v>
      </c>
      <c r="B5189" s="178" t="s">
        <v>3591</v>
      </c>
      <c r="C5189" s="178" t="s">
        <v>218</v>
      </c>
      <c r="D5189" s="178" t="s">
        <v>4411</v>
      </c>
      <c r="E5189" s="181">
        <v>2769.0684837463059</v>
      </c>
      <c r="F5189" s="181">
        <v>2743.8214255488406</v>
      </c>
      <c r="G5189" s="181">
        <v>2717.8372543937335</v>
      </c>
      <c r="H5189" s="181">
        <v>2692.053043536293</v>
      </c>
      <c r="I5189" s="181">
        <v>2666.3162693325066</v>
      </c>
      <c r="J5189" s="182">
        <v>2640.4465051524548</v>
      </c>
      <c r="K5189" s="181">
        <v>2614.2528982372255</v>
      </c>
      <c r="L5189" s="181">
        <v>2587.5798587938234</v>
      </c>
      <c r="M5189" s="181">
        <v>2560.2771138308385</v>
      </c>
      <c r="N5189" s="181">
        <v>2532.2279395642026</v>
      </c>
      <c r="O5189" s="181">
        <v>2503.3475901793909</v>
      </c>
      <c r="P5189" s="181">
        <v>2473.6809541731309</v>
      </c>
      <c r="Q5189" s="181">
        <v>2443.2686850234295</v>
      </c>
      <c r="R5189" s="181">
        <v>2412.0447702285355</v>
      </c>
      <c r="S5189" s="181">
        <v>2380.0412969352737</v>
      </c>
      <c r="T5189" s="181">
        <v>2347.4333034104684</v>
      </c>
      <c r="U5189" s="181">
        <v>2314.257848383977</v>
      </c>
      <c r="V5189" s="181">
        <v>2280.4527434481247</v>
      </c>
      <c r="W5189" s="181">
        <v>2246.0888500019373</v>
      </c>
      <c r="X5189" s="181">
        <v>2211.2580147629283</v>
      </c>
      <c r="Y5189" s="181">
        <v>2176.0794926676494</v>
      </c>
    </row>
    <row r="5190" spans="1:25" x14ac:dyDescent="0.25">
      <c r="A5190" s="178" t="s">
        <v>4109</v>
      </c>
      <c r="B5190" s="178" t="s">
        <v>3591</v>
      </c>
      <c r="C5190" s="178" t="s">
        <v>240</v>
      </c>
      <c r="D5190" s="178" t="s">
        <v>241</v>
      </c>
      <c r="E5190" s="181">
        <v>5764.5771111946387</v>
      </c>
      <c r="F5190" s="181">
        <v>5869.8678131510769</v>
      </c>
      <c r="G5190" s="181">
        <v>5974.9821193942153</v>
      </c>
      <c r="H5190" s="181">
        <v>6081.9020430534674</v>
      </c>
      <c r="I5190" s="181">
        <v>6190.3054088052586</v>
      </c>
      <c r="J5190" s="182">
        <v>6299.765019722081</v>
      </c>
      <c r="K5190" s="181">
        <v>6409.7796018173631</v>
      </c>
      <c r="L5190" s="181">
        <v>6519.8820265665654</v>
      </c>
      <c r="M5190" s="181">
        <v>6629.5703115027936</v>
      </c>
      <c r="N5190" s="181">
        <v>6738.3813811160853</v>
      </c>
      <c r="O5190" s="181">
        <v>6845.8957788108228</v>
      </c>
      <c r="P5190" s="181">
        <v>6952.0213835568738</v>
      </c>
      <c r="Q5190" s="181">
        <v>7056.6548822632303</v>
      </c>
      <c r="R5190" s="181">
        <v>7159.3764121351323</v>
      </c>
      <c r="S5190" s="181">
        <v>7260.0306364534244</v>
      </c>
      <c r="T5190" s="181">
        <v>7358.9066786058156</v>
      </c>
      <c r="U5190" s="181">
        <v>7455.8952037418503</v>
      </c>
      <c r="V5190" s="181">
        <v>7550.5586368787917</v>
      </c>
      <c r="W5190" s="181">
        <v>7642.8764154066512</v>
      </c>
      <c r="X5190" s="181">
        <v>7732.9136625133951</v>
      </c>
      <c r="Y5190" s="181">
        <v>7820.8556563508128</v>
      </c>
    </row>
    <row r="5191" spans="1:25" x14ac:dyDescent="0.25">
      <c r="A5191" s="178" t="s">
        <v>4109</v>
      </c>
      <c r="B5191" s="178" t="s">
        <v>3593</v>
      </c>
      <c r="C5191" s="178" t="s">
        <v>218</v>
      </c>
      <c r="D5191" s="178" t="s">
        <v>4412</v>
      </c>
      <c r="E5191" s="181">
        <v>9180.5163237564357</v>
      </c>
      <c r="F5191" s="181">
        <v>9218.7413586239181</v>
      </c>
      <c r="G5191" s="181">
        <v>9244.8496691663822</v>
      </c>
      <c r="H5191" s="181">
        <v>9263.7629186892191</v>
      </c>
      <c r="I5191" s="181">
        <v>9276.501238469169</v>
      </c>
      <c r="J5191" s="182">
        <v>9283.6620472758241</v>
      </c>
      <c r="K5191" s="181">
        <v>9285.6393826610729</v>
      </c>
      <c r="L5191" s="181">
        <v>9282.8053376154512</v>
      </c>
      <c r="M5191" s="181">
        <v>9275.3926873240216</v>
      </c>
      <c r="N5191" s="181">
        <v>9263.6026067524726</v>
      </c>
      <c r="O5191" s="181">
        <v>9247.5676852731904</v>
      </c>
      <c r="P5191" s="181">
        <v>9227.810474477963</v>
      </c>
      <c r="Q5191" s="181">
        <v>9204.800209323108</v>
      </c>
      <c r="R5191" s="181">
        <v>9178.4984847376363</v>
      </c>
      <c r="S5191" s="181">
        <v>9149.017010255322</v>
      </c>
      <c r="T5191" s="181">
        <v>9116.3747422270117</v>
      </c>
      <c r="U5191" s="181">
        <v>9080.5175808415661</v>
      </c>
      <c r="V5191" s="181">
        <v>9041.4817567790142</v>
      </c>
      <c r="W5191" s="181">
        <v>8999.3915979930807</v>
      </c>
      <c r="X5191" s="181">
        <v>8954.3042425015301</v>
      </c>
      <c r="Y5191" s="181">
        <v>8905.9076853593415</v>
      </c>
    </row>
    <row r="5192" spans="1:25" x14ac:dyDescent="0.25">
      <c r="A5192" s="178" t="s">
        <v>4109</v>
      </c>
      <c r="B5192" s="178" t="s">
        <v>3593</v>
      </c>
      <c r="C5192" s="178" t="s">
        <v>797</v>
      </c>
      <c r="D5192" s="178" t="s">
        <v>4413</v>
      </c>
      <c r="E5192" s="181">
        <v>2847.4111644147847</v>
      </c>
      <c r="F5192" s="181">
        <v>2902.4888177791809</v>
      </c>
      <c r="G5192" s="181">
        <v>2954.7083973516792</v>
      </c>
      <c r="H5192" s="181">
        <v>3005.5091410632822</v>
      </c>
      <c r="I5192" s="181">
        <v>3055.1369056800413</v>
      </c>
      <c r="J5192" s="182">
        <v>3103.7136078474173</v>
      </c>
      <c r="K5192" s="181">
        <v>3151.3016695618471</v>
      </c>
      <c r="L5192" s="181">
        <v>3197.9616970264005</v>
      </c>
      <c r="M5192" s="181">
        <v>3243.7111071131085</v>
      </c>
      <c r="N5192" s="181">
        <v>3288.5589196263868</v>
      </c>
      <c r="O5192" s="181">
        <v>3332.4917126043715</v>
      </c>
      <c r="P5192" s="181">
        <v>3375.6396064484429</v>
      </c>
      <c r="Q5192" s="181">
        <v>3418.1224955090729</v>
      </c>
      <c r="R5192" s="181">
        <v>3459.8776777775342</v>
      </c>
      <c r="S5192" s="181">
        <v>3500.8974356122822</v>
      </c>
      <c r="T5192" s="181">
        <v>3541.1389643624252</v>
      </c>
      <c r="U5192" s="181">
        <v>3580.5294712037021</v>
      </c>
      <c r="V5192" s="181">
        <v>3619.0293714696018</v>
      </c>
      <c r="W5192" s="181">
        <v>3656.6340226667312</v>
      </c>
      <c r="X5192" s="181">
        <v>3693.3123686803815</v>
      </c>
      <c r="Y5192" s="181">
        <v>3728.878488852532</v>
      </c>
    </row>
    <row r="5193" spans="1:25" x14ac:dyDescent="0.25">
      <c r="A5193" s="178" t="s">
        <v>4109</v>
      </c>
      <c r="B5193" s="178" t="s">
        <v>3593</v>
      </c>
      <c r="C5193" s="178" t="s">
        <v>246</v>
      </c>
      <c r="D5193" s="178" t="s">
        <v>4414</v>
      </c>
      <c r="E5193" s="181">
        <v>2896.1195521168192</v>
      </c>
      <c r="F5193" s="181">
        <v>2969.3520496001734</v>
      </c>
      <c r="G5193" s="181">
        <v>3040.3991051042526</v>
      </c>
      <c r="H5193" s="181">
        <v>3110.7052095812901</v>
      </c>
      <c r="I5193" s="181">
        <v>3180.5066908956483</v>
      </c>
      <c r="J5193" s="182">
        <v>3249.9158142645815</v>
      </c>
      <c r="K5193" s="181">
        <v>3318.9849579408524</v>
      </c>
      <c r="L5193" s="181">
        <v>3387.7659299734341</v>
      </c>
      <c r="M5193" s="181">
        <v>3456.265847944464</v>
      </c>
      <c r="N5193" s="181">
        <v>3524.4831057391025</v>
      </c>
      <c r="O5193" s="181">
        <v>3592.3919758150487</v>
      </c>
      <c r="P5193" s="181">
        <v>3660.1218780612512</v>
      </c>
      <c r="Q5193" s="181">
        <v>3727.7942112313635</v>
      </c>
      <c r="R5193" s="181">
        <v>3795.3329915105669</v>
      </c>
      <c r="S5193" s="181">
        <v>3862.7211913530205</v>
      </c>
      <c r="T5193" s="181">
        <v>3929.9025237240671</v>
      </c>
      <c r="U5193" s="181">
        <v>3996.7859943345734</v>
      </c>
      <c r="V5193" s="181">
        <v>4063.3158628608853</v>
      </c>
      <c r="W5193" s="181">
        <v>4129.4746591012736</v>
      </c>
      <c r="X5193" s="181">
        <v>4195.2146229240279</v>
      </c>
      <c r="Y5193" s="181">
        <v>4260.3100686413545</v>
      </c>
    </row>
    <row r="5194" spans="1:25" x14ac:dyDescent="0.25">
      <c r="A5194" s="178" t="s">
        <v>4109</v>
      </c>
      <c r="B5194" s="178" t="s">
        <v>3593</v>
      </c>
      <c r="C5194" s="178" t="s">
        <v>541</v>
      </c>
      <c r="D5194" s="178" t="s">
        <v>4415</v>
      </c>
      <c r="E5194" s="181">
        <v>1999.0734119376784</v>
      </c>
      <c r="F5194" s="181">
        <v>2046.2897025850582</v>
      </c>
      <c r="G5194" s="181">
        <v>2091.8435199234773</v>
      </c>
      <c r="H5194" s="181">
        <v>2136.7348081984273</v>
      </c>
      <c r="I5194" s="181">
        <v>2181.128498406074</v>
      </c>
      <c r="J5194" s="182">
        <v>2225.1035170576451</v>
      </c>
      <c r="K5194" s="181">
        <v>2268.697348540144</v>
      </c>
      <c r="L5194" s="181">
        <v>2311.9468501451179</v>
      </c>
      <c r="M5194" s="181">
        <v>2354.858195726441</v>
      </c>
      <c r="N5194" s="181">
        <v>2397.4315896239491</v>
      </c>
      <c r="O5194" s="181">
        <v>2439.6508582068077</v>
      </c>
      <c r="P5194" s="181">
        <v>2481.6051294189733</v>
      </c>
      <c r="Q5194" s="181">
        <v>2523.3775267321344</v>
      </c>
      <c r="R5194" s="181">
        <v>2564.9172436114932</v>
      </c>
      <c r="S5194" s="181">
        <v>2606.2135844960585</v>
      </c>
      <c r="T5194" s="181">
        <v>2647.2294806913137</v>
      </c>
      <c r="U5194" s="181">
        <v>2687.9047665550597</v>
      </c>
      <c r="V5194" s="181">
        <v>2728.2033418549081</v>
      </c>
      <c r="W5194" s="181">
        <v>2768.1149995159817</v>
      </c>
      <c r="X5194" s="181">
        <v>2807.6093328571565</v>
      </c>
      <c r="Y5194" s="181">
        <v>2846.5372569922247</v>
      </c>
    </row>
    <row r="5195" spans="1:25" x14ac:dyDescent="0.25">
      <c r="A5195" s="178" t="s">
        <v>4109</v>
      </c>
      <c r="B5195" s="178" t="s">
        <v>3593</v>
      </c>
      <c r="C5195" s="178" t="s">
        <v>284</v>
      </c>
      <c r="D5195" s="178" t="s">
        <v>4416</v>
      </c>
      <c r="E5195" s="181">
        <v>2683.0203559204169</v>
      </c>
      <c r="F5195" s="181">
        <v>2693.7806550361588</v>
      </c>
      <c r="G5195" s="181">
        <v>2700.9975571325635</v>
      </c>
      <c r="H5195" s="181">
        <v>2706.1103888377997</v>
      </c>
      <c r="I5195" s="181">
        <v>2709.4180657126481</v>
      </c>
      <c r="J5195" s="182">
        <v>2711.0958770113375</v>
      </c>
      <c r="K5195" s="181">
        <v>2711.2596211770233</v>
      </c>
      <c r="L5195" s="181">
        <v>2710.0186197284947</v>
      </c>
      <c r="M5195" s="181">
        <v>2707.4414615017836</v>
      </c>
      <c r="N5195" s="181">
        <v>2703.5874711320171</v>
      </c>
      <c r="O5195" s="181">
        <v>2698.4959235494894</v>
      </c>
      <c r="P5195" s="181">
        <v>2692.3198458585325</v>
      </c>
      <c r="Q5195" s="181">
        <v>2685.1966185842589</v>
      </c>
      <c r="R5195" s="181">
        <v>2677.1154739389435</v>
      </c>
      <c r="S5195" s="181">
        <v>2668.1094284584256</v>
      </c>
      <c r="T5195" s="181">
        <v>2658.1844333668269</v>
      </c>
      <c r="U5195" s="181">
        <v>2647.3251376644575</v>
      </c>
      <c r="V5195" s="181">
        <v>2635.5425306925381</v>
      </c>
      <c r="W5195" s="181">
        <v>2622.8732711729317</v>
      </c>
      <c r="X5195" s="181">
        <v>2609.3344160621659</v>
      </c>
      <c r="Y5195" s="181">
        <v>2594.8354581156668</v>
      </c>
    </row>
    <row r="5196" spans="1:25" x14ac:dyDescent="0.25">
      <c r="A5196" s="178" t="s">
        <v>4109</v>
      </c>
      <c r="B5196" s="178" t="s">
        <v>3593</v>
      </c>
      <c r="C5196" s="178" t="s">
        <v>694</v>
      </c>
      <c r="D5196" s="178" t="s">
        <v>400</v>
      </c>
      <c r="E5196" s="181">
        <v>2628.2234197556281</v>
      </c>
      <c r="F5196" s="181">
        <v>2598.6120649245568</v>
      </c>
      <c r="G5196" s="181">
        <v>2565.9271352473984</v>
      </c>
      <c r="H5196" s="181">
        <v>2531.6667870045148</v>
      </c>
      <c r="I5196" s="181">
        <v>2496.1918750075852</v>
      </c>
      <c r="J5196" s="182">
        <v>2459.7316365388756</v>
      </c>
      <c r="K5196" s="181">
        <v>2422.4502352166837</v>
      </c>
      <c r="L5196" s="181">
        <v>2384.4978769675954</v>
      </c>
      <c r="M5196" s="181">
        <v>2345.9818515953834</v>
      </c>
      <c r="N5196" s="181">
        <v>2306.9963391167662</v>
      </c>
      <c r="O5196" s="181">
        <v>2267.614127048822</v>
      </c>
      <c r="P5196" s="181">
        <v>2227.9987741952214</v>
      </c>
      <c r="Q5196" s="181">
        <v>2188.2921079942803</v>
      </c>
      <c r="R5196" s="181">
        <v>2148.5091829016933</v>
      </c>
      <c r="S5196" s="181">
        <v>2108.6993049119028</v>
      </c>
      <c r="T5196" s="181">
        <v>2068.888259908515</v>
      </c>
      <c r="U5196" s="181">
        <v>2029.0844176579442</v>
      </c>
      <c r="V5196" s="181">
        <v>1989.3159677288429</v>
      </c>
      <c r="W5196" s="181">
        <v>1949.6289024278778</v>
      </c>
      <c r="X5196" s="181">
        <v>1910.0524669608842</v>
      </c>
      <c r="Y5196" s="181">
        <v>1870.5369254048073</v>
      </c>
    </row>
    <row r="5197" spans="1:25" x14ac:dyDescent="0.25">
      <c r="A5197" s="178" t="s">
        <v>4109</v>
      </c>
      <c r="B5197" s="178" t="s">
        <v>3593</v>
      </c>
      <c r="C5197" s="178" t="s">
        <v>488</v>
      </c>
      <c r="D5197" s="178" t="s">
        <v>4417</v>
      </c>
      <c r="E5197" s="181">
        <v>1637.8195364809201</v>
      </c>
      <c r="F5197" s="181">
        <v>1717.9076816393001</v>
      </c>
      <c r="G5197" s="181">
        <v>1799.5225597390247</v>
      </c>
      <c r="H5197" s="181">
        <v>1883.5368662255089</v>
      </c>
      <c r="I5197" s="181">
        <v>1970.1538922148916</v>
      </c>
      <c r="J5197" s="182">
        <v>2059.5129048777239</v>
      </c>
      <c r="K5197" s="181">
        <v>2151.7224916679684</v>
      </c>
      <c r="L5197" s="181">
        <v>2246.895841362611</v>
      </c>
      <c r="M5197" s="181">
        <v>2345.1209871065812</v>
      </c>
      <c r="N5197" s="181">
        <v>2446.4825105566547</v>
      </c>
      <c r="O5197" s="181">
        <v>2551.0499888544587</v>
      </c>
      <c r="P5197" s="181">
        <v>2659.0063063425468</v>
      </c>
      <c r="Q5197" s="181">
        <v>2770.5393238824331</v>
      </c>
      <c r="R5197" s="181">
        <v>2885.6977693346225</v>
      </c>
      <c r="S5197" s="181">
        <v>3004.5738926304616</v>
      </c>
      <c r="T5197" s="181">
        <v>3127.2303651194397</v>
      </c>
      <c r="U5197" s="181">
        <v>3253.7003933123519</v>
      </c>
      <c r="V5197" s="181">
        <v>3384.0425692717877</v>
      </c>
      <c r="W5197" s="181">
        <v>3518.3465007470822</v>
      </c>
      <c r="X5197" s="181">
        <v>3656.6766256797973</v>
      </c>
      <c r="Y5197" s="181">
        <v>3798.9375065762038</v>
      </c>
    </row>
    <row r="5198" spans="1:25" x14ac:dyDescent="0.25">
      <c r="A5198" s="178" t="s">
        <v>4109</v>
      </c>
      <c r="B5198" s="178" t="s">
        <v>3593</v>
      </c>
      <c r="C5198" s="178" t="s">
        <v>240</v>
      </c>
      <c r="D5198" s="178" t="s">
        <v>241</v>
      </c>
      <c r="E5198" s="181">
        <v>28382.78341720653</v>
      </c>
      <c r="F5198" s="181">
        <v>28802.035338798836</v>
      </c>
      <c r="G5198" s="181">
        <v>29189.043255662287</v>
      </c>
      <c r="H5198" s="181">
        <v>29558.386296807595</v>
      </c>
      <c r="I5198" s="181">
        <v>29912.701664478263</v>
      </c>
      <c r="J5198" s="182">
        <v>30253.372844017016</v>
      </c>
      <c r="K5198" s="181">
        <v>30581.182527613251</v>
      </c>
      <c r="L5198" s="181">
        <v>30896.883016584856</v>
      </c>
      <c r="M5198" s="181">
        <v>31200.798847892467</v>
      </c>
      <c r="N5198" s="181">
        <v>31493.169312541642</v>
      </c>
      <c r="O5198" s="181">
        <v>31774.016375342064</v>
      </c>
      <c r="P5198" s="181">
        <v>32044.725070582772</v>
      </c>
      <c r="Q5198" s="181">
        <v>32306.560426861139</v>
      </c>
      <c r="R5198" s="181">
        <v>32559.04788132168</v>
      </c>
      <c r="S5198" s="181">
        <v>32802.236942365271</v>
      </c>
      <c r="T5198" s="181">
        <v>33035.849592717583</v>
      </c>
      <c r="U5198" s="181">
        <v>33259.334697564678</v>
      </c>
      <c r="V5198" s="181">
        <v>33472.458384022153</v>
      </c>
      <c r="W5198" s="181">
        <v>33675.31323200219</v>
      </c>
      <c r="X5198" s="181">
        <v>33867.74866486156</v>
      </c>
      <c r="Y5198" s="181">
        <v>34048.203230811632</v>
      </c>
    </row>
    <row r="5199" spans="1:25" x14ac:dyDescent="0.25">
      <c r="A5199" s="178" t="s">
        <v>4109</v>
      </c>
      <c r="B5199" s="178" t="s">
        <v>3594</v>
      </c>
      <c r="C5199" s="178" t="s">
        <v>565</v>
      </c>
      <c r="D5199" s="178" t="s">
        <v>566</v>
      </c>
      <c r="E5199" s="181">
        <v>5499.7563370256912</v>
      </c>
      <c r="F5199" s="181">
        <v>5509.241044899165</v>
      </c>
      <c r="G5199" s="181">
        <v>5522.8795626406709</v>
      </c>
      <c r="H5199" s="181">
        <v>5541.558877108504</v>
      </c>
      <c r="I5199" s="181">
        <v>5564.3614625227756</v>
      </c>
      <c r="J5199" s="182">
        <v>5590.5038780103623</v>
      </c>
      <c r="K5199" s="181">
        <v>5619.2565338137283</v>
      </c>
      <c r="L5199" s="181">
        <v>5650.0312072270035</v>
      </c>
      <c r="M5199" s="181">
        <v>5682.2729438472143</v>
      </c>
      <c r="N5199" s="181">
        <v>5715.6135206920226</v>
      </c>
      <c r="O5199" s="181">
        <v>5749.6791944934139</v>
      </c>
      <c r="P5199" s="181">
        <v>5784.3423722652715</v>
      </c>
      <c r="Q5199" s="181">
        <v>5819.4521799080067</v>
      </c>
      <c r="R5199" s="181">
        <v>5854.5956651574998</v>
      </c>
      <c r="S5199" s="181">
        <v>5889.5860134880231</v>
      </c>
      <c r="T5199" s="181">
        <v>5924.4576952655971</v>
      </c>
      <c r="U5199" s="181">
        <v>5958.8174942790238</v>
      </c>
      <c r="V5199" s="181">
        <v>5992.1201674087297</v>
      </c>
      <c r="W5199" s="181">
        <v>6024.2673422625676</v>
      </c>
      <c r="X5199" s="181">
        <v>6055.2076713025053</v>
      </c>
      <c r="Y5199" s="181">
        <v>6084.8770840759225</v>
      </c>
    </row>
    <row r="5200" spans="1:25" x14ac:dyDescent="0.25">
      <c r="A5200" s="178" t="s">
        <v>4109</v>
      </c>
      <c r="B5200" s="178" t="s">
        <v>3595</v>
      </c>
      <c r="C5200" s="178" t="s">
        <v>218</v>
      </c>
      <c r="D5200" s="178" t="s">
        <v>4418</v>
      </c>
      <c r="E5200" s="181">
        <v>3340.7369337371911</v>
      </c>
      <c r="F5200" s="181">
        <v>3344.1581140637127</v>
      </c>
      <c r="G5200" s="181">
        <v>3335.5859279641222</v>
      </c>
      <c r="H5200" s="181">
        <v>3319.0135877241592</v>
      </c>
      <c r="I5200" s="181">
        <v>3296.3641843062942</v>
      </c>
      <c r="J5200" s="182">
        <v>3269.00401156413</v>
      </c>
      <c r="K5200" s="181">
        <v>3237.889352231367</v>
      </c>
      <c r="L5200" s="181">
        <v>3203.7049691002021</v>
      </c>
      <c r="M5200" s="181">
        <v>3166.9162941665372</v>
      </c>
      <c r="N5200" s="181">
        <v>3127.863940155044</v>
      </c>
      <c r="O5200" s="181">
        <v>3086.7920985596488</v>
      </c>
      <c r="P5200" s="181">
        <v>3043.9980031656846</v>
      </c>
      <c r="Q5200" s="181">
        <v>2999.7145624740369</v>
      </c>
      <c r="R5200" s="181">
        <v>2953.9938590030797</v>
      </c>
      <c r="S5200" s="181">
        <v>2906.9448191865931</v>
      </c>
      <c r="T5200" s="181">
        <v>2858.6594739386815</v>
      </c>
      <c r="U5200" s="181">
        <v>2809.2009698250913</v>
      </c>
      <c r="V5200" s="181">
        <v>2758.6617670572327</v>
      </c>
      <c r="W5200" s="181">
        <v>2707.1665874172909</v>
      </c>
      <c r="X5200" s="181">
        <v>2654.8322505667174</v>
      </c>
      <c r="Y5200" s="181">
        <v>2601.6711492440954</v>
      </c>
    </row>
    <row r="5201" spans="1:25" x14ac:dyDescent="0.25">
      <c r="A5201" s="178" t="s">
        <v>4109</v>
      </c>
      <c r="B5201" s="178" t="s">
        <v>3595</v>
      </c>
      <c r="C5201" s="178" t="s">
        <v>560</v>
      </c>
      <c r="D5201" s="178" t="s">
        <v>4419</v>
      </c>
      <c r="E5201" s="181">
        <v>2872.4852686557542</v>
      </c>
      <c r="F5201" s="181">
        <v>2892.0693324541753</v>
      </c>
      <c r="G5201" s="181">
        <v>2901.3518263273377</v>
      </c>
      <c r="H5201" s="181">
        <v>2903.6459387192494</v>
      </c>
      <c r="I5201" s="181">
        <v>2900.5221129798879</v>
      </c>
      <c r="J5201" s="182">
        <v>2893.0957886213487</v>
      </c>
      <c r="K5201" s="181">
        <v>2882.1443529884491</v>
      </c>
      <c r="L5201" s="181">
        <v>2868.220962929498</v>
      </c>
      <c r="M5201" s="181">
        <v>2851.6947815217459</v>
      </c>
      <c r="N5201" s="181">
        <v>2832.8310582092254</v>
      </c>
      <c r="O5201" s="181">
        <v>2811.8138605773147</v>
      </c>
      <c r="P5201" s="181">
        <v>2788.8805682104653</v>
      </c>
      <c r="Q5201" s="181">
        <v>2764.2151960392525</v>
      </c>
      <c r="R5201" s="181">
        <v>2737.8387905545505</v>
      </c>
      <c r="S5201" s="181">
        <v>2709.8262020478205</v>
      </c>
      <c r="T5201" s="181">
        <v>2680.2384943327475</v>
      </c>
      <c r="U5201" s="181">
        <v>2649.1112119297122</v>
      </c>
      <c r="V5201" s="181">
        <v>2616.5088171705784</v>
      </c>
      <c r="W5201" s="181">
        <v>2582.5283244683742</v>
      </c>
      <c r="X5201" s="181">
        <v>2547.2616816397231</v>
      </c>
      <c r="Y5201" s="181">
        <v>2510.7024383510102</v>
      </c>
    </row>
    <row r="5202" spans="1:25" x14ac:dyDescent="0.25">
      <c r="A5202" s="178" t="s">
        <v>4109</v>
      </c>
      <c r="B5202" s="178" t="s">
        <v>3595</v>
      </c>
      <c r="C5202" s="178" t="s">
        <v>475</v>
      </c>
      <c r="D5202" s="178" t="s">
        <v>4420</v>
      </c>
      <c r="E5202" s="181">
        <v>1427.1010616907126</v>
      </c>
      <c r="F5202" s="181">
        <v>1494.9975484189667</v>
      </c>
      <c r="G5202" s="181">
        <v>1560.5117289352083</v>
      </c>
      <c r="H5202" s="181">
        <v>1624.9693034212519</v>
      </c>
      <c r="I5202" s="181">
        <v>1688.9334784742484</v>
      </c>
      <c r="J5202" s="182">
        <v>1752.8067537739876</v>
      </c>
      <c r="K5202" s="181">
        <v>1816.8614690975182</v>
      </c>
      <c r="L5202" s="181">
        <v>1881.2804947644593</v>
      </c>
      <c r="M5202" s="181">
        <v>1946.1613758365752</v>
      </c>
      <c r="N5202" s="181">
        <v>2011.5523741678235</v>
      </c>
      <c r="O5202" s="181">
        <v>2077.4572612442134</v>
      </c>
      <c r="P5202" s="181">
        <v>2143.9285516940299</v>
      </c>
      <c r="Q5202" s="181">
        <v>2210.9916528040662</v>
      </c>
      <c r="R5202" s="181">
        <v>2278.546974418377</v>
      </c>
      <c r="S5202" s="181">
        <v>2346.5316313678713</v>
      </c>
      <c r="T5202" s="181">
        <v>2414.8673329062444</v>
      </c>
      <c r="U5202" s="181">
        <v>2483.4469549848377</v>
      </c>
      <c r="V5202" s="181">
        <v>2552.1827038885663</v>
      </c>
      <c r="W5202" s="181">
        <v>2621.0150406582493</v>
      </c>
      <c r="X5202" s="181">
        <v>2689.8796134180607</v>
      </c>
      <c r="Y5202" s="181">
        <v>2758.6041571909245</v>
      </c>
    </row>
    <row r="5203" spans="1:25" x14ac:dyDescent="0.25">
      <c r="A5203" s="178" t="s">
        <v>4109</v>
      </c>
      <c r="B5203" s="178" t="s">
        <v>3595</v>
      </c>
      <c r="C5203" s="178" t="s">
        <v>240</v>
      </c>
      <c r="D5203" s="178" t="s">
        <v>241</v>
      </c>
      <c r="E5203" s="181">
        <v>9655.5321654319669</v>
      </c>
      <c r="F5203" s="181">
        <v>9927.072300627131</v>
      </c>
      <c r="G5203" s="181">
        <v>10172.76007757757</v>
      </c>
      <c r="H5203" s="181">
        <v>10402.510319648962</v>
      </c>
      <c r="I5203" s="181">
        <v>10620.750694240878</v>
      </c>
      <c r="J5203" s="182">
        <v>10830.613607989708</v>
      </c>
      <c r="K5203" s="181">
        <v>11034.230701210228</v>
      </c>
      <c r="L5203" s="181">
        <v>11233.058851169117</v>
      </c>
      <c r="M5203" s="181">
        <v>11427.959586129584</v>
      </c>
      <c r="N5203" s="181">
        <v>11619.45521410288</v>
      </c>
      <c r="O5203" s="181">
        <v>11807.782814703407</v>
      </c>
      <c r="P5203" s="181">
        <v>11993.437919434038</v>
      </c>
      <c r="Q5203" s="181">
        <v>12176.736389220405</v>
      </c>
      <c r="R5203" s="181">
        <v>12357.2969721954</v>
      </c>
      <c r="S5203" s="181">
        <v>12534.957187664584</v>
      </c>
      <c r="T5203" s="181">
        <v>12709.482560919094</v>
      </c>
      <c r="U5203" s="181">
        <v>12880.501910002811</v>
      </c>
      <c r="V5203" s="181">
        <v>13047.763042615999</v>
      </c>
      <c r="W5203" s="181">
        <v>13211.169035583924</v>
      </c>
      <c r="X5203" s="181">
        <v>13370.602826154956</v>
      </c>
      <c r="Y5203" s="181">
        <v>13525.422853079735</v>
      </c>
    </row>
    <row r="5204" spans="1:25" x14ac:dyDescent="0.25">
      <c r="A5204" s="178" t="s">
        <v>4109</v>
      </c>
      <c r="B5204" s="178" t="s">
        <v>3597</v>
      </c>
      <c r="C5204" s="178" t="s">
        <v>218</v>
      </c>
      <c r="D5204" s="178" t="s">
        <v>4421</v>
      </c>
      <c r="E5204" s="181">
        <v>6719.1761709130906</v>
      </c>
      <c r="F5204" s="181">
        <v>6833.1332266773043</v>
      </c>
      <c r="G5204" s="181">
        <v>6944.3132918171123</v>
      </c>
      <c r="H5204" s="181">
        <v>7055.3670278688296</v>
      </c>
      <c r="I5204" s="181">
        <v>7166.2150497988659</v>
      </c>
      <c r="J5204" s="182">
        <v>7276.5906424081131</v>
      </c>
      <c r="K5204" s="181">
        <v>7386.1593890251352</v>
      </c>
      <c r="L5204" s="181">
        <v>7494.6535274449943</v>
      </c>
      <c r="M5204" s="181">
        <v>7601.7687458997216</v>
      </c>
      <c r="N5204" s="181">
        <v>7707.2035680115478</v>
      </c>
      <c r="O5204" s="181">
        <v>7810.6410329233431</v>
      </c>
      <c r="P5204" s="181">
        <v>7912.1493167296258</v>
      </c>
      <c r="Q5204" s="181">
        <v>8011.8009167098699</v>
      </c>
      <c r="R5204" s="181">
        <v>8109.2829572670635</v>
      </c>
      <c r="S5204" s="181">
        <v>8204.4753667021832</v>
      </c>
      <c r="T5204" s="181">
        <v>8297.342036101707</v>
      </c>
      <c r="U5204" s="181">
        <v>8387.725029773781</v>
      </c>
      <c r="V5204" s="181">
        <v>8475.4445233486895</v>
      </c>
      <c r="W5204" s="181">
        <v>8560.4963157013826</v>
      </c>
      <c r="X5204" s="181">
        <v>8642.8879700856469</v>
      </c>
      <c r="Y5204" s="181">
        <v>8722.4136344069957</v>
      </c>
    </row>
    <row r="5205" spans="1:25" x14ac:dyDescent="0.25">
      <c r="A5205" s="178" t="s">
        <v>4109</v>
      </c>
      <c r="B5205" s="178" t="s">
        <v>3597</v>
      </c>
      <c r="C5205" s="178" t="s">
        <v>276</v>
      </c>
      <c r="D5205" s="178" t="s">
        <v>4422</v>
      </c>
      <c r="E5205" s="181">
        <v>2191.9852119169236</v>
      </c>
      <c r="F5205" s="181">
        <v>2221.2880408473075</v>
      </c>
      <c r="G5205" s="181">
        <v>2249.4569918068223</v>
      </c>
      <c r="H5205" s="181">
        <v>2277.3584765796927</v>
      </c>
      <c r="I5205" s="181">
        <v>2304.9686434230916</v>
      </c>
      <c r="J5205" s="182">
        <v>2332.203951494861</v>
      </c>
      <c r="K5205" s="181">
        <v>2358.9604345119938</v>
      </c>
      <c r="L5205" s="181">
        <v>2385.1568304596931</v>
      </c>
      <c r="M5205" s="181">
        <v>2410.701465306804</v>
      </c>
      <c r="N5205" s="181">
        <v>2435.5048929936474</v>
      </c>
      <c r="O5205" s="181">
        <v>2459.4740990475434</v>
      </c>
      <c r="P5205" s="181">
        <v>2482.6382801957961</v>
      </c>
      <c r="Q5205" s="181">
        <v>2505.027629470389</v>
      </c>
      <c r="R5205" s="181">
        <v>2526.5519010977059</v>
      </c>
      <c r="S5205" s="181">
        <v>2547.1820361725941</v>
      </c>
      <c r="T5205" s="181">
        <v>2566.9154219687525</v>
      </c>
      <c r="U5205" s="181">
        <v>2585.7119894634516</v>
      </c>
      <c r="V5205" s="181">
        <v>2603.5255749395265</v>
      </c>
      <c r="W5205" s="181">
        <v>2620.364491311092</v>
      </c>
      <c r="X5205" s="181">
        <v>2636.2405922639514</v>
      </c>
      <c r="Y5205" s="181">
        <v>2651.1007677134176</v>
      </c>
    </row>
    <row r="5206" spans="1:25" x14ac:dyDescent="0.25">
      <c r="A5206" s="178" t="s">
        <v>4109</v>
      </c>
      <c r="B5206" s="178" t="s">
        <v>3597</v>
      </c>
      <c r="C5206" s="178" t="s">
        <v>755</v>
      </c>
      <c r="D5206" s="178" t="s">
        <v>4423</v>
      </c>
      <c r="E5206" s="181">
        <v>3782.6473258473698</v>
      </c>
      <c r="F5206" s="181">
        <v>3745.5660258577172</v>
      </c>
      <c r="G5206" s="181">
        <v>3706.3345625550492</v>
      </c>
      <c r="H5206" s="181">
        <v>3666.5082788088393</v>
      </c>
      <c r="I5206" s="181">
        <v>3626.1072111931935</v>
      </c>
      <c r="J5206" s="182">
        <v>3585.0605278012108</v>
      </c>
      <c r="K5206" s="181">
        <v>3543.2758895407246</v>
      </c>
      <c r="L5206" s="181">
        <v>3500.7056809828046</v>
      </c>
      <c r="M5206" s="181">
        <v>3457.2949959305029</v>
      </c>
      <c r="N5206" s="181">
        <v>3413.0005546370412</v>
      </c>
      <c r="O5206" s="181">
        <v>3367.7818532188394</v>
      </c>
      <c r="P5206" s="181">
        <v>3321.7695021879126</v>
      </c>
      <c r="Q5206" s="181">
        <v>3275.0875411874849</v>
      </c>
      <c r="R5206" s="181">
        <v>3227.6985220530246</v>
      </c>
      <c r="S5206" s="181">
        <v>3179.648181532024</v>
      </c>
      <c r="T5206" s="181">
        <v>3131.0138734293109</v>
      </c>
      <c r="U5206" s="181">
        <v>3081.8246791013294</v>
      </c>
      <c r="V5206" s="181">
        <v>3032.1031694245594</v>
      </c>
      <c r="W5206" s="181">
        <v>2981.9350416372049</v>
      </c>
      <c r="X5206" s="181">
        <v>2931.4052583309935</v>
      </c>
      <c r="Y5206" s="181">
        <v>2880.5233618563348</v>
      </c>
    </row>
    <row r="5207" spans="1:25" x14ac:dyDescent="0.25">
      <c r="A5207" s="178" t="s">
        <v>4109</v>
      </c>
      <c r="B5207" s="178" t="s">
        <v>3597</v>
      </c>
      <c r="C5207" s="178" t="s">
        <v>508</v>
      </c>
      <c r="D5207" s="178" t="s">
        <v>4424</v>
      </c>
      <c r="E5207" s="181">
        <v>5081.7896270715328</v>
      </c>
      <c r="F5207" s="181">
        <v>5162.3324510592493</v>
      </c>
      <c r="G5207" s="181">
        <v>5240.5975995025392</v>
      </c>
      <c r="H5207" s="181">
        <v>5318.5904046195701</v>
      </c>
      <c r="I5207" s="181">
        <v>5396.2516939953584</v>
      </c>
      <c r="J5207" s="182">
        <v>5473.3816472964127</v>
      </c>
      <c r="K5207" s="181">
        <v>5549.7304503011092</v>
      </c>
      <c r="L5207" s="181">
        <v>5625.0994109111616</v>
      </c>
      <c r="M5207" s="181">
        <v>5699.2633079621928</v>
      </c>
      <c r="N5207" s="181">
        <v>5772.000034247907</v>
      </c>
      <c r="O5207" s="181">
        <v>5843.0768772691363</v>
      </c>
      <c r="P5207" s="181">
        <v>5912.5499541186591</v>
      </c>
      <c r="Q5207" s="181">
        <v>5980.4783738147089</v>
      </c>
      <c r="R5207" s="181">
        <v>6046.6336474937043</v>
      </c>
      <c r="S5207" s="181">
        <v>6110.9319011029247</v>
      </c>
      <c r="T5207" s="181">
        <v>6173.3521089530959</v>
      </c>
      <c r="U5207" s="181">
        <v>6233.7828081116195</v>
      </c>
      <c r="V5207" s="181">
        <v>6292.0967857138849</v>
      </c>
      <c r="W5207" s="181">
        <v>6348.297637324893</v>
      </c>
      <c r="X5207" s="181">
        <v>6402.3976723336791</v>
      </c>
      <c r="Y5207" s="181">
        <v>6454.2512420000367</v>
      </c>
    </row>
    <row r="5208" spans="1:25" x14ac:dyDescent="0.25">
      <c r="A5208" s="178" t="s">
        <v>4109</v>
      </c>
      <c r="B5208" s="178" t="s">
        <v>3597</v>
      </c>
      <c r="C5208" s="178" t="s">
        <v>240</v>
      </c>
      <c r="D5208" s="178" t="s">
        <v>241</v>
      </c>
      <c r="E5208" s="181">
        <v>2235.6623963990496</v>
      </c>
      <c r="F5208" s="181">
        <v>2292.095084738778</v>
      </c>
      <c r="G5208" s="181">
        <v>2348.3595696624179</v>
      </c>
      <c r="H5208" s="181">
        <v>2405.3453953873309</v>
      </c>
      <c r="I5208" s="181">
        <v>2463.0329439198222</v>
      </c>
      <c r="J5208" s="182">
        <v>2521.3368727651227</v>
      </c>
      <c r="K5208" s="181">
        <v>2580.1452432851479</v>
      </c>
      <c r="L5208" s="181">
        <v>2639.3658125930519</v>
      </c>
      <c r="M5208" s="181">
        <v>2698.8902709554259</v>
      </c>
      <c r="N5208" s="181">
        <v>2758.6077471587923</v>
      </c>
      <c r="O5208" s="181">
        <v>2818.3981665084771</v>
      </c>
      <c r="P5208" s="181">
        <v>2878.2776878927912</v>
      </c>
      <c r="Q5208" s="181">
        <v>2938.2646694726086</v>
      </c>
      <c r="R5208" s="181">
        <v>2998.2356655674648</v>
      </c>
      <c r="S5208" s="181">
        <v>3058.1351490694692</v>
      </c>
      <c r="T5208" s="181">
        <v>3117.9374584901184</v>
      </c>
      <c r="U5208" s="181">
        <v>3177.5700891623096</v>
      </c>
      <c r="V5208" s="181">
        <v>3236.9499696738667</v>
      </c>
      <c r="W5208" s="181">
        <v>3296.0591262200496</v>
      </c>
      <c r="X5208" s="181">
        <v>3354.8837817330254</v>
      </c>
      <c r="Y5208" s="181">
        <v>3413.3264169507361</v>
      </c>
    </row>
    <row r="5209" spans="1:25" x14ac:dyDescent="0.25">
      <c r="A5209" s="178" t="s">
        <v>4109</v>
      </c>
      <c r="B5209" s="178" t="s">
        <v>3598</v>
      </c>
      <c r="C5209" s="178" t="s">
        <v>565</v>
      </c>
      <c r="D5209" s="178" t="s">
        <v>566</v>
      </c>
      <c r="E5209" s="181">
        <v>1170.7290820100934</v>
      </c>
      <c r="F5209" s="181">
        <v>1180.924548057412</v>
      </c>
      <c r="G5209" s="181">
        <v>1188.6028165042244</v>
      </c>
      <c r="H5209" s="181">
        <v>1194.7608318765131</v>
      </c>
      <c r="I5209" s="181">
        <v>1199.8586485609467</v>
      </c>
      <c r="J5209" s="182">
        <v>1204.2235402113895</v>
      </c>
      <c r="K5209" s="181">
        <v>1208.1104131003606</v>
      </c>
      <c r="L5209" s="181">
        <v>1211.6986501850615</v>
      </c>
      <c r="M5209" s="181">
        <v>1215.1168830019974</v>
      </c>
      <c r="N5209" s="181">
        <v>1218.4292202126685</v>
      </c>
      <c r="O5209" s="181">
        <v>1221.6877028566173</v>
      </c>
      <c r="P5209" s="181">
        <v>1224.9602727800141</v>
      </c>
      <c r="Q5209" s="181">
        <v>1228.2857899154778</v>
      </c>
      <c r="R5209" s="181">
        <v>1231.6268886443854</v>
      </c>
      <c r="S5209" s="181">
        <v>1234.9646349293566</v>
      </c>
      <c r="T5209" s="181">
        <v>1238.2213339733439</v>
      </c>
      <c r="U5209" s="181">
        <v>1241.3947682413009</v>
      </c>
      <c r="V5209" s="181">
        <v>1244.5423037683611</v>
      </c>
      <c r="W5209" s="181">
        <v>1247.628796417901</v>
      </c>
      <c r="X5209" s="181">
        <v>1250.6188575725153</v>
      </c>
      <c r="Y5209" s="181">
        <v>1253.3835867066146</v>
      </c>
    </row>
    <row r="5210" spans="1:25" x14ac:dyDescent="0.25">
      <c r="A5210" s="178" t="s">
        <v>4109</v>
      </c>
      <c r="B5210" s="178" t="s">
        <v>3601</v>
      </c>
      <c r="C5210" s="178" t="s">
        <v>218</v>
      </c>
      <c r="D5210" s="178" t="s">
        <v>4425</v>
      </c>
      <c r="E5210" s="181">
        <v>5323.2741962847413</v>
      </c>
      <c r="F5210" s="181">
        <v>5362.8384584973373</v>
      </c>
      <c r="G5210" s="181">
        <v>5394.2634778932133</v>
      </c>
      <c r="H5210" s="181">
        <v>5421.0415272229611</v>
      </c>
      <c r="I5210" s="181">
        <v>5444.3472396870202</v>
      </c>
      <c r="J5210" s="182">
        <v>5464.9557977306777</v>
      </c>
      <c r="K5210" s="181">
        <v>5483.325055456783</v>
      </c>
      <c r="L5210" s="181">
        <v>5499.7741285850543</v>
      </c>
      <c r="M5210" s="181">
        <v>5514.4553888138016</v>
      </c>
      <c r="N5210" s="181">
        <v>5527.52737382739</v>
      </c>
      <c r="O5210" s="181">
        <v>5539.0620430161289</v>
      </c>
      <c r="P5210" s="181">
        <v>5549.3155480024061</v>
      </c>
      <c r="Q5210" s="181">
        <v>5558.4992650727918</v>
      </c>
      <c r="R5210" s="181">
        <v>5566.5290322192914</v>
      </c>
      <c r="S5210" s="181">
        <v>5573.4541687266137</v>
      </c>
      <c r="T5210" s="181">
        <v>5579.2387132340127</v>
      </c>
      <c r="U5210" s="181">
        <v>5583.7475557842536</v>
      </c>
      <c r="V5210" s="181">
        <v>5586.9305392057486</v>
      </c>
      <c r="W5210" s="181">
        <v>5588.8579855932112</v>
      </c>
      <c r="X5210" s="181">
        <v>5589.5679090866661</v>
      </c>
      <c r="Y5210" s="181">
        <v>5588.8377558810162</v>
      </c>
    </row>
    <row r="5211" spans="1:25" x14ac:dyDescent="0.25">
      <c r="A5211" s="178" t="s">
        <v>4109</v>
      </c>
      <c r="B5211" s="178" t="s">
        <v>3601</v>
      </c>
      <c r="C5211" s="178" t="s">
        <v>240</v>
      </c>
      <c r="D5211" s="178" t="s">
        <v>241</v>
      </c>
      <c r="E5211" s="181">
        <v>4052.5440442663034</v>
      </c>
      <c r="F5211" s="181">
        <v>4126.6559267635312</v>
      </c>
      <c r="G5211" s="181">
        <v>4195.5638772748298</v>
      </c>
      <c r="H5211" s="181">
        <v>4261.8244256189346</v>
      </c>
      <c r="I5211" s="181">
        <v>4326.2665565650032</v>
      </c>
      <c r="J5211" s="182">
        <v>4389.4362811095025</v>
      </c>
      <c r="K5211" s="181">
        <v>4451.647062324103</v>
      </c>
      <c r="L5211" s="181">
        <v>4513.1131767447259</v>
      </c>
      <c r="M5211" s="181">
        <v>4573.920757877283</v>
      </c>
      <c r="N5211" s="181">
        <v>4634.165592059524</v>
      </c>
      <c r="O5211" s="181">
        <v>4693.8749329057064</v>
      </c>
      <c r="P5211" s="181">
        <v>4753.2356130388716</v>
      </c>
      <c r="Q5211" s="181">
        <v>4812.4043653773879</v>
      </c>
      <c r="R5211" s="181">
        <v>4871.2865310088537</v>
      </c>
      <c r="S5211" s="181">
        <v>4929.9018071384726</v>
      </c>
      <c r="T5211" s="181">
        <v>4988.1949252925824</v>
      </c>
      <c r="U5211" s="181">
        <v>5046.0190502285041</v>
      </c>
      <c r="V5211" s="181">
        <v>5103.2990688660548</v>
      </c>
      <c r="W5211" s="181">
        <v>5160.0684184647216</v>
      </c>
      <c r="X5211" s="181">
        <v>5216.3324280184461</v>
      </c>
      <c r="Y5211" s="181">
        <v>5271.8514414744977</v>
      </c>
    </row>
    <row r="5212" spans="1:25" x14ac:dyDescent="0.25">
      <c r="A5212" s="178" t="s">
        <v>4109</v>
      </c>
      <c r="B5212" s="178" t="s">
        <v>3602</v>
      </c>
      <c r="C5212" s="178" t="s">
        <v>565</v>
      </c>
      <c r="D5212" s="178" t="s">
        <v>566</v>
      </c>
      <c r="E5212" s="181">
        <v>6059.7336669369479</v>
      </c>
      <c r="F5212" s="181">
        <v>6100.520170713834</v>
      </c>
      <c r="G5212" s="181">
        <v>6140.6411864608399</v>
      </c>
      <c r="H5212" s="181">
        <v>6181.7278070900811</v>
      </c>
      <c r="I5212" s="181">
        <v>6223.2744629627359</v>
      </c>
      <c r="J5212" s="182">
        <v>6264.8001935780985</v>
      </c>
      <c r="K5212" s="181">
        <v>6305.8950553429522</v>
      </c>
      <c r="L5212" s="181">
        <v>6346.2183945108372</v>
      </c>
      <c r="M5212" s="181">
        <v>6385.4168242422447</v>
      </c>
      <c r="N5212" s="181">
        <v>6423.2131189734628</v>
      </c>
      <c r="O5212" s="181">
        <v>6459.4066426949275</v>
      </c>
      <c r="P5212" s="181">
        <v>6494.0849928911248</v>
      </c>
      <c r="Q5212" s="181">
        <v>6527.3183032322659</v>
      </c>
      <c r="R5212" s="181">
        <v>6558.8538790085468</v>
      </c>
      <c r="S5212" s="181">
        <v>6588.6140966143876</v>
      </c>
      <c r="T5212" s="181">
        <v>6616.6578826177229</v>
      </c>
      <c r="U5212" s="181">
        <v>6643.248456631165</v>
      </c>
      <c r="V5212" s="181">
        <v>6668.5767283078376</v>
      </c>
      <c r="W5212" s="181">
        <v>6692.6282835374968</v>
      </c>
      <c r="X5212" s="181">
        <v>6715.3860521592333</v>
      </c>
      <c r="Y5212" s="181">
        <v>6736.719373977503</v>
      </c>
    </row>
    <row r="5213" spans="1:25" x14ac:dyDescent="0.25">
      <c r="A5213" s="178" t="s">
        <v>4109</v>
      </c>
      <c r="B5213" s="178" t="s">
        <v>3603</v>
      </c>
      <c r="C5213" s="178" t="s">
        <v>565</v>
      </c>
      <c r="D5213" s="178" t="s">
        <v>566</v>
      </c>
      <c r="E5213" s="181">
        <v>6334.1668022431113</v>
      </c>
      <c r="F5213" s="181">
        <v>6402.75119394598</v>
      </c>
      <c r="G5213" s="181">
        <v>6465.7413500197481</v>
      </c>
      <c r="H5213" s="181">
        <v>6526.4591230008482</v>
      </c>
      <c r="I5213" s="181">
        <v>6585.4467227436944</v>
      </c>
      <c r="J5213" s="182">
        <v>6642.9535937732726</v>
      </c>
      <c r="K5213" s="181">
        <v>6699.0852632176739</v>
      </c>
      <c r="L5213" s="181">
        <v>6753.9320950292204</v>
      </c>
      <c r="M5213" s="181">
        <v>6807.4953889486842</v>
      </c>
      <c r="N5213" s="181">
        <v>6859.6725271253217</v>
      </c>
      <c r="O5213" s="181">
        <v>6910.3225219368014</v>
      </c>
      <c r="P5213" s="181">
        <v>6959.621704815776</v>
      </c>
      <c r="Q5213" s="181">
        <v>7007.723469032815</v>
      </c>
      <c r="R5213" s="181">
        <v>7054.4234956552655</v>
      </c>
      <c r="S5213" s="181">
        <v>7099.6567754147418</v>
      </c>
      <c r="T5213" s="181">
        <v>7143.5429039451574</v>
      </c>
      <c r="U5213" s="181">
        <v>7185.9387541386113</v>
      </c>
      <c r="V5213" s="181">
        <v>7226.5838424052754</v>
      </c>
      <c r="W5213" s="181">
        <v>7265.5230481998396</v>
      </c>
      <c r="X5213" s="181">
        <v>7302.8182409712681</v>
      </c>
      <c r="Y5213" s="181">
        <v>7338.466854735555</v>
      </c>
    </row>
    <row r="5214" spans="1:25" x14ac:dyDescent="0.25">
      <c r="A5214" s="178" t="s">
        <v>4109</v>
      </c>
      <c r="B5214" s="178" t="s">
        <v>3605</v>
      </c>
      <c r="C5214" s="178" t="s">
        <v>218</v>
      </c>
      <c r="D5214" s="178" t="s">
        <v>787</v>
      </c>
      <c r="E5214" s="181">
        <v>6360.8246227537875</v>
      </c>
      <c r="F5214" s="181">
        <v>6466.6972865047319</v>
      </c>
      <c r="G5214" s="181">
        <v>6571.386616327507</v>
      </c>
      <c r="H5214" s="181">
        <v>6677.204592986529</v>
      </c>
      <c r="I5214" s="181">
        <v>6783.8731071508219</v>
      </c>
      <c r="J5214" s="182">
        <v>6890.9976640175446</v>
      </c>
      <c r="K5214" s="181">
        <v>6998.2116896301004</v>
      </c>
      <c r="L5214" s="181">
        <v>7105.2121602901898</v>
      </c>
      <c r="M5214" s="181">
        <v>7211.6765349227171</v>
      </c>
      <c r="N5214" s="181">
        <v>7317.3098057470943</v>
      </c>
      <c r="O5214" s="181">
        <v>7421.8329286265916</v>
      </c>
      <c r="P5214" s="181">
        <v>7525.3263430027346</v>
      </c>
      <c r="Q5214" s="181">
        <v>7627.8783288342229</v>
      </c>
      <c r="R5214" s="181">
        <v>7729.2067219280334</v>
      </c>
      <c r="S5214" s="181">
        <v>7829.2113383718424</v>
      </c>
      <c r="T5214" s="181">
        <v>7927.7266946178497</v>
      </c>
      <c r="U5214" s="181">
        <v>8024.73856408964</v>
      </c>
      <c r="V5214" s="181">
        <v>8120.3600515570606</v>
      </c>
      <c r="W5214" s="181">
        <v>8214.5715929975486</v>
      </c>
      <c r="X5214" s="181">
        <v>8307.3461475182885</v>
      </c>
      <c r="Y5214" s="181">
        <v>8398.3023469968412</v>
      </c>
    </row>
    <row r="5215" spans="1:25" x14ac:dyDescent="0.25">
      <c r="A5215" s="178" t="s">
        <v>4109</v>
      </c>
      <c r="B5215" s="178" t="s">
        <v>3605</v>
      </c>
      <c r="C5215" s="178" t="s">
        <v>703</v>
      </c>
      <c r="D5215" s="178" t="s">
        <v>4426</v>
      </c>
      <c r="E5215" s="181">
        <v>12444.385135334849</v>
      </c>
      <c r="F5215" s="181">
        <v>12525.58133778971</v>
      </c>
      <c r="G5215" s="181">
        <v>12601.658809777298</v>
      </c>
      <c r="H5215" s="181">
        <v>12677.12345013716</v>
      </c>
      <c r="I5215" s="181">
        <v>12751.435837973702</v>
      </c>
      <c r="J5215" s="182">
        <v>12823.861382824554</v>
      </c>
      <c r="K5215" s="181">
        <v>12893.746448827436</v>
      </c>
      <c r="L5215" s="181">
        <v>12960.58005128799</v>
      </c>
      <c r="M5215" s="181">
        <v>13023.837403282505</v>
      </c>
      <c r="N5215" s="181">
        <v>13083.065253927953</v>
      </c>
      <c r="O5215" s="181">
        <v>13137.858393221002</v>
      </c>
      <c r="P5215" s="181">
        <v>13188.459774390403</v>
      </c>
      <c r="Q5215" s="181">
        <v>13235.118556149509</v>
      </c>
      <c r="R5215" s="181">
        <v>13277.439765071946</v>
      </c>
      <c r="S5215" s="181">
        <v>13315.355668275959</v>
      </c>
      <c r="T5215" s="181">
        <v>13348.693543474659</v>
      </c>
      <c r="U5215" s="181">
        <v>13377.542018690925</v>
      </c>
      <c r="V5215" s="181">
        <v>13402.198788062611</v>
      </c>
      <c r="W5215" s="181">
        <v>13422.735316521983</v>
      </c>
      <c r="X5215" s="181">
        <v>13439.210374938042</v>
      </c>
      <c r="Y5215" s="181">
        <v>13451.115107906095</v>
      </c>
    </row>
    <row r="5216" spans="1:25" x14ac:dyDescent="0.25">
      <c r="A5216" s="178" t="s">
        <v>4109</v>
      </c>
      <c r="B5216" s="178" t="s">
        <v>3605</v>
      </c>
      <c r="C5216" s="178" t="s">
        <v>240</v>
      </c>
      <c r="D5216" s="178" t="s">
        <v>241</v>
      </c>
      <c r="E5216" s="181">
        <v>9520.4167353814464</v>
      </c>
      <c r="F5216" s="181">
        <v>9612.4878870676475</v>
      </c>
      <c r="G5216" s="181">
        <v>9702.113083111939</v>
      </c>
      <c r="H5216" s="181">
        <v>9792.7533744578141</v>
      </c>
      <c r="I5216" s="181">
        <v>9884.0043047607796</v>
      </c>
      <c r="J5216" s="182">
        <v>9975.3034827130396</v>
      </c>
      <c r="K5216" s="181">
        <v>10066.142924267593</v>
      </c>
      <c r="L5216" s="181">
        <v>10156.117942919551</v>
      </c>
      <c r="M5216" s="181">
        <v>10244.80565748232</v>
      </c>
      <c r="N5216" s="181">
        <v>10331.831730763864</v>
      </c>
      <c r="O5216" s="181">
        <v>10416.852424615197</v>
      </c>
      <c r="P5216" s="181">
        <v>10500.032782955854</v>
      </c>
      <c r="Q5216" s="181">
        <v>10581.543897320369</v>
      </c>
      <c r="R5216" s="181">
        <v>10661.04104330999</v>
      </c>
      <c r="S5216" s="181">
        <v>10738.43592652535</v>
      </c>
      <c r="T5216" s="181">
        <v>10813.552109837918</v>
      </c>
      <c r="U5216" s="181">
        <v>10886.421133982303</v>
      </c>
      <c r="V5216" s="181">
        <v>10957.2445701859</v>
      </c>
      <c r="W5216" s="181">
        <v>11026.04057555211</v>
      </c>
      <c r="X5216" s="181">
        <v>11092.815923385817</v>
      </c>
      <c r="Y5216" s="181">
        <v>11157.105514870585</v>
      </c>
    </row>
    <row r="5217" spans="1:25" x14ac:dyDescent="0.25">
      <c r="A5217" s="178" t="s">
        <v>4109</v>
      </c>
      <c r="B5217" s="178" t="s">
        <v>3606</v>
      </c>
      <c r="C5217" s="178" t="s">
        <v>218</v>
      </c>
      <c r="D5217" s="178" t="s">
        <v>2902</v>
      </c>
      <c r="E5217" s="181">
        <v>2956.7556198203952</v>
      </c>
      <c r="F5217" s="181">
        <v>3045.1595019290394</v>
      </c>
      <c r="G5217" s="181">
        <v>3124.3147904475763</v>
      </c>
      <c r="H5217" s="181">
        <v>3197.2000288097984</v>
      </c>
      <c r="I5217" s="181">
        <v>3265.2036687867017</v>
      </c>
      <c r="J5217" s="182">
        <v>3329.3423691185371</v>
      </c>
      <c r="K5217" s="181">
        <v>3390.3152731404339</v>
      </c>
      <c r="L5217" s="181">
        <v>3448.6571400925209</v>
      </c>
      <c r="M5217" s="181">
        <v>3504.7092359517042</v>
      </c>
      <c r="N5217" s="181">
        <v>3558.753552198646</v>
      </c>
      <c r="O5217" s="181">
        <v>3610.9553147079396</v>
      </c>
      <c r="P5217" s="181">
        <v>3661.5558256309441</v>
      </c>
      <c r="Q5217" s="181">
        <v>3710.7224458625319</v>
      </c>
      <c r="R5217" s="181">
        <v>3758.390596118154</v>
      </c>
      <c r="S5217" s="181">
        <v>3804.5956855418299</v>
      </c>
      <c r="T5217" s="181">
        <v>3849.4199774827789</v>
      </c>
      <c r="U5217" s="181">
        <v>3892.4834774922097</v>
      </c>
      <c r="V5217" s="181">
        <v>3933.3498515720316</v>
      </c>
      <c r="W5217" s="181">
        <v>3972.0199607185555</v>
      </c>
      <c r="X5217" s="181">
        <v>4008.5040634406887</v>
      </c>
      <c r="Y5217" s="181">
        <v>4042.7151823523504</v>
      </c>
    </row>
    <row r="5218" spans="1:25" x14ac:dyDescent="0.25">
      <c r="A5218" s="178" t="s">
        <v>4109</v>
      </c>
      <c r="B5218" s="178" t="s">
        <v>3606</v>
      </c>
      <c r="C5218" s="178" t="s">
        <v>462</v>
      </c>
      <c r="D5218" s="178" t="s">
        <v>4427</v>
      </c>
      <c r="E5218" s="181">
        <v>2572.682209410736</v>
      </c>
      <c r="F5218" s="181">
        <v>2684.7924586245117</v>
      </c>
      <c r="G5218" s="181">
        <v>2791.1644182647842</v>
      </c>
      <c r="H5218" s="181">
        <v>2894.2124342307625</v>
      </c>
      <c r="I5218" s="181">
        <v>2995.0276359413824</v>
      </c>
      <c r="J5218" s="182">
        <v>3094.4179910356611</v>
      </c>
      <c r="K5218" s="181">
        <v>3192.9386015744763</v>
      </c>
      <c r="L5218" s="181">
        <v>3291.0195516710251</v>
      </c>
      <c r="M5218" s="181">
        <v>3388.9284310547228</v>
      </c>
      <c r="N5218" s="181">
        <v>3486.8902597296574</v>
      </c>
      <c r="O5218" s="181">
        <v>3585.0270864566742</v>
      </c>
      <c r="P5218" s="181">
        <v>3683.5447359586333</v>
      </c>
      <c r="Q5218" s="181">
        <v>3782.585221402524</v>
      </c>
      <c r="R5218" s="181">
        <v>3882.0589363411714</v>
      </c>
      <c r="S5218" s="181">
        <v>3981.9764224794017</v>
      </c>
      <c r="T5218" s="181">
        <v>4082.3988264726304</v>
      </c>
      <c r="U5218" s="181">
        <v>4182.8941421896161</v>
      </c>
      <c r="V5218" s="181">
        <v>4282.9463474722688</v>
      </c>
      <c r="W5218" s="181">
        <v>4382.4951221156507</v>
      </c>
      <c r="X5218" s="181">
        <v>4481.4887314464186</v>
      </c>
      <c r="Y5218" s="181">
        <v>4579.7638795526236</v>
      </c>
    </row>
    <row r="5219" spans="1:25" x14ac:dyDescent="0.25">
      <c r="A5219" s="178" t="s">
        <v>4109</v>
      </c>
      <c r="B5219" s="178" t="s">
        <v>3606</v>
      </c>
      <c r="C5219" s="178" t="s">
        <v>703</v>
      </c>
      <c r="D5219" s="178" t="s">
        <v>4428</v>
      </c>
      <c r="E5219" s="181">
        <v>3568.4280882505936</v>
      </c>
      <c r="F5219" s="181">
        <v>3738.1008865349295</v>
      </c>
      <c r="G5219" s="181">
        <v>3900.9933700455349</v>
      </c>
      <c r="H5219" s="181">
        <v>4060.4081446834016</v>
      </c>
      <c r="I5219" s="181">
        <v>4217.8352536789553</v>
      </c>
      <c r="J5219" s="182">
        <v>4374.3874695932827</v>
      </c>
      <c r="K5219" s="181">
        <v>4530.8358891322641</v>
      </c>
      <c r="L5219" s="181">
        <v>4687.7853782067168</v>
      </c>
      <c r="M5219" s="181">
        <v>4845.6177116010867</v>
      </c>
      <c r="N5219" s="181">
        <v>5004.6593658117927</v>
      </c>
      <c r="O5219" s="181">
        <v>5165.0933888340078</v>
      </c>
      <c r="P5219" s="181">
        <v>5327.2267023373697</v>
      </c>
      <c r="Q5219" s="181">
        <v>5491.2781758887277</v>
      </c>
      <c r="R5219" s="181">
        <v>5657.1323694018884</v>
      </c>
      <c r="S5219" s="181">
        <v>5824.8184499403278</v>
      </c>
      <c r="T5219" s="181">
        <v>5994.4402133417334</v>
      </c>
      <c r="U5219" s="181">
        <v>6165.3760291380859</v>
      </c>
      <c r="V5219" s="181">
        <v>6336.8703658054937</v>
      </c>
      <c r="W5219" s="181">
        <v>6508.8329171218556</v>
      </c>
      <c r="X5219" s="181">
        <v>6681.1847898401084</v>
      </c>
      <c r="Y5219" s="181">
        <v>6853.678932772772</v>
      </c>
    </row>
    <row r="5220" spans="1:25" x14ac:dyDescent="0.25">
      <c r="A5220" s="178" t="s">
        <v>4109</v>
      </c>
      <c r="B5220" s="178" t="s">
        <v>3606</v>
      </c>
      <c r="C5220" s="178" t="s">
        <v>240</v>
      </c>
      <c r="D5220" s="178" t="s">
        <v>241</v>
      </c>
      <c r="E5220" s="181">
        <v>15508.234029319139</v>
      </c>
      <c r="F5220" s="181">
        <v>15688.705532199298</v>
      </c>
      <c r="G5220" s="181">
        <v>15817.005655592136</v>
      </c>
      <c r="H5220" s="181">
        <v>15910.897829115756</v>
      </c>
      <c r="I5220" s="181">
        <v>15979.170146422144</v>
      </c>
      <c r="J5220" s="182">
        <v>16028.239786397229</v>
      </c>
      <c r="K5220" s="181">
        <v>16062.602998410788</v>
      </c>
      <c r="L5220" s="181">
        <v>16085.702284836343</v>
      </c>
      <c r="M5220" s="181">
        <v>16099.875463155764</v>
      </c>
      <c r="N5220" s="181">
        <v>16107.047299619808</v>
      </c>
      <c r="O5220" s="181">
        <v>16108.504497085647</v>
      </c>
      <c r="P5220" s="181">
        <v>16105.790223074322</v>
      </c>
      <c r="Q5220" s="181">
        <v>16100.036729310415</v>
      </c>
      <c r="R5220" s="181">
        <v>16091.317868638636</v>
      </c>
      <c r="S5220" s="181">
        <v>16080.121233052674</v>
      </c>
      <c r="T5220" s="181">
        <v>16067.099850505338</v>
      </c>
      <c r="U5220" s="181">
        <v>16050.963077648164</v>
      </c>
      <c r="V5220" s="181">
        <v>16030.245058658216</v>
      </c>
      <c r="W5220" s="181">
        <v>16005.299205629497</v>
      </c>
      <c r="X5220" s="181">
        <v>15976.489284312574</v>
      </c>
      <c r="Y5220" s="181">
        <v>15943.768243370481</v>
      </c>
    </row>
    <row r="5221" spans="1:25" x14ac:dyDescent="0.25">
      <c r="A5221" s="178" t="s">
        <v>4109</v>
      </c>
      <c r="B5221" s="178" t="s">
        <v>3607</v>
      </c>
      <c r="C5221" s="178" t="s">
        <v>565</v>
      </c>
      <c r="D5221" s="178" t="s">
        <v>566</v>
      </c>
      <c r="E5221" s="181">
        <v>1668.8070577717031</v>
      </c>
      <c r="F5221" s="181">
        <v>1718.3712552550496</v>
      </c>
      <c r="G5221" s="181">
        <v>1755.9962462691049</v>
      </c>
      <c r="H5221" s="181">
        <v>1784.7446271653221</v>
      </c>
      <c r="I5221" s="181">
        <v>1806.6890397433353</v>
      </c>
      <c r="J5221" s="182">
        <v>1823.501400291063</v>
      </c>
      <c r="K5221" s="181">
        <v>1836.484713870957</v>
      </c>
      <c r="L5221" s="181">
        <v>1846.6463638644677</v>
      </c>
      <c r="M5221" s="181">
        <v>1854.7401838085179</v>
      </c>
      <c r="N5221" s="181">
        <v>1861.3249146498295</v>
      </c>
      <c r="O5221" s="181">
        <v>1866.82139666643</v>
      </c>
      <c r="P5221" s="181">
        <v>1871.609089662297</v>
      </c>
      <c r="Q5221" s="181">
        <v>1875.9700028023567</v>
      </c>
      <c r="R5221" s="181">
        <v>1880.0305158827059</v>
      </c>
      <c r="S5221" s="181">
        <v>1883.8928923070748</v>
      </c>
      <c r="T5221" s="181">
        <v>1887.704294100633</v>
      </c>
      <c r="U5221" s="181">
        <v>1891.4548530705952</v>
      </c>
      <c r="V5221" s="181">
        <v>1895.0410291830049</v>
      </c>
      <c r="W5221" s="181">
        <v>1898.4760353135198</v>
      </c>
      <c r="X5221" s="181">
        <v>1901.7612106239656</v>
      </c>
      <c r="Y5221" s="181">
        <v>1904.9095326734218</v>
      </c>
    </row>
    <row r="5222" spans="1:25" x14ac:dyDescent="0.25">
      <c r="A5222" s="178" t="s">
        <v>4109</v>
      </c>
      <c r="B5222" s="178" t="s">
        <v>3608</v>
      </c>
      <c r="C5222" s="178" t="s">
        <v>218</v>
      </c>
      <c r="D5222" s="178" t="s">
        <v>4429</v>
      </c>
      <c r="E5222" s="181">
        <v>40431.022616881477</v>
      </c>
      <c r="F5222" s="181">
        <v>40892.971217782666</v>
      </c>
      <c r="G5222" s="181">
        <v>41361.629183037207</v>
      </c>
      <c r="H5222" s="181">
        <v>41847.225370829241</v>
      </c>
      <c r="I5222" s="181">
        <v>42344.6104976305</v>
      </c>
      <c r="J5222" s="182">
        <v>42848.790106807319</v>
      </c>
      <c r="K5222" s="181">
        <v>43355.362523293494</v>
      </c>
      <c r="L5222" s="181">
        <v>43861.143233533621</v>
      </c>
      <c r="M5222" s="181">
        <v>44363.304251929279</v>
      </c>
      <c r="N5222" s="181">
        <v>44859.596954655979</v>
      </c>
      <c r="O5222" s="181">
        <v>45348.058707366028</v>
      </c>
      <c r="P5222" s="181">
        <v>45829.167912089317</v>
      </c>
      <c r="Q5222" s="181">
        <v>46303.590003457772</v>
      </c>
      <c r="R5222" s="181">
        <v>46769.916961503055</v>
      </c>
      <c r="S5222" s="181">
        <v>47228.056615278969</v>
      </c>
      <c r="T5222" s="181">
        <v>47678.556937126195</v>
      </c>
      <c r="U5222" s="181">
        <v>48119.570983042111</v>
      </c>
      <c r="V5222" s="181">
        <v>48548.871778145083</v>
      </c>
      <c r="W5222" s="181">
        <v>48966.651883682345</v>
      </c>
      <c r="X5222" s="181">
        <v>49373.166633394343</v>
      </c>
      <c r="Y5222" s="181">
        <v>49767.395653932486</v>
      </c>
    </row>
    <row r="5223" spans="1:25" x14ac:dyDescent="0.25">
      <c r="A5223" s="178" t="s">
        <v>4109</v>
      </c>
      <c r="B5223" s="178" t="s">
        <v>3608</v>
      </c>
      <c r="C5223" s="178" t="s">
        <v>741</v>
      </c>
      <c r="D5223" s="178" t="s">
        <v>4430</v>
      </c>
      <c r="E5223" s="181">
        <v>8918.5332406155139</v>
      </c>
      <c r="F5223" s="181">
        <v>8816.2591893237695</v>
      </c>
      <c r="G5223" s="181">
        <v>8715.4595743630689</v>
      </c>
      <c r="H5223" s="181">
        <v>8618.1946212938237</v>
      </c>
      <c r="I5223" s="181">
        <v>8523.2405421559561</v>
      </c>
      <c r="J5223" s="182">
        <v>8429.5063034327977</v>
      </c>
      <c r="K5223" s="181">
        <v>8336.1087489254078</v>
      </c>
      <c r="L5223" s="181">
        <v>8242.4718059029419</v>
      </c>
      <c r="M5223" s="181">
        <v>8148.1381169615242</v>
      </c>
      <c r="N5223" s="181">
        <v>8052.7985905234</v>
      </c>
      <c r="O5223" s="181">
        <v>7956.2265929888454</v>
      </c>
      <c r="P5223" s="181">
        <v>7858.6398950251623</v>
      </c>
      <c r="Q5223" s="181">
        <v>7760.2739687160129</v>
      </c>
      <c r="R5223" s="181">
        <v>7661.0088157202963</v>
      </c>
      <c r="S5223" s="181">
        <v>7560.9507958336062</v>
      </c>
      <c r="T5223" s="181">
        <v>7460.3020671169752</v>
      </c>
      <c r="U5223" s="181">
        <v>7358.8852368098051</v>
      </c>
      <c r="V5223" s="181">
        <v>7256.4866168180561</v>
      </c>
      <c r="W5223" s="181">
        <v>7153.2703679186598</v>
      </c>
      <c r="X5223" s="181">
        <v>7049.4005146115624</v>
      </c>
      <c r="Y5223" s="181">
        <v>6944.853542324593</v>
      </c>
    </row>
    <row r="5224" spans="1:25" x14ac:dyDescent="0.25">
      <c r="A5224" s="178" t="s">
        <v>4109</v>
      </c>
      <c r="B5224" s="178" t="s">
        <v>3608</v>
      </c>
      <c r="C5224" s="178" t="s">
        <v>240</v>
      </c>
      <c r="D5224" s="178" t="s">
        <v>241</v>
      </c>
      <c r="E5224" s="181">
        <v>27444.297391224372</v>
      </c>
      <c r="F5224" s="181">
        <v>27726.71800271314</v>
      </c>
      <c r="G5224" s="181">
        <v>28016.023580810761</v>
      </c>
      <c r="H5224" s="181">
        <v>28319.172951398803</v>
      </c>
      <c r="I5224" s="181">
        <v>28632.706466759431</v>
      </c>
      <c r="J5224" s="182">
        <v>28953.285384412469</v>
      </c>
      <c r="K5224" s="181">
        <v>29277.983619585917</v>
      </c>
      <c r="L5224" s="181">
        <v>29604.704718953388</v>
      </c>
      <c r="M5224" s="181">
        <v>29931.596593555572</v>
      </c>
      <c r="N5224" s="181">
        <v>30257.199390423419</v>
      </c>
      <c r="O5224" s="181">
        <v>30580.245482842765</v>
      </c>
      <c r="P5224" s="181">
        <v>30901.111092367071</v>
      </c>
      <c r="Q5224" s="181">
        <v>31220.295210216613</v>
      </c>
      <c r="R5224" s="181">
        <v>31536.895809851489</v>
      </c>
      <c r="S5224" s="181">
        <v>31850.89501345871</v>
      </c>
      <c r="T5224" s="181">
        <v>32162.703633231642</v>
      </c>
      <c r="U5224" s="181">
        <v>32471.113888049476</v>
      </c>
      <c r="V5224" s="181">
        <v>32774.656629940735</v>
      </c>
      <c r="W5224" s="181">
        <v>33073.490627366293</v>
      </c>
      <c r="X5224" s="181">
        <v>33367.813468240049</v>
      </c>
      <c r="Y5224" s="181">
        <v>33656.956730550883</v>
      </c>
    </row>
    <row r="5225" spans="1:25" x14ac:dyDescent="0.25">
      <c r="A5225" s="178" t="s">
        <v>4109</v>
      </c>
      <c r="B5225" s="178" t="s">
        <v>3610</v>
      </c>
      <c r="C5225" s="178" t="s">
        <v>565</v>
      </c>
      <c r="D5225" s="178" t="s">
        <v>566</v>
      </c>
      <c r="E5225" s="181">
        <v>1254.9338695718168</v>
      </c>
      <c r="F5225" s="181">
        <v>1259.2351354690736</v>
      </c>
      <c r="G5225" s="181">
        <v>1264.196204788688</v>
      </c>
      <c r="H5225" s="181">
        <v>1270.1999721187699</v>
      </c>
      <c r="I5225" s="181">
        <v>1277.0806906615453</v>
      </c>
      <c r="J5225" s="182">
        <v>1284.697682749611</v>
      </c>
      <c r="K5225" s="181">
        <v>1292.9087550349859</v>
      </c>
      <c r="L5225" s="181">
        <v>1301.5817969159889</v>
      </c>
      <c r="M5225" s="181">
        <v>1310.5785455172092</v>
      </c>
      <c r="N5225" s="181">
        <v>1319.7790852653106</v>
      </c>
      <c r="O5225" s="181">
        <v>1329.077012344887</v>
      </c>
      <c r="P5225" s="181">
        <v>1338.4275886009264</v>
      </c>
      <c r="Q5225" s="181">
        <v>1347.7796110010481</v>
      </c>
      <c r="R5225" s="181">
        <v>1357.0099830458216</v>
      </c>
      <c r="S5225" s="181">
        <v>1366.0398267625208</v>
      </c>
      <c r="T5225" s="181">
        <v>1374.8910659253618</v>
      </c>
      <c r="U5225" s="181">
        <v>1383.5452413336714</v>
      </c>
      <c r="V5225" s="181">
        <v>1391.9142130058576</v>
      </c>
      <c r="W5225" s="181">
        <v>1399.9665932835733</v>
      </c>
      <c r="X5225" s="181">
        <v>1407.6791428576801</v>
      </c>
      <c r="Y5225" s="181">
        <v>1415.0677759881441</v>
      </c>
    </row>
    <row r="5226" spans="1:25" x14ac:dyDescent="0.25">
      <c r="A5226" s="178" t="s">
        <v>4109</v>
      </c>
      <c r="B5226" s="178" t="s">
        <v>3612</v>
      </c>
      <c r="C5226" s="178" t="s">
        <v>218</v>
      </c>
      <c r="D5226" s="178" t="s">
        <v>4431</v>
      </c>
      <c r="E5226" s="181">
        <v>8385.4219542858846</v>
      </c>
      <c r="F5226" s="181">
        <v>8398.6777592113576</v>
      </c>
      <c r="G5226" s="181">
        <v>8412.2170716005385</v>
      </c>
      <c r="H5226" s="181">
        <v>8427.8022521588937</v>
      </c>
      <c r="I5226" s="181">
        <v>8444.3561802190743</v>
      </c>
      <c r="J5226" s="182">
        <v>8460.9210255319558</v>
      </c>
      <c r="K5226" s="181">
        <v>8476.6895619022725</v>
      </c>
      <c r="L5226" s="181">
        <v>8491.1811978925834</v>
      </c>
      <c r="M5226" s="181">
        <v>8504.0154965256443</v>
      </c>
      <c r="N5226" s="181">
        <v>8514.8690102022119</v>
      </c>
      <c r="O5226" s="181">
        <v>8523.4915301174242</v>
      </c>
      <c r="P5226" s="181">
        <v>8530.1167995768265</v>
      </c>
      <c r="Q5226" s="181">
        <v>8534.9974520754367</v>
      </c>
      <c r="R5226" s="181">
        <v>8537.9539871191264</v>
      </c>
      <c r="S5226" s="181">
        <v>8538.9881588752596</v>
      </c>
      <c r="T5226" s="181">
        <v>8538.1889689430045</v>
      </c>
      <c r="U5226" s="181">
        <v>8534.9634797371218</v>
      </c>
      <c r="V5226" s="181">
        <v>8528.6904002471492</v>
      </c>
      <c r="W5226" s="181">
        <v>8519.46667802505</v>
      </c>
      <c r="X5226" s="181">
        <v>8507.3683166795763</v>
      </c>
      <c r="Y5226" s="181">
        <v>8492.2325056382742</v>
      </c>
    </row>
    <row r="5227" spans="1:25" x14ac:dyDescent="0.25">
      <c r="A5227" s="178" t="s">
        <v>4109</v>
      </c>
      <c r="B5227" s="178" t="s">
        <v>3612</v>
      </c>
      <c r="C5227" s="178" t="s">
        <v>506</v>
      </c>
      <c r="D5227" s="178" t="s">
        <v>4432</v>
      </c>
      <c r="E5227" s="181">
        <v>2336.4543780030599</v>
      </c>
      <c r="F5227" s="181">
        <v>2368.577539075588</v>
      </c>
      <c r="G5227" s="181">
        <v>2401.217295219154</v>
      </c>
      <c r="H5227" s="181">
        <v>2434.8916072124266</v>
      </c>
      <c r="I5227" s="181">
        <v>2469.3130020045478</v>
      </c>
      <c r="J5227" s="182">
        <v>2504.2146101474736</v>
      </c>
      <c r="K5227" s="181">
        <v>2539.3612378529438</v>
      </c>
      <c r="L5227" s="181">
        <v>2574.6050694576652</v>
      </c>
      <c r="M5227" s="181">
        <v>2609.8218224951634</v>
      </c>
      <c r="N5227" s="181">
        <v>2644.8989885956612</v>
      </c>
      <c r="O5227" s="181">
        <v>2679.74183942231</v>
      </c>
      <c r="P5227" s="181">
        <v>2714.4053639487061</v>
      </c>
      <c r="Q5227" s="181">
        <v>2748.953709695978</v>
      </c>
      <c r="R5227" s="181">
        <v>2783.3136198184461</v>
      </c>
      <c r="S5227" s="181">
        <v>2817.4683754094604</v>
      </c>
      <c r="T5227" s="181">
        <v>2851.4299379559056</v>
      </c>
      <c r="U5227" s="181">
        <v>2884.9807099610221</v>
      </c>
      <c r="V5227" s="181">
        <v>2917.8831748373814</v>
      </c>
      <c r="W5227" s="181">
        <v>2950.1375329895295</v>
      </c>
      <c r="X5227" s="181">
        <v>2981.7374065610443</v>
      </c>
      <c r="Y5227" s="181">
        <v>3012.5921362642989</v>
      </c>
    </row>
    <row r="5228" spans="1:25" x14ac:dyDescent="0.25">
      <c r="A5228" s="178" t="s">
        <v>4109</v>
      </c>
      <c r="B5228" s="178" t="s">
        <v>3612</v>
      </c>
      <c r="C5228" s="178" t="s">
        <v>755</v>
      </c>
      <c r="D5228" s="178" t="s">
        <v>473</v>
      </c>
      <c r="E5228" s="181">
        <v>3103.7545325886667</v>
      </c>
      <c r="F5228" s="181">
        <v>3134.6528048635023</v>
      </c>
      <c r="G5228" s="181">
        <v>3165.9574856181166</v>
      </c>
      <c r="H5228" s="181">
        <v>3198.3429171834846</v>
      </c>
      <c r="I5228" s="181">
        <v>3231.4192912311669</v>
      </c>
      <c r="J5228" s="182">
        <v>3264.8293978771858</v>
      </c>
      <c r="K5228" s="181">
        <v>3298.2624507336041</v>
      </c>
      <c r="L5228" s="181">
        <v>3331.5253466217023</v>
      </c>
      <c r="M5228" s="181">
        <v>3364.4582011240059</v>
      </c>
      <c r="N5228" s="181">
        <v>3396.9186514927756</v>
      </c>
      <c r="O5228" s="181">
        <v>3428.7892359826051</v>
      </c>
      <c r="P5228" s="181">
        <v>3460.1451329627107</v>
      </c>
      <c r="Q5228" s="181">
        <v>3491.0720686235577</v>
      </c>
      <c r="R5228" s="181">
        <v>3521.4806762698017</v>
      </c>
      <c r="S5228" s="181">
        <v>3551.3542204544142</v>
      </c>
      <c r="T5228" s="181">
        <v>3580.7122683193866</v>
      </c>
      <c r="U5228" s="181">
        <v>3609.2869397166669</v>
      </c>
      <c r="V5228" s="181">
        <v>3636.7895738528109</v>
      </c>
      <c r="W5228" s="181">
        <v>3663.2310665350569</v>
      </c>
      <c r="X5228" s="181">
        <v>3688.6140960977491</v>
      </c>
      <c r="Y5228" s="181">
        <v>3712.8375117054243</v>
      </c>
    </row>
    <row r="5229" spans="1:25" x14ac:dyDescent="0.25">
      <c r="A5229" s="178" t="s">
        <v>4109</v>
      </c>
      <c r="B5229" s="178" t="s">
        <v>3612</v>
      </c>
      <c r="C5229" s="178" t="s">
        <v>510</v>
      </c>
      <c r="D5229" s="178" t="s">
        <v>4433</v>
      </c>
      <c r="E5229" s="181">
        <v>2409.6273728774486</v>
      </c>
      <c r="F5229" s="181">
        <v>2425.5684701386263</v>
      </c>
      <c r="G5229" s="181">
        <v>2441.6912343701761</v>
      </c>
      <c r="H5229" s="181">
        <v>2458.5116088932359</v>
      </c>
      <c r="I5229" s="181">
        <v>2475.723408747765</v>
      </c>
      <c r="J5229" s="182">
        <v>2493.0493427687811</v>
      </c>
      <c r="K5229" s="181">
        <v>2510.2510911066483</v>
      </c>
      <c r="L5229" s="181">
        <v>2527.1827462901583</v>
      </c>
      <c r="M5229" s="181">
        <v>2543.7254513471398</v>
      </c>
      <c r="N5229" s="181">
        <v>2559.7751398936052</v>
      </c>
      <c r="O5229" s="181">
        <v>2575.2478470487322</v>
      </c>
      <c r="P5229" s="181">
        <v>2590.2049552079866</v>
      </c>
      <c r="Q5229" s="181">
        <v>2604.7149399274458</v>
      </c>
      <c r="R5229" s="181">
        <v>2618.7151962140829</v>
      </c>
      <c r="S5229" s="181">
        <v>2632.1978069136599</v>
      </c>
      <c r="T5229" s="181">
        <v>2645.1818084538504</v>
      </c>
      <c r="U5229" s="181">
        <v>2657.4743731326939</v>
      </c>
      <c r="V5229" s="181">
        <v>2668.8700041849133</v>
      </c>
      <c r="W5229" s="181">
        <v>2679.3850697155017</v>
      </c>
      <c r="X5229" s="181">
        <v>2689.0297874792032</v>
      </c>
      <c r="Y5229" s="181">
        <v>2697.7388538609671</v>
      </c>
    </row>
    <row r="5230" spans="1:25" x14ac:dyDescent="0.25">
      <c r="A5230" s="178" t="s">
        <v>4109</v>
      </c>
      <c r="B5230" s="178" t="s">
        <v>3612</v>
      </c>
      <c r="C5230" s="178" t="s">
        <v>703</v>
      </c>
      <c r="D5230" s="178" t="s">
        <v>4434</v>
      </c>
      <c r="E5230" s="181">
        <v>4991.0080253906162</v>
      </c>
      <c r="F5230" s="181">
        <v>5049.9731418110687</v>
      </c>
      <c r="G5230" s="181">
        <v>5109.7943690858265</v>
      </c>
      <c r="H5230" s="181">
        <v>5171.5662457756462</v>
      </c>
      <c r="I5230" s="181">
        <v>5234.6675060781281</v>
      </c>
      <c r="J5230" s="182">
        <v>5298.525175769747</v>
      </c>
      <c r="K5230" s="181">
        <v>5362.6375159765548</v>
      </c>
      <c r="L5230" s="181">
        <v>5426.6907726123</v>
      </c>
      <c r="M5230" s="181">
        <v>5490.4230870293532</v>
      </c>
      <c r="N5230" s="181">
        <v>5553.5993212442154</v>
      </c>
      <c r="O5230" s="181">
        <v>5616.0233993722031</v>
      </c>
      <c r="P5230" s="181">
        <v>5677.8139212065553</v>
      </c>
      <c r="Q5230" s="181">
        <v>5739.1077165976149</v>
      </c>
      <c r="R5230" s="181">
        <v>5799.7542654883728</v>
      </c>
      <c r="S5230" s="181">
        <v>5859.7217923794633</v>
      </c>
      <c r="T5230" s="181">
        <v>5919.0383118294667</v>
      </c>
      <c r="U5230" s="181">
        <v>5977.2560251674249</v>
      </c>
      <c r="V5230" s="181">
        <v>6033.8893734334115</v>
      </c>
      <c r="W5230" s="181">
        <v>6088.9471629266636</v>
      </c>
      <c r="X5230" s="181">
        <v>6142.4246143293321</v>
      </c>
      <c r="Y5230" s="181">
        <v>6194.1437278335088</v>
      </c>
    </row>
    <row r="5231" spans="1:25" x14ac:dyDescent="0.25">
      <c r="A5231" s="178" t="s">
        <v>4109</v>
      </c>
      <c r="B5231" s="178" t="s">
        <v>3612</v>
      </c>
      <c r="C5231" s="178" t="s">
        <v>972</v>
      </c>
      <c r="D5231" s="178" t="s">
        <v>290</v>
      </c>
      <c r="E5231" s="181">
        <v>1514.2744772616613</v>
      </c>
      <c r="F5231" s="181">
        <v>1560.7777781156508</v>
      </c>
      <c r="G5231" s="181">
        <v>1608.7594039955356</v>
      </c>
      <c r="H5231" s="181">
        <v>1658.6144239538085</v>
      </c>
      <c r="I5231" s="181">
        <v>1710.2047866143585</v>
      </c>
      <c r="J5231" s="182">
        <v>1763.3953400196183</v>
      </c>
      <c r="K5231" s="181">
        <v>1818.0624586967706</v>
      </c>
      <c r="L5231" s="181">
        <v>1874.13599768566</v>
      </c>
      <c r="M5231" s="181">
        <v>1931.5569171835118</v>
      </c>
      <c r="N5231" s="181">
        <v>1990.2696098310589</v>
      </c>
      <c r="O5231" s="181">
        <v>2050.2269949392753</v>
      </c>
      <c r="P5231" s="181">
        <v>2111.4940629553571</v>
      </c>
      <c r="Q5231" s="181">
        <v>2174.1462553035271</v>
      </c>
      <c r="R5231" s="181">
        <v>2238.152338597426</v>
      </c>
      <c r="S5231" s="181">
        <v>2303.5238744955395</v>
      </c>
      <c r="T5231" s="181">
        <v>2370.2957737420388</v>
      </c>
      <c r="U5231" s="181">
        <v>2438.3100015836244</v>
      </c>
      <c r="V5231" s="181">
        <v>2507.3795272914253</v>
      </c>
      <c r="W5231" s="181">
        <v>2577.5114783472027</v>
      </c>
      <c r="X5231" s="181">
        <v>2648.7069316947486</v>
      </c>
      <c r="Y5231" s="181">
        <v>2720.890234144611</v>
      </c>
    </row>
    <row r="5232" spans="1:25" x14ac:dyDescent="0.25">
      <c r="A5232" s="178" t="s">
        <v>4109</v>
      </c>
      <c r="B5232" s="178" t="s">
        <v>3612</v>
      </c>
      <c r="C5232" s="178" t="s">
        <v>590</v>
      </c>
      <c r="D5232" s="178" t="s">
        <v>4435</v>
      </c>
      <c r="E5232" s="181">
        <v>1593.545221708916</v>
      </c>
      <c r="F5232" s="181">
        <v>1642.3279712007748</v>
      </c>
      <c r="G5232" s="181">
        <v>1692.6569224841651</v>
      </c>
      <c r="H5232" s="181">
        <v>1744.947269512445</v>
      </c>
      <c r="I5232" s="181">
        <v>1799.0532324123376</v>
      </c>
      <c r="J5232" s="182">
        <v>1854.8321359785321</v>
      </c>
      <c r="K5232" s="181">
        <v>1912.153481768898</v>
      </c>
      <c r="L5232" s="181">
        <v>1970.9430635046028</v>
      </c>
      <c r="M5232" s="181">
        <v>2031.1383805108678</v>
      </c>
      <c r="N5232" s="181">
        <v>2092.6805646823518</v>
      </c>
      <c r="O5232" s="181">
        <v>2155.5197346242408</v>
      </c>
      <c r="P5232" s="181">
        <v>2219.7238433086673</v>
      </c>
      <c r="Q5232" s="181">
        <v>2285.3718036263508</v>
      </c>
      <c r="R5232" s="181">
        <v>2352.4303770861075</v>
      </c>
      <c r="S5232" s="181">
        <v>2420.9113135401271</v>
      </c>
      <c r="T5232" s="181">
        <v>2490.8508949697971</v>
      </c>
      <c r="U5232" s="181">
        <v>2562.0826498588872</v>
      </c>
      <c r="V5232" s="181">
        <v>2634.4097044480413</v>
      </c>
      <c r="W5232" s="181">
        <v>2707.8392347120312</v>
      </c>
      <c r="X5232" s="181">
        <v>2782.3720579848659</v>
      </c>
      <c r="Y5232" s="181">
        <v>2857.9283965717768</v>
      </c>
    </row>
    <row r="5233" spans="1:25" x14ac:dyDescent="0.25">
      <c r="A5233" s="178" t="s">
        <v>4109</v>
      </c>
      <c r="B5233" s="178" t="s">
        <v>3612</v>
      </c>
      <c r="C5233" s="178" t="s">
        <v>240</v>
      </c>
      <c r="D5233" s="178" t="s">
        <v>241</v>
      </c>
      <c r="E5233" s="181">
        <v>14193.52842244051</v>
      </c>
      <c r="F5233" s="181">
        <v>14355.855296434562</v>
      </c>
      <c r="G5233" s="181">
        <v>14521.313341704117</v>
      </c>
      <c r="H5233" s="181">
        <v>14693.032947797748</v>
      </c>
      <c r="I5233" s="181">
        <v>14869.268803110195</v>
      </c>
      <c r="J5233" s="182">
        <v>15048.415483052664</v>
      </c>
      <c r="K5233" s="181">
        <v>15229.071552505353</v>
      </c>
      <c r="L5233" s="181">
        <v>15410.3701628462</v>
      </c>
      <c r="M5233" s="181">
        <v>15591.591850510089</v>
      </c>
      <c r="N5233" s="181">
        <v>15772.09261292978</v>
      </c>
      <c r="O5233" s="181">
        <v>15951.338615047191</v>
      </c>
      <c r="P5233" s="181">
        <v>16129.688909494516</v>
      </c>
      <c r="Q5233" s="181">
        <v>16307.553832857106</v>
      </c>
      <c r="R5233" s="181">
        <v>16484.526724105148</v>
      </c>
      <c r="S5233" s="181">
        <v>16660.537393725157</v>
      </c>
      <c r="T5233" s="181">
        <v>16835.684876115312</v>
      </c>
      <c r="U5233" s="181">
        <v>17008.713667304615</v>
      </c>
      <c r="V5233" s="181">
        <v>17178.257588527784</v>
      </c>
      <c r="W5233" s="181">
        <v>17344.354615065291</v>
      </c>
      <c r="X5233" s="181">
        <v>17507.002590962449</v>
      </c>
      <c r="Y5233" s="181">
        <v>17665.703856111912</v>
      </c>
    </row>
    <row r="5234" spans="1:25" x14ac:dyDescent="0.25">
      <c r="A5234" s="178" t="s">
        <v>4109</v>
      </c>
      <c r="B5234" s="178" t="s">
        <v>3613</v>
      </c>
      <c r="C5234" s="178" t="s">
        <v>565</v>
      </c>
      <c r="D5234" s="178" t="s">
        <v>566</v>
      </c>
      <c r="E5234" s="181">
        <v>3957.4165609015681</v>
      </c>
      <c r="F5234" s="181">
        <v>3960.8270859430972</v>
      </c>
      <c r="G5234" s="181">
        <v>3966.5371789839305</v>
      </c>
      <c r="H5234" s="181">
        <v>3975.2061703995482</v>
      </c>
      <c r="I5234" s="181">
        <v>3986.1215129949042</v>
      </c>
      <c r="J5234" s="182">
        <v>3998.7148886435048</v>
      </c>
      <c r="K5234" s="181">
        <v>4012.5594917762483</v>
      </c>
      <c r="L5234" s="181">
        <v>4027.319165852844</v>
      </c>
      <c r="M5234" s="181">
        <v>4042.6903070627709</v>
      </c>
      <c r="N5234" s="181">
        <v>4058.411975243946</v>
      </c>
      <c r="O5234" s="181">
        <v>4074.2986423464863</v>
      </c>
      <c r="P5234" s="181">
        <v>4090.3362302905953</v>
      </c>
      <c r="Q5234" s="181">
        <v>4106.5091918092421</v>
      </c>
      <c r="R5234" s="181">
        <v>4122.5778693652919</v>
      </c>
      <c r="S5234" s="181">
        <v>4138.3236284965051</v>
      </c>
      <c r="T5234" s="181">
        <v>4153.4516295719459</v>
      </c>
      <c r="U5234" s="181">
        <v>4168.0368222744801</v>
      </c>
      <c r="V5234" s="181">
        <v>4182.2809240479128</v>
      </c>
      <c r="W5234" s="181">
        <v>4196.0657710851192</v>
      </c>
      <c r="X5234" s="181">
        <v>4209.2059556353615</v>
      </c>
      <c r="Y5234" s="181">
        <v>4221.309732581256</v>
      </c>
    </row>
    <row r="5235" spans="1:25" x14ac:dyDescent="0.25">
      <c r="A5235" s="178" t="s">
        <v>4109</v>
      </c>
      <c r="B5235" s="178" t="s">
        <v>3614</v>
      </c>
      <c r="C5235" s="178" t="s">
        <v>565</v>
      </c>
      <c r="D5235" s="178" t="s">
        <v>566</v>
      </c>
      <c r="E5235" s="181">
        <v>3233.6627740699905</v>
      </c>
      <c r="F5235" s="181">
        <v>3263.9528314803683</v>
      </c>
      <c r="G5235" s="181">
        <v>3293.3878030172291</v>
      </c>
      <c r="H5235" s="181">
        <v>3323.0532209922458</v>
      </c>
      <c r="I5235" s="181">
        <v>3353.0180449349132</v>
      </c>
      <c r="J5235" s="182">
        <v>3383.2917241218684</v>
      </c>
      <c r="K5235" s="181">
        <v>3413.8196592394302</v>
      </c>
      <c r="L5235" s="181">
        <v>3444.5084474797372</v>
      </c>
      <c r="M5235" s="181">
        <v>3475.2331970406281</v>
      </c>
      <c r="N5235" s="181">
        <v>3505.8049062730729</v>
      </c>
      <c r="O5235" s="181">
        <v>3536.0625299613262</v>
      </c>
      <c r="P5235" s="181">
        <v>3565.9889030548738</v>
      </c>
      <c r="Q5235" s="181">
        <v>3595.5512428526454</v>
      </c>
      <c r="R5235" s="181">
        <v>3624.5480000080879</v>
      </c>
      <c r="S5235" s="181">
        <v>3652.848594118695</v>
      </c>
      <c r="T5235" s="181">
        <v>3680.477989095355</v>
      </c>
      <c r="U5235" s="181">
        <v>3707.3640161905978</v>
      </c>
      <c r="V5235" s="181">
        <v>3733.3512503598649</v>
      </c>
      <c r="W5235" s="181">
        <v>3758.4034216886566</v>
      </c>
      <c r="X5235" s="181">
        <v>3782.5110616564398</v>
      </c>
      <c r="Y5235" s="181">
        <v>3805.6576126807399</v>
      </c>
    </row>
    <row r="5236" spans="1:25" x14ac:dyDescent="0.25">
      <c r="A5236" s="178" t="s">
        <v>4109</v>
      </c>
      <c r="B5236" s="178" t="s">
        <v>3615</v>
      </c>
      <c r="C5236" s="178" t="s">
        <v>218</v>
      </c>
      <c r="D5236" s="178" t="s">
        <v>4436</v>
      </c>
      <c r="E5236" s="181">
        <v>2759.6423942347155</v>
      </c>
      <c r="F5236" s="181">
        <v>2801.5538478006238</v>
      </c>
      <c r="G5236" s="181">
        <v>2845.168493801963</v>
      </c>
      <c r="H5236" s="181">
        <v>2891.1484034592345</v>
      </c>
      <c r="I5236" s="181">
        <v>2939.0591787784824</v>
      </c>
      <c r="J5236" s="182">
        <v>2988.504138326944</v>
      </c>
      <c r="K5236" s="181">
        <v>3039.1193082934419</v>
      </c>
      <c r="L5236" s="181">
        <v>3090.6081253860025</v>
      </c>
      <c r="M5236" s="181">
        <v>3142.6774406976147</v>
      </c>
      <c r="N5236" s="181">
        <v>3195.0534215732696</v>
      </c>
      <c r="O5236" s="181">
        <v>3247.4697210498239</v>
      </c>
      <c r="P5236" s="181">
        <v>3299.8108403822471</v>
      </c>
      <c r="Q5236" s="181">
        <v>3351.9583869414887</v>
      </c>
      <c r="R5236" s="181">
        <v>3403.6288617322862</v>
      </c>
      <c r="S5236" s="181">
        <v>3454.6223148081308</v>
      </c>
      <c r="T5236" s="181">
        <v>3504.8226791915895</v>
      </c>
      <c r="U5236" s="181">
        <v>3554.0415554314091</v>
      </c>
      <c r="V5236" s="181">
        <v>3602.0559323675698</v>
      </c>
      <c r="W5236" s="181">
        <v>3648.7587075570541</v>
      </c>
      <c r="X5236" s="181">
        <v>3694.0567408242669</v>
      </c>
      <c r="Y5236" s="181">
        <v>3737.8128820535344</v>
      </c>
    </row>
    <row r="5237" spans="1:25" x14ac:dyDescent="0.25">
      <c r="A5237" s="178" t="s">
        <v>4109</v>
      </c>
      <c r="B5237" s="178" t="s">
        <v>3615</v>
      </c>
      <c r="C5237" s="178" t="s">
        <v>475</v>
      </c>
      <c r="D5237" s="178" t="s">
        <v>4437</v>
      </c>
      <c r="E5237" s="181">
        <v>2506.0920088768767</v>
      </c>
      <c r="F5237" s="181">
        <v>2578.5496327103001</v>
      </c>
      <c r="G5237" s="181">
        <v>2654.0972322524281</v>
      </c>
      <c r="H5237" s="181">
        <v>2733.452555517455</v>
      </c>
      <c r="I5237" s="181">
        <v>2816.3187312527984</v>
      </c>
      <c r="J5237" s="182">
        <v>2902.4159480758408</v>
      </c>
      <c r="K5237" s="181">
        <v>2991.47830259594</v>
      </c>
      <c r="L5237" s="181">
        <v>3083.2899464926127</v>
      </c>
      <c r="M5237" s="181">
        <v>3177.6243157427743</v>
      </c>
      <c r="N5237" s="181">
        <v>3274.2601570370284</v>
      </c>
      <c r="O5237" s="181">
        <v>3372.9700675369932</v>
      </c>
      <c r="P5237" s="181">
        <v>3473.6714479729417</v>
      </c>
      <c r="Q5237" s="181">
        <v>3576.2727189526895</v>
      </c>
      <c r="R5237" s="181">
        <v>3680.4974937597431</v>
      </c>
      <c r="S5237" s="181">
        <v>3786.1448046001724</v>
      </c>
      <c r="T5237" s="181">
        <v>3893.0951086895698</v>
      </c>
      <c r="U5237" s="181">
        <v>4001.1403171174165</v>
      </c>
      <c r="V5237" s="181">
        <v>4110.0210871874333</v>
      </c>
      <c r="W5237" s="181">
        <v>4219.597823212619</v>
      </c>
      <c r="X5237" s="181">
        <v>4329.7397666957413</v>
      </c>
      <c r="Y5237" s="181">
        <v>4440.2569863708168</v>
      </c>
    </row>
    <row r="5238" spans="1:25" x14ac:dyDescent="0.25">
      <c r="A5238" s="178" t="s">
        <v>4109</v>
      </c>
      <c r="B5238" s="178" t="s">
        <v>3615</v>
      </c>
      <c r="C5238" s="178" t="s">
        <v>508</v>
      </c>
      <c r="D5238" s="178" t="s">
        <v>4438</v>
      </c>
      <c r="E5238" s="181">
        <v>2592.2991398985423</v>
      </c>
      <c r="F5238" s="181">
        <v>2573.7155107966132</v>
      </c>
      <c r="G5238" s="181">
        <v>2556.2234479550325</v>
      </c>
      <c r="H5238" s="181">
        <v>2540.331923932843</v>
      </c>
      <c r="I5238" s="181">
        <v>2525.559879945753</v>
      </c>
      <c r="J5238" s="182">
        <v>2511.4958132603065</v>
      </c>
      <c r="K5238" s="181">
        <v>2497.7881709827893</v>
      </c>
      <c r="L5238" s="181">
        <v>2484.1685240708471</v>
      </c>
      <c r="M5238" s="181">
        <v>2470.393742156798</v>
      </c>
      <c r="N5238" s="181">
        <v>2456.2566999597639</v>
      </c>
      <c r="O5238" s="181">
        <v>2441.5745909365814</v>
      </c>
      <c r="P5238" s="181">
        <v>2426.2926856323083</v>
      </c>
      <c r="Q5238" s="181">
        <v>2410.3606034560526</v>
      </c>
      <c r="R5238" s="181">
        <v>2393.6180845917888</v>
      </c>
      <c r="S5238" s="181">
        <v>2375.9784187246132</v>
      </c>
      <c r="T5238" s="181">
        <v>2357.4214231924525</v>
      </c>
      <c r="U5238" s="181">
        <v>2337.8838709053121</v>
      </c>
      <c r="V5238" s="181">
        <v>2317.2886974437683</v>
      </c>
      <c r="W5238" s="181">
        <v>2295.6416385534376</v>
      </c>
      <c r="X5238" s="181">
        <v>2272.9598733011157</v>
      </c>
      <c r="Y5238" s="181">
        <v>2249.2359750844039</v>
      </c>
    </row>
    <row r="5239" spans="1:25" x14ac:dyDescent="0.25">
      <c r="A5239" s="178" t="s">
        <v>4109</v>
      </c>
      <c r="B5239" s="178" t="s">
        <v>3615</v>
      </c>
      <c r="C5239" s="178" t="s">
        <v>240</v>
      </c>
      <c r="D5239" s="178" t="s">
        <v>241</v>
      </c>
      <c r="E5239" s="181">
        <v>4564.9211379825265</v>
      </c>
      <c r="F5239" s="181">
        <v>4532.1962105225175</v>
      </c>
      <c r="G5239" s="181">
        <v>4501.3934817079817</v>
      </c>
      <c r="H5239" s="181">
        <v>4473.4092291164816</v>
      </c>
      <c r="I5239" s="181">
        <v>4447.3963300609685</v>
      </c>
      <c r="J5239" s="182">
        <v>4422.6301469032242</v>
      </c>
      <c r="K5239" s="181">
        <v>4398.4916109520882</v>
      </c>
      <c r="L5239" s="181">
        <v>4374.5080308462011</v>
      </c>
      <c r="M5239" s="181">
        <v>4350.2512650421595</v>
      </c>
      <c r="N5239" s="181">
        <v>4325.3565753203884</v>
      </c>
      <c r="O5239" s="181">
        <v>4299.5020476547625</v>
      </c>
      <c r="P5239" s="181">
        <v>4272.5913059589375</v>
      </c>
      <c r="Q5239" s="181">
        <v>4244.5356322987955</v>
      </c>
      <c r="R5239" s="181">
        <v>4215.052816411453</v>
      </c>
      <c r="S5239" s="181">
        <v>4183.9901653675752</v>
      </c>
      <c r="T5239" s="181">
        <v>4151.3121384152082</v>
      </c>
      <c r="U5239" s="181">
        <v>4116.9073955183321</v>
      </c>
      <c r="V5239" s="181">
        <v>4080.6402297317895</v>
      </c>
      <c r="W5239" s="181">
        <v>4042.5207414433021</v>
      </c>
      <c r="X5239" s="181">
        <v>4002.5791822098527</v>
      </c>
      <c r="Y5239" s="181">
        <v>3960.8024741216618</v>
      </c>
    </row>
    <row r="5240" spans="1:25" x14ac:dyDescent="0.25">
      <c r="A5240" s="178" t="s">
        <v>4109</v>
      </c>
      <c r="B5240" s="178" t="s">
        <v>3616</v>
      </c>
      <c r="C5240" s="178" t="s">
        <v>218</v>
      </c>
      <c r="D5240" s="178" t="s">
        <v>3309</v>
      </c>
      <c r="E5240" s="181">
        <v>5179.7757061195971</v>
      </c>
      <c r="F5240" s="181">
        <v>5244.1448005937309</v>
      </c>
      <c r="G5240" s="181">
        <v>5301.0336287171167</v>
      </c>
      <c r="H5240" s="181">
        <v>5353.6385271940881</v>
      </c>
      <c r="I5240" s="181">
        <v>5402.9760824196082</v>
      </c>
      <c r="J5240" s="182">
        <v>5449.7542095208019</v>
      </c>
      <c r="K5240" s="181">
        <v>5494.4793334987808</v>
      </c>
      <c r="L5240" s="181">
        <v>5537.5924470720147</v>
      </c>
      <c r="M5240" s="181">
        <v>5579.393879783921</v>
      </c>
      <c r="N5240" s="181">
        <v>5620.1130982182094</v>
      </c>
      <c r="O5240" s="181">
        <v>5659.9057365051121</v>
      </c>
      <c r="P5240" s="181">
        <v>5699.125477323003</v>
      </c>
      <c r="Q5240" s="181">
        <v>5738.080513773526</v>
      </c>
      <c r="R5240" s="181">
        <v>5776.7561530832054</v>
      </c>
      <c r="S5240" s="181">
        <v>5815.2469885324081</v>
      </c>
      <c r="T5240" s="181">
        <v>5853.4101747655477</v>
      </c>
      <c r="U5240" s="181">
        <v>5890.801091342415</v>
      </c>
      <c r="V5240" s="181">
        <v>5927.1926186671917</v>
      </c>
      <c r="W5240" s="181">
        <v>5962.6337136322145</v>
      </c>
      <c r="X5240" s="181">
        <v>5997.14240363921</v>
      </c>
      <c r="Y5240" s="181">
        <v>6030.3138780324489</v>
      </c>
    </row>
    <row r="5241" spans="1:25" x14ac:dyDescent="0.25">
      <c r="A5241" s="178" t="s">
        <v>4109</v>
      </c>
      <c r="B5241" s="178" t="s">
        <v>3616</v>
      </c>
      <c r="C5241" s="178" t="s">
        <v>240</v>
      </c>
      <c r="D5241" s="178" t="s">
        <v>241</v>
      </c>
      <c r="E5241" s="181">
        <v>967.46055958914201</v>
      </c>
      <c r="F5241" s="181">
        <v>986.67674954119207</v>
      </c>
      <c r="G5241" s="181">
        <v>1004.7052778000084</v>
      </c>
      <c r="H5241" s="181">
        <v>1022.127501848954</v>
      </c>
      <c r="I5241" s="181">
        <v>1039.123050931436</v>
      </c>
      <c r="J5241" s="182">
        <v>1055.8172522151256</v>
      </c>
      <c r="K5241" s="181">
        <v>1072.2999546456397</v>
      </c>
      <c r="L5241" s="181">
        <v>1088.6509046187825</v>
      </c>
      <c r="M5241" s="181">
        <v>1104.9244266481917</v>
      </c>
      <c r="N5241" s="181">
        <v>1121.1623702918193</v>
      </c>
      <c r="O5241" s="181">
        <v>1137.3930252783141</v>
      </c>
      <c r="P5241" s="181">
        <v>1153.685637907638</v>
      </c>
      <c r="Q5241" s="181">
        <v>1170.1022374196361</v>
      </c>
      <c r="R5241" s="181">
        <v>1186.6403516396381</v>
      </c>
      <c r="S5241" s="181">
        <v>1203.3200321672934</v>
      </c>
      <c r="T5241" s="181">
        <v>1220.1124101589533</v>
      </c>
      <c r="U5241" s="181">
        <v>1236.9243802804715</v>
      </c>
      <c r="V5241" s="181">
        <v>1253.7060938298741</v>
      </c>
      <c r="W5241" s="181">
        <v>1270.4650783979007</v>
      </c>
      <c r="X5241" s="181">
        <v>1287.2024770128041</v>
      </c>
      <c r="Y5241" s="181">
        <v>1303.8280738379376</v>
      </c>
    </row>
    <row r="5242" spans="1:25" x14ac:dyDescent="0.25">
      <c r="A5242" s="178" t="s">
        <v>4109</v>
      </c>
      <c r="B5242" s="178" t="s">
        <v>3617</v>
      </c>
      <c r="C5242" s="178" t="s">
        <v>218</v>
      </c>
      <c r="D5242" s="178" t="s">
        <v>4439</v>
      </c>
      <c r="E5242" s="181">
        <v>4563.6051881124813</v>
      </c>
      <c r="F5242" s="181">
        <v>4618.4514927737764</v>
      </c>
      <c r="G5242" s="181">
        <v>4673.8785916092638</v>
      </c>
      <c r="H5242" s="181">
        <v>4731.0502597684172</v>
      </c>
      <c r="I5242" s="181">
        <v>4789.3672009504044</v>
      </c>
      <c r="J5242" s="182">
        <v>4848.2561123483092</v>
      </c>
      <c r="K5242" s="181">
        <v>4907.2203334270826</v>
      </c>
      <c r="L5242" s="181">
        <v>4965.896570431295</v>
      </c>
      <c r="M5242" s="181">
        <v>5023.9574942045638</v>
      </c>
      <c r="N5242" s="181">
        <v>5081.1452553664903</v>
      </c>
      <c r="O5242" s="181">
        <v>5137.2479312158785</v>
      </c>
      <c r="P5242" s="181">
        <v>5192.3430029956735</v>
      </c>
      <c r="Q5242" s="181">
        <v>5246.5297706108468</v>
      </c>
      <c r="R5242" s="181">
        <v>5299.6683794967703</v>
      </c>
      <c r="S5242" s="181">
        <v>5351.7796499110327</v>
      </c>
      <c r="T5242" s="181">
        <v>5403.0153865093653</v>
      </c>
      <c r="U5242" s="181">
        <v>5453.3799289503377</v>
      </c>
      <c r="V5242" s="181">
        <v>5502.7686179721695</v>
      </c>
      <c r="W5242" s="181">
        <v>5551.2152291072925</v>
      </c>
      <c r="X5242" s="181">
        <v>5598.7717144295757</v>
      </c>
      <c r="Y5242" s="181">
        <v>5645.4030237549996</v>
      </c>
    </row>
    <row r="5243" spans="1:25" x14ac:dyDescent="0.25">
      <c r="A5243" s="178" t="s">
        <v>4109</v>
      </c>
      <c r="B5243" s="178" t="s">
        <v>3617</v>
      </c>
      <c r="C5243" s="178" t="s">
        <v>240</v>
      </c>
      <c r="D5243" s="178" t="s">
        <v>241</v>
      </c>
      <c r="E5243" s="181">
        <v>3075.2741577278362</v>
      </c>
      <c r="F5243" s="181">
        <v>3095.4111961688131</v>
      </c>
      <c r="G5243" s="181">
        <v>3115.6278580898979</v>
      </c>
      <c r="H5243" s="181">
        <v>3136.6921860996777</v>
      </c>
      <c r="I5243" s="181">
        <v>3158.1929875102446</v>
      </c>
      <c r="J5243" s="182">
        <v>3179.7448438450124</v>
      </c>
      <c r="K5243" s="181">
        <v>3201.0205715798402</v>
      </c>
      <c r="L5243" s="181">
        <v>3221.7865619642016</v>
      </c>
      <c r="M5243" s="181">
        <v>3241.8374962210892</v>
      </c>
      <c r="N5243" s="181">
        <v>3261.0171591969829</v>
      </c>
      <c r="O5243" s="181">
        <v>3279.202138590083</v>
      </c>
      <c r="P5243" s="181">
        <v>3296.4555611595529</v>
      </c>
      <c r="Q5243" s="181">
        <v>3312.8531254091604</v>
      </c>
      <c r="R5243" s="181">
        <v>3328.3188474690492</v>
      </c>
      <c r="S5243" s="181">
        <v>3342.8788848465251</v>
      </c>
      <c r="T5243" s="181">
        <v>3356.64035415126</v>
      </c>
      <c r="U5243" s="181">
        <v>3369.617084308305</v>
      </c>
      <c r="V5243" s="181">
        <v>3381.7557473320962</v>
      </c>
      <c r="W5243" s="181">
        <v>3393.088910233027</v>
      </c>
      <c r="X5243" s="181">
        <v>3403.6596218054392</v>
      </c>
      <c r="Y5243" s="181">
        <v>3413.4575253840362</v>
      </c>
    </row>
    <row r="5244" spans="1:25" x14ac:dyDescent="0.25">
      <c r="A5244" s="178" t="s">
        <v>4109</v>
      </c>
      <c r="B5244" s="178" t="s">
        <v>3618</v>
      </c>
      <c r="C5244" s="178" t="s">
        <v>218</v>
      </c>
      <c r="D5244" s="178" t="s">
        <v>4440</v>
      </c>
      <c r="E5244" s="181">
        <v>7018.7899374033777</v>
      </c>
      <c r="F5244" s="181">
        <v>7085.9932456222687</v>
      </c>
      <c r="G5244" s="181">
        <v>7148.5134085342761</v>
      </c>
      <c r="H5244" s="181">
        <v>7209.2427501135198</v>
      </c>
      <c r="I5244" s="181">
        <v>7268.1333657001869</v>
      </c>
      <c r="J5244" s="182">
        <v>7324.9624675646173</v>
      </c>
      <c r="K5244" s="181">
        <v>7379.4388986679296</v>
      </c>
      <c r="L5244" s="181">
        <v>7431.3851236847086</v>
      </c>
      <c r="M5244" s="181">
        <v>7480.594088011595</v>
      </c>
      <c r="N5244" s="181">
        <v>7526.8805644011145</v>
      </c>
      <c r="O5244" s="181">
        <v>7570.055772061718</v>
      </c>
      <c r="P5244" s="181">
        <v>7610.3144390690622</v>
      </c>
      <c r="Q5244" s="181">
        <v>7647.8543740327414</v>
      </c>
      <c r="R5244" s="181">
        <v>7682.5023734034257</v>
      </c>
      <c r="S5244" s="181">
        <v>7714.2952708495395</v>
      </c>
      <c r="T5244" s="181">
        <v>7743.2796794629312</v>
      </c>
      <c r="U5244" s="181">
        <v>7768.923686319582</v>
      </c>
      <c r="V5244" s="181">
        <v>7790.7240668719669</v>
      </c>
      <c r="W5244" s="181">
        <v>7808.7602948858203</v>
      </c>
      <c r="X5244" s="181">
        <v>7823.1219581097375</v>
      </c>
      <c r="Y5244" s="181">
        <v>7833.605990586022</v>
      </c>
    </row>
    <row r="5245" spans="1:25" x14ac:dyDescent="0.25">
      <c r="A5245" s="178" t="s">
        <v>4109</v>
      </c>
      <c r="B5245" s="178" t="s">
        <v>3618</v>
      </c>
      <c r="C5245" s="178" t="s">
        <v>530</v>
      </c>
      <c r="D5245" s="178" t="s">
        <v>4441</v>
      </c>
      <c r="E5245" s="181">
        <v>6161.6495756431214</v>
      </c>
      <c r="F5245" s="181">
        <v>6241.0608341987618</v>
      </c>
      <c r="G5245" s="181">
        <v>6316.7886889063739</v>
      </c>
      <c r="H5245" s="181">
        <v>6391.3587188746906</v>
      </c>
      <c r="I5245" s="181">
        <v>6464.7146893843546</v>
      </c>
      <c r="J5245" s="182">
        <v>6536.6436503134282</v>
      </c>
      <c r="K5245" s="181">
        <v>6606.8687327993848</v>
      </c>
      <c r="L5245" s="181">
        <v>6675.2115955630034</v>
      </c>
      <c r="M5245" s="181">
        <v>6741.4650731437041</v>
      </c>
      <c r="N5245" s="181">
        <v>6805.4391466184597</v>
      </c>
      <c r="O5245" s="181">
        <v>6866.9382230814253</v>
      </c>
      <c r="P5245" s="181">
        <v>6926.1133276495975</v>
      </c>
      <c r="Q5245" s="181">
        <v>6983.1204489533138</v>
      </c>
      <c r="R5245" s="181">
        <v>7037.7779050051822</v>
      </c>
      <c r="S5245" s="181">
        <v>7090.0948186179157</v>
      </c>
      <c r="T5245" s="181">
        <v>7140.0896090757933</v>
      </c>
      <c r="U5245" s="181">
        <v>7187.2458852253976</v>
      </c>
      <c r="V5245" s="181">
        <v>7231.0672613053675</v>
      </c>
      <c r="W5245" s="181">
        <v>7271.5936394308028</v>
      </c>
      <c r="X5245" s="181">
        <v>7308.8751160101947</v>
      </c>
      <c r="Y5245" s="181">
        <v>7342.6883497259169</v>
      </c>
    </row>
    <row r="5246" spans="1:25" x14ac:dyDescent="0.25">
      <c r="A5246" s="178" t="s">
        <v>4109</v>
      </c>
      <c r="B5246" s="178" t="s">
        <v>3618</v>
      </c>
      <c r="C5246" s="178" t="s">
        <v>276</v>
      </c>
      <c r="D5246" s="178" t="s">
        <v>4442</v>
      </c>
      <c r="E5246" s="181">
        <v>4423.9830534031726</v>
      </c>
      <c r="F5246" s="181">
        <v>4455.4569108487003</v>
      </c>
      <c r="G5246" s="181">
        <v>4483.8136422373891</v>
      </c>
      <c r="H5246" s="181">
        <v>4510.8851646361845</v>
      </c>
      <c r="I5246" s="181">
        <v>4536.6504034068166</v>
      </c>
      <c r="J5246" s="182">
        <v>4560.9796402183447</v>
      </c>
      <c r="K5246" s="181">
        <v>4583.7019988345646</v>
      </c>
      <c r="L5246" s="181">
        <v>4604.7187218563331</v>
      </c>
      <c r="M5246" s="181">
        <v>4623.9138237996403</v>
      </c>
      <c r="N5246" s="181">
        <v>4641.1859682133254</v>
      </c>
      <c r="O5246" s="181">
        <v>4656.4326842090504</v>
      </c>
      <c r="P5246" s="181">
        <v>4669.7878930913748</v>
      </c>
      <c r="Q5246" s="181">
        <v>4681.3861673282654</v>
      </c>
      <c r="R5246" s="181">
        <v>4691.1342842961876</v>
      </c>
      <c r="S5246" s="181">
        <v>4699.0679333862226</v>
      </c>
      <c r="T5246" s="181">
        <v>4705.2284636730237</v>
      </c>
      <c r="U5246" s="181">
        <v>4709.3061986447965</v>
      </c>
      <c r="V5246" s="181">
        <v>4711.011890877242</v>
      </c>
      <c r="W5246" s="181">
        <v>4710.4106823504617</v>
      </c>
      <c r="X5246" s="181">
        <v>4707.5732502524334</v>
      </c>
      <c r="Y5246" s="181">
        <v>4702.3939891860173</v>
      </c>
    </row>
    <row r="5247" spans="1:25" x14ac:dyDescent="0.25">
      <c r="A5247" s="178" t="s">
        <v>4109</v>
      </c>
      <c r="B5247" s="178" t="s">
        <v>3618</v>
      </c>
      <c r="C5247" s="178" t="s">
        <v>240</v>
      </c>
      <c r="D5247" s="178" t="s">
        <v>241</v>
      </c>
      <c r="E5247" s="181">
        <v>5756.9735804111142</v>
      </c>
      <c r="F5247" s="181">
        <v>5872.8764616462431</v>
      </c>
      <c r="G5247" s="181">
        <v>5990.4242268952567</v>
      </c>
      <c r="H5247" s="181">
        <v>6112.1318857389133</v>
      </c>
      <c r="I5247" s="181">
        <v>6238.1012744480449</v>
      </c>
      <c r="J5247" s="182">
        <v>6368.2804409352921</v>
      </c>
      <c r="K5247" s="181">
        <v>6502.5469696015962</v>
      </c>
      <c r="L5247" s="181">
        <v>6640.8649189465032</v>
      </c>
      <c r="M5247" s="181">
        <v>6783.1605151477597</v>
      </c>
      <c r="N5247" s="181">
        <v>6929.3661074145602</v>
      </c>
      <c r="O5247" s="181">
        <v>7079.3964710592445</v>
      </c>
      <c r="P5247" s="181">
        <v>7233.5149617977204</v>
      </c>
      <c r="Q5247" s="181">
        <v>7391.9950247986035</v>
      </c>
      <c r="R5247" s="181">
        <v>7554.7538680382668</v>
      </c>
      <c r="S5247" s="181">
        <v>7721.9027652664527</v>
      </c>
      <c r="T5247" s="181">
        <v>7893.5606722747098</v>
      </c>
      <c r="U5247" s="181">
        <v>8069.2441816646697</v>
      </c>
      <c r="V5247" s="181">
        <v>8248.4524158884087</v>
      </c>
      <c r="W5247" s="181">
        <v>8431.2633099230425</v>
      </c>
      <c r="X5247" s="181">
        <v>8617.7616386126901</v>
      </c>
      <c r="Y5247" s="181">
        <v>8807.6999058076071</v>
      </c>
    </row>
    <row r="5248" spans="1:25" x14ac:dyDescent="0.25">
      <c r="A5248" s="178" t="s">
        <v>4109</v>
      </c>
      <c r="B5248" s="178" t="s">
        <v>3619</v>
      </c>
      <c r="C5248" s="178" t="s">
        <v>565</v>
      </c>
      <c r="D5248" s="178" t="s">
        <v>566</v>
      </c>
      <c r="E5248" s="181">
        <v>4289.0108835268038</v>
      </c>
      <c r="F5248" s="181">
        <v>4339.8900410824135</v>
      </c>
      <c r="G5248" s="181">
        <v>4385.1022128139848</v>
      </c>
      <c r="H5248" s="181">
        <v>4427.1753262269285</v>
      </c>
      <c r="I5248" s="181">
        <v>4466.864093197044</v>
      </c>
      <c r="J5248" s="182">
        <v>4504.6511316644046</v>
      </c>
      <c r="K5248" s="181">
        <v>4540.834921885923</v>
      </c>
      <c r="L5248" s="181">
        <v>4575.6438020027717</v>
      </c>
      <c r="M5248" s="181">
        <v>4609.2085358381009</v>
      </c>
      <c r="N5248" s="181">
        <v>4641.6761446218607</v>
      </c>
      <c r="O5248" s="181">
        <v>4673.1419968736718</v>
      </c>
      <c r="P5248" s="181">
        <v>4703.8658251291045</v>
      </c>
      <c r="Q5248" s="181">
        <v>4734.0684900997903</v>
      </c>
      <c r="R5248" s="181">
        <v>4763.7371670342982</v>
      </c>
      <c r="S5248" s="181">
        <v>4792.9978358992466</v>
      </c>
      <c r="T5248" s="181">
        <v>4822.0467648386493</v>
      </c>
      <c r="U5248" s="181">
        <v>4850.7406854780775</v>
      </c>
      <c r="V5248" s="181">
        <v>4878.8606002196557</v>
      </c>
      <c r="W5248" s="181">
        <v>4906.4781716920734</v>
      </c>
      <c r="X5248" s="181">
        <v>4933.6652319661298</v>
      </c>
      <c r="Y5248" s="181">
        <v>4960.3620722672631</v>
      </c>
    </row>
    <row r="5249" spans="1:25" x14ac:dyDescent="0.25">
      <c r="A5249" s="178" t="s">
        <v>4109</v>
      </c>
      <c r="B5249" s="178" t="s">
        <v>3620</v>
      </c>
      <c r="C5249" s="178" t="s">
        <v>218</v>
      </c>
      <c r="D5249" s="178" t="s">
        <v>4443</v>
      </c>
      <c r="E5249" s="181">
        <v>8505.7654637759351</v>
      </c>
      <c r="F5249" s="181">
        <v>8412.0046881680664</v>
      </c>
      <c r="G5249" s="181">
        <v>8319.5506547795485</v>
      </c>
      <c r="H5249" s="181">
        <v>8229.9047334791667</v>
      </c>
      <c r="I5249" s="181">
        <v>8141.6324486387803</v>
      </c>
      <c r="J5249" s="182">
        <v>8053.5438008001238</v>
      </c>
      <c r="K5249" s="181">
        <v>7964.704448150238</v>
      </c>
      <c r="L5249" s="181">
        <v>7874.4973145987942</v>
      </c>
      <c r="M5249" s="181">
        <v>7782.433882284</v>
      </c>
      <c r="N5249" s="181">
        <v>7688.1609038790648</v>
      </c>
      <c r="O5249" s="181">
        <v>7591.4193357747681</v>
      </c>
      <c r="P5249" s="181">
        <v>7492.3835776190663</v>
      </c>
      <c r="Q5249" s="181">
        <v>7391.2436546179215</v>
      </c>
      <c r="R5249" s="181">
        <v>7287.8275537560494</v>
      </c>
      <c r="S5249" s="181">
        <v>7182.139872444438</v>
      </c>
      <c r="T5249" s="181">
        <v>7074.3127715517267</v>
      </c>
      <c r="U5249" s="181">
        <v>6964.2978815847382</v>
      </c>
      <c r="V5249" s="181">
        <v>6852.0133339156937</v>
      </c>
      <c r="W5249" s="181">
        <v>6737.6196745663283</v>
      </c>
      <c r="X5249" s="181">
        <v>6621.2593759972733</v>
      </c>
      <c r="Y5249" s="181">
        <v>6502.945508966437</v>
      </c>
    </row>
    <row r="5250" spans="1:25" x14ac:dyDescent="0.25">
      <c r="A5250" s="178" t="s">
        <v>4109</v>
      </c>
      <c r="B5250" s="178" t="s">
        <v>3620</v>
      </c>
      <c r="C5250" s="178" t="s">
        <v>528</v>
      </c>
      <c r="D5250" s="178" t="s">
        <v>4444</v>
      </c>
      <c r="E5250" s="181">
        <v>3282.9982157417612</v>
      </c>
      <c r="F5250" s="181">
        <v>3315.5976384666883</v>
      </c>
      <c r="G5250" s="181">
        <v>3348.6307286716092</v>
      </c>
      <c r="H5250" s="181">
        <v>3382.7294792373909</v>
      </c>
      <c r="I5250" s="181">
        <v>3417.3465688375782</v>
      </c>
      <c r="J5250" s="182">
        <v>3451.9908011335133</v>
      </c>
      <c r="K5250" s="181">
        <v>3486.2404834691392</v>
      </c>
      <c r="L5250" s="181">
        <v>3519.780561512091</v>
      </c>
      <c r="M5250" s="181">
        <v>3552.3296542702547</v>
      </c>
      <c r="N5250" s="181">
        <v>3583.6481063180427</v>
      </c>
      <c r="O5250" s="181">
        <v>3613.5240358224851</v>
      </c>
      <c r="P5250" s="181">
        <v>3641.9421388228002</v>
      </c>
      <c r="Q5250" s="181">
        <v>3668.8979313236036</v>
      </c>
      <c r="R5250" s="181">
        <v>3694.2073724436223</v>
      </c>
      <c r="S5250" s="181">
        <v>3717.7665365386815</v>
      </c>
      <c r="T5250" s="181">
        <v>3739.534847252949</v>
      </c>
      <c r="U5250" s="181">
        <v>3759.3757754284338</v>
      </c>
      <c r="V5250" s="181">
        <v>3777.1277304311461</v>
      </c>
      <c r="W5250" s="181">
        <v>3792.7571579412297</v>
      </c>
      <c r="X5250" s="181">
        <v>3806.2228978165858</v>
      </c>
      <c r="Y5250" s="181">
        <v>3817.4099736005851</v>
      </c>
    </row>
    <row r="5251" spans="1:25" x14ac:dyDescent="0.25">
      <c r="A5251" s="178" t="s">
        <v>4109</v>
      </c>
      <c r="B5251" s="178" t="s">
        <v>3620</v>
      </c>
      <c r="C5251" s="178" t="s">
        <v>244</v>
      </c>
      <c r="D5251" s="178" t="s">
        <v>929</v>
      </c>
      <c r="E5251" s="181">
        <v>3016.1785214463089</v>
      </c>
      <c r="F5251" s="181">
        <v>3061.6489517436253</v>
      </c>
      <c r="G5251" s="181">
        <v>3107.9069297243868</v>
      </c>
      <c r="H5251" s="181">
        <v>3155.550900322055</v>
      </c>
      <c r="I5251" s="181">
        <v>3204.0856858479501</v>
      </c>
      <c r="J5251" s="182">
        <v>3253.0587137344428</v>
      </c>
      <c r="K5251" s="181">
        <v>3302.0739041123406</v>
      </c>
      <c r="L5251" s="181">
        <v>3350.8285796736532</v>
      </c>
      <c r="M5251" s="181">
        <v>3399.0461318866423</v>
      </c>
      <c r="N5251" s="181">
        <v>3446.4845076236024</v>
      </c>
      <c r="O5251" s="181">
        <v>3492.9236744645427</v>
      </c>
      <c r="P5251" s="181">
        <v>3538.3302455263483</v>
      </c>
      <c r="Q5251" s="181">
        <v>3582.6808976323596</v>
      </c>
      <c r="R5251" s="181">
        <v>3625.775784584298</v>
      </c>
      <c r="S5251" s="181">
        <v>3667.4902051634667</v>
      </c>
      <c r="T5251" s="181">
        <v>3707.759944358791</v>
      </c>
      <c r="U5251" s="181">
        <v>3746.4240916036078</v>
      </c>
      <c r="V5251" s="181">
        <v>3783.2935991487097</v>
      </c>
      <c r="W5251" s="181">
        <v>3818.3047340206249</v>
      </c>
      <c r="X5251" s="181">
        <v>3851.3850657594076</v>
      </c>
      <c r="Y5251" s="181">
        <v>3882.3859214400636</v>
      </c>
    </row>
    <row r="5252" spans="1:25" x14ac:dyDescent="0.25">
      <c r="A5252" s="178" t="s">
        <v>4109</v>
      </c>
      <c r="B5252" s="178" t="s">
        <v>3620</v>
      </c>
      <c r="C5252" s="178" t="s">
        <v>510</v>
      </c>
      <c r="D5252" s="178" t="s">
        <v>4445</v>
      </c>
      <c r="E5252" s="181">
        <v>3315.4629694202949</v>
      </c>
      <c r="F5252" s="181">
        <v>3282.1995527108497</v>
      </c>
      <c r="G5252" s="181">
        <v>3249.3765649457464</v>
      </c>
      <c r="H5252" s="181">
        <v>3217.5824117100351</v>
      </c>
      <c r="I5252" s="181">
        <v>3186.2588984604949</v>
      </c>
      <c r="J5252" s="182">
        <v>3154.9413608527311</v>
      </c>
      <c r="K5252" s="181">
        <v>3123.263523350859</v>
      </c>
      <c r="L5252" s="181">
        <v>3090.9821796031774</v>
      </c>
      <c r="M5252" s="181">
        <v>3057.9036646713848</v>
      </c>
      <c r="N5252" s="181">
        <v>3023.8867455936156</v>
      </c>
      <c r="O5252" s="181">
        <v>2988.8267173899339</v>
      </c>
      <c r="P5252" s="181">
        <v>2952.7892835269918</v>
      </c>
      <c r="Q5252" s="181">
        <v>2915.846581082496</v>
      </c>
      <c r="R5252" s="181">
        <v>2877.9280746787085</v>
      </c>
      <c r="S5252" s="181">
        <v>2839.0327641432623</v>
      </c>
      <c r="T5252" s="181">
        <v>2799.2101261568519</v>
      </c>
      <c r="U5252" s="181">
        <v>2758.4383363479069</v>
      </c>
      <c r="V5252" s="181">
        <v>2716.6822066261834</v>
      </c>
      <c r="W5252" s="181">
        <v>2674.0026221633652</v>
      </c>
      <c r="X5252" s="181">
        <v>2630.4535376221852</v>
      </c>
      <c r="Y5252" s="181">
        <v>2586.0376697780457</v>
      </c>
    </row>
    <row r="5253" spans="1:25" x14ac:dyDescent="0.25">
      <c r="A5253" s="178" t="s">
        <v>4109</v>
      </c>
      <c r="B5253" s="178" t="s">
        <v>3620</v>
      </c>
      <c r="C5253" s="178" t="s">
        <v>972</v>
      </c>
      <c r="D5253" s="178" t="s">
        <v>4446</v>
      </c>
      <c r="E5253" s="181">
        <v>2682.4002726888802</v>
      </c>
      <c r="F5253" s="181">
        <v>2706.387909991674</v>
      </c>
      <c r="G5253" s="181">
        <v>2730.6797295025808</v>
      </c>
      <c r="H5253" s="181">
        <v>2755.7896301453306</v>
      </c>
      <c r="I5253" s="181">
        <v>2781.2696934085011</v>
      </c>
      <c r="J5253" s="182">
        <v>2806.7193809882706</v>
      </c>
      <c r="K5253" s="181">
        <v>2831.7961747164204</v>
      </c>
      <c r="L5253" s="181">
        <v>2856.2454309858986</v>
      </c>
      <c r="M5253" s="181">
        <v>2879.8408025150675</v>
      </c>
      <c r="N5253" s="181">
        <v>2902.3906239754633</v>
      </c>
      <c r="O5253" s="181">
        <v>2923.726456022976</v>
      </c>
      <c r="P5253" s="181">
        <v>2943.8394207926112</v>
      </c>
      <c r="Q5253" s="181">
        <v>2962.7294194032916</v>
      </c>
      <c r="R5253" s="181">
        <v>2980.2515052152007</v>
      </c>
      <c r="S5253" s="181">
        <v>2996.3258739435032</v>
      </c>
      <c r="T5253" s="181">
        <v>3010.9240474109561</v>
      </c>
      <c r="U5253" s="181">
        <v>3023.9404851706754</v>
      </c>
      <c r="V5253" s="181">
        <v>3035.2499287524815</v>
      </c>
      <c r="W5253" s="181">
        <v>3044.8304061593922</v>
      </c>
      <c r="X5253" s="181">
        <v>3052.6539410402511</v>
      </c>
      <c r="Y5253" s="181">
        <v>3058.6335322521427</v>
      </c>
    </row>
    <row r="5254" spans="1:25" x14ac:dyDescent="0.25">
      <c r="A5254" s="178" t="s">
        <v>4109</v>
      </c>
      <c r="B5254" s="178" t="s">
        <v>3620</v>
      </c>
      <c r="C5254" s="178" t="s">
        <v>280</v>
      </c>
      <c r="D5254" s="178" t="s">
        <v>4447</v>
      </c>
      <c r="E5254" s="181">
        <v>4359.4077048956578</v>
      </c>
      <c r="F5254" s="181">
        <v>4476.3352216731009</v>
      </c>
      <c r="G5254" s="181">
        <v>4596.5498963910586</v>
      </c>
      <c r="H5254" s="181">
        <v>4721.0209611636874</v>
      </c>
      <c r="I5254" s="181">
        <v>4849.1054142470166</v>
      </c>
      <c r="J5254" s="182">
        <v>4980.1929611826872</v>
      </c>
      <c r="K5254" s="181">
        <v>5113.7303312600025</v>
      </c>
      <c r="L5254" s="181">
        <v>5249.283261530758</v>
      </c>
      <c r="M5254" s="181">
        <v>5386.4374562263047</v>
      </c>
      <c r="N5254" s="181">
        <v>5524.8139550929836</v>
      </c>
      <c r="O5254" s="181">
        <v>5664.0514269653204</v>
      </c>
      <c r="P5254" s="181">
        <v>5804.077752264122</v>
      </c>
      <c r="Q5254" s="181">
        <v>5944.8342414928993</v>
      </c>
      <c r="R5254" s="181">
        <v>6085.9633200239014</v>
      </c>
      <c r="S5254" s="181">
        <v>6227.2186341357337</v>
      </c>
      <c r="T5254" s="181">
        <v>6368.4467870707003</v>
      </c>
      <c r="U5254" s="181">
        <v>6509.3199422782118</v>
      </c>
      <c r="V5254" s="181">
        <v>6649.4464232687487</v>
      </c>
      <c r="W5254" s="181">
        <v>6788.6402723442789</v>
      </c>
      <c r="X5254" s="181">
        <v>6926.6926407845822</v>
      </c>
      <c r="Y5254" s="181">
        <v>7063.2478055359234</v>
      </c>
    </row>
    <row r="5255" spans="1:25" x14ac:dyDescent="0.25">
      <c r="A5255" s="178" t="s">
        <v>4109</v>
      </c>
      <c r="B5255" s="178" t="s">
        <v>3620</v>
      </c>
      <c r="C5255" s="178" t="s">
        <v>252</v>
      </c>
      <c r="D5255" s="178" t="s">
        <v>4448</v>
      </c>
      <c r="E5255" s="181">
        <v>4461.8745836935304</v>
      </c>
      <c r="F5255" s="181">
        <v>4496.537168428722</v>
      </c>
      <c r="G5255" s="181">
        <v>4531.6178431301769</v>
      </c>
      <c r="H5255" s="181">
        <v>4567.9668337830099</v>
      </c>
      <c r="I5255" s="181">
        <v>4604.8379625261241</v>
      </c>
      <c r="J5255" s="182">
        <v>4641.5668681744664</v>
      </c>
      <c r="K5255" s="181">
        <v>4677.588115434769</v>
      </c>
      <c r="L5255" s="181">
        <v>4712.4838847963993</v>
      </c>
      <c r="M5255" s="181">
        <v>4745.8849383591678</v>
      </c>
      <c r="N5255" s="181">
        <v>4777.4808539220221</v>
      </c>
      <c r="O5255" s="181">
        <v>4807.0008526565925</v>
      </c>
      <c r="P5255" s="181">
        <v>4834.4374658223733</v>
      </c>
      <c r="Q5255" s="181">
        <v>4859.7976763607303</v>
      </c>
      <c r="R5255" s="181">
        <v>4882.8511325304489</v>
      </c>
      <c r="S5255" s="181">
        <v>4903.4751766089621</v>
      </c>
      <c r="T5255" s="181">
        <v>4921.6316375655988</v>
      </c>
      <c r="U5255" s="181">
        <v>4937.1567228313361</v>
      </c>
      <c r="V5255" s="181">
        <v>4949.8552661323147</v>
      </c>
      <c r="W5255" s="181">
        <v>4959.7012733716438</v>
      </c>
      <c r="X5255" s="181">
        <v>4966.6591252252238</v>
      </c>
      <c r="Y5255" s="181">
        <v>4970.5974698135906</v>
      </c>
    </row>
    <row r="5256" spans="1:25" x14ac:dyDescent="0.25">
      <c r="A5256" s="178" t="s">
        <v>4109</v>
      </c>
      <c r="B5256" s="178" t="s">
        <v>3620</v>
      </c>
      <c r="C5256" s="178" t="s">
        <v>262</v>
      </c>
      <c r="D5256" s="178" t="s">
        <v>4449</v>
      </c>
      <c r="E5256" s="181">
        <v>1231.6315926793873</v>
      </c>
      <c r="F5256" s="181">
        <v>1294.6706113468726</v>
      </c>
      <c r="G5256" s="181">
        <v>1360.9808695650463</v>
      </c>
      <c r="H5256" s="181">
        <v>1430.9989822881164</v>
      </c>
      <c r="I5256" s="181">
        <v>1504.6946467838141</v>
      </c>
      <c r="J5256" s="182">
        <v>1582.0356840165573</v>
      </c>
      <c r="K5256" s="181">
        <v>1662.9962942517636</v>
      </c>
      <c r="L5256" s="181">
        <v>1747.5790209303541</v>
      </c>
      <c r="M5256" s="181">
        <v>1835.7848843122913</v>
      </c>
      <c r="N5256" s="181">
        <v>1927.6189206771373</v>
      </c>
      <c r="O5256" s="181">
        <v>2023.0846959543705</v>
      </c>
      <c r="P5256" s="181">
        <v>2122.2837705138272</v>
      </c>
      <c r="Q5256" s="181">
        <v>2225.3244286194667</v>
      </c>
      <c r="R5256" s="181">
        <v>2332.2025753642624</v>
      </c>
      <c r="S5256" s="181">
        <v>2442.9490432696525</v>
      </c>
      <c r="T5256" s="181">
        <v>2557.6267947319379</v>
      </c>
      <c r="U5256" s="181">
        <v>2676.2249882762085</v>
      </c>
      <c r="V5256" s="181">
        <v>2798.6967836951044</v>
      </c>
      <c r="W5256" s="181">
        <v>2925.0716465574483</v>
      </c>
      <c r="X5256" s="181">
        <v>3055.3641841310377</v>
      </c>
      <c r="Y5256" s="181">
        <v>3189.5165790516453</v>
      </c>
    </row>
    <row r="5257" spans="1:25" x14ac:dyDescent="0.25">
      <c r="A5257" s="178" t="s">
        <v>4109</v>
      </c>
      <c r="B5257" s="178" t="s">
        <v>3620</v>
      </c>
      <c r="C5257" s="178" t="s">
        <v>246</v>
      </c>
      <c r="D5257" s="178" t="s">
        <v>4450</v>
      </c>
      <c r="E5257" s="181">
        <v>2125.4268423915296</v>
      </c>
      <c r="F5257" s="181">
        <v>2161.277094001879</v>
      </c>
      <c r="G5257" s="181">
        <v>2197.8042149307644</v>
      </c>
      <c r="H5257" s="181">
        <v>2235.4354127471406</v>
      </c>
      <c r="I5257" s="181">
        <v>2273.824794770137</v>
      </c>
      <c r="J5257" s="182">
        <v>2312.6542948842921</v>
      </c>
      <c r="K5257" s="181">
        <v>2351.6438203137195</v>
      </c>
      <c r="L5257" s="181">
        <v>2390.5779292874304</v>
      </c>
      <c r="M5257" s="181">
        <v>2429.2582877339305</v>
      </c>
      <c r="N5257" s="181">
        <v>2467.5099029929547</v>
      </c>
      <c r="O5257" s="181">
        <v>2505.1723459468394</v>
      </c>
      <c r="P5257" s="181">
        <v>2542.2181645793939</v>
      </c>
      <c r="Q5257" s="181">
        <v>2578.626968205775</v>
      </c>
      <c r="R5257" s="181">
        <v>2614.2509581577006</v>
      </c>
      <c r="S5257" s="181">
        <v>2648.9955814427753</v>
      </c>
      <c r="T5257" s="181">
        <v>2682.809398668091</v>
      </c>
      <c r="U5257" s="181">
        <v>2715.5705353079738</v>
      </c>
      <c r="V5257" s="181">
        <v>2747.1358433969513</v>
      </c>
      <c r="W5257" s="181">
        <v>2777.4523391721373</v>
      </c>
      <c r="X5257" s="181">
        <v>2806.4603500557405</v>
      </c>
      <c r="Y5257" s="181">
        <v>2834.0441510664696</v>
      </c>
    </row>
    <row r="5258" spans="1:25" x14ac:dyDescent="0.25">
      <c r="A5258" s="178" t="s">
        <v>4109</v>
      </c>
      <c r="B5258" s="178" t="s">
        <v>3620</v>
      </c>
      <c r="C5258" s="178" t="s">
        <v>867</v>
      </c>
      <c r="D5258" s="178" t="s">
        <v>4451</v>
      </c>
      <c r="E5258" s="181">
        <v>1582.6567418285376</v>
      </c>
      <c r="F5258" s="181">
        <v>1663.6624000832962</v>
      </c>
      <c r="G5258" s="181">
        <v>1748.8716281066497</v>
      </c>
      <c r="H5258" s="181">
        <v>1838.8454797112538</v>
      </c>
      <c r="I5258" s="181">
        <v>1933.5450156365323</v>
      </c>
      <c r="J5258" s="182">
        <v>2032.9288855566965</v>
      </c>
      <c r="K5258" s="181">
        <v>2136.9639366002893</v>
      </c>
      <c r="L5258" s="181">
        <v>2245.6534371098455</v>
      </c>
      <c r="M5258" s="181">
        <v>2358.9986981278207</v>
      </c>
      <c r="N5258" s="181">
        <v>2477.0061913149375</v>
      </c>
      <c r="O5258" s="181">
        <v>2599.6804989199486</v>
      </c>
      <c r="P5258" s="181">
        <v>2727.1521268546703</v>
      </c>
      <c r="Q5258" s="181">
        <v>2859.5602212902531</v>
      </c>
      <c r="R5258" s="181">
        <v>2996.8995202374376</v>
      </c>
      <c r="S5258" s="181">
        <v>3139.2096437402465</v>
      </c>
      <c r="T5258" s="181">
        <v>3286.5714989965622</v>
      </c>
      <c r="U5258" s="181">
        <v>3438.9711546218214</v>
      </c>
      <c r="V5258" s="181">
        <v>3596.3484205637324</v>
      </c>
      <c r="W5258" s="181">
        <v>3758.7411603209471</v>
      </c>
      <c r="X5258" s="181">
        <v>3926.1681443529101</v>
      </c>
      <c r="Y5258" s="181">
        <v>4098.5550768703333</v>
      </c>
    </row>
    <row r="5259" spans="1:25" x14ac:dyDescent="0.25">
      <c r="A5259" s="178" t="s">
        <v>4109</v>
      </c>
      <c r="B5259" s="178" t="s">
        <v>3620</v>
      </c>
      <c r="C5259" s="178" t="s">
        <v>240</v>
      </c>
      <c r="D5259" s="178" t="s">
        <v>241</v>
      </c>
      <c r="E5259" s="181">
        <v>19505.22981948427</v>
      </c>
      <c r="F5259" s="181">
        <v>19628.868786748128</v>
      </c>
      <c r="G5259" s="181">
        <v>19757.460163960415</v>
      </c>
      <c r="H5259" s="181">
        <v>19894.747170674309</v>
      </c>
      <c r="I5259" s="181">
        <v>20037.516741146203</v>
      </c>
      <c r="J5259" s="182">
        <v>20182.928252239122</v>
      </c>
      <c r="K5259" s="181">
        <v>20328.581261176932</v>
      </c>
      <c r="L5259" s="181">
        <v>20472.721294861076</v>
      </c>
      <c r="M5259" s="181">
        <v>20613.804930978135</v>
      </c>
      <c r="N5259" s="181">
        <v>20750.541232807085</v>
      </c>
      <c r="O5259" s="181">
        <v>20881.806046850092</v>
      </c>
      <c r="P5259" s="181">
        <v>21007.612044067591</v>
      </c>
      <c r="Q5259" s="181">
        <v>21128.027716103821</v>
      </c>
      <c r="R5259" s="181">
        <v>21242.082288816913</v>
      </c>
      <c r="S5259" s="181">
        <v>21349.263875764835</v>
      </c>
      <c r="T5259" s="181">
        <v>21449.419060956363</v>
      </c>
      <c r="U5259" s="181">
        <v>21541.837458306996</v>
      </c>
      <c r="V5259" s="181">
        <v>21625.659654379433</v>
      </c>
      <c r="W5259" s="181">
        <v>21700.75251974721</v>
      </c>
      <c r="X5259" s="181">
        <v>21766.930301388937</v>
      </c>
      <c r="Y5259" s="181">
        <v>21823.575998980177</v>
      </c>
    </row>
    <row r="5260" spans="1:25" x14ac:dyDescent="0.25">
      <c r="A5260" s="178" t="s">
        <v>4109</v>
      </c>
      <c r="B5260" s="178" t="s">
        <v>3622</v>
      </c>
      <c r="C5260" s="178" t="s">
        <v>218</v>
      </c>
      <c r="D5260" s="178" t="s">
        <v>4452</v>
      </c>
      <c r="E5260" s="181">
        <v>34262.30497875718</v>
      </c>
      <c r="F5260" s="181">
        <v>34757.724732128976</v>
      </c>
      <c r="G5260" s="181">
        <v>35217.618830597828</v>
      </c>
      <c r="H5260" s="181">
        <v>35657.991905629802</v>
      </c>
      <c r="I5260" s="181">
        <v>36080.751002488985</v>
      </c>
      <c r="J5260" s="182">
        <v>36486.496201765229</v>
      </c>
      <c r="K5260" s="181">
        <v>36875.315958040759</v>
      </c>
      <c r="L5260" s="181">
        <v>37247.424900531732</v>
      </c>
      <c r="M5260" s="181">
        <v>37602.713364062023</v>
      </c>
      <c r="N5260" s="181">
        <v>37941.064515611215</v>
      </c>
      <c r="O5260" s="181">
        <v>38262.205157311837</v>
      </c>
      <c r="P5260" s="181">
        <v>38567.625462621094</v>
      </c>
      <c r="Q5260" s="181">
        <v>38858.795206098257</v>
      </c>
      <c r="R5260" s="181">
        <v>39135.180351123068</v>
      </c>
      <c r="S5260" s="181">
        <v>39396.918929881438</v>
      </c>
      <c r="T5260" s="181">
        <v>39643.298242767785</v>
      </c>
      <c r="U5260" s="181">
        <v>39873.262577868445</v>
      </c>
      <c r="V5260" s="181">
        <v>40086.642543889437</v>
      </c>
      <c r="W5260" s="181">
        <v>40283.676766137185</v>
      </c>
      <c r="X5260" s="181">
        <v>40464.337640041878</v>
      </c>
      <c r="Y5260" s="181">
        <v>40626.433193868033</v>
      </c>
    </row>
    <row r="5261" spans="1:25" x14ac:dyDescent="0.25">
      <c r="A5261" s="178" t="s">
        <v>4109</v>
      </c>
      <c r="B5261" s="178" t="s">
        <v>3622</v>
      </c>
      <c r="C5261" s="178" t="s">
        <v>503</v>
      </c>
      <c r="D5261" s="178" t="s">
        <v>4453</v>
      </c>
      <c r="E5261" s="181">
        <v>3388.0439118192421</v>
      </c>
      <c r="F5261" s="181">
        <v>3439.1060523133742</v>
      </c>
      <c r="G5261" s="181">
        <v>3486.711327680041</v>
      </c>
      <c r="H5261" s="181">
        <v>3532.4389199336106</v>
      </c>
      <c r="I5261" s="181">
        <v>3576.4744157873338</v>
      </c>
      <c r="J5261" s="182">
        <v>3618.874223785017</v>
      </c>
      <c r="K5261" s="181">
        <v>3659.6441165686788</v>
      </c>
      <c r="L5261" s="181">
        <v>3698.8024139006302</v>
      </c>
      <c r="M5261" s="181">
        <v>3736.3352603090025</v>
      </c>
      <c r="N5261" s="181">
        <v>3772.2280578051709</v>
      </c>
      <c r="O5261" s="181">
        <v>3806.4506210811824</v>
      </c>
      <c r="P5261" s="181">
        <v>3839.1482274176255</v>
      </c>
      <c r="Q5261" s="181">
        <v>3870.4644763460542</v>
      </c>
      <c r="R5261" s="181">
        <v>3900.343610524847</v>
      </c>
      <c r="S5261" s="181">
        <v>3928.7967622015276</v>
      </c>
      <c r="T5261" s="181">
        <v>3955.7502045701895</v>
      </c>
      <c r="U5261" s="181">
        <v>3981.0957885165571</v>
      </c>
      <c r="V5261" s="181">
        <v>4004.8136543165815</v>
      </c>
      <c r="W5261" s="181">
        <v>4026.9246849240417</v>
      </c>
      <c r="X5261" s="181">
        <v>4047.4231877321845</v>
      </c>
      <c r="Y5261" s="181">
        <v>4066.0868397605732</v>
      </c>
    </row>
    <row r="5262" spans="1:25" x14ac:dyDescent="0.25">
      <c r="A5262" s="178" t="s">
        <v>4109</v>
      </c>
      <c r="B5262" s="178" t="s">
        <v>3622</v>
      </c>
      <c r="C5262" s="178" t="s">
        <v>464</v>
      </c>
      <c r="D5262" s="178" t="s">
        <v>4454</v>
      </c>
      <c r="E5262" s="181">
        <v>3200.1577836158367</v>
      </c>
      <c r="F5262" s="181">
        <v>3361.2931032346833</v>
      </c>
      <c r="G5262" s="181">
        <v>3526.2675725577938</v>
      </c>
      <c r="H5262" s="181">
        <v>3696.684500395203</v>
      </c>
      <c r="I5262" s="181">
        <v>3872.8555851723377</v>
      </c>
      <c r="J5262" s="182">
        <v>4054.9744691612436</v>
      </c>
      <c r="K5262" s="181">
        <v>4243.1847744180768</v>
      </c>
      <c r="L5262" s="181">
        <v>4437.6462260498056</v>
      </c>
      <c r="M5262" s="181">
        <v>4638.4815943839621</v>
      </c>
      <c r="N5262" s="181">
        <v>4845.8101469204203</v>
      </c>
      <c r="O5262" s="181">
        <v>5059.727281071876</v>
      </c>
      <c r="P5262" s="181">
        <v>5280.5631875552372</v>
      </c>
      <c r="Q5262" s="181">
        <v>5508.6718712082729</v>
      </c>
      <c r="R5262" s="181">
        <v>5744.1416621060571</v>
      </c>
      <c r="S5262" s="181">
        <v>5987.1520953253139</v>
      </c>
      <c r="T5262" s="181">
        <v>6237.7511032720095</v>
      </c>
      <c r="U5262" s="181">
        <v>6495.9139673933614</v>
      </c>
      <c r="V5262" s="181">
        <v>6761.739027613401</v>
      </c>
      <c r="W5262" s="181">
        <v>7035.3880030033615</v>
      </c>
      <c r="X5262" s="181">
        <v>7316.9757705721349</v>
      </c>
      <c r="Y5262" s="181">
        <v>7606.2063958011277</v>
      </c>
    </row>
    <row r="5263" spans="1:25" x14ac:dyDescent="0.25">
      <c r="A5263" s="178" t="s">
        <v>4109</v>
      </c>
      <c r="B5263" s="178" t="s">
        <v>3622</v>
      </c>
      <c r="C5263" s="178" t="s">
        <v>682</v>
      </c>
      <c r="D5263" s="178" t="s">
        <v>4455</v>
      </c>
      <c r="E5263" s="181">
        <v>1837.2216536214055</v>
      </c>
      <c r="F5263" s="181">
        <v>1922.3757028508039</v>
      </c>
      <c r="G5263" s="181">
        <v>2009.0413171383016</v>
      </c>
      <c r="H5263" s="181">
        <v>2098.1073838667216</v>
      </c>
      <c r="I5263" s="181">
        <v>2189.7188104800753</v>
      </c>
      <c r="J5263" s="182">
        <v>2283.9515718888651</v>
      </c>
      <c r="K5263" s="181">
        <v>2380.8521765119408</v>
      </c>
      <c r="L5263" s="181">
        <v>2480.4751756154842</v>
      </c>
      <c r="M5263" s="181">
        <v>2582.8534574701116</v>
      </c>
      <c r="N5263" s="181">
        <v>2688.0172067610015</v>
      </c>
      <c r="O5263" s="181">
        <v>2795.9826948610753</v>
      </c>
      <c r="P5263" s="181">
        <v>2906.8949304341359</v>
      </c>
      <c r="Q5263" s="181">
        <v>3020.9095030827411</v>
      </c>
      <c r="R5263" s="181">
        <v>3138.0342107388797</v>
      </c>
      <c r="S5263" s="181">
        <v>3258.3260725208297</v>
      </c>
      <c r="T5263" s="181">
        <v>3381.7695936332202</v>
      </c>
      <c r="U5263" s="181">
        <v>3508.3099756229362</v>
      </c>
      <c r="V5263" s="181">
        <v>3637.9591615229542</v>
      </c>
      <c r="W5263" s="181">
        <v>3770.762583783674</v>
      </c>
      <c r="X5263" s="181">
        <v>3906.7396723307315</v>
      </c>
      <c r="Y5263" s="181">
        <v>4045.690748648633</v>
      </c>
    </row>
    <row r="5264" spans="1:25" x14ac:dyDescent="0.25">
      <c r="A5264" s="178" t="s">
        <v>4109</v>
      </c>
      <c r="B5264" s="178" t="s">
        <v>3622</v>
      </c>
      <c r="C5264" s="178" t="s">
        <v>541</v>
      </c>
      <c r="D5264" s="178" t="s">
        <v>4456</v>
      </c>
      <c r="E5264" s="181">
        <v>2223.1499169581298</v>
      </c>
      <c r="F5264" s="181">
        <v>2264.1592829303704</v>
      </c>
      <c r="G5264" s="181">
        <v>2303.1333727210185</v>
      </c>
      <c r="H5264" s="181">
        <v>2341.0971961062696</v>
      </c>
      <c r="I5264" s="181">
        <v>2378.1628709615916</v>
      </c>
      <c r="J5264" s="182">
        <v>2414.3578967185022</v>
      </c>
      <c r="K5264" s="181">
        <v>2449.676309013254</v>
      </c>
      <c r="L5264" s="181">
        <v>2484.1205537378537</v>
      </c>
      <c r="M5264" s="181">
        <v>2517.6714917194481</v>
      </c>
      <c r="N5264" s="181">
        <v>2550.3092901173732</v>
      </c>
      <c r="O5264" s="181">
        <v>2582.0033430922845</v>
      </c>
      <c r="P5264" s="181">
        <v>2612.8421190211279</v>
      </c>
      <c r="Q5264" s="181">
        <v>2642.9141844165028</v>
      </c>
      <c r="R5264" s="181">
        <v>2672.1727630428304</v>
      </c>
      <c r="S5264" s="181">
        <v>2700.6164908489054</v>
      </c>
      <c r="T5264" s="181">
        <v>2728.1855184668643</v>
      </c>
      <c r="U5264" s="181">
        <v>2754.7954393627938</v>
      </c>
      <c r="V5264" s="181">
        <v>2780.4220829135552</v>
      </c>
      <c r="W5264" s="181">
        <v>2805.0694048405285</v>
      </c>
      <c r="X5264" s="181">
        <v>2828.7229087668802</v>
      </c>
      <c r="Y5264" s="181">
        <v>2851.2160686396119</v>
      </c>
    </row>
    <row r="5265" spans="1:25" x14ac:dyDescent="0.25">
      <c r="A5265" s="178" t="s">
        <v>4109</v>
      </c>
      <c r="B5265" s="178" t="s">
        <v>3622</v>
      </c>
      <c r="C5265" s="178" t="s">
        <v>543</v>
      </c>
      <c r="D5265" s="178" t="s">
        <v>2151</v>
      </c>
      <c r="E5265" s="181">
        <v>2037.2949901407069</v>
      </c>
      <c r="F5265" s="181">
        <v>2087.1376613324978</v>
      </c>
      <c r="G5265" s="181">
        <v>2135.6110466759746</v>
      </c>
      <c r="H5265" s="181">
        <v>2183.6421395796574</v>
      </c>
      <c r="I5265" s="181">
        <v>2231.3236461039273</v>
      </c>
      <c r="J5265" s="182">
        <v>2278.6707310011029</v>
      </c>
      <c r="K5265" s="181">
        <v>2325.6672580226036</v>
      </c>
      <c r="L5265" s="181">
        <v>2372.3048479507106</v>
      </c>
      <c r="M5265" s="181">
        <v>2418.5542980263572</v>
      </c>
      <c r="N5265" s="181">
        <v>2464.3851561169727</v>
      </c>
      <c r="O5265" s="181">
        <v>2509.7558956881326</v>
      </c>
      <c r="P5265" s="181">
        <v>2554.7405579563506</v>
      </c>
      <c r="Q5265" s="181">
        <v>2599.4151621718752</v>
      </c>
      <c r="R5265" s="181">
        <v>2643.7237380705201</v>
      </c>
      <c r="S5265" s="181">
        <v>2687.6542856046799</v>
      </c>
      <c r="T5265" s="181">
        <v>2731.1360829577648</v>
      </c>
      <c r="U5265" s="181">
        <v>2774.0721201784854</v>
      </c>
      <c r="V5265" s="181">
        <v>2816.4242371018936</v>
      </c>
      <c r="W5265" s="181">
        <v>2858.1821773991246</v>
      </c>
      <c r="X5265" s="181">
        <v>2899.3166841770844</v>
      </c>
      <c r="Y5265" s="181">
        <v>2939.6412204471162</v>
      </c>
    </row>
    <row r="5266" spans="1:25" x14ac:dyDescent="0.25">
      <c r="A5266" s="178" t="s">
        <v>4109</v>
      </c>
      <c r="B5266" s="178" t="s">
        <v>3622</v>
      </c>
      <c r="C5266" s="178" t="s">
        <v>240</v>
      </c>
      <c r="D5266" s="178" t="s">
        <v>241</v>
      </c>
      <c r="E5266" s="181">
        <v>30538.097237557788</v>
      </c>
      <c r="F5266" s="181">
        <v>30699.401223465073</v>
      </c>
      <c r="G5266" s="181">
        <v>30828.806127391843</v>
      </c>
      <c r="H5266" s="181">
        <v>30941.090334420016</v>
      </c>
      <c r="I5266" s="181">
        <v>31038.380787502734</v>
      </c>
      <c r="J5266" s="182">
        <v>31121.608481861611</v>
      </c>
      <c r="K5266" s="181">
        <v>31191.232410373748</v>
      </c>
      <c r="L5266" s="181">
        <v>31247.794577642366</v>
      </c>
      <c r="M5266" s="181">
        <v>31291.542099850147</v>
      </c>
      <c r="N5266" s="181">
        <v>31322.701086676971</v>
      </c>
      <c r="O5266" s="181">
        <v>31341.355448834642</v>
      </c>
      <c r="P5266" s="181">
        <v>31349.012976688336</v>
      </c>
      <c r="Q5266" s="181">
        <v>31347.112726121926</v>
      </c>
      <c r="R5266" s="181">
        <v>31335.440510048407</v>
      </c>
      <c r="S5266" s="181">
        <v>31314.317258643267</v>
      </c>
      <c r="T5266" s="181">
        <v>31283.378036781512</v>
      </c>
      <c r="U5266" s="181">
        <v>31241.994440791615</v>
      </c>
      <c r="V5266" s="181">
        <v>31190.240156112824</v>
      </c>
      <c r="W5266" s="181">
        <v>31128.49698292715</v>
      </c>
      <c r="X5266" s="181">
        <v>31056.927089819892</v>
      </c>
      <c r="Y5266" s="181">
        <v>30974.033494477375</v>
      </c>
    </row>
    <row r="5267" spans="1:25" x14ac:dyDescent="0.25">
      <c r="A5267" s="178" t="s">
        <v>4109</v>
      </c>
      <c r="B5267" s="178" t="s">
        <v>3623</v>
      </c>
      <c r="C5267" s="178" t="s">
        <v>218</v>
      </c>
      <c r="D5267" s="178" t="s">
        <v>4457</v>
      </c>
      <c r="E5267" s="181">
        <v>2734.9408499158426</v>
      </c>
      <c r="F5267" s="181">
        <v>2742.0436873941339</v>
      </c>
      <c r="G5267" s="181">
        <v>2746.5279752406473</v>
      </c>
      <c r="H5267" s="181">
        <v>2749.7825641547129</v>
      </c>
      <c r="I5267" s="181">
        <v>2752.0236736182619</v>
      </c>
      <c r="J5267" s="182">
        <v>2753.3434395888971</v>
      </c>
      <c r="K5267" s="181">
        <v>2753.7542470938979</v>
      </c>
      <c r="L5267" s="181">
        <v>2753.2255300314378</v>
      </c>
      <c r="M5267" s="181">
        <v>2751.6761539607319</v>
      </c>
      <c r="N5267" s="181">
        <v>2749.0279857674659</v>
      </c>
      <c r="O5267" s="181">
        <v>2745.2001624760983</v>
      </c>
      <c r="P5267" s="181">
        <v>2740.2088782369065</v>
      </c>
      <c r="Q5267" s="181">
        <v>2734.0459699065664</v>
      </c>
      <c r="R5267" s="181">
        <v>2726.5557439901654</v>
      </c>
      <c r="S5267" s="181">
        <v>2717.6520179436438</v>
      </c>
      <c r="T5267" s="181">
        <v>2707.2706829198396</v>
      </c>
      <c r="U5267" s="181">
        <v>2695.4523759658341</v>
      </c>
      <c r="V5267" s="181">
        <v>2682.2561259733757</v>
      </c>
      <c r="W5267" s="181">
        <v>2667.6611667346224</v>
      </c>
      <c r="X5267" s="181">
        <v>2651.6452011700735</v>
      </c>
      <c r="Y5267" s="181">
        <v>2634.1113667382824</v>
      </c>
    </row>
    <row r="5268" spans="1:25" x14ac:dyDescent="0.25">
      <c r="A5268" s="178" t="s">
        <v>4109</v>
      </c>
      <c r="B5268" s="178" t="s">
        <v>3623</v>
      </c>
      <c r="C5268" s="178" t="s">
        <v>506</v>
      </c>
      <c r="D5268" s="178" t="s">
        <v>4458</v>
      </c>
      <c r="E5268" s="181">
        <v>1345.1857217363847</v>
      </c>
      <c r="F5268" s="181">
        <v>1400.0228199700819</v>
      </c>
      <c r="G5268" s="181">
        <v>1455.6977326803785</v>
      </c>
      <c r="H5268" s="181">
        <v>1512.9060734781135</v>
      </c>
      <c r="I5268" s="181">
        <v>1571.7816413272137</v>
      </c>
      <c r="J5268" s="182">
        <v>1632.4010554789547</v>
      </c>
      <c r="K5268" s="181">
        <v>1694.7985901171264</v>
      </c>
      <c r="L5268" s="181">
        <v>1758.980949765355</v>
      </c>
      <c r="M5268" s="181">
        <v>1824.9169377888759</v>
      </c>
      <c r="N5268" s="181">
        <v>1892.5674949571098</v>
      </c>
      <c r="O5268" s="181">
        <v>1961.8810190785659</v>
      </c>
      <c r="P5268" s="181">
        <v>2032.8660010742522</v>
      </c>
      <c r="Q5268" s="181">
        <v>2105.5101033991405</v>
      </c>
      <c r="R5268" s="181">
        <v>2179.6779576310914</v>
      </c>
      <c r="S5268" s="181">
        <v>2255.2683839596921</v>
      </c>
      <c r="T5268" s="181">
        <v>2332.1823226671268</v>
      </c>
      <c r="U5268" s="181">
        <v>2410.3988737344944</v>
      </c>
      <c r="V5268" s="181">
        <v>2489.9116227278187</v>
      </c>
      <c r="W5268" s="181">
        <v>2570.6371958105638</v>
      </c>
      <c r="X5268" s="181">
        <v>2652.4790837874916</v>
      </c>
      <c r="Y5268" s="181">
        <v>2735.2505915281704</v>
      </c>
    </row>
    <row r="5269" spans="1:25" x14ac:dyDescent="0.25">
      <c r="A5269" s="178" t="s">
        <v>4109</v>
      </c>
      <c r="B5269" s="178" t="s">
        <v>3623</v>
      </c>
      <c r="C5269" s="178" t="s">
        <v>240</v>
      </c>
      <c r="D5269" s="178" t="s">
        <v>241</v>
      </c>
      <c r="E5269" s="181">
        <v>4246.2489047582267</v>
      </c>
      <c r="F5269" s="181">
        <v>4277.139443180843</v>
      </c>
      <c r="G5269" s="181">
        <v>4304.1222300848049</v>
      </c>
      <c r="H5269" s="181">
        <v>4329.3276253888998</v>
      </c>
      <c r="I5269" s="181">
        <v>4353.0714333700244</v>
      </c>
      <c r="J5269" s="182">
        <v>4375.4784055839709</v>
      </c>
      <c r="K5269" s="181">
        <v>4396.548493271488</v>
      </c>
      <c r="L5269" s="181">
        <v>4416.2129347348346</v>
      </c>
      <c r="M5269" s="181">
        <v>4434.3203758928166</v>
      </c>
      <c r="N5269" s="181">
        <v>4450.7216873073621</v>
      </c>
      <c r="O5269" s="181">
        <v>4465.2607253795059</v>
      </c>
      <c r="P5269" s="181">
        <v>4477.9372673799471</v>
      </c>
      <c r="Q5269" s="181">
        <v>4488.7113448088376</v>
      </c>
      <c r="R5269" s="181">
        <v>4497.2991473585143</v>
      </c>
      <c r="S5269" s="181">
        <v>4503.5270089588139</v>
      </c>
      <c r="T5269" s="181">
        <v>4507.255060161433</v>
      </c>
      <c r="U5269" s="181">
        <v>4508.516332780624</v>
      </c>
      <c r="V5269" s="181">
        <v>4507.3757084008676</v>
      </c>
      <c r="W5269" s="181">
        <v>4503.7648843624547</v>
      </c>
      <c r="X5269" s="181">
        <v>4497.6119987942075</v>
      </c>
      <c r="Y5269" s="181">
        <v>4488.7171037729913</v>
      </c>
    </row>
    <row r="5270" spans="1:25" x14ac:dyDescent="0.25">
      <c r="A5270" s="178" t="s">
        <v>4109</v>
      </c>
      <c r="B5270" s="178" t="s">
        <v>3624</v>
      </c>
      <c r="C5270" s="178" t="s">
        <v>475</v>
      </c>
      <c r="D5270" s="178" t="s">
        <v>4459</v>
      </c>
      <c r="E5270" s="181">
        <v>2499.0814760362869</v>
      </c>
      <c r="F5270" s="181">
        <v>2531.489389552924</v>
      </c>
      <c r="G5270" s="181">
        <v>2560.5791357357584</v>
      </c>
      <c r="H5270" s="181">
        <v>2587.8618453054078</v>
      </c>
      <c r="I5270" s="181">
        <v>2613.7961770355632</v>
      </c>
      <c r="J5270" s="182">
        <v>2638.689716297441</v>
      </c>
      <c r="K5270" s="181">
        <v>2662.758498121827</v>
      </c>
      <c r="L5270" s="181">
        <v>2686.1697431049915</v>
      </c>
      <c r="M5270" s="181">
        <v>2709.0161151793877</v>
      </c>
      <c r="N5270" s="181">
        <v>2731.3490331114645</v>
      </c>
      <c r="O5270" s="181">
        <v>2753.1869313146076</v>
      </c>
      <c r="P5270" s="181">
        <v>2774.6439797500711</v>
      </c>
      <c r="Q5270" s="181">
        <v>2795.7946458772635</v>
      </c>
      <c r="R5270" s="181">
        <v>2816.5300394881237</v>
      </c>
      <c r="S5270" s="181">
        <v>2836.7648349690835</v>
      </c>
      <c r="T5270" s="181">
        <v>2856.526759479932</v>
      </c>
      <c r="U5270" s="181">
        <v>2875.8252601768077</v>
      </c>
      <c r="V5270" s="181">
        <v>2894.5725921280159</v>
      </c>
      <c r="W5270" s="181">
        <v>2912.7047070834224</v>
      </c>
      <c r="X5270" s="181">
        <v>2930.1389802885396</v>
      </c>
      <c r="Y5270" s="181">
        <v>2946.8163281242719</v>
      </c>
    </row>
    <row r="5271" spans="1:25" x14ac:dyDescent="0.25">
      <c r="A5271" s="178" t="s">
        <v>4109</v>
      </c>
      <c r="B5271" s="178" t="s">
        <v>3624</v>
      </c>
      <c r="C5271" s="178" t="s">
        <v>240</v>
      </c>
      <c r="D5271" s="178" t="s">
        <v>241</v>
      </c>
      <c r="E5271" s="181">
        <v>3184.1500396212541</v>
      </c>
      <c r="F5271" s="181">
        <v>3216.6131791917746</v>
      </c>
      <c r="G5271" s="181">
        <v>3244.8084751212955</v>
      </c>
      <c r="H5271" s="181">
        <v>3270.6846009187661</v>
      </c>
      <c r="I5271" s="181">
        <v>3294.8423101492717</v>
      </c>
      <c r="J5271" s="182">
        <v>3317.6857673237305</v>
      </c>
      <c r="K5271" s="181">
        <v>3339.4998872751357</v>
      </c>
      <c r="L5271" s="181">
        <v>3360.5054187285009</v>
      </c>
      <c r="M5271" s="181">
        <v>3380.8276992863794</v>
      </c>
      <c r="N5271" s="181">
        <v>3400.5393475998048</v>
      </c>
      <c r="O5271" s="181">
        <v>3419.6711863550781</v>
      </c>
      <c r="P5271" s="181">
        <v>3438.3722593533703</v>
      </c>
      <c r="Q5271" s="181">
        <v>3456.7410453198177</v>
      </c>
      <c r="R5271" s="181">
        <v>3474.6488512255546</v>
      </c>
      <c r="S5271" s="181">
        <v>3491.9970362072481</v>
      </c>
      <c r="T5271" s="181">
        <v>3508.8265615479054</v>
      </c>
      <c r="U5271" s="181">
        <v>3525.1555051081505</v>
      </c>
      <c r="V5271" s="181">
        <v>3540.8827765480069</v>
      </c>
      <c r="W5271" s="181">
        <v>3555.9368988786709</v>
      </c>
      <c r="X5271" s="181">
        <v>3570.2241677385337</v>
      </c>
      <c r="Y5271" s="181">
        <v>3583.6800520395745</v>
      </c>
    </row>
    <row r="5272" spans="1:25" x14ac:dyDescent="0.25">
      <c r="A5272" s="178" t="s">
        <v>4109</v>
      </c>
      <c r="B5272" s="178" t="s">
        <v>3625</v>
      </c>
      <c r="C5272" s="178" t="s">
        <v>218</v>
      </c>
      <c r="D5272" s="178" t="s">
        <v>657</v>
      </c>
      <c r="E5272" s="181">
        <v>10911.320853252004</v>
      </c>
      <c r="F5272" s="181">
        <v>10893.564749272613</v>
      </c>
      <c r="G5272" s="181">
        <v>10863.109668240557</v>
      </c>
      <c r="H5272" s="181">
        <v>10823.71284082419</v>
      </c>
      <c r="I5272" s="181">
        <v>10775.062083270694</v>
      </c>
      <c r="J5272" s="182">
        <v>10716.6685750204</v>
      </c>
      <c r="K5272" s="181">
        <v>10648.139163328822</v>
      </c>
      <c r="L5272" s="181">
        <v>10569.277125255783</v>
      </c>
      <c r="M5272" s="181">
        <v>10479.926962047619</v>
      </c>
      <c r="N5272" s="181">
        <v>10380.030351731895</v>
      </c>
      <c r="O5272" s="181">
        <v>10269.571182350579</v>
      </c>
      <c r="P5272" s="181">
        <v>10149.099433212932</v>
      </c>
      <c r="Q5272" s="181">
        <v>10019.178468127913</v>
      </c>
      <c r="R5272" s="181">
        <v>9879.9353688703795</v>
      </c>
      <c r="S5272" s="181">
        <v>9731.8580602464426</v>
      </c>
      <c r="T5272" s="181">
        <v>9575.7316888179485</v>
      </c>
      <c r="U5272" s="181">
        <v>9412.1270199519058</v>
      </c>
      <c r="V5272" s="181">
        <v>9241.4195854190384</v>
      </c>
      <c r="W5272" s="181">
        <v>9064.1584190041413</v>
      </c>
      <c r="X5272" s="181">
        <v>8880.9681027547431</v>
      </c>
      <c r="Y5272" s="181">
        <v>8692.3797551141743</v>
      </c>
    </row>
    <row r="5273" spans="1:25" x14ac:dyDescent="0.25">
      <c r="A5273" s="178" t="s">
        <v>4109</v>
      </c>
      <c r="B5273" s="178" t="s">
        <v>3625</v>
      </c>
      <c r="C5273" s="178" t="s">
        <v>240</v>
      </c>
      <c r="D5273" s="178" t="s">
        <v>241</v>
      </c>
      <c r="E5273" s="181">
        <v>4774.6550620066719</v>
      </c>
      <c r="F5273" s="181">
        <v>4992.7649848005003</v>
      </c>
      <c r="G5273" s="181">
        <v>5216.2651575152822</v>
      </c>
      <c r="H5273" s="181">
        <v>5446.8113484948963</v>
      </c>
      <c r="I5273" s="181">
        <v>5684.2189158459587</v>
      </c>
      <c r="J5273" s="182">
        <v>5928.1374555877537</v>
      </c>
      <c r="K5273" s="181">
        <v>6178.1756293589733</v>
      </c>
      <c r="L5273" s="181">
        <v>6433.9632296698492</v>
      </c>
      <c r="M5273" s="181">
        <v>6695.0687713080288</v>
      </c>
      <c r="N5273" s="181">
        <v>6961.0326389230495</v>
      </c>
      <c r="O5273" s="181">
        <v>7231.3333534478052</v>
      </c>
      <c r="P5273" s="181">
        <v>7505.7718250661292</v>
      </c>
      <c r="Q5273" s="181">
        <v>7784.1368645346638</v>
      </c>
      <c r="R5273" s="181">
        <v>8065.8406539491043</v>
      </c>
      <c r="S5273" s="181">
        <v>8350.5123039602622</v>
      </c>
      <c r="T5273" s="181">
        <v>8638.0104829559732</v>
      </c>
      <c r="U5273" s="181">
        <v>8928.0059664309592</v>
      </c>
      <c r="V5273" s="181">
        <v>9219.9548190321257</v>
      </c>
      <c r="W5273" s="181">
        <v>9513.4366660968317</v>
      </c>
      <c r="X5273" s="181">
        <v>9808.0908361868114</v>
      </c>
      <c r="Y5273" s="181">
        <v>10103.443952191647</v>
      </c>
    </row>
    <row r="5274" spans="1:25" x14ac:dyDescent="0.25">
      <c r="A5274" s="178" t="s">
        <v>4109</v>
      </c>
      <c r="B5274" s="178" t="s">
        <v>3626</v>
      </c>
      <c r="C5274" s="178" t="s">
        <v>797</v>
      </c>
      <c r="D5274" s="178" t="s">
        <v>4460</v>
      </c>
      <c r="E5274" s="181">
        <v>4272.2802305766154</v>
      </c>
      <c r="F5274" s="181">
        <v>4316.8468069881574</v>
      </c>
      <c r="G5274" s="181">
        <v>4365.7484071890585</v>
      </c>
      <c r="H5274" s="181">
        <v>4419.3874978067988</v>
      </c>
      <c r="I5274" s="181">
        <v>4476.7228177796424</v>
      </c>
      <c r="J5274" s="182">
        <v>4536.8933488563416</v>
      </c>
      <c r="K5274" s="181">
        <v>4599.177020251519</v>
      </c>
      <c r="L5274" s="181">
        <v>4663.0655131443082</v>
      </c>
      <c r="M5274" s="181">
        <v>4728.130202037064</v>
      </c>
      <c r="N5274" s="181">
        <v>4794.0751637001813</v>
      </c>
      <c r="O5274" s="181">
        <v>4860.6626235362719</v>
      </c>
      <c r="P5274" s="181">
        <v>4927.928079555687</v>
      </c>
      <c r="Q5274" s="181">
        <v>4995.9363070617001</v>
      </c>
      <c r="R5274" s="181">
        <v>5064.5317131770626</v>
      </c>
      <c r="S5274" s="181">
        <v>5133.7189846672072</v>
      </c>
      <c r="T5274" s="181">
        <v>5203.6081415414865</v>
      </c>
      <c r="U5274" s="181">
        <v>5273.7757032758782</v>
      </c>
      <c r="V5274" s="181">
        <v>5343.7111056154745</v>
      </c>
      <c r="W5274" s="181">
        <v>5413.4349172636339</v>
      </c>
      <c r="X5274" s="181">
        <v>5482.9685301474001</v>
      </c>
      <c r="Y5274" s="181">
        <v>5552.2125675128718</v>
      </c>
    </row>
    <row r="5275" spans="1:25" x14ac:dyDescent="0.25">
      <c r="A5275" s="178" t="s">
        <v>4109</v>
      </c>
      <c r="B5275" s="178" t="s">
        <v>3626</v>
      </c>
      <c r="C5275" s="178" t="s">
        <v>240</v>
      </c>
      <c r="D5275" s="178" t="s">
        <v>241</v>
      </c>
      <c r="E5275" s="181">
        <v>15457.960473141191</v>
      </c>
      <c r="F5275" s="181">
        <v>15494.679482367348</v>
      </c>
      <c r="G5275" s="181">
        <v>15545.770363950967</v>
      </c>
      <c r="H5275" s="181">
        <v>15612.309024274777</v>
      </c>
      <c r="I5275" s="181">
        <v>15690.274668991085</v>
      </c>
      <c r="J5275" s="182">
        <v>15776.396536715263</v>
      </c>
      <c r="K5275" s="181">
        <v>15867.983324739509</v>
      </c>
      <c r="L5275" s="181">
        <v>15963.157694622587</v>
      </c>
      <c r="M5275" s="181">
        <v>16060.370149112967</v>
      </c>
      <c r="N5275" s="181">
        <v>16158.565595900394</v>
      </c>
      <c r="O5275" s="181">
        <v>16256.915431922533</v>
      </c>
      <c r="P5275" s="181">
        <v>16355.523157839998</v>
      </c>
      <c r="Q5275" s="181">
        <v>16454.585402685298</v>
      </c>
      <c r="R5275" s="181">
        <v>16553.5723742952</v>
      </c>
      <c r="S5275" s="181">
        <v>16652.49006330633</v>
      </c>
      <c r="T5275" s="181">
        <v>16751.683274863608</v>
      </c>
      <c r="U5275" s="181">
        <v>16849.781792378904</v>
      </c>
      <c r="V5275" s="181">
        <v>16945.180197180205</v>
      </c>
      <c r="W5275" s="181">
        <v>17037.992803448808</v>
      </c>
      <c r="X5275" s="181">
        <v>17128.333453386022</v>
      </c>
      <c r="Y5275" s="181">
        <v>17215.938479858287</v>
      </c>
    </row>
    <row r="5276" spans="1:25" x14ac:dyDescent="0.25">
      <c r="A5276" s="178" t="s">
        <v>4109</v>
      </c>
      <c r="B5276" s="178" t="s">
        <v>3627</v>
      </c>
      <c r="C5276" s="178" t="s">
        <v>972</v>
      </c>
      <c r="D5276" s="178" t="s">
        <v>1686</v>
      </c>
      <c r="E5276" s="181">
        <v>1648.5007083341823</v>
      </c>
      <c r="F5276" s="181">
        <v>1705.5015747724517</v>
      </c>
      <c r="G5276" s="181">
        <v>1766.2942418758171</v>
      </c>
      <c r="H5276" s="181">
        <v>1831.2221794116924</v>
      </c>
      <c r="I5276" s="181">
        <v>1900.0016459230255</v>
      </c>
      <c r="J5276" s="182">
        <v>1972.3931850274239</v>
      </c>
      <c r="K5276" s="181">
        <v>2048.1665882976722</v>
      </c>
      <c r="L5276" s="181">
        <v>2127.148703435791</v>
      </c>
      <c r="M5276" s="181">
        <v>2209.1711738923291</v>
      </c>
      <c r="N5276" s="181">
        <v>2294.1088012986934</v>
      </c>
      <c r="O5276" s="181">
        <v>2381.8467998654264</v>
      </c>
      <c r="P5276" s="181">
        <v>2472.3841915973362</v>
      </c>
      <c r="Q5276" s="181">
        <v>2565.7184192960517</v>
      </c>
      <c r="R5276" s="181">
        <v>2661.7253826899569</v>
      </c>
      <c r="S5276" s="181">
        <v>2760.383244365436</v>
      </c>
      <c r="T5276" s="181">
        <v>2861.8136101824675</v>
      </c>
      <c r="U5276" s="181">
        <v>2965.846567088166</v>
      </c>
      <c r="V5276" s="181">
        <v>3072.1606399289935</v>
      </c>
      <c r="W5276" s="181">
        <v>3180.7159529533042</v>
      </c>
      <c r="X5276" s="181">
        <v>3291.5004753401677</v>
      </c>
      <c r="Y5276" s="181">
        <v>3404.5269054711016</v>
      </c>
    </row>
    <row r="5277" spans="1:25" x14ac:dyDescent="0.25">
      <c r="A5277" s="178" t="s">
        <v>4109</v>
      </c>
      <c r="B5277" s="178" t="s">
        <v>3627</v>
      </c>
      <c r="C5277" s="178" t="s">
        <v>240</v>
      </c>
      <c r="D5277" s="178" t="s">
        <v>241</v>
      </c>
      <c r="E5277" s="181">
        <v>11086.218080461937</v>
      </c>
      <c r="F5277" s="181">
        <v>11065.300730647221</v>
      </c>
      <c r="G5277" s="181">
        <v>11056.183484813555</v>
      </c>
      <c r="H5277" s="181">
        <v>11059.329407274956</v>
      </c>
      <c r="I5277" s="181">
        <v>11071.386130509318</v>
      </c>
      <c r="J5277" s="182">
        <v>11089.620729509345</v>
      </c>
      <c r="K5277" s="181">
        <v>11111.656018927883</v>
      </c>
      <c r="L5277" s="181">
        <v>11135.687290287095</v>
      </c>
      <c r="M5277" s="181">
        <v>11160.143594947334</v>
      </c>
      <c r="N5277" s="181">
        <v>11183.853411281874</v>
      </c>
      <c r="O5277" s="181">
        <v>11205.838191971712</v>
      </c>
      <c r="P5277" s="181">
        <v>11225.761361502764</v>
      </c>
      <c r="Q5277" s="181">
        <v>11243.322100648564</v>
      </c>
      <c r="R5277" s="181">
        <v>11257.745877540963</v>
      </c>
      <c r="S5277" s="181">
        <v>11268.784364584983</v>
      </c>
      <c r="T5277" s="181">
        <v>11276.795779318405</v>
      </c>
      <c r="U5277" s="181">
        <v>11280.988809274437</v>
      </c>
      <c r="V5277" s="181">
        <v>11280.132505605037</v>
      </c>
      <c r="W5277" s="181">
        <v>11274.177720075149</v>
      </c>
      <c r="X5277" s="181">
        <v>11263.199645358642</v>
      </c>
      <c r="Y5277" s="181">
        <v>11247.36812599461</v>
      </c>
    </row>
    <row r="5278" spans="1:25" x14ac:dyDescent="0.25">
      <c r="A5278" s="178" t="s">
        <v>4109</v>
      </c>
      <c r="B5278" s="178" t="s">
        <v>3628</v>
      </c>
      <c r="C5278" s="178" t="s">
        <v>218</v>
      </c>
      <c r="D5278" s="178" t="s">
        <v>4461</v>
      </c>
      <c r="E5278" s="181">
        <v>15815.8115964395</v>
      </c>
      <c r="F5278" s="181">
        <v>16026.730380468298</v>
      </c>
      <c r="G5278" s="181">
        <v>16223.908926307855</v>
      </c>
      <c r="H5278" s="181">
        <v>16414.313940734708</v>
      </c>
      <c r="I5278" s="181">
        <v>16598.898712213351</v>
      </c>
      <c r="J5278" s="182">
        <v>16778.0028826122</v>
      </c>
      <c r="K5278" s="181">
        <v>16951.779596361863</v>
      </c>
      <c r="L5278" s="181">
        <v>17120.363626151462</v>
      </c>
      <c r="M5278" s="181">
        <v>17283.703942585973</v>
      </c>
      <c r="N5278" s="181">
        <v>17441.635906301599</v>
      </c>
      <c r="O5278" s="181">
        <v>17593.840138487201</v>
      </c>
      <c r="P5278" s="181">
        <v>17740.840908923026</v>
      </c>
      <c r="Q5278" s="181">
        <v>17883.117437835372</v>
      </c>
      <c r="R5278" s="181">
        <v>18020.177906908211</v>
      </c>
      <c r="S5278" s="181">
        <v>18151.765866750808</v>
      </c>
      <c r="T5278" s="181">
        <v>18277.665868266235</v>
      </c>
      <c r="U5278" s="181">
        <v>18398.311533222488</v>
      </c>
      <c r="V5278" s="181">
        <v>18514.174005756813</v>
      </c>
      <c r="W5278" s="181">
        <v>18625.189010864175</v>
      </c>
      <c r="X5278" s="181">
        <v>18731.178619253169</v>
      </c>
      <c r="Y5278" s="181">
        <v>18831.438964859837</v>
      </c>
    </row>
    <row r="5279" spans="1:25" x14ac:dyDescent="0.25">
      <c r="A5279" s="178" t="s">
        <v>4109</v>
      </c>
      <c r="B5279" s="178" t="s">
        <v>3628</v>
      </c>
      <c r="C5279" s="178" t="s">
        <v>240</v>
      </c>
      <c r="D5279" s="178" t="s">
        <v>241</v>
      </c>
      <c r="E5279" s="181">
        <v>99.406717319848084</v>
      </c>
      <c r="F5279" s="181">
        <v>100.68781776004442</v>
      </c>
      <c r="G5279" s="181">
        <v>101.88148001092451</v>
      </c>
      <c r="H5279" s="181">
        <v>103.03154895761514</v>
      </c>
      <c r="I5279" s="181">
        <v>104.14406284991961</v>
      </c>
      <c r="J5279" s="182">
        <v>105.22120088899146</v>
      </c>
      <c r="K5279" s="181">
        <v>106.26396938352578</v>
      </c>
      <c r="L5279" s="181">
        <v>107.27325778774386</v>
      </c>
      <c r="M5279" s="181">
        <v>108.24879033257555</v>
      </c>
      <c r="N5279" s="181">
        <v>109.18958054554999</v>
      </c>
      <c r="O5279" s="181">
        <v>110.09367545584719</v>
      </c>
      <c r="P5279" s="181">
        <v>110.96440239572118</v>
      </c>
      <c r="Q5279" s="181">
        <v>111.80480120111625</v>
      </c>
      <c r="R5279" s="181">
        <v>112.61183814367796</v>
      </c>
      <c r="S5279" s="181">
        <v>113.38395511941519</v>
      </c>
      <c r="T5279" s="181">
        <v>114.11985281420017</v>
      </c>
      <c r="U5279" s="181">
        <v>114.82228505048117</v>
      </c>
      <c r="V5279" s="181">
        <v>115.49423488811803</v>
      </c>
      <c r="W5279" s="181">
        <v>116.13534159722263</v>
      </c>
      <c r="X5279" s="181">
        <v>116.74453675678629</v>
      </c>
      <c r="Y5279" s="181">
        <v>117.31747735383672</v>
      </c>
    </row>
    <row r="5280" spans="1:25" x14ac:dyDescent="0.25">
      <c r="A5280" s="178" t="s">
        <v>4109</v>
      </c>
      <c r="B5280" s="178" t="s">
        <v>3629</v>
      </c>
      <c r="C5280" s="178" t="s">
        <v>218</v>
      </c>
      <c r="D5280" s="178" t="s">
        <v>4462</v>
      </c>
      <c r="E5280" s="181">
        <v>4325.2132139064088</v>
      </c>
      <c r="F5280" s="181">
        <v>4374.4551586376747</v>
      </c>
      <c r="G5280" s="181">
        <v>4418.5694594388015</v>
      </c>
      <c r="H5280" s="181">
        <v>4459.7678174018838</v>
      </c>
      <c r="I5280" s="181">
        <v>4498.5048439044813</v>
      </c>
      <c r="J5280" s="182">
        <v>4535.0709335051806</v>
      </c>
      <c r="K5280" s="181">
        <v>4569.6653292150404</v>
      </c>
      <c r="L5280" s="181">
        <v>4602.4394123758875</v>
      </c>
      <c r="M5280" s="181">
        <v>4633.4549094130289</v>
      </c>
      <c r="N5280" s="181">
        <v>4662.7501414835988</v>
      </c>
      <c r="O5280" s="181">
        <v>4690.3532160040559</v>
      </c>
      <c r="P5280" s="181">
        <v>4716.4672659394482</v>
      </c>
      <c r="Q5280" s="181">
        <v>4741.2350105593277</v>
      </c>
      <c r="R5280" s="181">
        <v>4764.5306710260829</v>
      </c>
      <c r="S5280" s="181">
        <v>4786.3298394915355</v>
      </c>
      <c r="T5280" s="181">
        <v>4806.8543559707186</v>
      </c>
      <c r="U5280" s="181">
        <v>4826.3498134834144</v>
      </c>
      <c r="V5280" s="181">
        <v>4844.8316318597244</v>
      </c>
      <c r="W5280" s="181">
        <v>4862.2669956273603</v>
      </c>
      <c r="X5280" s="181">
        <v>4878.6300367742397</v>
      </c>
      <c r="Y5280" s="181">
        <v>4893.9686475465178</v>
      </c>
    </row>
    <row r="5281" spans="1:25" x14ac:dyDescent="0.25">
      <c r="A5281" s="178" t="s">
        <v>4109</v>
      </c>
      <c r="B5281" s="178" t="s">
        <v>3629</v>
      </c>
      <c r="C5281" s="178" t="s">
        <v>240</v>
      </c>
      <c r="D5281" s="178" t="s">
        <v>241</v>
      </c>
      <c r="E5281" s="181">
        <v>337.62212851168169</v>
      </c>
      <c r="F5281" s="181">
        <v>342.96118242452991</v>
      </c>
      <c r="G5281" s="181">
        <v>347.93674926335905</v>
      </c>
      <c r="H5281" s="181">
        <v>352.71869641681775</v>
      </c>
      <c r="I5281" s="181">
        <v>357.34033510104865</v>
      </c>
      <c r="J5281" s="182">
        <v>361.8224820870783</v>
      </c>
      <c r="K5281" s="181">
        <v>366.17903448533667</v>
      </c>
      <c r="L5281" s="181">
        <v>370.4202982253741</v>
      </c>
      <c r="M5281" s="181">
        <v>374.54952824232851</v>
      </c>
      <c r="N5281" s="181">
        <v>378.56815080803682</v>
      </c>
      <c r="O5281" s="181">
        <v>382.47679847280494</v>
      </c>
      <c r="P5281" s="181">
        <v>386.29046387319733</v>
      </c>
      <c r="Q5281" s="181">
        <v>390.01944642066582</v>
      </c>
      <c r="R5281" s="181">
        <v>393.65205435044788</v>
      </c>
      <c r="S5281" s="181">
        <v>397.18481407478612</v>
      </c>
      <c r="T5281" s="181">
        <v>400.63472727128061</v>
      </c>
      <c r="U5281" s="181">
        <v>404.0210943824988</v>
      </c>
      <c r="V5281" s="181">
        <v>407.34421196661049</v>
      </c>
      <c r="W5281" s="181">
        <v>410.60031680872203</v>
      </c>
      <c r="X5281" s="181">
        <v>413.78617730105736</v>
      </c>
      <c r="Y5281" s="181">
        <v>416.90479735846651</v>
      </c>
    </row>
    <row r="5282" spans="1:25" x14ac:dyDescent="0.25">
      <c r="A5282" s="178" t="s">
        <v>4109</v>
      </c>
      <c r="B5282" s="178" t="s">
        <v>3630</v>
      </c>
      <c r="C5282" s="178" t="s">
        <v>565</v>
      </c>
      <c r="D5282" s="178" t="s">
        <v>566</v>
      </c>
      <c r="E5282" s="181">
        <v>2672.5048871609642</v>
      </c>
      <c r="F5282" s="181">
        <v>2675.3473508417319</v>
      </c>
      <c r="G5282" s="181">
        <v>2680.4023450848908</v>
      </c>
      <c r="H5282" s="181">
        <v>2688.012713614999</v>
      </c>
      <c r="I5282" s="181">
        <v>2697.6704819441202</v>
      </c>
      <c r="J5282" s="182">
        <v>2708.9531034832025</v>
      </c>
      <c r="K5282" s="181">
        <v>2721.4695403392202</v>
      </c>
      <c r="L5282" s="181">
        <v>2734.8853458509029</v>
      </c>
      <c r="M5282" s="181">
        <v>2748.8775274584132</v>
      </c>
      <c r="N5282" s="181">
        <v>2763.2276883813088</v>
      </c>
      <c r="O5282" s="181">
        <v>2777.7568746496604</v>
      </c>
      <c r="P5282" s="181">
        <v>2792.4010272603482</v>
      </c>
      <c r="Q5282" s="181">
        <v>2807.0932003895177</v>
      </c>
      <c r="R5282" s="181">
        <v>2821.6481206831413</v>
      </c>
      <c r="S5282" s="181">
        <v>2836.0089541018328</v>
      </c>
      <c r="T5282" s="181">
        <v>2850.2405677765892</v>
      </c>
      <c r="U5282" s="181">
        <v>2864.2223696317069</v>
      </c>
      <c r="V5282" s="181">
        <v>2877.7567656742631</v>
      </c>
      <c r="W5282" s="181">
        <v>2890.8307966016382</v>
      </c>
      <c r="X5282" s="181">
        <v>2903.447441555626</v>
      </c>
      <c r="Y5282" s="181">
        <v>2915.5950707323727</v>
      </c>
    </row>
    <row r="5283" spans="1:25" x14ac:dyDescent="0.25">
      <c r="A5283" s="178" t="s">
        <v>4109</v>
      </c>
      <c r="B5283" s="178" t="s">
        <v>3631</v>
      </c>
      <c r="C5283" s="178" t="s">
        <v>218</v>
      </c>
      <c r="D5283" s="178" t="s">
        <v>4463</v>
      </c>
      <c r="E5283" s="181">
        <v>2904.6474176930269</v>
      </c>
      <c r="F5283" s="181">
        <v>2887.4666534154562</v>
      </c>
      <c r="G5283" s="181">
        <v>2868.3810752605868</v>
      </c>
      <c r="H5283" s="181">
        <v>2849.1181463661333</v>
      </c>
      <c r="I5283" s="181">
        <v>2830.0927493878144</v>
      </c>
      <c r="J5283" s="182">
        <v>2811.5657437800937</v>
      </c>
      <c r="K5283" s="181">
        <v>2793.6256830775951</v>
      </c>
      <c r="L5283" s="181">
        <v>2776.3095820104199</v>
      </c>
      <c r="M5283" s="181">
        <v>2759.5669735664023</v>
      </c>
      <c r="N5283" s="181">
        <v>2743.379134701448</v>
      </c>
      <c r="O5283" s="181">
        <v>2727.660439121988</v>
      </c>
      <c r="P5283" s="181">
        <v>2712.3996496962604</v>
      </c>
      <c r="Q5283" s="181">
        <v>2697.5406649515107</v>
      </c>
      <c r="R5283" s="181">
        <v>2682.8653853227174</v>
      </c>
      <c r="S5283" s="181">
        <v>2668.2302773858019</v>
      </c>
      <c r="T5283" s="181">
        <v>2653.535989899467</v>
      </c>
      <c r="U5283" s="181">
        <v>2638.4001773962691</v>
      </c>
      <c r="V5283" s="181">
        <v>2622.4401442376934</v>
      </c>
      <c r="W5283" s="181">
        <v>2605.6038420491323</v>
      </c>
      <c r="X5283" s="181">
        <v>2587.8394729151278</v>
      </c>
      <c r="Y5283" s="181">
        <v>2569.0543010231327</v>
      </c>
    </row>
    <row r="5284" spans="1:25" x14ac:dyDescent="0.25">
      <c r="A5284" s="178" t="s">
        <v>4109</v>
      </c>
      <c r="B5284" s="178" t="s">
        <v>3631</v>
      </c>
      <c r="C5284" s="178" t="s">
        <v>560</v>
      </c>
      <c r="D5284" s="178" t="s">
        <v>4464</v>
      </c>
      <c r="E5284" s="181">
        <v>3108.4289642746312</v>
      </c>
      <c r="F5284" s="181">
        <v>3180.6252142646249</v>
      </c>
      <c r="G5284" s="181">
        <v>3252.2233565391516</v>
      </c>
      <c r="H5284" s="181">
        <v>3325.0790196846506</v>
      </c>
      <c r="I5284" s="181">
        <v>3399.6967215132181</v>
      </c>
      <c r="J5284" s="182">
        <v>3476.4480732933603</v>
      </c>
      <c r="K5284" s="181">
        <v>3555.5248163475489</v>
      </c>
      <c r="L5284" s="181">
        <v>3637.0677195461221</v>
      </c>
      <c r="M5284" s="181">
        <v>3721.1093275918088</v>
      </c>
      <c r="N5284" s="181">
        <v>3807.7227462628857</v>
      </c>
      <c r="O5284" s="181">
        <v>3896.8867794870557</v>
      </c>
      <c r="P5284" s="181">
        <v>3988.6796599918894</v>
      </c>
      <c r="Q5284" s="181">
        <v>4083.1137139119128</v>
      </c>
      <c r="R5284" s="181">
        <v>4179.942935690211</v>
      </c>
      <c r="S5284" s="181">
        <v>4279.0048084202399</v>
      </c>
      <c r="T5284" s="181">
        <v>4380.1849109260938</v>
      </c>
      <c r="U5284" s="181">
        <v>4482.8698038189204</v>
      </c>
      <c r="V5284" s="181">
        <v>4586.3694787060167</v>
      </c>
      <c r="W5284" s="181">
        <v>4690.5075139469036</v>
      </c>
      <c r="X5284" s="181">
        <v>4795.0901765484132</v>
      </c>
      <c r="Y5284" s="181">
        <v>4899.8267653256744</v>
      </c>
    </row>
    <row r="5285" spans="1:25" x14ac:dyDescent="0.25">
      <c r="A5285" s="178" t="s">
        <v>4109</v>
      </c>
      <c r="B5285" s="178" t="s">
        <v>3631</v>
      </c>
      <c r="C5285" s="178" t="s">
        <v>508</v>
      </c>
      <c r="D5285" s="178" t="s">
        <v>4465</v>
      </c>
      <c r="E5285" s="181">
        <v>3242.2556515819547</v>
      </c>
      <c r="F5285" s="181">
        <v>3317.504518752934</v>
      </c>
      <c r="G5285" s="181">
        <v>3392.1270241051166</v>
      </c>
      <c r="H5285" s="181">
        <v>3468.0586203746184</v>
      </c>
      <c r="I5285" s="181">
        <v>3545.8254450730265</v>
      </c>
      <c r="J5285" s="182">
        <v>3625.8149834922774</v>
      </c>
      <c r="K5285" s="181">
        <v>3708.227099947911</v>
      </c>
      <c r="L5285" s="181">
        <v>3793.2084846248367</v>
      </c>
      <c r="M5285" s="181">
        <v>3880.7929494824161</v>
      </c>
      <c r="N5285" s="181">
        <v>3971.0566051673754</v>
      </c>
      <c r="O5285" s="181">
        <v>4063.9772118979008</v>
      </c>
      <c r="P5285" s="181">
        <v>4159.6362217414135</v>
      </c>
      <c r="Q5285" s="181">
        <v>4258.046351071047</v>
      </c>
      <c r="R5285" s="181">
        <v>4358.950920536965</v>
      </c>
      <c r="S5285" s="181">
        <v>4462.1803306332313</v>
      </c>
      <c r="T5285" s="181">
        <v>4567.6151469968636</v>
      </c>
      <c r="U5285" s="181">
        <v>4674.6155805552389</v>
      </c>
      <c r="V5285" s="181">
        <v>4782.4620423990291</v>
      </c>
      <c r="W5285" s="181">
        <v>4890.9705283211988</v>
      </c>
      <c r="X5285" s="181">
        <v>4999.9389955535125</v>
      </c>
      <c r="Y5285" s="181">
        <v>5109.0643058507239</v>
      </c>
    </row>
    <row r="5286" spans="1:25" x14ac:dyDescent="0.25">
      <c r="A5286" s="178" t="s">
        <v>4109</v>
      </c>
      <c r="B5286" s="178" t="s">
        <v>3631</v>
      </c>
      <c r="C5286" s="178" t="s">
        <v>240</v>
      </c>
      <c r="D5286" s="178" t="s">
        <v>241</v>
      </c>
      <c r="E5286" s="181">
        <v>11557.759358359684</v>
      </c>
      <c r="F5286" s="181">
        <v>11575.016499745307</v>
      </c>
      <c r="G5286" s="181">
        <v>11584.196245891831</v>
      </c>
      <c r="H5286" s="181">
        <v>11592.148417385735</v>
      </c>
      <c r="I5286" s="181">
        <v>11600.549434932485</v>
      </c>
      <c r="J5286" s="182">
        <v>11610.490033449527</v>
      </c>
      <c r="K5286" s="181">
        <v>11622.376441154918</v>
      </c>
      <c r="L5286" s="181">
        <v>11636.410444696448</v>
      </c>
      <c r="M5286" s="181">
        <v>11652.429781330518</v>
      </c>
      <c r="N5286" s="181">
        <v>11670.401659399398</v>
      </c>
      <c r="O5286" s="181">
        <v>11690.004906653798</v>
      </c>
      <c r="P5286" s="181">
        <v>11711.229304597036</v>
      </c>
      <c r="Q5286" s="181">
        <v>11733.868627690828</v>
      </c>
      <c r="R5286" s="181">
        <v>11757.000042471109</v>
      </c>
      <c r="S5286" s="181">
        <v>11780.001937774867</v>
      </c>
      <c r="T5286" s="181">
        <v>11802.430524604117</v>
      </c>
      <c r="U5286" s="181">
        <v>11822.56074525996</v>
      </c>
      <c r="V5286" s="181">
        <v>11838.614732727639</v>
      </c>
      <c r="W5286" s="181">
        <v>11850.266172288506</v>
      </c>
      <c r="X5286" s="181">
        <v>11857.181524993939</v>
      </c>
      <c r="Y5286" s="181">
        <v>11858.829796136497</v>
      </c>
    </row>
    <row r="5287" spans="1:25" x14ac:dyDescent="0.25">
      <c r="A5287" s="178" t="s">
        <v>4466</v>
      </c>
      <c r="B5287" s="178" t="s">
        <v>217</v>
      </c>
      <c r="C5287" s="178" t="s">
        <v>218</v>
      </c>
      <c r="D5287" s="178" t="s">
        <v>4467</v>
      </c>
      <c r="E5287" s="181">
        <v>7786.9895997720714</v>
      </c>
      <c r="F5287" s="181">
        <v>7801.1625505603151</v>
      </c>
      <c r="G5287" s="181">
        <v>7823.8579424028521</v>
      </c>
      <c r="H5287" s="181">
        <v>7855.2056066810455</v>
      </c>
      <c r="I5287" s="181">
        <v>7893.2420233937737</v>
      </c>
      <c r="J5287" s="182">
        <v>7936.3540508562983</v>
      </c>
      <c r="K5287" s="181">
        <v>7983.3611374723223</v>
      </c>
      <c r="L5287" s="181">
        <v>8033.2293427221075</v>
      </c>
      <c r="M5287" s="181">
        <v>8084.9693719113029</v>
      </c>
      <c r="N5287" s="181">
        <v>8137.7672551703745</v>
      </c>
      <c r="O5287" s="181">
        <v>8190.8325666520477</v>
      </c>
      <c r="P5287" s="181">
        <v>8243.961872879976</v>
      </c>
      <c r="Q5287" s="181">
        <v>8296.9788649523889</v>
      </c>
      <c r="R5287" s="181">
        <v>8349.1228325859029</v>
      </c>
      <c r="S5287" s="181">
        <v>8399.879787472144</v>
      </c>
      <c r="T5287" s="181">
        <v>8448.7030542708926</v>
      </c>
      <c r="U5287" s="181">
        <v>8494.7892615386681</v>
      </c>
      <c r="V5287" s="181">
        <v>8537.5088280575837</v>
      </c>
      <c r="W5287" s="181">
        <v>8576.596383576989</v>
      </c>
      <c r="X5287" s="181">
        <v>8611.7640151284322</v>
      </c>
      <c r="Y5287" s="181">
        <v>8642.6415111940441</v>
      </c>
    </row>
    <row r="5288" spans="1:25" x14ac:dyDescent="0.25">
      <c r="A5288" s="178" t="s">
        <v>4466</v>
      </c>
      <c r="B5288" s="178" t="s">
        <v>217</v>
      </c>
      <c r="C5288" s="178" t="s">
        <v>1319</v>
      </c>
      <c r="D5288" s="178" t="s">
        <v>4468</v>
      </c>
      <c r="E5288" s="181">
        <v>3241.0385395777753</v>
      </c>
      <c r="F5288" s="181">
        <v>3283.3993789996366</v>
      </c>
      <c r="G5288" s="181">
        <v>3329.9301573411753</v>
      </c>
      <c r="H5288" s="181">
        <v>3380.8157974792966</v>
      </c>
      <c r="I5288" s="181">
        <v>3435.33548342119</v>
      </c>
      <c r="J5288" s="182">
        <v>3492.8871433666641</v>
      </c>
      <c r="K5288" s="181">
        <v>3553.0316732365527</v>
      </c>
      <c r="L5288" s="181">
        <v>3615.374188711623</v>
      </c>
      <c r="M5288" s="181">
        <v>3679.5206959928018</v>
      </c>
      <c r="N5288" s="181">
        <v>3745.138813220914</v>
      </c>
      <c r="O5288" s="181">
        <v>3811.8911171642458</v>
      </c>
      <c r="P5288" s="181">
        <v>3879.7004656085987</v>
      </c>
      <c r="Q5288" s="181">
        <v>3948.4986147224281</v>
      </c>
      <c r="R5288" s="181">
        <v>4017.9325366651765</v>
      </c>
      <c r="S5288" s="181">
        <v>4087.7529872707178</v>
      </c>
      <c r="T5288" s="181">
        <v>4157.6832880782213</v>
      </c>
      <c r="U5288" s="181">
        <v>4227.30662967024</v>
      </c>
      <c r="V5288" s="181">
        <v>4296.2751839874372</v>
      </c>
      <c r="W5288" s="181">
        <v>4364.4114001031867</v>
      </c>
      <c r="X5288" s="181">
        <v>4431.5189752245196</v>
      </c>
      <c r="Y5288" s="181">
        <v>4497.3509166431095</v>
      </c>
    </row>
    <row r="5289" spans="1:25" x14ac:dyDescent="0.25">
      <c r="A5289" s="178" t="s">
        <v>4466</v>
      </c>
      <c r="B5289" s="178" t="s">
        <v>217</v>
      </c>
      <c r="C5289" s="178" t="s">
        <v>248</v>
      </c>
      <c r="D5289" s="178" t="s">
        <v>4469</v>
      </c>
      <c r="E5289" s="181">
        <v>1608.3805486668734</v>
      </c>
      <c r="F5289" s="181">
        <v>1646.683956489971</v>
      </c>
      <c r="G5289" s="181">
        <v>1687.7324192788394</v>
      </c>
      <c r="H5289" s="181">
        <v>1731.6969927640137</v>
      </c>
      <c r="I5289" s="181">
        <v>1778.2854478112938</v>
      </c>
      <c r="J5289" s="182">
        <v>1827.2534837850324</v>
      </c>
      <c r="K5289" s="181">
        <v>1878.431011641803</v>
      </c>
      <c r="L5289" s="181">
        <v>1931.6629469789411</v>
      </c>
      <c r="M5289" s="181">
        <v>1986.7868267760896</v>
      </c>
      <c r="N5289" s="181">
        <v>2043.6657508209671</v>
      </c>
      <c r="O5289" s="181">
        <v>2102.1531841234628</v>
      </c>
      <c r="P5289" s="181">
        <v>2162.2404893056637</v>
      </c>
      <c r="Q5289" s="181">
        <v>2223.9228350698372</v>
      </c>
      <c r="R5289" s="181">
        <v>2287.0322577632578</v>
      </c>
      <c r="S5289" s="181">
        <v>2351.4525524243545</v>
      </c>
      <c r="T5289" s="181">
        <v>2417.0459391979393</v>
      </c>
      <c r="U5289" s="181">
        <v>2483.585852897017</v>
      </c>
      <c r="V5289" s="181">
        <v>2550.8765602395292</v>
      </c>
      <c r="W5289" s="181">
        <v>2618.8158413604765</v>
      </c>
      <c r="X5289" s="181">
        <v>2687.285548809085</v>
      </c>
      <c r="Y5289" s="181">
        <v>2756.131310223228</v>
      </c>
    </row>
    <row r="5290" spans="1:25" x14ac:dyDescent="0.25">
      <c r="A5290" s="178" t="s">
        <v>4466</v>
      </c>
      <c r="B5290" s="178" t="s">
        <v>217</v>
      </c>
      <c r="C5290" s="178" t="s">
        <v>602</v>
      </c>
      <c r="D5290" s="178" t="s">
        <v>4470</v>
      </c>
      <c r="E5290" s="181">
        <v>1402.0222895926333</v>
      </c>
      <c r="F5290" s="181">
        <v>1470.0556229717329</v>
      </c>
      <c r="G5290" s="181">
        <v>1543.0660406260517</v>
      </c>
      <c r="H5290" s="181">
        <v>1621.474902525043</v>
      </c>
      <c r="I5290" s="181">
        <v>1705.2859354858817</v>
      </c>
      <c r="J5290" s="182">
        <v>1794.5350352812375</v>
      </c>
      <c r="K5290" s="181">
        <v>1889.3212096197017</v>
      </c>
      <c r="L5290" s="181">
        <v>1989.7536368692067</v>
      </c>
      <c r="M5290" s="181">
        <v>2095.9293394619967</v>
      </c>
      <c r="N5290" s="181">
        <v>2207.9673117521088</v>
      </c>
      <c r="O5290" s="181">
        <v>2325.9723089395725</v>
      </c>
      <c r="P5290" s="181">
        <v>2450.200268353618</v>
      </c>
      <c r="Q5290" s="181">
        <v>2580.9209870908039</v>
      </c>
      <c r="R5290" s="181">
        <v>2718.2205573231226</v>
      </c>
      <c r="S5290" s="181">
        <v>2862.2398885515236</v>
      </c>
      <c r="T5290" s="181">
        <v>3013.0901247657948</v>
      </c>
      <c r="U5290" s="181">
        <v>3170.7631480917162</v>
      </c>
      <c r="V5290" s="181">
        <v>3335.2736717533007</v>
      </c>
      <c r="W5290" s="181">
        <v>3506.7467150439652</v>
      </c>
      <c r="X5290" s="181">
        <v>3685.2814709383592</v>
      </c>
      <c r="Y5290" s="181">
        <v>3870.9196725481629</v>
      </c>
    </row>
    <row r="5291" spans="1:25" x14ac:dyDescent="0.25">
      <c r="A5291" s="178" t="s">
        <v>4466</v>
      </c>
      <c r="B5291" s="178" t="s">
        <v>217</v>
      </c>
      <c r="C5291" s="178" t="s">
        <v>240</v>
      </c>
      <c r="D5291" s="178" t="s">
        <v>241</v>
      </c>
      <c r="E5291" s="181">
        <v>48877.572157883435</v>
      </c>
      <c r="F5291" s="181">
        <v>49201.675798260316</v>
      </c>
      <c r="G5291" s="181">
        <v>49588.475469058038</v>
      </c>
      <c r="H5291" s="181">
        <v>50039.726977929895</v>
      </c>
      <c r="I5291" s="181">
        <v>50543.855696501785</v>
      </c>
      <c r="J5291" s="182">
        <v>51091.332719235113</v>
      </c>
      <c r="K5291" s="181">
        <v>51675.249401115027</v>
      </c>
      <c r="L5291" s="181">
        <v>52289.518363463438</v>
      </c>
      <c r="M5291" s="181">
        <v>52928.221652321139</v>
      </c>
      <c r="N5291" s="181">
        <v>53586.46947134567</v>
      </c>
      <c r="O5291" s="181">
        <v>54259.419271153813</v>
      </c>
      <c r="P5291" s="181">
        <v>54946.027538040049</v>
      </c>
      <c r="Q5291" s="181">
        <v>55645.409018984574</v>
      </c>
      <c r="R5291" s="181">
        <v>56352.713103112605</v>
      </c>
      <c r="S5291" s="181">
        <v>57064.639936716434</v>
      </c>
      <c r="T5291" s="181">
        <v>57777.576869598364</v>
      </c>
      <c r="U5291" s="181">
        <v>58486.042806710211</v>
      </c>
      <c r="V5291" s="181">
        <v>59185.605209144582</v>
      </c>
      <c r="W5291" s="181">
        <v>59874.24209479837</v>
      </c>
      <c r="X5291" s="181">
        <v>60549.705825343102</v>
      </c>
      <c r="Y5291" s="181">
        <v>61209.090558886026</v>
      </c>
    </row>
    <row r="5292" spans="1:25" x14ac:dyDescent="0.25">
      <c r="A5292" s="178" t="s">
        <v>4466</v>
      </c>
      <c r="B5292" s="178" t="s">
        <v>242</v>
      </c>
      <c r="C5292" s="178" t="s">
        <v>218</v>
      </c>
      <c r="D5292" s="178" t="s">
        <v>4471</v>
      </c>
      <c r="E5292" s="181">
        <v>2024.3603996575509</v>
      </c>
      <c r="F5292" s="181">
        <v>2108.7820785734984</v>
      </c>
      <c r="G5292" s="181">
        <v>2201.776415240146</v>
      </c>
      <c r="H5292" s="181">
        <v>2303.7198087156967</v>
      </c>
      <c r="I5292" s="181">
        <v>2414.378860281593</v>
      </c>
      <c r="J5292" s="182">
        <v>2533.6412974570026</v>
      </c>
      <c r="K5292" s="181">
        <v>2661.581436685171</v>
      </c>
      <c r="L5292" s="181">
        <v>2798.2671846934531</v>
      </c>
      <c r="M5292" s="181">
        <v>2943.7615650817015</v>
      </c>
      <c r="N5292" s="181">
        <v>3098.2006629465413</v>
      </c>
      <c r="O5292" s="181">
        <v>3261.7161338575306</v>
      </c>
      <c r="P5292" s="181">
        <v>3434.6403024617412</v>
      </c>
      <c r="Q5292" s="181">
        <v>3617.3175896278299</v>
      </c>
      <c r="R5292" s="181">
        <v>3809.8382344192978</v>
      </c>
      <c r="S5292" s="181">
        <v>4012.4189402011039</v>
      </c>
      <c r="T5292" s="181">
        <v>4225.3109490846109</v>
      </c>
      <c r="U5292" s="181">
        <v>4448.325455104522</v>
      </c>
      <c r="V5292" s="181">
        <v>4681.1767972616572</v>
      </c>
      <c r="W5292" s="181">
        <v>4923.9751204733739</v>
      </c>
      <c r="X5292" s="181">
        <v>5176.8304464118919</v>
      </c>
      <c r="Y5292" s="181">
        <v>5439.8686630100065</v>
      </c>
    </row>
    <row r="5293" spans="1:25" x14ac:dyDescent="0.25">
      <c r="A5293" s="178" t="s">
        <v>4466</v>
      </c>
      <c r="B5293" s="178" t="s">
        <v>242</v>
      </c>
      <c r="C5293" s="178" t="s">
        <v>240</v>
      </c>
      <c r="D5293" s="178" t="s">
        <v>241</v>
      </c>
      <c r="E5293" s="181">
        <v>25398.637754303461</v>
      </c>
      <c r="F5293" s="181">
        <v>25338.665259626112</v>
      </c>
      <c r="G5293" s="181">
        <v>25336.971058070485</v>
      </c>
      <c r="H5293" s="181">
        <v>25388.707431820083</v>
      </c>
      <c r="I5293" s="181">
        <v>25482.721933828547</v>
      </c>
      <c r="J5293" s="182">
        <v>25610.319249791522</v>
      </c>
      <c r="K5293" s="181">
        <v>25765.530933095022</v>
      </c>
      <c r="L5293" s="181">
        <v>25942.868698295089</v>
      </c>
      <c r="M5293" s="181">
        <v>26137.312853285359</v>
      </c>
      <c r="N5293" s="181">
        <v>26344.947786166893</v>
      </c>
      <c r="O5293" s="181">
        <v>26562.164512687581</v>
      </c>
      <c r="P5293" s="181">
        <v>26787.246203957679</v>
      </c>
      <c r="Q5293" s="181">
        <v>27018.60746612052</v>
      </c>
      <c r="R5293" s="181">
        <v>27252.878381684048</v>
      </c>
      <c r="S5293" s="181">
        <v>27487.90500022989</v>
      </c>
      <c r="T5293" s="181">
        <v>27721.937389991788</v>
      </c>
      <c r="U5293" s="181">
        <v>27950.591178143368</v>
      </c>
      <c r="V5293" s="181">
        <v>28169.493265364959</v>
      </c>
      <c r="W5293" s="181">
        <v>28377.190426805155</v>
      </c>
      <c r="X5293" s="181">
        <v>28572.421362325105</v>
      </c>
      <c r="Y5293" s="181">
        <v>28754.186590883244</v>
      </c>
    </row>
    <row r="5294" spans="1:25" x14ac:dyDescent="0.25">
      <c r="A5294" s="178" t="s">
        <v>4466</v>
      </c>
      <c r="B5294" s="178" t="s">
        <v>250</v>
      </c>
      <c r="C5294" s="178" t="s">
        <v>752</v>
      </c>
      <c r="D5294" s="178" t="s">
        <v>4472</v>
      </c>
      <c r="E5294" s="181">
        <v>2331.5448488578982</v>
      </c>
      <c r="F5294" s="181">
        <v>2368.990964193983</v>
      </c>
      <c r="G5294" s="181">
        <v>2412.8318974028257</v>
      </c>
      <c r="H5294" s="181">
        <v>2462.4874472068295</v>
      </c>
      <c r="I5294" s="181">
        <v>2517.0093985558251</v>
      </c>
      <c r="J5294" s="182">
        <v>2575.6617951810563</v>
      </c>
      <c r="K5294" s="181">
        <v>2637.9478718938622</v>
      </c>
      <c r="L5294" s="181">
        <v>2703.4384333646722</v>
      </c>
      <c r="M5294" s="181">
        <v>2771.7480647109187</v>
      </c>
      <c r="N5294" s="181">
        <v>2842.5873829058592</v>
      </c>
      <c r="O5294" s="181">
        <v>2915.6919407928081</v>
      </c>
      <c r="P5294" s="181">
        <v>2991.0007006373553</v>
      </c>
      <c r="Q5294" s="181">
        <v>3068.465118712244</v>
      </c>
      <c r="R5294" s="181">
        <v>3147.8490805060151</v>
      </c>
      <c r="S5294" s="181">
        <v>3229.0501964649825</v>
      </c>
      <c r="T5294" s="181">
        <v>3312.1622446209954</v>
      </c>
      <c r="U5294" s="181">
        <v>3396.9286317692131</v>
      </c>
      <c r="V5294" s="181">
        <v>3482.9130812896474</v>
      </c>
      <c r="W5294" s="181">
        <v>3570.0193573444094</v>
      </c>
      <c r="X5294" s="181">
        <v>3658.1882633373248</v>
      </c>
      <c r="Y5294" s="181">
        <v>3747.5384257073738</v>
      </c>
    </row>
    <row r="5295" spans="1:25" x14ac:dyDescent="0.25">
      <c r="A5295" s="178" t="s">
        <v>4466</v>
      </c>
      <c r="B5295" s="178" t="s">
        <v>250</v>
      </c>
      <c r="C5295" s="178" t="s">
        <v>240</v>
      </c>
      <c r="D5295" s="178" t="s">
        <v>241</v>
      </c>
      <c r="E5295" s="181">
        <v>10732.797164490827</v>
      </c>
      <c r="F5295" s="181">
        <v>10677.223264381169</v>
      </c>
      <c r="G5295" s="181">
        <v>10648.587029922808</v>
      </c>
      <c r="H5295" s="181">
        <v>10642.74636594279</v>
      </c>
      <c r="I5295" s="181">
        <v>10654.292105679135</v>
      </c>
      <c r="J5295" s="182">
        <v>10679.096661230313</v>
      </c>
      <c r="K5295" s="181">
        <v>10714.309485892853</v>
      </c>
      <c r="L5295" s="181">
        <v>10757.557224527107</v>
      </c>
      <c r="M5295" s="181">
        <v>10806.811392434196</v>
      </c>
      <c r="N5295" s="181">
        <v>10860.560449614712</v>
      </c>
      <c r="O5295" s="181">
        <v>10917.497938068891</v>
      </c>
      <c r="P5295" s="181">
        <v>10977.161510831393</v>
      </c>
      <c r="Q5295" s="181">
        <v>11039.166509383229</v>
      </c>
      <c r="R5295" s="181">
        <v>11102.494055400446</v>
      </c>
      <c r="S5295" s="181">
        <v>11166.66514333968</v>
      </c>
      <c r="T5295" s="181">
        <v>11231.90279583206</v>
      </c>
      <c r="U5295" s="181">
        <v>11297.248061703087</v>
      </c>
      <c r="V5295" s="181">
        <v>11361.229569156862</v>
      </c>
      <c r="W5295" s="181">
        <v>11423.577812544738</v>
      </c>
      <c r="X5295" s="181">
        <v>11484.163821242568</v>
      </c>
      <c r="Y5295" s="181">
        <v>11543.42028313777</v>
      </c>
    </row>
    <row r="5296" spans="1:25" x14ac:dyDescent="0.25">
      <c r="A5296" s="178" t="s">
        <v>4466</v>
      </c>
      <c r="B5296" s="178" t="s">
        <v>256</v>
      </c>
      <c r="C5296" s="178" t="s">
        <v>218</v>
      </c>
      <c r="D5296" s="178" t="s">
        <v>4473</v>
      </c>
      <c r="E5296" s="181">
        <v>13500.906720410399</v>
      </c>
      <c r="F5296" s="181">
        <v>13577.925139717303</v>
      </c>
      <c r="G5296" s="181">
        <v>13663.127899014153</v>
      </c>
      <c r="H5296" s="181">
        <v>13757.529224775746</v>
      </c>
      <c r="I5296" s="181">
        <v>13858.575988232096</v>
      </c>
      <c r="J5296" s="182">
        <v>13964.031437122298</v>
      </c>
      <c r="K5296" s="181">
        <v>14072.496466422543</v>
      </c>
      <c r="L5296" s="181">
        <v>14182.734936572129</v>
      </c>
      <c r="M5296" s="181">
        <v>14293.539345745206</v>
      </c>
      <c r="N5296" s="181">
        <v>14403.887832895249</v>
      </c>
      <c r="O5296" s="181">
        <v>14512.771927821712</v>
      </c>
      <c r="P5296" s="181">
        <v>14620.256727261556</v>
      </c>
      <c r="Q5296" s="181">
        <v>14726.453238937034</v>
      </c>
      <c r="R5296" s="181">
        <v>14830.456291192317</v>
      </c>
      <c r="S5296" s="181">
        <v>14931.812906098214</v>
      </c>
      <c r="T5296" s="181">
        <v>15030.3571016722</v>
      </c>
      <c r="U5296" s="181">
        <v>15125.061408489846</v>
      </c>
      <c r="V5296" s="181">
        <v>15214.782633046487</v>
      </c>
      <c r="W5296" s="181">
        <v>15299.335662154112</v>
      </c>
      <c r="X5296" s="181">
        <v>15378.550350285788</v>
      </c>
      <c r="Y5296" s="181">
        <v>15452.449254233645</v>
      </c>
    </row>
    <row r="5297" spans="1:25" x14ac:dyDescent="0.25">
      <c r="A5297" s="178" t="s">
        <v>4466</v>
      </c>
      <c r="B5297" s="178" t="s">
        <v>256</v>
      </c>
      <c r="C5297" s="178" t="s">
        <v>1957</v>
      </c>
      <c r="D5297" s="178" t="s">
        <v>4474</v>
      </c>
      <c r="E5297" s="181">
        <v>2917.2559362900715</v>
      </c>
      <c r="F5297" s="181">
        <v>2919.4100714839255</v>
      </c>
      <c r="G5297" s="181">
        <v>2923.2228326234249</v>
      </c>
      <c r="H5297" s="181">
        <v>2928.8850614112712</v>
      </c>
      <c r="I5297" s="181">
        <v>2935.8278690026259</v>
      </c>
      <c r="J5297" s="182">
        <v>2943.5600201718048</v>
      </c>
      <c r="K5297" s="181">
        <v>2951.7754915845235</v>
      </c>
      <c r="L5297" s="181">
        <v>2960.2081980426656</v>
      </c>
      <c r="M5297" s="181">
        <v>2968.6031817156595</v>
      </c>
      <c r="N5297" s="181">
        <v>2976.7488483712527</v>
      </c>
      <c r="O5297" s="181">
        <v>2984.4405367011409</v>
      </c>
      <c r="P5297" s="181">
        <v>2991.6973392649788</v>
      </c>
      <c r="Q5297" s="181">
        <v>2998.5473804603707</v>
      </c>
      <c r="R5297" s="181">
        <v>3004.8123982741458</v>
      </c>
      <c r="S5297" s="181">
        <v>3010.4088730021235</v>
      </c>
      <c r="T5297" s="181">
        <v>3015.3125908158781</v>
      </c>
      <c r="U5297" s="181">
        <v>3019.3279354603278</v>
      </c>
      <c r="V5297" s="181">
        <v>3022.2402642002057</v>
      </c>
      <c r="W5297" s="181">
        <v>3024.0286716120777</v>
      </c>
      <c r="X5297" s="181">
        <v>3024.6757667208749</v>
      </c>
      <c r="Y5297" s="181">
        <v>3024.2023771220688</v>
      </c>
    </row>
    <row r="5298" spans="1:25" x14ac:dyDescent="0.25">
      <c r="A5298" s="178" t="s">
        <v>4466</v>
      </c>
      <c r="B5298" s="178" t="s">
        <v>256</v>
      </c>
      <c r="C5298" s="178" t="s">
        <v>757</v>
      </c>
      <c r="D5298" s="178" t="s">
        <v>4475</v>
      </c>
      <c r="E5298" s="181">
        <v>1013.5542469357323</v>
      </c>
      <c r="F5298" s="181">
        <v>1062.6772208130042</v>
      </c>
      <c r="G5298" s="181">
        <v>1114.8129255117055</v>
      </c>
      <c r="H5298" s="181">
        <v>1170.2434150814618</v>
      </c>
      <c r="I5298" s="181">
        <v>1228.9614771695685</v>
      </c>
      <c r="J5298" s="182">
        <v>1290.9647397338563</v>
      </c>
      <c r="K5298" s="181">
        <v>1356.308898904372</v>
      </c>
      <c r="L5298" s="181">
        <v>1425.0540922555399</v>
      </c>
      <c r="M5298" s="181">
        <v>1497.2524935903016</v>
      </c>
      <c r="N5298" s="181">
        <v>1572.9644036953625</v>
      </c>
      <c r="O5298" s="181">
        <v>1652.2411505258738</v>
      </c>
      <c r="P5298" s="181">
        <v>1735.2496411832585</v>
      </c>
      <c r="Q5298" s="181">
        <v>1822.170567856394</v>
      </c>
      <c r="R5298" s="181">
        <v>1913.063027095191</v>
      </c>
      <c r="S5298" s="181">
        <v>2008.0346614922055</v>
      </c>
      <c r="T5298" s="181">
        <v>2107.2296319764728</v>
      </c>
      <c r="U5298" s="181">
        <v>2210.6684473806699</v>
      </c>
      <c r="V5298" s="181">
        <v>2318.3346087972568</v>
      </c>
      <c r="W5298" s="181">
        <v>2430.3389080185916</v>
      </c>
      <c r="X5298" s="181">
        <v>2546.7925213737622</v>
      </c>
      <c r="Y5298" s="181">
        <v>2667.8376260353612</v>
      </c>
    </row>
    <row r="5299" spans="1:25" x14ac:dyDescent="0.25">
      <c r="A5299" s="178" t="s">
        <v>4466</v>
      </c>
      <c r="B5299" s="178" t="s">
        <v>256</v>
      </c>
      <c r="C5299" s="178" t="s">
        <v>4270</v>
      </c>
      <c r="D5299" s="178" t="s">
        <v>4476</v>
      </c>
      <c r="E5299" s="181">
        <v>2260.7721975063491</v>
      </c>
      <c r="F5299" s="181">
        <v>2294.4306414881171</v>
      </c>
      <c r="G5299" s="181">
        <v>2329.9109085241944</v>
      </c>
      <c r="H5299" s="181">
        <v>2367.4307378451358</v>
      </c>
      <c r="I5299" s="181">
        <v>2406.5955118938487</v>
      </c>
      <c r="J5299" s="182">
        <v>2447.0507131328927</v>
      </c>
      <c r="K5299" s="181">
        <v>2488.5762797014595</v>
      </c>
      <c r="L5299" s="181">
        <v>2530.9726511355748</v>
      </c>
      <c r="M5299" s="181">
        <v>2574.0377062119546</v>
      </c>
      <c r="N5299" s="181">
        <v>2617.5953512328265</v>
      </c>
      <c r="O5299" s="181">
        <v>2661.4652936797243</v>
      </c>
      <c r="P5299" s="181">
        <v>2705.6591998014146</v>
      </c>
      <c r="Q5299" s="181">
        <v>2750.1976944561575</v>
      </c>
      <c r="R5299" s="181">
        <v>2794.9106025416227</v>
      </c>
      <c r="S5299" s="181">
        <v>2839.7074744588649</v>
      </c>
      <c r="T5299" s="181">
        <v>2884.5496653119253</v>
      </c>
      <c r="U5299" s="181">
        <v>2929.2303517670589</v>
      </c>
      <c r="V5299" s="181">
        <v>2973.5126339648914</v>
      </c>
      <c r="W5299" s="181">
        <v>3017.3401098158629</v>
      </c>
      <c r="X5299" s="181">
        <v>3060.6576113571177</v>
      </c>
      <c r="Y5299" s="181">
        <v>3103.4469996879661</v>
      </c>
    </row>
    <row r="5300" spans="1:25" x14ac:dyDescent="0.25">
      <c r="A5300" s="178" t="s">
        <v>4466</v>
      </c>
      <c r="B5300" s="178" t="s">
        <v>256</v>
      </c>
      <c r="C5300" s="178" t="s">
        <v>240</v>
      </c>
      <c r="D5300" s="178" t="s">
        <v>241</v>
      </c>
      <c r="E5300" s="181">
        <v>45230.616917895481</v>
      </c>
      <c r="F5300" s="181">
        <v>45775.630328677173</v>
      </c>
      <c r="G5300" s="181">
        <v>46356.299723125434</v>
      </c>
      <c r="H5300" s="181">
        <v>46976.713224352119</v>
      </c>
      <c r="I5300" s="181">
        <v>47628.806351973901</v>
      </c>
      <c r="J5300" s="182">
        <v>48305.399171142832</v>
      </c>
      <c r="K5300" s="181">
        <v>49002.038903742323</v>
      </c>
      <c r="L5300" s="181">
        <v>49714.724468952467</v>
      </c>
      <c r="M5300" s="181">
        <v>50439.446881126001</v>
      </c>
      <c r="N5300" s="181">
        <v>51172.746234849452</v>
      </c>
      <c r="O5300" s="181">
        <v>51911.113917223971</v>
      </c>
      <c r="P5300" s="181">
        <v>52654.808946824807</v>
      </c>
      <c r="Q5300" s="181">
        <v>53404.261526676688</v>
      </c>
      <c r="R5300" s="181">
        <v>54156.200656726694</v>
      </c>
      <c r="S5300" s="181">
        <v>54908.924006568697</v>
      </c>
      <c r="T5300" s="181">
        <v>55661.741678783677</v>
      </c>
      <c r="U5300" s="181">
        <v>56410.728971940065</v>
      </c>
      <c r="V5300" s="181">
        <v>57151.412131172496</v>
      </c>
      <c r="W5300" s="181">
        <v>57882.811581273447</v>
      </c>
      <c r="X5300" s="181">
        <v>58603.975085058242</v>
      </c>
      <c r="Y5300" s="181">
        <v>59314.661331095565</v>
      </c>
    </row>
    <row r="5301" spans="1:25" x14ac:dyDescent="0.25">
      <c r="A5301" s="178" t="s">
        <v>4466</v>
      </c>
      <c r="B5301" s="178" t="s">
        <v>260</v>
      </c>
      <c r="C5301" s="178" t="s">
        <v>218</v>
      </c>
      <c r="D5301" s="178" t="s">
        <v>4477</v>
      </c>
      <c r="E5301" s="181">
        <v>7097.4038180009074</v>
      </c>
      <c r="F5301" s="181">
        <v>7119.8390643706471</v>
      </c>
      <c r="G5301" s="181">
        <v>7146.3098743646669</v>
      </c>
      <c r="H5301" s="181">
        <v>7177.4838681656756</v>
      </c>
      <c r="I5301" s="181">
        <v>7211.9135496631579</v>
      </c>
      <c r="J5301" s="182">
        <v>7248.3337981237237</v>
      </c>
      <c r="K5301" s="181">
        <v>7285.9121092914011</v>
      </c>
      <c r="L5301" s="181">
        <v>7323.9420545593748</v>
      </c>
      <c r="M5301" s="181">
        <v>7361.7548780894422</v>
      </c>
      <c r="N5301" s="181">
        <v>7398.7838474040818</v>
      </c>
      <c r="O5301" s="181">
        <v>7434.5049611629856</v>
      </c>
      <c r="P5301" s="181">
        <v>7468.9874794719426</v>
      </c>
      <c r="Q5301" s="181">
        <v>7502.3389938350429</v>
      </c>
      <c r="R5301" s="181">
        <v>7534.1356196427441</v>
      </c>
      <c r="S5301" s="181">
        <v>7564.1882946391834</v>
      </c>
      <c r="T5301" s="181">
        <v>7592.3597012237542</v>
      </c>
      <c r="U5301" s="181">
        <v>7618.1731114717986</v>
      </c>
      <c r="V5301" s="181">
        <v>7641.200363997551</v>
      </c>
      <c r="W5301" s="181">
        <v>7661.4185232043701</v>
      </c>
      <c r="X5301" s="181">
        <v>7678.7921203801752</v>
      </c>
      <c r="Y5301" s="181">
        <v>7693.2786441408134</v>
      </c>
    </row>
    <row r="5302" spans="1:25" x14ac:dyDescent="0.25">
      <c r="A5302" s="178" t="s">
        <v>4466</v>
      </c>
      <c r="B5302" s="178" t="s">
        <v>260</v>
      </c>
      <c r="C5302" s="178" t="s">
        <v>560</v>
      </c>
      <c r="D5302" s="178" t="s">
        <v>4478</v>
      </c>
      <c r="E5302" s="181">
        <v>5548.1986219131704</v>
      </c>
      <c r="F5302" s="181">
        <v>5615.9225123481356</v>
      </c>
      <c r="G5302" s="181">
        <v>5687.6284664402529</v>
      </c>
      <c r="H5302" s="181">
        <v>5763.9478894604881</v>
      </c>
      <c r="I5302" s="181">
        <v>5843.8192989234103</v>
      </c>
      <c r="J5302" s="182">
        <v>5926.2899611611401</v>
      </c>
      <c r="K5302" s="181">
        <v>6010.7281328159042</v>
      </c>
      <c r="L5302" s="181">
        <v>6096.5831608356157</v>
      </c>
      <c r="M5302" s="181">
        <v>6183.3154170801017</v>
      </c>
      <c r="N5302" s="181">
        <v>6270.4517921022834</v>
      </c>
      <c r="O5302" s="181">
        <v>6357.5384376878383</v>
      </c>
      <c r="P5302" s="181">
        <v>6444.6170490169698</v>
      </c>
      <c r="Q5302" s="181">
        <v>6531.7644365074448</v>
      </c>
      <c r="R5302" s="181">
        <v>6618.5935072329248</v>
      </c>
      <c r="S5302" s="181">
        <v>6704.9115335146644</v>
      </c>
      <c r="T5302" s="181">
        <v>6790.5654848189261</v>
      </c>
      <c r="U5302" s="181">
        <v>6875.0909679137858</v>
      </c>
      <c r="V5302" s="181">
        <v>6958.0515978517396</v>
      </c>
      <c r="W5302" s="181">
        <v>7039.3683321297594</v>
      </c>
      <c r="X5302" s="181">
        <v>7118.9486243726951</v>
      </c>
      <c r="Y5302" s="181">
        <v>7196.6910019660745</v>
      </c>
    </row>
    <row r="5303" spans="1:25" x14ac:dyDescent="0.25">
      <c r="A5303" s="178" t="s">
        <v>4466</v>
      </c>
      <c r="B5303" s="178" t="s">
        <v>260</v>
      </c>
      <c r="C5303" s="178" t="s">
        <v>530</v>
      </c>
      <c r="D5303" s="178" t="s">
        <v>4479</v>
      </c>
      <c r="E5303" s="181">
        <v>3163.171419314348</v>
      </c>
      <c r="F5303" s="181">
        <v>3220.5096904431271</v>
      </c>
      <c r="G5303" s="181">
        <v>3280.7074003682633</v>
      </c>
      <c r="H5303" s="181">
        <v>3344.1758056652789</v>
      </c>
      <c r="I5303" s="181">
        <v>3410.3473011825695</v>
      </c>
      <c r="J5303" s="182">
        <v>3478.7042102483788</v>
      </c>
      <c r="K5303" s="181">
        <v>3548.9057586623517</v>
      </c>
      <c r="L5303" s="181">
        <v>3620.6509580486209</v>
      </c>
      <c r="M5303" s="181">
        <v>3693.6380360206049</v>
      </c>
      <c r="N5303" s="181">
        <v>3767.5978629476258</v>
      </c>
      <c r="O5303" s="181">
        <v>3842.2664518259367</v>
      </c>
      <c r="P5303" s="181">
        <v>3917.6747341710816</v>
      </c>
      <c r="Q5303" s="181">
        <v>3993.8757459242192</v>
      </c>
      <c r="R5303" s="181">
        <v>4070.6383525623701</v>
      </c>
      <c r="S5303" s="181">
        <v>4147.8461448959388</v>
      </c>
      <c r="T5303" s="181">
        <v>4225.4046327741135</v>
      </c>
      <c r="U5303" s="181">
        <v>4303.0222032417832</v>
      </c>
      <c r="V5303" s="181">
        <v>4380.4180383703597</v>
      </c>
      <c r="W5303" s="181">
        <v>4457.5310748862503</v>
      </c>
      <c r="X5303" s="181">
        <v>4534.2903225232631</v>
      </c>
      <c r="Y5303" s="181">
        <v>4610.6175264272342</v>
      </c>
    </row>
    <row r="5304" spans="1:25" x14ac:dyDescent="0.25">
      <c r="A5304" s="178" t="s">
        <v>4466</v>
      </c>
      <c r="B5304" s="178" t="s">
        <v>260</v>
      </c>
      <c r="C5304" s="178" t="s">
        <v>512</v>
      </c>
      <c r="D5304" s="178" t="s">
        <v>4202</v>
      </c>
      <c r="E5304" s="181">
        <v>2567.1675914269035</v>
      </c>
      <c r="F5304" s="181">
        <v>2587.4008252036697</v>
      </c>
      <c r="G5304" s="181">
        <v>2609.2410882317799</v>
      </c>
      <c r="H5304" s="181">
        <v>2632.9548968133099</v>
      </c>
      <c r="I5304" s="181">
        <v>2658.0340268758305</v>
      </c>
      <c r="J5304" s="182">
        <v>2684.0279800858993</v>
      </c>
      <c r="K5304" s="181">
        <v>2710.6385557448589</v>
      </c>
      <c r="L5304" s="181">
        <v>2737.6089535941992</v>
      </c>
      <c r="M5304" s="181">
        <v>2764.6916152996405</v>
      </c>
      <c r="N5304" s="181">
        <v>2791.6727797928784</v>
      </c>
      <c r="O5304" s="181">
        <v>2818.350856464685</v>
      </c>
      <c r="P5304" s="181">
        <v>2844.7464418266841</v>
      </c>
      <c r="Q5304" s="181">
        <v>2870.895238373952</v>
      </c>
      <c r="R5304" s="181">
        <v>2896.6293326660775</v>
      </c>
      <c r="S5304" s="181">
        <v>2921.8683994889916</v>
      </c>
      <c r="T5304" s="181">
        <v>2946.5507481104396</v>
      </c>
      <c r="U5304" s="181">
        <v>2970.481258696344</v>
      </c>
      <c r="V5304" s="181">
        <v>2993.4802480356821</v>
      </c>
      <c r="W5304" s="181">
        <v>3015.5242559161916</v>
      </c>
      <c r="X5304" s="181">
        <v>3036.584556604153</v>
      </c>
      <c r="Y5304" s="181">
        <v>3056.6292205461759</v>
      </c>
    </row>
    <row r="5305" spans="1:25" x14ac:dyDescent="0.25">
      <c r="A5305" s="178" t="s">
        <v>4466</v>
      </c>
      <c r="B5305" s="178" t="s">
        <v>260</v>
      </c>
      <c r="C5305" s="178" t="s">
        <v>600</v>
      </c>
      <c r="D5305" s="178" t="s">
        <v>1861</v>
      </c>
      <c r="E5305" s="181">
        <v>2434.6098640020223</v>
      </c>
      <c r="F5305" s="181">
        <v>2526.0419893363373</v>
      </c>
      <c r="G5305" s="181">
        <v>2622.3627012009574</v>
      </c>
      <c r="H5305" s="181">
        <v>2724.10389504145</v>
      </c>
      <c r="I5305" s="181">
        <v>2831.0170251534282</v>
      </c>
      <c r="J5305" s="182">
        <v>2942.8673116626283</v>
      </c>
      <c r="K5305" s="181">
        <v>3059.5457436813326</v>
      </c>
      <c r="L5305" s="181">
        <v>3180.9617673688967</v>
      </c>
      <c r="M5305" s="181">
        <v>3307.0093997633662</v>
      </c>
      <c r="N5305" s="181">
        <v>3437.5968538390489</v>
      </c>
      <c r="O5305" s="181">
        <v>3572.6229679646322</v>
      </c>
      <c r="P5305" s="181">
        <v>3712.2514762576448</v>
      </c>
      <c r="Q5305" s="181">
        <v>3856.6734490727113</v>
      </c>
      <c r="R5305" s="181">
        <v>4005.8081381425022</v>
      </c>
      <c r="S5305" s="181">
        <v>4159.6766185527222</v>
      </c>
      <c r="T5305" s="181">
        <v>4318.3172004861499</v>
      </c>
      <c r="U5305" s="181">
        <v>4481.5591079104206</v>
      </c>
      <c r="V5305" s="181">
        <v>4649.2233063012527</v>
      </c>
      <c r="W5305" s="181">
        <v>4821.3485908875091</v>
      </c>
      <c r="X5305" s="181">
        <v>4997.9600786973351</v>
      </c>
      <c r="Y5305" s="181">
        <v>5179.0709628718696</v>
      </c>
    </row>
    <row r="5306" spans="1:25" x14ac:dyDescent="0.25">
      <c r="A5306" s="178" t="s">
        <v>4466</v>
      </c>
      <c r="B5306" s="178" t="s">
        <v>260</v>
      </c>
      <c r="C5306" s="178" t="s">
        <v>240</v>
      </c>
      <c r="D5306" s="178" t="s">
        <v>241</v>
      </c>
      <c r="E5306" s="181">
        <v>38052.162899333351</v>
      </c>
      <c r="F5306" s="181">
        <v>38466.99846300386</v>
      </c>
      <c r="G5306" s="181">
        <v>38910.784403884871</v>
      </c>
      <c r="H5306" s="181">
        <v>39387.810645215766</v>
      </c>
      <c r="I5306" s="181">
        <v>39890.804138275882</v>
      </c>
      <c r="J5306" s="182">
        <v>40413.27556035923</v>
      </c>
      <c r="K5306" s="181">
        <v>40950.956476982552</v>
      </c>
      <c r="L5306" s="181">
        <v>41500.152172975482</v>
      </c>
      <c r="M5306" s="181">
        <v>42057.259808198927</v>
      </c>
      <c r="N5306" s="181">
        <v>42619.142684699713</v>
      </c>
      <c r="O5306" s="181">
        <v>43182.805243318893</v>
      </c>
      <c r="P5306" s="181">
        <v>43748.62369858117</v>
      </c>
      <c r="Q5306" s="181">
        <v>44317.211321799492</v>
      </c>
      <c r="R5306" s="181">
        <v>44886.033901466697</v>
      </c>
      <c r="S5306" s="181">
        <v>45453.878743524183</v>
      </c>
      <c r="T5306" s="181">
        <v>46019.802696222636</v>
      </c>
      <c r="U5306" s="181">
        <v>46580.752486060468</v>
      </c>
      <c r="V5306" s="181">
        <v>47133.865023593251</v>
      </c>
      <c r="W5306" s="181">
        <v>47678.695964584658</v>
      </c>
      <c r="X5306" s="181">
        <v>48214.705516255126</v>
      </c>
      <c r="Y5306" s="181">
        <v>48741.289197871491</v>
      </c>
    </row>
    <row r="5307" spans="1:25" x14ac:dyDescent="0.25">
      <c r="A5307" s="178" t="s">
        <v>4466</v>
      </c>
      <c r="B5307" s="178" t="s">
        <v>274</v>
      </c>
      <c r="C5307" s="178" t="s">
        <v>218</v>
      </c>
      <c r="D5307" s="178" t="s">
        <v>4480</v>
      </c>
      <c r="E5307" s="181">
        <v>71963.977089548702</v>
      </c>
      <c r="F5307" s="181">
        <v>76352.195823878894</v>
      </c>
      <c r="G5307" s="181">
        <v>80321.448041501804</v>
      </c>
      <c r="H5307" s="181">
        <v>83953.22228491299</v>
      </c>
      <c r="I5307" s="181">
        <v>87304.608375601922</v>
      </c>
      <c r="J5307" s="182">
        <v>90422.336470398048</v>
      </c>
      <c r="K5307" s="181">
        <v>93345.425566012767</v>
      </c>
      <c r="L5307" s="181">
        <v>96106.357969970457</v>
      </c>
      <c r="M5307" s="181">
        <v>98730.023579075394</v>
      </c>
      <c r="N5307" s="181">
        <v>101235.87977354422</v>
      </c>
      <c r="O5307" s="181">
        <v>103638.09779724605</v>
      </c>
      <c r="P5307" s="181">
        <v>105954.16712005006</v>
      </c>
      <c r="Q5307" s="181">
        <v>108198.57136831505</v>
      </c>
      <c r="R5307" s="181">
        <v>110375.63704272016</v>
      </c>
      <c r="S5307" s="181">
        <v>112490.15732832241</v>
      </c>
      <c r="T5307" s="181">
        <v>114545.99949093042</v>
      </c>
      <c r="U5307" s="181">
        <v>116546.82250731619</v>
      </c>
      <c r="V5307" s="181">
        <v>118495.45255984145</v>
      </c>
      <c r="W5307" s="181">
        <v>120393.02513538089</v>
      </c>
      <c r="X5307" s="181">
        <v>122239.34608663607</v>
      </c>
      <c r="Y5307" s="181">
        <v>124033.71676734909</v>
      </c>
    </row>
    <row r="5308" spans="1:25" x14ac:dyDescent="0.25">
      <c r="A5308" s="178" t="s">
        <v>4466</v>
      </c>
      <c r="B5308" s="178" t="s">
        <v>274</v>
      </c>
      <c r="C5308" s="178" t="s">
        <v>508</v>
      </c>
      <c r="D5308" s="178" t="s">
        <v>4481</v>
      </c>
      <c r="E5308" s="181">
        <v>4351.9350110711721</v>
      </c>
      <c r="F5308" s="181">
        <v>4619.313691399876</v>
      </c>
      <c r="G5308" s="181">
        <v>4861.5654050649946</v>
      </c>
      <c r="H5308" s="181">
        <v>5083.5915932299813</v>
      </c>
      <c r="I5308" s="181">
        <v>5288.8241955468802</v>
      </c>
      <c r="J5308" s="182">
        <v>5480.0732893517379</v>
      </c>
      <c r="K5308" s="181">
        <v>5659.6863152081669</v>
      </c>
      <c r="L5308" s="181">
        <v>5829.6183074487308</v>
      </c>
      <c r="M5308" s="181">
        <v>5991.3669713687814</v>
      </c>
      <c r="N5308" s="181">
        <v>6146.102814595999</v>
      </c>
      <c r="O5308" s="181">
        <v>6294.6773240549901</v>
      </c>
      <c r="P5308" s="181">
        <v>6438.1451017020499</v>
      </c>
      <c r="Q5308" s="181">
        <v>6577.3798646987798</v>
      </c>
      <c r="R5308" s="181">
        <v>6712.639135798031</v>
      </c>
      <c r="S5308" s="181">
        <v>6844.2092845719944</v>
      </c>
      <c r="T5308" s="181">
        <v>6972.3208229607017</v>
      </c>
      <c r="U5308" s="181">
        <v>7097.1919839074017</v>
      </c>
      <c r="V5308" s="181">
        <v>7218.9906480686577</v>
      </c>
      <c r="W5308" s="181">
        <v>7337.7819461594408</v>
      </c>
      <c r="X5308" s="181">
        <v>7453.5500511172559</v>
      </c>
      <c r="Y5308" s="181">
        <v>7566.2483366004226</v>
      </c>
    </row>
    <row r="5309" spans="1:25" x14ac:dyDescent="0.25">
      <c r="A5309" s="178" t="s">
        <v>4466</v>
      </c>
      <c r="B5309" s="178" t="s">
        <v>274</v>
      </c>
      <c r="C5309" s="178" t="s">
        <v>462</v>
      </c>
      <c r="D5309" s="178" t="s">
        <v>4482</v>
      </c>
      <c r="E5309" s="181">
        <v>1885.6028465235274</v>
      </c>
      <c r="F5309" s="181">
        <v>1984.3985532038093</v>
      </c>
      <c r="G5309" s="181">
        <v>2070.6714772542427</v>
      </c>
      <c r="H5309" s="181">
        <v>2146.7889117755076</v>
      </c>
      <c r="I5309" s="181">
        <v>2214.4273866646986</v>
      </c>
      <c r="J5309" s="182">
        <v>2274.952335751389</v>
      </c>
      <c r="K5309" s="181">
        <v>2329.4957302837556</v>
      </c>
      <c r="L5309" s="181">
        <v>2378.9937445307055</v>
      </c>
      <c r="M5309" s="181">
        <v>2424.1680493331501</v>
      </c>
      <c r="N5309" s="181">
        <v>2465.586510223794</v>
      </c>
      <c r="O5309" s="181">
        <v>2503.6724981793755</v>
      </c>
      <c r="P5309" s="181">
        <v>2538.9165656795299</v>
      </c>
      <c r="Q5309" s="181">
        <v>2571.723157030498</v>
      </c>
      <c r="R5309" s="181">
        <v>2602.2451865118251</v>
      </c>
      <c r="S5309" s="181">
        <v>2630.6424055924954</v>
      </c>
      <c r="T5309" s="181">
        <v>2657.0487350387361</v>
      </c>
      <c r="U5309" s="181">
        <v>2681.5897282403075</v>
      </c>
      <c r="V5309" s="181">
        <v>2704.36857972189</v>
      </c>
      <c r="W5309" s="181">
        <v>2725.4475361276113</v>
      </c>
      <c r="X5309" s="181">
        <v>2744.8576017815967</v>
      </c>
      <c r="Y5309" s="181">
        <v>2762.6181487392882</v>
      </c>
    </row>
    <row r="5310" spans="1:25" x14ac:dyDescent="0.25">
      <c r="A5310" s="178" t="s">
        <v>4466</v>
      </c>
      <c r="B5310" s="178" t="s">
        <v>274</v>
      </c>
      <c r="C5310" s="178" t="s">
        <v>972</v>
      </c>
      <c r="D5310" s="178" t="s">
        <v>4483</v>
      </c>
      <c r="E5310" s="181">
        <v>8180.7086539049651</v>
      </c>
      <c r="F5310" s="181">
        <v>8342.8455019059511</v>
      </c>
      <c r="G5310" s="181">
        <v>8436.087956600235</v>
      </c>
      <c r="H5310" s="181">
        <v>8475.4709527197792</v>
      </c>
      <c r="I5310" s="181">
        <v>8471.8944957699787</v>
      </c>
      <c r="J5310" s="182">
        <v>8434.0465774005861</v>
      </c>
      <c r="K5310" s="181">
        <v>8368.9353022888463</v>
      </c>
      <c r="L5310" s="181">
        <v>8282.2090876921084</v>
      </c>
      <c r="M5310" s="181">
        <v>8178.246783898303</v>
      </c>
      <c r="N5310" s="181">
        <v>8060.5064966050959</v>
      </c>
      <c r="O5310" s="181">
        <v>7931.6620999034894</v>
      </c>
      <c r="P5310" s="181">
        <v>7794.3465840530089</v>
      </c>
      <c r="Q5310" s="181">
        <v>7650.6810668816934</v>
      </c>
      <c r="R5310" s="181">
        <v>7501.855504400196</v>
      </c>
      <c r="S5310" s="181">
        <v>7348.9771324270778</v>
      </c>
      <c r="T5310" s="181">
        <v>7192.9857195623235</v>
      </c>
      <c r="U5310" s="181">
        <v>7034.7166575206684</v>
      </c>
      <c r="V5310" s="181">
        <v>6874.874210564557</v>
      </c>
      <c r="W5310" s="181">
        <v>6713.9994244342079</v>
      </c>
      <c r="X5310" s="181">
        <v>6552.5129913340897</v>
      </c>
      <c r="Y5310" s="181">
        <v>6390.7750455883379</v>
      </c>
    </row>
    <row r="5311" spans="1:25" x14ac:dyDescent="0.25">
      <c r="A5311" s="178" t="s">
        <v>4466</v>
      </c>
      <c r="B5311" s="178" t="s">
        <v>274</v>
      </c>
      <c r="C5311" s="178" t="s">
        <v>733</v>
      </c>
      <c r="D5311" s="178" t="s">
        <v>4484</v>
      </c>
      <c r="E5311" s="181">
        <v>3574.2627069345276</v>
      </c>
      <c r="F5311" s="181">
        <v>3549.972506671998</v>
      </c>
      <c r="G5311" s="181">
        <v>3495.9654534764377</v>
      </c>
      <c r="H5311" s="181">
        <v>3420.6222610300506</v>
      </c>
      <c r="I5311" s="181">
        <v>3329.9450071273</v>
      </c>
      <c r="J5311" s="182">
        <v>3228.5518277132219</v>
      </c>
      <c r="K5311" s="181">
        <v>3120.0188839618613</v>
      </c>
      <c r="L5311" s="181">
        <v>3007.1039914472744</v>
      </c>
      <c r="M5311" s="181">
        <v>2891.8629893980246</v>
      </c>
      <c r="N5311" s="181">
        <v>2775.8441480354977</v>
      </c>
      <c r="O5311" s="181">
        <v>2660.1871752995967</v>
      </c>
      <c r="P5311" s="181">
        <v>2545.909426125605</v>
      </c>
      <c r="Q5311" s="181">
        <v>2433.7646482538212</v>
      </c>
      <c r="R5311" s="181">
        <v>2324.1407213332436</v>
      </c>
      <c r="S5311" s="181">
        <v>2217.3582494492193</v>
      </c>
      <c r="T5311" s="181">
        <v>2113.6516489334654</v>
      </c>
      <c r="U5311" s="181">
        <v>2013.1960477634034</v>
      </c>
      <c r="V5311" s="181">
        <v>1916.1056895207084</v>
      </c>
      <c r="W5311" s="181">
        <v>1822.4316474679629</v>
      </c>
      <c r="X5311" s="181">
        <v>1732.1802568664111</v>
      </c>
      <c r="Y5311" s="181">
        <v>1645.3336088690501</v>
      </c>
    </row>
    <row r="5312" spans="1:25" x14ac:dyDescent="0.25">
      <c r="A5312" s="178" t="s">
        <v>4466</v>
      </c>
      <c r="B5312" s="178" t="s">
        <v>274</v>
      </c>
      <c r="C5312" s="178" t="s">
        <v>674</v>
      </c>
      <c r="D5312" s="178" t="s">
        <v>4485</v>
      </c>
      <c r="E5312" s="181">
        <v>18589.397960959854</v>
      </c>
      <c r="F5312" s="181">
        <v>18423.650000768335</v>
      </c>
      <c r="G5312" s="181">
        <v>18104.629736029216</v>
      </c>
      <c r="H5312" s="181">
        <v>17676.629639211842</v>
      </c>
      <c r="I5312" s="181">
        <v>17171.302387976095</v>
      </c>
      <c r="J5312" s="182">
        <v>16612.912106345433</v>
      </c>
      <c r="K5312" s="181">
        <v>16020.167679263466</v>
      </c>
      <c r="L5312" s="181">
        <v>15407.426757306186</v>
      </c>
      <c r="M5312" s="181">
        <v>14785.336322059718</v>
      </c>
      <c r="N5312" s="181">
        <v>14161.863476500166</v>
      </c>
      <c r="O5312" s="181">
        <v>13542.827604548138</v>
      </c>
      <c r="P5312" s="181">
        <v>12933.376895608142</v>
      </c>
      <c r="Q5312" s="181">
        <v>12337.279196192059</v>
      </c>
      <c r="R5312" s="181">
        <v>11756.419233539764</v>
      </c>
      <c r="S5312" s="181">
        <v>11192.325718509059</v>
      </c>
      <c r="T5312" s="181">
        <v>10646.079801478998</v>
      </c>
      <c r="U5312" s="181">
        <v>10118.454976895364</v>
      </c>
      <c r="V5312" s="181">
        <v>9609.9123118251391</v>
      </c>
      <c r="W5312" s="181">
        <v>9120.5923038465862</v>
      </c>
      <c r="X5312" s="181">
        <v>8650.4103301646282</v>
      </c>
      <c r="Y5312" s="181">
        <v>8199.161169307743</v>
      </c>
    </row>
    <row r="5313" spans="1:25" x14ac:dyDescent="0.25">
      <c r="A5313" s="178" t="s">
        <v>4466</v>
      </c>
      <c r="B5313" s="178" t="s">
        <v>274</v>
      </c>
      <c r="C5313" s="178" t="s">
        <v>3403</v>
      </c>
      <c r="D5313" s="178" t="s">
        <v>4486</v>
      </c>
      <c r="E5313" s="181">
        <v>15692.821119058686</v>
      </c>
      <c r="F5313" s="181">
        <v>16656.972879315683</v>
      </c>
      <c r="G5313" s="181">
        <v>17530.518278927801</v>
      </c>
      <c r="H5313" s="181">
        <v>18331.131625808179</v>
      </c>
      <c r="I5313" s="181">
        <v>19071.188292041636</v>
      </c>
      <c r="J5313" s="182">
        <v>19760.821250858033</v>
      </c>
      <c r="K5313" s="181">
        <v>20408.495234556605</v>
      </c>
      <c r="L5313" s="181">
        <v>21021.259981698364</v>
      </c>
      <c r="M5313" s="181">
        <v>21604.516129294028</v>
      </c>
      <c r="N5313" s="181">
        <v>22162.484458851806</v>
      </c>
      <c r="O5313" s="181">
        <v>22698.235382029754</v>
      </c>
      <c r="P5313" s="181">
        <v>23215.571731317286</v>
      </c>
      <c r="Q5313" s="181">
        <v>23717.644079296664</v>
      </c>
      <c r="R5313" s="181">
        <v>24205.381037834632</v>
      </c>
      <c r="S5313" s="181">
        <v>24679.815238728057</v>
      </c>
      <c r="T5313" s="181">
        <v>25141.777894444851</v>
      </c>
      <c r="U5313" s="181">
        <v>25592.055940114329</v>
      </c>
      <c r="V5313" s="181">
        <v>26031.254743488091</v>
      </c>
      <c r="W5313" s="181">
        <v>26459.609162085104</v>
      </c>
      <c r="X5313" s="181">
        <v>26877.062124450957</v>
      </c>
      <c r="Y5313" s="181">
        <v>27283.445498746016</v>
      </c>
    </row>
    <row r="5314" spans="1:25" x14ac:dyDescent="0.25">
      <c r="A5314" s="178" t="s">
        <v>4466</v>
      </c>
      <c r="B5314" s="178" t="s">
        <v>274</v>
      </c>
      <c r="C5314" s="178" t="s">
        <v>240</v>
      </c>
      <c r="D5314" s="178" t="s">
        <v>241</v>
      </c>
      <c r="E5314" s="181">
        <v>20259.878468806619</v>
      </c>
      <c r="F5314" s="181">
        <v>21115.797761225465</v>
      </c>
      <c r="G5314" s="181">
        <v>21838.81026565552</v>
      </c>
      <c r="H5314" s="181">
        <v>22458.615817073005</v>
      </c>
      <c r="I5314" s="181">
        <v>22996.24783573786</v>
      </c>
      <c r="J5314" s="182">
        <v>23468.481964235278</v>
      </c>
      <c r="K5314" s="181">
        <v>23888.904410084717</v>
      </c>
      <c r="L5314" s="181">
        <v>24268.496637864067</v>
      </c>
      <c r="M5314" s="181">
        <v>24615.599764042119</v>
      </c>
      <c r="N5314" s="181">
        <v>24936.657031373223</v>
      </c>
      <c r="O5314" s="181">
        <v>25236.39777800519</v>
      </c>
      <c r="P5314" s="181">
        <v>25520.034252355956</v>
      </c>
      <c r="Q5314" s="181">
        <v>25791.752765855126</v>
      </c>
      <c r="R5314" s="181">
        <v>26053.101274051955</v>
      </c>
      <c r="S5314" s="181">
        <v>26305.616741686543</v>
      </c>
      <c r="T5314" s="181">
        <v>26550.512143912991</v>
      </c>
      <c r="U5314" s="181">
        <v>26788.864009188554</v>
      </c>
      <c r="V5314" s="181">
        <v>27021.482990610366</v>
      </c>
      <c r="W5314" s="181">
        <v>27248.736479276628</v>
      </c>
      <c r="X5314" s="181">
        <v>27470.651073470472</v>
      </c>
      <c r="Y5314" s="181">
        <v>27687.112080443916</v>
      </c>
    </row>
    <row r="5315" spans="1:25" x14ac:dyDescent="0.25">
      <c r="A5315" s="178" t="s">
        <v>4466</v>
      </c>
      <c r="B5315" s="178" t="s">
        <v>278</v>
      </c>
      <c r="C5315" s="178" t="s">
        <v>218</v>
      </c>
      <c r="D5315" s="178" t="s">
        <v>4487</v>
      </c>
      <c r="E5315" s="181">
        <v>14205.20437239147</v>
      </c>
      <c r="F5315" s="181">
        <v>14079.281535318154</v>
      </c>
      <c r="G5315" s="181">
        <v>13964.119294457356</v>
      </c>
      <c r="H5315" s="181">
        <v>13857.704460997882</v>
      </c>
      <c r="I5315" s="181">
        <v>13755.264611285242</v>
      </c>
      <c r="J5315" s="182">
        <v>13653.03663418838</v>
      </c>
      <c r="K5315" s="181">
        <v>13548.415670159473</v>
      </c>
      <c r="L5315" s="181">
        <v>13439.552163520395</v>
      </c>
      <c r="M5315" s="181">
        <v>13324.971952184062</v>
      </c>
      <c r="N5315" s="181">
        <v>13203.605600231174</v>
      </c>
      <c r="O5315" s="181">
        <v>13074.608680048383</v>
      </c>
      <c r="P5315" s="181">
        <v>12938.29607654859</v>
      </c>
      <c r="Q5315" s="181">
        <v>12795.111056809141</v>
      </c>
      <c r="R5315" s="181">
        <v>12644.65215394215</v>
      </c>
      <c r="S5315" s="181">
        <v>12486.908363119426</v>
      </c>
      <c r="T5315" s="181">
        <v>12321.99105335304</v>
      </c>
      <c r="U5315" s="181">
        <v>12149.869906730566</v>
      </c>
      <c r="V5315" s="181">
        <v>11970.630271575126</v>
      </c>
      <c r="W5315" s="181">
        <v>11784.666433811246</v>
      </c>
      <c r="X5315" s="181">
        <v>11592.321547380474</v>
      </c>
      <c r="Y5315" s="181">
        <v>11393.945883374283</v>
      </c>
    </row>
    <row r="5316" spans="1:25" x14ac:dyDescent="0.25">
      <c r="A5316" s="178" t="s">
        <v>4466</v>
      </c>
      <c r="B5316" s="178" t="s">
        <v>278</v>
      </c>
      <c r="C5316" s="178" t="s">
        <v>475</v>
      </c>
      <c r="D5316" s="178" t="s">
        <v>4488</v>
      </c>
      <c r="E5316" s="181">
        <v>4007.9438793518952</v>
      </c>
      <c r="F5316" s="181">
        <v>4015.9064935653796</v>
      </c>
      <c r="G5316" s="181">
        <v>4026.6659518267934</v>
      </c>
      <c r="H5316" s="181">
        <v>4039.7296378686233</v>
      </c>
      <c r="I5316" s="181">
        <v>4053.7681699875211</v>
      </c>
      <c r="J5316" s="182">
        <v>4067.6929978248759</v>
      </c>
      <c r="K5316" s="181">
        <v>4080.7160691365571</v>
      </c>
      <c r="L5316" s="181">
        <v>4092.2449022025535</v>
      </c>
      <c r="M5316" s="181">
        <v>4101.7772880166176</v>
      </c>
      <c r="N5316" s="181">
        <v>4108.916058138464</v>
      </c>
      <c r="O5316" s="181">
        <v>4113.3188769664102</v>
      </c>
      <c r="P5316" s="181">
        <v>4114.998846619802</v>
      </c>
      <c r="Q5316" s="181">
        <v>4114.0128679474728</v>
      </c>
      <c r="R5316" s="181">
        <v>4110.1476749956073</v>
      </c>
      <c r="S5316" s="181">
        <v>4103.3108386092117</v>
      </c>
      <c r="T5316" s="181">
        <v>4093.4485416878961</v>
      </c>
      <c r="U5316" s="181">
        <v>4080.4590834112687</v>
      </c>
      <c r="V5316" s="181">
        <v>4064.2776611878949</v>
      </c>
      <c r="W5316" s="181">
        <v>4044.9448119292865</v>
      </c>
      <c r="X5316" s="181">
        <v>4022.4872738469794</v>
      </c>
      <c r="Y5316" s="181">
        <v>3996.9375756841255</v>
      </c>
    </row>
    <row r="5317" spans="1:25" x14ac:dyDescent="0.25">
      <c r="A5317" s="178" t="s">
        <v>4466</v>
      </c>
      <c r="B5317" s="178" t="s">
        <v>278</v>
      </c>
      <c r="C5317" s="178" t="s">
        <v>1233</v>
      </c>
      <c r="D5317" s="178" t="s">
        <v>4489</v>
      </c>
      <c r="E5317" s="181">
        <v>5664.6954602491851</v>
      </c>
      <c r="F5317" s="181">
        <v>5614.4804471588222</v>
      </c>
      <c r="G5317" s="181">
        <v>5568.5565022514065</v>
      </c>
      <c r="H5317" s="181">
        <v>5526.1208140206454</v>
      </c>
      <c r="I5317" s="181">
        <v>5485.2702541551625</v>
      </c>
      <c r="J5317" s="182">
        <v>5444.504184017057</v>
      </c>
      <c r="K5317" s="181">
        <v>5402.7838479736511</v>
      </c>
      <c r="L5317" s="181">
        <v>5359.3716874950787</v>
      </c>
      <c r="M5317" s="181">
        <v>5313.6798420294272</v>
      </c>
      <c r="N5317" s="181">
        <v>5265.2818461321822</v>
      </c>
      <c r="O5317" s="181">
        <v>5213.8409622850049</v>
      </c>
      <c r="P5317" s="181">
        <v>5159.4827590534624</v>
      </c>
      <c r="Q5317" s="181">
        <v>5102.3840007370954</v>
      </c>
      <c r="R5317" s="181">
        <v>5042.3845919513087</v>
      </c>
      <c r="S5317" s="181">
        <v>4979.480144234054</v>
      </c>
      <c r="T5317" s="181">
        <v>4913.7150688813972</v>
      </c>
      <c r="U5317" s="181">
        <v>4845.0772758356143</v>
      </c>
      <c r="V5317" s="181">
        <v>4773.6007999649019</v>
      </c>
      <c r="W5317" s="181">
        <v>4699.4428730575637</v>
      </c>
      <c r="X5317" s="181">
        <v>4622.7403366910876</v>
      </c>
      <c r="Y5317" s="181">
        <v>4543.6328705919823</v>
      </c>
    </row>
    <row r="5318" spans="1:25" x14ac:dyDescent="0.25">
      <c r="A5318" s="178" t="s">
        <v>4466</v>
      </c>
      <c r="B5318" s="178" t="s">
        <v>278</v>
      </c>
      <c r="C5318" s="178" t="s">
        <v>1957</v>
      </c>
      <c r="D5318" s="178" t="s">
        <v>4490</v>
      </c>
      <c r="E5318" s="181">
        <v>1743.6830244343048</v>
      </c>
      <c r="F5318" s="181">
        <v>1832.3006736430345</v>
      </c>
      <c r="G5318" s="181">
        <v>1926.7527742483844</v>
      </c>
      <c r="H5318" s="181">
        <v>2027.2155668553789</v>
      </c>
      <c r="I5318" s="181">
        <v>2133.4073234067737</v>
      </c>
      <c r="J5318" s="182">
        <v>2245.0720465949044</v>
      </c>
      <c r="K5318" s="181">
        <v>2362.0317673544846</v>
      </c>
      <c r="L5318" s="181">
        <v>2484.1522739557104</v>
      </c>
      <c r="M5318" s="181">
        <v>2611.294865510079</v>
      </c>
      <c r="N5318" s="181">
        <v>2743.3318725122203</v>
      </c>
      <c r="O5318" s="181">
        <v>2880.1207772464231</v>
      </c>
      <c r="P5318" s="181">
        <v>3021.7273868812299</v>
      </c>
      <c r="Q5318" s="181">
        <v>3168.2427524395225</v>
      </c>
      <c r="R5318" s="181">
        <v>3319.536679359162</v>
      </c>
      <c r="S5318" s="181">
        <v>3475.5353045437796</v>
      </c>
      <c r="T5318" s="181">
        <v>3636.1673572591453</v>
      </c>
      <c r="U5318" s="181">
        <v>3801.2881971286738</v>
      </c>
      <c r="V5318" s="181">
        <v>3970.7485080464871</v>
      </c>
      <c r="W5318" s="181">
        <v>4144.468595852908</v>
      </c>
      <c r="X5318" s="181">
        <v>4322.3325033416977</v>
      </c>
      <c r="Y5318" s="181">
        <v>4504.2045070857157</v>
      </c>
    </row>
    <row r="5319" spans="1:25" x14ac:dyDescent="0.25">
      <c r="A5319" s="178" t="s">
        <v>4466</v>
      </c>
      <c r="B5319" s="178" t="s">
        <v>278</v>
      </c>
      <c r="C5319" s="178" t="s">
        <v>240</v>
      </c>
      <c r="D5319" s="178" t="s">
        <v>241</v>
      </c>
      <c r="E5319" s="181">
        <v>12914.373518940683</v>
      </c>
      <c r="F5319" s="181">
        <v>13350.429345547693</v>
      </c>
      <c r="G5319" s="181">
        <v>13812.1910925784</v>
      </c>
      <c r="H5319" s="181">
        <v>14299.432887469533</v>
      </c>
      <c r="I5319" s="181">
        <v>14808.735647762167</v>
      </c>
      <c r="J5319" s="182">
        <v>15337.043994089998</v>
      </c>
      <c r="K5319" s="181">
        <v>15881.99397530928</v>
      </c>
      <c r="L5319" s="181">
        <v>16441.636317805929</v>
      </c>
      <c r="M5319" s="181">
        <v>17014.092956953198</v>
      </c>
      <c r="N5319" s="181">
        <v>17597.653638262876</v>
      </c>
      <c r="O5319" s="181">
        <v>18190.602019716011</v>
      </c>
      <c r="P5319" s="181">
        <v>18792.606337546888</v>
      </c>
      <c r="Q5319" s="181">
        <v>19403.494928296241</v>
      </c>
      <c r="R5319" s="181">
        <v>20021.757567016815</v>
      </c>
      <c r="S5319" s="181">
        <v>20646.295347119536</v>
      </c>
      <c r="T5319" s="181">
        <v>21276.077365460362</v>
      </c>
      <c r="U5319" s="181">
        <v>21909.699223871623</v>
      </c>
      <c r="V5319" s="181">
        <v>22545.802196726534</v>
      </c>
      <c r="W5319" s="181">
        <v>23183.48739050212</v>
      </c>
      <c r="X5319" s="181">
        <v>23821.700153773727</v>
      </c>
      <c r="Y5319" s="181">
        <v>24459.332319328816</v>
      </c>
    </row>
    <row r="5320" spans="1:25" x14ac:dyDescent="0.25">
      <c r="A5320" s="178" t="s">
        <v>4466</v>
      </c>
      <c r="B5320" s="178" t="s">
        <v>286</v>
      </c>
      <c r="C5320" s="178" t="s">
        <v>508</v>
      </c>
      <c r="D5320" s="178" t="s">
        <v>4491</v>
      </c>
      <c r="E5320" s="181">
        <v>1642.4609189012492</v>
      </c>
      <c r="F5320" s="181">
        <v>1688.2091856131642</v>
      </c>
      <c r="G5320" s="181">
        <v>1738.6960367112711</v>
      </c>
      <c r="H5320" s="181">
        <v>1793.7058698810602</v>
      </c>
      <c r="I5320" s="181">
        <v>1852.7095857603651</v>
      </c>
      <c r="J5320" s="182">
        <v>1915.2864612047129</v>
      </c>
      <c r="K5320" s="181">
        <v>1981.1465000350765</v>
      </c>
      <c r="L5320" s="181">
        <v>2050.048031309957</v>
      </c>
      <c r="M5320" s="181">
        <v>2121.771043956981</v>
      </c>
      <c r="N5320" s="181">
        <v>2196.137523563541</v>
      </c>
      <c r="O5320" s="181">
        <v>2272.9748834439297</v>
      </c>
      <c r="P5320" s="181">
        <v>2352.280400013306</v>
      </c>
      <c r="Q5320" s="181">
        <v>2434.07939093594</v>
      </c>
      <c r="R5320" s="181">
        <v>2518.2448407970501</v>
      </c>
      <c r="S5320" s="181">
        <v>2604.719894438324</v>
      </c>
      <c r="T5320" s="181">
        <v>2693.4162541168516</v>
      </c>
      <c r="U5320" s="181">
        <v>2784.1392306694688</v>
      </c>
      <c r="V5320" s="181">
        <v>2876.7422989734796</v>
      </c>
      <c r="W5320" s="181">
        <v>2971.1997792799093</v>
      </c>
      <c r="X5320" s="181">
        <v>3067.4781733760374</v>
      </c>
      <c r="Y5320" s="181">
        <v>3165.4875124878972</v>
      </c>
    </row>
    <row r="5321" spans="1:25" x14ac:dyDescent="0.25">
      <c r="A5321" s="178" t="s">
        <v>4466</v>
      </c>
      <c r="B5321" s="178" t="s">
        <v>286</v>
      </c>
      <c r="C5321" s="178" t="s">
        <v>972</v>
      </c>
      <c r="D5321" s="178" t="s">
        <v>3031</v>
      </c>
      <c r="E5321" s="181">
        <v>2544.7005482113677</v>
      </c>
      <c r="F5321" s="181">
        <v>2518.9510954312814</v>
      </c>
      <c r="G5321" s="181">
        <v>2498.4403165089698</v>
      </c>
      <c r="H5321" s="181">
        <v>2482.2663661275933</v>
      </c>
      <c r="I5321" s="181">
        <v>2469.2004086116553</v>
      </c>
      <c r="J5321" s="182">
        <v>2458.2982308372275</v>
      </c>
      <c r="K5321" s="181">
        <v>2448.8898976986297</v>
      </c>
      <c r="L5321" s="181">
        <v>2440.4422930982141</v>
      </c>
      <c r="M5321" s="181">
        <v>2432.5112798182936</v>
      </c>
      <c r="N5321" s="181">
        <v>2424.7541719129495</v>
      </c>
      <c r="O5321" s="181">
        <v>2416.8776065237057</v>
      </c>
      <c r="P5321" s="181">
        <v>2408.8011462215773</v>
      </c>
      <c r="Q5321" s="181">
        <v>2400.4819059218421</v>
      </c>
      <c r="R5321" s="181">
        <v>2391.737366265038</v>
      </c>
      <c r="S5321" s="181">
        <v>2382.4752683454381</v>
      </c>
      <c r="T5321" s="181">
        <v>2372.5899630375402</v>
      </c>
      <c r="U5321" s="181">
        <v>2361.902687455015</v>
      </c>
      <c r="V5321" s="181">
        <v>2350.302961458186</v>
      </c>
      <c r="W5321" s="181">
        <v>2337.7958374053337</v>
      </c>
      <c r="X5321" s="181">
        <v>2324.3849045291945</v>
      </c>
      <c r="Y5321" s="181">
        <v>2310.0373823568607</v>
      </c>
    </row>
    <row r="5322" spans="1:25" x14ac:dyDescent="0.25">
      <c r="A5322" s="178" t="s">
        <v>4466</v>
      </c>
      <c r="B5322" s="178" t="s">
        <v>286</v>
      </c>
      <c r="C5322" s="178" t="s">
        <v>280</v>
      </c>
      <c r="D5322" s="178" t="s">
        <v>4492</v>
      </c>
      <c r="E5322" s="181">
        <v>1683.9781184542398</v>
      </c>
      <c r="F5322" s="181">
        <v>1725.6884103164248</v>
      </c>
      <c r="G5322" s="181">
        <v>1771.9624389303681</v>
      </c>
      <c r="H5322" s="181">
        <v>1822.5388765550078</v>
      </c>
      <c r="I5322" s="181">
        <v>1876.8417007291814</v>
      </c>
      <c r="J5322" s="182">
        <v>1934.4110243093658</v>
      </c>
      <c r="K5322" s="181">
        <v>1994.9239097362622</v>
      </c>
      <c r="L5322" s="181">
        <v>2058.1096287337455</v>
      </c>
      <c r="M5322" s="181">
        <v>2123.7222171980206</v>
      </c>
      <c r="N5322" s="181">
        <v>2191.5604215795083</v>
      </c>
      <c r="O5322" s="181">
        <v>2261.4306662029512</v>
      </c>
      <c r="P5322" s="181">
        <v>2333.3100647629026</v>
      </c>
      <c r="Q5322" s="181">
        <v>2407.2036200046487</v>
      </c>
      <c r="R5322" s="181">
        <v>2482.9659593257115</v>
      </c>
      <c r="S5322" s="181">
        <v>2560.5223081419931</v>
      </c>
      <c r="T5322" s="181">
        <v>2639.7678640030263</v>
      </c>
      <c r="U5322" s="181">
        <v>2720.495017820358</v>
      </c>
      <c r="V5322" s="181">
        <v>2802.5454745741745</v>
      </c>
      <c r="W5322" s="181">
        <v>2885.8801258134881</v>
      </c>
      <c r="X5322" s="181">
        <v>2970.4526809346862</v>
      </c>
      <c r="Y5322" s="181">
        <v>3056.1628062539967</v>
      </c>
    </row>
    <row r="5323" spans="1:25" x14ac:dyDescent="0.25">
      <c r="A5323" s="178" t="s">
        <v>4466</v>
      </c>
      <c r="B5323" s="178" t="s">
        <v>286</v>
      </c>
      <c r="C5323" s="178" t="s">
        <v>252</v>
      </c>
      <c r="D5323" s="178" t="s">
        <v>4493</v>
      </c>
      <c r="E5323" s="181">
        <v>1686.0033477007273</v>
      </c>
      <c r="F5323" s="181">
        <v>1720.8818925257369</v>
      </c>
      <c r="G5323" s="181">
        <v>1759.988734867864</v>
      </c>
      <c r="H5323" s="181">
        <v>1803.013054514101</v>
      </c>
      <c r="I5323" s="181">
        <v>1849.3384884731404</v>
      </c>
      <c r="J5323" s="182">
        <v>1898.4720884099841</v>
      </c>
      <c r="K5323" s="181">
        <v>1950.0623042215595</v>
      </c>
      <c r="L5323" s="181">
        <v>2003.813739333985</v>
      </c>
      <c r="M5323" s="181">
        <v>2059.4594716722681</v>
      </c>
      <c r="N5323" s="181">
        <v>2116.7797975911571</v>
      </c>
      <c r="O5323" s="181">
        <v>2175.5657058300326</v>
      </c>
      <c r="P5323" s="181">
        <v>2235.7748955758625</v>
      </c>
      <c r="Q5323" s="181">
        <v>2297.392202267738</v>
      </c>
      <c r="R5323" s="181">
        <v>2360.2596081683637</v>
      </c>
      <c r="S5323" s="181">
        <v>2424.2883051652975</v>
      </c>
      <c r="T5323" s="181">
        <v>2489.3624479701261</v>
      </c>
      <c r="U5323" s="181">
        <v>2555.2713470989006</v>
      </c>
      <c r="V5323" s="181">
        <v>2621.8536881711198</v>
      </c>
      <c r="W5323" s="181">
        <v>2689.0616884166302</v>
      </c>
      <c r="X5323" s="181">
        <v>2756.8415793025533</v>
      </c>
      <c r="Y5323" s="181">
        <v>2825.0904149782141</v>
      </c>
    </row>
    <row r="5324" spans="1:25" x14ac:dyDescent="0.25">
      <c r="A5324" s="178" t="s">
        <v>4466</v>
      </c>
      <c r="B5324" s="178" t="s">
        <v>286</v>
      </c>
      <c r="C5324" s="178" t="s">
        <v>541</v>
      </c>
      <c r="D5324" s="178" t="s">
        <v>4494</v>
      </c>
      <c r="E5324" s="181">
        <v>2019.1535587478979</v>
      </c>
      <c r="F5324" s="181">
        <v>2037.5225167814367</v>
      </c>
      <c r="G5324" s="181">
        <v>2060.1634401013062</v>
      </c>
      <c r="H5324" s="181">
        <v>2086.5610439891302</v>
      </c>
      <c r="I5324" s="181">
        <v>2115.8704232799064</v>
      </c>
      <c r="J5324" s="182">
        <v>2147.4215735177754</v>
      </c>
      <c r="K5324" s="181">
        <v>2180.7306039968562</v>
      </c>
      <c r="L5324" s="181">
        <v>2215.395744265832</v>
      </c>
      <c r="M5324" s="181">
        <v>2251.0630158800554</v>
      </c>
      <c r="N5324" s="181">
        <v>2287.4442634526877</v>
      </c>
      <c r="O5324" s="181">
        <v>2324.2748282087396</v>
      </c>
      <c r="P5324" s="181">
        <v>2361.4773574447345</v>
      </c>
      <c r="Q5324" s="181">
        <v>2399.0057501988217</v>
      </c>
      <c r="R5324" s="181">
        <v>2436.6679801873665</v>
      </c>
      <c r="S5324" s="181">
        <v>2474.3508731002676</v>
      </c>
      <c r="T5324" s="181">
        <v>2511.9187502183217</v>
      </c>
      <c r="U5324" s="181">
        <v>2549.1472019712573</v>
      </c>
      <c r="V5324" s="181">
        <v>2585.870536605878</v>
      </c>
      <c r="W5324" s="181">
        <v>2622.0412914650483</v>
      </c>
      <c r="X5324" s="181">
        <v>2657.6085203027428</v>
      </c>
      <c r="Y5324" s="181">
        <v>2692.4768919980834</v>
      </c>
    </row>
    <row r="5325" spans="1:25" x14ac:dyDescent="0.25">
      <c r="A5325" s="178" t="s">
        <v>4466</v>
      </c>
      <c r="B5325" s="178" t="s">
        <v>286</v>
      </c>
      <c r="C5325" s="178" t="s">
        <v>447</v>
      </c>
      <c r="D5325" s="178" t="s">
        <v>4495</v>
      </c>
      <c r="E5325" s="181">
        <v>2552.8014651973176</v>
      </c>
      <c r="F5325" s="181">
        <v>2557.6361004478754</v>
      </c>
      <c r="G5325" s="181">
        <v>2567.5958023627791</v>
      </c>
      <c r="H5325" s="181">
        <v>2581.9315279543221</v>
      </c>
      <c r="I5325" s="181">
        <v>2599.5090779134994</v>
      </c>
      <c r="J5325" s="182">
        <v>2619.4386250121725</v>
      </c>
      <c r="K5325" s="181">
        <v>2641.0801337618364</v>
      </c>
      <c r="L5325" s="181">
        <v>2663.9098387512877</v>
      </c>
      <c r="M5325" s="181">
        <v>2687.4754285190475</v>
      </c>
      <c r="N5325" s="181">
        <v>2711.4151285851867</v>
      </c>
      <c r="O5325" s="181">
        <v>2735.404882402941</v>
      </c>
      <c r="P5325" s="181">
        <v>2759.3485951733533</v>
      </c>
      <c r="Q5325" s="181">
        <v>2783.1891153746892</v>
      </c>
      <c r="R5325" s="181">
        <v>2806.7028098453197</v>
      </c>
      <c r="S5325" s="181">
        <v>2829.7625988478321</v>
      </c>
      <c r="T5325" s="181">
        <v>2852.2195362007728</v>
      </c>
      <c r="U5325" s="181">
        <v>2873.8289937162649</v>
      </c>
      <c r="V5325" s="181">
        <v>2894.419195944728</v>
      </c>
      <c r="W5325" s="181">
        <v>2913.9548830678318</v>
      </c>
      <c r="X5325" s="181">
        <v>2932.398231092588</v>
      </c>
      <c r="Y5325" s="181">
        <v>2949.6641565110685</v>
      </c>
    </row>
    <row r="5326" spans="1:25" x14ac:dyDescent="0.25">
      <c r="A5326" s="178" t="s">
        <v>4466</v>
      </c>
      <c r="B5326" s="178" t="s">
        <v>286</v>
      </c>
      <c r="C5326" s="178" t="s">
        <v>240</v>
      </c>
      <c r="D5326" s="178" t="s">
        <v>241</v>
      </c>
      <c r="E5326" s="181">
        <v>23873.402357593</v>
      </c>
      <c r="F5326" s="181">
        <v>24003.675736732079</v>
      </c>
      <c r="G5326" s="181">
        <v>24184.245222570058</v>
      </c>
      <c r="H5326" s="181">
        <v>24408.569974562586</v>
      </c>
      <c r="I5326" s="181">
        <v>24666.369445511875</v>
      </c>
      <c r="J5326" s="182">
        <v>24949.545358383253</v>
      </c>
      <c r="K5326" s="181">
        <v>25252.270691863177</v>
      </c>
      <c r="L5326" s="181">
        <v>25569.74867411211</v>
      </c>
      <c r="M5326" s="181">
        <v>25897.798710223611</v>
      </c>
      <c r="N5326" s="181">
        <v>26233.051325206023</v>
      </c>
      <c r="O5326" s="181">
        <v>26572.449833254555</v>
      </c>
      <c r="P5326" s="181">
        <v>26915.111138377819</v>
      </c>
      <c r="Q5326" s="181">
        <v>27260.51843485955</v>
      </c>
      <c r="R5326" s="181">
        <v>27606.508060039479</v>
      </c>
      <c r="S5326" s="181">
        <v>27951.832469847657</v>
      </c>
      <c r="T5326" s="181">
        <v>28295.004533042636</v>
      </c>
      <c r="U5326" s="181">
        <v>28633.55650218649</v>
      </c>
      <c r="V5326" s="181">
        <v>28965.704635774873</v>
      </c>
      <c r="W5326" s="181">
        <v>29291.003733569512</v>
      </c>
      <c r="X5326" s="181">
        <v>29608.972535521087</v>
      </c>
      <c r="Y5326" s="181">
        <v>29918.639548114454</v>
      </c>
    </row>
    <row r="5327" spans="1:25" x14ac:dyDescent="0.25">
      <c r="A5327" s="178" t="s">
        <v>4466</v>
      </c>
      <c r="B5327" s="178" t="s">
        <v>288</v>
      </c>
      <c r="C5327" s="178" t="s">
        <v>218</v>
      </c>
      <c r="D5327" s="178" t="s">
        <v>4496</v>
      </c>
      <c r="E5327" s="181">
        <v>11148.1275318015</v>
      </c>
      <c r="F5327" s="181">
        <v>11478.417958485305</v>
      </c>
      <c r="G5327" s="181">
        <v>11804.011086768753</v>
      </c>
      <c r="H5327" s="181">
        <v>12130.659398624488</v>
      </c>
      <c r="I5327" s="181">
        <v>12459.547969538387</v>
      </c>
      <c r="J5327" s="182">
        <v>12791.256355835785</v>
      </c>
      <c r="K5327" s="181">
        <v>13126.211120467355</v>
      </c>
      <c r="L5327" s="181">
        <v>13464.566595084227</v>
      </c>
      <c r="M5327" s="181">
        <v>13806.131380884146</v>
      </c>
      <c r="N5327" s="181">
        <v>14150.640776372396</v>
      </c>
      <c r="O5327" s="181">
        <v>14497.594522813872</v>
      </c>
      <c r="P5327" s="181">
        <v>14847.354302479698</v>
      </c>
      <c r="Q5327" s="181">
        <v>15200.249805415428</v>
      </c>
      <c r="R5327" s="181">
        <v>15555.483637383119</v>
      </c>
      <c r="S5327" s="181">
        <v>15912.677609137507</v>
      </c>
      <c r="T5327" s="181">
        <v>16271.062381977419</v>
      </c>
      <c r="U5327" s="181">
        <v>16629.832827344915</v>
      </c>
      <c r="V5327" s="181">
        <v>16988.702436872358</v>
      </c>
      <c r="W5327" s="181">
        <v>17347.458041399321</v>
      </c>
      <c r="X5327" s="181">
        <v>17705.824694441548</v>
      </c>
      <c r="Y5327" s="181">
        <v>18063.022920953812</v>
      </c>
    </row>
    <row r="5328" spans="1:25" x14ac:dyDescent="0.25">
      <c r="A5328" s="178" t="s">
        <v>4466</v>
      </c>
      <c r="B5328" s="178" t="s">
        <v>288</v>
      </c>
      <c r="C5328" s="178" t="s">
        <v>240</v>
      </c>
      <c r="D5328" s="178" t="s">
        <v>241</v>
      </c>
      <c r="E5328" s="181">
        <v>14722.413652351845</v>
      </c>
      <c r="F5328" s="181">
        <v>14867.522004135662</v>
      </c>
      <c r="G5328" s="181">
        <v>14996.608035062123</v>
      </c>
      <c r="H5328" s="181">
        <v>15117.599552411435</v>
      </c>
      <c r="I5328" s="181">
        <v>15232.267506798054</v>
      </c>
      <c r="J5328" s="182">
        <v>15341.538213065503</v>
      </c>
      <c r="K5328" s="181">
        <v>15446.100793331794</v>
      </c>
      <c r="L5328" s="181">
        <v>15546.289475027783</v>
      </c>
      <c r="M5328" s="181">
        <v>15642.031914142695</v>
      </c>
      <c r="N5328" s="181">
        <v>15733.189371069555</v>
      </c>
      <c r="O5328" s="181">
        <v>15819.386286687102</v>
      </c>
      <c r="P5328" s="181">
        <v>15901.208212764854</v>
      </c>
      <c r="Q5328" s="181">
        <v>15979.174739145896</v>
      </c>
      <c r="R5328" s="181">
        <v>16052.614180691477</v>
      </c>
      <c r="S5328" s="181">
        <v>16121.337828983835</v>
      </c>
      <c r="T5328" s="181">
        <v>16184.79186378972</v>
      </c>
      <c r="U5328" s="181">
        <v>16242.438104919453</v>
      </c>
      <c r="V5328" s="181">
        <v>16294.285837067675</v>
      </c>
      <c r="W5328" s="181">
        <v>16340.42475575997</v>
      </c>
      <c r="X5328" s="181">
        <v>16380.892910042543</v>
      </c>
      <c r="Y5328" s="181">
        <v>16415.27882990308</v>
      </c>
    </row>
    <row r="5329" spans="1:25" x14ac:dyDescent="0.25">
      <c r="A5329" s="178" t="s">
        <v>4466</v>
      </c>
      <c r="B5329" s="178" t="s">
        <v>291</v>
      </c>
      <c r="C5329" s="178" t="s">
        <v>218</v>
      </c>
      <c r="D5329" s="178" t="s">
        <v>4497</v>
      </c>
      <c r="E5329" s="181">
        <v>1629.3904982870358</v>
      </c>
      <c r="F5329" s="181">
        <v>1656.4252998588904</v>
      </c>
      <c r="G5329" s="181">
        <v>1687.6273438332942</v>
      </c>
      <c r="H5329" s="181">
        <v>1722.846031705518</v>
      </c>
      <c r="I5329" s="181">
        <v>1761.5581952808054</v>
      </c>
      <c r="J5329" s="182">
        <v>1803.3473306207943</v>
      </c>
      <c r="K5329" s="181">
        <v>1847.9409489522043</v>
      </c>
      <c r="L5329" s="181">
        <v>1895.0853067741255</v>
      </c>
      <c r="M5329" s="181">
        <v>1944.5370438349678</v>
      </c>
      <c r="N5329" s="181">
        <v>1996.1218938917991</v>
      </c>
      <c r="O5329" s="181">
        <v>2049.6685305001793</v>
      </c>
      <c r="P5329" s="181">
        <v>2105.1376555254869</v>
      </c>
      <c r="Q5329" s="181">
        <v>2162.4938878657135</v>
      </c>
      <c r="R5329" s="181">
        <v>2221.5607149025132</v>
      </c>
      <c r="S5329" s="181">
        <v>2282.2611688966931</v>
      </c>
      <c r="T5329" s="181">
        <v>2344.5516188193305</v>
      </c>
      <c r="U5329" s="181">
        <v>2408.2312674984837</v>
      </c>
      <c r="V5329" s="181">
        <v>2473.0791425236307</v>
      </c>
      <c r="W5329" s="181">
        <v>2539.0288747137165</v>
      </c>
      <c r="X5329" s="181">
        <v>2606.0352330282353</v>
      </c>
      <c r="Y5329" s="181">
        <v>2674.0695083312216</v>
      </c>
    </row>
    <row r="5330" spans="1:25" x14ac:dyDescent="0.25">
      <c r="A5330" s="178" t="s">
        <v>4466</v>
      </c>
      <c r="B5330" s="178" t="s">
        <v>291</v>
      </c>
      <c r="C5330" s="178" t="s">
        <v>240</v>
      </c>
      <c r="D5330" s="178" t="s">
        <v>241</v>
      </c>
      <c r="E5330" s="181">
        <v>18552.165275710689</v>
      </c>
      <c r="F5330" s="181">
        <v>18553.683377338424</v>
      </c>
      <c r="G5330" s="181">
        <v>18596.322055163386</v>
      </c>
      <c r="H5330" s="181">
        <v>18676.372165763394</v>
      </c>
      <c r="I5330" s="181">
        <v>18786.327627016784</v>
      </c>
      <c r="J5330" s="182">
        <v>18920.228989801195</v>
      </c>
      <c r="K5330" s="181">
        <v>19073.941310456245</v>
      </c>
      <c r="L5330" s="181">
        <v>19243.748319466344</v>
      </c>
      <c r="M5330" s="181">
        <v>19426.244537419312</v>
      </c>
      <c r="N5330" s="181">
        <v>19618.895794996144</v>
      </c>
      <c r="O5330" s="181">
        <v>19819.337057333698</v>
      </c>
      <c r="P5330" s="181">
        <v>20026.592673685034</v>
      </c>
      <c r="Q5330" s="181">
        <v>20239.770597552779</v>
      </c>
      <c r="R5330" s="181">
        <v>20456.722083231602</v>
      </c>
      <c r="S5330" s="181">
        <v>20676.325490160056</v>
      </c>
      <c r="T5330" s="181">
        <v>20897.818396247672</v>
      </c>
      <c r="U5330" s="181">
        <v>21119.100609306985</v>
      </c>
      <c r="V5330" s="181">
        <v>21338.02575644715</v>
      </c>
      <c r="W5330" s="181">
        <v>21553.893867977786</v>
      </c>
      <c r="X5330" s="181">
        <v>21766.225465596042</v>
      </c>
      <c r="Y5330" s="181">
        <v>21974.707646954863</v>
      </c>
    </row>
    <row r="5331" spans="1:25" x14ac:dyDescent="0.25">
      <c r="A5331" s="178" t="s">
        <v>4466</v>
      </c>
      <c r="B5331" s="178" t="s">
        <v>293</v>
      </c>
      <c r="C5331" s="178" t="s">
        <v>218</v>
      </c>
      <c r="D5331" s="178" t="s">
        <v>4498</v>
      </c>
      <c r="E5331" s="181">
        <v>10633.529917869164</v>
      </c>
      <c r="F5331" s="181">
        <v>11339.613172871092</v>
      </c>
      <c r="G5331" s="181">
        <v>11979.242136452121</v>
      </c>
      <c r="H5331" s="181">
        <v>12566.363484373311</v>
      </c>
      <c r="I5331" s="181">
        <v>13110.516859732965</v>
      </c>
      <c r="J5331" s="182">
        <v>13619.540913625742</v>
      </c>
      <c r="K5331" s="181">
        <v>14100.108026566189</v>
      </c>
      <c r="L5331" s="181">
        <v>14557.578514315284</v>
      </c>
      <c r="M5331" s="181">
        <v>14995.995463520087</v>
      </c>
      <c r="N5331" s="181">
        <v>15418.477874380325</v>
      </c>
      <c r="O5331" s="181">
        <v>15827.230413077546</v>
      </c>
      <c r="P5331" s="181">
        <v>16224.981496159047</v>
      </c>
      <c r="Q5331" s="181">
        <v>16613.994194660725</v>
      </c>
      <c r="R5331" s="181">
        <v>16994.903030018642</v>
      </c>
      <c r="S5331" s="181">
        <v>17368.492396096444</v>
      </c>
      <c r="T5331" s="181">
        <v>17735.309163226982</v>
      </c>
      <c r="U5331" s="181">
        <v>18095.042671964144</v>
      </c>
      <c r="V5331" s="181">
        <v>18447.336278978433</v>
      </c>
      <c r="W5331" s="181">
        <v>18792.373637980319</v>
      </c>
      <c r="X5331" s="181">
        <v>19130.167626786377</v>
      </c>
      <c r="Y5331" s="181">
        <v>19460.518340952178</v>
      </c>
    </row>
    <row r="5332" spans="1:25" x14ac:dyDescent="0.25">
      <c r="A5332" s="178" t="s">
        <v>4466</v>
      </c>
      <c r="B5332" s="178" t="s">
        <v>293</v>
      </c>
      <c r="C5332" s="178" t="s">
        <v>560</v>
      </c>
      <c r="D5332" s="178" t="s">
        <v>4499</v>
      </c>
      <c r="E5332" s="181">
        <v>2285.4093427135513</v>
      </c>
      <c r="F5332" s="181">
        <v>2426.8722074451634</v>
      </c>
      <c r="G5332" s="181">
        <v>2552.9372434170768</v>
      </c>
      <c r="H5332" s="181">
        <v>2666.7514539269969</v>
      </c>
      <c r="I5332" s="181">
        <v>2770.4790061045255</v>
      </c>
      <c r="J5332" s="182">
        <v>2865.8908516471315</v>
      </c>
      <c r="K5332" s="181">
        <v>2954.4846960430928</v>
      </c>
      <c r="L5332" s="181">
        <v>3037.4600394812337</v>
      </c>
      <c r="M5332" s="181">
        <v>3115.7231393382558</v>
      </c>
      <c r="N5332" s="181">
        <v>3189.9743313953973</v>
      </c>
      <c r="O5332" s="181">
        <v>3260.7142294486225</v>
      </c>
      <c r="P5332" s="181">
        <v>3328.5428428147225</v>
      </c>
      <c r="Q5332" s="181">
        <v>3393.9553358552357</v>
      </c>
      <c r="R5332" s="181">
        <v>3457.1075179832214</v>
      </c>
      <c r="S5332" s="181">
        <v>3518.1831621256329</v>
      </c>
      <c r="T5332" s="181">
        <v>3577.3152481839579</v>
      </c>
      <c r="U5332" s="181">
        <v>3634.4624735677667</v>
      </c>
      <c r="V5332" s="181">
        <v>3689.5752247703199</v>
      </c>
      <c r="W5332" s="181">
        <v>3742.7125260159719</v>
      </c>
      <c r="X5332" s="181">
        <v>3793.8987355344334</v>
      </c>
      <c r="Y5332" s="181">
        <v>3843.115972898066</v>
      </c>
    </row>
    <row r="5333" spans="1:25" x14ac:dyDescent="0.25">
      <c r="A5333" s="178" t="s">
        <v>4466</v>
      </c>
      <c r="B5333" s="178" t="s">
        <v>293</v>
      </c>
      <c r="C5333" s="178" t="s">
        <v>503</v>
      </c>
      <c r="D5333" s="178" t="s">
        <v>4500</v>
      </c>
      <c r="E5333" s="181">
        <v>2648.767161152065</v>
      </c>
      <c r="F5333" s="181">
        <v>2770.1550661954516</v>
      </c>
      <c r="G5333" s="181">
        <v>2869.9524319493539</v>
      </c>
      <c r="H5333" s="181">
        <v>2952.5311435832004</v>
      </c>
      <c r="I5333" s="181">
        <v>3020.954592635037</v>
      </c>
      <c r="J5333" s="182">
        <v>3077.7005868502069</v>
      </c>
      <c r="K5333" s="181">
        <v>3124.826098357215</v>
      </c>
      <c r="L5333" s="181">
        <v>3163.9679004872005</v>
      </c>
      <c r="M5333" s="181">
        <v>3196.3751275398722</v>
      </c>
      <c r="N5333" s="181">
        <v>3223.0233998485191</v>
      </c>
      <c r="O5333" s="181">
        <v>3244.6390899968269</v>
      </c>
      <c r="P5333" s="181">
        <v>3262.0093075092773</v>
      </c>
      <c r="Q5333" s="181">
        <v>3275.7786992178671</v>
      </c>
      <c r="R5333" s="181">
        <v>3286.2356722267928</v>
      </c>
      <c r="S5333" s="181">
        <v>3293.6818913752331</v>
      </c>
      <c r="T5333" s="181">
        <v>3298.3581180702326</v>
      </c>
      <c r="U5333" s="181">
        <v>3300.3360996775054</v>
      </c>
      <c r="V5333" s="181">
        <v>3299.6793384892803</v>
      </c>
      <c r="W5333" s="181">
        <v>3296.5466500222574</v>
      </c>
      <c r="X5333" s="181">
        <v>3291.0605847255192</v>
      </c>
      <c r="Y5333" s="181">
        <v>3283.3034269365453</v>
      </c>
    </row>
    <row r="5334" spans="1:25" x14ac:dyDescent="0.25">
      <c r="A5334" s="178" t="s">
        <v>4466</v>
      </c>
      <c r="B5334" s="178" t="s">
        <v>293</v>
      </c>
      <c r="C5334" s="178" t="s">
        <v>528</v>
      </c>
      <c r="D5334" s="178" t="s">
        <v>4501</v>
      </c>
      <c r="E5334" s="181">
        <v>5838.0164254967949</v>
      </c>
      <c r="F5334" s="181">
        <v>6135.609038042774</v>
      </c>
      <c r="G5334" s="181">
        <v>6387.9331951366066</v>
      </c>
      <c r="H5334" s="181">
        <v>6604.0784461459143</v>
      </c>
      <c r="I5334" s="181">
        <v>6790.3788095272166</v>
      </c>
      <c r="J5334" s="182">
        <v>6951.9756361724594</v>
      </c>
      <c r="K5334" s="181">
        <v>7093.1606519744564</v>
      </c>
      <c r="L5334" s="181">
        <v>7217.3552226091024</v>
      </c>
      <c r="M5334" s="181">
        <v>7327.1625053199969</v>
      </c>
      <c r="N5334" s="181">
        <v>7424.6093624467021</v>
      </c>
      <c r="O5334" s="181">
        <v>7511.187704744696</v>
      </c>
      <c r="P5334" s="181">
        <v>7588.5619512116746</v>
      </c>
      <c r="Q5334" s="181">
        <v>7658.0978585659732</v>
      </c>
      <c r="R5334" s="181">
        <v>7720.35252948983</v>
      </c>
      <c r="S5334" s="181">
        <v>7775.9265046406281</v>
      </c>
      <c r="T5334" s="181">
        <v>7825.2887411528254</v>
      </c>
      <c r="U5334" s="181">
        <v>7868.5154679556827</v>
      </c>
      <c r="V5334" s="181">
        <v>7905.6655849333574</v>
      </c>
      <c r="W5334" s="181">
        <v>7937.029545753453</v>
      </c>
      <c r="X5334" s="181">
        <v>7962.8166764418465</v>
      </c>
      <c r="Y5334" s="181">
        <v>7983.1433731212956</v>
      </c>
    </row>
    <row r="5335" spans="1:25" x14ac:dyDescent="0.25">
      <c r="A5335" s="178" t="s">
        <v>4466</v>
      </c>
      <c r="B5335" s="178" t="s">
        <v>293</v>
      </c>
      <c r="C5335" s="178" t="s">
        <v>530</v>
      </c>
      <c r="D5335" s="178" t="s">
        <v>4502</v>
      </c>
      <c r="E5335" s="181">
        <v>3555.6434990933153</v>
      </c>
      <c r="F5335" s="181">
        <v>3670.4624301105032</v>
      </c>
      <c r="G5335" s="181">
        <v>3753.4762891574765</v>
      </c>
      <c r="H5335" s="181">
        <v>3811.4983928809406</v>
      </c>
      <c r="I5335" s="181">
        <v>3849.3528883004055</v>
      </c>
      <c r="J5335" s="182">
        <v>3870.9019615712195</v>
      </c>
      <c r="K5335" s="181">
        <v>3879.3050644297055</v>
      </c>
      <c r="L5335" s="181">
        <v>3877.0591295347695</v>
      </c>
      <c r="M5335" s="181">
        <v>3866.0758808792975</v>
      </c>
      <c r="N5335" s="181">
        <v>3847.8520528835516</v>
      </c>
      <c r="O5335" s="181">
        <v>3823.5218676559448</v>
      </c>
      <c r="P5335" s="181">
        <v>3794.2387376290812</v>
      </c>
      <c r="Q5335" s="181">
        <v>3760.9389861721875</v>
      </c>
      <c r="R5335" s="181">
        <v>3724.11183590566</v>
      </c>
      <c r="S5335" s="181">
        <v>3684.2401952401005</v>
      </c>
      <c r="T5335" s="181">
        <v>3641.7184558924796</v>
      </c>
      <c r="U5335" s="181">
        <v>3596.7396719778067</v>
      </c>
      <c r="V5335" s="181">
        <v>3549.4809385576891</v>
      </c>
      <c r="W5335" s="181">
        <v>3500.2141190654015</v>
      </c>
      <c r="X5335" s="181">
        <v>3449.1615743997882</v>
      </c>
      <c r="Y5335" s="181">
        <v>3396.4948264779323</v>
      </c>
    </row>
    <row r="5336" spans="1:25" x14ac:dyDescent="0.25">
      <c r="A5336" s="178" t="s">
        <v>4466</v>
      </c>
      <c r="B5336" s="178" t="s">
        <v>293</v>
      </c>
      <c r="C5336" s="178" t="s">
        <v>512</v>
      </c>
      <c r="D5336" s="178" t="s">
        <v>1333</v>
      </c>
      <c r="E5336" s="181">
        <v>1172.0566956874634</v>
      </c>
      <c r="F5336" s="181">
        <v>1269.6855871225368</v>
      </c>
      <c r="G5336" s="181">
        <v>1362.5551211565216</v>
      </c>
      <c r="H5336" s="181">
        <v>1451.9816960351459</v>
      </c>
      <c r="I5336" s="181">
        <v>1538.856503743307</v>
      </c>
      <c r="J5336" s="182">
        <v>1623.930978855308</v>
      </c>
      <c r="K5336" s="181">
        <v>1707.8680932403101</v>
      </c>
      <c r="L5336" s="181">
        <v>1791.2153947529537</v>
      </c>
      <c r="M5336" s="181">
        <v>1874.3934564711874</v>
      </c>
      <c r="N5336" s="181">
        <v>1957.7342917776027</v>
      </c>
      <c r="O5336" s="181">
        <v>2041.4744928369948</v>
      </c>
      <c r="P5336" s="181">
        <v>2125.9352369617609</v>
      </c>
      <c r="Q5336" s="181">
        <v>2211.3967223194609</v>
      </c>
      <c r="R5336" s="181">
        <v>2297.9368263139936</v>
      </c>
      <c r="S5336" s="181">
        <v>2385.6586552923527</v>
      </c>
      <c r="T5336" s="181">
        <v>2474.638308829979</v>
      </c>
      <c r="U5336" s="181">
        <v>2564.8346184414681</v>
      </c>
      <c r="V5336" s="181">
        <v>2656.1965417787305</v>
      </c>
      <c r="W5336" s="181">
        <v>2748.7482633995696</v>
      </c>
      <c r="X5336" s="181">
        <v>2842.4896488730215</v>
      </c>
      <c r="Y5336" s="181">
        <v>2937.3879375204901</v>
      </c>
    </row>
    <row r="5337" spans="1:25" x14ac:dyDescent="0.25">
      <c r="A5337" s="178" t="s">
        <v>4466</v>
      </c>
      <c r="B5337" s="178" t="s">
        <v>293</v>
      </c>
      <c r="C5337" s="178" t="s">
        <v>972</v>
      </c>
      <c r="D5337" s="178" t="s">
        <v>4503</v>
      </c>
      <c r="E5337" s="181">
        <v>4367.3787926523355</v>
      </c>
      <c r="F5337" s="181">
        <v>4455.6468465183516</v>
      </c>
      <c r="G5337" s="181">
        <v>4503.093693530378</v>
      </c>
      <c r="H5337" s="181">
        <v>4519.1876564656759</v>
      </c>
      <c r="I5337" s="181">
        <v>4510.6558127120989</v>
      </c>
      <c r="J5337" s="182">
        <v>4482.8216713434113</v>
      </c>
      <c r="K5337" s="181">
        <v>4439.9752805575827</v>
      </c>
      <c r="L5337" s="181">
        <v>4385.4722920583308</v>
      </c>
      <c r="M5337" s="181">
        <v>4321.8694970456518</v>
      </c>
      <c r="N5337" s="181">
        <v>4251.1552791753957</v>
      </c>
      <c r="O5337" s="181">
        <v>4174.8368627950531</v>
      </c>
      <c r="P5337" s="181">
        <v>4094.3777921506312</v>
      </c>
      <c r="Q5337" s="181">
        <v>4010.9465559762966</v>
      </c>
      <c r="R5337" s="181">
        <v>3925.1895132851878</v>
      </c>
      <c r="S5337" s="181">
        <v>3837.7190677368753</v>
      </c>
      <c r="T5337" s="181">
        <v>3749.0301987883131</v>
      </c>
      <c r="U5337" s="181">
        <v>3659.3917522309562</v>
      </c>
      <c r="V5337" s="181">
        <v>3569.0454297925721</v>
      </c>
      <c r="W5337" s="181">
        <v>3478.3170708827388</v>
      </c>
      <c r="X5337" s="181">
        <v>3387.469730306726</v>
      </c>
      <c r="Y5337" s="181">
        <v>3296.7056276666272</v>
      </c>
    </row>
    <row r="5338" spans="1:25" x14ac:dyDescent="0.25">
      <c r="A5338" s="178" t="s">
        <v>4466</v>
      </c>
      <c r="B5338" s="178" t="s">
        <v>293</v>
      </c>
      <c r="C5338" s="178" t="s">
        <v>638</v>
      </c>
      <c r="D5338" s="178" t="s">
        <v>2267</v>
      </c>
      <c r="E5338" s="181">
        <v>1829.9468962028789</v>
      </c>
      <c r="F5338" s="181">
        <v>1930.2797331491302</v>
      </c>
      <c r="G5338" s="181">
        <v>2017.029898875993</v>
      </c>
      <c r="H5338" s="181">
        <v>2092.9246427185349</v>
      </c>
      <c r="I5338" s="181">
        <v>2159.8558580740537</v>
      </c>
      <c r="J5338" s="182">
        <v>2219.3633269189468</v>
      </c>
      <c r="K5338" s="181">
        <v>2272.7379202564821</v>
      </c>
      <c r="L5338" s="181">
        <v>2321.0101553877257</v>
      </c>
      <c r="M5338" s="181">
        <v>2364.962078669208</v>
      </c>
      <c r="N5338" s="181">
        <v>2405.2009367494902</v>
      </c>
      <c r="O5338" s="181">
        <v>2442.169306692479</v>
      </c>
      <c r="P5338" s="181">
        <v>2476.3728585551794</v>
      </c>
      <c r="Q5338" s="181">
        <v>2508.2271299990507</v>
      </c>
      <c r="R5338" s="181">
        <v>2537.8881562984757</v>
      </c>
      <c r="S5338" s="181">
        <v>2565.5287884707491</v>
      </c>
      <c r="T5338" s="181">
        <v>2591.2810224298637</v>
      </c>
      <c r="U5338" s="181">
        <v>2615.1484326753534</v>
      </c>
      <c r="V5338" s="181">
        <v>2637.1290229022084</v>
      </c>
      <c r="W5338" s="181">
        <v>2657.2984478153776</v>
      </c>
      <c r="X5338" s="181">
        <v>2675.7063671461524</v>
      </c>
      <c r="Y5338" s="181">
        <v>2692.3719775919785</v>
      </c>
    </row>
    <row r="5339" spans="1:25" x14ac:dyDescent="0.25">
      <c r="A5339" s="178" t="s">
        <v>4466</v>
      </c>
      <c r="B5339" s="178" t="s">
        <v>293</v>
      </c>
      <c r="C5339" s="178" t="s">
        <v>258</v>
      </c>
      <c r="D5339" s="178" t="s">
        <v>1494</v>
      </c>
      <c r="E5339" s="181">
        <v>4219.6065322288732</v>
      </c>
      <c r="F5339" s="181">
        <v>4401.8563951418719</v>
      </c>
      <c r="G5339" s="181">
        <v>4548.9389205820062</v>
      </c>
      <c r="H5339" s="181">
        <v>4668.0286349502185</v>
      </c>
      <c r="I5339" s="181">
        <v>4764.165490276815</v>
      </c>
      <c r="J5339" s="182">
        <v>4841.4185066608479</v>
      </c>
      <c r="K5339" s="181">
        <v>4903.1562024524183</v>
      </c>
      <c r="L5339" s="181">
        <v>4952.0561669303079</v>
      </c>
      <c r="M5339" s="181">
        <v>4990.1643916108706</v>
      </c>
      <c r="N5339" s="181">
        <v>5019.0807870704421</v>
      </c>
      <c r="O5339" s="181">
        <v>5040.0023720079562</v>
      </c>
      <c r="P5339" s="181">
        <v>5054.2085475313834</v>
      </c>
      <c r="Q5339" s="181">
        <v>5062.7459370690312</v>
      </c>
      <c r="R5339" s="181">
        <v>5066.1016795296428</v>
      </c>
      <c r="S5339" s="181">
        <v>5064.7786027338534</v>
      </c>
      <c r="T5339" s="181">
        <v>5059.1812435810334</v>
      </c>
      <c r="U5339" s="181">
        <v>5049.4516488498793</v>
      </c>
      <c r="V5339" s="181">
        <v>5035.7180126440298</v>
      </c>
      <c r="W5339" s="181">
        <v>5018.25248695154</v>
      </c>
      <c r="X5339" s="181">
        <v>4997.2695659279389</v>
      </c>
      <c r="Y5339" s="181">
        <v>4972.920736093778</v>
      </c>
    </row>
    <row r="5340" spans="1:25" x14ac:dyDescent="0.25">
      <c r="A5340" s="178" t="s">
        <v>4466</v>
      </c>
      <c r="B5340" s="178" t="s">
        <v>293</v>
      </c>
      <c r="C5340" s="178" t="s">
        <v>1465</v>
      </c>
      <c r="D5340" s="178" t="s">
        <v>4504</v>
      </c>
      <c r="E5340" s="181">
        <v>4231.7521974691572</v>
      </c>
      <c r="F5340" s="181">
        <v>4367.2237003696546</v>
      </c>
      <c r="G5340" s="181">
        <v>4464.7893041920106</v>
      </c>
      <c r="H5340" s="181">
        <v>4532.5820092446857</v>
      </c>
      <c r="I5340" s="181">
        <v>4576.3611879614718</v>
      </c>
      <c r="J5340" s="182">
        <v>4600.7366683995497</v>
      </c>
      <c r="K5340" s="181">
        <v>4609.4783018253838</v>
      </c>
      <c r="L5340" s="181">
        <v>4605.5648660370234</v>
      </c>
      <c r="M5340" s="181">
        <v>4591.276943709523</v>
      </c>
      <c r="N5340" s="181">
        <v>4568.3999577709919</v>
      </c>
      <c r="O5340" s="181">
        <v>4538.2871260096954</v>
      </c>
      <c r="P5340" s="181">
        <v>4502.3129790029197</v>
      </c>
      <c r="Q5340" s="181">
        <v>4461.5930326578364</v>
      </c>
      <c r="R5340" s="181">
        <v>4416.7113485483678</v>
      </c>
      <c r="S5340" s="181">
        <v>4368.2438725890543</v>
      </c>
      <c r="T5340" s="181">
        <v>4316.6610079874627</v>
      </c>
      <c r="U5340" s="181">
        <v>4262.1940628316679</v>
      </c>
      <c r="V5340" s="181">
        <v>4205.0551899557886</v>
      </c>
      <c r="W5340" s="181">
        <v>4145.5685555224072</v>
      </c>
      <c r="X5340" s="181">
        <v>4083.9993627514204</v>
      </c>
      <c r="Y5340" s="181">
        <v>4020.552349342674</v>
      </c>
    </row>
    <row r="5341" spans="1:25" x14ac:dyDescent="0.25">
      <c r="A5341" s="178" t="s">
        <v>4466</v>
      </c>
      <c r="B5341" s="178" t="s">
        <v>293</v>
      </c>
      <c r="C5341" s="178" t="s">
        <v>543</v>
      </c>
      <c r="D5341" s="178" t="s">
        <v>261</v>
      </c>
      <c r="E5341" s="181">
        <v>3014.1492571306267</v>
      </c>
      <c r="F5341" s="181">
        <v>3133.8123482663332</v>
      </c>
      <c r="G5341" s="181">
        <v>3227.687957613658</v>
      </c>
      <c r="H5341" s="181">
        <v>3301.1044565374996</v>
      </c>
      <c r="I5341" s="181">
        <v>3357.8161485071109</v>
      </c>
      <c r="J5341" s="182">
        <v>3400.8464166331928</v>
      </c>
      <c r="K5341" s="181">
        <v>3432.6888675678279</v>
      </c>
      <c r="L5341" s="181">
        <v>3455.3225423054173</v>
      </c>
      <c r="M5341" s="181">
        <v>3470.2615114984978</v>
      </c>
      <c r="N5341" s="181">
        <v>3478.691017943022</v>
      </c>
      <c r="O5341" s="181">
        <v>3481.5026460048471</v>
      </c>
      <c r="P5341" s="181">
        <v>3479.6331981617527</v>
      </c>
      <c r="Q5341" s="181">
        <v>3473.8475911880619</v>
      </c>
      <c r="R5341" s="181">
        <v>3464.5182065560039</v>
      </c>
      <c r="S5341" s="181">
        <v>3452.0233975630363</v>
      </c>
      <c r="T5341" s="181">
        <v>3436.6699234054272</v>
      </c>
      <c r="U5341" s="181">
        <v>3418.5829397451994</v>
      </c>
      <c r="V5341" s="181">
        <v>3397.8767733797622</v>
      </c>
      <c r="W5341" s="181">
        <v>3374.7612176583971</v>
      </c>
      <c r="X5341" s="181">
        <v>3349.4047911300722</v>
      </c>
      <c r="Y5341" s="181">
        <v>3321.9318319258082</v>
      </c>
    </row>
    <row r="5342" spans="1:25" x14ac:dyDescent="0.25">
      <c r="A5342" s="178" t="s">
        <v>4466</v>
      </c>
      <c r="B5342" s="178" t="s">
        <v>293</v>
      </c>
      <c r="C5342" s="178" t="s">
        <v>545</v>
      </c>
      <c r="D5342" s="178" t="s">
        <v>4505</v>
      </c>
      <c r="E5342" s="181">
        <v>2446.3394071473222</v>
      </c>
      <c r="F5342" s="181">
        <v>2566.440991428211</v>
      </c>
      <c r="G5342" s="181">
        <v>2667.2036476988173</v>
      </c>
      <c r="H5342" s="181">
        <v>2752.5184593723125</v>
      </c>
      <c r="I5342" s="181">
        <v>2825.1026041640484</v>
      </c>
      <c r="J5342" s="182">
        <v>2887.1587910505009</v>
      </c>
      <c r="K5342" s="181">
        <v>2940.5219877567029</v>
      </c>
      <c r="L5342" s="181">
        <v>2986.6540604600473</v>
      </c>
      <c r="M5342" s="181">
        <v>3026.6685962607789</v>
      </c>
      <c r="N5342" s="181">
        <v>3061.4337224664127</v>
      </c>
      <c r="O5342" s="181">
        <v>3091.5912842328516</v>
      </c>
      <c r="P5342" s="181">
        <v>3117.8495097403998</v>
      </c>
      <c r="Q5342" s="181">
        <v>3140.7891565008599</v>
      </c>
      <c r="R5342" s="181">
        <v>3160.6558424881669</v>
      </c>
      <c r="S5342" s="181">
        <v>3177.7112421925121</v>
      </c>
      <c r="T5342" s="181">
        <v>3192.1615389630633</v>
      </c>
      <c r="U5342" s="181">
        <v>3204.051575413966</v>
      </c>
      <c r="V5342" s="181">
        <v>3213.4188790837593</v>
      </c>
      <c r="W5342" s="181">
        <v>3220.3947090756474</v>
      </c>
      <c r="X5342" s="181">
        <v>3225.0765751058957</v>
      </c>
      <c r="Y5342" s="181">
        <v>3227.5237638258259</v>
      </c>
    </row>
    <row r="5343" spans="1:25" x14ac:dyDescent="0.25">
      <c r="A5343" s="178" t="s">
        <v>4466</v>
      </c>
      <c r="B5343" s="178" t="s">
        <v>293</v>
      </c>
      <c r="C5343" s="178" t="s">
        <v>1233</v>
      </c>
      <c r="D5343" s="178" t="s">
        <v>292</v>
      </c>
      <c r="E5343" s="181">
        <v>2428.1209092868953</v>
      </c>
      <c r="F5343" s="181">
        <v>2616.1228144922093</v>
      </c>
      <c r="G5343" s="181">
        <v>2792.2626603500134</v>
      </c>
      <c r="H5343" s="181">
        <v>2959.3993894680998</v>
      </c>
      <c r="I5343" s="181">
        <v>3119.4699939911011</v>
      </c>
      <c r="J5343" s="182">
        <v>3274.089181284432</v>
      </c>
      <c r="K5343" s="181">
        <v>3424.6604081358614</v>
      </c>
      <c r="L5343" s="181">
        <v>3572.3273702045485</v>
      </c>
      <c r="M5343" s="181">
        <v>3717.9577243031308</v>
      </c>
      <c r="N5343" s="181">
        <v>3862.226022739902</v>
      </c>
      <c r="O5343" s="181">
        <v>4005.6052313794389</v>
      </c>
      <c r="P5343" s="181">
        <v>4148.7232750244075</v>
      </c>
      <c r="Q5343" s="181">
        <v>4292.1149930175425</v>
      </c>
      <c r="R5343" s="181">
        <v>4435.9130255304663</v>
      </c>
      <c r="S5343" s="181">
        <v>4580.2954327615753</v>
      </c>
      <c r="T5343" s="181">
        <v>4725.3846788859937</v>
      </c>
      <c r="U5343" s="181">
        <v>4871.0776625419394</v>
      </c>
      <c r="V5343" s="181">
        <v>5017.2546462491118</v>
      </c>
      <c r="W5343" s="181">
        <v>5163.9396103260033</v>
      </c>
      <c r="X5343" s="181">
        <v>5311.1103939085697</v>
      </c>
      <c r="Y5343" s="181">
        <v>5458.684498870387</v>
      </c>
    </row>
    <row r="5344" spans="1:25" x14ac:dyDescent="0.25">
      <c r="A5344" s="178" t="s">
        <v>4466</v>
      </c>
      <c r="B5344" s="178" t="s">
        <v>293</v>
      </c>
      <c r="C5344" s="178" t="s">
        <v>1013</v>
      </c>
      <c r="D5344" s="178" t="s">
        <v>4506</v>
      </c>
      <c r="E5344" s="181">
        <v>4494.9082776753239</v>
      </c>
      <c r="F5344" s="181">
        <v>4859.2444673089867</v>
      </c>
      <c r="G5344" s="181">
        <v>5203.8765439714589</v>
      </c>
      <c r="H5344" s="181">
        <v>5533.9393034505565</v>
      </c>
      <c r="I5344" s="181">
        <v>5852.908295870061</v>
      </c>
      <c r="J5344" s="182">
        <v>6163.7002090673823</v>
      </c>
      <c r="K5344" s="181">
        <v>6468.8727919091971</v>
      </c>
      <c r="L5344" s="181">
        <v>6770.526534538837</v>
      </c>
      <c r="M5344" s="181">
        <v>7070.2657209609288</v>
      </c>
      <c r="N5344" s="181">
        <v>7369.3480766986331</v>
      </c>
      <c r="O5344" s="181">
        <v>7668.6625113439304</v>
      </c>
      <c r="P5344" s="181">
        <v>7969.407663554467</v>
      </c>
      <c r="Q5344" s="181">
        <v>8272.6189345289786</v>
      </c>
      <c r="R5344" s="181">
        <v>8578.5678114205548</v>
      </c>
      <c r="S5344" s="181">
        <v>8887.617448768191</v>
      </c>
      <c r="T5344" s="181">
        <v>9200.0275100663057</v>
      </c>
      <c r="U5344" s="181">
        <v>9515.6203504212281</v>
      </c>
      <c r="V5344" s="181">
        <v>9834.1831414007956</v>
      </c>
      <c r="W5344" s="181">
        <v>10155.782663623599</v>
      </c>
      <c r="X5344" s="181">
        <v>10480.395391986638</v>
      </c>
      <c r="Y5344" s="181">
        <v>10807.877861023326</v>
      </c>
    </row>
    <row r="5345" spans="1:25" x14ac:dyDescent="0.25">
      <c r="A5345" s="178" t="s">
        <v>4466</v>
      </c>
      <c r="B5345" s="178" t="s">
        <v>293</v>
      </c>
      <c r="C5345" s="178" t="s">
        <v>1482</v>
      </c>
      <c r="D5345" s="178" t="s">
        <v>4507</v>
      </c>
      <c r="E5345" s="181">
        <v>2291.4821753336932</v>
      </c>
      <c r="F5345" s="181">
        <v>2410.7469244199197</v>
      </c>
      <c r="G5345" s="181">
        <v>2512.4479919545247</v>
      </c>
      <c r="H5345" s="181">
        <v>2600.1099326479534</v>
      </c>
      <c r="I5345" s="181">
        <v>2676.18579781176</v>
      </c>
      <c r="J5345" s="182">
        <v>2742.66820879437</v>
      </c>
      <c r="K5345" s="181">
        <v>2801.2224569791269</v>
      </c>
      <c r="L5345" s="181">
        <v>2853.176616399287</v>
      </c>
      <c r="M5345" s="181">
        <v>2899.5404441907281</v>
      </c>
      <c r="N5345" s="181">
        <v>2941.0995720585547</v>
      </c>
      <c r="O5345" s="181">
        <v>2978.4307465895417</v>
      </c>
      <c r="P5345" s="181">
        <v>3012.1815726951022</v>
      </c>
      <c r="Q5345" s="181">
        <v>3042.8836531297993</v>
      </c>
      <c r="R5345" s="181">
        <v>3070.7491422447329</v>
      </c>
      <c r="S5345" s="181">
        <v>3096.0083741475423</v>
      </c>
      <c r="T5345" s="181">
        <v>3118.8401967685522</v>
      </c>
      <c r="U5345" s="181">
        <v>3139.2675190818109</v>
      </c>
      <c r="V5345" s="181">
        <v>3157.3064380453534</v>
      </c>
      <c r="W5345" s="181">
        <v>3173.0657019724322</v>
      </c>
      <c r="X5345" s="181">
        <v>3186.6220515887067</v>
      </c>
      <c r="Y5345" s="181">
        <v>3198.0153276914057</v>
      </c>
    </row>
    <row r="5346" spans="1:25" x14ac:dyDescent="0.25">
      <c r="A5346" s="178" t="s">
        <v>4466</v>
      </c>
      <c r="B5346" s="178" t="s">
        <v>293</v>
      </c>
      <c r="C5346" s="178" t="s">
        <v>1449</v>
      </c>
      <c r="D5346" s="178" t="s">
        <v>4508</v>
      </c>
      <c r="E5346" s="181">
        <v>5729.7175771042575</v>
      </c>
      <c r="F5346" s="181">
        <v>6206.986276943594</v>
      </c>
      <c r="G5346" s="181">
        <v>6660.9883772599915</v>
      </c>
      <c r="H5346" s="181">
        <v>7098.1592238816602</v>
      </c>
      <c r="I5346" s="181">
        <v>7522.8554988694832</v>
      </c>
      <c r="J5346" s="182">
        <v>7938.7506660620893</v>
      </c>
      <c r="K5346" s="181">
        <v>8349.0857304260771</v>
      </c>
      <c r="L5346" s="181">
        <v>8756.5374349710473</v>
      </c>
      <c r="M5346" s="181">
        <v>9163.1617936816892</v>
      </c>
      <c r="N5346" s="181">
        <v>9570.581887524193</v>
      </c>
      <c r="O5346" s="181">
        <v>9979.9543212005483</v>
      </c>
      <c r="P5346" s="181">
        <v>10392.849202452968</v>
      </c>
      <c r="Q5346" s="181">
        <v>10810.636308333744</v>
      </c>
      <c r="R5346" s="181">
        <v>11233.696350400278</v>
      </c>
      <c r="S5346" s="181">
        <v>11662.53337444733</v>
      </c>
      <c r="T5346" s="181">
        <v>12097.519400938263</v>
      </c>
      <c r="U5346" s="181">
        <v>12538.453173572665</v>
      </c>
      <c r="V5346" s="181">
        <v>12985.085166674769</v>
      </c>
      <c r="W5346" s="181">
        <v>13437.533608898919</v>
      </c>
      <c r="X5346" s="181">
        <v>13895.79784306576</v>
      </c>
      <c r="Y5346" s="181">
        <v>14359.717715287963</v>
      </c>
    </row>
    <row r="5347" spans="1:25" x14ac:dyDescent="0.25">
      <c r="A5347" s="178" t="s">
        <v>4466</v>
      </c>
      <c r="B5347" s="178" t="s">
        <v>293</v>
      </c>
      <c r="C5347" s="178" t="s">
        <v>1236</v>
      </c>
      <c r="D5347" s="178" t="s">
        <v>4509</v>
      </c>
      <c r="E5347" s="181">
        <v>3949.3654806325403</v>
      </c>
      <c r="F5347" s="181">
        <v>4107.9569644199228</v>
      </c>
      <c r="G5347" s="181">
        <v>4232.8683927049524</v>
      </c>
      <c r="H5347" s="181">
        <v>4331.0462032967071</v>
      </c>
      <c r="I5347" s="181">
        <v>4407.3829714689127</v>
      </c>
      <c r="J5347" s="182">
        <v>4465.8200739959575</v>
      </c>
      <c r="K5347" s="181">
        <v>4509.6098428059349</v>
      </c>
      <c r="L5347" s="181">
        <v>4541.334038788028</v>
      </c>
      <c r="M5347" s="181">
        <v>4562.9675875922185</v>
      </c>
      <c r="N5347" s="181">
        <v>4576.0563337725471</v>
      </c>
      <c r="O5347" s="181">
        <v>4581.7623805943967</v>
      </c>
      <c r="P5347" s="181">
        <v>4581.3094132398737</v>
      </c>
      <c r="Q5347" s="181">
        <v>4575.6968658392498</v>
      </c>
      <c r="R5347" s="181">
        <v>4565.4086640814785</v>
      </c>
      <c r="S5347" s="181">
        <v>4550.937460986298</v>
      </c>
      <c r="T5347" s="181">
        <v>4532.6823520794533</v>
      </c>
      <c r="U5347" s="181">
        <v>4510.8035124828548</v>
      </c>
      <c r="V5347" s="181">
        <v>4485.4471076217287</v>
      </c>
      <c r="W5347" s="181">
        <v>4456.8856414785569</v>
      </c>
      <c r="X5347" s="181">
        <v>4425.3375662855824</v>
      </c>
      <c r="Y5347" s="181">
        <v>4390.9633228586308</v>
      </c>
    </row>
    <row r="5348" spans="1:25" x14ac:dyDescent="0.25">
      <c r="A5348" s="178" t="s">
        <v>4466</v>
      </c>
      <c r="B5348" s="178" t="s">
        <v>293</v>
      </c>
      <c r="C5348" s="178" t="s">
        <v>836</v>
      </c>
      <c r="D5348" s="178" t="s">
        <v>4510</v>
      </c>
      <c r="E5348" s="181">
        <v>2041.4838991378358</v>
      </c>
      <c r="F5348" s="181">
        <v>2165.851196444024</v>
      </c>
      <c r="G5348" s="181">
        <v>2276.2585644805245</v>
      </c>
      <c r="H5348" s="181">
        <v>2375.5476213465604</v>
      </c>
      <c r="I5348" s="181">
        <v>2465.6748791719242</v>
      </c>
      <c r="J5348" s="182">
        <v>2548.2400649896663</v>
      </c>
      <c r="K5348" s="181">
        <v>2624.594321318812</v>
      </c>
      <c r="L5348" s="181">
        <v>2695.8191858362102</v>
      </c>
      <c r="M5348" s="181">
        <v>2762.7322220302185</v>
      </c>
      <c r="N5348" s="181">
        <v>2825.9655828982727</v>
      </c>
      <c r="O5348" s="181">
        <v>2885.9723451549276</v>
      </c>
      <c r="P5348" s="181">
        <v>2943.2918258745017</v>
      </c>
      <c r="Q5348" s="181">
        <v>2998.3687464755835</v>
      </c>
      <c r="R5348" s="181">
        <v>3051.3466783271901</v>
      </c>
      <c r="S5348" s="181">
        <v>3102.3933337062954</v>
      </c>
      <c r="T5348" s="181">
        <v>3151.6310685338362</v>
      </c>
      <c r="U5348" s="181">
        <v>3199.0283953146713</v>
      </c>
      <c r="V5348" s="181">
        <v>3244.5466431547829</v>
      </c>
      <c r="W5348" s="181">
        <v>3288.2427389456357</v>
      </c>
      <c r="X5348" s="181">
        <v>3330.1429807143554</v>
      </c>
      <c r="Y5348" s="181">
        <v>3370.2365373525822</v>
      </c>
    </row>
    <row r="5349" spans="1:25" x14ac:dyDescent="0.25">
      <c r="A5349" s="178" t="s">
        <v>4466</v>
      </c>
      <c r="B5349" s="178" t="s">
        <v>293</v>
      </c>
      <c r="C5349" s="178" t="s">
        <v>1178</v>
      </c>
      <c r="D5349" s="178" t="s">
        <v>4511</v>
      </c>
      <c r="E5349" s="181">
        <v>2199.3775472615353</v>
      </c>
      <c r="F5349" s="181">
        <v>2318.4163664268031</v>
      </c>
      <c r="G5349" s="181">
        <v>2420.9922652707282</v>
      </c>
      <c r="H5349" s="181">
        <v>2510.4093310077933</v>
      </c>
      <c r="I5349" s="181">
        <v>2588.9615500739674</v>
      </c>
      <c r="J5349" s="182">
        <v>2658.5150316256995</v>
      </c>
      <c r="K5349" s="181">
        <v>2720.6329644818898</v>
      </c>
      <c r="L5349" s="181">
        <v>2776.5629316459185</v>
      </c>
      <c r="M5349" s="181">
        <v>2827.2521626983935</v>
      </c>
      <c r="N5349" s="181">
        <v>2873.4365444099076</v>
      </c>
      <c r="O5349" s="181">
        <v>2915.6534163412002</v>
      </c>
      <c r="P5349" s="181">
        <v>2954.5139697781806</v>
      </c>
      <c r="Q5349" s="181">
        <v>2990.5203105048022</v>
      </c>
      <c r="R5349" s="181">
        <v>3023.8640179621357</v>
      </c>
      <c r="S5349" s="181">
        <v>3054.7561898183071</v>
      </c>
      <c r="T5349" s="181">
        <v>3083.358753557151</v>
      </c>
      <c r="U5349" s="181">
        <v>3109.6805043711838</v>
      </c>
      <c r="V5349" s="181">
        <v>3133.723600212255</v>
      </c>
      <c r="W5349" s="181">
        <v>3155.5824110939761</v>
      </c>
      <c r="X5349" s="181">
        <v>3175.320212202309</v>
      </c>
      <c r="Y5349" s="181">
        <v>3192.9639885010761</v>
      </c>
    </row>
    <row r="5350" spans="1:25" x14ac:dyDescent="0.25">
      <c r="A5350" s="178" t="s">
        <v>4466</v>
      </c>
      <c r="B5350" s="178" t="s">
        <v>293</v>
      </c>
      <c r="C5350" s="178" t="s">
        <v>980</v>
      </c>
      <c r="D5350" s="178" t="s">
        <v>1504</v>
      </c>
      <c r="E5350" s="181">
        <v>2990.8700654200816</v>
      </c>
      <c r="F5350" s="181">
        <v>3126.8727534858872</v>
      </c>
      <c r="G5350" s="181">
        <v>3238.4201384287257</v>
      </c>
      <c r="H5350" s="181">
        <v>3330.4686153310627</v>
      </c>
      <c r="I5350" s="181">
        <v>3406.4923726798638</v>
      </c>
      <c r="J5350" s="182">
        <v>3469.3007969219034</v>
      </c>
      <c r="K5350" s="181">
        <v>3521.2252455061875</v>
      </c>
      <c r="L5350" s="181">
        <v>3564.1205733758679</v>
      </c>
      <c r="M5350" s="181">
        <v>3599.402605249511</v>
      </c>
      <c r="N5350" s="181">
        <v>3628.177350869898</v>
      </c>
      <c r="O5350" s="181">
        <v>3651.2688372233461</v>
      </c>
      <c r="P5350" s="181">
        <v>3669.5683009870986</v>
      </c>
      <c r="Q5350" s="181">
        <v>3683.805563439098</v>
      </c>
      <c r="R5350" s="181">
        <v>3694.3089806196235</v>
      </c>
      <c r="S5350" s="181">
        <v>3701.4213639386044</v>
      </c>
      <c r="T5350" s="181">
        <v>3705.4166416521944</v>
      </c>
      <c r="U5350" s="181">
        <v>3706.3785640029114</v>
      </c>
      <c r="V5350" s="181">
        <v>3704.3815132081932</v>
      </c>
      <c r="W5350" s="181">
        <v>3699.6067393837811</v>
      </c>
      <c r="X5350" s="181">
        <v>3692.1945630110558</v>
      </c>
      <c r="Y5350" s="181">
        <v>3682.2399570961356</v>
      </c>
    </row>
    <row r="5351" spans="1:25" x14ac:dyDescent="0.25">
      <c r="A5351" s="178" t="s">
        <v>4466</v>
      </c>
      <c r="B5351" s="178" t="s">
        <v>293</v>
      </c>
      <c r="C5351" s="178" t="s">
        <v>4512</v>
      </c>
      <c r="D5351" s="178" t="s">
        <v>4513</v>
      </c>
      <c r="E5351" s="181">
        <v>3856.2487137903586</v>
      </c>
      <c r="F5351" s="181">
        <v>4013.6622772074807</v>
      </c>
      <c r="G5351" s="181">
        <v>4138.3473305553298</v>
      </c>
      <c r="H5351" s="181">
        <v>4237.0366444043211</v>
      </c>
      <c r="I5351" s="181">
        <v>4314.4697019543992</v>
      </c>
      <c r="J5351" s="182">
        <v>4374.4664151460684</v>
      </c>
      <c r="K5351" s="181">
        <v>4420.1811242621307</v>
      </c>
      <c r="L5351" s="181">
        <v>4454.1185763091626</v>
      </c>
      <c r="M5351" s="181">
        <v>4478.1943897992096</v>
      </c>
      <c r="N5351" s="181">
        <v>4493.9077266853483</v>
      </c>
      <c r="O5351" s="181">
        <v>4502.3845091819221</v>
      </c>
      <c r="P5351" s="181">
        <v>4504.8141094911425</v>
      </c>
      <c r="Q5351" s="181">
        <v>4502.168307957465</v>
      </c>
      <c r="R5351" s="181">
        <v>4494.9138334196077</v>
      </c>
      <c r="S5351" s="181">
        <v>4483.5272173147578</v>
      </c>
      <c r="T5351" s="181">
        <v>4468.3939889704852</v>
      </c>
      <c r="U5351" s="181">
        <v>4449.6649904117903</v>
      </c>
      <c r="V5351" s="181">
        <v>4427.4776294619696</v>
      </c>
      <c r="W5351" s="181">
        <v>4402.0944590939034</v>
      </c>
      <c r="X5351" s="181">
        <v>4373.7252899854402</v>
      </c>
      <c r="Y5351" s="181">
        <v>4342.5231050625525</v>
      </c>
    </row>
    <row r="5352" spans="1:25" x14ac:dyDescent="0.25">
      <c r="A5352" s="178" t="s">
        <v>4466</v>
      </c>
      <c r="B5352" s="178" t="s">
        <v>293</v>
      </c>
      <c r="C5352" s="178" t="s">
        <v>759</v>
      </c>
      <c r="D5352" s="178" t="s">
        <v>4514</v>
      </c>
      <c r="E5352" s="181">
        <v>6699.3465187869779</v>
      </c>
      <c r="F5352" s="181">
        <v>6972.8164338153065</v>
      </c>
      <c r="G5352" s="181">
        <v>7189.4280789883805</v>
      </c>
      <c r="H5352" s="181">
        <v>7360.878096932337</v>
      </c>
      <c r="I5352" s="181">
        <v>7495.4002512430898</v>
      </c>
      <c r="J5352" s="182">
        <v>7599.6307616409022</v>
      </c>
      <c r="K5352" s="181">
        <v>7679.0495699451603</v>
      </c>
      <c r="L5352" s="181">
        <v>7738.0080988426171</v>
      </c>
      <c r="M5352" s="181">
        <v>7779.8342955593162</v>
      </c>
      <c r="N5352" s="181">
        <v>7807.1326096930043</v>
      </c>
      <c r="O5352" s="181">
        <v>7821.8590725131662</v>
      </c>
      <c r="P5352" s="181">
        <v>7826.079945071363</v>
      </c>
      <c r="Q5352" s="181">
        <v>7821.4834725381834</v>
      </c>
      <c r="R5352" s="181">
        <v>7808.8804890825195</v>
      </c>
      <c r="S5352" s="181">
        <v>7789.0988586368494</v>
      </c>
      <c r="T5352" s="181">
        <v>7762.8083498676242</v>
      </c>
      <c r="U5352" s="181">
        <v>7730.2710161510859</v>
      </c>
      <c r="V5352" s="181">
        <v>7691.725572023297</v>
      </c>
      <c r="W5352" s="181">
        <v>7647.6281429770406</v>
      </c>
      <c r="X5352" s="181">
        <v>7598.3432268802108</v>
      </c>
      <c r="Y5352" s="181">
        <v>7544.1365964328079</v>
      </c>
    </row>
    <row r="5353" spans="1:25" x14ac:dyDescent="0.25">
      <c r="A5353" s="178" t="s">
        <v>4466</v>
      </c>
      <c r="B5353" s="178" t="s">
        <v>293</v>
      </c>
      <c r="C5353" s="178" t="s">
        <v>3056</v>
      </c>
      <c r="D5353" s="178" t="s">
        <v>4515</v>
      </c>
      <c r="E5353" s="181">
        <v>2401.8053012662785</v>
      </c>
      <c r="F5353" s="181">
        <v>2499.8479222607225</v>
      </c>
      <c r="G5353" s="181">
        <v>2577.5060932828874</v>
      </c>
      <c r="H5353" s="181">
        <v>2638.9732171053702</v>
      </c>
      <c r="I5353" s="181">
        <v>2687.2012080676636</v>
      </c>
      <c r="J5353" s="182">
        <v>2724.5692396697204</v>
      </c>
      <c r="K5353" s="181">
        <v>2753.0419443238993</v>
      </c>
      <c r="L5353" s="181">
        <v>2774.1793652445326</v>
      </c>
      <c r="M5353" s="181">
        <v>2789.1746160088073</v>
      </c>
      <c r="N5353" s="181">
        <v>2798.961426620569</v>
      </c>
      <c r="O5353" s="181">
        <v>2804.2410604432393</v>
      </c>
      <c r="P5353" s="181">
        <v>2805.7542996909515</v>
      </c>
      <c r="Q5353" s="181">
        <v>2804.106402830213</v>
      </c>
      <c r="R5353" s="181">
        <v>2799.5880647519107</v>
      </c>
      <c r="S5353" s="181">
        <v>2792.496085744875</v>
      </c>
      <c r="T5353" s="181">
        <v>2783.0705868312384</v>
      </c>
      <c r="U5353" s="181">
        <v>2771.4055176501934</v>
      </c>
      <c r="V5353" s="181">
        <v>2757.5864605546753</v>
      </c>
      <c r="W5353" s="181">
        <v>2741.7769426325181</v>
      </c>
      <c r="X5353" s="181">
        <v>2724.107641242917</v>
      </c>
      <c r="Y5353" s="181">
        <v>2704.6738394523627</v>
      </c>
    </row>
    <row r="5354" spans="1:25" x14ac:dyDescent="0.25">
      <c r="A5354" s="178" t="s">
        <v>4466</v>
      </c>
      <c r="B5354" s="178" t="s">
        <v>293</v>
      </c>
      <c r="C5354" s="178" t="s">
        <v>240</v>
      </c>
      <c r="D5354" s="178" t="s">
        <v>241</v>
      </c>
      <c r="E5354" s="181">
        <v>32546.334288882616</v>
      </c>
      <c r="F5354" s="181">
        <v>34401.473118430367</v>
      </c>
      <c r="G5354" s="181">
        <v>36043.384791440374</v>
      </c>
      <c r="H5354" s="181">
        <v>37521.905357526579</v>
      </c>
      <c r="I5354" s="181">
        <v>38871.728732444491</v>
      </c>
      <c r="J5354" s="182">
        <v>40121.105957740001</v>
      </c>
      <c r="K5354" s="181">
        <v>41293.766884379715</v>
      </c>
      <c r="L5354" s="181">
        <v>42408.752683705789</v>
      </c>
      <c r="M5354" s="181">
        <v>43480.62854940039</v>
      </c>
      <c r="N5354" s="181">
        <v>44520.806089889469</v>
      </c>
      <c r="O5354" s="181">
        <v>45537.69985056531</v>
      </c>
      <c r="P5354" s="181">
        <v>46540.953864875191</v>
      </c>
      <c r="Q5354" s="181">
        <v>47538.636964673999</v>
      </c>
      <c r="R5354" s="181">
        <v>48533.983891295109</v>
      </c>
      <c r="S5354" s="181">
        <v>49530.540500452742</v>
      </c>
      <c r="T5354" s="181">
        <v>50531.072682407808</v>
      </c>
      <c r="U5354" s="181">
        <v>51535.817935687875</v>
      </c>
      <c r="V5354" s="181">
        <v>52544.807575338971</v>
      </c>
      <c r="W5354" s="181">
        <v>53559.536704228361</v>
      </c>
      <c r="X5354" s="181">
        <v>54580.942437542661</v>
      </c>
      <c r="Y5354" s="181">
        <v>55609.286035099969</v>
      </c>
    </row>
    <row r="5355" spans="1:25" x14ac:dyDescent="0.25">
      <c r="A5355" s="178" t="s">
        <v>4466</v>
      </c>
      <c r="B5355" s="178" t="s">
        <v>580</v>
      </c>
      <c r="C5355" s="178" t="s">
        <v>218</v>
      </c>
      <c r="D5355" s="178" t="s">
        <v>4516</v>
      </c>
      <c r="E5355" s="181">
        <v>10062.079653040364</v>
      </c>
      <c r="F5355" s="181">
        <v>10107.516212856957</v>
      </c>
      <c r="G5355" s="181">
        <v>10151.204707300796</v>
      </c>
      <c r="H5355" s="181">
        <v>10195.04362433996</v>
      </c>
      <c r="I5355" s="181">
        <v>10237.976788639447</v>
      </c>
      <c r="J5355" s="182">
        <v>10278.938762468537</v>
      </c>
      <c r="K5355" s="181">
        <v>10317.189988402597</v>
      </c>
      <c r="L5355" s="181">
        <v>10352.12609419697</v>
      </c>
      <c r="M5355" s="181">
        <v>10383.106281288974</v>
      </c>
      <c r="N5355" s="181">
        <v>10409.568172511656</v>
      </c>
      <c r="O5355" s="181">
        <v>10430.942644367429</v>
      </c>
      <c r="P5355" s="181">
        <v>10447.455169989506</v>
      </c>
      <c r="Q5355" s="181">
        <v>10459.35879539451</v>
      </c>
      <c r="R5355" s="181">
        <v>10466.164788777694</v>
      </c>
      <c r="S5355" s="181">
        <v>10467.680466221471</v>
      </c>
      <c r="T5355" s="181">
        <v>10463.683305858169</v>
      </c>
      <c r="U5355" s="181">
        <v>10453.826886797462</v>
      </c>
      <c r="V5355" s="181">
        <v>10437.917403825533</v>
      </c>
      <c r="W5355" s="181">
        <v>10415.981000806651</v>
      </c>
      <c r="X5355" s="181">
        <v>10388.009092490267</v>
      </c>
      <c r="Y5355" s="181">
        <v>10353.896609021243</v>
      </c>
    </row>
    <row r="5356" spans="1:25" x14ac:dyDescent="0.25">
      <c r="A5356" s="178" t="s">
        <v>4466</v>
      </c>
      <c r="B5356" s="178" t="s">
        <v>580</v>
      </c>
      <c r="C5356" s="178" t="s">
        <v>560</v>
      </c>
      <c r="D5356" s="178" t="s">
        <v>4517</v>
      </c>
      <c r="E5356" s="181">
        <v>3187.7752852131694</v>
      </c>
      <c r="F5356" s="181">
        <v>3220.3673911308015</v>
      </c>
      <c r="G5356" s="181">
        <v>3252.666861202254</v>
      </c>
      <c r="H5356" s="181">
        <v>3285.2779076590991</v>
      </c>
      <c r="I5356" s="181">
        <v>3317.861025274191</v>
      </c>
      <c r="J5356" s="182">
        <v>3350.0659326703681</v>
      </c>
      <c r="K5356" s="181">
        <v>3381.6412251291399</v>
      </c>
      <c r="L5356" s="181">
        <v>3412.3744381025385</v>
      </c>
      <c r="M5356" s="181">
        <v>3442.036344188592</v>
      </c>
      <c r="N5356" s="181">
        <v>3470.4188329214794</v>
      </c>
      <c r="O5356" s="181">
        <v>3497.3070279227368</v>
      </c>
      <c r="P5356" s="181">
        <v>3522.7493624378289</v>
      </c>
      <c r="Q5356" s="181">
        <v>3546.8050275086803</v>
      </c>
      <c r="R5356" s="181">
        <v>3569.281887044408</v>
      </c>
      <c r="S5356" s="181">
        <v>3590.0852562999657</v>
      </c>
      <c r="T5356" s="181">
        <v>3609.1083264997983</v>
      </c>
      <c r="U5356" s="181">
        <v>3626.1992202343154</v>
      </c>
      <c r="V5356" s="181">
        <v>3641.2562040578296</v>
      </c>
      <c r="W5356" s="181">
        <v>3654.2527816428847</v>
      </c>
      <c r="X5356" s="181">
        <v>3665.1500039500415</v>
      </c>
      <c r="Y5356" s="181">
        <v>3673.8742074456463</v>
      </c>
    </row>
    <row r="5357" spans="1:25" x14ac:dyDescent="0.25">
      <c r="A5357" s="178" t="s">
        <v>4466</v>
      </c>
      <c r="B5357" s="178" t="s">
        <v>580</v>
      </c>
      <c r="C5357" s="178" t="s">
        <v>475</v>
      </c>
      <c r="D5357" s="178" t="s">
        <v>4518</v>
      </c>
      <c r="E5357" s="181">
        <v>3275.7906612250849</v>
      </c>
      <c r="F5357" s="181">
        <v>3333.2724388663296</v>
      </c>
      <c r="G5357" s="181">
        <v>3391.1103761442373</v>
      </c>
      <c r="H5357" s="181">
        <v>3449.9389002733888</v>
      </c>
      <c r="I5357" s="181">
        <v>3509.4125996561006</v>
      </c>
      <c r="J5357" s="182">
        <v>3569.1643324697134</v>
      </c>
      <c r="K5357" s="181">
        <v>3628.9222947125136</v>
      </c>
      <c r="L5357" s="181">
        <v>3688.4488849063955</v>
      </c>
      <c r="M5357" s="181">
        <v>3747.481440861719</v>
      </c>
      <c r="N5357" s="181">
        <v>3805.7729956506109</v>
      </c>
      <c r="O5357" s="181">
        <v>3863.06218400743</v>
      </c>
      <c r="P5357" s="181">
        <v>3919.3733307556072</v>
      </c>
      <c r="Q5357" s="181">
        <v>3974.7439163733106</v>
      </c>
      <c r="R5357" s="181">
        <v>4028.9292006311625</v>
      </c>
      <c r="S5357" s="181">
        <v>4081.7885167049167</v>
      </c>
      <c r="T5357" s="181">
        <v>4133.1636816634928</v>
      </c>
      <c r="U5357" s="181">
        <v>4182.8404285188435</v>
      </c>
      <c r="V5357" s="181">
        <v>4230.6570752174066</v>
      </c>
      <c r="W5357" s="181">
        <v>4276.535903212739</v>
      </c>
      <c r="X5357" s="181">
        <v>4320.3829122162097</v>
      </c>
      <c r="Y5357" s="181">
        <v>4362.0608313602015</v>
      </c>
    </row>
    <row r="5358" spans="1:25" x14ac:dyDescent="0.25">
      <c r="A5358" s="178" t="s">
        <v>4466</v>
      </c>
      <c r="B5358" s="178" t="s">
        <v>580</v>
      </c>
      <c r="C5358" s="178" t="s">
        <v>244</v>
      </c>
      <c r="D5358" s="178" t="s">
        <v>4519</v>
      </c>
      <c r="E5358" s="181">
        <v>4348.1619091863549</v>
      </c>
      <c r="F5358" s="181">
        <v>4378.9503866034875</v>
      </c>
      <c r="G5358" s="181">
        <v>4409.1084944170934</v>
      </c>
      <c r="H5358" s="181">
        <v>4439.4575748778807</v>
      </c>
      <c r="I5358" s="181">
        <v>4469.5374852593914</v>
      </c>
      <c r="J5358" s="182">
        <v>4498.879323055251</v>
      </c>
      <c r="K5358" s="181">
        <v>4527.1524037892505</v>
      </c>
      <c r="L5358" s="181">
        <v>4554.0821662068374</v>
      </c>
      <c r="M5358" s="181">
        <v>4579.3752226046809</v>
      </c>
      <c r="N5358" s="181">
        <v>4602.7699180661511</v>
      </c>
      <c r="O5358" s="181">
        <v>4623.99899999231</v>
      </c>
      <c r="P5358" s="181">
        <v>4643.1457029782796</v>
      </c>
      <c r="Q5358" s="181">
        <v>4660.3064833887975</v>
      </c>
      <c r="R5358" s="181">
        <v>4675.247512564054</v>
      </c>
      <c r="S5358" s="181">
        <v>4687.8652347900834</v>
      </c>
      <c r="T5358" s="181">
        <v>4698.0417275646723</v>
      </c>
      <c r="U5358" s="181">
        <v>4705.6021846385893</v>
      </c>
      <c r="V5358" s="181">
        <v>4710.438982977591</v>
      </c>
      <c r="W5358" s="181">
        <v>4712.5430154787746</v>
      </c>
      <c r="X5358" s="181">
        <v>4711.8894361317898</v>
      </c>
      <c r="Y5358" s="181">
        <v>4708.4093760406558</v>
      </c>
    </row>
    <row r="5359" spans="1:25" x14ac:dyDescent="0.25">
      <c r="A5359" s="178" t="s">
        <v>4466</v>
      </c>
      <c r="B5359" s="178" t="s">
        <v>580</v>
      </c>
      <c r="C5359" s="178" t="s">
        <v>512</v>
      </c>
      <c r="D5359" s="178" t="s">
        <v>4520</v>
      </c>
      <c r="E5359" s="181">
        <v>2539.2941814931942</v>
      </c>
      <c r="F5359" s="181">
        <v>2548.4439615211691</v>
      </c>
      <c r="G5359" s="181">
        <v>2557.1346807535233</v>
      </c>
      <c r="H5359" s="181">
        <v>2565.8453688688278</v>
      </c>
      <c r="I5359" s="181">
        <v>2574.3103757328195</v>
      </c>
      <c r="J5359" s="182">
        <v>2582.2626892982539</v>
      </c>
      <c r="K5359" s="181">
        <v>2589.5180616602311</v>
      </c>
      <c r="L5359" s="181">
        <v>2595.9268161903742</v>
      </c>
      <c r="M5359" s="181">
        <v>2601.3306973917247</v>
      </c>
      <c r="N5359" s="181">
        <v>2605.5916583266721</v>
      </c>
      <c r="O5359" s="181">
        <v>2608.570471409379</v>
      </c>
      <c r="P5359" s="181">
        <v>2610.3269527749808</v>
      </c>
      <c r="Q5359" s="181">
        <v>2610.9275904869728</v>
      </c>
      <c r="R5359" s="181">
        <v>2610.2536382666467</v>
      </c>
      <c r="S5359" s="181">
        <v>2608.2605540131512</v>
      </c>
      <c r="T5359" s="181">
        <v>2604.8965357001812</v>
      </c>
      <c r="U5359" s="181">
        <v>2600.0791598219166</v>
      </c>
      <c r="V5359" s="181">
        <v>2593.7642332490955</v>
      </c>
      <c r="W5359" s="181">
        <v>2585.9623370843224</v>
      </c>
      <c r="X5359" s="181">
        <v>2576.6754070919155</v>
      </c>
      <c r="Y5359" s="181">
        <v>2565.8814687631848</v>
      </c>
    </row>
    <row r="5360" spans="1:25" x14ac:dyDescent="0.25">
      <c r="A5360" s="178" t="s">
        <v>4466</v>
      </c>
      <c r="B5360" s="178" t="s">
        <v>580</v>
      </c>
      <c r="C5360" s="178" t="s">
        <v>972</v>
      </c>
      <c r="D5360" s="178" t="s">
        <v>4521</v>
      </c>
      <c r="E5360" s="181">
        <v>2665.7530550735328</v>
      </c>
      <c r="F5360" s="181">
        <v>2716.1139117637199</v>
      </c>
      <c r="G5360" s="181">
        <v>2766.8937846718832</v>
      </c>
      <c r="H5360" s="181">
        <v>2818.6124062987028</v>
      </c>
      <c r="I5360" s="181">
        <v>2870.9906623705224</v>
      </c>
      <c r="J5360" s="182">
        <v>2923.7301536116424</v>
      </c>
      <c r="K5360" s="181">
        <v>2976.6090978439097</v>
      </c>
      <c r="L5360" s="181">
        <v>3029.4326290908857</v>
      </c>
      <c r="M5360" s="181">
        <v>3081.9842402971353</v>
      </c>
      <c r="N5360" s="181">
        <v>3134.0592063745125</v>
      </c>
      <c r="O5360" s="181">
        <v>3185.4398509473863</v>
      </c>
      <c r="P5360" s="181">
        <v>3236.1432410001621</v>
      </c>
      <c r="Q5360" s="181">
        <v>3286.1974181478258</v>
      </c>
      <c r="R5360" s="181">
        <v>3335.3969399840867</v>
      </c>
      <c r="S5360" s="181">
        <v>3383.6215579059531</v>
      </c>
      <c r="T5360" s="181">
        <v>3430.7358579840338</v>
      </c>
      <c r="U5360" s="181">
        <v>3476.5571072089647</v>
      </c>
      <c r="V5360" s="181">
        <v>3520.9453825325077</v>
      </c>
      <c r="W5360" s="181">
        <v>3563.8300060026686</v>
      </c>
      <c r="X5360" s="181">
        <v>3605.1263553444755</v>
      </c>
      <c r="Y5360" s="181">
        <v>3644.7132225654536</v>
      </c>
    </row>
    <row r="5361" spans="1:25" x14ac:dyDescent="0.25">
      <c r="A5361" s="178" t="s">
        <v>4466</v>
      </c>
      <c r="B5361" s="178" t="s">
        <v>580</v>
      </c>
      <c r="C5361" s="178" t="s">
        <v>583</v>
      </c>
      <c r="D5361" s="178" t="s">
        <v>4522</v>
      </c>
      <c r="E5361" s="181">
        <v>6468.6243013814683</v>
      </c>
      <c r="F5361" s="181">
        <v>6489.6080166390211</v>
      </c>
      <c r="G5361" s="181">
        <v>6509.4072965926489</v>
      </c>
      <c r="H5361" s="181">
        <v>6529.2423799993157</v>
      </c>
      <c r="I5361" s="181">
        <v>6548.4374692985684</v>
      </c>
      <c r="J5361" s="182">
        <v>6566.3142716701113</v>
      </c>
      <c r="K5361" s="181">
        <v>6582.4058479574969</v>
      </c>
      <c r="L5361" s="181">
        <v>6596.333775520482</v>
      </c>
      <c r="M5361" s="181">
        <v>6607.6983837109765</v>
      </c>
      <c r="N5361" s="181">
        <v>6616.1518898074828</v>
      </c>
      <c r="O5361" s="181">
        <v>6621.3440143282442</v>
      </c>
      <c r="P5361" s="181">
        <v>6623.4300342214028</v>
      </c>
      <c r="Q5361" s="181">
        <v>6622.5819298003089</v>
      </c>
      <c r="R5361" s="181">
        <v>6618.5017613193122</v>
      </c>
      <c r="S5361" s="181">
        <v>6611.0801011283675</v>
      </c>
      <c r="T5361" s="181">
        <v>6600.1892858650845</v>
      </c>
      <c r="U5361" s="181">
        <v>6585.6242778082988</v>
      </c>
      <c r="V5361" s="181">
        <v>6567.2771329132811</v>
      </c>
      <c r="W5361" s="181">
        <v>6545.1787004362104</v>
      </c>
      <c r="X5361" s="181">
        <v>6519.3379144839191</v>
      </c>
      <c r="Y5361" s="181">
        <v>6489.7032246873141</v>
      </c>
    </row>
    <row r="5362" spans="1:25" x14ac:dyDescent="0.25">
      <c r="A5362" s="178" t="s">
        <v>4466</v>
      </c>
      <c r="B5362" s="178" t="s">
        <v>580</v>
      </c>
      <c r="C5362" s="178" t="s">
        <v>638</v>
      </c>
      <c r="D5362" s="178" t="s">
        <v>4523</v>
      </c>
      <c r="E5362" s="181">
        <v>1645.9886985216842</v>
      </c>
      <c r="F5362" s="181">
        <v>1706.6744076979712</v>
      </c>
      <c r="G5362" s="181">
        <v>1769.2570982817126</v>
      </c>
      <c r="H5362" s="181">
        <v>1834.1277461569016</v>
      </c>
      <c r="I5362" s="181">
        <v>1901.1735535490036</v>
      </c>
      <c r="J5362" s="182">
        <v>1970.2577022053929</v>
      </c>
      <c r="K5362" s="181">
        <v>2041.2834509836432</v>
      </c>
      <c r="L5362" s="181">
        <v>2114.163503398192</v>
      </c>
      <c r="M5362" s="181">
        <v>2188.7867398029316</v>
      </c>
      <c r="N5362" s="181">
        <v>2265.0406193511167</v>
      </c>
      <c r="O5362" s="181">
        <v>2342.7932807875782</v>
      </c>
      <c r="P5362" s="181">
        <v>2422.0776382955682</v>
      </c>
      <c r="Q5362" s="181">
        <v>2502.9359515686388</v>
      </c>
      <c r="R5362" s="181">
        <v>2585.2311195796183</v>
      </c>
      <c r="S5362" s="181">
        <v>2668.882138291624</v>
      </c>
      <c r="T5362" s="181">
        <v>2753.7889718569331</v>
      </c>
      <c r="U5362" s="181">
        <v>2839.8049051026292</v>
      </c>
      <c r="V5362" s="181">
        <v>2926.8076961546676</v>
      </c>
      <c r="W5362" s="181">
        <v>3014.7245871097357</v>
      </c>
      <c r="X5362" s="181">
        <v>3103.465460888689</v>
      </c>
      <c r="Y5362" s="181">
        <v>3192.9017188755383</v>
      </c>
    </row>
    <row r="5363" spans="1:25" x14ac:dyDescent="0.25">
      <c r="A5363" s="178" t="s">
        <v>4466</v>
      </c>
      <c r="B5363" s="178" t="s">
        <v>580</v>
      </c>
      <c r="C5363" s="178" t="s">
        <v>262</v>
      </c>
      <c r="D5363" s="178" t="s">
        <v>1256</v>
      </c>
      <c r="E5363" s="181">
        <v>2124.5090761496845</v>
      </c>
      <c r="F5363" s="181">
        <v>2177.5592869286525</v>
      </c>
      <c r="G5363" s="181">
        <v>2231.5048178592319</v>
      </c>
      <c r="H5363" s="181">
        <v>2286.7781458828986</v>
      </c>
      <c r="I5363" s="181">
        <v>2343.1699380248397</v>
      </c>
      <c r="J5363" s="182">
        <v>2400.4497917925937</v>
      </c>
      <c r="K5363" s="181">
        <v>2458.4448912571975</v>
      </c>
      <c r="L5363" s="181">
        <v>2517.0005150014708</v>
      </c>
      <c r="M5363" s="181">
        <v>2575.9400544907608</v>
      </c>
      <c r="N5363" s="181">
        <v>2635.092519254235</v>
      </c>
      <c r="O5363" s="181">
        <v>2694.2718485816617</v>
      </c>
      <c r="P5363" s="181">
        <v>2753.4872754216708</v>
      </c>
      <c r="Q5363" s="181">
        <v>2812.7576878300006</v>
      </c>
      <c r="R5363" s="181">
        <v>2871.9014253643131</v>
      </c>
      <c r="S5363" s="181">
        <v>2930.8063202191224</v>
      </c>
      <c r="T5363" s="181">
        <v>2989.3443875088583</v>
      </c>
      <c r="U5363" s="181">
        <v>3047.3432086719622</v>
      </c>
      <c r="V5363" s="181">
        <v>3104.664123780517</v>
      </c>
      <c r="W5363" s="181">
        <v>3161.2267475897315</v>
      </c>
      <c r="X5363" s="181">
        <v>3216.9365239357317</v>
      </c>
      <c r="Y5363" s="181">
        <v>3271.6640058718272</v>
      </c>
    </row>
    <row r="5364" spans="1:25" x14ac:dyDescent="0.25">
      <c r="A5364" s="178" t="s">
        <v>4466</v>
      </c>
      <c r="B5364" s="178" t="s">
        <v>580</v>
      </c>
      <c r="C5364" s="178" t="s">
        <v>682</v>
      </c>
      <c r="D5364" s="178" t="s">
        <v>4524</v>
      </c>
      <c r="E5364" s="181">
        <v>4908.6276368944145</v>
      </c>
      <c r="F5364" s="181">
        <v>5035.4991135648625</v>
      </c>
      <c r="G5364" s="181">
        <v>5164.6560351004109</v>
      </c>
      <c r="H5364" s="181">
        <v>5297.105778731704</v>
      </c>
      <c r="I5364" s="181">
        <v>5432.3711932575288</v>
      </c>
      <c r="J5364" s="182">
        <v>5569.9245930409616</v>
      </c>
      <c r="K5364" s="181">
        <v>5709.3702125263708</v>
      </c>
      <c r="L5364" s="181">
        <v>5850.3529811129065</v>
      </c>
      <c r="M5364" s="181">
        <v>5992.4656898334042</v>
      </c>
      <c r="N5364" s="181">
        <v>6135.3128117376036</v>
      </c>
      <c r="O5364" s="181">
        <v>6278.4623448419607</v>
      </c>
      <c r="P5364" s="181">
        <v>6421.9362891802521</v>
      </c>
      <c r="Q5364" s="181">
        <v>6565.7792568048371</v>
      </c>
      <c r="R5364" s="181">
        <v>6709.5674736646306</v>
      </c>
      <c r="S5364" s="181">
        <v>6853.0382086892323</v>
      </c>
      <c r="T5364" s="181">
        <v>6995.8908168337748</v>
      </c>
      <c r="U5364" s="181">
        <v>7137.7195509975645</v>
      </c>
      <c r="V5364" s="181">
        <v>7278.1964195846776</v>
      </c>
      <c r="W5364" s="181">
        <v>7417.1290433195154</v>
      </c>
      <c r="X5364" s="181">
        <v>7554.2911140977058</v>
      </c>
      <c r="Y5364" s="181">
        <v>7689.3735536062768</v>
      </c>
    </row>
    <row r="5365" spans="1:25" x14ac:dyDescent="0.25">
      <c r="A5365" s="178" t="s">
        <v>4466</v>
      </c>
      <c r="B5365" s="178" t="s">
        <v>580</v>
      </c>
      <c r="C5365" s="178" t="s">
        <v>741</v>
      </c>
      <c r="D5365" s="178" t="s">
        <v>4525</v>
      </c>
      <c r="E5365" s="181">
        <v>3665.2839918525274</v>
      </c>
      <c r="F5365" s="181">
        <v>3703.3544124839877</v>
      </c>
      <c r="G5365" s="181">
        <v>3741.1004191380907</v>
      </c>
      <c r="H5365" s="181">
        <v>3779.2169072310239</v>
      </c>
      <c r="I5365" s="181">
        <v>3817.3134403452764</v>
      </c>
      <c r="J5365" s="182">
        <v>3854.986930204067</v>
      </c>
      <c r="K5365" s="181">
        <v>3891.9478265533394</v>
      </c>
      <c r="L5365" s="181">
        <v>3927.9512163644449</v>
      </c>
      <c r="M5365" s="181">
        <v>3962.7327303094648</v>
      </c>
      <c r="N5365" s="181">
        <v>3996.0521442635968</v>
      </c>
      <c r="O5365" s="181">
        <v>4027.6612876287472</v>
      </c>
      <c r="P5365" s="181">
        <v>4057.6151186185389</v>
      </c>
      <c r="Q5365" s="181">
        <v>4085.9810242793887</v>
      </c>
      <c r="R5365" s="181">
        <v>4112.5368554734487</v>
      </c>
      <c r="S5365" s="181">
        <v>4137.1726220286237</v>
      </c>
      <c r="T5365" s="181">
        <v>4159.7642893700422</v>
      </c>
      <c r="U5365" s="181">
        <v>4180.1357900348594</v>
      </c>
      <c r="V5365" s="181">
        <v>4198.1687567173894</v>
      </c>
      <c r="W5365" s="181">
        <v>4213.8315044589854</v>
      </c>
      <c r="X5365" s="181">
        <v>4227.0779663391813</v>
      </c>
      <c r="Y5365" s="181">
        <v>4237.8220028899023</v>
      </c>
    </row>
    <row r="5366" spans="1:25" x14ac:dyDescent="0.25">
      <c r="A5366" s="178" t="s">
        <v>4466</v>
      </c>
      <c r="B5366" s="178" t="s">
        <v>580</v>
      </c>
      <c r="C5366" s="178" t="s">
        <v>953</v>
      </c>
      <c r="D5366" s="178" t="s">
        <v>4526</v>
      </c>
      <c r="E5366" s="181">
        <v>6966.3664277936796</v>
      </c>
      <c r="F5366" s="181">
        <v>6972.7246953361519</v>
      </c>
      <c r="G5366" s="181">
        <v>6977.7461460594486</v>
      </c>
      <c r="H5366" s="181">
        <v>6982.7449016048413</v>
      </c>
      <c r="I5366" s="181">
        <v>6986.9998942342418</v>
      </c>
      <c r="J5366" s="182">
        <v>6989.7941024124984</v>
      </c>
      <c r="K5366" s="181">
        <v>6990.6416544039021</v>
      </c>
      <c r="L5366" s="181">
        <v>6989.1550292161583</v>
      </c>
      <c r="M5366" s="181">
        <v>6984.9279094264093</v>
      </c>
      <c r="N5366" s="181">
        <v>6977.612552307427</v>
      </c>
      <c r="O5366" s="181">
        <v>6966.8619089034264</v>
      </c>
      <c r="P5366" s="181">
        <v>6952.8629575806299</v>
      </c>
      <c r="Q5366" s="181">
        <v>6935.818543658369</v>
      </c>
      <c r="R5366" s="181">
        <v>6915.4387297678486</v>
      </c>
      <c r="S5366" s="181">
        <v>6891.6328845212556</v>
      </c>
      <c r="T5366" s="181">
        <v>6864.2923622266999</v>
      </c>
      <c r="U5366" s="181">
        <v>6833.2293553690179</v>
      </c>
      <c r="V5366" s="181">
        <v>6798.3584276427555</v>
      </c>
      <c r="W5366" s="181">
        <v>6759.7384017458917</v>
      </c>
      <c r="X5366" s="181">
        <v>6717.4050973961012</v>
      </c>
      <c r="Y5366" s="181">
        <v>6671.331947119118</v>
      </c>
    </row>
    <row r="5367" spans="1:25" x14ac:dyDescent="0.25">
      <c r="A5367" s="178" t="s">
        <v>4466</v>
      </c>
      <c r="B5367" s="178" t="s">
        <v>580</v>
      </c>
      <c r="C5367" s="178" t="s">
        <v>867</v>
      </c>
      <c r="D5367" s="178" t="s">
        <v>4527</v>
      </c>
      <c r="E5367" s="181">
        <v>2634.3912544256091</v>
      </c>
      <c r="F5367" s="181">
        <v>2649.6539842608167</v>
      </c>
      <c r="G5367" s="181">
        <v>2664.4924537597622</v>
      </c>
      <c r="H5367" s="181">
        <v>2679.4039248115864</v>
      </c>
      <c r="I5367" s="181">
        <v>2694.1106782439051</v>
      </c>
      <c r="J5367" s="182">
        <v>2708.3311404583919</v>
      </c>
      <c r="K5367" s="181">
        <v>2721.8682803403822</v>
      </c>
      <c r="L5367" s="181">
        <v>2734.5597786609233</v>
      </c>
      <c r="M5367" s="181">
        <v>2746.232862462557</v>
      </c>
      <c r="N5367" s="181">
        <v>2756.7346559471848</v>
      </c>
      <c r="O5367" s="181">
        <v>2765.9097264198103</v>
      </c>
      <c r="P5367" s="181">
        <v>2773.8128280668175</v>
      </c>
      <c r="Q5367" s="181">
        <v>2780.5063366393156</v>
      </c>
      <c r="R5367" s="181">
        <v>2785.8555133276636</v>
      </c>
      <c r="S5367" s="181">
        <v>2789.8038469122898</v>
      </c>
      <c r="T5367" s="181">
        <v>2792.2865892787609</v>
      </c>
      <c r="U5367" s="181">
        <v>2793.2055713007135</v>
      </c>
      <c r="V5367" s="181">
        <v>2792.5029684755918</v>
      </c>
      <c r="W5367" s="181">
        <v>2790.1795960577156</v>
      </c>
      <c r="X5367" s="181">
        <v>2786.2269743063189</v>
      </c>
      <c r="Y5367" s="181">
        <v>2780.6106844451579</v>
      </c>
    </row>
    <row r="5368" spans="1:25" x14ac:dyDescent="0.25">
      <c r="A5368" s="178" t="s">
        <v>4466</v>
      </c>
      <c r="B5368" s="178" t="s">
        <v>580</v>
      </c>
      <c r="C5368" s="178" t="s">
        <v>240</v>
      </c>
      <c r="D5368" s="178" t="s">
        <v>241</v>
      </c>
      <c r="E5368" s="181">
        <v>10219.900327268624</v>
      </c>
      <c r="F5368" s="181">
        <v>10587.059965423186</v>
      </c>
      <c r="G5368" s="181">
        <v>10969.046030871064</v>
      </c>
      <c r="H5368" s="181">
        <v>11368.59777116688</v>
      </c>
      <c r="I5368" s="181">
        <v>11785.350033944331</v>
      </c>
      <c r="J5368" s="182">
        <v>12218.809495902187</v>
      </c>
      <c r="K5368" s="181">
        <v>12668.749292688528</v>
      </c>
      <c r="L5368" s="181">
        <v>13135.017030824036</v>
      </c>
      <c r="M5368" s="181">
        <v>13617.326103110978</v>
      </c>
      <c r="N5368" s="181">
        <v>14115.392191504312</v>
      </c>
      <c r="O5368" s="181">
        <v>14628.819173440797</v>
      </c>
      <c r="P5368" s="181">
        <v>15158.247698602185</v>
      </c>
      <c r="Q5368" s="181">
        <v>15704.390685899763</v>
      </c>
      <c r="R5368" s="181">
        <v>16266.847360427728</v>
      </c>
      <c r="S5368" s="181">
        <v>16845.572577871011</v>
      </c>
      <c r="T5368" s="181">
        <v>17440.40458852705</v>
      </c>
      <c r="U5368" s="181">
        <v>18050.885717760309</v>
      </c>
      <c r="V5368" s="181">
        <v>18676.70893651016</v>
      </c>
      <c r="W5368" s="181">
        <v>19317.878957701909</v>
      </c>
      <c r="X5368" s="181">
        <v>19974.287074561733</v>
      </c>
      <c r="Y5368" s="181">
        <v>20645.570909183924</v>
      </c>
    </row>
    <row r="5369" spans="1:25" x14ac:dyDescent="0.25">
      <c r="A5369" s="178" t="s">
        <v>4466</v>
      </c>
      <c r="B5369" s="178" t="s">
        <v>581</v>
      </c>
      <c r="C5369" s="178" t="s">
        <v>565</v>
      </c>
      <c r="D5369" s="178" t="s">
        <v>566</v>
      </c>
      <c r="E5369" s="181">
        <v>18663.585881841871</v>
      </c>
      <c r="F5369" s="181">
        <v>18738.840204167031</v>
      </c>
      <c r="G5369" s="181">
        <v>18844.806615644575</v>
      </c>
      <c r="H5369" s="181">
        <v>18980.283468333047</v>
      </c>
      <c r="I5369" s="181">
        <v>19139.443989813142</v>
      </c>
      <c r="J5369" s="182">
        <v>19317.628306183447</v>
      </c>
      <c r="K5369" s="181">
        <v>19511.748997098475</v>
      </c>
      <c r="L5369" s="181">
        <v>19719.183193825738</v>
      </c>
      <c r="M5369" s="181">
        <v>19937.56120626966</v>
      </c>
      <c r="N5369" s="181">
        <v>20164.925942997299</v>
      </c>
      <c r="O5369" s="181">
        <v>20399.465708023403</v>
      </c>
      <c r="P5369" s="181">
        <v>20640.933088662103</v>
      </c>
      <c r="Q5369" s="181">
        <v>20889.22776274084</v>
      </c>
      <c r="R5369" s="181">
        <v>21142.876936808047</v>
      </c>
      <c r="S5369" s="181">
        <v>21401.064493831011</v>
      </c>
      <c r="T5369" s="181">
        <v>21663.15029842603</v>
      </c>
      <c r="U5369" s="181">
        <v>21926.800900157868</v>
      </c>
      <c r="V5369" s="181">
        <v>22189.718049140854</v>
      </c>
      <c r="W5369" s="181">
        <v>22451.475507509764</v>
      </c>
      <c r="X5369" s="181">
        <v>22711.651846884677</v>
      </c>
      <c r="Y5369" s="181">
        <v>22969.864534288754</v>
      </c>
    </row>
    <row r="5370" spans="1:25" x14ac:dyDescent="0.25">
      <c r="A5370" s="178" t="s">
        <v>4466</v>
      </c>
      <c r="B5370" s="178" t="s">
        <v>582</v>
      </c>
      <c r="C5370" s="178" t="s">
        <v>218</v>
      </c>
      <c r="D5370" s="178" t="s">
        <v>4528</v>
      </c>
      <c r="E5370" s="181">
        <v>633185.70631775085</v>
      </c>
      <c r="F5370" s="181">
        <v>635466.72655233974</v>
      </c>
      <c r="G5370" s="181">
        <v>637714.9446986611</v>
      </c>
      <c r="H5370" s="181">
        <v>639955.63434550306</v>
      </c>
      <c r="I5370" s="181">
        <v>642068.83216320095</v>
      </c>
      <c r="J5370" s="182">
        <v>643944.90863677545</v>
      </c>
      <c r="K5370" s="181">
        <v>645493.41290386976</v>
      </c>
      <c r="L5370" s="181">
        <v>646650.24730735924</v>
      </c>
      <c r="M5370" s="181">
        <v>647355.39196274546</v>
      </c>
      <c r="N5370" s="181">
        <v>647558.14290036983</v>
      </c>
      <c r="O5370" s="181">
        <v>647209.11986228323</v>
      </c>
      <c r="P5370" s="181">
        <v>646312.10240798886</v>
      </c>
      <c r="Q5370" s="181">
        <v>644874.85415893921</v>
      </c>
      <c r="R5370" s="181">
        <v>642862.82596901548</v>
      </c>
      <c r="S5370" s="181">
        <v>640261.96523766755</v>
      </c>
      <c r="T5370" s="181">
        <v>637058.55354160571</v>
      </c>
      <c r="U5370" s="181">
        <v>633264.07780158485</v>
      </c>
      <c r="V5370" s="181">
        <v>628899.45198910427</v>
      </c>
      <c r="W5370" s="181">
        <v>623968.88832598436</v>
      </c>
      <c r="X5370" s="181">
        <v>618476.62226330629</v>
      </c>
      <c r="Y5370" s="181">
        <v>612423.54247112118</v>
      </c>
    </row>
    <row r="5371" spans="1:25" x14ac:dyDescent="0.25">
      <c r="A5371" s="178" t="s">
        <v>4466</v>
      </c>
      <c r="B5371" s="178" t="s">
        <v>582</v>
      </c>
      <c r="C5371" s="178" t="s">
        <v>1465</v>
      </c>
      <c r="D5371" s="178" t="s">
        <v>2001</v>
      </c>
      <c r="E5371" s="181">
        <v>4158.9464903910548</v>
      </c>
      <c r="F5371" s="181">
        <v>4173.9288897164024</v>
      </c>
      <c r="G5371" s="181">
        <v>4188.69583545757</v>
      </c>
      <c r="H5371" s="181">
        <v>4203.4133318410286</v>
      </c>
      <c r="I5371" s="181">
        <v>4217.2934250897015</v>
      </c>
      <c r="J5371" s="182">
        <v>4229.6160369042573</v>
      </c>
      <c r="K5371" s="181">
        <v>4239.7870599117741</v>
      </c>
      <c r="L5371" s="181">
        <v>4247.3854821982422</v>
      </c>
      <c r="M5371" s="181">
        <v>4252.0170758373242</v>
      </c>
      <c r="N5371" s="181">
        <v>4253.3488025204206</v>
      </c>
      <c r="O5371" s="181">
        <v>4251.0563184595349</v>
      </c>
      <c r="P5371" s="181">
        <v>4245.1644488924676</v>
      </c>
      <c r="Q5371" s="181">
        <v>4235.7241875259169</v>
      </c>
      <c r="R5371" s="181">
        <v>4222.5086055954407</v>
      </c>
      <c r="S5371" s="181">
        <v>4205.4254015642928</v>
      </c>
      <c r="T5371" s="181">
        <v>4184.3844688684339</v>
      </c>
      <c r="U5371" s="181">
        <v>4159.4612569191231</v>
      </c>
      <c r="V5371" s="181">
        <v>4130.7931347180602</v>
      </c>
      <c r="W5371" s="181">
        <v>4098.407769354033</v>
      </c>
      <c r="X5371" s="181">
        <v>4062.3329804923214</v>
      </c>
      <c r="Y5371" s="181">
        <v>4022.574605174339</v>
      </c>
    </row>
    <row r="5372" spans="1:25" x14ac:dyDescent="0.25">
      <c r="A5372" s="178" t="s">
        <v>4466</v>
      </c>
      <c r="B5372" s="178" t="s">
        <v>582</v>
      </c>
      <c r="C5372" s="178" t="s">
        <v>694</v>
      </c>
      <c r="D5372" s="178" t="s">
        <v>4529</v>
      </c>
      <c r="E5372" s="181">
        <v>1993.0601407171716</v>
      </c>
      <c r="F5372" s="181">
        <v>2042.8130399004231</v>
      </c>
      <c r="G5372" s="181">
        <v>2093.673254100207</v>
      </c>
      <c r="H5372" s="181">
        <v>2145.7478303089456</v>
      </c>
      <c r="I5372" s="181">
        <v>2198.654090337448</v>
      </c>
      <c r="J5372" s="182">
        <v>2252.0111575512442</v>
      </c>
      <c r="K5372" s="181">
        <v>2305.4735465942626</v>
      </c>
      <c r="L5372" s="181">
        <v>2358.762861373023</v>
      </c>
      <c r="M5372" s="181">
        <v>2411.5935156146461</v>
      </c>
      <c r="N5372" s="181">
        <v>2463.6931228342164</v>
      </c>
      <c r="O5372" s="181">
        <v>2514.7740788321244</v>
      </c>
      <c r="P5372" s="181">
        <v>2564.7387868168234</v>
      </c>
      <c r="Q5372" s="181">
        <v>2613.5017704995121</v>
      </c>
      <c r="R5372" s="181">
        <v>2660.799643047174</v>
      </c>
      <c r="S5372" s="181">
        <v>2706.4379117556709</v>
      </c>
      <c r="T5372" s="181">
        <v>2750.2123048417611</v>
      </c>
      <c r="U5372" s="181">
        <v>2792.0180870021345</v>
      </c>
      <c r="V5372" s="181">
        <v>2831.7903342466984</v>
      </c>
      <c r="W5372" s="181">
        <v>2869.3882740395134</v>
      </c>
      <c r="X5372" s="181">
        <v>2904.6658333272494</v>
      </c>
      <c r="Y5372" s="181">
        <v>2937.4553211498182</v>
      </c>
    </row>
    <row r="5373" spans="1:25" x14ac:dyDescent="0.25">
      <c r="A5373" s="178" t="s">
        <v>4466</v>
      </c>
      <c r="B5373" s="178" t="s">
        <v>582</v>
      </c>
      <c r="C5373" s="178" t="s">
        <v>1482</v>
      </c>
      <c r="D5373" s="178" t="s">
        <v>4530</v>
      </c>
      <c r="E5373" s="181">
        <v>1844.4902417894716</v>
      </c>
      <c r="F5373" s="181">
        <v>1888.5303328794016</v>
      </c>
      <c r="G5373" s="181">
        <v>1933.4975828749016</v>
      </c>
      <c r="H5373" s="181">
        <v>1979.4876452423478</v>
      </c>
      <c r="I5373" s="181">
        <v>2026.1444607733429</v>
      </c>
      <c r="J5373" s="182">
        <v>2073.1151313411056</v>
      </c>
      <c r="K5373" s="181">
        <v>2120.0807957683933</v>
      </c>
      <c r="L5373" s="181">
        <v>2166.7855714994039</v>
      </c>
      <c r="M5373" s="181">
        <v>2212.9680627950597</v>
      </c>
      <c r="N5373" s="181">
        <v>2258.3800835888715</v>
      </c>
      <c r="O5373" s="181">
        <v>2302.7605687097798</v>
      </c>
      <c r="P5373" s="181">
        <v>2346.0233689037877</v>
      </c>
      <c r="Q5373" s="181">
        <v>2388.0937820797881</v>
      </c>
      <c r="R5373" s="181">
        <v>2428.7350363398186</v>
      </c>
      <c r="S5373" s="181">
        <v>2467.7741903588708</v>
      </c>
      <c r="T5373" s="181">
        <v>2505.0301382733705</v>
      </c>
      <c r="U5373" s="181">
        <v>2540.4131194140987</v>
      </c>
      <c r="V5373" s="181">
        <v>2573.8699508318782</v>
      </c>
      <c r="W5373" s="181">
        <v>2605.2788203734713</v>
      </c>
      <c r="X5373" s="181">
        <v>2634.5136376687233</v>
      </c>
      <c r="Y5373" s="181">
        <v>2661.4292741164227</v>
      </c>
    </row>
    <row r="5374" spans="1:25" x14ac:dyDescent="0.25">
      <c r="A5374" s="178" t="s">
        <v>4466</v>
      </c>
      <c r="B5374" s="178" t="s">
        <v>582</v>
      </c>
      <c r="C5374" s="178" t="s">
        <v>610</v>
      </c>
      <c r="D5374" s="178" t="s">
        <v>4531</v>
      </c>
      <c r="E5374" s="181">
        <v>3573.7630109411352</v>
      </c>
      <c r="F5374" s="181">
        <v>3654.5580354381586</v>
      </c>
      <c r="G5374" s="181">
        <v>3736.9392911900418</v>
      </c>
      <c r="H5374" s="181">
        <v>3821.0851462456967</v>
      </c>
      <c r="I5374" s="181">
        <v>3906.3021905410619</v>
      </c>
      <c r="J5374" s="182">
        <v>3991.9065209234177</v>
      </c>
      <c r="K5374" s="181">
        <v>4077.2830725107328</v>
      </c>
      <c r="L5374" s="181">
        <v>4161.9407935510008</v>
      </c>
      <c r="M5374" s="181">
        <v>4245.3804911280276</v>
      </c>
      <c r="N5374" s="181">
        <v>4327.130762755035</v>
      </c>
      <c r="O5374" s="181">
        <v>4406.6979068533328</v>
      </c>
      <c r="P5374" s="181">
        <v>4483.9249984384069</v>
      </c>
      <c r="Q5374" s="181">
        <v>4558.6777615278206</v>
      </c>
      <c r="R5374" s="181">
        <v>4630.5136118545215</v>
      </c>
      <c r="S5374" s="181">
        <v>4699.1137266713531</v>
      </c>
      <c r="T5374" s="181">
        <v>4764.1453622234085</v>
      </c>
      <c r="U5374" s="181">
        <v>4825.4509611893263</v>
      </c>
      <c r="V5374" s="181">
        <v>4882.9431719058957</v>
      </c>
      <c r="W5374" s="181">
        <v>4936.4050729172423</v>
      </c>
      <c r="X5374" s="181">
        <v>4985.612756420418</v>
      </c>
      <c r="Y5374" s="181">
        <v>5030.3074773836406</v>
      </c>
    </row>
    <row r="5375" spans="1:25" x14ac:dyDescent="0.25">
      <c r="A5375" s="178" t="s">
        <v>4466</v>
      </c>
      <c r="B5375" s="178" t="s">
        <v>582</v>
      </c>
      <c r="C5375" s="178" t="s">
        <v>1449</v>
      </c>
      <c r="D5375" s="178" t="s">
        <v>4532</v>
      </c>
      <c r="E5375" s="181">
        <v>13451.134590671823</v>
      </c>
      <c r="F5375" s="181">
        <v>14334.359765405974</v>
      </c>
      <c r="G5375" s="181">
        <v>15274.596561224205</v>
      </c>
      <c r="H5375" s="181">
        <v>16276.112746234692</v>
      </c>
      <c r="I5375" s="181">
        <v>17339.640137073486</v>
      </c>
      <c r="J5375" s="182">
        <v>18465.661671738439</v>
      </c>
      <c r="K5375" s="181">
        <v>19654.664911942455</v>
      </c>
      <c r="L5375" s="181">
        <v>20907.444191217841</v>
      </c>
      <c r="M5375" s="181">
        <v>22224.496809499629</v>
      </c>
      <c r="N5375" s="181">
        <v>23606.174051613372</v>
      </c>
      <c r="O5375" s="181">
        <v>25052.388230999113</v>
      </c>
      <c r="P5375" s="181">
        <v>26564.67225682018</v>
      </c>
      <c r="Q5375" s="181">
        <v>28144.613266178116</v>
      </c>
      <c r="R5375" s="181">
        <v>29791.736956025918</v>
      </c>
      <c r="S5375" s="181">
        <v>31505.972087304955</v>
      </c>
      <c r="T5375" s="181">
        <v>33286.811809396291</v>
      </c>
      <c r="U5375" s="181">
        <v>35134.628964748423</v>
      </c>
      <c r="V5375" s="181">
        <v>37050.101630997073</v>
      </c>
      <c r="W5375" s="181">
        <v>39032.717836583186</v>
      </c>
      <c r="X5375" s="181">
        <v>41081.549288765942</v>
      </c>
      <c r="Y5375" s="181">
        <v>43194.959519558688</v>
      </c>
    </row>
    <row r="5376" spans="1:25" x14ac:dyDescent="0.25">
      <c r="A5376" s="178" t="s">
        <v>4466</v>
      </c>
      <c r="B5376" s="178" t="s">
        <v>582</v>
      </c>
      <c r="C5376" s="178" t="s">
        <v>1331</v>
      </c>
      <c r="D5376" s="178" t="s">
        <v>591</v>
      </c>
      <c r="E5376" s="181">
        <v>1676.7174307554703</v>
      </c>
      <c r="F5376" s="181">
        <v>1733.891535924226</v>
      </c>
      <c r="G5376" s="181">
        <v>1792.8998876617536</v>
      </c>
      <c r="H5376" s="181">
        <v>1853.8715797247921</v>
      </c>
      <c r="I5376" s="181">
        <v>1916.5127040757318</v>
      </c>
      <c r="J5376" s="182">
        <v>1980.5196786483309</v>
      </c>
      <c r="K5376" s="181">
        <v>2045.608865459966</v>
      </c>
      <c r="L5376" s="181">
        <v>2111.5460864161641</v>
      </c>
      <c r="M5376" s="181">
        <v>2178.0819736358221</v>
      </c>
      <c r="N5376" s="181">
        <v>2244.9700640714987</v>
      </c>
      <c r="O5376" s="181">
        <v>2311.9410056987099</v>
      </c>
      <c r="P5376" s="181">
        <v>2378.8920895702663</v>
      </c>
      <c r="Q5376" s="181">
        <v>2445.7284235016273</v>
      </c>
      <c r="R5376" s="181">
        <v>2512.1839435357801</v>
      </c>
      <c r="S5376" s="181">
        <v>2578.048955377451</v>
      </c>
      <c r="T5376" s="181">
        <v>2643.0972461126426</v>
      </c>
      <c r="U5376" s="181">
        <v>2707.1915043107565</v>
      </c>
      <c r="V5376" s="181">
        <v>2770.2290288310305</v>
      </c>
      <c r="W5376" s="181">
        <v>2832.0292186600318</v>
      </c>
      <c r="X5376" s="181">
        <v>2892.4004242596666</v>
      </c>
      <c r="Y5376" s="181">
        <v>2951.1231959853612</v>
      </c>
    </row>
    <row r="5377" spans="1:25" x14ac:dyDescent="0.25">
      <c r="A5377" s="178" t="s">
        <v>4466</v>
      </c>
      <c r="B5377" s="178" t="s">
        <v>582</v>
      </c>
      <c r="C5377" s="178" t="s">
        <v>1127</v>
      </c>
      <c r="D5377" s="178" t="s">
        <v>4533</v>
      </c>
      <c r="E5377" s="181">
        <v>1070.3096800301646</v>
      </c>
      <c r="F5377" s="181">
        <v>1127.5242001098859</v>
      </c>
      <c r="G5377" s="181">
        <v>1187.7207849819936</v>
      </c>
      <c r="H5377" s="181">
        <v>1251.1008944317548</v>
      </c>
      <c r="I5377" s="181">
        <v>1317.5853629560502</v>
      </c>
      <c r="J5377" s="182">
        <v>1387.0770700738494</v>
      </c>
      <c r="K5377" s="181">
        <v>1459.4808433170253</v>
      </c>
      <c r="L5377" s="181">
        <v>1534.7256011403406</v>
      </c>
      <c r="M5377" s="181">
        <v>1612.7192318737589</v>
      </c>
      <c r="N5377" s="181">
        <v>1693.3606744658011</v>
      </c>
      <c r="O5377" s="181">
        <v>1776.5197284742519</v>
      </c>
      <c r="P5377" s="181">
        <v>1862.1831829681314</v>
      </c>
      <c r="Q5377" s="181">
        <v>1950.3396960252553</v>
      </c>
      <c r="R5377" s="181">
        <v>2040.8347295240562</v>
      </c>
      <c r="S5377" s="181">
        <v>2133.5456126828699</v>
      </c>
      <c r="T5377" s="181">
        <v>2228.3237310491036</v>
      </c>
      <c r="U5377" s="181">
        <v>2325.0831722063335</v>
      </c>
      <c r="V5377" s="181">
        <v>2423.7597082976813</v>
      </c>
      <c r="W5377" s="181">
        <v>2524.2129286733884</v>
      </c>
      <c r="X5377" s="181">
        <v>2626.2801118966622</v>
      </c>
      <c r="Y5377" s="181">
        <v>2729.7592059912795</v>
      </c>
    </row>
    <row r="5378" spans="1:25" x14ac:dyDescent="0.25">
      <c r="A5378" s="178" t="s">
        <v>4466</v>
      </c>
      <c r="B5378" s="178" t="s">
        <v>582</v>
      </c>
      <c r="C5378" s="178" t="s">
        <v>1178</v>
      </c>
      <c r="D5378" s="178" t="s">
        <v>4534</v>
      </c>
      <c r="E5378" s="181">
        <v>3885.0523229801256</v>
      </c>
      <c r="F5378" s="181">
        <v>3944.3261840322307</v>
      </c>
      <c r="G5378" s="181">
        <v>4004.2468178149506</v>
      </c>
      <c r="H5378" s="181">
        <v>4064.9793978142352</v>
      </c>
      <c r="I5378" s="181">
        <v>4125.7632934737167</v>
      </c>
      <c r="J5378" s="182">
        <v>4185.8693626901022</v>
      </c>
      <c r="K5378" s="181">
        <v>4244.6609761949621</v>
      </c>
      <c r="L5378" s="181">
        <v>4301.648095105008</v>
      </c>
      <c r="M5378" s="181">
        <v>4356.3467241981671</v>
      </c>
      <c r="N5378" s="181">
        <v>4408.3155576472336</v>
      </c>
      <c r="O5378" s="181">
        <v>4457.1040381369085</v>
      </c>
      <c r="P5378" s="181">
        <v>4502.6134973503767</v>
      </c>
      <c r="Q5378" s="181">
        <v>4544.7715811457047</v>
      </c>
      <c r="R5378" s="181">
        <v>4583.2037898853378</v>
      </c>
      <c r="S5378" s="181">
        <v>4617.6689681978523</v>
      </c>
      <c r="T5378" s="181">
        <v>4647.920393924087</v>
      </c>
      <c r="U5378" s="181">
        <v>4673.8892838037809</v>
      </c>
      <c r="V5378" s="181">
        <v>4695.577587097031</v>
      </c>
      <c r="W5378" s="181">
        <v>4712.8647651441033</v>
      </c>
      <c r="X5378" s="181">
        <v>4725.6283993383968</v>
      </c>
      <c r="Y5378" s="181">
        <v>4733.7181276658166</v>
      </c>
    </row>
    <row r="5379" spans="1:25" x14ac:dyDescent="0.25">
      <c r="A5379" s="178" t="s">
        <v>4466</v>
      </c>
      <c r="B5379" s="178" t="s">
        <v>582</v>
      </c>
      <c r="C5379" s="178" t="s">
        <v>602</v>
      </c>
      <c r="D5379" s="178" t="s">
        <v>4535</v>
      </c>
      <c r="E5379" s="181">
        <v>2474.1436229592478</v>
      </c>
      <c r="F5379" s="181">
        <v>2513.1823537130185</v>
      </c>
      <c r="G5379" s="181">
        <v>2552.6728702423379</v>
      </c>
      <c r="H5379" s="181">
        <v>2592.7211893141989</v>
      </c>
      <c r="I5379" s="181">
        <v>2632.8427460361477</v>
      </c>
      <c r="J5379" s="182">
        <v>2672.5720830848113</v>
      </c>
      <c r="K5379" s="181">
        <v>2711.5018836415074</v>
      </c>
      <c r="L5379" s="181">
        <v>2749.3176846776369</v>
      </c>
      <c r="M5379" s="181">
        <v>2785.7082426687452</v>
      </c>
      <c r="N5379" s="181">
        <v>2820.3889882111125</v>
      </c>
      <c r="O5379" s="181">
        <v>2853.0688471357157</v>
      </c>
      <c r="P5379" s="181">
        <v>2883.6815155797376</v>
      </c>
      <c r="Q5379" s="181">
        <v>2912.1774180384014</v>
      </c>
      <c r="R5379" s="181">
        <v>2938.3131735085663</v>
      </c>
      <c r="S5379" s="181">
        <v>2961.9304355860563</v>
      </c>
      <c r="T5379" s="181">
        <v>2982.8669635365432</v>
      </c>
      <c r="U5379" s="181">
        <v>3001.074440531987</v>
      </c>
      <c r="V5379" s="181">
        <v>3016.5498949182897</v>
      </c>
      <c r="W5379" s="181">
        <v>3029.2116236955439</v>
      </c>
      <c r="X5379" s="181">
        <v>3038.9765512770941</v>
      </c>
      <c r="Y5379" s="181">
        <v>3045.743456562835</v>
      </c>
    </row>
    <row r="5380" spans="1:25" x14ac:dyDescent="0.25">
      <c r="A5380" s="178" t="s">
        <v>4466</v>
      </c>
      <c r="B5380" s="178" t="s">
        <v>582</v>
      </c>
      <c r="C5380" s="178" t="s">
        <v>1485</v>
      </c>
      <c r="D5380" s="178" t="s">
        <v>4536</v>
      </c>
      <c r="E5380" s="181">
        <v>4132.6688211929586</v>
      </c>
      <c r="F5380" s="181">
        <v>4252.8608968014205</v>
      </c>
      <c r="G5380" s="181">
        <v>4376.2670750954239</v>
      </c>
      <c r="H5380" s="181">
        <v>4503.1452122067158</v>
      </c>
      <c r="I5380" s="181">
        <v>4632.7251422721174</v>
      </c>
      <c r="J5380" s="182">
        <v>4764.2278207922682</v>
      </c>
      <c r="K5380" s="181">
        <v>4896.9366189189586</v>
      </c>
      <c r="L5380" s="181">
        <v>5030.2663041935948</v>
      </c>
      <c r="M5380" s="181">
        <v>5163.6067543522749</v>
      </c>
      <c r="N5380" s="181">
        <v>5296.3663859153539</v>
      </c>
      <c r="O5380" s="181">
        <v>5427.9112890511369</v>
      </c>
      <c r="P5380" s="181">
        <v>5558.0092127252092</v>
      </c>
      <c r="Q5380" s="181">
        <v>5686.4506940142046</v>
      </c>
      <c r="R5380" s="181">
        <v>5812.6344214991759</v>
      </c>
      <c r="S5380" s="181">
        <v>5936.100715001231</v>
      </c>
      <c r="T5380" s="181">
        <v>6056.3612186236542</v>
      </c>
      <c r="U5380" s="181">
        <v>6173.1400932645665</v>
      </c>
      <c r="V5380" s="181">
        <v>6286.2457822455108</v>
      </c>
      <c r="W5380" s="181">
        <v>6395.3149641236068</v>
      </c>
      <c r="X5380" s="181">
        <v>6499.9669988680434</v>
      </c>
      <c r="Y5380" s="181">
        <v>6599.7669746267666</v>
      </c>
    </row>
    <row r="5381" spans="1:25" x14ac:dyDescent="0.25">
      <c r="A5381" s="178" t="s">
        <v>4466</v>
      </c>
      <c r="B5381" s="178" t="s">
        <v>582</v>
      </c>
      <c r="C5381" s="178" t="s">
        <v>816</v>
      </c>
      <c r="D5381" s="178" t="s">
        <v>4537</v>
      </c>
      <c r="E5381" s="181">
        <v>1568.5747152094575</v>
      </c>
      <c r="F5381" s="181">
        <v>1667.6126196071043</v>
      </c>
      <c r="G5381" s="181">
        <v>1772.7896270573951</v>
      </c>
      <c r="H5381" s="181">
        <v>1884.5545981221255</v>
      </c>
      <c r="I5381" s="181">
        <v>2002.9434846029992</v>
      </c>
      <c r="J5381" s="182">
        <v>2127.9629901348317</v>
      </c>
      <c r="K5381" s="181">
        <v>2259.6200576827614</v>
      </c>
      <c r="L5381" s="181">
        <v>2397.9565199841604</v>
      </c>
      <c r="M5381" s="181">
        <v>2542.9795964032101</v>
      </c>
      <c r="N5381" s="181">
        <v>2694.6795384072725</v>
      </c>
      <c r="O5381" s="181">
        <v>2852.9964668967218</v>
      </c>
      <c r="P5381" s="181">
        <v>3018.0549559846991</v>
      </c>
      <c r="Q5381" s="181">
        <v>3189.9843157280716</v>
      </c>
      <c r="R5381" s="181">
        <v>3368.679300528278</v>
      </c>
      <c r="S5381" s="181">
        <v>3554.0808898149908</v>
      </c>
      <c r="T5381" s="181">
        <v>3746.081361682343</v>
      </c>
      <c r="U5381" s="181">
        <v>3944.6725450628855</v>
      </c>
      <c r="V5381" s="181">
        <v>4149.8803029530218</v>
      </c>
      <c r="W5381" s="181">
        <v>4361.5970428989713</v>
      </c>
      <c r="X5381" s="181">
        <v>4579.6695477190615</v>
      </c>
      <c r="Y5381" s="181">
        <v>4803.8670625698742</v>
      </c>
    </row>
    <row r="5382" spans="1:25" x14ac:dyDescent="0.25">
      <c r="A5382" s="178" t="s">
        <v>4466</v>
      </c>
      <c r="B5382" s="178" t="s">
        <v>582</v>
      </c>
      <c r="C5382" s="178" t="s">
        <v>1417</v>
      </c>
      <c r="D5382" s="178" t="s">
        <v>4538</v>
      </c>
      <c r="E5382" s="181">
        <v>2706.5999274039482</v>
      </c>
      <c r="F5382" s="181">
        <v>2805.2869146215953</v>
      </c>
      <c r="G5382" s="181">
        <v>2907.3851781713888</v>
      </c>
      <c r="H5382" s="181">
        <v>3013.1264057428029</v>
      </c>
      <c r="I5382" s="181">
        <v>3122.0552180196159</v>
      </c>
      <c r="J5382" s="182">
        <v>3233.6961691637784</v>
      </c>
      <c r="K5382" s="181">
        <v>3347.6020112697252</v>
      </c>
      <c r="L5382" s="181">
        <v>3463.4024541395352</v>
      </c>
      <c r="M5382" s="181">
        <v>3580.6987860834452</v>
      </c>
      <c r="N5382" s="181">
        <v>3699.0933837688403</v>
      </c>
      <c r="O5382" s="181">
        <v>3818.1471474628161</v>
      </c>
      <c r="P5382" s="181">
        <v>3937.6927735673244</v>
      </c>
      <c r="Q5382" s="181">
        <v>4057.5743826869252</v>
      </c>
      <c r="R5382" s="181">
        <v>4177.3500303505452</v>
      </c>
      <c r="S5382" s="181">
        <v>4296.6676757017367</v>
      </c>
      <c r="T5382" s="181">
        <v>4415.1444759328961</v>
      </c>
      <c r="U5382" s="181">
        <v>4532.5429534234509</v>
      </c>
      <c r="V5382" s="181">
        <v>4648.6815710829915</v>
      </c>
      <c r="W5382" s="181">
        <v>4763.2461506404616</v>
      </c>
      <c r="X5382" s="181">
        <v>4875.9010621566495</v>
      </c>
      <c r="Y5382" s="181">
        <v>4986.2606914729176</v>
      </c>
    </row>
    <row r="5383" spans="1:25" x14ac:dyDescent="0.25">
      <c r="A5383" s="178" t="s">
        <v>4466</v>
      </c>
      <c r="B5383" s="178" t="s">
        <v>582</v>
      </c>
      <c r="C5383" s="178" t="s">
        <v>477</v>
      </c>
      <c r="D5383" s="178" t="s">
        <v>2069</v>
      </c>
      <c r="E5383" s="181">
        <v>4455.0756086619131</v>
      </c>
      <c r="F5383" s="181">
        <v>4544.0299064682731</v>
      </c>
      <c r="G5383" s="181">
        <v>4634.4622511078478</v>
      </c>
      <c r="H5383" s="181">
        <v>4726.5799714532968</v>
      </c>
      <c r="I5383" s="181">
        <v>4819.5126079030379</v>
      </c>
      <c r="J5383" s="182">
        <v>4912.4103179259</v>
      </c>
      <c r="K5383" s="181">
        <v>5004.5164917591646</v>
      </c>
      <c r="L5383" s="181">
        <v>5095.2341525939555</v>
      </c>
      <c r="M5383" s="181">
        <v>5183.9625743868155</v>
      </c>
      <c r="N5383" s="181">
        <v>5270.1411323559996</v>
      </c>
      <c r="O5383" s="181">
        <v>5353.187977487838</v>
      </c>
      <c r="P5383" s="181">
        <v>5432.9354213746201</v>
      </c>
      <c r="Q5383" s="181">
        <v>5509.244998702974</v>
      </c>
      <c r="R5383" s="181">
        <v>5581.6081666269874</v>
      </c>
      <c r="S5383" s="181">
        <v>5649.6705638918784</v>
      </c>
      <c r="T5383" s="181">
        <v>5713.0649484122669</v>
      </c>
      <c r="U5383" s="181">
        <v>5771.6375759966686</v>
      </c>
      <c r="V5383" s="181">
        <v>5825.3202273847837</v>
      </c>
      <c r="W5383" s="181">
        <v>5873.8913995946041</v>
      </c>
      <c r="X5383" s="181">
        <v>5917.1237774708334</v>
      </c>
      <c r="Y5383" s="181">
        <v>5954.7513551626826</v>
      </c>
    </row>
    <row r="5384" spans="1:25" x14ac:dyDescent="0.25">
      <c r="A5384" s="178" t="s">
        <v>4466</v>
      </c>
      <c r="B5384" s="178" t="s">
        <v>582</v>
      </c>
      <c r="C5384" s="178" t="s">
        <v>301</v>
      </c>
      <c r="D5384" s="178" t="s">
        <v>4539</v>
      </c>
      <c r="E5384" s="181">
        <v>1600.9164619148073</v>
      </c>
      <c r="F5384" s="181">
        <v>1656.7055696144885</v>
      </c>
      <c r="G5384" s="181">
        <v>1714.3285593476808</v>
      </c>
      <c r="H5384" s="181">
        <v>1773.9128566660193</v>
      </c>
      <c r="I5384" s="181">
        <v>1835.1812000356972</v>
      </c>
      <c r="J5384" s="182">
        <v>1897.8462479136524</v>
      </c>
      <c r="K5384" s="181">
        <v>1961.6389460090932</v>
      </c>
      <c r="L5384" s="181">
        <v>2026.3369197877823</v>
      </c>
      <c r="M5384" s="181">
        <v>2091.7025592646924</v>
      </c>
      <c r="N5384" s="181">
        <v>2157.5003545793802</v>
      </c>
      <c r="O5384" s="181">
        <v>2223.4720980740863</v>
      </c>
      <c r="P5384" s="181">
        <v>2289.5192147912444</v>
      </c>
      <c r="Q5384" s="181">
        <v>2355.550372125665</v>
      </c>
      <c r="R5384" s="181">
        <v>2421.3089927248457</v>
      </c>
      <c r="S5384" s="181">
        <v>2486.5921255674029</v>
      </c>
      <c r="T5384" s="181">
        <v>2551.1802881216308</v>
      </c>
      <c r="U5384" s="181">
        <v>2614.9392352375944</v>
      </c>
      <c r="V5384" s="181">
        <v>2677.7677900208655</v>
      </c>
      <c r="W5384" s="181">
        <v>2739.4891306032514</v>
      </c>
      <c r="X5384" s="181">
        <v>2799.9152303356759</v>
      </c>
      <c r="Y5384" s="181">
        <v>2858.8305904157537</v>
      </c>
    </row>
    <row r="5385" spans="1:25" x14ac:dyDescent="0.25">
      <c r="A5385" s="178" t="s">
        <v>4466</v>
      </c>
      <c r="B5385" s="178" t="s">
        <v>582</v>
      </c>
      <c r="C5385" s="178" t="s">
        <v>772</v>
      </c>
      <c r="D5385" s="178" t="s">
        <v>4394</v>
      </c>
      <c r="E5385" s="181">
        <v>1570.5960743785417</v>
      </c>
      <c r="F5385" s="181">
        <v>1640.8574600804568</v>
      </c>
      <c r="G5385" s="181">
        <v>1714.1517649894374</v>
      </c>
      <c r="H5385" s="181">
        <v>1790.6766796126797</v>
      </c>
      <c r="I5385" s="181">
        <v>1870.2236060129908</v>
      </c>
      <c r="J5385" s="182">
        <v>1952.564076177724</v>
      </c>
      <c r="K5385" s="181">
        <v>2037.478482443021</v>
      </c>
      <c r="L5385" s="181">
        <v>2124.7865045820458</v>
      </c>
      <c r="M5385" s="181">
        <v>2214.2836646317023</v>
      </c>
      <c r="N5385" s="181">
        <v>2305.7588834492431</v>
      </c>
      <c r="O5385" s="181">
        <v>2398.9676143279221</v>
      </c>
      <c r="P5385" s="181">
        <v>2493.8290536256318</v>
      </c>
      <c r="Q5385" s="181">
        <v>2590.2666248313717</v>
      </c>
      <c r="R5385" s="181">
        <v>2688.0167791507988</v>
      </c>
      <c r="S5385" s="181">
        <v>2786.8654454550756</v>
      </c>
      <c r="T5385" s="181">
        <v>2886.5712633265598</v>
      </c>
      <c r="U5385" s="181">
        <v>2986.980730550973</v>
      </c>
      <c r="V5385" s="181">
        <v>3087.9724654142151</v>
      </c>
      <c r="W5385" s="181">
        <v>3189.3323201451512</v>
      </c>
      <c r="X5385" s="181">
        <v>3290.8248008477444</v>
      </c>
      <c r="Y5385" s="181">
        <v>3392.1729421655164</v>
      </c>
    </row>
    <row r="5386" spans="1:25" x14ac:dyDescent="0.25">
      <c r="A5386" s="178" t="s">
        <v>4466</v>
      </c>
      <c r="B5386" s="178" t="s">
        <v>582</v>
      </c>
      <c r="C5386" s="178" t="s">
        <v>532</v>
      </c>
      <c r="D5386" s="178" t="s">
        <v>4540</v>
      </c>
      <c r="E5386" s="181">
        <v>14244.518064537431</v>
      </c>
      <c r="F5386" s="181">
        <v>15179.838194727761</v>
      </c>
      <c r="G5386" s="181">
        <v>16175.532642113902</v>
      </c>
      <c r="H5386" s="181">
        <v>17236.120899048143</v>
      </c>
      <c r="I5386" s="181">
        <v>18362.377946646153</v>
      </c>
      <c r="J5386" s="182">
        <v>19554.815207865464</v>
      </c>
      <c r="K5386" s="181">
        <v>20813.949002097594</v>
      </c>
      <c r="L5386" s="181">
        <v>22140.620514766262</v>
      </c>
      <c r="M5386" s="181">
        <v>23535.356377871194</v>
      </c>
      <c r="N5386" s="181">
        <v>24998.52859594551</v>
      </c>
      <c r="O5386" s="181">
        <v>26530.044310444169</v>
      </c>
      <c r="P5386" s="181">
        <v>28131.52684556492</v>
      </c>
      <c r="Q5386" s="181">
        <v>29804.65695195087</v>
      </c>
      <c r="R5386" s="181">
        <v>31548.932350907573</v>
      </c>
      <c r="S5386" s="181">
        <v>33364.277601508416</v>
      </c>
      <c r="T5386" s="181">
        <v>35250.155957745177</v>
      </c>
      <c r="U5386" s="181">
        <v>37206.962253299513</v>
      </c>
      <c r="V5386" s="181">
        <v>39235.414560618497</v>
      </c>
      <c r="W5386" s="181">
        <v>41334.970710707203</v>
      </c>
      <c r="X5386" s="181">
        <v>43504.647657665162</v>
      </c>
      <c r="Y5386" s="181">
        <v>45742.712410298154</v>
      </c>
    </row>
    <row r="5387" spans="1:25" x14ac:dyDescent="0.25">
      <c r="A5387" s="178" t="s">
        <v>4466</v>
      </c>
      <c r="B5387" s="178" t="s">
        <v>582</v>
      </c>
      <c r="C5387" s="178" t="s">
        <v>802</v>
      </c>
      <c r="D5387" s="178" t="s">
        <v>4541</v>
      </c>
      <c r="E5387" s="181">
        <v>3166.4591383706384</v>
      </c>
      <c r="F5387" s="181">
        <v>3304.045279022997</v>
      </c>
      <c r="G5387" s="181">
        <v>3447.387944937765</v>
      </c>
      <c r="H5387" s="181">
        <v>3596.8623685418411</v>
      </c>
      <c r="I5387" s="181">
        <v>3752.0267913577759</v>
      </c>
      <c r="J5387" s="182">
        <v>3912.4017564346877</v>
      </c>
      <c r="K5387" s="181">
        <v>4077.52784374053</v>
      </c>
      <c r="L5387" s="181">
        <v>4247.0263718436172</v>
      </c>
      <c r="M5387" s="181">
        <v>4420.4722500605385</v>
      </c>
      <c r="N5387" s="181">
        <v>4597.4292752052424</v>
      </c>
      <c r="O5387" s="181">
        <v>4777.3967034839634</v>
      </c>
      <c r="P5387" s="181">
        <v>4960.2019037765858</v>
      </c>
      <c r="Q5387" s="181">
        <v>5145.681462648965</v>
      </c>
      <c r="R5387" s="181">
        <v>5333.3017709389751</v>
      </c>
      <c r="S5387" s="181">
        <v>5522.6298660086832</v>
      </c>
      <c r="T5387" s="181">
        <v>5713.1808818301633</v>
      </c>
      <c r="U5387" s="181">
        <v>5904.6459974225645</v>
      </c>
      <c r="V5387" s="181">
        <v>6096.7813154976657</v>
      </c>
      <c r="W5387" s="181">
        <v>6289.1611996439533</v>
      </c>
      <c r="X5387" s="181">
        <v>6481.3200575732426</v>
      </c>
      <c r="Y5387" s="181">
        <v>6672.7130047787459</v>
      </c>
    </row>
    <row r="5388" spans="1:25" x14ac:dyDescent="0.25">
      <c r="A5388" s="178" t="s">
        <v>4466</v>
      </c>
      <c r="B5388" s="178" t="s">
        <v>582</v>
      </c>
      <c r="C5388" s="178" t="s">
        <v>872</v>
      </c>
      <c r="D5388" s="178" t="s">
        <v>4542</v>
      </c>
      <c r="E5388" s="181">
        <v>11675.37056063122</v>
      </c>
      <c r="F5388" s="181">
        <v>12441.99594334434</v>
      </c>
      <c r="G5388" s="181">
        <v>13258.106505016311</v>
      </c>
      <c r="H5388" s="181">
        <v>14127.406600383445</v>
      </c>
      <c r="I5388" s="181">
        <v>15050.531434628676</v>
      </c>
      <c r="J5388" s="182">
        <v>16027.900190241387</v>
      </c>
      <c r="K5388" s="181">
        <v>17059.936063021974</v>
      </c>
      <c r="L5388" s="181">
        <v>18147.328521823489</v>
      </c>
      <c r="M5388" s="181">
        <v>19290.509215068007</v>
      </c>
      <c r="N5388" s="181">
        <v>20489.78305238847</v>
      </c>
      <c r="O5388" s="181">
        <v>21745.073923247601</v>
      </c>
      <c r="P5388" s="181">
        <v>23057.712368381348</v>
      </c>
      <c r="Q5388" s="181">
        <v>24429.075997512227</v>
      </c>
      <c r="R5388" s="181">
        <v>25858.753123150651</v>
      </c>
      <c r="S5388" s="181">
        <v>27346.681910928502</v>
      </c>
      <c r="T5388" s="181">
        <v>28892.422422582204</v>
      </c>
      <c r="U5388" s="181">
        <v>30496.298279418017</v>
      </c>
      <c r="V5388" s="181">
        <v>32158.898042022607</v>
      </c>
      <c r="W5388" s="181">
        <v>33879.777327237942</v>
      </c>
      <c r="X5388" s="181">
        <v>35658.130391751816</v>
      </c>
      <c r="Y5388" s="181">
        <v>37492.536807419237</v>
      </c>
    </row>
    <row r="5389" spans="1:25" x14ac:dyDescent="0.25">
      <c r="A5389" s="178" t="s">
        <v>4466</v>
      </c>
      <c r="B5389" s="178" t="s">
        <v>582</v>
      </c>
      <c r="C5389" s="178" t="s">
        <v>1026</v>
      </c>
      <c r="D5389" s="178" t="s">
        <v>132</v>
      </c>
      <c r="E5389" s="181">
        <v>9196.173539749263</v>
      </c>
      <c r="F5389" s="181">
        <v>9378.019097049837</v>
      </c>
      <c r="G5389" s="181">
        <v>9562.8453716458425</v>
      </c>
      <c r="H5389" s="181">
        <v>9751.0783784759278</v>
      </c>
      <c r="I5389" s="181">
        <v>9940.9207196447369</v>
      </c>
      <c r="J5389" s="182">
        <v>10130.618873869918</v>
      </c>
      <c r="K5389" s="181">
        <v>10318.61287904267</v>
      </c>
      <c r="L5389" s="181">
        <v>10503.67303181131</v>
      </c>
      <c r="M5389" s="181">
        <v>10684.562832023992</v>
      </c>
      <c r="N5389" s="181">
        <v>10860.129351893918</v>
      </c>
      <c r="O5389" s="181">
        <v>11029.17680845418</v>
      </c>
      <c r="P5389" s="181">
        <v>11191.363458515742</v>
      </c>
      <c r="Q5389" s="181">
        <v>11346.408004412697</v>
      </c>
      <c r="R5389" s="181">
        <v>11493.267324312588</v>
      </c>
      <c r="S5389" s="181">
        <v>11631.216507252351</v>
      </c>
      <c r="T5389" s="181">
        <v>11759.504679144384</v>
      </c>
      <c r="U5389" s="181">
        <v>11877.820906797577</v>
      </c>
      <c r="V5389" s="181">
        <v>11986.030468241361</v>
      </c>
      <c r="W5389" s="181">
        <v>12083.683412535001</v>
      </c>
      <c r="X5389" s="181">
        <v>12170.31817685056</v>
      </c>
      <c r="Y5389" s="181">
        <v>12245.393985983397</v>
      </c>
    </row>
    <row r="5390" spans="1:25" x14ac:dyDescent="0.25">
      <c r="A5390" s="178" t="s">
        <v>4466</v>
      </c>
      <c r="B5390" s="178" t="s">
        <v>582</v>
      </c>
      <c r="C5390" s="178" t="s">
        <v>479</v>
      </c>
      <c r="D5390" s="178" t="s">
        <v>4543</v>
      </c>
      <c r="E5390" s="181">
        <v>18705.657750706599</v>
      </c>
      <c r="F5390" s="181">
        <v>19074.668803839366</v>
      </c>
      <c r="G5390" s="181">
        <v>19449.708375854869</v>
      </c>
      <c r="H5390" s="181">
        <v>19831.642059137557</v>
      </c>
      <c r="I5390" s="181">
        <v>20216.813540667124</v>
      </c>
      <c r="J5390" s="182">
        <v>20601.65640617835</v>
      </c>
      <c r="K5390" s="181">
        <v>20982.998500534388</v>
      </c>
      <c r="L5390" s="181">
        <v>21358.339804487881</v>
      </c>
      <c r="M5390" s="181">
        <v>21725.166937703943</v>
      </c>
      <c r="N5390" s="181">
        <v>22081.136903144245</v>
      </c>
      <c r="O5390" s="181">
        <v>22423.820003586308</v>
      </c>
      <c r="P5390" s="181">
        <v>22752.523287596516</v>
      </c>
      <c r="Q5390" s="181">
        <v>23066.676813830807</v>
      </c>
      <c r="R5390" s="181">
        <v>23364.162066617977</v>
      </c>
      <c r="S5390" s="181">
        <v>23643.507766706145</v>
      </c>
      <c r="T5390" s="181">
        <v>23903.19013069478</v>
      </c>
      <c r="U5390" s="181">
        <v>24142.579868687335</v>
      </c>
      <c r="V5390" s="181">
        <v>24361.405952913054</v>
      </c>
      <c r="W5390" s="181">
        <v>24558.756737422122</v>
      </c>
      <c r="X5390" s="181">
        <v>24733.697145086469</v>
      </c>
      <c r="Y5390" s="181">
        <v>24885.131295051295</v>
      </c>
    </row>
    <row r="5391" spans="1:25" x14ac:dyDescent="0.25">
      <c r="A5391" s="178" t="s">
        <v>4466</v>
      </c>
      <c r="B5391" s="178" t="s">
        <v>582</v>
      </c>
      <c r="C5391" s="178" t="s">
        <v>350</v>
      </c>
      <c r="D5391" s="178" t="s">
        <v>4544</v>
      </c>
      <c r="E5391" s="181">
        <v>3912.3406717627645</v>
      </c>
      <c r="F5391" s="181">
        <v>4000.5131861151317</v>
      </c>
      <c r="G5391" s="181">
        <v>4090.4097415700567</v>
      </c>
      <c r="H5391" s="181">
        <v>4182.225204785821</v>
      </c>
      <c r="I5391" s="181">
        <v>4275.2002824831261</v>
      </c>
      <c r="J5391" s="182">
        <v>4368.5862956140791</v>
      </c>
      <c r="K5391" s="181">
        <v>4461.7101011462219</v>
      </c>
      <c r="L5391" s="181">
        <v>4554.034438793472</v>
      </c>
      <c r="M5391" s="181">
        <v>4645.0132895565503</v>
      </c>
      <c r="N5391" s="181">
        <v>4734.1311900214941</v>
      </c>
      <c r="O5391" s="181">
        <v>4820.848424770048</v>
      </c>
      <c r="P5391" s="181">
        <v>4904.9938299576916</v>
      </c>
      <c r="Q5391" s="181">
        <v>4986.4210633853245</v>
      </c>
      <c r="R5391" s="181">
        <v>5064.6466097846633</v>
      </c>
      <c r="S5391" s="181">
        <v>5139.3224432675361</v>
      </c>
      <c r="T5391" s="181">
        <v>5210.0854103665524</v>
      </c>
      <c r="U5391" s="181">
        <v>5276.764029504081</v>
      </c>
      <c r="V5391" s="181">
        <v>5339.2636332211005</v>
      </c>
      <c r="W5391" s="181">
        <v>5397.3479118652758</v>
      </c>
      <c r="X5391" s="181">
        <v>5450.7729831762153</v>
      </c>
      <c r="Y5391" s="181">
        <v>5499.2569476434801</v>
      </c>
    </row>
    <row r="5392" spans="1:25" x14ac:dyDescent="0.25">
      <c r="A5392" s="178" t="s">
        <v>4466</v>
      </c>
      <c r="B5392" s="178" t="s">
        <v>582</v>
      </c>
      <c r="C5392" s="178" t="s">
        <v>303</v>
      </c>
      <c r="D5392" s="178" t="s">
        <v>4545</v>
      </c>
      <c r="E5392" s="181">
        <v>4442.9474536474072</v>
      </c>
      <c r="F5392" s="181">
        <v>4458.9529524163563</v>
      </c>
      <c r="G5392" s="181">
        <v>4474.7282849748426</v>
      </c>
      <c r="H5392" s="181">
        <v>4490.450791439408</v>
      </c>
      <c r="I5392" s="181">
        <v>4505.2787112258393</v>
      </c>
      <c r="J5392" s="182">
        <v>4518.4427942238417</v>
      </c>
      <c r="K5392" s="181">
        <v>4529.3083633954184</v>
      </c>
      <c r="L5392" s="181">
        <v>4537.4256572888116</v>
      </c>
      <c r="M5392" s="181">
        <v>4542.3735274315568</v>
      </c>
      <c r="N5392" s="181">
        <v>4543.7961934094146</v>
      </c>
      <c r="O5392" s="181">
        <v>4541.3471630493514</v>
      </c>
      <c r="P5392" s="181">
        <v>4535.0529568241182</v>
      </c>
      <c r="Q5392" s="181">
        <v>4524.9680506352079</v>
      </c>
      <c r="R5392" s="181">
        <v>4510.850019489063</v>
      </c>
      <c r="S5392" s="181">
        <v>4492.6002588764404</v>
      </c>
      <c r="T5392" s="181">
        <v>4470.1225091483693</v>
      </c>
      <c r="U5392" s="181">
        <v>4443.4973719116297</v>
      </c>
      <c r="V5392" s="181">
        <v>4412.8715966513901</v>
      </c>
      <c r="W5392" s="181">
        <v>4378.2747397521734</v>
      </c>
      <c r="X5392" s="181">
        <v>4339.7365205939486</v>
      </c>
      <c r="Y5392" s="181">
        <v>4297.2631748107497</v>
      </c>
    </row>
    <row r="5393" spans="1:25" x14ac:dyDescent="0.25">
      <c r="A5393" s="178" t="s">
        <v>4466</v>
      </c>
      <c r="B5393" s="178" t="s">
        <v>582</v>
      </c>
      <c r="C5393" s="178" t="s">
        <v>1228</v>
      </c>
      <c r="D5393" s="178" t="s">
        <v>4546</v>
      </c>
      <c r="E5393" s="181">
        <v>1923.3232493837615</v>
      </c>
      <c r="F5393" s="181">
        <v>1968.4146238935018</v>
      </c>
      <c r="G5393" s="181">
        <v>2014.4335704756593</v>
      </c>
      <c r="H5393" s="181">
        <v>2061.4785061097818</v>
      </c>
      <c r="I5393" s="181">
        <v>2109.1774564357293</v>
      </c>
      <c r="J5393" s="182">
        <v>2157.1623630797189</v>
      </c>
      <c r="K5393" s="181">
        <v>2205.1011901188981</v>
      </c>
      <c r="L5393" s="181">
        <v>2252.7279383336572</v>
      </c>
      <c r="M5393" s="181">
        <v>2299.7713280853573</v>
      </c>
      <c r="N5393" s="181">
        <v>2345.9742599770207</v>
      </c>
      <c r="O5393" s="181">
        <v>2391.0666961898169</v>
      </c>
      <c r="P5393" s="181">
        <v>2434.960602529829</v>
      </c>
      <c r="Q5393" s="181">
        <v>2477.5799706783055</v>
      </c>
      <c r="R5393" s="181">
        <v>2518.6808499759013</v>
      </c>
      <c r="S5393" s="181">
        <v>2558.0858694216477</v>
      </c>
      <c r="T5393" s="181">
        <v>2595.6094992505218</v>
      </c>
      <c r="U5393" s="181">
        <v>2631.1611328596614</v>
      </c>
      <c r="V5393" s="181">
        <v>2664.688186934276</v>
      </c>
      <c r="W5393" s="181">
        <v>2696.067148227778</v>
      </c>
      <c r="X5393" s="181">
        <v>2725.170288689978</v>
      </c>
      <c r="Y5393" s="181">
        <v>2751.8504131007858</v>
      </c>
    </row>
    <row r="5394" spans="1:25" x14ac:dyDescent="0.25">
      <c r="A5394" s="178" t="s">
        <v>4466</v>
      </c>
      <c r="B5394" s="178" t="s">
        <v>582</v>
      </c>
      <c r="C5394" s="178" t="s">
        <v>4276</v>
      </c>
      <c r="D5394" s="178" t="s">
        <v>4547</v>
      </c>
      <c r="E5394" s="181">
        <v>2457.9727496065725</v>
      </c>
      <c r="F5394" s="181">
        <v>2516.6606956507972</v>
      </c>
      <c r="G5394" s="181">
        <v>2576.5841761927454</v>
      </c>
      <c r="H5394" s="181">
        <v>2637.8706593037755</v>
      </c>
      <c r="I5394" s="181">
        <v>2700.0456595072724</v>
      </c>
      <c r="J5394" s="182">
        <v>2762.6389037926429</v>
      </c>
      <c r="K5394" s="181">
        <v>2825.2254768815005</v>
      </c>
      <c r="L5394" s="181">
        <v>2887.4643889789368</v>
      </c>
      <c r="M5394" s="181">
        <v>2949.0073034069032</v>
      </c>
      <c r="N5394" s="181">
        <v>3009.5234867332347</v>
      </c>
      <c r="O5394" s="181">
        <v>3068.6650427957302</v>
      </c>
      <c r="P5394" s="181">
        <v>3126.3171688624884</v>
      </c>
      <c r="Q5394" s="181">
        <v>3182.3803167222363</v>
      </c>
      <c r="R5394" s="181">
        <v>3236.5389634950598</v>
      </c>
      <c r="S5394" s="181">
        <v>3288.5626470974398</v>
      </c>
      <c r="T5394" s="181">
        <v>3338.2100253593967</v>
      </c>
      <c r="U5394" s="181">
        <v>3385.3614829672106</v>
      </c>
      <c r="V5394" s="181">
        <v>3429.9461481771009</v>
      </c>
      <c r="W5394" s="181">
        <v>3471.8016937799298</v>
      </c>
      <c r="X5394" s="181">
        <v>3510.7600914029772</v>
      </c>
      <c r="Y5394" s="181">
        <v>3546.6279422746557</v>
      </c>
    </row>
    <row r="5395" spans="1:25" x14ac:dyDescent="0.25">
      <c r="A5395" s="178" t="s">
        <v>4466</v>
      </c>
      <c r="B5395" s="178" t="s">
        <v>582</v>
      </c>
      <c r="C5395" s="178" t="s">
        <v>4548</v>
      </c>
      <c r="D5395" s="178" t="s">
        <v>4549</v>
      </c>
      <c r="E5395" s="181">
        <v>1228.9863748032863</v>
      </c>
      <c r="F5395" s="181">
        <v>1309.6837835099304</v>
      </c>
      <c r="G5395" s="181">
        <v>1395.5901584227693</v>
      </c>
      <c r="H5395" s="181">
        <v>1487.0954316193095</v>
      </c>
      <c r="I5395" s="181">
        <v>1584.2664668030172</v>
      </c>
      <c r="J5395" s="182">
        <v>1687.1473884464597</v>
      </c>
      <c r="K5395" s="181">
        <v>1795.782743475994</v>
      </c>
      <c r="L5395" s="181">
        <v>1910.2451075603624</v>
      </c>
      <c r="M5395" s="181">
        <v>2030.5799173755734</v>
      </c>
      <c r="N5395" s="181">
        <v>2156.8192686724624</v>
      </c>
      <c r="O5395" s="181">
        <v>2288.9551498155274</v>
      </c>
      <c r="P5395" s="181">
        <v>2427.1276177243412</v>
      </c>
      <c r="Q5395" s="181">
        <v>2571.4816839486425</v>
      </c>
      <c r="R5395" s="181">
        <v>2721.9740129632119</v>
      </c>
      <c r="S5395" s="181">
        <v>2878.5980958871942</v>
      </c>
      <c r="T5395" s="181">
        <v>3041.3076234296868</v>
      </c>
      <c r="U5395" s="181">
        <v>3210.1366609913489</v>
      </c>
      <c r="V5395" s="181">
        <v>3385.1471623181455</v>
      </c>
      <c r="W5395" s="181">
        <v>3566.2923502355461</v>
      </c>
      <c r="X5395" s="181">
        <v>3753.4874096580565</v>
      </c>
      <c r="Y5395" s="181">
        <v>3946.5828218335705</v>
      </c>
    </row>
    <row r="5396" spans="1:25" x14ac:dyDescent="0.25">
      <c r="A5396" s="178" t="s">
        <v>4466</v>
      </c>
      <c r="B5396" s="178" t="s">
        <v>582</v>
      </c>
      <c r="C5396" s="178" t="s">
        <v>1239</v>
      </c>
      <c r="D5396" s="178" t="s">
        <v>4550</v>
      </c>
      <c r="E5396" s="181">
        <v>3361.5202981872785</v>
      </c>
      <c r="F5396" s="181">
        <v>3582.2436381200896</v>
      </c>
      <c r="G5396" s="181">
        <v>3817.214528712278</v>
      </c>
      <c r="H5396" s="181">
        <v>4067.4995111561043</v>
      </c>
      <c r="I5396" s="181">
        <v>4333.2814708773321</v>
      </c>
      <c r="J5396" s="182">
        <v>4614.6810970172091</v>
      </c>
      <c r="K5396" s="181">
        <v>4911.8202342114791</v>
      </c>
      <c r="L5396" s="181">
        <v>5224.8973912382962</v>
      </c>
      <c r="M5396" s="181">
        <v>5554.0368463743098</v>
      </c>
      <c r="N5396" s="181">
        <v>5899.3263878327425</v>
      </c>
      <c r="O5396" s="181">
        <v>6260.7441022092517</v>
      </c>
      <c r="P5396" s="181">
        <v>6638.6730728216826</v>
      </c>
      <c r="Q5396" s="181">
        <v>7033.509934879271</v>
      </c>
      <c r="R5396" s="181">
        <v>7445.1361571674761</v>
      </c>
      <c r="S5396" s="181">
        <v>7873.5339366125145</v>
      </c>
      <c r="T5396" s="181">
        <v>8318.5766081637739</v>
      </c>
      <c r="U5396" s="181">
        <v>8780.3573474154928</v>
      </c>
      <c r="V5396" s="181">
        <v>9259.0456100905976</v>
      </c>
      <c r="W5396" s="181">
        <v>9754.5134513844114</v>
      </c>
      <c r="X5396" s="181">
        <v>10266.528885298289</v>
      </c>
      <c r="Y5396" s="181">
        <v>10794.682948534939</v>
      </c>
    </row>
    <row r="5397" spans="1:25" x14ac:dyDescent="0.25">
      <c r="A5397" s="178" t="s">
        <v>4466</v>
      </c>
      <c r="B5397" s="178" t="s">
        <v>582</v>
      </c>
      <c r="C5397" s="178" t="s">
        <v>4551</v>
      </c>
      <c r="D5397" s="178" t="s">
        <v>4552</v>
      </c>
      <c r="E5397" s="181">
        <v>1214.8368606196959</v>
      </c>
      <c r="F5397" s="181">
        <v>1294.6051873182043</v>
      </c>
      <c r="G5397" s="181">
        <v>1379.5225085725071</v>
      </c>
      <c r="H5397" s="181">
        <v>1469.9742671105346</v>
      </c>
      <c r="I5397" s="181">
        <v>1566.0265568233774</v>
      </c>
      <c r="J5397" s="182">
        <v>1667.7229941715827</v>
      </c>
      <c r="K5397" s="181">
        <v>1775.1076132057112</v>
      </c>
      <c r="L5397" s="181">
        <v>1888.2521540193713</v>
      </c>
      <c r="M5397" s="181">
        <v>2007.2015301689466</v>
      </c>
      <c r="N5397" s="181">
        <v>2131.9874678818255</v>
      </c>
      <c r="O5397" s="181">
        <v>2262.6020477617299</v>
      </c>
      <c r="P5397" s="181">
        <v>2399.1837142308036</v>
      </c>
      <c r="Q5397" s="181">
        <v>2541.8758092979169</v>
      </c>
      <c r="R5397" s="181">
        <v>2690.635496366594</v>
      </c>
      <c r="S5397" s="181">
        <v>2845.4563414937538</v>
      </c>
      <c r="T5397" s="181">
        <v>3006.2925685546707</v>
      </c>
      <c r="U5397" s="181">
        <v>3173.1778507496679</v>
      </c>
      <c r="V5397" s="181">
        <v>3346.1734285414509</v>
      </c>
      <c r="W5397" s="181">
        <v>3525.2330633084857</v>
      </c>
      <c r="X5397" s="181">
        <v>3710.2729164547486</v>
      </c>
      <c r="Y5397" s="181">
        <v>3901.1451906611355</v>
      </c>
    </row>
    <row r="5398" spans="1:25" x14ac:dyDescent="0.25">
      <c r="A5398" s="178" t="s">
        <v>4466</v>
      </c>
      <c r="B5398" s="178" t="s">
        <v>582</v>
      </c>
      <c r="C5398" s="178" t="s">
        <v>4553</v>
      </c>
      <c r="D5398" s="178" t="s">
        <v>4554</v>
      </c>
      <c r="E5398" s="181">
        <v>1251.2213256632142</v>
      </c>
      <c r="F5398" s="181">
        <v>1333.3787203826432</v>
      </c>
      <c r="G5398" s="181">
        <v>1420.8393224731817</v>
      </c>
      <c r="H5398" s="181">
        <v>1514.0001187045284</v>
      </c>
      <c r="I5398" s="181">
        <v>1612.929182485311</v>
      </c>
      <c r="J5398" s="182">
        <v>1717.6714365926982</v>
      </c>
      <c r="K5398" s="181">
        <v>1828.2722339007287</v>
      </c>
      <c r="L5398" s="181">
        <v>1944.8054631247828</v>
      </c>
      <c r="M5398" s="181">
        <v>2067.3173829859943</v>
      </c>
      <c r="N5398" s="181">
        <v>2195.8406699149014</v>
      </c>
      <c r="O5398" s="181">
        <v>2330.3671673286485</v>
      </c>
      <c r="P5398" s="181">
        <v>2471.0394660713409</v>
      </c>
      <c r="Q5398" s="181">
        <v>2618.0052012569399</v>
      </c>
      <c r="R5398" s="181">
        <v>2771.2202533293416</v>
      </c>
      <c r="S5398" s="181">
        <v>2930.6779956483342</v>
      </c>
      <c r="T5398" s="181">
        <v>3096.3312810904486</v>
      </c>
      <c r="U5398" s="181">
        <v>3268.2147913711583</v>
      </c>
      <c r="V5398" s="181">
        <v>3446.3916011101219</v>
      </c>
      <c r="W5398" s="181">
        <v>3630.8140868352439</v>
      </c>
      <c r="X5398" s="181">
        <v>3821.3958989775751</v>
      </c>
      <c r="Y5398" s="181">
        <v>4017.9848136760083</v>
      </c>
    </row>
    <row r="5399" spans="1:25" x14ac:dyDescent="0.25">
      <c r="A5399" s="178" t="s">
        <v>4466</v>
      </c>
      <c r="B5399" s="178" t="s">
        <v>582</v>
      </c>
      <c r="C5399" s="178" t="s">
        <v>240</v>
      </c>
      <c r="D5399" s="178" t="s">
        <v>241</v>
      </c>
      <c r="E5399" s="181">
        <v>50375.302532335685</v>
      </c>
      <c r="F5399" s="181">
        <v>53077.969850633024</v>
      </c>
      <c r="G5399" s="181">
        <v>55945.936032374528</v>
      </c>
      <c r="H5399" s="181">
        <v>58991.866129806491</v>
      </c>
      <c r="I5399" s="181">
        <v>62215.472099877312</v>
      </c>
      <c r="J5399" s="182">
        <v>65615.845990648872</v>
      </c>
      <c r="K5399" s="181">
        <v>69192.370527720501</v>
      </c>
      <c r="L5399" s="181">
        <v>72945.747522063059</v>
      </c>
      <c r="M5399" s="181">
        <v>76875.840412687889</v>
      </c>
      <c r="N5399" s="181">
        <v>80982.21794626124</v>
      </c>
      <c r="O5399" s="181">
        <v>85263.157511096317</v>
      </c>
      <c r="P5399" s="181">
        <v>89722.638438737427</v>
      </c>
      <c r="Q5399" s="181">
        <v>94364.866979180733</v>
      </c>
      <c r="R5399" s="181">
        <v>99187.223531433148</v>
      </c>
      <c r="S5399" s="181">
        <v>104188.64160318777</v>
      </c>
      <c r="T5399" s="181">
        <v>109366.78571773692</v>
      </c>
      <c r="U5399" s="181">
        <v>114722.37316978481</v>
      </c>
      <c r="V5399" s="181">
        <v>120257.20410211278</v>
      </c>
      <c r="W5399" s="181">
        <v>125969.29735514382</v>
      </c>
      <c r="X5399" s="181">
        <v>131855.47230327295</v>
      </c>
      <c r="Y5399" s="181">
        <v>137910.43637862065</v>
      </c>
    </row>
    <row r="5400" spans="1:25" x14ac:dyDescent="0.25">
      <c r="A5400" s="178" t="s">
        <v>4466</v>
      </c>
      <c r="B5400" s="178" t="s">
        <v>585</v>
      </c>
      <c r="C5400" s="178" t="s">
        <v>565</v>
      </c>
      <c r="D5400" s="178" t="s">
        <v>566</v>
      </c>
      <c r="E5400" s="181">
        <v>8955.0623458442824</v>
      </c>
      <c r="F5400" s="181">
        <v>9090.8717268500441</v>
      </c>
      <c r="G5400" s="181">
        <v>9224.4270244235649</v>
      </c>
      <c r="H5400" s="181">
        <v>9359.459208497663</v>
      </c>
      <c r="I5400" s="181">
        <v>9496.6275991424736</v>
      </c>
      <c r="J5400" s="182">
        <v>9636.2263200506786</v>
      </c>
      <c r="K5400" s="181">
        <v>9778.6890029072329</v>
      </c>
      <c r="L5400" s="181">
        <v>9924.119151525716</v>
      </c>
      <c r="M5400" s="181">
        <v>10072.324281674088</v>
      </c>
      <c r="N5400" s="181">
        <v>10223.011346544055</v>
      </c>
      <c r="O5400" s="181">
        <v>10375.737035278917</v>
      </c>
      <c r="P5400" s="181">
        <v>10530.597520906304</v>
      </c>
      <c r="Q5400" s="181">
        <v>10687.577262439101</v>
      </c>
      <c r="R5400" s="181">
        <v>10845.804863931238</v>
      </c>
      <c r="S5400" s="181">
        <v>11004.666265923132</v>
      </c>
      <c r="T5400" s="181">
        <v>11163.793084442883</v>
      </c>
      <c r="U5400" s="181">
        <v>11322.282460391074</v>
      </c>
      <c r="V5400" s="181">
        <v>11479.049127819679</v>
      </c>
      <c r="W5400" s="181">
        <v>11633.63779307189</v>
      </c>
      <c r="X5400" s="181">
        <v>11785.576262202927</v>
      </c>
      <c r="Y5400" s="181">
        <v>11934.656743719454</v>
      </c>
    </row>
    <row r="5401" spans="1:25" x14ac:dyDescent="0.25">
      <c r="A5401" s="178" t="s">
        <v>4466</v>
      </c>
      <c r="B5401" s="178" t="s">
        <v>586</v>
      </c>
      <c r="C5401" s="178" t="s">
        <v>218</v>
      </c>
      <c r="D5401" s="178" t="s">
        <v>3956</v>
      </c>
      <c r="E5401" s="181">
        <v>140437.3409532879</v>
      </c>
      <c r="F5401" s="181">
        <v>142953.41497093084</v>
      </c>
      <c r="G5401" s="181">
        <v>145300.00522585257</v>
      </c>
      <c r="H5401" s="181">
        <v>147540.52293406779</v>
      </c>
      <c r="I5401" s="181">
        <v>149691.41556878522</v>
      </c>
      <c r="J5401" s="182">
        <v>151761.73222993608</v>
      </c>
      <c r="K5401" s="181">
        <v>153758.6920282139</v>
      </c>
      <c r="L5401" s="181">
        <v>155688.2385545694</v>
      </c>
      <c r="M5401" s="181">
        <v>157552.44420178951</v>
      </c>
      <c r="N5401" s="181">
        <v>159351.94790568351</v>
      </c>
      <c r="O5401" s="181">
        <v>161085.02753877392</v>
      </c>
      <c r="P5401" s="181">
        <v>162760.29503590809</v>
      </c>
      <c r="Q5401" s="181">
        <v>164385.52028518674</v>
      </c>
      <c r="R5401" s="181">
        <v>165956.08517659127</v>
      </c>
      <c r="S5401" s="181">
        <v>167471.25100951307</v>
      </c>
      <c r="T5401" s="181">
        <v>168929.82431187265</v>
      </c>
      <c r="U5401" s="181">
        <v>170330.46626834219</v>
      </c>
      <c r="V5401" s="181">
        <v>171672.72876282048</v>
      </c>
      <c r="W5401" s="181">
        <v>172956.14353784313</v>
      </c>
      <c r="X5401" s="181">
        <v>174179.61191872775</v>
      </c>
      <c r="Y5401" s="181">
        <v>175340.8726224092</v>
      </c>
    </row>
    <row r="5402" spans="1:25" x14ac:dyDescent="0.25">
      <c r="A5402" s="178" t="s">
        <v>4466</v>
      </c>
      <c r="B5402" s="178" t="s">
        <v>586</v>
      </c>
      <c r="C5402" s="178" t="s">
        <v>560</v>
      </c>
      <c r="D5402" s="178" t="s">
        <v>4555</v>
      </c>
      <c r="E5402" s="181">
        <v>3924.5763925150882</v>
      </c>
      <c r="F5402" s="181">
        <v>3982.4679670658329</v>
      </c>
      <c r="G5402" s="181">
        <v>4035.254719471011</v>
      </c>
      <c r="H5402" s="181">
        <v>4084.7380425639553</v>
      </c>
      <c r="I5402" s="181">
        <v>4131.4010404853934</v>
      </c>
      <c r="J5402" s="182">
        <v>4175.5174377424109</v>
      </c>
      <c r="K5402" s="181">
        <v>4217.3075186856086</v>
      </c>
      <c r="L5402" s="181">
        <v>4256.9540934183797</v>
      </c>
      <c r="M5402" s="181">
        <v>4294.53230735543</v>
      </c>
      <c r="N5402" s="181">
        <v>4330.0775388570628</v>
      </c>
      <c r="O5402" s="181">
        <v>4363.5608833001297</v>
      </c>
      <c r="P5402" s="181">
        <v>4395.2329729995272</v>
      </c>
      <c r="Q5402" s="181">
        <v>4425.3187698739075</v>
      </c>
      <c r="R5402" s="181">
        <v>4453.7080860513051</v>
      </c>
      <c r="S5402" s="181">
        <v>4480.3959785722764</v>
      </c>
      <c r="T5402" s="181">
        <v>4505.36553155405</v>
      </c>
      <c r="U5402" s="181">
        <v>4528.5962701016551</v>
      </c>
      <c r="V5402" s="181">
        <v>4550.0916775078767</v>
      </c>
      <c r="W5402" s="181">
        <v>4569.8547590060161</v>
      </c>
      <c r="X5402" s="181">
        <v>4587.8719747754258</v>
      </c>
      <c r="Y5402" s="181">
        <v>4604.0995231015049</v>
      </c>
    </row>
    <row r="5403" spans="1:25" x14ac:dyDescent="0.25">
      <c r="A5403" s="178" t="s">
        <v>4466</v>
      </c>
      <c r="B5403" s="178" t="s">
        <v>586</v>
      </c>
      <c r="C5403" s="178" t="s">
        <v>506</v>
      </c>
      <c r="D5403" s="178" t="s">
        <v>4556</v>
      </c>
      <c r="E5403" s="181">
        <v>3439.1868876433427</v>
      </c>
      <c r="F5403" s="181">
        <v>3502.6475522479232</v>
      </c>
      <c r="G5403" s="181">
        <v>3562.0192423485173</v>
      </c>
      <c r="H5403" s="181">
        <v>3618.8507837387729</v>
      </c>
      <c r="I5403" s="181">
        <v>3673.5417466061554</v>
      </c>
      <c r="J5403" s="182">
        <v>3726.3108899962367</v>
      </c>
      <c r="K5403" s="181">
        <v>3777.3324808581033</v>
      </c>
      <c r="L5403" s="181">
        <v>3826.7498048629577</v>
      </c>
      <c r="M5403" s="181">
        <v>3874.6112500457043</v>
      </c>
      <c r="N5403" s="181">
        <v>3920.9300382186802</v>
      </c>
      <c r="O5403" s="181">
        <v>3965.661295991305</v>
      </c>
      <c r="P5403" s="181">
        <v>4009.0146004772737</v>
      </c>
      <c r="Q5403" s="181">
        <v>4051.1792213621388</v>
      </c>
      <c r="R5403" s="181">
        <v>4092.0393741195071</v>
      </c>
      <c r="S5403" s="181">
        <v>4131.5747386420835</v>
      </c>
      <c r="T5403" s="181">
        <v>4169.7537289176971</v>
      </c>
      <c r="U5403" s="181">
        <v>4206.5411051575511</v>
      </c>
      <c r="V5403" s="181">
        <v>4241.9235642062022</v>
      </c>
      <c r="W5403" s="181">
        <v>4275.8872792725488</v>
      </c>
      <c r="X5403" s="181">
        <v>4308.4028031665566</v>
      </c>
      <c r="Y5403" s="181">
        <v>4339.4118562939266</v>
      </c>
    </row>
    <row r="5404" spans="1:25" x14ac:dyDescent="0.25">
      <c r="A5404" s="178" t="s">
        <v>4466</v>
      </c>
      <c r="B5404" s="178" t="s">
        <v>586</v>
      </c>
      <c r="C5404" s="178" t="s">
        <v>512</v>
      </c>
      <c r="D5404" s="178" t="s">
        <v>4557</v>
      </c>
      <c r="E5404" s="181">
        <v>1394.4835983711173</v>
      </c>
      <c r="F5404" s="181">
        <v>1447.0786878737972</v>
      </c>
      <c r="G5404" s="181">
        <v>1499.4432828878237</v>
      </c>
      <c r="H5404" s="181">
        <v>1552.1816031306601</v>
      </c>
      <c r="I5404" s="181">
        <v>1605.4430666819223</v>
      </c>
      <c r="J5404" s="182">
        <v>1659.3083124394566</v>
      </c>
      <c r="K5404" s="181">
        <v>1713.8440063276846</v>
      </c>
      <c r="L5404" s="181">
        <v>1769.1074826029344</v>
      </c>
      <c r="M5404" s="181">
        <v>1825.1155258363087</v>
      </c>
      <c r="N5404" s="181">
        <v>1881.8690138961704</v>
      </c>
      <c r="O5404" s="181">
        <v>1939.340158828707</v>
      </c>
      <c r="P5404" s="181">
        <v>1997.625548122021</v>
      </c>
      <c r="Q5404" s="181">
        <v>2056.8185290267998</v>
      </c>
      <c r="R5404" s="181">
        <v>2116.8612702484447</v>
      </c>
      <c r="S5404" s="181">
        <v>2177.7412651473701</v>
      </c>
      <c r="T5404" s="181">
        <v>2239.4385327357177</v>
      </c>
      <c r="U5404" s="181">
        <v>2301.9291455418852</v>
      </c>
      <c r="V5404" s="181">
        <v>2365.1992196929455</v>
      </c>
      <c r="W5404" s="181">
        <v>2429.2332116677367</v>
      </c>
      <c r="X5404" s="181">
        <v>2494.0050914189378</v>
      </c>
      <c r="Y5404" s="181">
        <v>2559.4696316861</v>
      </c>
    </row>
    <row r="5405" spans="1:25" x14ac:dyDescent="0.25">
      <c r="A5405" s="178" t="s">
        <v>4466</v>
      </c>
      <c r="B5405" s="178" t="s">
        <v>586</v>
      </c>
      <c r="C5405" s="178" t="s">
        <v>797</v>
      </c>
      <c r="D5405" s="178" t="s">
        <v>4558</v>
      </c>
      <c r="E5405" s="181">
        <v>3113.571428125214</v>
      </c>
      <c r="F5405" s="181">
        <v>3150.6156636563537</v>
      </c>
      <c r="G5405" s="181">
        <v>3183.3997740084719</v>
      </c>
      <c r="H5405" s="181">
        <v>3213.3758654344051</v>
      </c>
      <c r="I5405" s="181">
        <v>3240.9457568026924</v>
      </c>
      <c r="J5405" s="182">
        <v>3266.3430881435424</v>
      </c>
      <c r="K5405" s="181">
        <v>3289.7572963067023</v>
      </c>
      <c r="L5405" s="181">
        <v>3311.3466378495987</v>
      </c>
      <c r="M5405" s="181">
        <v>3331.1841675673913</v>
      </c>
      <c r="N5405" s="181">
        <v>3349.3114430681717</v>
      </c>
      <c r="O5405" s="181">
        <v>3365.7200524990199</v>
      </c>
      <c r="P5405" s="181">
        <v>3380.6167651032379</v>
      </c>
      <c r="Q5405" s="181">
        <v>3394.1864151844288</v>
      </c>
      <c r="R5405" s="181">
        <v>3406.3554935995312</v>
      </c>
      <c r="S5405" s="181">
        <v>3417.1316481618364</v>
      </c>
      <c r="T5405" s="181">
        <v>3426.51339979666</v>
      </c>
      <c r="U5405" s="181">
        <v>3434.4966516897089</v>
      </c>
      <c r="V5405" s="181">
        <v>3441.0955369322573</v>
      </c>
      <c r="W5405" s="181">
        <v>3446.3237344249333</v>
      </c>
      <c r="X5405" s="181">
        <v>3450.18239171394</v>
      </c>
      <c r="Y5405" s="181">
        <v>3452.6500140333787</v>
      </c>
    </row>
    <row r="5406" spans="1:25" x14ac:dyDescent="0.25">
      <c r="A5406" s="178" t="s">
        <v>4466</v>
      </c>
      <c r="B5406" s="178" t="s">
        <v>586</v>
      </c>
      <c r="C5406" s="178" t="s">
        <v>264</v>
      </c>
      <c r="D5406" s="178" t="s">
        <v>4559</v>
      </c>
      <c r="E5406" s="181">
        <v>5558.7210589166289</v>
      </c>
      <c r="F5406" s="181">
        <v>5573.7878876515224</v>
      </c>
      <c r="G5406" s="181">
        <v>5580.654709439129</v>
      </c>
      <c r="H5406" s="181">
        <v>5582.0594866179499</v>
      </c>
      <c r="I5406" s="181">
        <v>5578.8367971893176</v>
      </c>
      <c r="J5406" s="182">
        <v>5571.5066850427111</v>
      </c>
      <c r="K5406" s="181">
        <v>5560.4978401459603</v>
      </c>
      <c r="L5406" s="181">
        <v>5546.1731632222918</v>
      </c>
      <c r="M5406" s="181">
        <v>5528.7427703862168</v>
      </c>
      <c r="N5406" s="181">
        <v>5508.3589810667199</v>
      </c>
      <c r="O5406" s="181">
        <v>5485.0886892533099</v>
      </c>
      <c r="P5406" s="181">
        <v>5459.3453299210587</v>
      </c>
      <c r="Q5406" s="181">
        <v>5431.4936735107785</v>
      </c>
      <c r="R5406" s="181">
        <v>5401.4768419660313</v>
      </c>
      <c r="S5406" s="181">
        <v>5369.3686280123866</v>
      </c>
      <c r="T5406" s="181">
        <v>5335.2270506677478</v>
      </c>
      <c r="U5406" s="181">
        <v>5299.1050702913462</v>
      </c>
      <c r="V5406" s="181">
        <v>5261.0826606510154</v>
      </c>
      <c r="W5406" s="181">
        <v>5221.2372482336814</v>
      </c>
      <c r="X5406" s="181">
        <v>5179.6256466282712</v>
      </c>
      <c r="Y5406" s="181">
        <v>5136.269902186129</v>
      </c>
    </row>
    <row r="5407" spans="1:25" x14ac:dyDescent="0.25">
      <c r="A5407" s="178" t="s">
        <v>4466</v>
      </c>
      <c r="B5407" s="178" t="s">
        <v>586</v>
      </c>
      <c r="C5407" s="178" t="s">
        <v>1319</v>
      </c>
      <c r="D5407" s="178" t="s">
        <v>4560</v>
      </c>
      <c r="E5407" s="181">
        <v>2501.7784063597851</v>
      </c>
      <c r="F5407" s="181">
        <v>2536.381440171991</v>
      </c>
      <c r="G5407" s="181">
        <v>2567.6714505084688</v>
      </c>
      <c r="H5407" s="181">
        <v>2596.8025627454822</v>
      </c>
      <c r="I5407" s="181">
        <v>2624.0874145600633</v>
      </c>
      <c r="J5407" s="182">
        <v>2649.7046524381226</v>
      </c>
      <c r="K5407" s="181">
        <v>2673.798402868983</v>
      </c>
      <c r="L5407" s="181">
        <v>2696.4885406269336</v>
      </c>
      <c r="M5407" s="181">
        <v>2717.8263769582559</v>
      </c>
      <c r="N5407" s="181">
        <v>2737.8378998761464</v>
      </c>
      <c r="O5407" s="181">
        <v>2756.5084015247776</v>
      </c>
      <c r="P5407" s="181">
        <v>2773.9996602926694</v>
      </c>
      <c r="Q5407" s="181">
        <v>2790.4566877546204</v>
      </c>
      <c r="R5407" s="181">
        <v>2805.8128329291103</v>
      </c>
      <c r="S5407" s="181">
        <v>2820.0679351537678</v>
      </c>
      <c r="T5407" s="181">
        <v>2833.2143105099481</v>
      </c>
      <c r="U5407" s="181">
        <v>2845.2420722447023</v>
      </c>
      <c r="V5407" s="181">
        <v>2856.1564137567821</v>
      </c>
      <c r="W5407" s="181">
        <v>2865.9622152769839</v>
      </c>
      <c r="X5407" s="181">
        <v>2874.6539780474777</v>
      </c>
      <c r="Y5407" s="181">
        <v>2882.207284458133</v>
      </c>
    </row>
    <row r="5408" spans="1:25" x14ac:dyDescent="0.25">
      <c r="A5408" s="178" t="s">
        <v>4466</v>
      </c>
      <c r="B5408" s="178" t="s">
        <v>586</v>
      </c>
      <c r="C5408" s="178" t="s">
        <v>600</v>
      </c>
      <c r="D5408" s="178" t="s">
        <v>4561</v>
      </c>
      <c r="E5408" s="181">
        <v>4684.0087220123378</v>
      </c>
      <c r="F5408" s="181">
        <v>4746.5203283924611</v>
      </c>
      <c r="G5408" s="181">
        <v>4802.7740350602917</v>
      </c>
      <c r="H5408" s="181">
        <v>4854.9365236316653</v>
      </c>
      <c r="I5408" s="181">
        <v>4903.5978558834904</v>
      </c>
      <c r="J5408" s="182">
        <v>4949.0967009898759</v>
      </c>
      <c r="K5408" s="181">
        <v>4991.7066387481837</v>
      </c>
      <c r="L5408" s="181">
        <v>5031.6554753381215</v>
      </c>
      <c r="M5408" s="181">
        <v>5069.0427059596905</v>
      </c>
      <c r="N5408" s="181">
        <v>5103.9204308555554</v>
      </c>
      <c r="O5408" s="181">
        <v>5136.2648244142301</v>
      </c>
      <c r="P5408" s="181">
        <v>5166.380803427337</v>
      </c>
      <c r="Q5408" s="181">
        <v>5194.5414918751758</v>
      </c>
      <c r="R5408" s="181">
        <v>5220.6256643036395</v>
      </c>
      <c r="S5408" s="181">
        <v>5244.6359859210297</v>
      </c>
      <c r="T5408" s="181">
        <v>5266.5611349620503</v>
      </c>
      <c r="U5408" s="181">
        <v>5286.3857213883111</v>
      </c>
      <c r="V5408" s="181">
        <v>5304.122392616955</v>
      </c>
      <c r="W5408" s="181">
        <v>5319.7831934138731</v>
      </c>
      <c r="X5408" s="181">
        <v>5333.3608921394407</v>
      </c>
      <c r="Y5408" s="181">
        <v>5344.8131904247148</v>
      </c>
    </row>
    <row r="5409" spans="1:25" x14ac:dyDescent="0.25">
      <c r="A5409" s="178" t="s">
        <v>4466</v>
      </c>
      <c r="B5409" s="178" t="s">
        <v>586</v>
      </c>
      <c r="C5409" s="178" t="s">
        <v>555</v>
      </c>
      <c r="D5409" s="178" t="s">
        <v>4562</v>
      </c>
      <c r="E5409" s="181">
        <v>2200.4324220852436</v>
      </c>
      <c r="F5409" s="181">
        <v>2239.76771762914</v>
      </c>
      <c r="G5409" s="181">
        <v>2276.4445955485453</v>
      </c>
      <c r="H5409" s="181">
        <v>2311.456805169274</v>
      </c>
      <c r="I5409" s="181">
        <v>2345.0622074334283</v>
      </c>
      <c r="J5409" s="182">
        <v>2377.4027247372546</v>
      </c>
      <c r="K5409" s="181">
        <v>2408.591590954798</v>
      </c>
      <c r="L5409" s="181">
        <v>2438.7220423342978</v>
      </c>
      <c r="M5409" s="181">
        <v>2467.8266639342041</v>
      </c>
      <c r="N5409" s="181">
        <v>2495.9155836124528</v>
      </c>
      <c r="O5409" s="181">
        <v>2522.9619479710996</v>
      </c>
      <c r="P5409" s="181">
        <v>2549.1007566708895</v>
      </c>
      <c r="Q5409" s="181">
        <v>2574.453800899294</v>
      </c>
      <c r="R5409" s="181">
        <v>2598.9488510274691</v>
      </c>
      <c r="S5409" s="181">
        <v>2622.5744397012759</v>
      </c>
      <c r="T5409" s="181">
        <v>2645.3119799952319</v>
      </c>
      <c r="U5409" s="181">
        <v>2667.1406120253678</v>
      </c>
      <c r="V5409" s="181">
        <v>2688.0534257583063</v>
      </c>
      <c r="W5409" s="181">
        <v>2708.0431968890371</v>
      </c>
      <c r="X5409" s="181">
        <v>2727.092831944311</v>
      </c>
      <c r="Y5409" s="181">
        <v>2745.1670381363624</v>
      </c>
    </row>
    <row r="5410" spans="1:25" x14ac:dyDescent="0.25">
      <c r="A5410" s="178" t="s">
        <v>4466</v>
      </c>
      <c r="B5410" s="178" t="s">
        <v>586</v>
      </c>
      <c r="C5410" s="178" t="s">
        <v>1013</v>
      </c>
      <c r="D5410" s="178" t="s">
        <v>1757</v>
      </c>
      <c r="E5410" s="181">
        <v>2140.7699621114252</v>
      </c>
      <c r="F5410" s="181">
        <v>2212.3089977160325</v>
      </c>
      <c r="G5410" s="181">
        <v>2282.8676175551641</v>
      </c>
      <c r="H5410" s="181">
        <v>2353.370270492102</v>
      </c>
      <c r="I5410" s="181">
        <v>2424.0394663630091</v>
      </c>
      <c r="J5410" s="182">
        <v>2494.9905941077495</v>
      </c>
      <c r="K5410" s="181">
        <v>2566.3161694547707</v>
      </c>
      <c r="L5410" s="181">
        <v>2638.0932098077546</v>
      </c>
      <c r="M5410" s="181">
        <v>2710.3371796453093</v>
      </c>
      <c r="N5410" s="181">
        <v>2783.0396957192775</v>
      </c>
      <c r="O5410" s="181">
        <v>2856.1502270513693</v>
      </c>
      <c r="P5410" s="181">
        <v>2929.8014257272066</v>
      </c>
      <c r="Q5410" s="181">
        <v>3004.1189495287636</v>
      </c>
      <c r="R5410" s="181">
        <v>3079.006405164926</v>
      </c>
      <c r="S5410" s="181">
        <v>3154.4345585794404</v>
      </c>
      <c r="T5410" s="181">
        <v>3230.363797814085</v>
      </c>
      <c r="U5410" s="181">
        <v>3306.7494202988914</v>
      </c>
      <c r="V5410" s="181">
        <v>3383.5617582668451</v>
      </c>
      <c r="W5410" s="181">
        <v>3460.7692016724045</v>
      </c>
      <c r="X5410" s="181">
        <v>3538.3257200987587</v>
      </c>
      <c r="Y5410" s="181">
        <v>3616.158859534768</v>
      </c>
    </row>
    <row r="5411" spans="1:25" x14ac:dyDescent="0.25">
      <c r="A5411" s="178" t="s">
        <v>4466</v>
      </c>
      <c r="B5411" s="178" t="s">
        <v>586</v>
      </c>
      <c r="C5411" s="178" t="s">
        <v>2700</v>
      </c>
      <c r="D5411" s="178" t="s">
        <v>4563</v>
      </c>
      <c r="E5411" s="181">
        <v>1773.6941490521681</v>
      </c>
      <c r="F5411" s="181">
        <v>1842.9036564997373</v>
      </c>
      <c r="G5411" s="181">
        <v>1911.990318146966</v>
      </c>
      <c r="H5411" s="181">
        <v>1981.7247755605551</v>
      </c>
      <c r="I5411" s="181">
        <v>2052.3001533525603</v>
      </c>
      <c r="J5411" s="182">
        <v>2123.8225073233898</v>
      </c>
      <c r="K5411" s="181">
        <v>2196.3805116201784</v>
      </c>
      <c r="L5411" s="181">
        <v>2270.0513034626997</v>
      </c>
      <c r="M5411" s="181">
        <v>2344.8603012211415</v>
      </c>
      <c r="N5411" s="181">
        <v>2420.8125788286179</v>
      </c>
      <c r="O5411" s="181">
        <v>2497.8763038447455</v>
      </c>
      <c r="P5411" s="181">
        <v>2576.1798708416086</v>
      </c>
      <c r="Q5411" s="181">
        <v>2655.8481256290088</v>
      </c>
      <c r="R5411" s="181">
        <v>2736.8110770352969</v>
      </c>
      <c r="S5411" s="181">
        <v>2819.0570420917225</v>
      </c>
      <c r="T5411" s="181">
        <v>2902.5645799030212</v>
      </c>
      <c r="U5411" s="181">
        <v>2987.3070088264553</v>
      </c>
      <c r="V5411" s="181">
        <v>3073.2705522239216</v>
      </c>
      <c r="W5411" s="181">
        <v>3160.4391939978468</v>
      </c>
      <c r="X5411" s="181">
        <v>3248.783166550138</v>
      </c>
      <c r="Y5411" s="181">
        <v>3338.247503578787</v>
      </c>
    </row>
    <row r="5412" spans="1:25" x14ac:dyDescent="0.25">
      <c r="A5412" s="178" t="s">
        <v>4466</v>
      </c>
      <c r="B5412" s="178" t="s">
        <v>586</v>
      </c>
      <c r="C5412" s="178" t="s">
        <v>1449</v>
      </c>
      <c r="D5412" s="178" t="s">
        <v>4564</v>
      </c>
      <c r="E5412" s="181">
        <v>1917.2885442433926</v>
      </c>
      <c r="F5412" s="181">
        <v>1957.5301830158803</v>
      </c>
      <c r="G5412" s="181">
        <v>1995.6694799126465</v>
      </c>
      <c r="H5412" s="181">
        <v>2032.5599189940367</v>
      </c>
      <c r="I5412" s="181">
        <v>2068.4164704944396</v>
      </c>
      <c r="J5412" s="182">
        <v>2103.3542343710269</v>
      </c>
      <c r="K5412" s="181">
        <v>2137.4643213873592</v>
      </c>
      <c r="L5412" s="181">
        <v>2170.8212114201419</v>
      </c>
      <c r="M5412" s="181">
        <v>2203.446192063916</v>
      </c>
      <c r="N5412" s="181">
        <v>2235.3407446234201</v>
      </c>
      <c r="O5412" s="181">
        <v>2266.4731915410675</v>
      </c>
      <c r="P5412" s="181">
        <v>2296.9573557253052</v>
      </c>
      <c r="Q5412" s="181">
        <v>2326.896560222573</v>
      </c>
      <c r="R5412" s="181">
        <v>2356.2195314592923</v>
      </c>
      <c r="S5412" s="181">
        <v>2384.9094137375109</v>
      </c>
      <c r="T5412" s="181">
        <v>2412.9426888055168</v>
      </c>
      <c r="U5412" s="181">
        <v>2440.293509771142</v>
      </c>
      <c r="V5412" s="181">
        <v>2466.9485559106674</v>
      </c>
      <c r="W5412" s="181">
        <v>2492.8940955473686</v>
      </c>
      <c r="X5412" s="181">
        <v>2518.1071581320193</v>
      </c>
      <c r="Y5412" s="181">
        <v>2542.5476787520311</v>
      </c>
    </row>
    <row r="5413" spans="1:25" x14ac:dyDescent="0.25">
      <c r="A5413" s="178" t="s">
        <v>4466</v>
      </c>
      <c r="B5413" s="178" t="s">
        <v>586</v>
      </c>
      <c r="C5413" s="178" t="s">
        <v>248</v>
      </c>
      <c r="D5413" s="178" t="s">
        <v>4565</v>
      </c>
      <c r="E5413" s="181">
        <v>2097.2871522999981</v>
      </c>
      <c r="F5413" s="181">
        <v>2161.0295043533233</v>
      </c>
      <c r="G5413" s="181">
        <v>2223.4258724516417</v>
      </c>
      <c r="H5413" s="181">
        <v>2285.3841269893533</v>
      </c>
      <c r="I5413" s="181">
        <v>2347.1219064602869</v>
      </c>
      <c r="J5413" s="182">
        <v>2408.7508992223297</v>
      </c>
      <c r="K5413" s="181">
        <v>2470.3594730403183</v>
      </c>
      <c r="L5413" s="181">
        <v>2532.0200851862992</v>
      </c>
      <c r="M5413" s="181">
        <v>2593.7454342629539</v>
      </c>
      <c r="N5413" s="181">
        <v>2655.5253061120566</v>
      </c>
      <c r="O5413" s="181">
        <v>2717.3094975835306</v>
      </c>
      <c r="P5413" s="181">
        <v>2779.2221523362855</v>
      </c>
      <c r="Q5413" s="181">
        <v>2841.3793386088164</v>
      </c>
      <c r="R5413" s="181">
        <v>2903.6863454015152</v>
      </c>
      <c r="S5413" s="181">
        <v>2966.1127013445553</v>
      </c>
      <c r="T5413" s="181">
        <v>3028.6185478985217</v>
      </c>
      <c r="U5413" s="181">
        <v>3091.1597218539455</v>
      </c>
      <c r="V5413" s="181">
        <v>3153.7065799250722</v>
      </c>
      <c r="W5413" s="181">
        <v>3216.2280125356388</v>
      </c>
      <c r="X5413" s="181">
        <v>3278.6799053459354</v>
      </c>
      <c r="Y5413" s="181">
        <v>3340.9942423474504</v>
      </c>
    </row>
    <row r="5414" spans="1:25" x14ac:dyDescent="0.25">
      <c r="A5414" s="178" t="s">
        <v>4466</v>
      </c>
      <c r="B5414" s="178" t="s">
        <v>586</v>
      </c>
      <c r="C5414" s="178" t="s">
        <v>466</v>
      </c>
      <c r="D5414" s="178" t="s">
        <v>4566</v>
      </c>
      <c r="E5414" s="181">
        <v>3618.1742675647988</v>
      </c>
      <c r="F5414" s="181">
        <v>3666.4411544072336</v>
      </c>
      <c r="G5414" s="181">
        <v>3709.8736284624051</v>
      </c>
      <c r="H5414" s="181">
        <v>3750.1454010217203</v>
      </c>
      <c r="I5414" s="181">
        <v>3787.7123093089399</v>
      </c>
      <c r="J5414" s="182">
        <v>3822.8359969693006</v>
      </c>
      <c r="K5414" s="181">
        <v>3855.7278250599543</v>
      </c>
      <c r="L5414" s="181">
        <v>3886.5637933725079</v>
      </c>
      <c r="M5414" s="181">
        <v>3915.4207880550348</v>
      </c>
      <c r="N5414" s="181">
        <v>3942.3390850243427</v>
      </c>
      <c r="O5414" s="181">
        <v>3967.3003134435417</v>
      </c>
      <c r="P5414" s="181">
        <v>3990.5400252657087</v>
      </c>
      <c r="Q5414" s="181">
        <v>4012.2692104118692</v>
      </c>
      <c r="R5414" s="181">
        <v>4032.394259898047</v>
      </c>
      <c r="S5414" s="181">
        <v>4050.9172590325616</v>
      </c>
      <c r="T5414" s="181">
        <v>4067.8294897048436</v>
      </c>
      <c r="U5414" s="181">
        <v>4083.1190917297267</v>
      </c>
      <c r="V5414" s="181">
        <v>4096.7958607440978</v>
      </c>
      <c r="W5414" s="181">
        <v>4108.8691266946216</v>
      </c>
      <c r="X5414" s="181">
        <v>4119.3333307842549</v>
      </c>
      <c r="Y5414" s="181">
        <v>4128.1558299650387</v>
      </c>
    </row>
    <row r="5415" spans="1:25" x14ac:dyDescent="0.25">
      <c r="A5415" s="178" t="s">
        <v>4466</v>
      </c>
      <c r="B5415" s="178" t="s">
        <v>586</v>
      </c>
      <c r="C5415" s="178" t="s">
        <v>602</v>
      </c>
      <c r="D5415" s="178" t="s">
        <v>4567</v>
      </c>
      <c r="E5415" s="181">
        <v>5659.8438724315765</v>
      </c>
      <c r="F5415" s="181">
        <v>5706.3344053420451</v>
      </c>
      <c r="G5415" s="181">
        <v>5744.7236933492713</v>
      </c>
      <c r="H5415" s="181">
        <v>5777.7090008040968</v>
      </c>
      <c r="I5415" s="181">
        <v>5806.0673896196722</v>
      </c>
      <c r="J5415" s="182">
        <v>5830.2648370372317</v>
      </c>
      <c r="K5415" s="181">
        <v>5850.6822823750863</v>
      </c>
      <c r="L5415" s="181">
        <v>5867.6401915756869</v>
      </c>
      <c r="M5415" s="181">
        <v>5881.3042328927222</v>
      </c>
      <c r="N5415" s="181">
        <v>5891.782525597011</v>
      </c>
      <c r="O5415" s="181">
        <v>5899.094290798259</v>
      </c>
      <c r="P5415" s="181">
        <v>5903.6344941413436</v>
      </c>
      <c r="Q5415" s="181">
        <v>5905.7544329255961</v>
      </c>
      <c r="R5415" s="181">
        <v>5905.3526357364608</v>
      </c>
      <c r="S5415" s="181">
        <v>5902.4694829946447</v>
      </c>
      <c r="T5415" s="181">
        <v>5897.1292585553056</v>
      </c>
      <c r="U5415" s="181">
        <v>5889.3516001998896</v>
      </c>
      <c r="V5415" s="181">
        <v>5879.1872008352157</v>
      </c>
      <c r="W5415" s="181">
        <v>5866.6854358490818</v>
      </c>
      <c r="X5415" s="181">
        <v>5851.8738974040507</v>
      </c>
      <c r="Y5415" s="181">
        <v>5834.741698706378</v>
      </c>
    </row>
    <row r="5416" spans="1:25" x14ac:dyDescent="0.25">
      <c r="A5416" s="178" t="s">
        <v>4466</v>
      </c>
      <c r="B5416" s="178" t="s">
        <v>586</v>
      </c>
      <c r="C5416" s="178" t="s">
        <v>1957</v>
      </c>
      <c r="D5416" s="178" t="s">
        <v>4568</v>
      </c>
      <c r="E5416" s="181">
        <v>3459.4114503463325</v>
      </c>
      <c r="F5416" s="181">
        <v>3551.5016969799035</v>
      </c>
      <c r="G5416" s="181">
        <v>3640.6673016756909</v>
      </c>
      <c r="H5416" s="181">
        <v>3728.4176314821821</v>
      </c>
      <c r="I5416" s="181">
        <v>3815.1182309241394</v>
      </c>
      <c r="J5416" s="182">
        <v>3900.9578011524477</v>
      </c>
      <c r="K5416" s="181">
        <v>3986.0847170305542</v>
      </c>
      <c r="L5416" s="181">
        <v>4070.6196534014339</v>
      </c>
      <c r="M5416" s="181">
        <v>4154.5858378967314</v>
      </c>
      <c r="N5416" s="181">
        <v>4237.9696215565673</v>
      </c>
      <c r="O5416" s="181">
        <v>4320.6939987176647</v>
      </c>
      <c r="P5416" s="181">
        <v>4402.95932856733</v>
      </c>
      <c r="Q5416" s="181">
        <v>4484.9503253511948</v>
      </c>
      <c r="R5416" s="181">
        <v>4566.5175335473614</v>
      </c>
      <c r="S5416" s="181">
        <v>4647.6143489098968</v>
      </c>
      <c r="T5416" s="181">
        <v>4728.1802119734348</v>
      </c>
      <c r="U5416" s="181">
        <v>4808.1487754828795</v>
      </c>
      <c r="V5416" s="181">
        <v>4887.4771921557012</v>
      </c>
      <c r="W5416" s="181">
        <v>4966.1210095287979</v>
      </c>
      <c r="X5416" s="181">
        <v>5044.0164541828453</v>
      </c>
      <c r="Y5416" s="181">
        <v>5121.0640888998041</v>
      </c>
    </row>
    <row r="5417" spans="1:25" x14ac:dyDescent="0.25">
      <c r="A5417" s="178" t="s">
        <v>4466</v>
      </c>
      <c r="B5417" s="178" t="s">
        <v>586</v>
      </c>
      <c r="C5417" s="178" t="s">
        <v>786</v>
      </c>
      <c r="D5417" s="178" t="s">
        <v>4569</v>
      </c>
      <c r="E5417" s="181">
        <v>1186.1706025303267</v>
      </c>
      <c r="F5417" s="181">
        <v>1246.9453205013942</v>
      </c>
      <c r="G5417" s="181">
        <v>1308.9010670679427</v>
      </c>
      <c r="H5417" s="181">
        <v>1372.5899885523042</v>
      </c>
      <c r="I5417" s="181">
        <v>1438.1848861895635</v>
      </c>
      <c r="J5417" s="182">
        <v>1505.8038970244738</v>
      </c>
      <c r="K5417" s="181">
        <v>1575.5570536074033</v>
      </c>
      <c r="L5417" s="181">
        <v>1647.5499114034292</v>
      </c>
      <c r="M5417" s="181">
        <v>1721.8536544600709</v>
      </c>
      <c r="N5417" s="181">
        <v>1798.5262668693083</v>
      </c>
      <c r="O5417" s="181">
        <v>1877.5992392140524</v>
      </c>
      <c r="P5417" s="181">
        <v>1959.2258850689591</v>
      </c>
      <c r="Q5417" s="181">
        <v>2043.5624722887383</v>
      </c>
      <c r="R5417" s="181">
        <v>2130.619298112802</v>
      </c>
      <c r="S5417" s="181">
        <v>2220.4513180801455</v>
      </c>
      <c r="T5417" s="181">
        <v>2313.1065506336195</v>
      </c>
      <c r="U5417" s="181">
        <v>2408.6292720840588</v>
      </c>
      <c r="V5417" s="181">
        <v>2507.0745702075096</v>
      </c>
      <c r="W5417" s="181">
        <v>2608.4964567723905</v>
      </c>
      <c r="X5417" s="181">
        <v>2712.9381531070239</v>
      </c>
      <c r="Y5417" s="181">
        <v>2820.4217484720398</v>
      </c>
    </row>
    <row r="5418" spans="1:25" x14ac:dyDescent="0.25">
      <c r="A5418" s="178" t="s">
        <v>4466</v>
      </c>
      <c r="B5418" s="178" t="s">
        <v>586</v>
      </c>
      <c r="C5418" s="178" t="s">
        <v>676</v>
      </c>
      <c r="D5418" s="178" t="s">
        <v>1739</v>
      </c>
      <c r="E5418" s="181">
        <v>6059.2789858156166</v>
      </c>
      <c r="F5418" s="181">
        <v>6092.01002104501</v>
      </c>
      <c r="G5418" s="181">
        <v>6115.886650840087</v>
      </c>
      <c r="H5418" s="181">
        <v>6133.8455978209213</v>
      </c>
      <c r="I5418" s="181">
        <v>6146.7583512339097</v>
      </c>
      <c r="J5418" s="182">
        <v>6155.1585304846458</v>
      </c>
      <c r="K5418" s="181">
        <v>6159.4845084734452</v>
      </c>
      <c r="L5418" s="181">
        <v>6160.1064885019405</v>
      </c>
      <c r="M5418" s="181">
        <v>6157.2286723086991</v>
      </c>
      <c r="N5418" s="181">
        <v>6150.9930745462543</v>
      </c>
      <c r="O5418" s="181">
        <v>6141.4477379116142</v>
      </c>
      <c r="P5418" s="181">
        <v>6129.0304158483041</v>
      </c>
      <c r="Q5418" s="181">
        <v>6114.1289231188057</v>
      </c>
      <c r="R5418" s="181">
        <v>6096.6594455783343</v>
      </c>
      <c r="S5418" s="181">
        <v>6076.6852596170038</v>
      </c>
      <c r="T5418" s="181">
        <v>6054.2525309795101</v>
      </c>
      <c r="U5418" s="181">
        <v>6029.402271831771</v>
      </c>
      <c r="V5418" s="181">
        <v>6002.2068578258777</v>
      </c>
      <c r="W5418" s="181">
        <v>5972.7366301835245</v>
      </c>
      <c r="X5418" s="181">
        <v>5941.0391414261776</v>
      </c>
      <c r="Y5418" s="181">
        <v>5907.1225654057253</v>
      </c>
    </row>
    <row r="5419" spans="1:25" x14ac:dyDescent="0.25">
      <c r="A5419" s="178" t="s">
        <v>4466</v>
      </c>
      <c r="B5419" s="178" t="s">
        <v>586</v>
      </c>
      <c r="C5419" s="178" t="s">
        <v>769</v>
      </c>
      <c r="D5419" s="178" t="s">
        <v>4570</v>
      </c>
      <c r="E5419" s="181">
        <v>1464.2583396964308</v>
      </c>
      <c r="F5419" s="181">
        <v>1519.907113029426</v>
      </c>
      <c r="G5419" s="181">
        <v>1575.3445232012327</v>
      </c>
      <c r="H5419" s="181">
        <v>1631.2053626501631</v>
      </c>
      <c r="I5419" s="181">
        <v>1687.6470401672061</v>
      </c>
      <c r="J5419" s="182">
        <v>1744.7548182438975</v>
      </c>
      <c r="K5419" s="181">
        <v>1802.5993572350926</v>
      </c>
      <c r="L5419" s="181">
        <v>1861.241578037135</v>
      </c>
      <c r="M5419" s="181">
        <v>1920.6997955528018</v>
      </c>
      <c r="N5419" s="181">
        <v>1980.9756002558188</v>
      </c>
      <c r="O5419" s="181">
        <v>2042.040400156714</v>
      </c>
      <c r="P5419" s="181">
        <v>2103.9965694041944</v>
      </c>
      <c r="Q5419" s="181">
        <v>2166.9431817968771</v>
      </c>
      <c r="R5419" s="181">
        <v>2230.8201037218432</v>
      </c>
      <c r="S5419" s="181">
        <v>2295.6149122296792</v>
      </c>
      <c r="T5419" s="181">
        <v>2361.3072890470162</v>
      </c>
      <c r="U5419" s="181">
        <v>2427.8727305037823</v>
      </c>
      <c r="V5419" s="181">
        <v>2495.2973013454698</v>
      </c>
      <c r="W5419" s="181">
        <v>2563.5652990138665</v>
      </c>
      <c r="X5419" s="181">
        <v>2632.6499336286965</v>
      </c>
      <c r="Y5419" s="181">
        <v>2702.5041151242458</v>
      </c>
    </row>
    <row r="5420" spans="1:25" x14ac:dyDescent="0.25">
      <c r="A5420" s="178" t="s">
        <v>4466</v>
      </c>
      <c r="B5420" s="178" t="s">
        <v>586</v>
      </c>
      <c r="C5420" s="178" t="s">
        <v>240</v>
      </c>
      <c r="D5420" s="178" t="s">
        <v>241</v>
      </c>
      <c r="E5420" s="181">
        <v>47782.551842082692</v>
      </c>
      <c r="F5420" s="181">
        <v>49031.686724615953</v>
      </c>
      <c r="G5420" s="181">
        <v>50252.246393184367</v>
      </c>
      <c r="H5420" s="181">
        <v>51465.742460292007</v>
      </c>
      <c r="I5420" s="181">
        <v>52677.840917801848</v>
      </c>
      <c r="J5420" s="182">
        <v>53891.732447902774</v>
      </c>
      <c r="K5420" s="181">
        <v>55110.024367813676</v>
      </c>
      <c r="L5420" s="181">
        <v>56334.920227428905</v>
      </c>
      <c r="M5420" s="181">
        <v>57567.257071284199</v>
      </c>
      <c r="N5420" s="181">
        <v>58807.341133092399</v>
      </c>
      <c r="O5420" s="181">
        <v>60054.577340069911</v>
      </c>
      <c r="P5420" s="181">
        <v>61312.206347600288</v>
      </c>
      <c r="Q5420" s="181">
        <v>62583.25460037501</v>
      </c>
      <c r="R5420" s="181">
        <v>63866.08371660523</v>
      </c>
      <c r="S5420" s="181">
        <v>65160.465999017048</v>
      </c>
      <c r="T5420" s="181">
        <v>66465.958160102236</v>
      </c>
      <c r="U5420" s="181">
        <v>67782.013139371629</v>
      </c>
      <c r="V5420" s="181">
        <v>69108.392092239883</v>
      </c>
      <c r="W5420" s="181">
        <v>70444.812537260179</v>
      </c>
      <c r="X5420" s="181">
        <v>71790.695404002661</v>
      </c>
      <c r="Y5420" s="181">
        <v>73144.926277276027</v>
      </c>
    </row>
    <row r="5421" spans="1:25" x14ac:dyDescent="0.25">
      <c r="A5421" s="178" t="s">
        <v>4466</v>
      </c>
      <c r="B5421" s="178" t="s">
        <v>587</v>
      </c>
      <c r="C5421" s="178" t="s">
        <v>218</v>
      </c>
      <c r="D5421" s="178" t="s">
        <v>4571</v>
      </c>
      <c r="E5421" s="181">
        <v>30130.152849458325</v>
      </c>
      <c r="F5421" s="181">
        <v>30532.658952020261</v>
      </c>
      <c r="G5421" s="181">
        <v>30894.592959056579</v>
      </c>
      <c r="H5421" s="181">
        <v>31230.863034893977</v>
      </c>
      <c r="I5421" s="181">
        <v>31545.29675919118</v>
      </c>
      <c r="J5421" s="182">
        <v>31840.162760216997</v>
      </c>
      <c r="K5421" s="181">
        <v>32117.282764797288</v>
      </c>
      <c r="L5421" s="181">
        <v>32378.066329308505</v>
      </c>
      <c r="M5421" s="181">
        <v>32623.005729085955</v>
      </c>
      <c r="N5421" s="181">
        <v>32852.29491405392</v>
      </c>
      <c r="O5421" s="181">
        <v>33065.650684877743</v>
      </c>
      <c r="P5421" s="181">
        <v>33264.795542723448</v>
      </c>
      <c r="Q5421" s="181">
        <v>33451.167080883431</v>
      </c>
      <c r="R5421" s="181">
        <v>33623.595451838562</v>
      </c>
      <c r="S5421" s="181">
        <v>33781.728776778313</v>
      </c>
      <c r="T5421" s="181">
        <v>33925.267011305907</v>
      </c>
      <c r="U5421" s="181">
        <v>34053.645626526944</v>
      </c>
      <c r="V5421" s="181">
        <v>34166.403076145747</v>
      </c>
      <c r="W5421" s="181">
        <v>34263.31210636648</v>
      </c>
      <c r="X5421" s="181">
        <v>34344.061107546702</v>
      </c>
      <c r="Y5421" s="181">
        <v>34408.246361098667</v>
      </c>
    </row>
    <row r="5422" spans="1:25" x14ac:dyDescent="0.25">
      <c r="A5422" s="178" t="s">
        <v>4466</v>
      </c>
      <c r="B5422" s="178" t="s">
        <v>587</v>
      </c>
      <c r="C5422" s="178" t="s">
        <v>560</v>
      </c>
      <c r="D5422" s="178" t="s">
        <v>4572</v>
      </c>
      <c r="E5422" s="181">
        <v>2739.1048044962113</v>
      </c>
      <c r="F5422" s="181">
        <v>2802.5209109019879</v>
      </c>
      <c r="G5422" s="181">
        <v>2863.1469127452183</v>
      </c>
      <c r="H5422" s="181">
        <v>2922.2815839544542</v>
      </c>
      <c r="I5422" s="181">
        <v>2980.2288393583099</v>
      </c>
      <c r="J5422" s="182">
        <v>3037.1566675565978</v>
      </c>
      <c r="K5422" s="181">
        <v>3093.1973640806414</v>
      </c>
      <c r="L5422" s="181">
        <v>3148.4490139839381</v>
      </c>
      <c r="M5422" s="181">
        <v>3202.924112015146</v>
      </c>
      <c r="N5422" s="181">
        <v>3256.6066812941408</v>
      </c>
      <c r="O5422" s="181">
        <v>3309.4329786725957</v>
      </c>
      <c r="P5422" s="181">
        <v>3361.540094262783</v>
      </c>
      <c r="Q5422" s="181">
        <v>3413.0419939815592</v>
      </c>
      <c r="R5422" s="181">
        <v>3463.7890048582476</v>
      </c>
      <c r="S5422" s="181">
        <v>3513.7112452060755</v>
      </c>
      <c r="T5422" s="181">
        <v>3562.7421551081306</v>
      </c>
      <c r="U5422" s="181">
        <v>3610.7851734063411</v>
      </c>
      <c r="V5422" s="181">
        <v>3657.7516807333736</v>
      </c>
      <c r="W5422" s="181">
        <v>3703.5756570126882</v>
      </c>
      <c r="X5422" s="181">
        <v>3748.1800694091307</v>
      </c>
      <c r="Y5422" s="181">
        <v>3791.47553601345</v>
      </c>
    </row>
    <row r="5423" spans="1:25" x14ac:dyDescent="0.25">
      <c r="A5423" s="178" t="s">
        <v>4466</v>
      </c>
      <c r="B5423" s="178" t="s">
        <v>587</v>
      </c>
      <c r="C5423" s="178" t="s">
        <v>530</v>
      </c>
      <c r="D5423" s="178" t="s">
        <v>4573</v>
      </c>
      <c r="E5423" s="181">
        <v>2226.4705719825238</v>
      </c>
      <c r="F5423" s="181">
        <v>2266.0436163310646</v>
      </c>
      <c r="G5423" s="181">
        <v>2302.8949609175115</v>
      </c>
      <c r="H5423" s="181">
        <v>2338.1030647688626</v>
      </c>
      <c r="I5423" s="181">
        <v>2371.9323398567767</v>
      </c>
      <c r="J5423" s="182">
        <v>2404.5342743036294</v>
      </c>
      <c r="K5423" s="181">
        <v>2436.0292675335982</v>
      </c>
      <c r="L5423" s="181">
        <v>2466.5085688362487</v>
      </c>
      <c r="M5423" s="181">
        <v>2495.9949722900319</v>
      </c>
      <c r="N5423" s="181">
        <v>2524.4888700352462</v>
      </c>
      <c r="O5423" s="181">
        <v>2551.9539577152373</v>
      </c>
      <c r="P5423" s="181">
        <v>2578.508891361017</v>
      </c>
      <c r="Q5423" s="181">
        <v>2604.2523397800069</v>
      </c>
      <c r="R5423" s="181">
        <v>2629.0809232939746</v>
      </c>
      <c r="S5423" s="181">
        <v>2652.9537977903369</v>
      </c>
      <c r="T5423" s="181">
        <v>2675.8336075477559</v>
      </c>
      <c r="U5423" s="181">
        <v>2697.6615100309778</v>
      </c>
      <c r="V5423" s="181">
        <v>2718.3859509165582</v>
      </c>
      <c r="W5423" s="181">
        <v>2737.9733261111901</v>
      </c>
      <c r="X5423" s="181">
        <v>2756.3828076035716</v>
      </c>
      <c r="Y5423" s="181">
        <v>2773.5655665718123</v>
      </c>
    </row>
    <row r="5424" spans="1:25" x14ac:dyDescent="0.25">
      <c r="A5424" s="178" t="s">
        <v>4466</v>
      </c>
      <c r="B5424" s="178" t="s">
        <v>587</v>
      </c>
      <c r="C5424" s="178" t="s">
        <v>276</v>
      </c>
      <c r="D5424" s="178" t="s">
        <v>4574</v>
      </c>
      <c r="E5424" s="181">
        <v>4319.4742431922541</v>
      </c>
      <c r="F5424" s="181">
        <v>4369.5728157559506</v>
      </c>
      <c r="G5424" s="181">
        <v>4413.6880240534747</v>
      </c>
      <c r="H5424" s="181">
        <v>4453.97669998127</v>
      </c>
      <c r="I5424" s="181">
        <v>4491.0032860932934</v>
      </c>
      <c r="J5424" s="182">
        <v>4525.1068132979599</v>
      </c>
      <c r="K5424" s="181">
        <v>4556.5606115249884</v>
      </c>
      <c r="L5424" s="181">
        <v>4585.5777892188044</v>
      </c>
      <c r="M5424" s="181">
        <v>4612.240335851433</v>
      </c>
      <c r="N5424" s="181">
        <v>4636.5876105643256</v>
      </c>
      <c r="O5424" s="181">
        <v>4658.5915158090202</v>
      </c>
      <c r="P5424" s="181">
        <v>4678.5062811229045</v>
      </c>
      <c r="Q5424" s="181">
        <v>4696.5444100681661</v>
      </c>
      <c r="R5424" s="181">
        <v>4712.5515180280781</v>
      </c>
      <c r="S5424" s="181">
        <v>4726.4887709365839</v>
      </c>
      <c r="T5424" s="181">
        <v>4738.3248806587599</v>
      </c>
      <c r="U5424" s="181">
        <v>4747.9919373733455</v>
      </c>
      <c r="V5424" s="181">
        <v>4755.4368745154889</v>
      </c>
      <c r="W5424" s="181">
        <v>4760.6395865544828</v>
      </c>
      <c r="X5424" s="181">
        <v>4763.5684474128857</v>
      </c>
      <c r="Y5424" s="181">
        <v>4764.1793377713493</v>
      </c>
    </row>
    <row r="5425" spans="1:25" x14ac:dyDescent="0.25">
      <c r="A5425" s="178" t="s">
        <v>4466</v>
      </c>
      <c r="B5425" s="178" t="s">
        <v>587</v>
      </c>
      <c r="C5425" s="178" t="s">
        <v>506</v>
      </c>
      <c r="D5425" s="178" t="s">
        <v>4575</v>
      </c>
      <c r="E5425" s="181">
        <v>2927.1718010396944</v>
      </c>
      <c r="F5425" s="181">
        <v>2939.565113951458</v>
      </c>
      <c r="G5425" s="181">
        <v>2947.6269302674418</v>
      </c>
      <c r="H5425" s="181">
        <v>2952.8786770974193</v>
      </c>
      <c r="I5425" s="181">
        <v>2955.7507977484593</v>
      </c>
      <c r="J5425" s="182">
        <v>2956.5147994174895</v>
      </c>
      <c r="K5425" s="181">
        <v>2955.3924095835036</v>
      </c>
      <c r="L5425" s="181">
        <v>2952.5607812730887</v>
      </c>
      <c r="M5425" s="181">
        <v>2948.1086889572694</v>
      </c>
      <c r="N5425" s="181">
        <v>2942.095808338986</v>
      </c>
      <c r="O5425" s="181">
        <v>2934.5380964364349</v>
      </c>
      <c r="P5425" s="181">
        <v>2925.628089159673</v>
      </c>
      <c r="Q5425" s="181">
        <v>2915.5273053170254</v>
      </c>
      <c r="R5425" s="181">
        <v>2904.1668944363291</v>
      </c>
      <c r="S5425" s="181">
        <v>2891.551086149665</v>
      </c>
      <c r="T5425" s="181">
        <v>2877.6889776508983</v>
      </c>
      <c r="U5425" s="181">
        <v>2862.5677305291297</v>
      </c>
      <c r="V5425" s="181">
        <v>2846.1841717105549</v>
      </c>
      <c r="W5425" s="181">
        <v>2828.5552181298976</v>
      </c>
      <c r="X5425" s="181">
        <v>2809.6909156039378</v>
      </c>
      <c r="Y5425" s="181">
        <v>2789.5941154506049</v>
      </c>
    </row>
    <row r="5426" spans="1:25" x14ac:dyDescent="0.25">
      <c r="A5426" s="178" t="s">
        <v>4466</v>
      </c>
      <c r="B5426" s="178" t="s">
        <v>587</v>
      </c>
      <c r="C5426" s="178" t="s">
        <v>462</v>
      </c>
      <c r="D5426" s="178" t="s">
        <v>4576</v>
      </c>
      <c r="E5426" s="181">
        <v>2179.9593792889741</v>
      </c>
      <c r="F5426" s="181">
        <v>2242.169979799286</v>
      </c>
      <c r="G5426" s="181">
        <v>2302.7310925957868</v>
      </c>
      <c r="H5426" s="181">
        <v>2362.6618761880582</v>
      </c>
      <c r="I5426" s="181">
        <v>2422.1946790083143</v>
      </c>
      <c r="J5426" s="182">
        <v>2481.4558235962159</v>
      </c>
      <c r="K5426" s="181">
        <v>2540.5450755435345</v>
      </c>
      <c r="L5426" s="181">
        <v>2599.5361328916115</v>
      </c>
      <c r="M5426" s="181">
        <v>2658.4332664852773</v>
      </c>
      <c r="N5426" s="181">
        <v>2717.2171300801338</v>
      </c>
      <c r="O5426" s="181">
        <v>2775.8279536368541</v>
      </c>
      <c r="P5426" s="181">
        <v>2834.3740979362497</v>
      </c>
      <c r="Q5426" s="181">
        <v>2892.9466657828816</v>
      </c>
      <c r="R5426" s="181">
        <v>2951.4140803515847</v>
      </c>
      <c r="S5426" s="181">
        <v>3009.7103683731652</v>
      </c>
      <c r="T5426" s="181">
        <v>3067.7710773193176</v>
      </c>
      <c r="U5426" s="181">
        <v>3125.5044888558327</v>
      </c>
      <c r="V5426" s="181">
        <v>3182.8239351208558</v>
      </c>
      <c r="W5426" s="181">
        <v>3239.6607779777451</v>
      </c>
      <c r="X5426" s="181">
        <v>3295.9353503213238</v>
      </c>
      <c r="Y5426" s="181">
        <v>3351.5555027607738</v>
      </c>
    </row>
    <row r="5427" spans="1:25" x14ac:dyDescent="0.25">
      <c r="A5427" s="178" t="s">
        <v>4466</v>
      </c>
      <c r="B5427" s="178" t="s">
        <v>587</v>
      </c>
      <c r="C5427" s="178" t="s">
        <v>703</v>
      </c>
      <c r="D5427" s="178" t="s">
        <v>1578</v>
      </c>
      <c r="E5427" s="181">
        <v>5637.9654447659186</v>
      </c>
      <c r="F5427" s="181">
        <v>5694.9705017512715</v>
      </c>
      <c r="G5427" s="181">
        <v>5744.0089404242435</v>
      </c>
      <c r="H5427" s="181">
        <v>5787.918304889241</v>
      </c>
      <c r="I5427" s="181">
        <v>5827.45329472906</v>
      </c>
      <c r="J5427" s="182">
        <v>5863.072176343876</v>
      </c>
      <c r="K5427" s="181">
        <v>5895.1455750754012</v>
      </c>
      <c r="L5427" s="181">
        <v>5923.964188526943</v>
      </c>
      <c r="M5427" s="181">
        <v>5949.6479106988363</v>
      </c>
      <c r="N5427" s="181">
        <v>5972.2610612856006</v>
      </c>
      <c r="O5427" s="181">
        <v>5991.7808606147291</v>
      </c>
      <c r="P5427" s="181">
        <v>6008.54729161877</v>
      </c>
      <c r="Q5427" s="181">
        <v>6022.8448681422051</v>
      </c>
      <c r="R5427" s="181">
        <v>6034.4866608283983</v>
      </c>
      <c r="S5427" s="181">
        <v>6043.4346179947561</v>
      </c>
      <c r="T5427" s="181">
        <v>6049.6605802647309</v>
      </c>
      <c r="U5427" s="181">
        <v>6053.0899006175296</v>
      </c>
      <c r="V5427" s="181">
        <v>6053.6673016720324</v>
      </c>
      <c r="W5427" s="181">
        <v>6051.3797649937032</v>
      </c>
      <c r="X5427" s="181">
        <v>6046.1997630819651</v>
      </c>
      <c r="Y5427" s="181">
        <v>6038.0841336208841</v>
      </c>
    </row>
    <row r="5428" spans="1:25" x14ac:dyDescent="0.25">
      <c r="A5428" s="178" t="s">
        <v>4466</v>
      </c>
      <c r="B5428" s="178" t="s">
        <v>587</v>
      </c>
      <c r="C5428" s="178" t="s">
        <v>733</v>
      </c>
      <c r="D5428" s="178" t="s">
        <v>4577</v>
      </c>
      <c r="E5428" s="181">
        <v>2731.0159014190722</v>
      </c>
      <c r="F5428" s="181">
        <v>2785.210817340409</v>
      </c>
      <c r="G5428" s="181">
        <v>2836.2628517206458</v>
      </c>
      <c r="H5428" s="181">
        <v>2885.4831153386026</v>
      </c>
      <c r="I5428" s="181">
        <v>2933.1867974030888</v>
      </c>
      <c r="J5428" s="182">
        <v>2979.5517705618795</v>
      </c>
      <c r="K5428" s="181">
        <v>3024.7187924529267</v>
      </c>
      <c r="L5428" s="181">
        <v>3068.7935326501956</v>
      </c>
      <c r="M5428" s="181">
        <v>3111.7972075710381</v>
      </c>
      <c r="N5428" s="181">
        <v>3153.7232491834975</v>
      </c>
      <c r="O5428" s="181">
        <v>3194.5191276044629</v>
      </c>
      <c r="P5428" s="181">
        <v>3234.326286657938</v>
      </c>
      <c r="Q5428" s="181">
        <v>3273.2622287097843</v>
      </c>
      <c r="R5428" s="181">
        <v>3311.1909684990319</v>
      </c>
      <c r="S5428" s="181">
        <v>3348.0543577150174</v>
      </c>
      <c r="T5428" s="181">
        <v>3383.7982125108892</v>
      </c>
      <c r="U5428" s="181">
        <v>3418.3407088227614</v>
      </c>
      <c r="V5428" s="181">
        <v>3451.6086398255911</v>
      </c>
      <c r="W5428" s="181">
        <v>3483.5510722605263</v>
      </c>
      <c r="X5428" s="181">
        <v>3514.1074814269186</v>
      </c>
      <c r="Y5428" s="181">
        <v>3543.2066631520956</v>
      </c>
    </row>
    <row r="5429" spans="1:25" x14ac:dyDescent="0.25">
      <c r="A5429" s="178" t="s">
        <v>4466</v>
      </c>
      <c r="B5429" s="178" t="s">
        <v>587</v>
      </c>
      <c r="C5429" s="178" t="s">
        <v>583</v>
      </c>
      <c r="D5429" s="178" t="s">
        <v>4578</v>
      </c>
      <c r="E5429" s="181">
        <v>2051.548042939392</v>
      </c>
      <c r="F5429" s="181">
        <v>2107.3048964409941</v>
      </c>
      <c r="G5429" s="181">
        <v>2161.3625391360597</v>
      </c>
      <c r="H5429" s="181">
        <v>2214.6827384639196</v>
      </c>
      <c r="I5429" s="181">
        <v>2267.485638551831</v>
      </c>
      <c r="J5429" s="182">
        <v>2319.8911041012461</v>
      </c>
      <c r="K5429" s="181">
        <v>2371.9935759322325</v>
      </c>
      <c r="L5429" s="181">
        <v>2423.8626932564148</v>
      </c>
      <c r="M5429" s="181">
        <v>2475.5030799405818</v>
      </c>
      <c r="N5429" s="181">
        <v>2526.8973744641298</v>
      </c>
      <c r="O5429" s="181">
        <v>2577.9907662807418</v>
      </c>
      <c r="P5429" s="181">
        <v>2628.8846782387386</v>
      </c>
      <c r="Q5429" s="181">
        <v>2679.6640139682868</v>
      </c>
      <c r="R5429" s="181">
        <v>2730.2072398792579</v>
      </c>
      <c r="S5429" s="181">
        <v>2780.4540720847444</v>
      </c>
      <c r="T5429" s="181">
        <v>2830.3459504843418</v>
      </c>
      <c r="U5429" s="181">
        <v>2879.799504876526</v>
      </c>
      <c r="V5429" s="181">
        <v>2928.7364564058198</v>
      </c>
      <c r="W5429" s="181">
        <v>2977.0955126986087</v>
      </c>
      <c r="X5429" s="181">
        <v>3024.8055887014802</v>
      </c>
      <c r="Y5429" s="181">
        <v>3071.7845404836157</v>
      </c>
    </row>
    <row r="5430" spans="1:25" x14ac:dyDescent="0.25">
      <c r="A5430" s="178" t="s">
        <v>4466</v>
      </c>
      <c r="B5430" s="178" t="s">
        <v>587</v>
      </c>
      <c r="C5430" s="178" t="s">
        <v>252</v>
      </c>
      <c r="D5430" s="178" t="s">
        <v>1286</v>
      </c>
      <c r="E5430" s="181">
        <v>1856.4032562034124</v>
      </c>
      <c r="F5430" s="181">
        <v>1898.9263398778594</v>
      </c>
      <c r="G5430" s="181">
        <v>1939.5388127319281</v>
      </c>
      <c r="H5430" s="181">
        <v>1979.1216427794886</v>
      </c>
      <c r="I5430" s="181">
        <v>2017.8813430251457</v>
      </c>
      <c r="J5430" s="182">
        <v>2055.9322161656219</v>
      </c>
      <c r="K5430" s="181">
        <v>2093.364299489348</v>
      </c>
      <c r="L5430" s="181">
        <v>2130.2443970996233</v>
      </c>
      <c r="M5430" s="181">
        <v>2166.5813524925902</v>
      </c>
      <c r="N5430" s="181">
        <v>2202.3647461724236</v>
      </c>
      <c r="O5430" s="181">
        <v>2237.551873436355</v>
      </c>
      <c r="P5430" s="181">
        <v>2272.2358242452392</v>
      </c>
      <c r="Q5430" s="181">
        <v>2306.4939721895053</v>
      </c>
      <c r="R5430" s="181">
        <v>2340.2254953755937</v>
      </c>
      <c r="S5430" s="181">
        <v>2373.38356510109</v>
      </c>
      <c r="T5430" s="181">
        <v>2405.9236410686913</v>
      </c>
      <c r="U5430" s="181">
        <v>2437.7809710068846</v>
      </c>
      <c r="V5430" s="181">
        <v>2468.8962256428799</v>
      </c>
      <c r="W5430" s="181">
        <v>2499.225383310727</v>
      </c>
      <c r="X5430" s="181">
        <v>2528.7170351512427</v>
      </c>
      <c r="Y5430" s="181">
        <v>2557.3114926856583</v>
      </c>
    </row>
    <row r="5431" spans="1:25" x14ac:dyDescent="0.25">
      <c r="A5431" s="178" t="s">
        <v>4466</v>
      </c>
      <c r="B5431" s="178" t="s">
        <v>587</v>
      </c>
      <c r="C5431" s="178" t="s">
        <v>240</v>
      </c>
      <c r="D5431" s="178" t="s">
        <v>241</v>
      </c>
      <c r="E5431" s="181">
        <v>7318.4350590415561</v>
      </c>
      <c r="F5431" s="181">
        <v>7643.9984959081685</v>
      </c>
      <c r="G5431" s="181">
        <v>7973.3521898742511</v>
      </c>
      <c r="H5431" s="181">
        <v>8310.1301311470179</v>
      </c>
      <c r="I5431" s="181">
        <v>8655.3795348478016</v>
      </c>
      <c r="J5431" s="182">
        <v>9009.820581664404</v>
      </c>
      <c r="K5431" s="181">
        <v>9374.111823433208</v>
      </c>
      <c r="L5431" s="181">
        <v>9748.8460175823311</v>
      </c>
      <c r="M5431" s="181">
        <v>10134.378473848355</v>
      </c>
      <c r="N5431" s="181">
        <v>10530.98394608415</v>
      </c>
      <c r="O5431" s="181">
        <v>10938.783062246246</v>
      </c>
      <c r="P5431" s="181">
        <v>11358.564582515446</v>
      </c>
      <c r="Q5431" s="181">
        <v>11791.086558431554</v>
      </c>
      <c r="R5431" s="181">
        <v>12236.220751829049</v>
      </c>
      <c r="S5431" s="181">
        <v>12694.09047274546</v>
      </c>
      <c r="T5431" s="181">
        <v>13164.817740553794</v>
      </c>
      <c r="U5431" s="181">
        <v>13648.397266384287</v>
      </c>
      <c r="V5431" s="181">
        <v>14144.828619964286</v>
      </c>
      <c r="W5431" s="181">
        <v>14654.17545777992</v>
      </c>
      <c r="X5431" s="181">
        <v>15176.437580022804</v>
      </c>
      <c r="Y5431" s="181">
        <v>15711.538352237912</v>
      </c>
    </row>
    <row r="5432" spans="1:25" x14ac:dyDescent="0.25">
      <c r="A5432" s="178" t="s">
        <v>4466</v>
      </c>
      <c r="B5432" s="178" t="s">
        <v>594</v>
      </c>
      <c r="C5432" s="178" t="s">
        <v>218</v>
      </c>
      <c r="D5432" s="178" t="s">
        <v>4579</v>
      </c>
      <c r="E5432" s="181">
        <v>2879.7419279406317</v>
      </c>
      <c r="F5432" s="181">
        <v>2881.0252278458934</v>
      </c>
      <c r="G5432" s="181">
        <v>2885.9191484806561</v>
      </c>
      <c r="H5432" s="181">
        <v>2894.170943418379</v>
      </c>
      <c r="I5432" s="181">
        <v>2904.8829593351079</v>
      </c>
      <c r="J5432" s="182">
        <v>2917.3420469290741</v>
      </c>
      <c r="K5432" s="181">
        <v>2931.0310024671521</v>
      </c>
      <c r="L5432" s="181">
        <v>2945.5505814448484</v>
      </c>
      <c r="M5432" s="181">
        <v>2960.5526552161309</v>
      </c>
      <c r="N5432" s="181">
        <v>2975.7571733083291</v>
      </c>
      <c r="O5432" s="181">
        <v>2990.9169167567984</v>
      </c>
      <c r="P5432" s="181">
        <v>3006.0265363303315</v>
      </c>
      <c r="Q5432" s="181">
        <v>3021.1096997527216</v>
      </c>
      <c r="R5432" s="181">
        <v>3035.9852418632013</v>
      </c>
      <c r="S5432" s="181">
        <v>3050.541547683008</v>
      </c>
      <c r="T5432" s="181">
        <v>3064.5978901217072</v>
      </c>
      <c r="U5432" s="181">
        <v>3077.9922079559142</v>
      </c>
      <c r="V5432" s="181">
        <v>3090.6710992443527</v>
      </c>
      <c r="W5432" s="181">
        <v>3102.6094367918463</v>
      </c>
      <c r="X5432" s="181">
        <v>3113.7505051542294</v>
      </c>
      <c r="Y5432" s="181">
        <v>3123.9510774406449</v>
      </c>
    </row>
    <row r="5433" spans="1:25" x14ac:dyDescent="0.25">
      <c r="A5433" s="178" t="s">
        <v>4466</v>
      </c>
      <c r="B5433" s="178" t="s">
        <v>594</v>
      </c>
      <c r="C5433" s="178" t="s">
        <v>1233</v>
      </c>
      <c r="D5433" s="178" t="s">
        <v>3506</v>
      </c>
      <c r="E5433" s="181">
        <v>2752.2928647441031</v>
      </c>
      <c r="F5433" s="181">
        <v>2768.5616700625055</v>
      </c>
      <c r="G5433" s="181">
        <v>2788.4147190869244</v>
      </c>
      <c r="H5433" s="181">
        <v>2811.6642042995882</v>
      </c>
      <c r="I5433" s="181">
        <v>2837.4876360122157</v>
      </c>
      <c r="J5433" s="182">
        <v>2865.2251619584927</v>
      </c>
      <c r="K5433" s="181">
        <v>2894.3955591435501</v>
      </c>
      <c r="L5433" s="181">
        <v>2924.6238817909721</v>
      </c>
      <c r="M5433" s="181">
        <v>2955.5777798576041</v>
      </c>
      <c r="N5433" s="181">
        <v>2986.9858029663251</v>
      </c>
      <c r="O5433" s="181">
        <v>3018.6035917144081</v>
      </c>
      <c r="P5433" s="181">
        <v>3050.4268255368261</v>
      </c>
      <c r="Q5433" s="181">
        <v>3082.4806761524505</v>
      </c>
      <c r="R5433" s="181">
        <v>3114.5807109070906</v>
      </c>
      <c r="S5433" s="181">
        <v>3146.6101842198846</v>
      </c>
      <c r="T5433" s="181">
        <v>3178.3781312744682</v>
      </c>
      <c r="U5433" s="181">
        <v>3209.7089097997414</v>
      </c>
      <c r="V5433" s="181">
        <v>3240.5370325233548</v>
      </c>
      <c r="W5433" s="181">
        <v>3270.8254850916815</v>
      </c>
      <c r="X5433" s="181">
        <v>3300.5030691218135</v>
      </c>
      <c r="Y5433" s="181">
        <v>3329.4049432298034</v>
      </c>
    </row>
    <row r="5434" spans="1:25" x14ac:dyDescent="0.25">
      <c r="A5434" s="178" t="s">
        <v>4466</v>
      </c>
      <c r="B5434" s="178" t="s">
        <v>594</v>
      </c>
      <c r="C5434" s="178" t="s">
        <v>1482</v>
      </c>
      <c r="D5434" s="178" t="s">
        <v>4580</v>
      </c>
      <c r="E5434" s="181">
        <v>3709.1723392196345</v>
      </c>
      <c r="F5434" s="181">
        <v>3724.0861503611236</v>
      </c>
      <c r="G5434" s="181">
        <v>3743.7430432320753</v>
      </c>
      <c r="H5434" s="181">
        <v>3767.8644193164478</v>
      </c>
      <c r="I5434" s="181">
        <v>3795.3247444374747</v>
      </c>
      <c r="J5434" s="182">
        <v>3825.2239786170067</v>
      </c>
      <c r="K5434" s="181">
        <v>3856.9068067172207</v>
      </c>
      <c r="L5434" s="181">
        <v>3889.8641396242842</v>
      </c>
      <c r="M5434" s="181">
        <v>3923.6472236485042</v>
      </c>
      <c r="N5434" s="181">
        <v>3957.8913450373611</v>
      </c>
      <c r="O5434" s="181">
        <v>3992.270342270574</v>
      </c>
      <c r="P5434" s="181">
        <v>4026.7773627790039</v>
      </c>
      <c r="Q5434" s="181">
        <v>4061.4444604112687</v>
      </c>
      <c r="R5434" s="181">
        <v>4096.0277908276848</v>
      </c>
      <c r="S5434" s="181">
        <v>4130.374187091963</v>
      </c>
      <c r="T5434" s="181">
        <v>4164.2343940840856</v>
      </c>
      <c r="U5434" s="181">
        <v>4197.3810717436563</v>
      </c>
      <c r="V5434" s="181">
        <v>4229.73237866821</v>
      </c>
      <c r="W5434" s="181">
        <v>4261.2441974047133</v>
      </c>
      <c r="X5434" s="181">
        <v>4291.8283066232325</v>
      </c>
      <c r="Y5434" s="181">
        <v>4321.2756245728497</v>
      </c>
    </row>
    <row r="5435" spans="1:25" x14ac:dyDescent="0.25">
      <c r="A5435" s="178" t="s">
        <v>4466</v>
      </c>
      <c r="B5435" s="178" t="s">
        <v>594</v>
      </c>
      <c r="C5435" s="178" t="s">
        <v>240</v>
      </c>
      <c r="D5435" s="178" t="s">
        <v>241</v>
      </c>
      <c r="E5435" s="181">
        <v>17334.08409522958</v>
      </c>
      <c r="F5435" s="181">
        <v>17525.175479841924</v>
      </c>
      <c r="G5435" s="181">
        <v>17740.565457359091</v>
      </c>
      <c r="H5435" s="181">
        <v>17979.411070289916</v>
      </c>
      <c r="I5435" s="181">
        <v>18236.769389066678</v>
      </c>
      <c r="J5435" s="182">
        <v>18508.644047659087</v>
      </c>
      <c r="K5435" s="181">
        <v>18792.114436092073</v>
      </c>
      <c r="L5435" s="181">
        <v>19084.891957052736</v>
      </c>
      <c r="M5435" s="181">
        <v>19384.919189835153</v>
      </c>
      <c r="N5435" s="181">
        <v>19690.49703263128</v>
      </c>
      <c r="O5435" s="181">
        <v>20000.070349093374</v>
      </c>
      <c r="P5435" s="181">
        <v>20313.650154512725</v>
      </c>
      <c r="Q5435" s="181">
        <v>20631.444612043855</v>
      </c>
      <c r="R5435" s="181">
        <v>20952.255605262835</v>
      </c>
      <c r="S5435" s="181">
        <v>21275.317811433859</v>
      </c>
      <c r="T5435" s="181">
        <v>21599.345660474431</v>
      </c>
      <c r="U5435" s="181">
        <v>21923.131906866711</v>
      </c>
      <c r="V5435" s="181">
        <v>22246.200976656182</v>
      </c>
      <c r="W5435" s="181">
        <v>22568.264279406689</v>
      </c>
      <c r="X5435" s="181">
        <v>22888.790559741719</v>
      </c>
      <c r="Y5435" s="181">
        <v>23206.585362317019</v>
      </c>
    </row>
    <row r="5436" spans="1:25" x14ac:dyDescent="0.25">
      <c r="A5436" s="178" t="s">
        <v>4581</v>
      </c>
      <c r="B5436" s="178" t="s">
        <v>217</v>
      </c>
      <c r="C5436" s="178" t="s">
        <v>218</v>
      </c>
      <c r="D5436" s="178" t="s">
        <v>4582</v>
      </c>
      <c r="E5436" s="181">
        <v>78674.074542462695</v>
      </c>
      <c r="F5436" s="181">
        <v>80311.42591364446</v>
      </c>
      <c r="G5436" s="181">
        <v>82103.241951604097</v>
      </c>
      <c r="H5436" s="181">
        <v>84003.362481644173</v>
      </c>
      <c r="I5436" s="181">
        <v>85986.372805427542</v>
      </c>
      <c r="J5436" s="182">
        <v>88031.359523974272</v>
      </c>
      <c r="K5436" s="181">
        <v>90121.135258848793</v>
      </c>
      <c r="L5436" s="181">
        <v>92243.85652130621</v>
      </c>
      <c r="M5436" s="181">
        <v>94388.427537064825</v>
      </c>
      <c r="N5436" s="181">
        <v>96545.495258525538</v>
      </c>
      <c r="O5436" s="181">
        <v>98706.415108760004</v>
      </c>
      <c r="P5436" s="181">
        <v>100868.6169747496</v>
      </c>
      <c r="Q5436" s="181">
        <v>103031.02905300785</v>
      </c>
      <c r="R5436" s="181">
        <v>105186.13107049081</v>
      </c>
      <c r="S5436" s="181">
        <v>107327.08200624718</v>
      </c>
      <c r="T5436" s="181">
        <v>109447.09326429255</v>
      </c>
      <c r="U5436" s="181">
        <v>111543.35454058694</v>
      </c>
      <c r="V5436" s="181">
        <v>113615.55792531741</v>
      </c>
      <c r="W5436" s="181">
        <v>115660.53952135207</v>
      </c>
      <c r="X5436" s="181">
        <v>117673.84979295518</v>
      </c>
      <c r="Y5436" s="181">
        <v>119651.42229548073</v>
      </c>
    </row>
    <row r="5437" spans="1:25" x14ac:dyDescent="0.25">
      <c r="A5437" s="178" t="s">
        <v>4581</v>
      </c>
      <c r="B5437" s="178" t="s">
        <v>217</v>
      </c>
      <c r="C5437" s="178" t="s">
        <v>240</v>
      </c>
      <c r="D5437" s="178" t="s">
        <v>241</v>
      </c>
      <c r="E5437" s="181">
        <v>2341.8056006670686</v>
      </c>
      <c r="F5437" s="181">
        <v>2467.1422571427834</v>
      </c>
      <c r="G5437" s="181">
        <v>2603.0039013643614</v>
      </c>
      <c r="H5437" s="181">
        <v>2748.5829045294599</v>
      </c>
      <c r="I5437" s="181">
        <v>2903.6178510834584</v>
      </c>
      <c r="J5437" s="182">
        <v>3067.9261070058997</v>
      </c>
      <c r="K5437" s="181">
        <v>3241.3938053606148</v>
      </c>
      <c r="L5437" s="181">
        <v>3424.0512249877006</v>
      </c>
      <c r="M5437" s="181">
        <v>3615.9233054873812</v>
      </c>
      <c r="N5437" s="181">
        <v>3817.0700656290633</v>
      </c>
      <c r="O5437" s="181">
        <v>4027.5519789870618</v>
      </c>
      <c r="P5437" s="181">
        <v>4247.6575750888505</v>
      </c>
      <c r="Q5437" s="181">
        <v>4477.7426314601626</v>
      </c>
      <c r="R5437" s="181">
        <v>4717.8836837140379</v>
      </c>
      <c r="S5437" s="181">
        <v>4968.161761643526</v>
      </c>
      <c r="T5437" s="181">
        <v>5228.6346369749008</v>
      </c>
      <c r="U5437" s="181">
        <v>5499.5280649810411</v>
      </c>
      <c r="V5437" s="181">
        <v>5781.1892257786822</v>
      </c>
      <c r="W5437" s="181">
        <v>6073.8246631948541</v>
      </c>
      <c r="X5437" s="181">
        <v>6377.5615195938153</v>
      </c>
      <c r="Y5437" s="181">
        <v>6692.5283232838165</v>
      </c>
    </row>
    <row r="5438" spans="1:25" x14ac:dyDescent="0.25">
      <c r="A5438" s="178" t="s">
        <v>4581</v>
      </c>
      <c r="B5438" s="178" t="s">
        <v>242</v>
      </c>
      <c r="C5438" s="178" t="s">
        <v>218</v>
      </c>
      <c r="D5438" s="178" t="s">
        <v>4583</v>
      </c>
      <c r="E5438" s="181">
        <v>26229.713293260349</v>
      </c>
      <c r="F5438" s="181">
        <v>27113.836701981643</v>
      </c>
      <c r="G5438" s="181">
        <v>28032.357816843592</v>
      </c>
      <c r="H5438" s="181">
        <v>28979.387989300922</v>
      </c>
      <c r="I5438" s="181">
        <v>29954.889053798091</v>
      </c>
      <c r="J5438" s="182">
        <v>30958.645873476529</v>
      </c>
      <c r="K5438" s="181">
        <v>31992.432877972355</v>
      </c>
      <c r="L5438" s="181">
        <v>33055.939652221932</v>
      </c>
      <c r="M5438" s="181">
        <v>34147.890148962746</v>
      </c>
      <c r="N5438" s="181">
        <v>35267.2575507851</v>
      </c>
      <c r="O5438" s="181">
        <v>36412.746716009402</v>
      </c>
      <c r="P5438" s="181">
        <v>37584.713637369154</v>
      </c>
      <c r="Q5438" s="181">
        <v>38783.756040629072</v>
      </c>
      <c r="R5438" s="181">
        <v>40007.687805245259</v>
      </c>
      <c r="S5438" s="181">
        <v>41254.516143516659</v>
      </c>
      <c r="T5438" s="181">
        <v>42522.61244879687</v>
      </c>
      <c r="U5438" s="181">
        <v>43807.351683710149</v>
      </c>
      <c r="V5438" s="181">
        <v>45104.021030883356</v>
      </c>
      <c r="W5438" s="181">
        <v>46410.723905723215</v>
      </c>
      <c r="X5438" s="181">
        <v>47725.048396772137</v>
      </c>
      <c r="Y5438" s="181">
        <v>49045.392947910288</v>
      </c>
    </row>
    <row r="5439" spans="1:25" x14ac:dyDescent="0.25">
      <c r="A5439" s="178" t="s">
        <v>4581</v>
      </c>
      <c r="B5439" s="178" t="s">
        <v>242</v>
      </c>
      <c r="C5439" s="178" t="s">
        <v>674</v>
      </c>
      <c r="D5439" s="178" t="s">
        <v>4584</v>
      </c>
      <c r="E5439" s="181">
        <v>4731.6185726344411</v>
      </c>
      <c r="F5439" s="181">
        <v>4880.0571432203933</v>
      </c>
      <c r="G5439" s="181">
        <v>5033.9779205104478</v>
      </c>
      <c r="H5439" s="181">
        <v>5192.2863423009812</v>
      </c>
      <c r="I5439" s="181">
        <v>5354.9434355852773</v>
      </c>
      <c r="J5439" s="182">
        <v>5521.8788728101035</v>
      </c>
      <c r="K5439" s="181">
        <v>5693.3768848196314</v>
      </c>
      <c r="L5439" s="181">
        <v>5869.3488143082022</v>
      </c>
      <c r="M5439" s="181">
        <v>6049.5355891361687</v>
      </c>
      <c r="N5439" s="181">
        <v>6233.724386301461</v>
      </c>
      <c r="O5439" s="181">
        <v>6421.6568477089422</v>
      </c>
      <c r="P5439" s="181">
        <v>6613.3673508450383</v>
      </c>
      <c r="Q5439" s="181">
        <v>6808.9322782441222</v>
      </c>
      <c r="R5439" s="181">
        <v>7007.9395657257046</v>
      </c>
      <c r="S5439" s="181">
        <v>7210.0145343569438</v>
      </c>
      <c r="T5439" s="181">
        <v>7414.8492802479568</v>
      </c>
      <c r="U5439" s="181">
        <v>7621.6172586442062</v>
      </c>
      <c r="V5439" s="181">
        <v>7829.4840624906037</v>
      </c>
      <c r="W5439" s="181">
        <v>8038.1105139006922</v>
      </c>
      <c r="X5439" s="181">
        <v>8247.0714061861854</v>
      </c>
      <c r="Y5439" s="181">
        <v>8456.0850582130897</v>
      </c>
    </row>
    <row r="5440" spans="1:25" x14ac:dyDescent="0.25">
      <c r="A5440" s="178" t="s">
        <v>4581</v>
      </c>
      <c r="B5440" s="178" t="s">
        <v>242</v>
      </c>
      <c r="C5440" s="178" t="s">
        <v>479</v>
      </c>
      <c r="D5440" s="178" t="s">
        <v>4585</v>
      </c>
      <c r="E5440" s="181">
        <v>2083.5831139184825</v>
      </c>
      <c r="F5440" s="181">
        <v>2112.7614342016968</v>
      </c>
      <c r="G5440" s="181">
        <v>2142.6997147123598</v>
      </c>
      <c r="H5440" s="181">
        <v>2172.8667401371022</v>
      </c>
      <c r="I5440" s="181">
        <v>2203.1993627816319</v>
      </c>
      <c r="J5440" s="182">
        <v>2233.624874475267</v>
      </c>
      <c r="K5440" s="181">
        <v>2264.2154396106484</v>
      </c>
      <c r="L5440" s="181">
        <v>2294.8916518660344</v>
      </c>
      <c r="M5440" s="181">
        <v>2325.5129049547136</v>
      </c>
      <c r="N5440" s="181">
        <v>2355.9646332234593</v>
      </c>
      <c r="O5440" s="181">
        <v>2386.1223937467453</v>
      </c>
      <c r="P5440" s="181">
        <v>2415.976586142413</v>
      </c>
      <c r="Q5440" s="181">
        <v>2445.5330749713148</v>
      </c>
      <c r="R5440" s="181">
        <v>2474.6246018148231</v>
      </c>
      <c r="S5440" s="181">
        <v>2503.1078978922592</v>
      </c>
      <c r="T5440" s="181">
        <v>2530.8721689390472</v>
      </c>
      <c r="U5440" s="181">
        <v>2557.6403220741763</v>
      </c>
      <c r="V5440" s="181">
        <v>2583.1518151058112</v>
      </c>
      <c r="W5440" s="181">
        <v>2607.3252562738876</v>
      </c>
      <c r="X5440" s="181">
        <v>2630.0587241819781</v>
      </c>
      <c r="Y5440" s="181">
        <v>2651.3037469586307</v>
      </c>
    </row>
    <row r="5441" spans="1:25" x14ac:dyDescent="0.25">
      <c r="A5441" s="178" t="s">
        <v>4581</v>
      </c>
      <c r="B5441" s="178" t="s">
        <v>242</v>
      </c>
      <c r="C5441" s="178" t="s">
        <v>736</v>
      </c>
      <c r="D5441" s="178" t="s">
        <v>4586</v>
      </c>
      <c r="E5441" s="181">
        <v>1249.1310013027187</v>
      </c>
      <c r="F5441" s="181">
        <v>1306.2721651923796</v>
      </c>
      <c r="G5441" s="181">
        <v>1366.2512676196111</v>
      </c>
      <c r="H5441" s="181">
        <v>1428.8558344601458</v>
      </c>
      <c r="I5441" s="181">
        <v>1494.1533459224206</v>
      </c>
      <c r="J5441" s="182">
        <v>1562.2037139609172</v>
      </c>
      <c r="K5441" s="181">
        <v>1633.1693850736699</v>
      </c>
      <c r="L5441" s="181">
        <v>1707.1108511459163</v>
      </c>
      <c r="M5441" s="181">
        <v>1784.0390031691932</v>
      </c>
      <c r="N5441" s="181">
        <v>1863.9764101991805</v>
      </c>
      <c r="O5441" s="181">
        <v>1946.9303525836399</v>
      </c>
      <c r="P5441" s="181">
        <v>2032.9957673600934</v>
      </c>
      <c r="Q5441" s="181">
        <v>2122.2832593683729</v>
      </c>
      <c r="R5441" s="181">
        <v>2214.7524349134937</v>
      </c>
      <c r="S5441" s="181">
        <v>2310.3697320545571</v>
      </c>
      <c r="T5441" s="181">
        <v>2409.1185959641557</v>
      </c>
      <c r="U5441" s="181">
        <v>2510.8079445104604</v>
      </c>
      <c r="V5441" s="181">
        <v>2615.2307202831544</v>
      </c>
      <c r="W5441" s="181">
        <v>2722.3336025938461</v>
      </c>
      <c r="X5441" s="181">
        <v>2832.028581208167</v>
      </c>
      <c r="Y5441" s="181">
        <v>2944.270625891369</v>
      </c>
    </row>
    <row r="5442" spans="1:25" x14ac:dyDescent="0.25">
      <c r="A5442" s="178" t="s">
        <v>4581</v>
      </c>
      <c r="B5442" s="178" t="s">
        <v>242</v>
      </c>
      <c r="C5442" s="178" t="s">
        <v>222</v>
      </c>
      <c r="D5442" s="178" t="s">
        <v>4587</v>
      </c>
      <c r="E5442" s="181">
        <v>3153.3935147079237</v>
      </c>
      <c r="F5442" s="181">
        <v>3192.5995410539253</v>
      </c>
      <c r="G5442" s="181">
        <v>3232.8231171647717</v>
      </c>
      <c r="H5442" s="181">
        <v>3273.2589840846872</v>
      </c>
      <c r="I5442" s="181">
        <v>3313.8108737938733</v>
      </c>
      <c r="J5442" s="182">
        <v>3354.3687536315615</v>
      </c>
      <c r="K5442" s="181">
        <v>3395.0404972966289</v>
      </c>
      <c r="L5442" s="181">
        <v>3435.7063911757341</v>
      </c>
      <c r="M5442" s="181">
        <v>3476.1559800987643</v>
      </c>
      <c r="N5442" s="181">
        <v>3516.2189775527813</v>
      </c>
      <c r="O5442" s="181">
        <v>3555.7114360385563</v>
      </c>
      <c r="P5442" s="181">
        <v>3594.6214219143681</v>
      </c>
      <c r="Q5442" s="181">
        <v>3632.9600570279958</v>
      </c>
      <c r="R5442" s="181">
        <v>3670.4816177985554</v>
      </c>
      <c r="S5442" s="181">
        <v>3706.9774384809898</v>
      </c>
      <c r="T5442" s="181">
        <v>3742.2881762358606</v>
      </c>
      <c r="U5442" s="181">
        <v>3776.0099724551824</v>
      </c>
      <c r="V5442" s="181">
        <v>3807.765884752429</v>
      </c>
      <c r="W5442" s="181">
        <v>3837.445001482336</v>
      </c>
      <c r="X5442" s="181">
        <v>3864.9069575304638</v>
      </c>
      <c r="Y5442" s="181">
        <v>3890.0907101580456</v>
      </c>
    </row>
    <row r="5443" spans="1:25" x14ac:dyDescent="0.25">
      <c r="A5443" s="178" t="s">
        <v>4581</v>
      </c>
      <c r="B5443" s="178" t="s">
        <v>242</v>
      </c>
      <c r="C5443" s="178" t="s">
        <v>4588</v>
      </c>
      <c r="D5443" s="178" t="s">
        <v>4589</v>
      </c>
      <c r="E5443" s="181">
        <v>2804.9409841650772</v>
      </c>
      <c r="F5443" s="181">
        <v>2835.7506897795579</v>
      </c>
      <c r="G5443" s="181">
        <v>2867.3689890435976</v>
      </c>
      <c r="H5443" s="181">
        <v>2899.079006512156</v>
      </c>
      <c r="I5443" s="181">
        <v>2930.7950046406268</v>
      </c>
      <c r="J5443" s="182">
        <v>2962.4195788876436</v>
      </c>
      <c r="K5443" s="181">
        <v>2994.0480510013194</v>
      </c>
      <c r="L5443" s="181">
        <v>3025.5747783506672</v>
      </c>
      <c r="M5443" s="181">
        <v>3056.8149275289061</v>
      </c>
      <c r="N5443" s="181">
        <v>3087.6199964663565</v>
      </c>
      <c r="O5443" s="181">
        <v>3117.8303576562398</v>
      </c>
      <c r="P5443" s="181">
        <v>3147.437917053498</v>
      </c>
      <c r="Q5443" s="181">
        <v>3176.4547922960542</v>
      </c>
      <c r="R5443" s="181">
        <v>3204.6687889617306</v>
      </c>
      <c r="S5443" s="181">
        <v>3231.9012428055044</v>
      </c>
      <c r="T5443" s="181">
        <v>3258.0174621075867</v>
      </c>
      <c r="U5443" s="181">
        <v>3282.6709683182594</v>
      </c>
      <c r="V5443" s="181">
        <v>3305.540645742592</v>
      </c>
      <c r="W5443" s="181">
        <v>3326.5378466389066</v>
      </c>
      <c r="X5443" s="181">
        <v>3345.5489567588706</v>
      </c>
      <c r="Y5443" s="181">
        <v>3362.5295998890797</v>
      </c>
    </row>
    <row r="5444" spans="1:25" x14ac:dyDescent="0.25">
      <c r="A5444" s="178" t="s">
        <v>4581</v>
      </c>
      <c r="B5444" s="178" t="s">
        <v>242</v>
      </c>
      <c r="C5444" s="178" t="s">
        <v>1287</v>
      </c>
      <c r="D5444" s="178" t="s">
        <v>4590</v>
      </c>
      <c r="E5444" s="181">
        <v>5088.2220395642562</v>
      </c>
      <c r="F5444" s="181">
        <v>5157.5465107693281</v>
      </c>
      <c r="G5444" s="181">
        <v>5228.6728655402148</v>
      </c>
      <c r="H5444" s="181">
        <v>5300.303251119065</v>
      </c>
      <c r="I5444" s="181">
        <v>5372.2830921826308</v>
      </c>
      <c r="J5444" s="182">
        <v>5444.4347407728446</v>
      </c>
      <c r="K5444" s="181">
        <v>5516.9338075725036</v>
      </c>
      <c r="L5444" s="181">
        <v>5589.5864648366214</v>
      </c>
      <c r="M5444" s="181">
        <v>5662.0501678011824</v>
      </c>
      <c r="N5444" s="181">
        <v>5734.0462630409938</v>
      </c>
      <c r="O5444" s="181">
        <v>5805.2724836092757</v>
      </c>
      <c r="P5444" s="181">
        <v>5875.7063148438074</v>
      </c>
      <c r="Q5444" s="181">
        <v>5945.3628734080748</v>
      </c>
      <c r="R5444" s="181">
        <v>6013.8365302587727</v>
      </c>
      <c r="S5444" s="181">
        <v>6080.7805419393471</v>
      </c>
      <c r="T5444" s="181">
        <v>6145.9275455160787</v>
      </c>
      <c r="U5444" s="181">
        <v>6208.6068938238923</v>
      </c>
      <c r="V5444" s="181">
        <v>6268.1891062998448</v>
      </c>
      <c r="W5444" s="181">
        <v>6324.4802043237651</v>
      </c>
      <c r="X5444" s="181">
        <v>6377.2367229430756</v>
      </c>
      <c r="Y5444" s="181">
        <v>6426.3451176319331</v>
      </c>
    </row>
    <row r="5445" spans="1:25" x14ac:dyDescent="0.25">
      <c r="A5445" s="178" t="s">
        <v>4581</v>
      </c>
      <c r="B5445" s="178" t="s">
        <v>242</v>
      </c>
      <c r="C5445" s="178" t="s">
        <v>240</v>
      </c>
      <c r="D5445" s="178" t="s">
        <v>241</v>
      </c>
      <c r="E5445" s="181">
        <v>31100.916651521606</v>
      </c>
      <c r="F5445" s="181">
        <v>31862.608587965235</v>
      </c>
      <c r="G5445" s="181">
        <v>32649.378797872538</v>
      </c>
      <c r="H5445" s="181">
        <v>33453.649321544479</v>
      </c>
      <c r="I5445" s="181">
        <v>34274.795818238228</v>
      </c>
      <c r="J5445" s="182">
        <v>35112.009359429787</v>
      </c>
      <c r="K5445" s="181">
        <v>35966.740414753142</v>
      </c>
      <c r="L5445" s="181">
        <v>36838.059988656096</v>
      </c>
      <c r="M5445" s="181">
        <v>37723.998782305367</v>
      </c>
      <c r="N5445" s="181">
        <v>38622.923090003962</v>
      </c>
      <c r="O5445" s="181">
        <v>39532.959236786322</v>
      </c>
      <c r="P5445" s="181">
        <v>40454.070589511022</v>
      </c>
      <c r="Q5445" s="181">
        <v>41386.475557600141</v>
      </c>
      <c r="R5445" s="181">
        <v>42327.435645000864</v>
      </c>
      <c r="S5445" s="181">
        <v>43274.504283649636</v>
      </c>
      <c r="T5445" s="181">
        <v>44225.693305106033</v>
      </c>
      <c r="U5445" s="181">
        <v>45175.98897998366</v>
      </c>
      <c r="V5445" s="181">
        <v>46120.454797170954</v>
      </c>
      <c r="W5445" s="181">
        <v>47057.174889554786</v>
      </c>
      <c r="X5445" s="181">
        <v>47983.77987406389</v>
      </c>
      <c r="Y5445" s="181">
        <v>48898.788392718023</v>
      </c>
    </row>
    <row r="5446" spans="1:25" x14ac:dyDescent="0.25">
      <c r="A5446" s="178" t="s">
        <v>4581</v>
      </c>
      <c r="B5446" s="178" t="s">
        <v>250</v>
      </c>
      <c r="C5446" s="178" t="s">
        <v>218</v>
      </c>
      <c r="D5446" s="178" t="s">
        <v>4591</v>
      </c>
      <c r="E5446" s="181">
        <v>12876.178788869602</v>
      </c>
      <c r="F5446" s="181">
        <v>13376.558198465753</v>
      </c>
      <c r="G5446" s="181">
        <v>13860.509910745586</v>
      </c>
      <c r="H5446" s="181">
        <v>14329.908696528699</v>
      </c>
      <c r="I5446" s="181">
        <v>14787.814115797755</v>
      </c>
      <c r="J5446" s="182">
        <v>15236.613115831082</v>
      </c>
      <c r="K5446" s="181">
        <v>15677.966988356224</v>
      </c>
      <c r="L5446" s="181">
        <v>16113.41084264918</v>
      </c>
      <c r="M5446" s="181">
        <v>16543.893174070272</v>
      </c>
      <c r="N5446" s="181">
        <v>16970.181515424967</v>
      </c>
      <c r="O5446" s="181">
        <v>17392.876607806069</v>
      </c>
      <c r="P5446" s="181">
        <v>17813.33424080813</v>
      </c>
      <c r="Q5446" s="181">
        <v>18232.966776603302</v>
      </c>
      <c r="R5446" s="181">
        <v>18651.808303205042</v>
      </c>
      <c r="S5446" s="181">
        <v>19069.808106580818</v>
      </c>
      <c r="T5446" s="181">
        <v>19486.488041405064</v>
      </c>
      <c r="U5446" s="181">
        <v>19901.752167367547</v>
      </c>
      <c r="V5446" s="181">
        <v>20316.040554136249</v>
      </c>
      <c r="W5446" s="181">
        <v>20729.236518775637</v>
      </c>
      <c r="X5446" s="181">
        <v>21140.788482267908</v>
      </c>
      <c r="Y5446" s="181">
        <v>21549.817923933202</v>
      </c>
    </row>
    <row r="5447" spans="1:25" x14ac:dyDescent="0.25">
      <c r="A5447" s="178" t="s">
        <v>4581</v>
      </c>
      <c r="B5447" s="178" t="s">
        <v>250</v>
      </c>
      <c r="C5447" s="178" t="s">
        <v>4592</v>
      </c>
      <c r="D5447" s="178" t="s">
        <v>4593</v>
      </c>
      <c r="E5447" s="181">
        <v>2702.1438322157137</v>
      </c>
      <c r="F5447" s="181">
        <v>2804.1313714738558</v>
      </c>
      <c r="G5447" s="181">
        <v>2902.4562971242735</v>
      </c>
      <c r="H5447" s="181">
        <v>2997.5222365336003</v>
      </c>
      <c r="I5447" s="181">
        <v>3089.9786719045278</v>
      </c>
      <c r="J5447" s="182">
        <v>3180.3319184036141</v>
      </c>
      <c r="K5447" s="181">
        <v>3268.9348271217359</v>
      </c>
      <c r="L5447" s="181">
        <v>3356.1124634499679</v>
      </c>
      <c r="M5447" s="181">
        <v>3442.0664566754103</v>
      </c>
      <c r="N5447" s="181">
        <v>3526.9599678884279</v>
      </c>
      <c r="O5447" s="181">
        <v>3610.9208365947347</v>
      </c>
      <c r="P5447" s="181">
        <v>3694.232945436418</v>
      </c>
      <c r="Q5447" s="181">
        <v>3777.1906811621752</v>
      </c>
      <c r="R5447" s="181">
        <v>3859.8019479151471</v>
      </c>
      <c r="S5447" s="181">
        <v>3942.0570878243366</v>
      </c>
      <c r="T5447" s="181">
        <v>4023.8582242343859</v>
      </c>
      <c r="U5447" s="181">
        <v>4105.1867421859888</v>
      </c>
      <c r="V5447" s="181">
        <v>4186.1345548021291</v>
      </c>
      <c r="W5447" s="181">
        <v>4266.6785866862183</v>
      </c>
      <c r="X5447" s="181">
        <v>4346.7064460458087</v>
      </c>
      <c r="Y5447" s="181">
        <v>4426.0390777907187</v>
      </c>
    </row>
    <row r="5448" spans="1:25" x14ac:dyDescent="0.25">
      <c r="A5448" s="178" t="s">
        <v>4581</v>
      </c>
      <c r="B5448" s="178" t="s">
        <v>250</v>
      </c>
      <c r="C5448" s="178" t="s">
        <v>240</v>
      </c>
      <c r="D5448" s="178" t="s">
        <v>241</v>
      </c>
      <c r="E5448" s="181">
        <v>924.81967570745132</v>
      </c>
      <c r="F5448" s="181">
        <v>963.32901320589099</v>
      </c>
      <c r="G5448" s="181">
        <v>1000.8515340996678</v>
      </c>
      <c r="H5448" s="181">
        <v>1037.5142473313836</v>
      </c>
      <c r="I5448" s="181">
        <v>1073.5315767053421</v>
      </c>
      <c r="J5448" s="182">
        <v>1109.0713207133144</v>
      </c>
      <c r="K5448" s="181">
        <v>1144.250142088257</v>
      </c>
      <c r="L5448" s="181">
        <v>1179.176741061237</v>
      </c>
      <c r="M5448" s="181">
        <v>1213.9179559824288</v>
      </c>
      <c r="N5448" s="181">
        <v>1248.5280400887893</v>
      </c>
      <c r="O5448" s="181">
        <v>1283.0495337014465</v>
      </c>
      <c r="P5448" s="181">
        <v>1317.5812884819788</v>
      </c>
      <c r="Q5448" s="181">
        <v>1352.2274158446635</v>
      </c>
      <c r="R5448" s="181">
        <v>1386.9906517583181</v>
      </c>
      <c r="S5448" s="181">
        <v>1421.8674361938008</v>
      </c>
      <c r="T5448" s="181">
        <v>1456.822213551952</v>
      </c>
      <c r="U5448" s="181">
        <v>1491.847695828671</v>
      </c>
      <c r="V5448" s="181">
        <v>1526.9768034104361</v>
      </c>
      <c r="W5448" s="181">
        <v>1562.2008504015555</v>
      </c>
      <c r="X5448" s="181">
        <v>1597.4781937266025</v>
      </c>
      <c r="Y5448" s="181">
        <v>1632.7419722247034</v>
      </c>
    </row>
    <row r="5449" spans="1:25" x14ac:dyDescent="0.25">
      <c r="A5449" s="178" t="s">
        <v>4581</v>
      </c>
      <c r="B5449" s="178" t="s">
        <v>256</v>
      </c>
      <c r="C5449" s="178" t="s">
        <v>218</v>
      </c>
      <c r="D5449" s="178" t="s">
        <v>4594</v>
      </c>
      <c r="E5449" s="181">
        <v>154174.74711059115</v>
      </c>
      <c r="F5449" s="181">
        <v>157812.17893771391</v>
      </c>
      <c r="G5449" s="181">
        <v>161639.75725766527</v>
      </c>
      <c r="H5449" s="181">
        <v>165596.23137054042</v>
      </c>
      <c r="I5449" s="181">
        <v>169655.70142618683</v>
      </c>
      <c r="J5449" s="182">
        <v>173796.01935263348</v>
      </c>
      <c r="K5449" s="181">
        <v>177995.51279262069</v>
      </c>
      <c r="L5449" s="181">
        <v>182238.93836162458</v>
      </c>
      <c r="M5449" s="181">
        <v>186509.07450158551</v>
      </c>
      <c r="N5449" s="181">
        <v>190790.58468959629</v>
      </c>
      <c r="O5449" s="181">
        <v>195069.15833748211</v>
      </c>
      <c r="P5449" s="181">
        <v>199340.96013648526</v>
      </c>
      <c r="Q5449" s="181">
        <v>203604.48616668652</v>
      </c>
      <c r="R5449" s="181">
        <v>207845.97748344138</v>
      </c>
      <c r="S5449" s="181">
        <v>212053.77589152928</v>
      </c>
      <c r="T5449" s="181">
        <v>216217.10969945227</v>
      </c>
      <c r="U5449" s="181">
        <v>220331.39870289344</v>
      </c>
      <c r="V5449" s="181">
        <v>224396.08138381515</v>
      </c>
      <c r="W5449" s="181">
        <v>228406.42601109113</v>
      </c>
      <c r="X5449" s="181">
        <v>232355.661892801</v>
      </c>
      <c r="Y5449" s="181">
        <v>236237.93514135477</v>
      </c>
    </row>
    <row r="5450" spans="1:25" x14ac:dyDescent="0.25">
      <c r="A5450" s="178" t="s">
        <v>4581</v>
      </c>
      <c r="B5450" s="178" t="s">
        <v>256</v>
      </c>
      <c r="C5450" s="178" t="s">
        <v>462</v>
      </c>
      <c r="D5450" s="178" t="s">
        <v>4595</v>
      </c>
      <c r="E5450" s="181">
        <v>2095.8542217449758</v>
      </c>
      <c r="F5450" s="181">
        <v>2132.8349286063112</v>
      </c>
      <c r="G5450" s="181">
        <v>2171.8699618921323</v>
      </c>
      <c r="H5450" s="181">
        <v>2212.101138574882</v>
      </c>
      <c r="I5450" s="181">
        <v>2253.1592626867505</v>
      </c>
      <c r="J5450" s="182">
        <v>2294.7329815752446</v>
      </c>
      <c r="K5450" s="181">
        <v>2336.5242228569432</v>
      </c>
      <c r="L5450" s="181">
        <v>2378.3256053534269</v>
      </c>
      <c r="M5450" s="181">
        <v>2419.9088227691527</v>
      </c>
      <c r="N5450" s="181">
        <v>2461.0751539289354</v>
      </c>
      <c r="O5450" s="181">
        <v>2501.6436625461988</v>
      </c>
      <c r="P5450" s="181">
        <v>2541.5712256645156</v>
      </c>
      <c r="Q5450" s="181">
        <v>2580.8453609214007</v>
      </c>
      <c r="R5450" s="181">
        <v>2619.2995320472687</v>
      </c>
      <c r="S5450" s="181">
        <v>2656.7974920712418</v>
      </c>
      <c r="T5450" s="181">
        <v>2693.2173357831921</v>
      </c>
      <c r="U5450" s="181">
        <v>2728.5168256997244</v>
      </c>
      <c r="V5450" s="181">
        <v>2762.7043691349036</v>
      </c>
      <c r="W5450" s="181">
        <v>2795.7373291746617</v>
      </c>
      <c r="X5450" s="181">
        <v>2827.5494422637748</v>
      </c>
      <c r="Y5450" s="181">
        <v>2858.0872809098714</v>
      </c>
    </row>
    <row r="5451" spans="1:25" x14ac:dyDescent="0.25">
      <c r="A5451" s="178" t="s">
        <v>4581</v>
      </c>
      <c r="B5451" s="178" t="s">
        <v>256</v>
      </c>
      <c r="C5451" s="178" t="s">
        <v>703</v>
      </c>
      <c r="D5451" s="178" t="s">
        <v>4596</v>
      </c>
      <c r="E5451" s="181">
        <v>5429.2410432946208</v>
      </c>
      <c r="F5451" s="181">
        <v>5647.4288814990541</v>
      </c>
      <c r="G5451" s="181">
        <v>5878.179167825816</v>
      </c>
      <c r="H5451" s="181">
        <v>6119.6904380708511</v>
      </c>
      <c r="I5451" s="181">
        <v>6371.3555263210192</v>
      </c>
      <c r="J5451" s="182">
        <v>6632.6576464799982</v>
      </c>
      <c r="K5451" s="181">
        <v>6903.0526466488191</v>
      </c>
      <c r="L5451" s="181">
        <v>7182.2031282882035</v>
      </c>
      <c r="M5451" s="181">
        <v>7469.6602616255268</v>
      </c>
      <c r="N5451" s="181">
        <v>7765.0131733770968</v>
      </c>
      <c r="O5451" s="181">
        <v>8067.8579588089033</v>
      </c>
      <c r="P5451" s="181">
        <v>8378.1967428238695</v>
      </c>
      <c r="Q5451" s="181">
        <v>8696.1240671635351</v>
      </c>
      <c r="R5451" s="181">
        <v>9021.2015032801355</v>
      </c>
      <c r="S5451" s="181">
        <v>9353.0476139133898</v>
      </c>
      <c r="T5451" s="181">
        <v>9691.2895254188861</v>
      </c>
      <c r="U5451" s="181">
        <v>10035.806463770092</v>
      </c>
      <c r="V5451" s="181">
        <v>10386.650783110579</v>
      </c>
      <c r="W5451" s="181">
        <v>10743.677299370458</v>
      </c>
      <c r="X5451" s="181">
        <v>11106.629175234055</v>
      </c>
      <c r="Y5451" s="181">
        <v>11475.272988998866</v>
      </c>
    </row>
    <row r="5452" spans="1:25" x14ac:dyDescent="0.25">
      <c r="A5452" s="178" t="s">
        <v>4581</v>
      </c>
      <c r="B5452" s="178" t="s">
        <v>256</v>
      </c>
      <c r="C5452" s="178" t="s">
        <v>1319</v>
      </c>
      <c r="D5452" s="178" t="s">
        <v>4597</v>
      </c>
      <c r="E5452" s="181">
        <v>1114.1870935638419</v>
      </c>
      <c r="F5452" s="181">
        <v>1172.1476912933372</v>
      </c>
      <c r="G5452" s="181">
        <v>1233.9198517863631</v>
      </c>
      <c r="H5452" s="181">
        <v>1299.2303355589788</v>
      </c>
      <c r="I5452" s="181">
        <v>1368.0472707895628</v>
      </c>
      <c r="J5452" s="182">
        <v>1440.3545591229311</v>
      </c>
      <c r="K5452" s="181">
        <v>1516.1270006025456</v>
      </c>
      <c r="L5452" s="181">
        <v>1595.3818480576567</v>
      </c>
      <c r="M5452" s="181">
        <v>1678.1098179325734</v>
      </c>
      <c r="N5452" s="181">
        <v>1764.3075465601657</v>
      </c>
      <c r="O5452" s="181">
        <v>1853.970863148525</v>
      </c>
      <c r="P5452" s="181">
        <v>1947.1875393102935</v>
      </c>
      <c r="Q5452" s="181">
        <v>2044.068852210338</v>
      </c>
      <c r="R5452" s="181">
        <v>2144.6021793523855</v>
      </c>
      <c r="S5452" s="181">
        <v>2248.7856989231209</v>
      </c>
      <c r="T5452" s="181">
        <v>2356.6172908672042</v>
      </c>
      <c r="U5452" s="181">
        <v>2468.1544622902979</v>
      </c>
      <c r="V5452" s="181">
        <v>2583.4981446792817</v>
      </c>
      <c r="W5452" s="181">
        <v>2702.7018892026153</v>
      </c>
      <c r="X5452" s="181">
        <v>2825.79093827723</v>
      </c>
      <c r="Y5452" s="181">
        <v>2952.795348899715</v>
      </c>
    </row>
    <row r="5453" spans="1:25" x14ac:dyDescent="0.25">
      <c r="A5453" s="178" t="s">
        <v>4581</v>
      </c>
      <c r="B5453" s="178" t="s">
        <v>256</v>
      </c>
      <c r="C5453" s="178" t="s">
        <v>1127</v>
      </c>
      <c r="D5453" s="178" t="s">
        <v>4125</v>
      </c>
      <c r="E5453" s="181">
        <v>4088.7506242310792</v>
      </c>
      <c r="F5453" s="181">
        <v>4179.6173913798129</v>
      </c>
      <c r="G5453" s="181">
        <v>4275.2629739231033</v>
      </c>
      <c r="H5453" s="181">
        <v>4374.0498229736313</v>
      </c>
      <c r="I5453" s="181">
        <v>4475.2816062705506</v>
      </c>
      <c r="J5453" s="182">
        <v>4578.364517275495</v>
      </c>
      <c r="K5453" s="181">
        <v>4682.7204148432165</v>
      </c>
      <c r="L5453" s="181">
        <v>4787.9431382847824</v>
      </c>
      <c r="M5453" s="181">
        <v>4893.5767828057133</v>
      </c>
      <c r="N5453" s="181">
        <v>4999.2172657406027</v>
      </c>
      <c r="O5453" s="181">
        <v>5104.4895074771612</v>
      </c>
      <c r="P5453" s="181">
        <v>5209.2941804655838</v>
      </c>
      <c r="Q5453" s="181">
        <v>5313.5933352947659</v>
      </c>
      <c r="R5453" s="181">
        <v>5417.029830438918</v>
      </c>
      <c r="S5453" s="181">
        <v>5519.3031178311303</v>
      </c>
      <c r="T5453" s="181">
        <v>5620.137308802925</v>
      </c>
      <c r="U5453" s="181">
        <v>5719.41872265651</v>
      </c>
      <c r="V5453" s="181">
        <v>5817.1384799891594</v>
      </c>
      <c r="W5453" s="181">
        <v>5913.1798025786011</v>
      </c>
      <c r="X5453" s="181">
        <v>6007.3738371473974</v>
      </c>
      <c r="Y5453" s="181">
        <v>6099.5763225710944</v>
      </c>
    </row>
    <row r="5454" spans="1:25" x14ac:dyDescent="0.25">
      <c r="A5454" s="178" t="s">
        <v>4581</v>
      </c>
      <c r="B5454" s="178" t="s">
        <v>256</v>
      </c>
      <c r="C5454" s="178" t="s">
        <v>303</v>
      </c>
      <c r="D5454" s="178" t="s">
        <v>4598</v>
      </c>
      <c r="E5454" s="181">
        <v>2076.4859191121186</v>
      </c>
      <c r="F5454" s="181">
        <v>2126.588206491173</v>
      </c>
      <c r="G5454" s="181">
        <v>2179.3059946882013</v>
      </c>
      <c r="H5454" s="181">
        <v>2233.8171039047493</v>
      </c>
      <c r="I5454" s="181">
        <v>2289.7747457993464</v>
      </c>
      <c r="J5454" s="182">
        <v>2346.8820661657037</v>
      </c>
      <c r="K5454" s="181">
        <v>2404.8480145129583</v>
      </c>
      <c r="L5454" s="181">
        <v>2463.467834957291</v>
      </c>
      <c r="M5454" s="181">
        <v>2522.5095872452562</v>
      </c>
      <c r="N5454" s="181">
        <v>2581.7663529089245</v>
      </c>
      <c r="O5454" s="181">
        <v>2641.044669976267</v>
      </c>
      <c r="P5454" s="181">
        <v>2700.292570504027</v>
      </c>
      <c r="Q5454" s="181">
        <v>2759.4895755482153</v>
      </c>
      <c r="R5454" s="181">
        <v>2818.4489818676111</v>
      </c>
      <c r="S5454" s="181">
        <v>2877.0121972939564</v>
      </c>
      <c r="T5454" s="181">
        <v>2935.0323320335592</v>
      </c>
      <c r="U5454" s="181">
        <v>2992.4462797144402</v>
      </c>
      <c r="V5454" s="181">
        <v>3049.2454114564775</v>
      </c>
      <c r="W5454" s="181">
        <v>3105.3643840358764</v>
      </c>
      <c r="X5454" s="181">
        <v>3160.7099827631228</v>
      </c>
      <c r="Y5454" s="181">
        <v>3215.2012767575984</v>
      </c>
    </row>
    <row r="5455" spans="1:25" x14ac:dyDescent="0.25">
      <c r="A5455" s="178" t="s">
        <v>4581</v>
      </c>
      <c r="B5455" s="178" t="s">
        <v>256</v>
      </c>
      <c r="C5455" s="178" t="s">
        <v>1573</v>
      </c>
      <c r="D5455" s="178" t="s">
        <v>1912</v>
      </c>
      <c r="E5455" s="181">
        <v>2967.4278402235527</v>
      </c>
      <c r="F5455" s="181">
        <v>2985.0168637270558</v>
      </c>
      <c r="G5455" s="181">
        <v>3004.6494666716826</v>
      </c>
      <c r="H5455" s="181">
        <v>3025.069959588468</v>
      </c>
      <c r="I5455" s="181">
        <v>3045.739695876247</v>
      </c>
      <c r="J5455" s="182">
        <v>3066.2213283419828</v>
      </c>
      <c r="K5455" s="181">
        <v>3086.1148175563098</v>
      </c>
      <c r="L5455" s="181">
        <v>3105.1569258313525</v>
      </c>
      <c r="M5455" s="181">
        <v>3123.0698231793649</v>
      </c>
      <c r="N5455" s="181">
        <v>3139.6267195455835</v>
      </c>
      <c r="O5455" s="181">
        <v>3154.6344249766653</v>
      </c>
      <c r="P5455" s="181">
        <v>3168.0813469010532</v>
      </c>
      <c r="Q5455" s="181">
        <v>3179.9952568737567</v>
      </c>
      <c r="R5455" s="181">
        <v>3190.2161097757676</v>
      </c>
      <c r="S5455" s="181">
        <v>3198.6287800665114</v>
      </c>
      <c r="T5455" s="181">
        <v>3205.1417306570174</v>
      </c>
      <c r="U5455" s="181">
        <v>3209.7626796101513</v>
      </c>
      <c r="V5455" s="181">
        <v>3212.5592845828005</v>
      </c>
      <c r="W5455" s="181">
        <v>3213.5388237651937</v>
      </c>
      <c r="X5455" s="181">
        <v>3212.682762007832</v>
      </c>
      <c r="Y5455" s="181">
        <v>3209.9892062352847</v>
      </c>
    </row>
    <row r="5456" spans="1:25" x14ac:dyDescent="0.25">
      <c r="A5456" s="178" t="s">
        <v>4581</v>
      </c>
      <c r="B5456" s="178" t="s">
        <v>256</v>
      </c>
      <c r="C5456" s="178" t="s">
        <v>1442</v>
      </c>
      <c r="D5456" s="178" t="s">
        <v>933</v>
      </c>
      <c r="E5456" s="181">
        <v>2924.6136975614472</v>
      </c>
      <c r="F5456" s="181">
        <v>2943.3115531395647</v>
      </c>
      <c r="G5456" s="181">
        <v>2964.0420624599838</v>
      </c>
      <c r="H5456" s="181">
        <v>2985.5687454028521</v>
      </c>
      <c r="I5456" s="181">
        <v>3007.360835993034</v>
      </c>
      <c r="J5456" s="182">
        <v>3028.9866531885709</v>
      </c>
      <c r="K5456" s="181">
        <v>3050.0505876429829</v>
      </c>
      <c r="L5456" s="181">
        <v>3070.2915630055259</v>
      </c>
      <c r="M5456" s="181">
        <v>3089.433584834499</v>
      </c>
      <c r="N5456" s="181">
        <v>3107.2506620376053</v>
      </c>
      <c r="O5456" s="181">
        <v>3123.5496552771606</v>
      </c>
      <c r="P5456" s="181">
        <v>3138.3169603663378</v>
      </c>
      <c r="Q5456" s="181">
        <v>3151.5779622334226</v>
      </c>
      <c r="R5456" s="181">
        <v>3163.1718703078341</v>
      </c>
      <c r="S5456" s="181">
        <v>3172.9821574864386</v>
      </c>
      <c r="T5456" s="181">
        <v>3180.915493089019</v>
      </c>
      <c r="U5456" s="181">
        <v>3186.976926376045</v>
      </c>
      <c r="V5456" s="181">
        <v>3191.2310600364226</v>
      </c>
      <c r="W5456" s="181">
        <v>3193.6826124716617</v>
      </c>
      <c r="X5456" s="181">
        <v>3194.3106474303277</v>
      </c>
      <c r="Y5456" s="181">
        <v>3193.1107467632482</v>
      </c>
    </row>
    <row r="5457" spans="1:25" x14ac:dyDescent="0.25">
      <c r="A5457" s="178" t="s">
        <v>4581</v>
      </c>
      <c r="B5457" s="178" t="s">
        <v>256</v>
      </c>
      <c r="C5457" s="178" t="s">
        <v>4599</v>
      </c>
      <c r="D5457" s="178" t="s">
        <v>4600</v>
      </c>
      <c r="E5457" s="181">
        <v>2278.3240202334732</v>
      </c>
      <c r="F5457" s="181">
        <v>2314.6952099756286</v>
      </c>
      <c r="G5457" s="181">
        <v>2353.1658586928156</v>
      </c>
      <c r="H5457" s="181">
        <v>2392.7969726240026</v>
      </c>
      <c r="I5457" s="181">
        <v>2433.1837826238361</v>
      </c>
      <c r="J5457" s="182">
        <v>2473.9865355764391</v>
      </c>
      <c r="K5457" s="181">
        <v>2514.882003747322</v>
      </c>
      <c r="L5457" s="181">
        <v>2555.6465400198299</v>
      </c>
      <c r="M5457" s="181">
        <v>2596.0355243605345</v>
      </c>
      <c r="N5457" s="181">
        <v>2635.8376401030214</v>
      </c>
      <c r="O5457" s="181">
        <v>2674.8619883137753</v>
      </c>
      <c r="P5457" s="181">
        <v>2713.0660524373106</v>
      </c>
      <c r="Q5457" s="181">
        <v>2750.4402628588259</v>
      </c>
      <c r="R5457" s="181">
        <v>2786.8112197890728</v>
      </c>
      <c r="S5457" s="181">
        <v>2822.0388549824806</v>
      </c>
      <c r="T5457" s="181">
        <v>2855.9992498304641</v>
      </c>
      <c r="U5457" s="181">
        <v>2888.6536658180598</v>
      </c>
      <c r="V5457" s="181">
        <v>2920.017169020196</v>
      </c>
      <c r="W5457" s="181">
        <v>2950.0508850568553</v>
      </c>
      <c r="X5457" s="181">
        <v>2978.6913273122</v>
      </c>
      <c r="Y5457" s="181">
        <v>3005.8889496102374</v>
      </c>
    </row>
    <row r="5458" spans="1:25" x14ac:dyDescent="0.25">
      <c r="A5458" s="178" t="s">
        <v>4581</v>
      </c>
      <c r="B5458" s="178" t="s">
        <v>256</v>
      </c>
      <c r="C5458" s="178" t="s">
        <v>268</v>
      </c>
      <c r="D5458" s="178" t="s">
        <v>4601</v>
      </c>
      <c r="E5458" s="181">
        <v>1318.0639633833921</v>
      </c>
      <c r="F5458" s="181">
        <v>1364.3646927414093</v>
      </c>
      <c r="G5458" s="181">
        <v>1413.2040056499138</v>
      </c>
      <c r="H5458" s="181">
        <v>1464.1104263543309</v>
      </c>
      <c r="I5458" s="181">
        <v>1516.9056111457242</v>
      </c>
      <c r="J5458" s="182">
        <v>1571.4357827765373</v>
      </c>
      <c r="K5458" s="181">
        <v>1627.5434115873302</v>
      </c>
      <c r="L5458" s="181">
        <v>1685.1222709730791</v>
      </c>
      <c r="M5458" s="181">
        <v>1744.0419339272562</v>
      </c>
      <c r="N5458" s="181">
        <v>1804.1830946810749</v>
      </c>
      <c r="O5458" s="181">
        <v>1865.4301622730959</v>
      </c>
      <c r="P5458" s="181">
        <v>1927.7630178165493</v>
      </c>
      <c r="Q5458" s="181">
        <v>1991.1829092306311</v>
      </c>
      <c r="R5458" s="181">
        <v>2055.5694342858014</v>
      </c>
      <c r="S5458" s="181">
        <v>2120.8172722050285</v>
      </c>
      <c r="T5458" s="181">
        <v>2186.8249162918592</v>
      </c>
      <c r="U5458" s="181">
        <v>2253.5492910184425</v>
      </c>
      <c r="V5458" s="181">
        <v>2320.9867069025117</v>
      </c>
      <c r="W5458" s="181">
        <v>2389.0894860199569</v>
      </c>
      <c r="X5458" s="181">
        <v>2457.7860371960192</v>
      </c>
      <c r="Y5458" s="181">
        <v>2527.0111918700113</v>
      </c>
    </row>
    <row r="5459" spans="1:25" x14ac:dyDescent="0.25">
      <c r="A5459" s="178" t="s">
        <v>4581</v>
      </c>
      <c r="B5459" s="178" t="s">
        <v>256</v>
      </c>
      <c r="C5459" s="178" t="s">
        <v>240</v>
      </c>
      <c r="D5459" s="178" t="s">
        <v>241</v>
      </c>
      <c r="E5459" s="181">
        <v>33370.566052063972</v>
      </c>
      <c r="F5459" s="181">
        <v>34355.087752426371</v>
      </c>
      <c r="G5459" s="181">
        <v>35398.201388600712</v>
      </c>
      <c r="H5459" s="181">
        <v>36487.790413020819</v>
      </c>
      <c r="I5459" s="181">
        <v>37619.300664019029</v>
      </c>
      <c r="J5459" s="182">
        <v>38788.914228350222</v>
      </c>
      <c r="K5459" s="181">
        <v>39992.829307859778</v>
      </c>
      <c r="L5459" s="181">
        <v>41228.600253583325</v>
      </c>
      <c r="M5459" s="181">
        <v>42493.263140680188</v>
      </c>
      <c r="N5459" s="181">
        <v>43784.198667754827</v>
      </c>
      <c r="O5459" s="181">
        <v>45098.941105761405</v>
      </c>
      <c r="P5459" s="181">
        <v>46437.38089742107</v>
      </c>
      <c r="Q5459" s="181">
        <v>47799.940424576744</v>
      </c>
      <c r="R5459" s="181">
        <v>49184.142351607967</v>
      </c>
      <c r="S5459" s="181">
        <v>50587.91595140678</v>
      </c>
      <c r="T5459" s="181">
        <v>52009.318438198286</v>
      </c>
      <c r="U5459" s="181">
        <v>53447.824495186615</v>
      </c>
      <c r="V5459" s="181">
        <v>54903.853458303623</v>
      </c>
      <c r="W5459" s="181">
        <v>56376.788749125117</v>
      </c>
      <c r="X5459" s="181">
        <v>57865.462232940765</v>
      </c>
      <c r="Y5459" s="181">
        <v>59368.871084279614</v>
      </c>
    </row>
    <row r="5460" spans="1:25" x14ac:dyDescent="0.25">
      <c r="A5460" s="178" t="s">
        <v>4581</v>
      </c>
      <c r="B5460" s="178" t="s">
        <v>260</v>
      </c>
      <c r="C5460" s="178" t="s">
        <v>218</v>
      </c>
      <c r="D5460" s="178" t="s">
        <v>4602</v>
      </c>
      <c r="E5460" s="181">
        <v>640395.89891743753</v>
      </c>
      <c r="F5460" s="181">
        <v>660593.93200475525</v>
      </c>
      <c r="G5460" s="181">
        <v>681160.6618982862</v>
      </c>
      <c r="H5460" s="181">
        <v>701929.92653177807</v>
      </c>
      <c r="I5460" s="181">
        <v>722844.02545815089</v>
      </c>
      <c r="J5460" s="182">
        <v>743837.42914395791</v>
      </c>
      <c r="K5460" s="181">
        <v>764845.08316862246</v>
      </c>
      <c r="L5460" s="181">
        <v>785825.76493404363</v>
      </c>
      <c r="M5460" s="181">
        <v>806730.91420061246</v>
      </c>
      <c r="N5460" s="181">
        <v>827518.72527001554</v>
      </c>
      <c r="O5460" s="181">
        <v>848149.48145617021</v>
      </c>
      <c r="P5460" s="181">
        <v>868634.37330847967</v>
      </c>
      <c r="Q5460" s="181">
        <v>888998.25342832296</v>
      </c>
      <c r="R5460" s="181">
        <v>909212.39660792879</v>
      </c>
      <c r="S5460" s="181">
        <v>929259.5770500754</v>
      </c>
      <c r="T5460" s="181">
        <v>949124.47609686351</v>
      </c>
      <c r="U5460" s="181">
        <v>968813.00578179292</v>
      </c>
      <c r="V5460" s="181">
        <v>988347.36630923417</v>
      </c>
      <c r="W5460" s="181">
        <v>1007730.1894821322</v>
      </c>
      <c r="X5460" s="181">
        <v>1026953.0561882876</v>
      </c>
      <c r="Y5460" s="181">
        <v>1046007.6101238212</v>
      </c>
    </row>
    <row r="5461" spans="1:25" x14ac:dyDescent="0.25">
      <c r="A5461" s="178" t="s">
        <v>4581</v>
      </c>
      <c r="B5461" s="178" t="s">
        <v>260</v>
      </c>
      <c r="C5461" s="178" t="s">
        <v>560</v>
      </c>
      <c r="D5461" s="178" t="s">
        <v>524</v>
      </c>
      <c r="E5461" s="181">
        <v>15186.706626818492</v>
      </c>
      <c r="F5461" s="181">
        <v>15351.517238247903</v>
      </c>
      <c r="G5461" s="181">
        <v>15512.005372218295</v>
      </c>
      <c r="H5461" s="181">
        <v>15664.401623455462</v>
      </c>
      <c r="I5461" s="181">
        <v>15807.613534222734</v>
      </c>
      <c r="J5461" s="182">
        <v>15940.480372390848</v>
      </c>
      <c r="K5461" s="181">
        <v>16061.959235207369</v>
      </c>
      <c r="L5461" s="181">
        <v>16171.599130111823</v>
      </c>
      <c r="M5461" s="181">
        <v>16268.857907251455</v>
      </c>
      <c r="N5461" s="181">
        <v>16353.392463233375</v>
      </c>
      <c r="O5461" s="181">
        <v>16424.951416285036</v>
      </c>
      <c r="P5461" s="181">
        <v>16484.294582508839</v>
      </c>
      <c r="Q5461" s="181">
        <v>16532.400847768873</v>
      </c>
      <c r="R5461" s="181">
        <v>16569.218710429544</v>
      </c>
      <c r="S5461" s="181">
        <v>16594.928704966569</v>
      </c>
      <c r="T5461" s="181">
        <v>16609.753281197991</v>
      </c>
      <c r="U5461" s="181">
        <v>16614.284075032996</v>
      </c>
      <c r="V5461" s="181">
        <v>16609.361746066974</v>
      </c>
      <c r="W5461" s="181">
        <v>16595.458938862928</v>
      </c>
      <c r="X5461" s="181">
        <v>16572.852023354215</v>
      </c>
      <c r="Y5461" s="181">
        <v>16541.815335414074</v>
      </c>
    </row>
    <row r="5462" spans="1:25" x14ac:dyDescent="0.25">
      <c r="A5462" s="178" t="s">
        <v>4581</v>
      </c>
      <c r="B5462" s="178" t="s">
        <v>260</v>
      </c>
      <c r="C5462" s="178" t="s">
        <v>475</v>
      </c>
      <c r="D5462" s="178" t="s">
        <v>4603</v>
      </c>
      <c r="E5462" s="181">
        <v>6642.4004756359818</v>
      </c>
      <c r="F5462" s="181">
        <v>6878.5782729618377</v>
      </c>
      <c r="G5462" s="181">
        <v>7120.3485241288754</v>
      </c>
      <c r="H5462" s="181">
        <v>7366.0225039505722</v>
      </c>
      <c r="I5462" s="181">
        <v>7615.0273564341687</v>
      </c>
      <c r="J5462" s="182">
        <v>7866.6982055690578</v>
      </c>
      <c r="K5462" s="181">
        <v>8120.3646185819662</v>
      </c>
      <c r="L5462" s="181">
        <v>8375.5995440311981</v>
      </c>
      <c r="M5462" s="181">
        <v>8631.8906443685264</v>
      </c>
      <c r="N5462" s="181">
        <v>8888.7900724556093</v>
      </c>
      <c r="O5462" s="181">
        <v>9145.8654954120266</v>
      </c>
      <c r="P5462" s="181">
        <v>9403.2289368361871</v>
      </c>
      <c r="Q5462" s="181">
        <v>9661.1426792286547</v>
      </c>
      <c r="R5462" s="181">
        <v>9919.2886011860137</v>
      </c>
      <c r="S5462" s="181">
        <v>10177.469579891953</v>
      </c>
      <c r="T5462" s="181">
        <v>10435.506429005038</v>
      </c>
      <c r="U5462" s="181">
        <v>10693.451564812509</v>
      </c>
      <c r="V5462" s="181">
        <v>10951.538775330011</v>
      </c>
      <c r="W5462" s="181">
        <v>11209.787881430657</v>
      </c>
      <c r="X5462" s="181">
        <v>11468.095651479041</v>
      </c>
      <c r="Y5462" s="181">
        <v>11726.357994023607</v>
      </c>
    </row>
    <row r="5463" spans="1:25" x14ac:dyDescent="0.25">
      <c r="A5463" s="178" t="s">
        <v>4581</v>
      </c>
      <c r="B5463" s="178" t="s">
        <v>260</v>
      </c>
      <c r="C5463" s="178" t="s">
        <v>797</v>
      </c>
      <c r="D5463" s="178" t="s">
        <v>4604</v>
      </c>
      <c r="E5463" s="181">
        <v>9364.7960058529061</v>
      </c>
      <c r="F5463" s="181">
        <v>9829.4069465382345</v>
      </c>
      <c r="G5463" s="181">
        <v>10313.005524963704</v>
      </c>
      <c r="H5463" s="181">
        <v>10813.652429116977</v>
      </c>
      <c r="I5463" s="181">
        <v>11330.946773227275</v>
      </c>
      <c r="J5463" s="182">
        <v>11864.31278106814</v>
      </c>
      <c r="K5463" s="181">
        <v>12413.121175035802</v>
      </c>
      <c r="L5463" s="181">
        <v>12977.072644306252</v>
      </c>
      <c r="M5463" s="181">
        <v>13555.705571493838</v>
      </c>
      <c r="N5463" s="181">
        <v>14148.624274413009</v>
      </c>
      <c r="O5463" s="181">
        <v>14755.425607206183</v>
      </c>
      <c r="P5463" s="181">
        <v>15376.564245534719</v>
      </c>
      <c r="Q5463" s="181">
        <v>16012.75872094377</v>
      </c>
      <c r="R5463" s="181">
        <v>16663.781275961104</v>
      </c>
      <c r="S5463" s="181">
        <v>17329.586884963825</v>
      </c>
      <c r="T5463" s="181">
        <v>18010.148483490164</v>
      </c>
      <c r="U5463" s="181">
        <v>18705.832301899787</v>
      </c>
      <c r="V5463" s="181">
        <v>19417.335813746351</v>
      </c>
      <c r="W5463" s="181">
        <v>20144.99934623119</v>
      </c>
      <c r="X5463" s="181">
        <v>20888.946426166971</v>
      </c>
      <c r="Y5463" s="181">
        <v>21649.294317897584</v>
      </c>
    </row>
    <row r="5464" spans="1:25" x14ac:dyDescent="0.25">
      <c r="A5464" s="178" t="s">
        <v>4581</v>
      </c>
      <c r="B5464" s="178" t="s">
        <v>260</v>
      </c>
      <c r="C5464" s="178" t="s">
        <v>240</v>
      </c>
      <c r="D5464" s="178" t="s">
        <v>241</v>
      </c>
      <c r="E5464" s="181">
        <v>2308.5832556875089</v>
      </c>
      <c r="F5464" s="181">
        <v>2417.2558895425113</v>
      </c>
      <c r="G5464" s="181">
        <v>2530.0473751149743</v>
      </c>
      <c r="H5464" s="181">
        <v>2646.4512665124698</v>
      </c>
      <c r="I5464" s="181">
        <v>2766.3414596492757</v>
      </c>
      <c r="J5464" s="182">
        <v>2889.5503428683592</v>
      </c>
      <c r="K5464" s="181">
        <v>3015.8987986192496</v>
      </c>
      <c r="L5464" s="181">
        <v>3145.2892941744949</v>
      </c>
      <c r="M5464" s="181">
        <v>3277.5858797589226</v>
      </c>
      <c r="N5464" s="181">
        <v>3412.6697107405012</v>
      </c>
      <c r="O5464" s="181">
        <v>3550.4211871414659</v>
      </c>
      <c r="P5464" s="181">
        <v>3690.9276688189138</v>
      </c>
      <c r="Q5464" s="181">
        <v>3834.3387505085757</v>
      </c>
      <c r="R5464" s="181">
        <v>3980.5764290231723</v>
      </c>
      <c r="S5464" s="181">
        <v>4129.6068905619923</v>
      </c>
      <c r="T5464" s="181">
        <v>4281.4008107834497</v>
      </c>
      <c r="U5464" s="181">
        <v>4436.0223111118321</v>
      </c>
      <c r="V5464" s="181">
        <v>4593.6131499970325</v>
      </c>
      <c r="W5464" s="181">
        <v>4754.2293193993255</v>
      </c>
      <c r="X5464" s="181">
        <v>4917.8751150744056</v>
      </c>
      <c r="Y5464" s="181">
        <v>5084.5532050960892</v>
      </c>
    </row>
    <row r="5465" spans="1:25" x14ac:dyDescent="0.25">
      <c r="A5465" s="178" t="s">
        <v>4581</v>
      </c>
      <c r="B5465" s="178" t="s">
        <v>274</v>
      </c>
      <c r="C5465" s="178" t="s">
        <v>541</v>
      </c>
      <c r="D5465" s="178" t="s">
        <v>4605</v>
      </c>
      <c r="E5465" s="181">
        <v>2207.7816482877115</v>
      </c>
      <c r="F5465" s="181">
        <v>2231.1048127977056</v>
      </c>
      <c r="G5465" s="181">
        <v>2257.9345484261548</v>
      </c>
      <c r="H5465" s="181">
        <v>2287.1687270623015</v>
      </c>
      <c r="I5465" s="181">
        <v>2318.3483902112407</v>
      </c>
      <c r="J5465" s="182">
        <v>2351.1045080208878</v>
      </c>
      <c r="K5465" s="181">
        <v>2385.2428889444745</v>
      </c>
      <c r="L5465" s="181">
        <v>2420.4768866838094</v>
      </c>
      <c r="M5465" s="181">
        <v>2456.4866452005435</v>
      </c>
      <c r="N5465" s="181">
        <v>2493.0059854885353</v>
      </c>
      <c r="O5465" s="181">
        <v>2529.7745118436937</v>
      </c>
      <c r="P5465" s="181">
        <v>2566.6610175462747</v>
      </c>
      <c r="Q5465" s="181">
        <v>2603.5577808277922</v>
      </c>
      <c r="R5465" s="181">
        <v>2640.1794239147653</v>
      </c>
      <c r="S5465" s="181">
        <v>2676.2688596045919</v>
      </c>
      <c r="T5465" s="181">
        <v>2711.5761706682811</v>
      </c>
      <c r="U5465" s="181">
        <v>2745.8041804135814</v>
      </c>
      <c r="V5465" s="181">
        <v>2778.7269844335601</v>
      </c>
      <c r="W5465" s="181">
        <v>2810.2121944271526</v>
      </c>
      <c r="X5465" s="181">
        <v>2840.1057369540636</v>
      </c>
      <c r="Y5465" s="181">
        <v>2868.2832517132542</v>
      </c>
    </row>
    <row r="5466" spans="1:25" x14ac:dyDescent="0.25">
      <c r="A5466" s="178" t="s">
        <v>4581</v>
      </c>
      <c r="B5466" s="178" t="s">
        <v>274</v>
      </c>
      <c r="C5466" s="178" t="s">
        <v>610</v>
      </c>
      <c r="D5466" s="178" t="s">
        <v>4606</v>
      </c>
      <c r="E5466" s="181">
        <v>2924.0116892412234</v>
      </c>
      <c r="F5466" s="181">
        <v>2954.3895359023518</v>
      </c>
      <c r="G5466" s="181">
        <v>2989.3993109107587</v>
      </c>
      <c r="H5466" s="181">
        <v>3027.5796923288185</v>
      </c>
      <c r="I5466" s="181">
        <v>3068.3216009826501</v>
      </c>
      <c r="J5466" s="182">
        <v>3111.135378427678</v>
      </c>
      <c r="K5466" s="181">
        <v>3155.7630223152182</v>
      </c>
      <c r="L5466" s="181">
        <v>3201.8244087925782</v>
      </c>
      <c r="M5466" s="181">
        <v>3248.895754465394</v>
      </c>
      <c r="N5466" s="181">
        <v>3296.6245489651101</v>
      </c>
      <c r="O5466" s="181">
        <v>3344.6661721017731</v>
      </c>
      <c r="P5466" s="181">
        <v>3392.8470160438337</v>
      </c>
      <c r="Q5466" s="181">
        <v>3441.0246323180627</v>
      </c>
      <c r="R5466" s="181">
        <v>3488.8219104600071</v>
      </c>
      <c r="S5466" s="181">
        <v>3535.8993788218272</v>
      </c>
      <c r="T5466" s="181">
        <v>3581.9272722967817</v>
      </c>
      <c r="U5466" s="181">
        <v>3626.5136364825321</v>
      </c>
      <c r="V5466" s="181">
        <v>3669.360905007411</v>
      </c>
      <c r="W5466" s="181">
        <v>3710.2951862291852</v>
      </c>
      <c r="X5466" s="181">
        <v>3749.1140835345104</v>
      </c>
      <c r="Y5466" s="181">
        <v>3785.6545572066343</v>
      </c>
    </row>
    <row r="5467" spans="1:25" x14ac:dyDescent="0.25">
      <c r="A5467" s="178" t="s">
        <v>4581</v>
      </c>
      <c r="B5467" s="178" t="s">
        <v>274</v>
      </c>
      <c r="C5467" s="178" t="s">
        <v>1236</v>
      </c>
      <c r="D5467" s="178" t="s">
        <v>4607</v>
      </c>
      <c r="E5467" s="181">
        <v>1425.3283460796069</v>
      </c>
      <c r="F5467" s="181">
        <v>1487.0091092177288</v>
      </c>
      <c r="G5467" s="181">
        <v>1553.6023067161802</v>
      </c>
      <c r="H5467" s="181">
        <v>1624.6565492505836</v>
      </c>
      <c r="I5467" s="181">
        <v>1700.1095791540433</v>
      </c>
      <c r="J5467" s="182">
        <v>1779.9385171428098</v>
      </c>
      <c r="K5467" s="181">
        <v>1864.2344508491003</v>
      </c>
      <c r="L5467" s="181">
        <v>1953.0066060250469</v>
      </c>
      <c r="M5467" s="181">
        <v>2046.2186212316219</v>
      </c>
      <c r="N5467" s="181">
        <v>2143.8569285106878</v>
      </c>
      <c r="O5467" s="181">
        <v>2245.8934226799588</v>
      </c>
      <c r="P5467" s="181">
        <v>2352.3974392912328</v>
      </c>
      <c r="Q5467" s="181">
        <v>2463.4528623872061</v>
      </c>
      <c r="R5467" s="181">
        <v>2578.9643037150981</v>
      </c>
      <c r="S5467" s="181">
        <v>2698.8359241486023</v>
      </c>
      <c r="T5467" s="181">
        <v>2822.9514108187209</v>
      </c>
      <c r="U5467" s="181">
        <v>2951.1141537002868</v>
      </c>
      <c r="V5467" s="181">
        <v>3083.1679191364897</v>
      </c>
      <c r="W5467" s="181">
        <v>3219.03179718309</v>
      </c>
      <c r="X5467" s="181">
        <v>3358.5785847402149</v>
      </c>
      <c r="Y5467" s="181">
        <v>3501.6916061239926</v>
      </c>
    </row>
    <row r="5468" spans="1:25" x14ac:dyDescent="0.25">
      <c r="A5468" s="178" t="s">
        <v>4581</v>
      </c>
      <c r="B5468" s="178" t="s">
        <v>274</v>
      </c>
      <c r="C5468" s="178" t="s">
        <v>1178</v>
      </c>
      <c r="D5468" s="178" t="s">
        <v>984</v>
      </c>
      <c r="E5468" s="181">
        <v>11971.127996022431</v>
      </c>
      <c r="F5468" s="181">
        <v>12263.569959655953</v>
      </c>
      <c r="G5468" s="181">
        <v>12581.321872637393</v>
      </c>
      <c r="H5468" s="181">
        <v>12919.065891494705</v>
      </c>
      <c r="I5468" s="181">
        <v>13274.84912774333</v>
      </c>
      <c r="J5468" s="182">
        <v>13647.113783120627</v>
      </c>
      <c r="K5468" s="181">
        <v>14035.228019453712</v>
      </c>
      <c r="L5468" s="181">
        <v>14437.958441174702</v>
      </c>
      <c r="M5468" s="181">
        <v>14853.788627389105</v>
      </c>
      <c r="N5468" s="181">
        <v>15281.434979776655</v>
      </c>
      <c r="O5468" s="181">
        <v>15719.568260835717</v>
      </c>
      <c r="P5468" s="181">
        <v>16167.590494698348</v>
      </c>
      <c r="Q5468" s="181">
        <v>16625.012899153207</v>
      </c>
      <c r="R5468" s="181">
        <v>17090.162697352414</v>
      </c>
      <c r="S5468" s="181">
        <v>17561.454405821725</v>
      </c>
      <c r="T5468" s="181">
        <v>18037.258649491494</v>
      </c>
      <c r="U5468" s="181">
        <v>18515.535232450875</v>
      </c>
      <c r="V5468" s="181">
        <v>18994.618357799231</v>
      </c>
      <c r="W5468" s="181">
        <v>19473.400331861521</v>
      </c>
      <c r="X5468" s="181">
        <v>19950.56373268013</v>
      </c>
      <c r="Y5468" s="181">
        <v>20424.935057847062</v>
      </c>
    </row>
    <row r="5469" spans="1:25" x14ac:dyDescent="0.25">
      <c r="A5469" s="178" t="s">
        <v>4581</v>
      </c>
      <c r="B5469" s="178" t="s">
        <v>274</v>
      </c>
      <c r="C5469" s="178" t="s">
        <v>307</v>
      </c>
      <c r="D5469" s="178" t="s">
        <v>4608</v>
      </c>
      <c r="E5469" s="181">
        <v>1382.5379311151009</v>
      </c>
      <c r="F5469" s="181">
        <v>1424.1731433813152</v>
      </c>
      <c r="G5469" s="181">
        <v>1469.1835252993094</v>
      </c>
      <c r="H5469" s="181">
        <v>1516.9972292000541</v>
      </c>
      <c r="I5469" s="181">
        <v>1567.4264311687261</v>
      </c>
      <c r="J5469" s="182">
        <v>1620.3255576158472</v>
      </c>
      <c r="K5469" s="181">
        <v>1675.6559004644294</v>
      </c>
      <c r="L5469" s="181">
        <v>1733.3052505791286</v>
      </c>
      <c r="M5469" s="181">
        <v>1793.1243264904003</v>
      </c>
      <c r="N5469" s="181">
        <v>1854.9884019571593</v>
      </c>
      <c r="O5469" s="181">
        <v>1918.7640475055475</v>
      </c>
      <c r="P5469" s="181">
        <v>1984.4042872917012</v>
      </c>
      <c r="Q5469" s="181">
        <v>2051.8742665497007</v>
      </c>
      <c r="R5469" s="181">
        <v>2120.9911130610658</v>
      </c>
      <c r="S5469" s="181">
        <v>2191.5784930694685</v>
      </c>
      <c r="T5469" s="181">
        <v>2263.4503898346297</v>
      </c>
      <c r="U5469" s="181">
        <v>2336.3645911302115</v>
      </c>
      <c r="V5469" s="181">
        <v>2410.1208213297855</v>
      </c>
      <c r="W5469" s="181">
        <v>2484.5854203303275</v>
      </c>
      <c r="X5469" s="181">
        <v>2559.5947450888575</v>
      </c>
      <c r="Y5469" s="181">
        <v>2635.0000035466801</v>
      </c>
    </row>
    <row r="5470" spans="1:25" x14ac:dyDescent="0.25">
      <c r="A5470" s="178" t="s">
        <v>4581</v>
      </c>
      <c r="B5470" s="178" t="s">
        <v>274</v>
      </c>
      <c r="C5470" s="178" t="s">
        <v>240</v>
      </c>
      <c r="D5470" s="178" t="s">
        <v>241</v>
      </c>
      <c r="E5470" s="181">
        <v>16949.079603559931</v>
      </c>
      <c r="F5470" s="181">
        <v>17266.629200701107</v>
      </c>
      <c r="G5470" s="181">
        <v>17617.022471503693</v>
      </c>
      <c r="H5470" s="181">
        <v>17992.35816125205</v>
      </c>
      <c r="I5470" s="181">
        <v>18389.573279450371</v>
      </c>
      <c r="J5470" s="182">
        <v>18806.219675493445</v>
      </c>
      <c r="K5470" s="181">
        <v>19241.174302368087</v>
      </c>
      <c r="L5470" s="181">
        <v>19692.520744682224</v>
      </c>
      <c r="M5470" s="181">
        <v>20158.00076128852</v>
      </c>
      <c r="N5470" s="181">
        <v>20635.718349953422</v>
      </c>
      <c r="O5470" s="181">
        <v>21123.755612053596</v>
      </c>
      <c r="P5470" s="181">
        <v>21621.211337088658</v>
      </c>
      <c r="Q5470" s="181">
        <v>22127.348027060616</v>
      </c>
      <c r="R5470" s="181">
        <v>22639.874505612621</v>
      </c>
      <c r="S5470" s="181">
        <v>23156.657814875507</v>
      </c>
      <c r="T5470" s="181">
        <v>23675.546465097977</v>
      </c>
      <c r="U5470" s="181">
        <v>24193.890542388781</v>
      </c>
      <c r="V5470" s="181">
        <v>24709.573434181664</v>
      </c>
      <c r="W5470" s="181">
        <v>25221.237080536077</v>
      </c>
      <c r="X5470" s="181">
        <v>25727.274641307635</v>
      </c>
      <c r="Y5470" s="181">
        <v>26226.289475209334</v>
      </c>
    </row>
    <row r="5471" spans="1:25" x14ac:dyDescent="0.25">
      <c r="A5471" s="178" t="s">
        <v>4581</v>
      </c>
      <c r="B5471" s="178" t="s">
        <v>278</v>
      </c>
      <c r="C5471" s="178" t="s">
        <v>218</v>
      </c>
      <c r="D5471" s="178" t="s">
        <v>4609</v>
      </c>
      <c r="E5471" s="181">
        <v>7291.1277586719907</v>
      </c>
      <c r="F5471" s="181">
        <v>7453.4973151359063</v>
      </c>
      <c r="G5471" s="181">
        <v>7622.3619289217822</v>
      </c>
      <c r="H5471" s="181">
        <v>7795.7018470532739</v>
      </c>
      <c r="I5471" s="181">
        <v>7973.0422015013301</v>
      </c>
      <c r="J5471" s="182">
        <v>8154.055232123078</v>
      </c>
      <c r="K5471" s="181">
        <v>8338.6959925044284</v>
      </c>
      <c r="L5471" s="181">
        <v>8526.6174868187773</v>
      </c>
      <c r="M5471" s="181">
        <v>8717.2838141074062</v>
      </c>
      <c r="N5471" s="181">
        <v>8910.21907491405</v>
      </c>
      <c r="O5471" s="181">
        <v>9104.9050844428948</v>
      </c>
      <c r="P5471" s="181">
        <v>9301.23368860968</v>
      </c>
      <c r="Q5471" s="181">
        <v>9499.1375881652766</v>
      </c>
      <c r="R5471" s="181">
        <v>9697.8686822362051</v>
      </c>
      <c r="S5471" s="181">
        <v>9896.7041623182904</v>
      </c>
      <c r="T5471" s="181">
        <v>10094.93933073677</v>
      </c>
      <c r="U5471" s="181">
        <v>10291.693015798865</v>
      </c>
      <c r="V5471" s="181">
        <v>10486.218990436597</v>
      </c>
      <c r="W5471" s="181">
        <v>10677.982206051984</v>
      </c>
      <c r="X5471" s="181">
        <v>10866.337101851837</v>
      </c>
      <c r="Y5471" s="181">
        <v>11050.767849913293</v>
      </c>
    </row>
    <row r="5472" spans="1:25" x14ac:dyDescent="0.25">
      <c r="A5472" s="178" t="s">
        <v>4581</v>
      </c>
      <c r="B5472" s="178" t="s">
        <v>278</v>
      </c>
      <c r="C5472" s="178" t="s">
        <v>510</v>
      </c>
      <c r="D5472" s="178" t="s">
        <v>4610</v>
      </c>
      <c r="E5472" s="181">
        <v>1515.3308880260952</v>
      </c>
      <c r="F5472" s="181">
        <v>1580.9896462379413</v>
      </c>
      <c r="G5472" s="181">
        <v>1650.1166694209512</v>
      </c>
      <c r="H5472" s="181">
        <v>1722.409708831975</v>
      </c>
      <c r="I5472" s="181">
        <v>1797.8831644243055</v>
      </c>
      <c r="J5472" s="182">
        <v>1876.5805489230199</v>
      </c>
      <c r="K5472" s="181">
        <v>1958.6095208178231</v>
      </c>
      <c r="L5472" s="181">
        <v>2044.0083223327817</v>
      </c>
      <c r="M5472" s="181">
        <v>2132.7660742681742</v>
      </c>
      <c r="N5472" s="181">
        <v>2224.8799328744526</v>
      </c>
      <c r="O5472" s="181">
        <v>2320.3301242771258</v>
      </c>
      <c r="P5472" s="181">
        <v>2419.1960814116392</v>
      </c>
      <c r="Q5472" s="181">
        <v>2521.5689694054804</v>
      </c>
      <c r="R5472" s="181">
        <v>2627.357261653518</v>
      </c>
      <c r="S5472" s="181">
        <v>2736.462992043977</v>
      </c>
      <c r="T5472" s="181">
        <v>2848.7796796760658</v>
      </c>
      <c r="U5472" s="181">
        <v>2964.1360401022444</v>
      </c>
      <c r="V5472" s="181">
        <v>3082.3815064219925</v>
      </c>
      <c r="W5472" s="181">
        <v>3203.4121528105384</v>
      </c>
      <c r="X5472" s="181">
        <v>3327.0778167608319</v>
      </c>
      <c r="Y5472" s="181">
        <v>3453.2530108984442</v>
      </c>
    </row>
    <row r="5473" spans="1:25" x14ac:dyDescent="0.25">
      <c r="A5473" s="178" t="s">
        <v>4581</v>
      </c>
      <c r="B5473" s="178" t="s">
        <v>278</v>
      </c>
      <c r="C5473" s="178" t="s">
        <v>1319</v>
      </c>
      <c r="D5473" s="178" t="s">
        <v>4611</v>
      </c>
      <c r="E5473" s="181">
        <v>1095.1987710228975</v>
      </c>
      <c r="F5473" s="181">
        <v>1146.4871513519329</v>
      </c>
      <c r="G5473" s="181">
        <v>1200.6308878349282</v>
      </c>
      <c r="H5473" s="181">
        <v>1257.4363752478716</v>
      </c>
      <c r="I5473" s="181">
        <v>1316.9391681654859</v>
      </c>
      <c r="J5473" s="182">
        <v>1379.1965230694864</v>
      </c>
      <c r="K5473" s="181">
        <v>1444.3135933397041</v>
      </c>
      <c r="L5473" s="181">
        <v>1512.3454058261616</v>
      </c>
      <c r="M5473" s="181">
        <v>1583.3110754713898</v>
      </c>
      <c r="N5473" s="181">
        <v>1657.2357718736466</v>
      </c>
      <c r="O5473" s="181">
        <v>1734.132161385035</v>
      </c>
      <c r="P5473" s="181">
        <v>1814.0872834207883</v>
      </c>
      <c r="Q5473" s="181">
        <v>1897.1979829351708</v>
      </c>
      <c r="R5473" s="181">
        <v>1983.4242931852855</v>
      </c>
      <c r="S5473" s="181">
        <v>2072.7206321959693</v>
      </c>
      <c r="T5473" s="181">
        <v>2165.0341370138526</v>
      </c>
      <c r="U5473" s="181">
        <v>2260.2616255920702</v>
      </c>
      <c r="V5473" s="181">
        <v>2358.3141914481794</v>
      </c>
      <c r="W5473" s="181">
        <v>2459.1373563528459</v>
      </c>
      <c r="X5473" s="181">
        <v>2562.6401210122499</v>
      </c>
      <c r="Y5473" s="181">
        <v>2668.7491617313954</v>
      </c>
    </row>
    <row r="5474" spans="1:25" x14ac:dyDescent="0.25">
      <c r="A5474" s="178" t="s">
        <v>4581</v>
      </c>
      <c r="B5474" s="178" t="s">
        <v>278</v>
      </c>
      <c r="C5474" s="178" t="s">
        <v>600</v>
      </c>
      <c r="D5474" s="178" t="s">
        <v>773</v>
      </c>
      <c r="E5474" s="181">
        <v>2256.6805216700859</v>
      </c>
      <c r="F5474" s="181">
        <v>2288.3827030956795</v>
      </c>
      <c r="G5474" s="181">
        <v>2321.4070999941569</v>
      </c>
      <c r="H5474" s="181">
        <v>2355.1043133590433</v>
      </c>
      <c r="I5474" s="181">
        <v>2389.3082069719026</v>
      </c>
      <c r="J5474" s="182">
        <v>2423.9013794313914</v>
      </c>
      <c r="K5474" s="181">
        <v>2458.8533235966452</v>
      </c>
      <c r="L5474" s="181">
        <v>2494.0459318077933</v>
      </c>
      <c r="M5474" s="181">
        <v>2529.3098639966684</v>
      </c>
      <c r="N5474" s="181">
        <v>2564.4983206830475</v>
      </c>
      <c r="O5474" s="181">
        <v>2599.4570410844267</v>
      </c>
      <c r="P5474" s="181">
        <v>2634.1527949166548</v>
      </c>
      <c r="Q5474" s="181">
        <v>2668.564903465503</v>
      </c>
      <c r="R5474" s="181">
        <v>2702.4836543279148</v>
      </c>
      <c r="S5474" s="181">
        <v>2735.7130998161106</v>
      </c>
      <c r="T5474" s="181">
        <v>2768.0686705575026</v>
      </c>
      <c r="U5474" s="181">
        <v>2799.3239196864442</v>
      </c>
      <c r="V5474" s="181">
        <v>2829.2963530959696</v>
      </c>
      <c r="W5474" s="181">
        <v>2857.8662155722823</v>
      </c>
      <c r="X5474" s="181">
        <v>2884.8886857735547</v>
      </c>
      <c r="Y5474" s="181">
        <v>2910.2582369231777</v>
      </c>
    </row>
    <row r="5475" spans="1:25" x14ac:dyDescent="0.25">
      <c r="A5475" s="178" t="s">
        <v>4581</v>
      </c>
      <c r="B5475" s="178" t="s">
        <v>278</v>
      </c>
      <c r="C5475" s="178" t="s">
        <v>240</v>
      </c>
      <c r="D5475" s="178" t="s">
        <v>241</v>
      </c>
      <c r="E5475" s="181">
        <v>13674.68856556523</v>
      </c>
      <c r="F5475" s="181">
        <v>14001.767295716718</v>
      </c>
      <c r="G5475" s="181">
        <v>14342.219440447967</v>
      </c>
      <c r="H5475" s="181">
        <v>14692.310848527506</v>
      </c>
      <c r="I5475" s="181">
        <v>15051.199802778496</v>
      </c>
      <c r="J5475" s="182">
        <v>15418.31761778201</v>
      </c>
      <c r="K5475" s="181">
        <v>15793.627880335305</v>
      </c>
      <c r="L5475" s="181">
        <v>16176.521266294429</v>
      </c>
      <c r="M5475" s="181">
        <v>16566.025744244918</v>
      </c>
      <c r="N5475" s="181">
        <v>16961.277284093107</v>
      </c>
      <c r="O5475" s="181">
        <v>17361.325666835477</v>
      </c>
      <c r="P5475" s="181">
        <v>17765.99764363125</v>
      </c>
      <c r="Q5475" s="181">
        <v>18175.197184367724</v>
      </c>
      <c r="R5475" s="181">
        <v>18587.522963118925</v>
      </c>
      <c r="S5475" s="181">
        <v>19001.612697495329</v>
      </c>
      <c r="T5475" s="181">
        <v>19416.129577789812</v>
      </c>
      <c r="U5475" s="181">
        <v>19829.38747938853</v>
      </c>
      <c r="V5475" s="181">
        <v>20239.948858378873</v>
      </c>
      <c r="W5475" s="181">
        <v>20646.774245794666</v>
      </c>
      <c r="X5475" s="181">
        <v>21048.602576245128</v>
      </c>
      <c r="Y5475" s="181">
        <v>21444.415318435596</v>
      </c>
    </row>
    <row r="5476" spans="1:25" x14ac:dyDescent="0.25">
      <c r="A5476" s="178" t="s">
        <v>4581</v>
      </c>
      <c r="B5476" s="178" t="s">
        <v>286</v>
      </c>
      <c r="C5476" s="178" t="s">
        <v>218</v>
      </c>
      <c r="D5476" s="178" t="s">
        <v>4612</v>
      </c>
      <c r="E5476" s="181">
        <v>152794.85754820248</v>
      </c>
      <c r="F5476" s="181">
        <v>162037.51800590783</v>
      </c>
      <c r="G5476" s="181">
        <v>170716.68529651855</v>
      </c>
      <c r="H5476" s="181">
        <v>178902.73247289882</v>
      </c>
      <c r="I5476" s="181">
        <v>186678.46568762272</v>
      </c>
      <c r="J5476" s="182">
        <v>194103.12009647812</v>
      </c>
      <c r="K5476" s="181">
        <v>201228.912690225</v>
      </c>
      <c r="L5476" s="181">
        <v>208095.75453137138</v>
      </c>
      <c r="M5476" s="181">
        <v>214733.98827539393</v>
      </c>
      <c r="N5476" s="181">
        <v>221165.57516962849</v>
      </c>
      <c r="O5476" s="181">
        <v>227407.13046242643</v>
      </c>
      <c r="P5476" s="181">
        <v>233487.45398278028</v>
      </c>
      <c r="Q5476" s="181">
        <v>239438.31210945366</v>
      </c>
      <c r="R5476" s="181">
        <v>245275.75567572255</v>
      </c>
      <c r="S5476" s="181">
        <v>251017.06114512362</v>
      </c>
      <c r="T5476" s="181">
        <v>256683.15156905033</v>
      </c>
      <c r="U5476" s="181">
        <v>262287.85889966378</v>
      </c>
      <c r="V5476" s="181">
        <v>267843.54756372492</v>
      </c>
      <c r="W5476" s="181">
        <v>273366.71096769167</v>
      </c>
      <c r="X5476" s="181">
        <v>278869.58836899098</v>
      </c>
      <c r="Y5476" s="181">
        <v>284366.68953382649</v>
      </c>
    </row>
    <row r="5477" spans="1:25" x14ac:dyDescent="0.25">
      <c r="A5477" s="178" t="s">
        <v>4581</v>
      </c>
      <c r="B5477" s="178" t="s">
        <v>286</v>
      </c>
      <c r="C5477" s="178" t="s">
        <v>4551</v>
      </c>
      <c r="D5477" s="178" t="s">
        <v>4613</v>
      </c>
      <c r="E5477" s="181">
        <v>6093.5310344690452</v>
      </c>
      <c r="F5477" s="181">
        <v>6462.1326958326808</v>
      </c>
      <c r="G5477" s="181">
        <v>6808.2619837375496</v>
      </c>
      <c r="H5477" s="181">
        <v>7134.7254087462379</v>
      </c>
      <c r="I5477" s="181">
        <v>7444.8253193058863</v>
      </c>
      <c r="J5477" s="182">
        <v>7740.9240413868656</v>
      </c>
      <c r="K5477" s="181">
        <v>8025.1040132258286</v>
      </c>
      <c r="L5477" s="181">
        <v>8298.9569068326437</v>
      </c>
      <c r="M5477" s="181">
        <v>8563.6928016287147</v>
      </c>
      <c r="N5477" s="181">
        <v>8820.1875225229633</v>
      </c>
      <c r="O5477" s="181">
        <v>9069.1036934616368</v>
      </c>
      <c r="P5477" s="181">
        <v>9311.5898652177748</v>
      </c>
      <c r="Q5477" s="181">
        <v>9548.9128959694281</v>
      </c>
      <c r="R5477" s="181">
        <v>9781.7129005232437</v>
      </c>
      <c r="S5477" s="181">
        <v>10010.678872399132</v>
      </c>
      <c r="T5477" s="181">
        <v>10236.645232761835</v>
      </c>
      <c r="U5477" s="181">
        <v>10460.163606391883</v>
      </c>
      <c r="V5477" s="181">
        <v>10681.727092464207</v>
      </c>
      <c r="W5477" s="181">
        <v>10901.993455812837</v>
      </c>
      <c r="X5477" s="181">
        <v>11121.45080380059</v>
      </c>
      <c r="Y5477" s="181">
        <v>11340.677792751923</v>
      </c>
    </row>
    <row r="5478" spans="1:25" x14ac:dyDescent="0.25">
      <c r="A5478" s="178" t="s">
        <v>4581</v>
      </c>
      <c r="B5478" s="178" t="s">
        <v>286</v>
      </c>
      <c r="C5478" s="178" t="s">
        <v>240</v>
      </c>
      <c r="D5478" s="178" t="s">
        <v>241</v>
      </c>
      <c r="E5478" s="181">
        <v>3473.2821149808501</v>
      </c>
      <c r="F5478" s="181">
        <v>3649.59157599214</v>
      </c>
      <c r="G5478" s="181">
        <v>3809.7985660238292</v>
      </c>
      <c r="H5478" s="181">
        <v>3955.8551349748259</v>
      </c>
      <c r="I5478" s="181">
        <v>4089.9216577130819</v>
      </c>
      <c r="J5478" s="182">
        <v>4213.5741791808632</v>
      </c>
      <c r="K5478" s="181">
        <v>4328.1855339063013</v>
      </c>
      <c r="L5478" s="181">
        <v>4434.8207381795955</v>
      </c>
      <c r="M5478" s="181">
        <v>4534.3078350739488</v>
      </c>
      <c r="N5478" s="181">
        <v>4627.272767944658</v>
      </c>
      <c r="O5478" s="181">
        <v>4714.2109360086233</v>
      </c>
      <c r="P5478" s="181">
        <v>4795.8527864140342</v>
      </c>
      <c r="Q5478" s="181">
        <v>4872.9650599531651</v>
      </c>
      <c r="R5478" s="181">
        <v>4945.9718310337857</v>
      </c>
      <c r="S5478" s="181">
        <v>5015.3081019420169</v>
      </c>
      <c r="T5478" s="181">
        <v>5081.4669032897709</v>
      </c>
      <c r="U5478" s="181">
        <v>5144.7856746624784</v>
      </c>
      <c r="V5478" s="181">
        <v>5205.562306763647</v>
      </c>
      <c r="W5478" s="181">
        <v>5264.1644639977194</v>
      </c>
      <c r="X5478" s="181">
        <v>5320.8662013358089</v>
      </c>
      <c r="Y5478" s="181">
        <v>5375.9753150163651</v>
      </c>
    </row>
    <row r="5479" spans="1:25" x14ac:dyDescent="0.25">
      <c r="A5479" s="178" t="s">
        <v>4581</v>
      </c>
      <c r="B5479" s="178" t="s">
        <v>288</v>
      </c>
      <c r="C5479" s="178" t="s">
        <v>218</v>
      </c>
      <c r="D5479" s="178" t="s">
        <v>4614</v>
      </c>
      <c r="E5479" s="181">
        <v>18594.406930406989</v>
      </c>
      <c r="F5479" s="181">
        <v>19148.368560198323</v>
      </c>
      <c r="G5479" s="181">
        <v>19671.21157677221</v>
      </c>
      <c r="H5479" s="181">
        <v>20163.448949045749</v>
      </c>
      <c r="I5479" s="181">
        <v>20628.105358488105</v>
      </c>
      <c r="J5479" s="182">
        <v>21066.894869991131</v>
      </c>
      <c r="K5479" s="181">
        <v>21482.34161090065</v>
      </c>
      <c r="L5479" s="181">
        <v>21875.478886254416</v>
      </c>
      <c r="M5479" s="181">
        <v>22246.677855471251</v>
      </c>
      <c r="N5479" s="181">
        <v>22596.090883966692</v>
      </c>
      <c r="O5479" s="181">
        <v>22923.78122726806</v>
      </c>
      <c r="P5479" s="181">
        <v>23231.064683646604</v>
      </c>
      <c r="Q5479" s="181">
        <v>23519.460811739809</v>
      </c>
      <c r="R5479" s="181">
        <v>23788.888424448829</v>
      </c>
      <c r="S5479" s="181">
        <v>24039.575797914378</v>
      </c>
      <c r="T5479" s="181">
        <v>24272.301628647365</v>
      </c>
      <c r="U5479" s="181">
        <v>24486.486951915263</v>
      </c>
      <c r="V5479" s="181">
        <v>24681.388508016429</v>
      </c>
      <c r="W5479" s="181">
        <v>24857.436842095201</v>
      </c>
      <c r="X5479" s="181">
        <v>25014.881352132033</v>
      </c>
      <c r="Y5479" s="181">
        <v>25154.503149340282</v>
      </c>
    </row>
    <row r="5480" spans="1:25" x14ac:dyDescent="0.25">
      <c r="A5480" s="178" t="s">
        <v>4581</v>
      </c>
      <c r="B5480" s="178" t="s">
        <v>288</v>
      </c>
      <c r="C5480" s="178" t="s">
        <v>528</v>
      </c>
      <c r="D5480" s="178" t="s">
        <v>4615</v>
      </c>
      <c r="E5480" s="181">
        <v>1335.966274273743</v>
      </c>
      <c r="F5480" s="181">
        <v>1417.6655181745643</v>
      </c>
      <c r="G5480" s="181">
        <v>1500.7278500974166</v>
      </c>
      <c r="H5480" s="181">
        <v>1585.1285458899688</v>
      </c>
      <c r="I5480" s="181">
        <v>1671.0438346911255</v>
      </c>
      <c r="J5480" s="182">
        <v>1758.5627269656852</v>
      </c>
      <c r="K5480" s="181">
        <v>1847.854572148332</v>
      </c>
      <c r="L5480" s="181">
        <v>1938.9766271296489</v>
      </c>
      <c r="M5480" s="181">
        <v>2031.9312302323663</v>
      </c>
      <c r="N5480" s="181">
        <v>2126.6988030729667</v>
      </c>
      <c r="O5480" s="181">
        <v>2223.2472478621626</v>
      </c>
      <c r="P5480" s="181">
        <v>2321.664478717435</v>
      </c>
      <c r="Q5480" s="181">
        <v>2422.0691518042076</v>
      </c>
      <c r="R5480" s="181">
        <v>2524.4231896590522</v>
      </c>
      <c r="S5480" s="181">
        <v>2628.7158631561101</v>
      </c>
      <c r="T5480" s="181">
        <v>2734.9956563632627</v>
      </c>
      <c r="U5480" s="181">
        <v>2843.1580123420463</v>
      </c>
      <c r="V5480" s="181">
        <v>2953.0645335097784</v>
      </c>
      <c r="W5480" s="181">
        <v>3064.7039531916762</v>
      </c>
      <c r="X5480" s="181">
        <v>3178.0407800446128</v>
      </c>
      <c r="Y5480" s="181">
        <v>3293.1051371026188</v>
      </c>
    </row>
    <row r="5481" spans="1:25" x14ac:dyDescent="0.25">
      <c r="A5481" s="178" t="s">
        <v>4581</v>
      </c>
      <c r="B5481" s="178" t="s">
        <v>288</v>
      </c>
      <c r="C5481" s="178" t="s">
        <v>254</v>
      </c>
      <c r="D5481" s="178" t="s">
        <v>4616</v>
      </c>
      <c r="E5481" s="181">
        <v>1404.2943203625525</v>
      </c>
      <c r="F5481" s="181">
        <v>1490.1720752109734</v>
      </c>
      <c r="G5481" s="181">
        <v>1577.4826332703383</v>
      </c>
      <c r="H5481" s="181">
        <v>1666.2000058706014</v>
      </c>
      <c r="I5481" s="181">
        <v>1756.5094353967033</v>
      </c>
      <c r="J5481" s="182">
        <v>1848.5044847570616</v>
      </c>
      <c r="K5481" s="181">
        <v>1942.3631647696611</v>
      </c>
      <c r="L5481" s="181">
        <v>2038.1456607309387</v>
      </c>
      <c r="M5481" s="181">
        <v>2135.8544305572304</v>
      </c>
      <c r="N5481" s="181">
        <v>2235.4688945278467</v>
      </c>
      <c r="O5481" s="181">
        <v>2336.9553132108417</v>
      </c>
      <c r="P5481" s="181">
        <v>2440.4060970945907</v>
      </c>
      <c r="Q5481" s="181">
        <v>2545.9459710186266</v>
      </c>
      <c r="R5481" s="181">
        <v>2653.5349100462008</v>
      </c>
      <c r="S5481" s="181">
        <v>2763.1616363099033</v>
      </c>
      <c r="T5481" s="181">
        <v>2874.8771135971178</v>
      </c>
      <c r="U5481" s="181">
        <v>2988.5714374007721</v>
      </c>
      <c r="V5481" s="181">
        <v>3104.099131788535</v>
      </c>
      <c r="W5481" s="181">
        <v>3221.4483538511113</v>
      </c>
      <c r="X5481" s="181">
        <v>3340.5817970392768</v>
      </c>
      <c r="Y5481" s="181">
        <v>3461.5311250307864</v>
      </c>
    </row>
    <row r="5482" spans="1:25" x14ac:dyDescent="0.25">
      <c r="A5482" s="178" t="s">
        <v>4581</v>
      </c>
      <c r="B5482" s="178" t="s">
        <v>288</v>
      </c>
      <c r="C5482" s="178" t="s">
        <v>934</v>
      </c>
      <c r="D5482" s="178" t="s">
        <v>4617</v>
      </c>
      <c r="E5482" s="181">
        <v>1303.3319836044607</v>
      </c>
      <c r="F5482" s="181">
        <v>1383.0355207840407</v>
      </c>
      <c r="G5482" s="181">
        <v>1464.0688491790067</v>
      </c>
      <c r="H5482" s="181">
        <v>1546.407848585787</v>
      </c>
      <c r="I5482" s="181">
        <v>1630.2244433093585</v>
      </c>
      <c r="J5482" s="182">
        <v>1715.6054695130897</v>
      </c>
      <c r="K5482" s="181">
        <v>1802.7161398515807</v>
      </c>
      <c r="L5482" s="181">
        <v>1891.6123125738125</v>
      </c>
      <c r="M5482" s="181">
        <v>1982.2962688831817</v>
      </c>
      <c r="N5482" s="181">
        <v>2074.7489086467613</v>
      </c>
      <c r="O5482" s="181">
        <v>2168.9389181433985</v>
      </c>
      <c r="P5482" s="181">
        <v>2264.9520639701473</v>
      </c>
      <c r="Q5482" s="181">
        <v>2362.9041038212144</v>
      </c>
      <c r="R5482" s="181">
        <v>2462.7578903696831</v>
      </c>
      <c r="S5482" s="181">
        <v>2564.502956575212</v>
      </c>
      <c r="T5482" s="181">
        <v>2668.1866021620394</v>
      </c>
      <c r="U5482" s="181">
        <v>2773.706824254321</v>
      </c>
      <c r="V5482" s="181">
        <v>2880.9286059736842</v>
      </c>
      <c r="W5482" s="181">
        <v>2989.8409558618287</v>
      </c>
      <c r="X5482" s="181">
        <v>3100.4092495397358</v>
      </c>
      <c r="Y5482" s="181">
        <v>3212.6628742115963</v>
      </c>
    </row>
    <row r="5483" spans="1:25" x14ac:dyDescent="0.25">
      <c r="A5483" s="178" t="s">
        <v>4581</v>
      </c>
      <c r="B5483" s="178" t="s">
        <v>288</v>
      </c>
      <c r="C5483" s="178" t="s">
        <v>240</v>
      </c>
      <c r="D5483" s="178" t="s">
        <v>241</v>
      </c>
      <c r="E5483" s="181">
        <v>6185.2179034124056</v>
      </c>
      <c r="F5483" s="181">
        <v>6563.466692922696</v>
      </c>
      <c r="G5483" s="181">
        <v>6948.0262678174277</v>
      </c>
      <c r="H5483" s="181">
        <v>7338.7821609333278</v>
      </c>
      <c r="I5483" s="181">
        <v>7736.550272825707</v>
      </c>
      <c r="J5483" s="182">
        <v>8141.7427015625044</v>
      </c>
      <c r="K5483" s="181">
        <v>8555.1434962439962</v>
      </c>
      <c r="L5483" s="181">
        <v>8977.0177431613156</v>
      </c>
      <c r="M5483" s="181">
        <v>9407.3762682132074</v>
      </c>
      <c r="N5483" s="181">
        <v>9846.1284279675892</v>
      </c>
      <c r="O5483" s="181">
        <v>10293.125617010697</v>
      </c>
      <c r="P5483" s="181">
        <v>10748.774857573466</v>
      </c>
      <c r="Q5483" s="181">
        <v>11213.625500528635</v>
      </c>
      <c r="R5483" s="181">
        <v>11687.501255940564</v>
      </c>
      <c r="S5483" s="181">
        <v>12170.352450413578</v>
      </c>
      <c r="T5483" s="181">
        <v>12662.403554078746</v>
      </c>
      <c r="U5483" s="181">
        <v>13163.170492255324</v>
      </c>
      <c r="V5483" s="181">
        <v>13672.012515829589</v>
      </c>
      <c r="W5483" s="181">
        <v>14188.877462677448</v>
      </c>
      <c r="X5483" s="181">
        <v>14713.601016008022</v>
      </c>
      <c r="Y5483" s="181">
        <v>15246.322638570462</v>
      </c>
    </row>
    <row r="5484" spans="1:25" x14ac:dyDescent="0.25">
      <c r="A5484" s="178" t="s">
        <v>4581</v>
      </c>
      <c r="B5484" s="178" t="s">
        <v>291</v>
      </c>
      <c r="C5484" s="178" t="s">
        <v>244</v>
      </c>
      <c r="D5484" s="178" t="s">
        <v>4618</v>
      </c>
      <c r="E5484" s="181">
        <v>11236.508309441224</v>
      </c>
      <c r="F5484" s="181">
        <v>11509.496877457064</v>
      </c>
      <c r="G5484" s="181">
        <v>11767.194106703133</v>
      </c>
      <c r="H5484" s="181">
        <v>12012.411087070746</v>
      </c>
      <c r="I5484" s="181">
        <v>12250.095849906931</v>
      </c>
      <c r="J5484" s="182">
        <v>12484.386989134824</v>
      </c>
      <c r="K5484" s="181">
        <v>12718.823978982085</v>
      </c>
      <c r="L5484" s="181">
        <v>12955.282296903206</v>
      </c>
      <c r="M5484" s="181">
        <v>13194.43415447131</v>
      </c>
      <c r="N5484" s="181">
        <v>13436.547174098014</v>
      </c>
      <c r="O5484" s="181">
        <v>13681.372268354931</v>
      </c>
      <c r="P5484" s="181">
        <v>13928.813089127743</v>
      </c>
      <c r="Q5484" s="181">
        <v>14178.43590189492</v>
      </c>
      <c r="R5484" s="181">
        <v>14428.394952005709</v>
      </c>
      <c r="S5484" s="181">
        <v>14676.704138262628</v>
      </c>
      <c r="T5484" s="181">
        <v>14921.481165125733</v>
      </c>
      <c r="U5484" s="181">
        <v>15160.385627189205</v>
      </c>
      <c r="V5484" s="181">
        <v>15391.321290040822</v>
      </c>
      <c r="W5484" s="181">
        <v>15612.891655607769</v>
      </c>
      <c r="X5484" s="181">
        <v>15823.541287703725</v>
      </c>
      <c r="Y5484" s="181">
        <v>16022.112602526471</v>
      </c>
    </row>
    <row r="5485" spans="1:25" x14ac:dyDescent="0.25">
      <c r="A5485" s="178" t="s">
        <v>4581</v>
      </c>
      <c r="B5485" s="178" t="s">
        <v>291</v>
      </c>
      <c r="C5485" s="178" t="s">
        <v>252</v>
      </c>
      <c r="D5485" s="178" t="s">
        <v>4619</v>
      </c>
      <c r="E5485" s="181">
        <v>2578.25385268225</v>
      </c>
      <c r="F5485" s="181">
        <v>2695.2959045388734</v>
      </c>
      <c r="G5485" s="181">
        <v>2812.4113587091124</v>
      </c>
      <c r="H5485" s="181">
        <v>2930.1639834120883</v>
      </c>
      <c r="I5485" s="181">
        <v>3049.6994426477854</v>
      </c>
      <c r="J5485" s="182">
        <v>3172.0541302916336</v>
      </c>
      <c r="K5485" s="181">
        <v>3298.1935519108879</v>
      </c>
      <c r="L5485" s="181">
        <v>3428.7188568141901</v>
      </c>
      <c r="M5485" s="181">
        <v>3563.9498085987298</v>
      </c>
      <c r="N5485" s="181">
        <v>3704.1136572486494</v>
      </c>
      <c r="O5485" s="181">
        <v>3849.3029889993004</v>
      </c>
      <c r="P5485" s="181">
        <v>3999.6534293268774</v>
      </c>
      <c r="Q5485" s="181">
        <v>4155.2043666705822</v>
      </c>
      <c r="R5485" s="181">
        <v>4315.567365011334</v>
      </c>
      <c r="S5485" s="181">
        <v>4480.2704600052602</v>
      </c>
      <c r="T5485" s="181">
        <v>4648.8276036046354</v>
      </c>
      <c r="U5485" s="181">
        <v>4820.5608390374073</v>
      </c>
      <c r="V5485" s="181">
        <v>4994.8107518592233</v>
      </c>
      <c r="W5485" s="181">
        <v>5171.0923478837585</v>
      </c>
      <c r="X5485" s="181">
        <v>5348.8257025373314</v>
      </c>
      <c r="Y5485" s="181">
        <v>5527.520412565138</v>
      </c>
    </row>
    <row r="5486" spans="1:25" x14ac:dyDescent="0.25">
      <c r="A5486" s="178" t="s">
        <v>4581</v>
      </c>
      <c r="B5486" s="178" t="s">
        <v>291</v>
      </c>
      <c r="C5486" s="178" t="s">
        <v>240</v>
      </c>
      <c r="D5486" s="178" t="s">
        <v>241</v>
      </c>
      <c r="E5486" s="181">
        <v>23555.171293144347</v>
      </c>
      <c r="F5486" s="181">
        <v>24414.1596983774</v>
      </c>
      <c r="G5486" s="181">
        <v>25262.546209253713</v>
      </c>
      <c r="H5486" s="181">
        <v>26105.915106474567</v>
      </c>
      <c r="I5486" s="181">
        <v>26954.800502291055</v>
      </c>
      <c r="J5486" s="182">
        <v>27818.439404676032</v>
      </c>
      <c r="K5486" s="181">
        <v>28705.167552733667</v>
      </c>
      <c r="L5486" s="181">
        <v>29619.928281201072</v>
      </c>
      <c r="M5486" s="181">
        <v>30565.116231691722</v>
      </c>
      <c r="N5486" s="181">
        <v>31542.280991157109</v>
      </c>
      <c r="O5486" s="181">
        <v>32551.801944373779</v>
      </c>
      <c r="P5486" s="181">
        <v>33594.421492587702</v>
      </c>
      <c r="Q5486" s="181">
        <v>34670.070712332476</v>
      </c>
      <c r="R5486" s="181">
        <v>35775.146932969335</v>
      </c>
      <c r="S5486" s="181">
        <v>36905.460922070379</v>
      </c>
      <c r="T5486" s="181">
        <v>38056.819400877626</v>
      </c>
      <c r="U5486" s="181">
        <v>39223.573739714964</v>
      </c>
      <c r="V5486" s="181">
        <v>40400.361035205286</v>
      </c>
      <c r="W5486" s="181">
        <v>41583.34390607263</v>
      </c>
      <c r="X5486" s="181">
        <v>42768.00857971012</v>
      </c>
      <c r="Y5486" s="181">
        <v>43950.64703077887</v>
      </c>
    </row>
    <row r="5487" spans="1:25" x14ac:dyDescent="0.25">
      <c r="A5487" s="178" t="s">
        <v>4620</v>
      </c>
      <c r="B5487" s="178" t="s">
        <v>217</v>
      </c>
      <c r="C5487" s="178" t="s">
        <v>218</v>
      </c>
      <c r="D5487" s="178" t="s">
        <v>4621</v>
      </c>
      <c r="E5487" s="181">
        <v>4551.9966121025709</v>
      </c>
      <c r="F5487" s="181">
        <v>4747.8558860273261</v>
      </c>
      <c r="G5487" s="181">
        <v>4945.0564173544681</v>
      </c>
      <c r="H5487" s="181">
        <v>5147.3768862005263</v>
      </c>
      <c r="I5487" s="181">
        <v>5354.9447537842807</v>
      </c>
      <c r="J5487" s="182">
        <v>5567.6022481417021</v>
      </c>
      <c r="K5487" s="181">
        <v>5785.2483993296364</v>
      </c>
      <c r="L5487" s="181">
        <v>6007.8242488397746</v>
      </c>
      <c r="M5487" s="181">
        <v>6235.0050348245259</v>
      </c>
      <c r="N5487" s="181">
        <v>6466.4113272360282</v>
      </c>
      <c r="O5487" s="181">
        <v>6701.6583021393208</v>
      </c>
      <c r="P5487" s="181">
        <v>6940.91533315994</v>
      </c>
      <c r="Q5487" s="181">
        <v>7184.3574962585299</v>
      </c>
      <c r="R5487" s="181">
        <v>7431.4543379996394</v>
      </c>
      <c r="S5487" s="181">
        <v>7681.9469586782052</v>
      </c>
      <c r="T5487" s="181">
        <v>7935.5449472556502</v>
      </c>
      <c r="U5487" s="181">
        <v>8191.5984647949163</v>
      </c>
      <c r="V5487" s="181">
        <v>8449.4727568512662</v>
      </c>
      <c r="W5487" s="181">
        <v>8708.8522035219539</v>
      </c>
      <c r="X5487" s="181">
        <v>8969.4260838287701</v>
      </c>
      <c r="Y5487" s="181">
        <v>9230.5283006839836</v>
      </c>
    </row>
    <row r="5488" spans="1:25" x14ac:dyDescent="0.25">
      <c r="A5488" s="178" t="s">
        <v>4620</v>
      </c>
      <c r="B5488" s="178" t="s">
        <v>217</v>
      </c>
      <c r="C5488" s="178" t="s">
        <v>258</v>
      </c>
      <c r="D5488" s="178" t="s">
        <v>4622</v>
      </c>
      <c r="E5488" s="181">
        <v>1291.0159581074522</v>
      </c>
      <c r="F5488" s="181">
        <v>1349.6149654210121</v>
      </c>
      <c r="G5488" s="181">
        <v>1408.854958361326</v>
      </c>
      <c r="H5488" s="181">
        <v>1469.8183968879409</v>
      </c>
      <c r="I5488" s="181">
        <v>1532.5525755122662</v>
      </c>
      <c r="J5488" s="182">
        <v>1597.0233500223303</v>
      </c>
      <c r="K5488" s="181">
        <v>1663.2125452291982</v>
      </c>
      <c r="L5488" s="181">
        <v>1731.1138759795717</v>
      </c>
      <c r="M5488" s="181">
        <v>1800.6441872927833</v>
      </c>
      <c r="N5488" s="181">
        <v>1871.7036973210306</v>
      </c>
      <c r="O5488" s="181">
        <v>1944.1901082512595</v>
      </c>
      <c r="P5488" s="181">
        <v>2018.161291591475</v>
      </c>
      <c r="Q5488" s="181">
        <v>2093.6772643338982</v>
      </c>
      <c r="R5488" s="181">
        <v>2170.592472606414</v>
      </c>
      <c r="S5488" s="181">
        <v>2248.8394950649576</v>
      </c>
      <c r="T5488" s="181">
        <v>2328.3410142038774</v>
      </c>
      <c r="U5488" s="181">
        <v>2408.9132770603564</v>
      </c>
      <c r="V5488" s="181">
        <v>2490.3752765999989</v>
      </c>
      <c r="W5488" s="181">
        <v>2572.638610292056</v>
      </c>
      <c r="X5488" s="181">
        <v>2655.6155013238231</v>
      </c>
      <c r="Y5488" s="181">
        <v>2739.1119005495793</v>
      </c>
    </row>
    <row r="5489" spans="1:25" x14ac:dyDescent="0.25">
      <c r="A5489" s="178" t="s">
        <v>4620</v>
      </c>
      <c r="B5489" s="178" t="s">
        <v>217</v>
      </c>
      <c r="C5489" s="178" t="s">
        <v>240</v>
      </c>
      <c r="D5489" s="178" t="s">
        <v>241</v>
      </c>
      <c r="E5489" s="181">
        <v>13050.002753930745</v>
      </c>
      <c r="F5489" s="181">
        <v>12981.532434443214</v>
      </c>
      <c r="G5489" s="181">
        <v>12894.943597198529</v>
      </c>
      <c r="H5489" s="181">
        <v>12801.295584212641</v>
      </c>
      <c r="I5489" s="181">
        <v>12701.140308835995</v>
      </c>
      <c r="J5489" s="182">
        <v>12594.347789150987</v>
      </c>
      <c r="K5489" s="181">
        <v>12480.996253748073</v>
      </c>
      <c r="L5489" s="181">
        <v>12361.302172778704</v>
      </c>
      <c r="M5489" s="181">
        <v>12234.988724030876</v>
      </c>
      <c r="N5489" s="181">
        <v>12101.796701769981</v>
      </c>
      <c r="O5489" s="181">
        <v>11961.580531924699</v>
      </c>
      <c r="P5489" s="181">
        <v>11815.246757134373</v>
      </c>
      <c r="Q5489" s="181">
        <v>11663.63030573275</v>
      </c>
      <c r="R5489" s="181">
        <v>11506.397840017537</v>
      </c>
      <c r="S5489" s="181">
        <v>11343.749770235523</v>
      </c>
      <c r="T5489" s="181">
        <v>11175.883117002028</v>
      </c>
      <c r="U5489" s="181">
        <v>11002.554098309694</v>
      </c>
      <c r="V5489" s="181">
        <v>10823.662161155509</v>
      </c>
      <c r="W5489" s="181">
        <v>10639.599978003773</v>
      </c>
      <c r="X5489" s="181">
        <v>10450.782186271157</v>
      </c>
      <c r="Y5489" s="181">
        <v>10257.238663962231</v>
      </c>
    </row>
    <row r="5490" spans="1:25" x14ac:dyDescent="0.25">
      <c r="A5490" s="178" t="s">
        <v>4620</v>
      </c>
      <c r="B5490" s="178" t="s">
        <v>242</v>
      </c>
      <c r="C5490" s="178" t="s">
        <v>565</v>
      </c>
      <c r="D5490" s="178" t="s">
        <v>566</v>
      </c>
      <c r="E5490" s="181">
        <v>8283.1539370390346</v>
      </c>
      <c r="F5490" s="181">
        <v>8327.7757808387614</v>
      </c>
      <c r="G5490" s="181">
        <v>8365.8518257603646</v>
      </c>
      <c r="H5490" s="181">
        <v>8404.4209781236896</v>
      </c>
      <c r="I5490" s="181">
        <v>8443.8100721550691</v>
      </c>
      <c r="J5490" s="182">
        <v>8483.9472015512147</v>
      </c>
      <c r="K5490" s="181">
        <v>8524.8962672776743</v>
      </c>
      <c r="L5490" s="181">
        <v>8566.7819657614964</v>
      </c>
      <c r="M5490" s="181">
        <v>8609.3448483064822</v>
      </c>
      <c r="N5490" s="181">
        <v>8652.3127824262519</v>
      </c>
      <c r="O5490" s="181">
        <v>8695.4415299742705</v>
      </c>
      <c r="P5490" s="181">
        <v>8739.2068718009486</v>
      </c>
      <c r="Q5490" s="181">
        <v>8784.0195312039905</v>
      </c>
      <c r="R5490" s="181">
        <v>8829.3741231038039</v>
      </c>
      <c r="S5490" s="181">
        <v>8875.1000628377078</v>
      </c>
      <c r="T5490" s="181">
        <v>8921.0027826563291</v>
      </c>
      <c r="U5490" s="181">
        <v>8966.6443758780242</v>
      </c>
      <c r="V5490" s="181">
        <v>9011.6270025741051</v>
      </c>
      <c r="W5490" s="181">
        <v>9055.8405272715027</v>
      </c>
      <c r="X5490" s="181">
        <v>9099.1597570961476</v>
      </c>
      <c r="Y5490" s="181">
        <v>9141.1793346705581</v>
      </c>
    </row>
    <row r="5491" spans="1:25" x14ac:dyDescent="0.25">
      <c r="A5491" s="178" t="s">
        <v>4620</v>
      </c>
      <c r="B5491" s="178" t="s">
        <v>250</v>
      </c>
      <c r="C5491" s="178" t="s">
        <v>218</v>
      </c>
      <c r="D5491" s="178" t="s">
        <v>4623</v>
      </c>
      <c r="E5491" s="181">
        <v>2151.5997694151702</v>
      </c>
      <c r="F5491" s="181">
        <v>2183.8900438654546</v>
      </c>
      <c r="G5491" s="181">
        <v>2217.9559854536128</v>
      </c>
      <c r="H5491" s="181">
        <v>2255.0584212013141</v>
      </c>
      <c r="I5491" s="181">
        <v>2294.7240730588514</v>
      </c>
      <c r="J5491" s="182">
        <v>2336.5100099154038</v>
      </c>
      <c r="K5491" s="181">
        <v>2380.1211799782991</v>
      </c>
      <c r="L5491" s="181">
        <v>2425.3596857855787</v>
      </c>
      <c r="M5491" s="181">
        <v>2471.9674111081204</v>
      </c>
      <c r="N5491" s="181">
        <v>2519.7065852391975</v>
      </c>
      <c r="O5491" s="181">
        <v>2568.3893306885284</v>
      </c>
      <c r="P5491" s="181">
        <v>2618.0662195209065</v>
      </c>
      <c r="Q5491" s="181">
        <v>2668.7901084790237</v>
      </c>
      <c r="R5491" s="181">
        <v>2720.3318305745192</v>
      </c>
      <c r="S5491" s="181">
        <v>2772.5616069837824</v>
      </c>
      <c r="T5491" s="181">
        <v>2825.3653394862049</v>
      </c>
      <c r="U5491" s="181">
        <v>2878.3996815387513</v>
      </c>
      <c r="V5491" s="181">
        <v>2931.3243069379732</v>
      </c>
      <c r="W5491" s="181">
        <v>2984.0499504974428</v>
      </c>
      <c r="X5491" s="181">
        <v>3036.4689946760436</v>
      </c>
      <c r="Y5491" s="181">
        <v>3088.3712286491332</v>
      </c>
    </row>
    <row r="5492" spans="1:25" x14ac:dyDescent="0.25">
      <c r="A5492" s="178" t="s">
        <v>4620</v>
      </c>
      <c r="B5492" s="178" t="s">
        <v>250</v>
      </c>
      <c r="C5492" s="178" t="s">
        <v>1319</v>
      </c>
      <c r="D5492" s="178" t="s">
        <v>4624</v>
      </c>
      <c r="E5492" s="181">
        <v>3397.8484369842763</v>
      </c>
      <c r="F5492" s="181">
        <v>3419.3331989763901</v>
      </c>
      <c r="G5492" s="181">
        <v>3442.9579506381665</v>
      </c>
      <c r="H5492" s="181">
        <v>3470.6013651420067</v>
      </c>
      <c r="I5492" s="181">
        <v>3501.4308031800374</v>
      </c>
      <c r="J5492" s="182">
        <v>3534.6861884056921</v>
      </c>
      <c r="K5492" s="181">
        <v>3569.8537691111892</v>
      </c>
      <c r="L5492" s="181">
        <v>3606.5806863604753</v>
      </c>
      <c r="M5492" s="181">
        <v>3644.436434724013</v>
      </c>
      <c r="N5492" s="181">
        <v>3683.0341894799731</v>
      </c>
      <c r="O5492" s="181">
        <v>3722.072062301937</v>
      </c>
      <c r="P5492" s="181">
        <v>3761.6006576882401</v>
      </c>
      <c r="Q5492" s="181">
        <v>3801.6717931779599</v>
      </c>
      <c r="R5492" s="181">
        <v>3841.9368764078008</v>
      </c>
      <c r="S5492" s="181">
        <v>3882.1980534633872</v>
      </c>
      <c r="T5492" s="181">
        <v>3922.2858045672278</v>
      </c>
      <c r="U5492" s="181">
        <v>3961.7207633751073</v>
      </c>
      <c r="V5492" s="181">
        <v>4000.044045813715</v>
      </c>
      <c r="W5492" s="181">
        <v>4037.1523014184431</v>
      </c>
      <c r="X5492" s="181">
        <v>4072.9214686563282</v>
      </c>
      <c r="Y5492" s="181">
        <v>4107.095713855816</v>
      </c>
    </row>
    <row r="5493" spans="1:25" x14ac:dyDescent="0.25">
      <c r="A5493" s="178" t="s">
        <v>4620</v>
      </c>
      <c r="B5493" s="178" t="s">
        <v>250</v>
      </c>
      <c r="C5493" s="178" t="s">
        <v>266</v>
      </c>
      <c r="D5493" s="178" t="s">
        <v>4625</v>
      </c>
      <c r="E5493" s="181">
        <v>1889.6043108921192</v>
      </c>
      <c r="F5493" s="181">
        <v>1925.2477863065537</v>
      </c>
      <c r="G5493" s="181">
        <v>1962.7060902946853</v>
      </c>
      <c r="H5493" s="181">
        <v>2003.1184284944411</v>
      </c>
      <c r="I5493" s="181">
        <v>2046.0949473387197</v>
      </c>
      <c r="J5493" s="182">
        <v>2091.2667838186971</v>
      </c>
      <c r="K5493" s="181">
        <v>2138.3921175556279</v>
      </c>
      <c r="L5493" s="181">
        <v>2187.3128917752292</v>
      </c>
      <c r="M5493" s="181">
        <v>2237.8139740132619</v>
      </c>
      <c r="N5493" s="181">
        <v>2289.6953059567081</v>
      </c>
      <c r="O5493" s="181">
        <v>2342.7991741260353</v>
      </c>
      <c r="P5493" s="181">
        <v>2397.1836918685722</v>
      </c>
      <c r="Q5493" s="181">
        <v>2452.909860419923</v>
      </c>
      <c r="R5493" s="181">
        <v>2509.7793129236202</v>
      </c>
      <c r="S5493" s="181">
        <v>2567.6826077968558</v>
      </c>
      <c r="T5493" s="181">
        <v>2626.5231304509339</v>
      </c>
      <c r="U5493" s="181">
        <v>2685.9887969701194</v>
      </c>
      <c r="V5493" s="181">
        <v>2745.7655419937541</v>
      </c>
      <c r="W5493" s="181">
        <v>2805.7705482748634</v>
      </c>
      <c r="X5493" s="181">
        <v>2865.9024043931981</v>
      </c>
      <c r="Y5493" s="181">
        <v>2925.9609527835805</v>
      </c>
    </row>
    <row r="5494" spans="1:25" x14ac:dyDescent="0.25">
      <c r="A5494" s="178" t="s">
        <v>4620</v>
      </c>
      <c r="B5494" s="178" t="s">
        <v>250</v>
      </c>
      <c r="C5494" s="178" t="s">
        <v>600</v>
      </c>
      <c r="D5494" s="178" t="s">
        <v>4626</v>
      </c>
      <c r="E5494" s="181">
        <v>2104.0561919997904</v>
      </c>
      <c r="F5494" s="181">
        <v>2201.3080935682774</v>
      </c>
      <c r="G5494" s="181">
        <v>2304.3964756888818</v>
      </c>
      <c r="H5494" s="181">
        <v>2414.9953189824678</v>
      </c>
      <c r="I5494" s="181">
        <v>2533.0466283645101</v>
      </c>
      <c r="J5494" s="182">
        <v>2658.4872116335027</v>
      </c>
      <c r="K5494" s="181">
        <v>2791.3880536497386</v>
      </c>
      <c r="L5494" s="181">
        <v>2931.9159618726171</v>
      </c>
      <c r="M5494" s="181">
        <v>3080.153224170022</v>
      </c>
      <c r="N5494" s="181">
        <v>3236.1881867419656</v>
      </c>
      <c r="O5494" s="181">
        <v>3400.1562210367524</v>
      </c>
      <c r="P5494" s="181">
        <v>3572.5051054939777</v>
      </c>
      <c r="Q5494" s="181">
        <v>3753.7112956220444</v>
      </c>
      <c r="R5494" s="181">
        <v>3943.8696095885207</v>
      </c>
      <c r="S5494" s="181">
        <v>4143.2018010580859</v>
      </c>
      <c r="T5494" s="181">
        <v>4351.948142978903</v>
      </c>
      <c r="U5494" s="181">
        <v>4569.981200362743</v>
      </c>
      <c r="V5494" s="181">
        <v>4797.1290489952671</v>
      </c>
      <c r="W5494" s="181">
        <v>5033.5899977087729</v>
      </c>
      <c r="X5494" s="181">
        <v>5279.5245922401064</v>
      </c>
      <c r="Y5494" s="181">
        <v>5534.8987544497832</v>
      </c>
    </row>
    <row r="5495" spans="1:25" x14ac:dyDescent="0.25">
      <c r="A5495" s="178" t="s">
        <v>4620</v>
      </c>
      <c r="B5495" s="178" t="s">
        <v>250</v>
      </c>
      <c r="C5495" s="178" t="s">
        <v>240</v>
      </c>
      <c r="D5495" s="178" t="s">
        <v>241</v>
      </c>
      <c r="E5495" s="181">
        <v>38428.360902826927</v>
      </c>
      <c r="F5495" s="181">
        <v>38367.917523029988</v>
      </c>
      <c r="G5495" s="181">
        <v>38331.998390031906</v>
      </c>
      <c r="H5495" s="181">
        <v>38340.823820145095</v>
      </c>
      <c r="I5495" s="181">
        <v>38384.270193998709</v>
      </c>
      <c r="J5495" s="182">
        <v>38453.311934281657</v>
      </c>
      <c r="K5495" s="181">
        <v>38541.856634602387</v>
      </c>
      <c r="L5495" s="181">
        <v>38645.719882761827</v>
      </c>
      <c r="M5495" s="181">
        <v>38760.017427755207</v>
      </c>
      <c r="N5495" s="181">
        <v>38880.472090759387</v>
      </c>
      <c r="O5495" s="181">
        <v>39003.823883124511</v>
      </c>
      <c r="P5495" s="181">
        <v>39130.576231508887</v>
      </c>
      <c r="Q5495" s="181">
        <v>39261.231985955521</v>
      </c>
      <c r="R5495" s="181">
        <v>39392.175592347354</v>
      </c>
      <c r="S5495" s="181">
        <v>39521.430648832218</v>
      </c>
      <c r="T5495" s="181">
        <v>39647.364525229546</v>
      </c>
      <c r="U5495" s="181">
        <v>39765.281741770596</v>
      </c>
      <c r="V5495" s="181">
        <v>39870.822878901519</v>
      </c>
      <c r="W5495" s="181">
        <v>39963.269148551721</v>
      </c>
      <c r="X5495" s="181">
        <v>40041.71846680103</v>
      </c>
      <c r="Y5495" s="181">
        <v>40104.006990132104</v>
      </c>
    </row>
    <row r="5496" spans="1:25" x14ac:dyDescent="0.25">
      <c r="A5496" s="178" t="s">
        <v>4620</v>
      </c>
      <c r="B5496" s="178" t="s">
        <v>256</v>
      </c>
      <c r="C5496" s="178" t="s">
        <v>565</v>
      </c>
      <c r="D5496" s="178" t="s">
        <v>566</v>
      </c>
      <c r="E5496" s="181">
        <v>4489.7812402032278</v>
      </c>
      <c r="F5496" s="181">
        <v>4474.0259234754549</v>
      </c>
      <c r="G5496" s="181">
        <v>4461.6056741963203</v>
      </c>
      <c r="H5496" s="181">
        <v>4454.4035456984138</v>
      </c>
      <c r="I5496" s="181">
        <v>4451.3427616356985</v>
      </c>
      <c r="J5496" s="182">
        <v>4451.4906279977176</v>
      </c>
      <c r="K5496" s="181">
        <v>4454.2323850248695</v>
      </c>
      <c r="L5496" s="181">
        <v>4459.1580721698692</v>
      </c>
      <c r="M5496" s="181">
        <v>4465.7885428756135</v>
      </c>
      <c r="N5496" s="181">
        <v>4473.7476173814994</v>
      </c>
      <c r="O5496" s="181">
        <v>4482.7556106280908</v>
      </c>
      <c r="P5496" s="181">
        <v>4492.9420831831203</v>
      </c>
      <c r="Q5496" s="181">
        <v>4504.4317773231678</v>
      </c>
      <c r="R5496" s="181">
        <v>4516.9283551998615</v>
      </c>
      <c r="S5496" s="181">
        <v>4530.3532310404808</v>
      </c>
      <c r="T5496" s="181">
        <v>4544.6365719173118</v>
      </c>
      <c r="U5496" s="181">
        <v>4559.4915158280774</v>
      </c>
      <c r="V5496" s="181">
        <v>4574.6479040639042</v>
      </c>
      <c r="W5496" s="181">
        <v>4590.0292858425801</v>
      </c>
      <c r="X5496" s="181">
        <v>4605.5757552713339</v>
      </c>
      <c r="Y5496" s="181">
        <v>4621.0711356644979</v>
      </c>
    </row>
    <row r="5497" spans="1:25" x14ac:dyDescent="0.25">
      <c r="A5497" s="178" t="s">
        <v>4620</v>
      </c>
      <c r="B5497" s="178" t="s">
        <v>260</v>
      </c>
      <c r="C5497" s="178" t="s">
        <v>218</v>
      </c>
      <c r="D5497" s="178" t="s">
        <v>1436</v>
      </c>
      <c r="E5497" s="181">
        <v>15668.100194946386</v>
      </c>
      <c r="F5497" s="181">
        <v>15829.665230578281</v>
      </c>
      <c r="G5497" s="181">
        <v>15971.623008360997</v>
      </c>
      <c r="H5497" s="181">
        <v>16107.743019198244</v>
      </c>
      <c r="I5497" s="181">
        <v>16239.113420786665</v>
      </c>
      <c r="J5497" s="182">
        <v>16365.847112918837</v>
      </c>
      <c r="K5497" s="181">
        <v>16488.354471738552</v>
      </c>
      <c r="L5497" s="181">
        <v>16607.225219847329</v>
      </c>
      <c r="M5497" s="181">
        <v>16722.366196698804</v>
      </c>
      <c r="N5497" s="181">
        <v>16833.604380603658</v>
      </c>
      <c r="O5497" s="181">
        <v>16940.75356476607</v>
      </c>
      <c r="P5497" s="181">
        <v>17045.124284405771</v>
      </c>
      <c r="Q5497" s="181">
        <v>17147.950724058694</v>
      </c>
      <c r="R5497" s="181">
        <v>17248.758182286561</v>
      </c>
      <c r="S5497" s="181">
        <v>17347.757664432433</v>
      </c>
      <c r="T5497" s="181">
        <v>17445.271093171559</v>
      </c>
      <c r="U5497" s="181">
        <v>17540.965861632863</v>
      </c>
      <c r="V5497" s="181">
        <v>17634.405000377319</v>
      </c>
      <c r="W5497" s="181">
        <v>17725.805799737511</v>
      </c>
      <c r="X5497" s="181">
        <v>17815.397581322657</v>
      </c>
      <c r="Y5497" s="181">
        <v>17902.965886938502</v>
      </c>
    </row>
    <row r="5498" spans="1:25" x14ac:dyDescent="0.25">
      <c r="A5498" s="178" t="s">
        <v>4620</v>
      </c>
      <c r="B5498" s="178" t="s">
        <v>260</v>
      </c>
      <c r="C5498" s="178" t="s">
        <v>240</v>
      </c>
      <c r="D5498" s="178" t="s">
        <v>241</v>
      </c>
      <c r="E5498" s="181">
        <v>3512.6363356438087</v>
      </c>
      <c r="F5498" s="181">
        <v>3529.7469526782625</v>
      </c>
      <c r="G5498" s="181">
        <v>3542.2910439128218</v>
      </c>
      <c r="H5498" s="181">
        <v>3553.3796552234453</v>
      </c>
      <c r="I5498" s="181">
        <v>3563.2752031594646</v>
      </c>
      <c r="J5498" s="182">
        <v>3572.0217674815335</v>
      </c>
      <c r="K5498" s="181">
        <v>3579.727157702222</v>
      </c>
      <c r="L5498" s="181">
        <v>3586.5357161606889</v>
      </c>
      <c r="M5498" s="181">
        <v>3592.4421162095459</v>
      </c>
      <c r="N5498" s="181">
        <v>3597.4241314728542</v>
      </c>
      <c r="O5498" s="181">
        <v>3601.4572493939218</v>
      </c>
      <c r="P5498" s="181">
        <v>3604.834061289951</v>
      </c>
      <c r="Q5498" s="181">
        <v>3607.8250931259759</v>
      </c>
      <c r="R5498" s="181">
        <v>3610.33764552098</v>
      </c>
      <c r="S5498" s="181">
        <v>3612.4237348264187</v>
      </c>
      <c r="T5498" s="181">
        <v>3614.1573191338839</v>
      </c>
      <c r="U5498" s="181">
        <v>3615.4759642861218</v>
      </c>
      <c r="V5498" s="181">
        <v>3616.297120939465</v>
      </c>
      <c r="W5498" s="181">
        <v>3616.673420501611</v>
      </c>
      <c r="X5498" s="181">
        <v>3616.6588997244194</v>
      </c>
      <c r="Y5498" s="181">
        <v>3616.2168923564755</v>
      </c>
    </row>
    <row r="5499" spans="1:25" x14ac:dyDescent="0.25">
      <c r="A5499" s="178" t="s">
        <v>4620</v>
      </c>
      <c r="B5499" s="178" t="s">
        <v>274</v>
      </c>
      <c r="C5499" s="178" t="s">
        <v>218</v>
      </c>
      <c r="D5499" s="178" t="s">
        <v>4627</v>
      </c>
      <c r="E5499" s="181">
        <v>1408.7417426682182</v>
      </c>
      <c r="F5499" s="181">
        <v>1463.4871814260412</v>
      </c>
      <c r="G5499" s="181">
        <v>1519.001069242865</v>
      </c>
      <c r="H5499" s="181">
        <v>1576.394132808532</v>
      </c>
      <c r="I5499" s="181">
        <v>1635.6288375735414</v>
      </c>
      <c r="J5499" s="182">
        <v>1696.6278103007819</v>
      </c>
      <c r="K5499" s="181">
        <v>1759.3762903250556</v>
      </c>
      <c r="L5499" s="181">
        <v>1823.9044273725658</v>
      </c>
      <c r="M5499" s="181">
        <v>1890.1876677041587</v>
      </c>
      <c r="N5499" s="181">
        <v>1958.2207201345252</v>
      </c>
      <c r="O5499" s="181">
        <v>2028.0171567707091</v>
      </c>
      <c r="P5499" s="181">
        <v>2099.7773391264959</v>
      </c>
      <c r="Q5499" s="181">
        <v>2173.722892290421</v>
      </c>
      <c r="R5499" s="181">
        <v>2249.8799235091374</v>
      </c>
      <c r="S5499" s="181">
        <v>2328.3726357648529</v>
      </c>
      <c r="T5499" s="181">
        <v>2409.2827488077187</v>
      </c>
      <c r="U5499" s="181">
        <v>2492.4457172883986</v>
      </c>
      <c r="V5499" s="181">
        <v>2577.7152341189794</v>
      </c>
      <c r="W5499" s="181">
        <v>2665.1606571890648</v>
      </c>
      <c r="X5499" s="181">
        <v>2754.8412116917416</v>
      </c>
      <c r="Y5499" s="181">
        <v>2846.658430859286</v>
      </c>
    </row>
    <row r="5500" spans="1:25" x14ac:dyDescent="0.25">
      <c r="A5500" s="178" t="s">
        <v>4620</v>
      </c>
      <c r="B5500" s="178" t="s">
        <v>274</v>
      </c>
      <c r="C5500" s="178" t="s">
        <v>240</v>
      </c>
      <c r="D5500" s="178" t="s">
        <v>241</v>
      </c>
      <c r="E5500" s="181">
        <v>8424.113696817707</v>
      </c>
      <c r="F5500" s="181">
        <v>8420.7012226553506</v>
      </c>
      <c r="G5500" s="181">
        <v>8410.0056043610584</v>
      </c>
      <c r="H5500" s="181">
        <v>8398.358147182551</v>
      </c>
      <c r="I5500" s="181">
        <v>8385.2952098081405</v>
      </c>
      <c r="J5500" s="182">
        <v>8370.2219225091067</v>
      </c>
      <c r="K5500" s="181">
        <v>8352.9298337265591</v>
      </c>
      <c r="L5500" s="181">
        <v>8333.4519120888253</v>
      </c>
      <c r="M5500" s="181">
        <v>8311.5826611404409</v>
      </c>
      <c r="N5500" s="181">
        <v>8287.23624279867</v>
      </c>
      <c r="O5500" s="181">
        <v>8260.4259890920803</v>
      </c>
      <c r="P5500" s="181">
        <v>8231.9061991262024</v>
      </c>
      <c r="Q5500" s="181">
        <v>8202.4094424886243</v>
      </c>
      <c r="R5500" s="181">
        <v>8171.8538518811529</v>
      </c>
      <c r="S5500" s="181">
        <v>8140.5126046595342</v>
      </c>
      <c r="T5500" s="181">
        <v>8108.4758219634596</v>
      </c>
      <c r="U5500" s="181">
        <v>8075.0211362761202</v>
      </c>
      <c r="V5500" s="181">
        <v>8039.5892350908962</v>
      </c>
      <c r="W5500" s="181">
        <v>8002.3562311056921</v>
      </c>
      <c r="X5500" s="181">
        <v>7963.4520515842514</v>
      </c>
      <c r="Y5500" s="181">
        <v>7922.5567731707597</v>
      </c>
    </row>
    <row r="5501" spans="1:25" x14ac:dyDescent="0.25">
      <c r="A5501" s="178" t="s">
        <v>4620</v>
      </c>
      <c r="B5501" s="178" t="s">
        <v>278</v>
      </c>
      <c r="C5501" s="178" t="s">
        <v>218</v>
      </c>
      <c r="D5501" s="178" t="s">
        <v>4628</v>
      </c>
      <c r="E5501" s="181">
        <v>11622.165114016529</v>
      </c>
      <c r="F5501" s="181">
        <v>11814.361286408153</v>
      </c>
      <c r="G5501" s="181">
        <v>11992.619036677313</v>
      </c>
      <c r="H5501" s="181">
        <v>12168.209290203584</v>
      </c>
      <c r="I5501" s="181">
        <v>12341.742375655369</v>
      </c>
      <c r="J5501" s="182">
        <v>12513.093690870373</v>
      </c>
      <c r="K5501" s="181">
        <v>12682.383162716462</v>
      </c>
      <c r="L5501" s="181">
        <v>12849.909192026944</v>
      </c>
      <c r="M5501" s="181">
        <v>13015.460937980906</v>
      </c>
      <c r="N5501" s="181">
        <v>13178.737044469055</v>
      </c>
      <c r="O5501" s="181">
        <v>13339.513805238259</v>
      </c>
      <c r="P5501" s="181">
        <v>13498.8019962826</v>
      </c>
      <c r="Q5501" s="181">
        <v>13657.606512695178</v>
      </c>
      <c r="R5501" s="181">
        <v>13815.541261659864</v>
      </c>
      <c r="S5501" s="181">
        <v>13972.733363504203</v>
      </c>
      <c r="T5501" s="181">
        <v>14129.047168294748</v>
      </c>
      <c r="U5501" s="181">
        <v>14283.721654506244</v>
      </c>
      <c r="V5501" s="181">
        <v>14436.251991996267</v>
      </c>
      <c r="W5501" s="181">
        <v>14586.802145236728</v>
      </c>
      <c r="X5501" s="181">
        <v>14735.488014753919</v>
      </c>
      <c r="Y5501" s="181">
        <v>14881.706186288076</v>
      </c>
    </row>
    <row r="5502" spans="1:25" x14ac:dyDescent="0.25">
      <c r="A5502" s="178" t="s">
        <v>4620</v>
      </c>
      <c r="B5502" s="178" t="s">
        <v>278</v>
      </c>
      <c r="C5502" s="178" t="s">
        <v>240</v>
      </c>
      <c r="D5502" s="178" t="s">
        <v>241</v>
      </c>
      <c r="E5502" s="181">
        <v>7111.330014392569</v>
      </c>
      <c r="F5502" s="181">
        <v>7146.4754237948237</v>
      </c>
      <c r="G5502" s="181">
        <v>7172.0936115188397</v>
      </c>
      <c r="H5502" s="181">
        <v>7195.1810535079139</v>
      </c>
      <c r="I5502" s="181">
        <v>7216.1918156539632</v>
      </c>
      <c r="J5502" s="182">
        <v>7235.136383738607</v>
      </c>
      <c r="K5502" s="181">
        <v>7252.165954983835</v>
      </c>
      <c r="L5502" s="181">
        <v>7267.5273338370562</v>
      </c>
      <c r="M5502" s="181">
        <v>7281.1729125496267</v>
      </c>
      <c r="N5502" s="181">
        <v>7293.0081376837989</v>
      </c>
      <c r="O5502" s="181">
        <v>7302.98606565727</v>
      </c>
      <c r="P5502" s="181">
        <v>7311.731429846127</v>
      </c>
      <c r="Q5502" s="181">
        <v>7319.8404621253067</v>
      </c>
      <c r="R5502" s="181">
        <v>7327.1475867918607</v>
      </c>
      <c r="S5502" s="181">
        <v>7333.7641587507578</v>
      </c>
      <c r="T5502" s="181">
        <v>7339.6611525503968</v>
      </c>
      <c r="U5502" s="181">
        <v>7344.489820249004</v>
      </c>
      <c r="V5502" s="181">
        <v>7348.0465107194805</v>
      </c>
      <c r="W5502" s="181">
        <v>7350.4733379178633</v>
      </c>
      <c r="X5502" s="181">
        <v>7351.8833800042185</v>
      </c>
      <c r="Y5502" s="181">
        <v>7352.0304352899238</v>
      </c>
    </row>
    <row r="5503" spans="1:25" x14ac:dyDescent="0.25">
      <c r="A5503" s="178" t="s">
        <v>4620</v>
      </c>
      <c r="B5503" s="178" t="s">
        <v>286</v>
      </c>
      <c r="C5503" s="178" t="s">
        <v>218</v>
      </c>
      <c r="D5503" s="178" t="s">
        <v>4629</v>
      </c>
      <c r="E5503" s="181">
        <v>14982.623150201283</v>
      </c>
      <c r="F5503" s="181">
        <v>15159.631119409423</v>
      </c>
      <c r="G5503" s="181">
        <v>15325.57507780983</v>
      </c>
      <c r="H5503" s="181">
        <v>15491.613138423872</v>
      </c>
      <c r="I5503" s="181">
        <v>15657.416419603012</v>
      </c>
      <c r="J5503" s="182">
        <v>15822.159055963577</v>
      </c>
      <c r="K5503" s="181">
        <v>15985.553738238505</v>
      </c>
      <c r="L5503" s="181">
        <v>16147.727773246012</v>
      </c>
      <c r="M5503" s="181">
        <v>16308.298176707274</v>
      </c>
      <c r="N5503" s="181">
        <v>16466.883821028841</v>
      </c>
      <c r="O5503" s="181">
        <v>16623.196134007118</v>
      </c>
      <c r="P5503" s="181">
        <v>16778.468478491875</v>
      </c>
      <c r="Q5503" s="181">
        <v>16933.958698203773</v>
      </c>
      <c r="R5503" s="181">
        <v>17089.22994780216</v>
      </c>
      <c r="S5503" s="181">
        <v>17244.305365628537</v>
      </c>
      <c r="T5503" s="181">
        <v>17398.833092309047</v>
      </c>
      <c r="U5503" s="181">
        <v>17552.389322921961</v>
      </c>
      <c r="V5503" s="181">
        <v>17704.928275932696</v>
      </c>
      <c r="W5503" s="181">
        <v>17856.546500027289</v>
      </c>
      <c r="X5503" s="181">
        <v>18007.154060953697</v>
      </c>
      <c r="Y5503" s="181">
        <v>18155.785647640623</v>
      </c>
    </row>
    <row r="5504" spans="1:25" x14ac:dyDescent="0.25">
      <c r="A5504" s="178" t="s">
        <v>4620</v>
      </c>
      <c r="B5504" s="178" t="s">
        <v>286</v>
      </c>
      <c r="C5504" s="178" t="s">
        <v>240</v>
      </c>
      <c r="D5504" s="178" t="s">
        <v>241</v>
      </c>
      <c r="E5504" s="181">
        <v>6669.5140880725785</v>
      </c>
      <c r="F5504" s="181">
        <v>6611.646164404533</v>
      </c>
      <c r="G5504" s="181">
        <v>6548.6590695894683</v>
      </c>
      <c r="H5504" s="181">
        <v>6485.5509548232258</v>
      </c>
      <c r="I5504" s="181">
        <v>6422.2168585864974</v>
      </c>
      <c r="J5504" s="182">
        <v>6358.3618800886043</v>
      </c>
      <c r="K5504" s="181">
        <v>6293.9286019569045</v>
      </c>
      <c r="L5504" s="181">
        <v>6229.0264921329144</v>
      </c>
      <c r="M5504" s="181">
        <v>6163.5657555949938</v>
      </c>
      <c r="N5504" s="181">
        <v>6097.466783551401</v>
      </c>
      <c r="O5504" s="181">
        <v>6030.6924661298881</v>
      </c>
      <c r="P5504" s="181">
        <v>5963.7523549472389</v>
      </c>
      <c r="Q5504" s="181">
        <v>5897.1260713604852</v>
      </c>
      <c r="R5504" s="181">
        <v>5830.6777740968855</v>
      </c>
      <c r="S5504" s="181">
        <v>5764.4368267298032</v>
      </c>
      <c r="T5504" s="181">
        <v>5698.3081707550527</v>
      </c>
      <c r="U5504" s="181">
        <v>5632.182067620085</v>
      </c>
      <c r="V5504" s="181">
        <v>5566.077454901133</v>
      </c>
      <c r="W5504" s="181">
        <v>5500.0567968278901</v>
      </c>
      <c r="X5504" s="181">
        <v>5434.122407157678</v>
      </c>
      <c r="Y5504" s="181">
        <v>5368.0186367189644</v>
      </c>
    </row>
    <row r="5505" spans="1:25" x14ac:dyDescent="0.25">
      <c r="A5505" s="178" t="s">
        <v>4620</v>
      </c>
      <c r="B5505" s="178" t="s">
        <v>288</v>
      </c>
      <c r="C5505" s="178" t="s">
        <v>565</v>
      </c>
      <c r="D5505" s="178" t="s">
        <v>566</v>
      </c>
      <c r="E5505" s="181">
        <v>4071.6824429723929</v>
      </c>
      <c r="F5505" s="181">
        <v>4200.9250943385714</v>
      </c>
      <c r="G5505" s="181">
        <v>4307.0951488003166</v>
      </c>
      <c r="H5505" s="181">
        <v>4397.5155179830108</v>
      </c>
      <c r="I5505" s="181">
        <v>4475.4302548016531</v>
      </c>
      <c r="J5505" s="182">
        <v>4543.2210146005027</v>
      </c>
      <c r="K5505" s="181">
        <v>4602.8673916200714</v>
      </c>
      <c r="L5505" s="181">
        <v>4656.0067718375922</v>
      </c>
      <c r="M5505" s="181">
        <v>4703.7546066633995</v>
      </c>
      <c r="N5505" s="181">
        <v>4746.9512326924914</v>
      </c>
      <c r="O5505" s="181">
        <v>4786.2268492988824</v>
      </c>
      <c r="P5505" s="181">
        <v>4822.4986912252416</v>
      </c>
      <c r="Q5505" s="181">
        <v>4856.5369544076057</v>
      </c>
      <c r="R5505" s="181">
        <v>4888.4979043015865</v>
      </c>
      <c r="S5505" s="181">
        <v>4918.6369439750097</v>
      </c>
      <c r="T5505" s="181">
        <v>4947.2021329434119</v>
      </c>
      <c r="U5505" s="181">
        <v>4974.3486647778445</v>
      </c>
      <c r="V5505" s="181">
        <v>5000.1734970212256</v>
      </c>
      <c r="W5505" s="181">
        <v>5024.8156616555498</v>
      </c>
      <c r="X5505" s="181">
        <v>5048.3710835736429</v>
      </c>
      <c r="Y5505" s="181">
        <v>5070.8125146800967</v>
      </c>
    </row>
    <row r="5506" spans="1:25" x14ac:dyDescent="0.25">
      <c r="A5506" s="178" t="s">
        <v>4620</v>
      </c>
      <c r="B5506" s="178" t="s">
        <v>291</v>
      </c>
      <c r="C5506" s="178" t="s">
        <v>218</v>
      </c>
      <c r="D5506" s="178" t="s">
        <v>4630</v>
      </c>
      <c r="E5506" s="181">
        <v>10517.811938060091</v>
      </c>
      <c r="F5506" s="181">
        <v>10805.997128024455</v>
      </c>
      <c r="G5506" s="181">
        <v>11096.55426658529</v>
      </c>
      <c r="H5506" s="181">
        <v>11396.807805088216</v>
      </c>
      <c r="I5506" s="181">
        <v>11705.645826058873</v>
      </c>
      <c r="J5506" s="182">
        <v>12021.709741967728</v>
      </c>
      <c r="K5506" s="181">
        <v>12344.131169491902</v>
      </c>
      <c r="L5506" s="181">
        <v>12672.385806667149</v>
      </c>
      <c r="M5506" s="181">
        <v>13005.565836541118</v>
      </c>
      <c r="N5506" s="181">
        <v>13342.825590675864</v>
      </c>
      <c r="O5506" s="181">
        <v>13683.463609126189</v>
      </c>
      <c r="P5506" s="181">
        <v>14028.045014869416</v>
      </c>
      <c r="Q5506" s="181">
        <v>14377.198433134583</v>
      </c>
      <c r="R5506" s="181">
        <v>14730.143211124945</v>
      </c>
      <c r="S5506" s="181">
        <v>15086.669636421531</v>
      </c>
      <c r="T5506" s="181">
        <v>15446.446929589483</v>
      </c>
      <c r="U5506" s="181">
        <v>15808.401663610708</v>
      </c>
      <c r="V5506" s="181">
        <v>16171.60794336005</v>
      </c>
      <c r="W5506" s="181">
        <v>16535.922621607708</v>
      </c>
      <c r="X5506" s="181">
        <v>16901.140179327354</v>
      </c>
      <c r="Y5506" s="181">
        <v>17266.355257561943</v>
      </c>
    </row>
    <row r="5507" spans="1:25" x14ac:dyDescent="0.25">
      <c r="A5507" s="178" t="s">
        <v>4620</v>
      </c>
      <c r="B5507" s="178" t="s">
        <v>291</v>
      </c>
      <c r="C5507" s="178" t="s">
        <v>967</v>
      </c>
      <c r="D5507" s="178" t="s">
        <v>4631</v>
      </c>
      <c r="E5507" s="181">
        <v>2708.6579488257921</v>
      </c>
      <c r="F5507" s="181">
        <v>2748.0243804211555</v>
      </c>
      <c r="G5507" s="181">
        <v>2786.5756927878201</v>
      </c>
      <c r="H5507" s="181">
        <v>2826.1349567118964</v>
      </c>
      <c r="I5507" s="181">
        <v>2866.3684938368938</v>
      </c>
      <c r="J5507" s="182">
        <v>2906.8983757785368</v>
      </c>
      <c r="K5507" s="181">
        <v>2947.4816406153882</v>
      </c>
      <c r="L5507" s="181">
        <v>2987.967961975839</v>
      </c>
      <c r="M5507" s="181">
        <v>3028.1248095988781</v>
      </c>
      <c r="N5507" s="181">
        <v>3067.7452910964066</v>
      </c>
      <c r="O5507" s="181">
        <v>3106.6655380488046</v>
      </c>
      <c r="P5507" s="181">
        <v>3145.0139675445921</v>
      </c>
      <c r="Q5507" s="181">
        <v>3182.9268957297545</v>
      </c>
      <c r="R5507" s="181">
        <v>3220.2258783391635</v>
      </c>
      <c r="S5507" s="181">
        <v>3256.8646947795946</v>
      </c>
      <c r="T5507" s="181">
        <v>3292.7738339750317</v>
      </c>
      <c r="U5507" s="181">
        <v>3327.7311864460053</v>
      </c>
      <c r="V5507" s="181">
        <v>3361.5567553624169</v>
      </c>
      <c r="W5507" s="181">
        <v>3394.2407642161197</v>
      </c>
      <c r="X5507" s="181">
        <v>3425.7619931890872</v>
      </c>
      <c r="Y5507" s="181">
        <v>3455.960934989178</v>
      </c>
    </row>
    <row r="5508" spans="1:25" x14ac:dyDescent="0.25">
      <c r="A5508" s="178" t="s">
        <v>4620</v>
      </c>
      <c r="B5508" s="178" t="s">
        <v>291</v>
      </c>
      <c r="C5508" s="178" t="s">
        <v>240</v>
      </c>
      <c r="D5508" s="178" t="s">
        <v>241</v>
      </c>
      <c r="E5508" s="181">
        <v>18478.796529807045</v>
      </c>
      <c r="F5508" s="181">
        <v>18299.53557548597</v>
      </c>
      <c r="G5508" s="181">
        <v>18114.356700902652</v>
      </c>
      <c r="H5508" s="181">
        <v>17935.396621516658</v>
      </c>
      <c r="I5508" s="181">
        <v>17760.303926605866</v>
      </c>
      <c r="J5508" s="182">
        <v>17586.670349394542</v>
      </c>
      <c r="K5508" s="181">
        <v>17413.107134538077</v>
      </c>
      <c r="L5508" s="181">
        <v>17238.892611114243</v>
      </c>
      <c r="M5508" s="181">
        <v>17062.915630347474</v>
      </c>
      <c r="N5508" s="181">
        <v>16884.317770733454</v>
      </c>
      <c r="O5508" s="181">
        <v>16702.562668105478</v>
      </c>
      <c r="P5508" s="181">
        <v>16518.712042312596</v>
      </c>
      <c r="Q5508" s="181">
        <v>16333.785266112835</v>
      </c>
      <c r="R5508" s="181">
        <v>16147.141909086167</v>
      </c>
      <c r="S5508" s="181">
        <v>15958.856834750288</v>
      </c>
      <c r="T5508" s="181">
        <v>15768.897072314912</v>
      </c>
      <c r="U5508" s="181">
        <v>15576.528477351831</v>
      </c>
      <c r="V5508" s="181">
        <v>15381.285612831462</v>
      </c>
      <c r="W5508" s="181">
        <v>15183.517689308072</v>
      </c>
      <c r="X5508" s="181">
        <v>14983.505181093016</v>
      </c>
      <c r="Y5508" s="181">
        <v>14780.923593688018</v>
      </c>
    </row>
    <row r="5509" spans="1:25" x14ac:dyDescent="0.25">
      <c r="A5509" s="178" t="s">
        <v>4620</v>
      </c>
      <c r="B5509" s="178" t="s">
        <v>293</v>
      </c>
      <c r="C5509" s="178" t="s">
        <v>218</v>
      </c>
      <c r="D5509" s="178" t="s">
        <v>4632</v>
      </c>
      <c r="E5509" s="181">
        <v>32423.606447297982</v>
      </c>
      <c r="F5509" s="181">
        <v>32903.660619163747</v>
      </c>
      <c r="G5509" s="181">
        <v>33356.344937941285</v>
      </c>
      <c r="H5509" s="181">
        <v>33809.966329350616</v>
      </c>
      <c r="I5509" s="181">
        <v>34264.114882309324</v>
      </c>
      <c r="J5509" s="182">
        <v>34716.74520343927</v>
      </c>
      <c r="K5509" s="181">
        <v>35166.770868908054</v>
      </c>
      <c r="L5509" s="181">
        <v>35613.847921704648</v>
      </c>
      <c r="M5509" s="181">
        <v>36056.335671225075</v>
      </c>
      <c r="N5509" s="181">
        <v>36492.523322191482</v>
      </c>
      <c r="O5509" s="181">
        <v>36920.980809849148</v>
      </c>
      <c r="P5509" s="181">
        <v>37343.749306507758</v>
      </c>
      <c r="Q5509" s="181">
        <v>37762.901604788429</v>
      </c>
      <c r="R5509" s="181">
        <v>38176.727637196956</v>
      </c>
      <c r="S5509" s="181">
        <v>38585.12657736439</v>
      </c>
      <c r="T5509" s="181">
        <v>38987.975288761903</v>
      </c>
      <c r="U5509" s="181">
        <v>39384.342801379302</v>
      </c>
      <c r="V5509" s="181">
        <v>39773.577625081678</v>
      </c>
      <c r="W5509" s="181">
        <v>40155.923384665686</v>
      </c>
      <c r="X5509" s="181">
        <v>40531.653505758288</v>
      </c>
      <c r="Y5509" s="181">
        <v>40899.65341191175</v>
      </c>
    </row>
    <row r="5510" spans="1:25" x14ac:dyDescent="0.25">
      <c r="A5510" s="178" t="s">
        <v>4620</v>
      </c>
      <c r="B5510" s="178" t="s">
        <v>293</v>
      </c>
      <c r="C5510" s="178" t="s">
        <v>240</v>
      </c>
      <c r="D5510" s="178" t="s">
        <v>241</v>
      </c>
      <c r="E5510" s="181">
        <v>11672.33623338647</v>
      </c>
      <c r="F5510" s="181">
        <v>11618.38198763181</v>
      </c>
      <c r="G5510" s="181">
        <v>11553.035322018808</v>
      </c>
      <c r="H5510" s="181">
        <v>11486.557201081114</v>
      </c>
      <c r="I5510" s="181">
        <v>11418.879212680011</v>
      </c>
      <c r="J5510" s="182">
        <v>11349.406340637286</v>
      </c>
      <c r="K5510" s="181">
        <v>11277.899376368321</v>
      </c>
      <c r="L5510" s="181">
        <v>11204.375094230561</v>
      </c>
      <c r="M5510" s="181">
        <v>11128.45350778889</v>
      </c>
      <c r="N5510" s="181">
        <v>11049.766926071363</v>
      </c>
      <c r="O5510" s="181">
        <v>10968.064397403683</v>
      </c>
      <c r="P5510" s="181">
        <v>10884.131943170552</v>
      </c>
      <c r="Q5510" s="181">
        <v>10798.712161919284</v>
      </c>
      <c r="R5510" s="181">
        <v>10711.435659625375</v>
      </c>
      <c r="S5510" s="181">
        <v>10622.407754932672</v>
      </c>
      <c r="T5510" s="181">
        <v>10531.724476831476</v>
      </c>
      <c r="U5510" s="181">
        <v>10439.264995908665</v>
      </c>
      <c r="V5510" s="181">
        <v>10344.994536275379</v>
      </c>
      <c r="W5510" s="181">
        <v>10249.113954988235</v>
      </c>
      <c r="X5510" s="181">
        <v>10151.821230734458</v>
      </c>
      <c r="Y5510" s="181">
        <v>10052.962709028108</v>
      </c>
    </row>
    <row r="5511" spans="1:25" x14ac:dyDescent="0.25">
      <c r="A5511" s="178" t="s">
        <v>4620</v>
      </c>
      <c r="B5511" s="178" t="s">
        <v>580</v>
      </c>
      <c r="C5511" s="178" t="s">
        <v>218</v>
      </c>
      <c r="D5511" s="178" t="s">
        <v>4633</v>
      </c>
      <c r="E5511" s="181">
        <v>2962.9459014566805</v>
      </c>
      <c r="F5511" s="181">
        <v>2970.7018318075611</v>
      </c>
      <c r="G5511" s="181">
        <v>2979.8968687386182</v>
      </c>
      <c r="H5511" s="181">
        <v>2992.2597215389178</v>
      </c>
      <c r="I5511" s="181">
        <v>3007.1732969442301</v>
      </c>
      <c r="J5511" s="182">
        <v>3024.0612893532139</v>
      </c>
      <c r="K5511" s="181">
        <v>3042.5406195800797</v>
      </c>
      <c r="L5511" s="181">
        <v>3062.3472720167651</v>
      </c>
      <c r="M5511" s="181">
        <v>3083.1452815923353</v>
      </c>
      <c r="N5511" s="181">
        <v>3104.6332423936733</v>
      </c>
      <c r="O5511" s="181">
        <v>3126.5698456487808</v>
      </c>
      <c r="P5511" s="181">
        <v>3149.0064064707681</v>
      </c>
      <c r="Q5511" s="181">
        <v>3171.9863359590117</v>
      </c>
      <c r="R5511" s="181">
        <v>3195.2303220606946</v>
      </c>
      <c r="S5511" s="181">
        <v>3218.599536528875</v>
      </c>
      <c r="T5511" s="181">
        <v>3242.138287311328</v>
      </c>
      <c r="U5511" s="181">
        <v>3265.6320701026566</v>
      </c>
      <c r="V5511" s="181">
        <v>3288.7214899182586</v>
      </c>
      <c r="W5511" s="181">
        <v>3311.3379739171351</v>
      </c>
      <c r="X5511" s="181">
        <v>3333.4207245514308</v>
      </c>
      <c r="Y5511" s="181">
        <v>3354.9553436285355</v>
      </c>
    </row>
    <row r="5512" spans="1:25" x14ac:dyDescent="0.25">
      <c r="A5512" s="178" t="s">
        <v>4620</v>
      </c>
      <c r="B5512" s="178" t="s">
        <v>580</v>
      </c>
      <c r="C5512" s="178" t="s">
        <v>240</v>
      </c>
      <c r="D5512" s="178" t="s">
        <v>241</v>
      </c>
      <c r="E5512" s="181">
        <v>18290.862083796339</v>
      </c>
      <c r="F5512" s="181">
        <v>18332.459914677322</v>
      </c>
      <c r="G5512" s="181">
        <v>18382.905993166984</v>
      </c>
      <c r="H5512" s="181">
        <v>18452.851933893089</v>
      </c>
      <c r="I5512" s="181">
        <v>18538.473475200291</v>
      </c>
      <c r="J5512" s="182">
        <v>18636.20294398045</v>
      </c>
      <c r="K5512" s="181">
        <v>18743.667922642155</v>
      </c>
      <c r="L5512" s="181">
        <v>18859.232480210525</v>
      </c>
      <c r="M5512" s="181">
        <v>18980.81997713057</v>
      </c>
      <c r="N5512" s="181">
        <v>19106.569296485435</v>
      </c>
      <c r="O5512" s="181">
        <v>19234.991589094738</v>
      </c>
      <c r="P5512" s="181">
        <v>19366.399678412123</v>
      </c>
      <c r="Q5512" s="181">
        <v>19501.057366068108</v>
      </c>
      <c r="R5512" s="181">
        <v>19637.244700181913</v>
      </c>
      <c r="S5512" s="181">
        <v>19774.107169091116</v>
      </c>
      <c r="T5512" s="181">
        <v>19911.916177715982</v>
      </c>
      <c r="U5512" s="181">
        <v>20049.353781559752</v>
      </c>
      <c r="V5512" s="181">
        <v>20184.214583738307</v>
      </c>
      <c r="W5512" s="181">
        <v>20316.080483793816</v>
      </c>
      <c r="X5512" s="181">
        <v>20444.581640748464</v>
      </c>
      <c r="Y5512" s="181">
        <v>20569.633199725507</v>
      </c>
    </row>
    <row r="5513" spans="1:25" x14ac:dyDescent="0.25">
      <c r="A5513" s="178" t="s">
        <v>4620</v>
      </c>
      <c r="B5513" s="178" t="s">
        <v>581</v>
      </c>
      <c r="C5513" s="178" t="s">
        <v>218</v>
      </c>
      <c r="D5513" s="178" t="s">
        <v>4634</v>
      </c>
      <c r="E5513" s="181">
        <v>126011.77287328025</v>
      </c>
      <c r="F5513" s="181">
        <v>127612.82132409276</v>
      </c>
      <c r="G5513" s="181">
        <v>129013.52414978703</v>
      </c>
      <c r="H5513" s="181">
        <v>130333.82543155439</v>
      </c>
      <c r="I5513" s="181">
        <v>131583.97188493732</v>
      </c>
      <c r="J5513" s="182">
        <v>132765.51007233959</v>
      </c>
      <c r="K5513" s="181">
        <v>133882.18228364122</v>
      </c>
      <c r="L5513" s="181">
        <v>134939.60654918567</v>
      </c>
      <c r="M5513" s="181">
        <v>135937.72807866082</v>
      </c>
      <c r="N5513" s="181">
        <v>136874.88651033514</v>
      </c>
      <c r="O5513" s="181">
        <v>137749.10344147802</v>
      </c>
      <c r="P5513" s="181">
        <v>138571.14829216342</v>
      </c>
      <c r="Q5513" s="181">
        <v>139351.16095597783</v>
      </c>
      <c r="R5513" s="181">
        <v>140084.65032734172</v>
      </c>
      <c r="S5513" s="181">
        <v>140771.5643673249</v>
      </c>
      <c r="T5513" s="181">
        <v>141412.79350232173</v>
      </c>
      <c r="U5513" s="181">
        <v>142011.88505314809</v>
      </c>
      <c r="V5513" s="181">
        <v>142571.48028764097</v>
      </c>
      <c r="W5513" s="181">
        <v>143091.71720306663</v>
      </c>
      <c r="X5513" s="181">
        <v>143572.41309792662</v>
      </c>
      <c r="Y5513" s="181">
        <v>144010.45731444855</v>
      </c>
    </row>
    <row r="5514" spans="1:25" x14ac:dyDescent="0.25">
      <c r="A5514" s="178" t="s">
        <v>4620</v>
      </c>
      <c r="B5514" s="178" t="s">
        <v>581</v>
      </c>
      <c r="C5514" s="178" t="s">
        <v>1241</v>
      </c>
      <c r="D5514" s="178" t="s">
        <v>4635</v>
      </c>
      <c r="E5514" s="181">
        <v>2058.3419143320061</v>
      </c>
      <c r="F5514" s="181">
        <v>2115.2409930193312</v>
      </c>
      <c r="G5514" s="181">
        <v>2170.0009841075134</v>
      </c>
      <c r="H5514" s="181">
        <v>2224.5439101506522</v>
      </c>
      <c r="I5514" s="181">
        <v>2279.008683030012</v>
      </c>
      <c r="J5514" s="182">
        <v>2333.3903891266173</v>
      </c>
      <c r="K5514" s="181">
        <v>2387.7236841020526</v>
      </c>
      <c r="L5514" s="181">
        <v>2442.0799169723377</v>
      </c>
      <c r="M5514" s="181">
        <v>2496.4311211760864</v>
      </c>
      <c r="N5514" s="181">
        <v>2550.7183167000794</v>
      </c>
      <c r="O5514" s="181">
        <v>2604.8736207135526</v>
      </c>
      <c r="P5514" s="181">
        <v>2659.0704315024591</v>
      </c>
      <c r="Q5514" s="181">
        <v>2713.4808705674313</v>
      </c>
      <c r="R5514" s="181">
        <v>2767.9986341628737</v>
      </c>
      <c r="S5514" s="181">
        <v>2822.6004474709844</v>
      </c>
      <c r="T5514" s="181">
        <v>2877.2812709628624</v>
      </c>
      <c r="U5514" s="181">
        <v>2932.0910858073385</v>
      </c>
      <c r="V5514" s="181">
        <v>2987.0643058160276</v>
      </c>
      <c r="W5514" s="181">
        <v>3042.1845546804821</v>
      </c>
      <c r="X5514" s="181">
        <v>3097.4279251971429</v>
      </c>
      <c r="Y5514" s="181">
        <v>3152.7053751699491</v>
      </c>
    </row>
    <row r="5515" spans="1:25" x14ac:dyDescent="0.25">
      <c r="A5515" s="178" t="s">
        <v>4620</v>
      </c>
      <c r="B5515" s="178" t="s">
        <v>581</v>
      </c>
      <c r="C5515" s="178" t="s">
        <v>4636</v>
      </c>
      <c r="D5515" s="178" t="s">
        <v>4637</v>
      </c>
      <c r="E5515" s="181">
        <v>1870.3008553606146</v>
      </c>
      <c r="F5515" s="181">
        <v>1973.7799748362834</v>
      </c>
      <c r="G5515" s="181">
        <v>2079.4273133757647</v>
      </c>
      <c r="H5515" s="181">
        <v>2189.120789327389</v>
      </c>
      <c r="I5515" s="181">
        <v>2303.1363607690541</v>
      </c>
      <c r="J5515" s="182">
        <v>2421.6200626407917</v>
      </c>
      <c r="K5515" s="181">
        <v>2544.7645010891451</v>
      </c>
      <c r="L5515" s="181">
        <v>2672.8115046926696</v>
      </c>
      <c r="M5515" s="181">
        <v>2805.9050916978408</v>
      </c>
      <c r="N5515" s="181">
        <v>2944.1560094001393</v>
      </c>
      <c r="O5515" s="181">
        <v>3087.6630846075946</v>
      </c>
      <c r="P5515" s="181">
        <v>3236.8160420746258</v>
      </c>
      <c r="Q5515" s="181">
        <v>3392.0314529855218</v>
      </c>
      <c r="R5515" s="181">
        <v>3553.3984387348937</v>
      </c>
      <c r="S5515" s="181">
        <v>3721.108823027685</v>
      </c>
      <c r="T5515" s="181">
        <v>3895.3834348865298</v>
      </c>
      <c r="U5515" s="181">
        <v>4076.5266066067188</v>
      </c>
      <c r="V5515" s="181">
        <v>4264.8358988445243</v>
      </c>
      <c r="W5515" s="181">
        <v>4460.5482272137988</v>
      </c>
      <c r="X5515" s="181">
        <v>4663.8956074931011</v>
      </c>
      <c r="Y5515" s="181">
        <v>4875.0146825538422</v>
      </c>
    </row>
    <row r="5516" spans="1:25" x14ac:dyDescent="0.25">
      <c r="A5516" s="178" t="s">
        <v>4620</v>
      </c>
      <c r="B5516" s="178" t="s">
        <v>581</v>
      </c>
      <c r="C5516" s="178" t="s">
        <v>240</v>
      </c>
      <c r="D5516" s="178" t="s">
        <v>241</v>
      </c>
      <c r="E5516" s="181">
        <v>39612.972116537821</v>
      </c>
      <c r="F5516" s="181">
        <v>40014.81308487663</v>
      </c>
      <c r="G5516" s="181">
        <v>40353.182908289658</v>
      </c>
      <c r="H5516" s="181">
        <v>40666.007935952861</v>
      </c>
      <c r="I5516" s="181">
        <v>40956.691455637643</v>
      </c>
      <c r="J5516" s="182">
        <v>41225.898043234396</v>
      </c>
      <c r="K5516" s="181">
        <v>41474.962167299796</v>
      </c>
      <c r="L5516" s="181">
        <v>41705.781749001682</v>
      </c>
      <c r="M5516" s="181">
        <v>41918.484432244295</v>
      </c>
      <c r="N5516" s="181">
        <v>42112.699412163573</v>
      </c>
      <c r="O5516" s="181">
        <v>42287.958258876766</v>
      </c>
      <c r="P5516" s="181">
        <v>42447.698276229836</v>
      </c>
      <c r="Q5516" s="181">
        <v>42595.131496049027</v>
      </c>
      <c r="R5516" s="181">
        <v>42728.977296730969</v>
      </c>
      <c r="S5516" s="181">
        <v>42849.314715320412</v>
      </c>
      <c r="T5516" s="181">
        <v>42956.506043009678</v>
      </c>
      <c r="U5516" s="181">
        <v>43051.713749030518</v>
      </c>
      <c r="V5516" s="181">
        <v>43135.814686214217</v>
      </c>
      <c r="W5516" s="181">
        <v>43208.920905006024</v>
      </c>
      <c r="X5516" s="181">
        <v>43271.045035972005</v>
      </c>
      <c r="Y5516" s="181">
        <v>43321.316950383494</v>
      </c>
    </row>
    <row r="5517" spans="1:25" x14ac:dyDescent="0.25">
      <c r="A5517" s="178" t="s">
        <v>4620</v>
      </c>
      <c r="B5517" s="178" t="s">
        <v>582</v>
      </c>
      <c r="C5517" s="178" t="s">
        <v>218</v>
      </c>
      <c r="D5517" s="178" t="s">
        <v>4162</v>
      </c>
      <c r="E5517" s="181">
        <v>2633.2282694116793</v>
      </c>
      <c r="F5517" s="181">
        <v>2662.2096389963203</v>
      </c>
      <c r="G5517" s="181">
        <v>2694.0252456922594</v>
      </c>
      <c r="H5517" s="181">
        <v>2729.7911009227341</v>
      </c>
      <c r="I5517" s="181">
        <v>2768.8328522497031</v>
      </c>
      <c r="J5517" s="182">
        <v>2810.5604502558544</v>
      </c>
      <c r="K5517" s="181">
        <v>2854.5822150562544</v>
      </c>
      <c r="L5517" s="181">
        <v>2900.6303158727192</v>
      </c>
      <c r="M5517" s="181">
        <v>2948.3813426240977</v>
      </c>
      <c r="N5517" s="181">
        <v>2997.591553269056</v>
      </c>
      <c r="O5517" s="181">
        <v>3048.0718143993113</v>
      </c>
      <c r="P5517" s="181">
        <v>3099.9005804808098</v>
      </c>
      <c r="Q5517" s="181">
        <v>3153.1538191321119</v>
      </c>
      <c r="R5517" s="181">
        <v>3207.6108046547224</v>
      </c>
      <c r="S5517" s="181">
        <v>3263.2221046479754</v>
      </c>
      <c r="T5517" s="181">
        <v>3320.0737292282424</v>
      </c>
      <c r="U5517" s="181">
        <v>3377.9438783522137</v>
      </c>
      <c r="V5517" s="181">
        <v>3436.4866269671161</v>
      </c>
      <c r="W5517" s="181">
        <v>3495.650526046305</v>
      </c>
      <c r="X5517" s="181">
        <v>3555.4043514338264</v>
      </c>
      <c r="Y5517" s="181">
        <v>3615.7102173656226</v>
      </c>
    </row>
    <row r="5518" spans="1:25" x14ac:dyDescent="0.25">
      <c r="A5518" s="178" t="s">
        <v>4620</v>
      </c>
      <c r="B5518" s="178" t="s">
        <v>582</v>
      </c>
      <c r="C5518" s="178" t="s">
        <v>240</v>
      </c>
      <c r="D5518" s="178" t="s">
        <v>241</v>
      </c>
      <c r="E5518" s="181">
        <v>14566.149467263836</v>
      </c>
      <c r="F5518" s="181">
        <v>14492.490835120288</v>
      </c>
      <c r="G5518" s="181">
        <v>14432.829706934985</v>
      </c>
      <c r="H5518" s="181">
        <v>14392.387484863197</v>
      </c>
      <c r="I5518" s="181">
        <v>14366.744813551677</v>
      </c>
      <c r="J5518" s="182">
        <v>14352.165418661614</v>
      </c>
      <c r="K5518" s="181">
        <v>14346.125258805336</v>
      </c>
      <c r="L5518" s="181">
        <v>14346.856489159953</v>
      </c>
      <c r="M5518" s="181">
        <v>14352.419902863812</v>
      </c>
      <c r="N5518" s="181">
        <v>14361.370376150582</v>
      </c>
      <c r="O5518" s="181">
        <v>14372.604090028992</v>
      </c>
      <c r="P5518" s="181">
        <v>14386.323291185081</v>
      </c>
      <c r="Q5518" s="181">
        <v>14402.702193696565</v>
      </c>
      <c r="R5518" s="181">
        <v>14420.565954389967</v>
      </c>
      <c r="S5518" s="181">
        <v>14439.567203381726</v>
      </c>
      <c r="T5518" s="181">
        <v>14459.96748332469</v>
      </c>
      <c r="U5518" s="181">
        <v>14480.689992287595</v>
      </c>
      <c r="V5518" s="181">
        <v>14500.199118443355</v>
      </c>
      <c r="W5518" s="181">
        <v>14518.277481728222</v>
      </c>
      <c r="X5518" s="181">
        <v>14534.804953295978</v>
      </c>
      <c r="Y5518" s="181">
        <v>14549.643382229498</v>
      </c>
    </row>
    <row r="5519" spans="1:25" x14ac:dyDescent="0.25">
      <c r="A5519" s="178" t="s">
        <v>4620</v>
      </c>
      <c r="B5519" s="178" t="s">
        <v>585</v>
      </c>
      <c r="C5519" s="178" t="s">
        <v>218</v>
      </c>
      <c r="D5519" s="178" t="s">
        <v>4638</v>
      </c>
      <c r="E5519" s="181">
        <v>12900.320026466681</v>
      </c>
      <c r="F5519" s="181">
        <v>13136.539624471157</v>
      </c>
      <c r="G5519" s="181">
        <v>13365.172439146876</v>
      </c>
      <c r="H5519" s="181">
        <v>13595.683163186126</v>
      </c>
      <c r="I5519" s="181">
        <v>13827.667969584823</v>
      </c>
      <c r="J5519" s="182">
        <v>14060.233071091065</v>
      </c>
      <c r="K5519" s="181">
        <v>14292.951272860246</v>
      </c>
      <c r="L5519" s="181">
        <v>14525.702303811417</v>
      </c>
      <c r="M5519" s="181">
        <v>14757.872202187644</v>
      </c>
      <c r="N5519" s="181">
        <v>14988.89975407191</v>
      </c>
      <c r="O5519" s="181">
        <v>15218.307693401455</v>
      </c>
      <c r="P5519" s="181">
        <v>15446.949194727478</v>
      </c>
      <c r="Q5519" s="181">
        <v>15675.608130426936</v>
      </c>
      <c r="R5519" s="181">
        <v>15903.487120979829</v>
      </c>
      <c r="S5519" s="181">
        <v>16130.435602689342</v>
      </c>
      <c r="T5519" s="181">
        <v>16356.539023043908</v>
      </c>
      <c r="U5519" s="181">
        <v>16581.201508489041</v>
      </c>
      <c r="V5519" s="181">
        <v>16803.610860507019</v>
      </c>
      <c r="W5519" s="181">
        <v>17023.553622941905</v>
      </c>
      <c r="X5519" s="181">
        <v>17240.844605855982</v>
      </c>
      <c r="Y5519" s="181">
        <v>17454.955199982083</v>
      </c>
    </row>
    <row r="5520" spans="1:25" x14ac:dyDescent="0.25">
      <c r="A5520" s="178" t="s">
        <v>4620</v>
      </c>
      <c r="B5520" s="178" t="s">
        <v>585</v>
      </c>
      <c r="C5520" s="178" t="s">
        <v>240</v>
      </c>
      <c r="D5520" s="178" t="s">
        <v>241</v>
      </c>
      <c r="E5520" s="181">
        <v>8490.2482759692066</v>
      </c>
      <c r="F5520" s="181">
        <v>8406.5836427686427</v>
      </c>
      <c r="G5520" s="181">
        <v>8316.3312015753872</v>
      </c>
      <c r="H5520" s="181">
        <v>8225.7763608069508</v>
      </c>
      <c r="I5520" s="181">
        <v>8134.7358981152411</v>
      </c>
      <c r="J5520" s="182">
        <v>8042.7707006082119</v>
      </c>
      <c r="K5520" s="181">
        <v>7949.7547823708746</v>
      </c>
      <c r="L5520" s="181">
        <v>7855.7492216076434</v>
      </c>
      <c r="M5520" s="181">
        <v>7760.5565733254844</v>
      </c>
      <c r="N5520" s="181">
        <v>7664.0359158693464</v>
      </c>
      <c r="O5520" s="181">
        <v>7566.1124077055929</v>
      </c>
      <c r="P5520" s="181">
        <v>7467.3722047366291</v>
      </c>
      <c r="Q5520" s="181">
        <v>7368.3141043894375</v>
      </c>
      <c r="R5520" s="181">
        <v>7268.666561777909</v>
      </c>
      <c r="S5520" s="181">
        <v>7168.480912383151</v>
      </c>
      <c r="T5520" s="181">
        <v>7067.9115156010721</v>
      </c>
      <c r="U5520" s="181">
        <v>6966.815978564221</v>
      </c>
      <c r="V5520" s="181">
        <v>6864.9852711793492</v>
      </c>
      <c r="W5520" s="181">
        <v>6762.4780670499213</v>
      </c>
      <c r="X5520" s="181">
        <v>6659.3652608855336</v>
      </c>
      <c r="Y5520" s="181">
        <v>6555.5885719045382</v>
      </c>
    </row>
    <row r="5521" spans="1:25" x14ac:dyDescent="0.25">
      <c r="A5521" s="178" t="s">
        <v>4620</v>
      </c>
      <c r="B5521" s="178" t="s">
        <v>586</v>
      </c>
      <c r="C5521" s="178" t="s">
        <v>218</v>
      </c>
      <c r="D5521" s="178" t="s">
        <v>4639</v>
      </c>
      <c r="E5521" s="181">
        <v>24587.294127514106</v>
      </c>
      <c r="F5521" s="181">
        <v>24926.406109232481</v>
      </c>
      <c r="G5521" s="181">
        <v>25217.70449634099</v>
      </c>
      <c r="H5521" s="181">
        <v>25488.532096258565</v>
      </c>
      <c r="I5521" s="181">
        <v>25743.405765882144</v>
      </c>
      <c r="J5521" s="182">
        <v>25984.631749174478</v>
      </c>
      <c r="K5521" s="181">
        <v>26214.365746977954</v>
      </c>
      <c r="L5521" s="181">
        <v>26434.628301130724</v>
      </c>
      <c r="M5521" s="181">
        <v>26645.967872812063</v>
      </c>
      <c r="N5521" s="181">
        <v>26848.613411177048</v>
      </c>
      <c r="O5521" s="181">
        <v>27042.686083201119</v>
      </c>
      <c r="P5521" s="181">
        <v>27230.514179857346</v>
      </c>
      <c r="Q5521" s="181">
        <v>27414.180484815592</v>
      </c>
      <c r="R5521" s="181">
        <v>27592.84153826171</v>
      </c>
      <c r="S5521" s="181">
        <v>27766.588347822384</v>
      </c>
      <c r="T5521" s="181">
        <v>27935.382753475515</v>
      </c>
      <c r="U5521" s="181">
        <v>28098.979430969324</v>
      </c>
      <c r="V5521" s="181">
        <v>28257.256333517482</v>
      </c>
      <c r="W5521" s="181">
        <v>28410.364708363686</v>
      </c>
      <c r="X5521" s="181">
        <v>28558.343431608984</v>
      </c>
      <c r="Y5521" s="181">
        <v>28700.296212762838</v>
      </c>
    </row>
    <row r="5522" spans="1:25" x14ac:dyDescent="0.25">
      <c r="A5522" s="178" t="s">
        <v>4620</v>
      </c>
      <c r="B5522" s="178" t="s">
        <v>586</v>
      </c>
      <c r="C5522" s="178" t="s">
        <v>528</v>
      </c>
      <c r="D5522" s="178" t="s">
        <v>4640</v>
      </c>
      <c r="E5522" s="181">
        <v>3386.1164862801361</v>
      </c>
      <c r="F5522" s="181">
        <v>3406.4331034529951</v>
      </c>
      <c r="G5522" s="181">
        <v>3419.7533989871054</v>
      </c>
      <c r="H5522" s="181">
        <v>3429.9129965933621</v>
      </c>
      <c r="I5522" s="181">
        <v>3437.584017430891</v>
      </c>
      <c r="J5522" s="182">
        <v>3443.1260827288984</v>
      </c>
      <c r="K5522" s="181">
        <v>3446.8688144060825</v>
      </c>
      <c r="L5522" s="181">
        <v>3449.1147938228769</v>
      </c>
      <c r="M5522" s="181">
        <v>3449.9673187243579</v>
      </c>
      <c r="N5522" s="181">
        <v>3449.4859721051371</v>
      </c>
      <c r="O5522" s="181">
        <v>3447.7152415955288</v>
      </c>
      <c r="P5522" s="181">
        <v>3444.9779332412377</v>
      </c>
      <c r="Q5522" s="181">
        <v>3441.5565535711535</v>
      </c>
      <c r="R5522" s="181">
        <v>3437.3607224008701</v>
      </c>
      <c r="S5522" s="181">
        <v>3432.4185896115036</v>
      </c>
      <c r="T5522" s="181">
        <v>3426.7418637579849</v>
      </c>
      <c r="U5522" s="181">
        <v>3420.3169367307896</v>
      </c>
      <c r="V5522" s="181">
        <v>3413.1457666389624</v>
      </c>
      <c r="W5522" s="181">
        <v>3405.2632719247731</v>
      </c>
      <c r="X5522" s="181">
        <v>3396.6901964296303</v>
      </c>
      <c r="Y5522" s="181">
        <v>3387.3365269404262</v>
      </c>
    </row>
    <row r="5523" spans="1:25" x14ac:dyDescent="0.25">
      <c r="A5523" s="178" t="s">
        <v>4620</v>
      </c>
      <c r="B5523" s="178" t="s">
        <v>586</v>
      </c>
      <c r="C5523" s="178" t="s">
        <v>520</v>
      </c>
      <c r="D5523" s="178" t="s">
        <v>4641</v>
      </c>
      <c r="E5523" s="181">
        <v>2271.9161720558595</v>
      </c>
      <c r="F5523" s="181">
        <v>2313.8944403057335</v>
      </c>
      <c r="G5523" s="181">
        <v>2351.7531653010201</v>
      </c>
      <c r="H5523" s="181">
        <v>2387.9944906948431</v>
      </c>
      <c r="I5523" s="181">
        <v>2423.0189320396089</v>
      </c>
      <c r="J5523" s="182">
        <v>2457.0256007027742</v>
      </c>
      <c r="K5523" s="181">
        <v>2490.2031570156141</v>
      </c>
      <c r="L5523" s="181">
        <v>2522.730993146055</v>
      </c>
      <c r="M5523" s="181">
        <v>2554.6508017944107</v>
      </c>
      <c r="N5523" s="181">
        <v>2585.9743671574765</v>
      </c>
      <c r="O5523" s="181">
        <v>2616.703351652654</v>
      </c>
      <c r="P5523" s="181">
        <v>2647.0540888347241</v>
      </c>
      <c r="Q5523" s="181">
        <v>2677.2230226331917</v>
      </c>
      <c r="R5523" s="181">
        <v>2707.1231949309795</v>
      </c>
      <c r="S5523" s="181">
        <v>2736.7581782244042</v>
      </c>
      <c r="T5523" s="181">
        <v>2766.1188662005175</v>
      </c>
      <c r="U5523" s="181">
        <v>2795.1754209018222</v>
      </c>
      <c r="V5523" s="181">
        <v>2823.9098182635134</v>
      </c>
      <c r="W5523" s="181">
        <v>2852.3311884171185</v>
      </c>
      <c r="X5523" s="181">
        <v>2880.4375478235957</v>
      </c>
      <c r="Y5523" s="181">
        <v>2908.1321682674034</v>
      </c>
    </row>
    <row r="5524" spans="1:25" x14ac:dyDescent="0.25">
      <c r="A5524" s="178" t="s">
        <v>4620</v>
      </c>
      <c r="B5524" s="178" t="s">
        <v>586</v>
      </c>
      <c r="C5524" s="178" t="s">
        <v>818</v>
      </c>
      <c r="D5524" s="178" t="s">
        <v>4642</v>
      </c>
      <c r="E5524" s="181">
        <v>6744.9092591324297</v>
      </c>
      <c r="F5524" s="181">
        <v>6837.7002607256081</v>
      </c>
      <c r="G5524" s="181">
        <v>6917.3692932235117</v>
      </c>
      <c r="H5524" s="181">
        <v>6991.4177534845285</v>
      </c>
      <c r="I5524" s="181">
        <v>7061.0851386663935</v>
      </c>
      <c r="J5524" s="182">
        <v>7127.0044531480053</v>
      </c>
      <c r="K5524" s="181">
        <v>7189.7673247988496</v>
      </c>
      <c r="L5524" s="181">
        <v>7249.9282313368776</v>
      </c>
      <c r="M5524" s="181">
        <v>7307.6378569104381</v>
      </c>
      <c r="N5524" s="181">
        <v>7362.959241969731</v>
      </c>
      <c r="O5524" s="181">
        <v>7415.9258611363575</v>
      </c>
      <c r="P5524" s="181">
        <v>7467.176423984658</v>
      </c>
      <c r="Q5524" s="181">
        <v>7517.2822310568372</v>
      </c>
      <c r="R5524" s="181">
        <v>7566.0121222809566</v>
      </c>
      <c r="S5524" s="181">
        <v>7613.3911934854541</v>
      </c>
      <c r="T5524" s="181">
        <v>7659.4091214626096</v>
      </c>
      <c r="U5524" s="181">
        <v>7703.9987854729525</v>
      </c>
      <c r="V5524" s="181">
        <v>7747.126872311087</v>
      </c>
      <c r="W5524" s="181">
        <v>7788.8349982213285</v>
      </c>
      <c r="X5524" s="181">
        <v>7829.1339677017577</v>
      </c>
      <c r="Y5524" s="181">
        <v>7867.7782211423491</v>
      </c>
    </row>
    <row r="5525" spans="1:25" x14ac:dyDescent="0.25">
      <c r="A5525" s="178" t="s">
        <v>4620</v>
      </c>
      <c r="B5525" s="178" t="s">
        <v>586</v>
      </c>
      <c r="C5525" s="178" t="s">
        <v>240</v>
      </c>
      <c r="D5525" s="178" t="s">
        <v>241</v>
      </c>
      <c r="E5525" s="181">
        <v>5036.6711751991152</v>
      </c>
      <c r="F5525" s="181">
        <v>5098.58253536341</v>
      </c>
      <c r="G5525" s="181">
        <v>5150.5471800637179</v>
      </c>
      <c r="H5525" s="181">
        <v>5198.185584647772</v>
      </c>
      <c r="I5525" s="181">
        <v>5242.4367907798569</v>
      </c>
      <c r="J5525" s="182">
        <v>5283.7848009940899</v>
      </c>
      <c r="K5525" s="181">
        <v>5322.6802050823617</v>
      </c>
      <c r="L5525" s="181">
        <v>5359.5435454190474</v>
      </c>
      <c r="M5525" s="181">
        <v>5394.4948774150771</v>
      </c>
      <c r="N5525" s="181">
        <v>5427.5889612774808</v>
      </c>
      <c r="O5525" s="181">
        <v>5458.8584778350569</v>
      </c>
      <c r="P5525" s="181">
        <v>5488.7807984529109</v>
      </c>
      <c r="Q5525" s="181">
        <v>5517.7811049488901</v>
      </c>
      <c r="R5525" s="181">
        <v>5545.6939871541526</v>
      </c>
      <c r="S5525" s="181">
        <v>5572.5425311202525</v>
      </c>
      <c r="T5525" s="181">
        <v>5598.3238022055875</v>
      </c>
      <c r="U5525" s="181">
        <v>5622.9934243851585</v>
      </c>
      <c r="V5525" s="181">
        <v>5646.5319090213234</v>
      </c>
      <c r="W5525" s="181">
        <v>5668.974409966524</v>
      </c>
      <c r="X5525" s="181">
        <v>5690.3334867892618</v>
      </c>
      <c r="Y5525" s="181">
        <v>5710.4355566620452</v>
      </c>
    </row>
    <row r="5526" spans="1:25" x14ac:dyDescent="0.25">
      <c r="A5526" s="178" t="s">
        <v>4620</v>
      </c>
      <c r="B5526" s="178" t="s">
        <v>587</v>
      </c>
      <c r="C5526" s="178" t="s">
        <v>797</v>
      </c>
      <c r="D5526" s="178" t="s">
        <v>4643</v>
      </c>
      <c r="E5526" s="181">
        <v>1286.7259173436926</v>
      </c>
      <c r="F5526" s="181">
        <v>1349.7963083991899</v>
      </c>
      <c r="G5526" s="181">
        <v>1415.4659765526235</v>
      </c>
      <c r="H5526" s="181">
        <v>1484.8419268514428</v>
      </c>
      <c r="I5526" s="181">
        <v>1557.979547339653</v>
      </c>
      <c r="J5526" s="182">
        <v>1634.9024370332468</v>
      </c>
      <c r="K5526" s="181">
        <v>1715.6993555419988</v>
      </c>
      <c r="L5526" s="181">
        <v>1800.506045883156</v>
      </c>
      <c r="M5526" s="181">
        <v>1889.4050946451966</v>
      </c>
      <c r="N5526" s="181">
        <v>1982.4777809481943</v>
      </c>
      <c r="O5526" s="181">
        <v>2079.8260793675577</v>
      </c>
      <c r="P5526" s="181">
        <v>2181.7456832643534</v>
      </c>
      <c r="Q5526" s="181">
        <v>2288.5539618888533</v>
      </c>
      <c r="R5526" s="181">
        <v>2400.3529613831397</v>
      </c>
      <c r="S5526" s="181">
        <v>2517.3270207292126</v>
      </c>
      <c r="T5526" s="181">
        <v>2639.6559004289397</v>
      </c>
      <c r="U5526" s="181">
        <v>2767.379468971566</v>
      </c>
      <c r="V5526" s="181">
        <v>2900.5282765458287</v>
      </c>
      <c r="W5526" s="181">
        <v>3039.2836428295182</v>
      </c>
      <c r="X5526" s="181">
        <v>3183.8094856874741</v>
      </c>
      <c r="Y5526" s="181">
        <v>3334.1553792493442</v>
      </c>
    </row>
    <row r="5527" spans="1:25" x14ac:dyDescent="0.25">
      <c r="A5527" s="178" t="s">
        <v>4620</v>
      </c>
      <c r="B5527" s="178" t="s">
        <v>587</v>
      </c>
      <c r="C5527" s="178" t="s">
        <v>240</v>
      </c>
      <c r="D5527" s="178" t="s">
        <v>241</v>
      </c>
      <c r="E5527" s="181">
        <v>25019.783100890651</v>
      </c>
      <c r="F5527" s="181">
        <v>25027.883776140508</v>
      </c>
      <c r="G5527" s="181">
        <v>25027.860080324557</v>
      </c>
      <c r="H5527" s="181">
        <v>25037.023442950776</v>
      </c>
      <c r="I5527" s="181">
        <v>25052.555435409176</v>
      </c>
      <c r="J5527" s="182">
        <v>25071.444743539902</v>
      </c>
      <c r="K5527" s="181">
        <v>25091.995697286922</v>
      </c>
      <c r="L5527" s="181">
        <v>25113.322799742382</v>
      </c>
      <c r="M5527" s="181">
        <v>25133.85856882271</v>
      </c>
      <c r="N5527" s="181">
        <v>25152.180836505238</v>
      </c>
      <c r="O5527" s="181">
        <v>25167.272431734615</v>
      </c>
      <c r="P5527" s="181">
        <v>25180.449954410848</v>
      </c>
      <c r="Q5527" s="181">
        <v>25192.949037093036</v>
      </c>
      <c r="R5527" s="181">
        <v>25203.424443209267</v>
      </c>
      <c r="S5527" s="181">
        <v>25211.496832985307</v>
      </c>
      <c r="T5527" s="181">
        <v>25216.72381898715</v>
      </c>
      <c r="U5527" s="181">
        <v>25217.386173994848</v>
      </c>
      <c r="V5527" s="181">
        <v>25211.923617079392</v>
      </c>
      <c r="W5527" s="181">
        <v>25200.259385170957</v>
      </c>
      <c r="X5527" s="181">
        <v>25182.160469932587</v>
      </c>
      <c r="Y5527" s="181">
        <v>25156.544666186339</v>
      </c>
    </row>
    <row r="5528" spans="1:25" x14ac:dyDescent="0.25">
      <c r="A5528" s="178" t="s">
        <v>4620</v>
      </c>
      <c r="B5528" s="178" t="s">
        <v>594</v>
      </c>
      <c r="C5528" s="178" t="s">
        <v>565</v>
      </c>
      <c r="D5528" s="178" t="s">
        <v>566</v>
      </c>
      <c r="E5528" s="181">
        <v>15485.727894083551</v>
      </c>
      <c r="F5528" s="181">
        <v>15557.428673913244</v>
      </c>
      <c r="G5528" s="181">
        <v>15634.227851438072</v>
      </c>
      <c r="H5528" s="181">
        <v>15725.505367950715</v>
      </c>
      <c r="I5528" s="181">
        <v>15827.897739084599</v>
      </c>
      <c r="J5528" s="182">
        <v>15938.189602910061</v>
      </c>
      <c r="K5528" s="181">
        <v>16054.209187771197</v>
      </c>
      <c r="L5528" s="181">
        <v>16174.562758542912</v>
      </c>
      <c r="M5528" s="181">
        <v>16297.562958618182</v>
      </c>
      <c r="N5528" s="181">
        <v>16421.736214754837</v>
      </c>
      <c r="O5528" s="181">
        <v>16545.942898202033</v>
      </c>
      <c r="P5528" s="181">
        <v>16670.689432779498</v>
      </c>
      <c r="Q5528" s="181">
        <v>16796.551098316191</v>
      </c>
      <c r="R5528" s="181">
        <v>16922.377970773312</v>
      </c>
      <c r="S5528" s="181">
        <v>17047.613179962078</v>
      </c>
      <c r="T5528" s="181">
        <v>17171.356450303785</v>
      </c>
      <c r="U5528" s="181">
        <v>17292.851323037579</v>
      </c>
      <c r="V5528" s="181">
        <v>17411.871479739966</v>
      </c>
      <c r="W5528" s="181">
        <v>17528.280017094061</v>
      </c>
      <c r="X5528" s="181">
        <v>17641.808071931482</v>
      </c>
      <c r="Y5528" s="181">
        <v>17751.307689749327</v>
      </c>
    </row>
    <row r="5529" spans="1:25" x14ac:dyDescent="0.25">
      <c r="A5529" s="178" t="s">
        <v>4620</v>
      </c>
      <c r="B5529" s="178" t="s">
        <v>596</v>
      </c>
      <c r="C5529" s="178" t="s">
        <v>565</v>
      </c>
      <c r="D5529" s="178" t="s">
        <v>566</v>
      </c>
      <c r="E5529" s="181">
        <v>5846.5746542790675</v>
      </c>
      <c r="F5529" s="181">
        <v>5852.8257348942598</v>
      </c>
      <c r="G5529" s="181">
        <v>5856.0570219721567</v>
      </c>
      <c r="H5529" s="181">
        <v>5859.966058716861</v>
      </c>
      <c r="I5529" s="181">
        <v>5864.5108823105074</v>
      </c>
      <c r="J5529" s="182">
        <v>5869.4670051896446</v>
      </c>
      <c r="K5529" s="181">
        <v>5874.7682919660892</v>
      </c>
      <c r="L5529" s="181">
        <v>5880.4453134420064</v>
      </c>
      <c r="M5529" s="181">
        <v>5886.3409783589168</v>
      </c>
      <c r="N5529" s="181">
        <v>5892.2564361462091</v>
      </c>
      <c r="O5529" s="181">
        <v>5898.0567479316105</v>
      </c>
      <c r="P5529" s="181">
        <v>5904.0922462268909</v>
      </c>
      <c r="Q5529" s="181">
        <v>5910.6772074356013</v>
      </c>
      <c r="R5529" s="181">
        <v>5917.5838681773394</v>
      </c>
      <c r="S5529" s="181">
        <v>5924.8774757874926</v>
      </c>
      <c r="T5529" s="181">
        <v>5932.7332842181286</v>
      </c>
      <c r="U5529" s="181">
        <v>5940.9254340685584</v>
      </c>
      <c r="V5529" s="181">
        <v>5949.1554510563255</v>
      </c>
      <c r="W5529" s="181">
        <v>5957.4625071130686</v>
      </c>
      <c r="X5529" s="181">
        <v>5965.9392371603153</v>
      </c>
      <c r="Y5529" s="181">
        <v>5974.5661020078387</v>
      </c>
    </row>
    <row r="5530" spans="1:25" x14ac:dyDescent="0.25">
      <c r="A5530" s="178" t="s">
        <v>4620</v>
      </c>
      <c r="B5530" s="178" t="s">
        <v>598</v>
      </c>
      <c r="C5530" s="178" t="s">
        <v>218</v>
      </c>
      <c r="D5530" s="178" t="s">
        <v>4644</v>
      </c>
      <c r="E5530" s="181">
        <v>78289.628335569432</v>
      </c>
      <c r="F5530" s="181">
        <v>79515.582048312775</v>
      </c>
      <c r="G5530" s="181">
        <v>80569.299997196576</v>
      </c>
      <c r="H5530" s="181">
        <v>81538.570142469282</v>
      </c>
      <c r="I5530" s="181">
        <v>82438.771541759372</v>
      </c>
      <c r="J5530" s="182">
        <v>83277.712425947379</v>
      </c>
      <c r="K5530" s="181">
        <v>84063.069494706258</v>
      </c>
      <c r="L5530" s="181">
        <v>84802.608105965686</v>
      </c>
      <c r="M5530" s="181">
        <v>85499.709315788525</v>
      </c>
      <c r="N5530" s="181">
        <v>86156.330611316866</v>
      </c>
      <c r="O5530" s="181">
        <v>86773.882511399264</v>
      </c>
      <c r="P5530" s="181">
        <v>87361.476075313403</v>
      </c>
      <c r="Q5530" s="181">
        <v>87927.754154346403</v>
      </c>
      <c r="R5530" s="181">
        <v>88472.004178793402</v>
      </c>
      <c r="S5530" s="181">
        <v>88996.39276304064</v>
      </c>
      <c r="T5530" s="181">
        <v>89500.937497728737</v>
      </c>
      <c r="U5530" s="181">
        <v>89985.433094801076</v>
      </c>
      <c r="V5530" s="181">
        <v>90451.388992397347</v>
      </c>
      <c r="W5530" s="181">
        <v>90900.229705391714</v>
      </c>
      <c r="X5530" s="181">
        <v>91332.963412727389</v>
      </c>
      <c r="Y5530" s="181">
        <v>91746.098553674208</v>
      </c>
    </row>
    <row r="5531" spans="1:25" x14ac:dyDescent="0.25">
      <c r="A5531" s="178" t="s">
        <v>4620</v>
      </c>
      <c r="B5531" s="178" t="s">
        <v>598</v>
      </c>
      <c r="C5531" s="178" t="s">
        <v>240</v>
      </c>
      <c r="D5531" s="178" t="s">
        <v>241</v>
      </c>
      <c r="E5531" s="181">
        <v>14370.51242234472</v>
      </c>
      <c r="F5531" s="181">
        <v>14671.161677496257</v>
      </c>
      <c r="G5531" s="181">
        <v>14942.597177237389</v>
      </c>
      <c r="H5531" s="181">
        <v>15200.708389091364</v>
      </c>
      <c r="I5531" s="181">
        <v>15448.150271475024</v>
      </c>
      <c r="J5531" s="182">
        <v>15686.209047000293</v>
      </c>
      <c r="K5531" s="181">
        <v>15916.174541080114</v>
      </c>
      <c r="L5531" s="181">
        <v>16139.381820107015</v>
      </c>
      <c r="M5531" s="181">
        <v>16356.356312331311</v>
      </c>
      <c r="N5531" s="181">
        <v>16567.361795826786</v>
      </c>
      <c r="O5531" s="181">
        <v>16772.56290787083</v>
      </c>
      <c r="P5531" s="181">
        <v>16973.624920451926</v>
      </c>
      <c r="Q5531" s="181">
        <v>17172.157216225896</v>
      </c>
      <c r="R5531" s="181">
        <v>17367.966733405407</v>
      </c>
      <c r="S5531" s="181">
        <v>17561.425058279354</v>
      </c>
      <c r="T5531" s="181">
        <v>17752.485756237056</v>
      </c>
      <c r="U5531" s="181">
        <v>17941.057468619758</v>
      </c>
      <c r="V5531" s="181">
        <v>18127.391073534327</v>
      </c>
      <c r="W5531" s="181">
        <v>18311.726035016476</v>
      </c>
      <c r="X5531" s="181">
        <v>18494.222927412105</v>
      </c>
      <c r="Y5531" s="181">
        <v>18674.130182016073</v>
      </c>
    </row>
    <row r="5532" spans="1:25" x14ac:dyDescent="0.25">
      <c r="A5532" s="178" t="s">
        <v>4620</v>
      </c>
      <c r="B5532" s="178" t="s">
        <v>606</v>
      </c>
      <c r="C5532" s="178" t="s">
        <v>218</v>
      </c>
      <c r="D5532" s="178" t="s">
        <v>4645</v>
      </c>
      <c r="E5532" s="181">
        <v>1447.2401296387163</v>
      </c>
      <c r="F5532" s="181">
        <v>1520.4970447293613</v>
      </c>
      <c r="G5532" s="181">
        <v>1593.9372302317961</v>
      </c>
      <c r="H5532" s="181">
        <v>1669.173084873451</v>
      </c>
      <c r="I5532" s="181">
        <v>1746.4418107612059</v>
      </c>
      <c r="J5532" s="182">
        <v>1825.8528425619083</v>
      </c>
      <c r="K5532" s="181">
        <v>1907.5307118613639</v>
      </c>
      <c r="L5532" s="181">
        <v>1991.6140670464847</v>
      </c>
      <c r="M5532" s="181">
        <v>2078.1468598344941</v>
      </c>
      <c r="N5532" s="181">
        <v>2167.1479936058095</v>
      </c>
      <c r="O5532" s="181">
        <v>2258.6249064929098</v>
      </c>
      <c r="P5532" s="181">
        <v>2352.7881909052285</v>
      </c>
      <c r="Q5532" s="181">
        <v>2449.8573905149415</v>
      </c>
      <c r="R5532" s="181">
        <v>2549.8048696626875</v>
      </c>
      <c r="S5532" s="181">
        <v>2652.6946566076849</v>
      </c>
      <c r="T5532" s="181">
        <v>2758.606314593841</v>
      </c>
      <c r="U5532" s="181">
        <v>2867.5280690073059</v>
      </c>
      <c r="V5532" s="181">
        <v>2979.4295983783913</v>
      </c>
      <c r="W5532" s="181">
        <v>3094.3711837886904</v>
      </c>
      <c r="X5532" s="181">
        <v>3212.4137824189556</v>
      </c>
      <c r="Y5532" s="181">
        <v>3333.5265223222718</v>
      </c>
    </row>
    <row r="5533" spans="1:25" x14ac:dyDescent="0.25">
      <c r="A5533" s="178" t="s">
        <v>4620</v>
      </c>
      <c r="B5533" s="178" t="s">
        <v>606</v>
      </c>
      <c r="C5533" s="178" t="s">
        <v>691</v>
      </c>
      <c r="D5533" s="178" t="s">
        <v>4646</v>
      </c>
      <c r="E5533" s="181">
        <v>2676.5834610475144</v>
      </c>
      <c r="F5533" s="181">
        <v>2781.5914736242617</v>
      </c>
      <c r="G5533" s="181">
        <v>2884.340666155279</v>
      </c>
      <c r="H5533" s="181">
        <v>2987.750197847326</v>
      </c>
      <c r="I5533" s="181">
        <v>3092.1788335188085</v>
      </c>
      <c r="J5533" s="182">
        <v>3197.7449902549006</v>
      </c>
      <c r="K5533" s="181">
        <v>3304.586820913039</v>
      </c>
      <c r="L5533" s="181">
        <v>3412.8593055068136</v>
      </c>
      <c r="M5533" s="181">
        <v>3522.5487114393586</v>
      </c>
      <c r="N5533" s="181">
        <v>3633.5983072126596</v>
      </c>
      <c r="O5533" s="181">
        <v>3745.933210111567</v>
      </c>
      <c r="P5533" s="181">
        <v>3859.8134996342046</v>
      </c>
      <c r="Q5533" s="181">
        <v>3975.500986480451</v>
      </c>
      <c r="R5533" s="181">
        <v>4092.8476578437053</v>
      </c>
      <c r="S5533" s="181">
        <v>4211.8555530115182</v>
      </c>
      <c r="T5533" s="181">
        <v>4332.5492098737523</v>
      </c>
      <c r="U5533" s="181">
        <v>4454.8083828694707</v>
      </c>
      <c r="V5533" s="181">
        <v>4578.48768779083</v>
      </c>
      <c r="W5533" s="181">
        <v>4703.583986988282</v>
      </c>
      <c r="X5533" s="181">
        <v>4830.0936123027332</v>
      </c>
      <c r="Y5533" s="181">
        <v>4957.8747895140368</v>
      </c>
    </row>
    <row r="5534" spans="1:25" x14ac:dyDescent="0.25">
      <c r="A5534" s="178" t="s">
        <v>4620</v>
      </c>
      <c r="B5534" s="178" t="s">
        <v>606</v>
      </c>
      <c r="C5534" s="178" t="s">
        <v>980</v>
      </c>
      <c r="D5534" s="178" t="s">
        <v>4647</v>
      </c>
      <c r="E5534" s="181">
        <v>1498.9272771258134</v>
      </c>
      <c r="F5534" s="181">
        <v>1574.8005106125527</v>
      </c>
      <c r="G5534" s="181">
        <v>1650.8635598829314</v>
      </c>
      <c r="H5534" s="181">
        <v>1728.7864093332162</v>
      </c>
      <c r="I5534" s="181">
        <v>1808.8147325741043</v>
      </c>
      <c r="J5534" s="182">
        <v>1891.0618726534026</v>
      </c>
      <c r="K5534" s="181">
        <v>1975.6568087135524</v>
      </c>
      <c r="L5534" s="181">
        <v>2062.7431408695697</v>
      </c>
      <c r="M5534" s="181">
        <v>2152.3663905428643</v>
      </c>
      <c r="N5534" s="181">
        <v>2244.5461362345827</v>
      </c>
      <c r="O5534" s="181">
        <v>2339.2900817247928</v>
      </c>
      <c r="P5534" s="181">
        <v>2436.8163405804071</v>
      </c>
      <c r="Q5534" s="181">
        <v>2537.3522973190366</v>
      </c>
      <c r="R5534" s="181">
        <v>2640.8693292934859</v>
      </c>
      <c r="S5534" s="181">
        <v>2747.4337514865169</v>
      </c>
      <c r="T5534" s="181">
        <v>2857.1279686864627</v>
      </c>
      <c r="U5534" s="181">
        <v>2969.9397857575491</v>
      </c>
      <c r="V5534" s="181">
        <v>3085.8377983204564</v>
      </c>
      <c r="W5534" s="181">
        <v>3204.8844403525486</v>
      </c>
      <c r="X5534" s="181">
        <v>3327.1428460767493</v>
      </c>
      <c r="Y5534" s="181">
        <v>3452.58104097661</v>
      </c>
    </row>
    <row r="5535" spans="1:25" x14ac:dyDescent="0.25">
      <c r="A5535" s="178" t="s">
        <v>4620</v>
      </c>
      <c r="B5535" s="178" t="s">
        <v>606</v>
      </c>
      <c r="C5535" s="178" t="s">
        <v>240</v>
      </c>
      <c r="D5535" s="178" t="s">
        <v>241</v>
      </c>
      <c r="E5535" s="181">
        <v>48539.298857784786</v>
      </c>
      <c r="F5535" s="181">
        <v>49160.123143366749</v>
      </c>
      <c r="G5535" s="181">
        <v>49681.442127949042</v>
      </c>
      <c r="H5535" s="181">
        <v>50158.074516542642</v>
      </c>
      <c r="I5535" s="181">
        <v>50597.703775597794</v>
      </c>
      <c r="J5535" s="182">
        <v>51003.521847762146</v>
      </c>
      <c r="K5535" s="181">
        <v>51378.798519038857</v>
      </c>
      <c r="L5535" s="181">
        <v>51726.81266387926</v>
      </c>
      <c r="M5535" s="181">
        <v>52048.093970519512</v>
      </c>
      <c r="N5535" s="181">
        <v>52342.562536326979</v>
      </c>
      <c r="O5535" s="181">
        <v>52609.953818791408</v>
      </c>
      <c r="P5535" s="181">
        <v>52854.68028462377</v>
      </c>
      <c r="Q5535" s="181">
        <v>53080.803037527541</v>
      </c>
      <c r="R5535" s="181">
        <v>53286.694640789916</v>
      </c>
      <c r="S5535" s="181">
        <v>53472.833161165647</v>
      </c>
      <c r="T5535" s="181">
        <v>53639.972836142821</v>
      </c>
      <c r="U5535" s="181">
        <v>53787.089381088401</v>
      </c>
      <c r="V5535" s="181">
        <v>53913.006465745631</v>
      </c>
      <c r="W5535" s="181">
        <v>54018.344553074676</v>
      </c>
      <c r="X5535" s="181">
        <v>54103.708833485136</v>
      </c>
      <c r="Y5535" s="181">
        <v>54168.18668277852</v>
      </c>
    </row>
    <row r="5536" spans="1:25" x14ac:dyDescent="0.25">
      <c r="A5536" s="178" t="s">
        <v>4620</v>
      </c>
      <c r="B5536" s="178" t="s">
        <v>608</v>
      </c>
      <c r="C5536" s="178" t="s">
        <v>218</v>
      </c>
      <c r="D5536" s="178" t="s">
        <v>4648</v>
      </c>
      <c r="E5536" s="181">
        <v>4856.892455590295</v>
      </c>
      <c r="F5536" s="181">
        <v>4936.4299446150599</v>
      </c>
      <c r="G5536" s="181">
        <v>5014.132798316863</v>
      </c>
      <c r="H5536" s="181">
        <v>5093.5294803703855</v>
      </c>
      <c r="I5536" s="181">
        <v>5174.5507028000038</v>
      </c>
      <c r="J5536" s="182">
        <v>5256.9424625014844</v>
      </c>
      <c r="K5536" s="181">
        <v>5340.5866588983072</v>
      </c>
      <c r="L5536" s="181">
        <v>5425.4451088282976</v>
      </c>
      <c r="M5536" s="181">
        <v>5511.2855226985666</v>
      </c>
      <c r="N5536" s="181">
        <v>5597.9053721431856</v>
      </c>
      <c r="O5536" s="181">
        <v>5685.1123323942538</v>
      </c>
      <c r="P5536" s="181">
        <v>5773.2120703153641</v>
      </c>
      <c r="Q5536" s="181">
        <v>5862.5063224894793</v>
      </c>
      <c r="R5536" s="181">
        <v>5952.7145917729158</v>
      </c>
      <c r="S5536" s="181">
        <v>6043.7914994607618</v>
      </c>
      <c r="T5536" s="181">
        <v>6135.6970011980984</v>
      </c>
      <c r="U5536" s="181">
        <v>6228.1559373959262</v>
      </c>
      <c r="V5536" s="181">
        <v>6320.9043441990152</v>
      </c>
      <c r="W5536" s="181">
        <v>6413.9192739877644</v>
      </c>
      <c r="X5536" s="181">
        <v>6507.1705951550412</v>
      </c>
      <c r="Y5536" s="181">
        <v>6600.4028760138508</v>
      </c>
    </row>
    <row r="5537" spans="1:25" x14ac:dyDescent="0.25">
      <c r="A5537" s="178" t="s">
        <v>4620</v>
      </c>
      <c r="B5537" s="178" t="s">
        <v>608</v>
      </c>
      <c r="C5537" s="178" t="s">
        <v>240</v>
      </c>
      <c r="D5537" s="178" t="s">
        <v>241</v>
      </c>
      <c r="E5537" s="181">
        <v>14731.830517947608</v>
      </c>
      <c r="F5537" s="181">
        <v>14801.537389108205</v>
      </c>
      <c r="G5537" s="181">
        <v>14862.275316156924</v>
      </c>
      <c r="H5537" s="181">
        <v>14924.641778406874</v>
      </c>
      <c r="I5537" s="181">
        <v>14988.333929838347</v>
      </c>
      <c r="J5537" s="182">
        <v>15052.531993783956</v>
      </c>
      <c r="K5537" s="181">
        <v>15116.836766499448</v>
      </c>
      <c r="L5537" s="181">
        <v>15181.08991919636</v>
      </c>
      <c r="M5537" s="181">
        <v>15244.602738432372</v>
      </c>
      <c r="N5537" s="181">
        <v>15306.798845763302</v>
      </c>
      <c r="O5537" s="181">
        <v>15367.155793681792</v>
      </c>
      <c r="P5537" s="181">
        <v>15426.506145862917</v>
      </c>
      <c r="Q5537" s="181">
        <v>15485.634741630494</v>
      </c>
      <c r="R5537" s="181">
        <v>15543.770286251181</v>
      </c>
      <c r="S5537" s="181">
        <v>15600.7832934208</v>
      </c>
      <c r="T5537" s="181">
        <v>15656.563983243928</v>
      </c>
      <c r="U5537" s="181">
        <v>15710.414800238612</v>
      </c>
      <c r="V5537" s="181">
        <v>15761.698433391641</v>
      </c>
      <c r="W5537" s="181">
        <v>15810.40180204613</v>
      </c>
      <c r="X5537" s="181">
        <v>15856.496347384227</v>
      </c>
      <c r="Y5537" s="181">
        <v>15899.413557087306</v>
      </c>
    </row>
    <row r="5538" spans="1:25" x14ac:dyDescent="0.25">
      <c r="A5538" s="178" t="s">
        <v>4620</v>
      </c>
      <c r="B5538" s="178" t="s">
        <v>612</v>
      </c>
      <c r="C5538" s="178" t="s">
        <v>218</v>
      </c>
      <c r="D5538" s="178" t="s">
        <v>892</v>
      </c>
      <c r="E5538" s="181">
        <v>6006.7825453462929</v>
      </c>
      <c r="F5538" s="181">
        <v>6085.5528806258762</v>
      </c>
      <c r="G5538" s="181">
        <v>6154.4641499443096</v>
      </c>
      <c r="H5538" s="181">
        <v>6219.5907190314529</v>
      </c>
      <c r="I5538" s="181">
        <v>6282.0301942751521</v>
      </c>
      <c r="J5538" s="182">
        <v>6342.3740908540058</v>
      </c>
      <c r="K5538" s="181">
        <v>6401.180479804827</v>
      </c>
      <c r="L5538" s="181">
        <v>6458.9549221031575</v>
      </c>
      <c r="M5538" s="181">
        <v>6515.8620926455087</v>
      </c>
      <c r="N5538" s="181">
        <v>6572.0202500763417</v>
      </c>
      <c r="O5538" s="181">
        <v>6627.4857281566428</v>
      </c>
      <c r="P5538" s="181">
        <v>6682.838595841461</v>
      </c>
      <c r="Q5538" s="181">
        <v>6738.6014288142424</v>
      </c>
      <c r="R5538" s="181">
        <v>6794.6147285043589</v>
      </c>
      <c r="S5538" s="181">
        <v>6851.0045297626602</v>
      </c>
      <c r="T5538" s="181">
        <v>6907.863396827116</v>
      </c>
      <c r="U5538" s="181">
        <v>6964.8772657204154</v>
      </c>
      <c r="V5538" s="181">
        <v>7021.7566334341836</v>
      </c>
      <c r="W5538" s="181">
        <v>7078.5972771324841</v>
      </c>
      <c r="X5538" s="181">
        <v>7135.4901936933029</v>
      </c>
      <c r="Y5538" s="181">
        <v>7192.2586684433845</v>
      </c>
    </row>
    <row r="5539" spans="1:25" x14ac:dyDescent="0.25">
      <c r="A5539" s="178" t="s">
        <v>4620</v>
      </c>
      <c r="B5539" s="178" t="s">
        <v>612</v>
      </c>
      <c r="C5539" s="178" t="s">
        <v>240</v>
      </c>
      <c r="D5539" s="178" t="s">
        <v>241</v>
      </c>
      <c r="E5539" s="181">
        <v>9908.9619620346493</v>
      </c>
      <c r="F5539" s="181">
        <v>9974.4573707691052</v>
      </c>
      <c r="G5539" s="181">
        <v>10022.647839040243</v>
      </c>
      <c r="H5539" s="181">
        <v>10063.684625024625</v>
      </c>
      <c r="I5539" s="181">
        <v>10099.461498569655</v>
      </c>
      <c r="J5539" s="182">
        <v>10131.016894173204</v>
      </c>
      <c r="K5539" s="181">
        <v>10159.31074172071</v>
      </c>
      <c r="L5539" s="181">
        <v>10185.196506593162</v>
      </c>
      <c r="M5539" s="181">
        <v>10208.972398158241</v>
      </c>
      <c r="N5539" s="181">
        <v>10230.857258923781</v>
      </c>
      <c r="O5539" s="181">
        <v>10250.969007448968</v>
      </c>
      <c r="P5539" s="181">
        <v>10270.22783893922</v>
      </c>
      <c r="Q5539" s="181">
        <v>10289.442928357957</v>
      </c>
      <c r="R5539" s="181">
        <v>10308.368043624898</v>
      </c>
      <c r="S5539" s="181">
        <v>10327.193661234429</v>
      </c>
      <c r="T5539" s="181">
        <v>10346.055270768164</v>
      </c>
      <c r="U5539" s="181">
        <v>10364.479763588126</v>
      </c>
      <c r="V5539" s="181">
        <v>10382.042448229075</v>
      </c>
      <c r="W5539" s="181">
        <v>10398.895609637457</v>
      </c>
      <c r="X5539" s="181">
        <v>10415.180820864487</v>
      </c>
      <c r="Y5539" s="181">
        <v>10430.647907350223</v>
      </c>
    </row>
    <row r="5540" spans="1:25" x14ac:dyDescent="0.25">
      <c r="A5540" s="178" t="s">
        <v>4620</v>
      </c>
      <c r="B5540" s="178" t="s">
        <v>618</v>
      </c>
      <c r="C5540" s="178" t="s">
        <v>218</v>
      </c>
      <c r="D5540" s="178" t="s">
        <v>4649</v>
      </c>
      <c r="E5540" s="181">
        <v>53775.670009570436</v>
      </c>
      <c r="F5540" s="181">
        <v>54432.340710739925</v>
      </c>
      <c r="G5540" s="181">
        <v>55005.925651411715</v>
      </c>
      <c r="H5540" s="181">
        <v>55550.898863759729</v>
      </c>
      <c r="I5540" s="181">
        <v>56072.662780207036</v>
      </c>
      <c r="J5540" s="182">
        <v>56572.695615145414</v>
      </c>
      <c r="K5540" s="181">
        <v>57053.033731030875</v>
      </c>
      <c r="L5540" s="181">
        <v>57516.206143844589</v>
      </c>
      <c r="M5540" s="181">
        <v>57962.081605546773</v>
      </c>
      <c r="N5540" s="181">
        <v>58390.005828033856</v>
      </c>
      <c r="O5540" s="181">
        <v>58799.368991385345</v>
      </c>
      <c r="P5540" s="181">
        <v>59194.807571029924</v>
      </c>
      <c r="Q5540" s="181">
        <v>59580.716127992848</v>
      </c>
      <c r="R5540" s="181">
        <v>59955.193166484503</v>
      </c>
      <c r="S5540" s="181">
        <v>60318.349903281982</v>
      </c>
      <c r="T5540" s="181">
        <v>60669.255133744227</v>
      </c>
      <c r="U5540" s="181">
        <v>61007.501202274812</v>
      </c>
      <c r="V5540" s="181">
        <v>61333.852958740688</v>
      </c>
      <c r="W5540" s="181">
        <v>61648.762550144114</v>
      </c>
      <c r="X5540" s="181">
        <v>61952.342638832306</v>
      </c>
      <c r="Y5540" s="181">
        <v>62241.975205503732</v>
      </c>
    </row>
    <row r="5541" spans="1:25" x14ac:dyDescent="0.25">
      <c r="A5541" s="178" t="s">
        <v>4620</v>
      </c>
      <c r="B5541" s="178" t="s">
        <v>618</v>
      </c>
      <c r="C5541" s="178" t="s">
        <v>240</v>
      </c>
      <c r="D5541" s="178" t="s">
        <v>241</v>
      </c>
      <c r="E5541" s="181">
        <v>39268.95222276944</v>
      </c>
      <c r="F5541" s="181">
        <v>39668.256915732381</v>
      </c>
      <c r="G5541" s="181">
        <v>40009.327836394688</v>
      </c>
      <c r="H5541" s="181">
        <v>40332.140896829595</v>
      </c>
      <c r="I5541" s="181">
        <v>40640.795587306828</v>
      </c>
      <c r="J5541" s="182">
        <v>40936.513521196124</v>
      </c>
      <c r="K5541" s="181">
        <v>41220.902849945</v>
      </c>
      <c r="L5541" s="181">
        <v>41495.909410320295</v>
      </c>
      <c r="M5541" s="181">
        <v>41761.544321535206</v>
      </c>
      <c r="N5541" s="181">
        <v>42017.435822465879</v>
      </c>
      <c r="O5541" s="181">
        <v>42263.23943254078</v>
      </c>
      <c r="P5541" s="181">
        <v>42502.372462206979</v>
      </c>
      <c r="Q5541" s="181">
        <v>42738.058773831362</v>
      </c>
      <c r="R5541" s="181">
        <v>42968.993864064272</v>
      </c>
      <c r="S5541" s="181">
        <v>43195.315687225644</v>
      </c>
      <c r="T5541" s="181">
        <v>43416.412171256787</v>
      </c>
      <c r="U5541" s="181">
        <v>43632.043614586881</v>
      </c>
      <c r="V5541" s="181">
        <v>43842.80510608753</v>
      </c>
      <c r="W5541" s="181">
        <v>44049.06336241676</v>
      </c>
      <c r="X5541" s="181">
        <v>44250.938551302403</v>
      </c>
      <c r="Y5541" s="181">
        <v>44446.59742495972</v>
      </c>
    </row>
    <row r="5542" spans="1:25" x14ac:dyDescent="0.25">
      <c r="A5542" s="178" t="s">
        <v>4620</v>
      </c>
      <c r="B5542" s="178" t="s">
        <v>620</v>
      </c>
      <c r="C5542" s="178" t="s">
        <v>218</v>
      </c>
      <c r="D5542" s="178" t="s">
        <v>4650</v>
      </c>
      <c r="E5542" s="181">
        <v>17058.513935250881</v>
      </c>
      <c r="F5542" s="181">
        <v>17352.551592742402</v>
      </c>
      <c r="G5542" s="181">
        <v>17619.210124471039</v>
      </c>
      <c r="H5542" s="181">
        <v>17875.175936552474</v>
      </c>
      <c r="I5542" s="181">
        <v>18122.680719216303</v>
      </c>
      <c r="J5542" s="182">
        <v>18362.615236489208</v>
      </c>
      <c r="K5542" s="181">
        <v>18596.0463377292</v>
      </c>
      <c r="L5542" s="181">
        <v>18824.110749297171</v>
      </c>
      <c r="M5542" s="181">
        <v>19047.053916732169</v>
      </c>
      <c r="N5542" s="181">
        <v>19264.861524492266</v>
      </c>
      <c r="O5542" s="181">
        <v>19477.479688176638</v>
      </c>
      <c r="P5542" s="181">
        <v>19686.616155091819</v>
      </c>
      <c r="Q5542" s="181">
        <v>19893.918141208069</v>
      </c>
      <c r="R5542" s="181">
        <v>20098.984760465799</v>
      </c>
      <c r="S5542" s="181">
        <v>20302.226601352253</v>
      </c>
      <c r="T5542" s="181">
        <v>20504.207357069969</v>
      </c>
      <c r="U5542" s="181">
        <v>20703.740299069574</v>
      </c>
      <c r="V5542" s="181">
        <v>20899.520308377494</v>
      </c>
      <c r="W5542" s="181">
        <v>21091.951198561947</v>
      </c>
      <c r="X5542" s="181">
        <v>21281.446323124084</v>
      </c>
      <c r="Y5542" s="181">
        <v>21467.783797651322</v>
      </c>
    </row>
    <row r="5543" spans="1:25" x14ac:dyDescent="0.25">
      <c r="A5543" s="178" t="s">
        <v>4620</v>
      </c>
      <c r="B5543" s="178" t="s">
        <v>620</v>
      </c>
      <c r="C5543" s="178" t="s">
        <v>240</v>
      </c>
      <c r="D5543" s="178" t="s">
        <v>241</v>
      </c>
      <c r="E5543" s="181">
        <v>13557.771404813569</v>
      </c>
      <c r="F5543" s="181">
        <v>13725.197542090138</v>
      </c>
      <c r="G5543" s="181">
        <v>13870.419854730806</v>
      </c>
      <c r="H5543" s="181">
        <v>14006.842247177618</v>
      </c>
      <c r="I5543" s="181">
        <v>14136.340439468617</v>
      </c>
      <c r="J5543" s="182">
        <v>14259.711226634547</v>
      </c>
      <c r="K5543" s="181">
        <v>14377.870254420908</v>
      </c>
      <c r="L5543" s="181">
        <v>14491.768288095564</v>
      </c>
      <c r="M5543" s="181">
        <v>14601.654277630001</v>
      </c>
      <c r="N5543" s="181">
        <v>14707.572630062328</v>
      </c>
      <c r="O5543" s="181">
        <v>14809.534990011345</v>
      </c>
      <c r="P5543" s="181">
        <v>14908.885046893723</v>
      </c>
      <c r="Q5543" s="181">
        <v>15006.897986800068</v>
      </c>
      <c r="R5543" s="181">
        <v>15103.289049770428</v>
      </c>
      <c r="S5543" s="181">
        <v>15198.38441570029</v>
      </c>
      <c r="T5543" s="181">
        <v>15292.618719802014</v>
      </c>
      <c r="U5543" s="181">
        <v>15385.118748740155</v>
      </c>
      <c r="V5543" s="181">
        <v>15474.935555093938</v>
      </c>
      <c r="W5543" s="181">
        <v>15562.393658130715</v>
      </c>
      <c r="X5543" s="181">
        <v>15647.819043700267</v>
      </c>
      <c r="Y5543" s="181">
        <v>15731.06685379344</v>
      </c>
    </row>
    <row r="5544" spans="1:25" x14ac:dyDescent="0.25">
      <c r="A5544" s="178" t="s">
        <v>4620</v>
      </c>
      <c r="B5544" s="178" t="s">
        <v>622</v>
      </c>
      <c r="C5544" s="178" t="s">
        <v>565</v>
      </c>
      <c r="D5544" s="178" t="s">
        <v>566</v>
      </c>
      <c r="E5544" s="181">
        <v>9505.153379674699</v>
      </c>
      <c r="F5544" s="181">
        <v>9516.318070317513</v>
      </c>
      <c r="G5544" s="181">
        <v>9532.3491453493079</v>
      </c>
      <c r="H5544" s="181">
        <v>9559.343341685515</v>
      </c>
      <c r="I5544" s="181">
        <v>9595.2945651889058</v>
      </c>
      <c r="J5544" s="182">
        <v>9638.4346093153217</v>
      </c>
      <c r="K5544" s="181">
        <v>9687.5138027822395</v>
      </c>
      <c r="L5544" s="181">
        <v>9741.5903988893042</v>
      </c>
      <c r="M5544" s="181">
        <v>9799.4833957264418</v>
      </c>
      <c r="N5544" s="181">
        <v>9860.1724075652746</v>
      </c>
      <c r="O5544" s="181">
        <v>9922.8672502179688</v>
      </c>
      <c r="P5544" s="181">
        <v>9987.6330899541608</v>
      </c>
      <c r="Q5544" s="181">
        <v>10054.532397569281</v>
      </c>
      <c r="R5544" s="181">
        <v>10122.62929709502</v>
      </c>
      <c r="S5544" s="181">
        <v>10191.406323757355</v>
      </c>
      <c r="T5544" s="181">
        <v>10260.093131889938</v>
      </c>
      <c r="U5544" s="181">
        <v>10328.024696762985</v>
      </c>
      <c r="V5544" s="181">
        <v>10394.94400214493</v>
      </c>
      <c r="W5544" s="181">
        <v>10460.597012212971</v>
      </c>
      <c r="X5544" s="181">
        <v>10524.690513219226</v>
      </c>
      <c r="Y5544" s="181">
        <v>10586.320667444241</v>
      </c>
    </row>
    <row r="5545" spans="1:25" x14ac:dyDescent="0.25">
      <c r="A5545" s="178" t="s">
        <v>4620</v>
      </c>
      <c r="B5545" s="178" t="s">
        <v>623</v>
      </c>
      <c r="C5545" s="178" t="s">
        <v>218</v>
      </c>
      <c r="D5545" s="178" t="s">
        <v>4651</v>
      </c>
      <c r="E5545" s="181">
        <v>7113.7621263664851</v>
      </c>
      <c r="F5545" s="181">
        <v>7177.7026609493532</v>
      </c>
      <c r="G5545" s="181">
        <v>7239.8427830168357</v>
      </c>
      <c r="H5545" s="181">
        <v>7304.6601249836294</v>
      </c>
      <c r="I5545" s="181">
        <v>7371.7722880595311</v>
      </c>
      <c r="J5545" s="182">
        <v>7440.6202702434457</v>
      </c>
      <c r="K5545" s="181">
        <v>7510.9011100254211</v>
      </c>
      <c r="L5545" s="181">
        <v>7582.4832622235735</v>
      </c>
      <c r="M5545" s="181">
        <v>7654.9996394200989</v>
      </c>
      <c r="N5545" s="181">
        <v>7728.0862287618384</v>
      </c>
      <c r="O5545" s="181">
        <v>7801.4137672238121</v>
      </c>
      <c r="P5545" s="181">
        <v>7875.3397690954116</v>
      </c>
      <c r="Q5545" s="181">
        <v>7950.2127470206306</v>
      </c>
      <c r="R5545" s="181">
        <v>8025.5991617996415</v>
      </c>
      <c r="S5545" s="181">
        <v>8101.347267229552</v>
      </c>
      <c r="T5545" s="181">
        <v>8177.1785205724254</v>
      </c>
      <c r="U5545" s="181">
        <v>8252.7486345716516</v>
      </c>
      <c r="V5545" s="181">
        <v>8327.8895192199925</v>
      </c>
      <c r="W5545" s="181">
        <v>8402.5374908854792</v>
      </c>
      <c r="X5545" s="181">
        <v>8476.5984479600211</v>
      </c>
      <c r="Y5545" s="181">
        <v>8549.6029312831379</v>
      </c>
    </row>
    <row r="5546" spans="1:25" x14ac:dyDescent="0.25">
      <c r="A5546" s="178" t="s">
        <v>4620</v>
      </c>
      <c r="B5546" s="178" t="s">
        <v>623</v>
      </c>
      <c r="C5546" s="178" t="s">
        <v>240</v>
      </c>
      <c r="D5546" s="178" t="s">
        <v>241</v>
      </c>
      <c r="E5546" s="181">
        <v>3184.2843563083684</v>
      </c>
      <c r="F5546" s="181">
        <v>3146.0340922516107</v>
      </c>
      <c r="G5546" s="181">
        <v>3107.2239312068859</v>
      </c>
      <c r="H5546" s="181">
        <v>3069.7915625528849</v>
      </c>
      <c r="I5546" s="181">
        <v>3033.5156696630002</v>
      </c>
      <c r="J5546" s="182">
        <v>2998.1194290980407</v>
      </c>
      <c r="K5546" s="181">
        <v>2963.4478465067036</v>
      </c>
      <c r="L5546" s="181">
        <v>2929.4235023634624</v>
      </c>
      <c r="M5546" s="181">
        <v>2895.8851407929442</v>
      </c>
      <c r="N5546" s="181">
        <v>2862.6850754762741</v>
      </c>
      <c r="O5546" s="181">
        <v>2829.6999276640668</v>
      </c>
      <c r="P5546" s="181">
        <v>2797.0602914701994</v>
      </c>
      <c r="Q5546" s="181">
        <v>2764.8828533444976</v>
      </c>
      <c r="R5546" s="181">
        <v>2733.0080224628241</v>
      </c>
      <c r="S5546" s="181">
        <v>2701.3829027948673</v>
      </c>
      <c r="T5546" s="181">
        <v>2669.9174510225503</v>
      </c>
      <c r="U5546" s="181">
        <v>2638.5080825782138</v>
      </c>
      <c r="V5546" s="181">
        <v>2607.1152093892938</v>
      </c>
      <c r="W5546" s="181">
        <v>2575.7350263253661</v>
      </c>
      <c r="X5546" s="181">
        <v>2544.3555035928885</v>
      </c>
      <c r="Y5546" s="181">
        <v>2512.8558938020783</v>
      </c>
    </row>
    <row r="5547" spans="1:25" x14ac:dyDescent="0.25">
      <c r="A5547" s="178" t="s">
        <v>4620</v>
      </c>
      <c r="B5547" s="178" t="s">
        <v>625</v>
      </c>
      <c r="C5547" s="178" t="s">
        <v>218</v>
      </c>
      <c r="D5547" s="178" t="s">
        <v>4652</v>
      </c>
      <c r="E5547" s="181">
        <v>731026.88706030499</v>
      </c>
      <c r="F5547" s="181">
        <v>739581.16935886629</v>
      </c>
      <c r="G5547" s="181">
        <v>747198.81587140076</v>
      </c>
      <c r="H5547" s="181">
        <v>754578.5114182696</v>
      </c>
      <c r="I5547" s="181">
        <v>761728.12546264136</v>
      </c>
      <c r="J5547" s="182">
        <v>768613.04514054663</v>
      </c>
      <c r="K5547" s="181">
        <v>775219.74777825689</v>
      </c>
      <c r="L5547" s="181">
        <v>781552.70972685912</v>
      </c>
      <c r="M5547" s="181">
        <v>787587.62283112959</v>
      </c>
      <c r="N5547" s="181">
        <v>793295.22209168097</v>
      </c>
      <c r="O5547" s="181">
        <v>798645.17670722294</v>
      </c>
      <c r="P5547" s="181">
        <v>803686.56487670692</v>
      </c>
      <c r="Q5547" s="181">
        <v>808467.88484958105</v>
      </c>
      <c r="R5547" s="181">
        <v>812952.20775769313</v>
      </c>
      <c r="S5547" s="181">
        <v>817130.22417204257</v>
      </c>
      <c r="T5547" s="181">
        <v>820987.83971457568</v>
      </c>
      <c r="U5547" s="181">
        <v>824551.95668994857</v>
      </c>
      <c r="V5547" s="181">
        <v>827856.18584339158</v>
      </c>
      <c r="W5547" s="181">
        <v>830898.26991318783</v>
      </c>
      <c r="X5547" s="181">
        <v>833674.64314523875</v>
      </c>
      <c r="Y5547" s="181">
        <v>836157.53312255943</v>
      </c>
    </row>
    <row r="5548" spans="1:25" x14ac:dyDescent="0.25">
      <c r="A5548" s="178" t="s">
        <v>4620</v>
      </c>
      <c r="B5548" s="178" t="s">
        <v>625</v>
      </c>
      <c r="C5548" s="178" t="s">
        <v>220</v>
      </c>
      <c r="D5548" s="178" t="s">
        <v>4653</v>
      </c>
      <c r="E5548" s="181">
        <v>2112.8587812878432</v>
      </c>
      <c r="F5548" s="181">
        <v>2192.0909526464188</v>
      </c>
      <c r="G5548" s="181">
        <v>2271.1431261130997</v>
      </c>
      <c r="H5548" s="181">
        <v>2352.0598413556418</v>
      </c>
      <c r="I5548" s="181">
        <v>2434.8910280100163</v>
      </c>
      <c r="J5548" s="182">
        <v>2519.5494912607223</v>
      </c>
      <c r="K5548" s="181">
        <v>2606.0069772735092</v>
      </c>
      <c r="L5548" s="181">
        <v>2694.2917696164909</v>
      </c>
      <c r="M5548" s="181">
        <v>2784.330842514089</v>
      </c>
      <c r="N5548" s="181">
        <v>2876.0232907719355</v>
      </c>
      <c r="O5548" s="181">
        <v>2969.2518637451067</v>
      </c>
      <c r="P5548" s="181">
        <v>3064.18849331609</v>
      </c>
      <c r="Q5548" s="181">
        <v>3161.0192918470116</v>
      </c>
      <c r="R5548" s="181">
        <v>3259.6051307214575</v>
      </c>
      <c r="S5548" s="181">
        <v>3359.9039079848735</v>
      </c>
      <c r="T5548" s="181">
        <v>3461.8473301264798</v>
      </c>
      <c r="U5548" s="181">
        <v>3565.5359351702132</v>
      </c>
      <c r="V5548" s="181">
        <v>3671.1091219187224</v>
      </c>
      <c r="W5548" s="181">
        <v>3778.5559279841809</v>
      </c>
      <c r="X5548" s="181">
        <v>3887.856231391253</v>
      </c>
      <c r="Y5548" s="181">
        <v>3998.8702755760178</v>
      </c>
    </row>
    <row r="5549" spans="1:25" x14ac:dyDescent="0.25">
      <c r="A5549" s="178" t="s">
        <v>4620</v>
      </c>
      <c r="B5549" s="178" t="s">
        <v>625</v>
      </c>
      <c r="C5549" s="178" t="s">
        <v>222</v>
      </c>
      <c r="D5549" s="178" t="s">
        <v>4654</v>
      </c>
      <c r="E5549" s="181">
        <v>2665.0947289102287</v>
      </c>
      <c r="F5549" s="181">
        <v>2651.0673618342935</v>
      </c>
      <c r="G5549" s="181">
        <v>2633.459909572628</v>
      </c>
      <c r="H5549" s="181">
        <v>2614.8729227592185</v>
      </c>
      <c r="I5549" s="181">
        <v>2595.3848443041338</v>
      </c>
      <c r="J5549" s="182">
        <v>2574.9283107204387</v>
      </c>
      <c r="K5549" s="181">
        <v>2553.5116089949061</v>
      </c>
      <c r="L5549" s="181">
        <v>2531.2025581812354</v>
      </c>
      <c r="M5549" s="181">
        <v>2507.9745682513135</v>
      </c>
      <c r="N5549" s="181">
        <v>2483.789018842765</v>
      </c>
      <c r="O5549" s="181">
        <v>2458.6083683070492</v>
      </c>
      <c r="P5549" s="181">
        <v>2432.6398058968512</v>
      </c>
      <c r="Q5549" s="181">
        <v>2406.0768343273558</v>
      </c>
      <c r="R5549" s="181">
        <v>2378.8516090387639</v>
      </c>
      <c r="S5549" s="181">
        <v>2350.9815988828209</v>
      </c>
      <c r="T5549" s="181">
        <v>2322.4709909592798</v>
      </c>
      <c r="U5549" s="181">
        <v>2293.4391323122295</v>
      </c>
      <c r="V5549" s="181">
        <v>2264.0171292996451</v>
      </c>
      <c r="W5549" s="181">
        <v>2234.232078780909</v>
      </c>
      <c r="X5549" s="181">
        <v>2204.1068228081003</v>
      </c>
      <c r="Y5549" s="181">
        <v>2173.6007319207497</v>
      </c>
    </row>
    <row r="5550" spans="1:25" x14ac:dyDescent="0.25">
      <c r="A5550" s="178" t="s">
        <v>4620</v>
      </c>
      <c r="B5550" s="178" t="s">
        <v>625</v>
      </c>
      <c r="C5550" s="178" t="s">
        <v>4655</v>
      </c>
      <c r="D5550" s="178" t="s">
        <v>4656</v>
      </c>
      <c r="E5550" s="181">
        <v>4832.5702522706151</v>
      </c>
      <c r="F5550" s="181">
        <v>4913.7420496635914</v>
      </c>
      <c r="G5550" s="181">
        <v>4989.3545629992714</v>
      </c>
      <c r="H5550" s="181">
        <v>5064.0071434335796</v>
      </c>
      <c r="I5550" s="181">
        <v>5137.7332405222824</v>
      </c>
      <c r="J5550" s="182">
        <v>5210.2791797207865</v>
      </c>
      <c r="K5550" s="181">
        <v>5281.5300385535911</v>
      </c>
      <c r="L5550" s="181">
        <v>5351.4920374245803</v>
      </c>
      <c r="M5550" s="181">
        <v>5419.973665383287</v>
      </c>
      <c r="N5550" s="181">
        <v>5486.7454992467219</v>
      </c>
      <c r="O5550" s="181">
        <v>5551.5663431845942</v>
      </c>
      <c r="P5550" s="181">
        <v>5614.7452044437523</v>
      </c>
      <c r="Q5550" s="181">
        <v>5676.5935705542861</v>
      </c>
      <c r="R5550" s="181">
        <v>5736.8266427399767</v>
      </c>
      <c r="S5550" s="181">
        <v>5795.3500021786076</v>
      </c>
      <c r="T5550" s="181">
        <v>5852.0334945122404</v>
      </c>
      <c r="U5550" s="181">
        <v>5907.0383284316549</v>
      </c>
      <c r="V5550" s="181">
        <v>5960.5775671864831</v>
      </c>
      <c r="W5550" s="181">
        <v>6012.6092959855241</v>
      </c>
      <c r="X5550" s="181">
        <v>6063.0814867517593</v>
      </c>
      <c r="Y5550" s="181">
        <v>6111.7643814212588</v>
      </c>
    </row>
    <row r="5551" spans="1:25" x14ac:dyDescent="0.25">
      <c r="A5551" s="178" t="s">
        <v>4620</v>
      </c>
      <c r="B5551" s="178" t="s">
        <v>625</v>
      </c>
      <c r="C5551" s="178" t="s">
        <v>1289</v>
      </c>
      <c r="D5551" s="178" t="s">
        <v>4657</v>
      </c>
      <c r="E5551" s="181">
        <v>1563.6570971139329</v>
      </c>
      <c r="F5551" s="181">
        <v>1651.609232631017</v>
      </c>
      <c r="G5551" s="181">
        <v>1742.0913290392541</v>
      </c>
      <c r="H5551" s="181">
        <v>1836.7602187623909</v>
      </c>
      <c r="I5551" s="181">
        <v>1935.8036747285159</v>
      </c>
      <c r="J5551" s="182">
        <v>2039.305811374915</v>
      </c>
      <c r="K5551" s="181">
        <v>2147.3988695149369</v>
      </c>
      <c r="L5551" s="181">
        <v>2260.265484543715</v>
      </c>
      <c r="M5551" s="181">
        <v>2378.0082097545546</v>
      </c>
      <c r="N5551" s="181">
        <v>2500.705751368434</v>
      </c>
      <c r="O5551" s="181">
        <v>2628.4209170574081</v>
      </c>
      <c r="P5551" s="181">
        <v>2761.4744987707672</v>
      </c>
      <c r="Q5551" s="181">
        <v>2900.2162978639326</v>
      </c>
      <c r="R5551" s="181">
        <v>3044.7098893692587</v>
      </c>
      <c r="S5551" s="181">
        <v>3195.1074270918966</v>
      </c>
      <c r="T5551" s="181">
        <v>3351.5384169448889</v>
      </c>
      <c r="U5551" s="181">
        <v>3514.2996652461529</v>
      </c>
      <c r="V5551" s="181">
        <v>3683.7398305046568</v>
      </c>
      <c r="W5551" s="181">
        <v>3860.0701167962784</v>
      </c>
      <c r="X5551" s="181">
        <v>4043.497866783704</v>
      </c>
      <c r="Y5551" s="181">
        <v>4234.1088631334487</v>
      </c>
    </row>
    <row r="5552" spans="1:25" x14ac:dyDescent="0.25">
      <c r="A5552" s="178" t="s">
        <v>4620</v>
      </c>
      <c r="B5552" s="178" t="s">
        <v>625</v>
      </c>
      <c r="C5552" s="178" t="s">
        <v>2534</v>
      </c>
      <c r="D5552" s="178" t="s">
        <v>4658</v>
      </c>
      <c r="E5552" s="181">
        <v>6798.7729668821839</v>
      </c>
      <c r="F5552" s="181">
        <v>6969.2475873657058</v>
      </c>
      <c r="G5552" s="181">
        <v>7134.0982072059487</v>
      </c>
      <c r="H5552" s="181">
        <v>7299.7872339489368</v>
      </c>
      <c r="I5552" s="181">
        <v>7466.3547385909214</v>
      </c>
      <c r="J5552" s="182">
        <v>7633.4214319473995</v>
      </c>
      <c r="K5552" s="181">
        <v>7800.8005872319209</v>
      </c>
      <c r="L5552" s="181">
        <v>7968.4799103621608</v>
      </c>
      <c r="M5552" s="181">
        <v>8136.1500875792362</v>
      </c>
      <c r="N5552" s="181">
        <v>8303.4345662973537</v>
      </c>
      <c r="O5552" s="181">
        <v>8469.9269021357686</v>
      </c>
      <c r="P5552" s="181">
        <v>8636.0541646244255</v>
      </c>
      <c r="Q5552" s="181">
        <v>8802.2618162234157</v>
      </c>
      <c r="R5552" s="181">
        <v>8968.0781501107358</v>
      </c>
      <c r="S5552" s="181">
        <v>9133.3164222959658</v>
      </c>
      <c r="T5552" s="181">
        <v>9297.7275074620466</v>
      </c>
      <c r="U5552" s="181">
        <v>9461.5214039937709</v>
      </c>
      <c r="V5552" s="181">
        <v>9624.9993280952822</v>
      </c>
      <c r="W5552" s="181">
        <v>9788.0577802840453</v>
      </c>
      <c r="X5552" s="181">
        <v>9950.5737314283051</v>
      </c>
      <c r="Y5552" s="181">
        <v>10112.12656378073</v>
      </c>
    </row>
    <row r="5553" spans="1:25" x14ac:dyDescent="0.25">
      <c r="A5553" s="178" t="s">
        <v>4620</v>
      </c>
      <c r="B5553" s="178" t="s">
        <v>625</v>
      </c>
      <c r="C5553" s="178" t="s">
        <v>4659</v>
      </c>
      <c r="D5553" s="178" t="s">
        <v>4660</v>
      </c>
      <c r="E5553" s="181">
        <v>1083.2320511054477</v>
      </c>
      <c r="F5553" s="181">
        <v>1144.1613765509826</v>
      </c>
      <c r="G5553" s="181">
        <v>1206.8433463137396</v>
      </c>
      <c r="H5553" s="181">
        <v>1272.4257401646321</v>
      </c>
      <c r="I5553" s="181">
        <v>1341.0386388319805</v>
      </c>
      <c r="J5553" s="182">
        <v>1412.7403130546807</v>
      </c>
      <c r="K5553" s="181">
        <v>1487.6223733832478</v>
      </c>
      <c r="L5553" s="181">
        <v>1565.8113414918009</v>
      </c>
      <c r="M5553" s="181">
        <v>1647.3782617381212</v>
      </c>
      <c r="N5553" s="181">
        <v>1732.3776582895232</v>
      </c>
      <c r="O5553" s="181">
        <v>1820.853041506143</v>
      </c>
      <c r="P5553" s="181">
        <v>1913.0266417745845</v>
      </c>
      <c r="Q5553" s="181">
        <v>2009.1407859070441</v>
      </c>
      <c r="R5553" s="181">
        <v>2109.2395158567256</v>
      </c>
      <c r="S5553" s="181">
        <v>2213.428237008698</v>
      </c>
      <c r="T5553" s="181">
        <v>2321.7966652962537</v>
      </c>
      <c r="U5553" s="181">
        <v>2434.5504149279873</v>
      </c>
      <c r="V5553" s="181">
        <v>2551.9310210029321</v>
      </c>
      <c r="W5553" s="181">
        <v>2674.0847963058645</v>
      </c>
      <c r="X5553" s="181">
        <v>2801.1553786063432</v>
      </c>
      <c r="Y5553" s="181">
        <v>2933.2021943182353</v>
      </c>
    </row>
    <row r="5554" spans="1:25" x14ac:dyDescent="0.25">
      <c r="A5554" s="178" t="s">
        <v>4620</v>
      </c>
      <c r="B5554" s="178" t="s">
        <v>625</v>
      </c>
      <c r="C5554" s="178" t="s">
        <v>240</v>
      </c>
      <c r="D5554" s="178" t="s">
        <v>241</v>
      </c>
      <c r="E5554" s="181">
        <v>31344.952843892559</v>
      </c>
      <c r="F5554" s="181">
        <v>32135.051602619475</v>
      </c>
      <c r="G5554" s="181">
        <v>32903.932180944284</v>
      </c>
      <c r="H5554" s="181">
        <v>33681.629010933815</v>
      </c>
      <c r="I5554" s="181">
        <v>34468.566122782919</v>
      </c>
      <c r="J5554" s="182">
        <v>35263.22968271374</v>
      </c>
      <c r="K5554" s="181">
        <v>36064.989748702072</v>
      </c>
      <c r="L5554" s="181">
        <v>36874.018360814058</v>
      </c>
      <c r="M5554" s="181">
        <v>37689.108905767651</v>
      </c>
      <c r="N5554" s="181">
        <v>38508.733860801709</v>
      </c>
      <c r="O5554" s="181">
        <v>39331.214648287256</v>
      </c>
      <c r="P5554" s="181">
        <v>40158.733710829605</v>
      </c>
      <c r="Q5554" s="181">
        <v>40993.565679963001</v>
      </c>
      <c r="R5554" s="181">
        <v>41833.716431189307</v>
      </c>
      <c r="S5554" s="181">
        <v>42678.505835906224</v>
      </c>
      <c r="T5554" s="181">
        <v>43526.951654590732</v>
      </c>
      <c r="U5554" s="181">
        <v>44380.212068279259</v>
      </c>
      <c r="V5554" s="181">
        <v>45239.877487563659</v>
      </c>
      <c r="W5554" s="181">
        <v>46105.640380581208</v>
      </c>
      <c r="X5554" s="181">
        <v>46977.093872682039</v>
      </c>
      <c r="Y5554" s="181">
        <v>47852.414469866715</v>
      </c>
    </row>
    <row r="5555" spans="1:25" x14ac:dyDescent="0.25">
      <c r="A5555" s="178" t="s">
        <v>4620</v>
      </c>
      <c r="B5555" s="178" t="s">
        <v>628</v>
      </c>
      <c r="C5555" s="178" t="s">
        <v>218</v>
      </c>
      <c r="D5555" s="178" t="s">
        <v>4661</v>
      </c>
      <c r="E5555" s="181">
        <v>2948.0211068251306</v>
      </c>
      <c r="F5555" s="181">
        <v>2975.8751257668</v>
      </c>
      <c r="G5555" s="181">
        <v>3006.2477372641915</v>
      </c>
      <c r="H5555" s="181">
        <v>3040.4178322055368</v>
      </c>
      <c r="I5555" s="181">
        <v>3077.8013921013257</v>
      </c>
      <c r="J5555" s="182">
        <v>3117.9126343757594</v>
      </c>
      <c r="K5555" s="181">
        <v>3160.4421379179789</v>
      </c>
      <c r="L5555" s="181">
        <v>3205.1790686563354</v>
      </c>
      <c r="M5555" s="181">
        <v>3251.8335055697685</v>
      </c>
      <c r="N5555" s="181">
        <v>3300.1832577891237</v>
      </c>
      <c r="O5555" s="181">
        <v>3350.0696928601728</v>
      </c>
      <c r="P5555" s="181">
        <v>3401.5971407778866</v>
      </c>
      <c r="Q5555" s="181">
        <v>3454.8528704387895</v>
      </c>
      <c r="R5555" s="181">
        <v>3509.5682551515501</v>
      </c>
      <c r="S5555" s="181">
        <v>3565.6049009834373</v>
      </c>
      <c r="T5555" s="181">
        <v>3622.7826645710602</v>
      </c>
      <c r="U5555" s="181">
        <v>3680.8992390020089</v>
      </c>
      <c r="V5555" s="181">
        <v>3739.8175120704632</v>
      </c>
      <c r="W5555" s="181">
        <v>3799.4185507125298</v>
      </c>
      <c r="X5555" s="181">
        <v>3859.5580567355196</v>
      </c>
      <c r="Y5555" s="181">
        <v>3919.922169390697</v>
      </c>
    </row>
    <row r="5556" spans="1:25" x14ac:dyDescent="0.25">
      <c r="A5556" s="178" t="s">
        <v>4620</v>
      </c>
      <c r="B5556" s="178" t="s">
        <v>628</v>
      </c>
      <c r="C5556" s="178" t="s">
        <v>240</v>
      </c>
      <c r="D5556" s="178" t="s">
        <v>241</v>
      </c>
      <c r="E5556" s="181">
        <v>18589.079018909324</v>
      </c>
      <c r="F5556" s="181">
        <v>18491.201758627212</v>
      </c>
      <c r="G5556" s="181">
        <v>18407.650068711249</v>
      </c>
      <c r="H5556" s="181">
        <v>18345.519015359121</v>
      </c>
      <c r="I5556" s="181">
        <v>18300.395375655124</v>
      </c>
      <c r="J5556" s="182">
        <v>18268.671719062379</v>
      </c>
      <c r="K5556" s="181">
        <v>18247.947486943151</v>
      </c>
      <c r="L5556" s="181">
        <v>18236.505662346088</v>
      </c>
      <c r="M5556" s="181">
        <v>18232.271460354415</v>
      </c>
      <c r="N5556" s="181">
        <v>18233.652875334061</v>
      </c>
      <c r="O5556" s="181">
        <v>18239.486896257258</v>
      </c>
      <c r="P5556" s="181">
        <v>18250.081224061243</v>
      </c>
      <c r="Q5556" s="181">
        <v>18265.628902310702</v>
      </c>
      <c r="R5556" s="181">
        <v>18284.450580407123</v>
      </c>
      <c r="S5556" s="181">
        <v>18305.626159624204</v>
      </c>
      <c r="T5556" s="181">
        <v>18328.072781482082</v>
      </c>
      <c r="U5556" s="181">
        <v>18350.656170506874</v>
      </c>
      <c r="V5556" s="181">
        <v>18372.625758430157</v>
      </c>
      <c r="W5556" s="181">
        <v>18393.361466360868</v>
      </c>
      <c r="X5556" s="181">
        <v>18412.158038561538</v>
      </c>
      <c r="Y5556" s="181">
        <v>18427.554697261872</v>
      </c>
    </row>
    <row r="5557" spans="1:25" x14ac:dyDescent="0.25">
      <c r="A5557" s="178" t="s">
        <v>4620</v>
      </c>
      <c r="B5557" s="178" t="s">
        <v>630</v>
      </c>
      <c r="C5557" s="178" t="s">
        <v>565</v>
      </c>
      <c r="D5557" s="178" t="s">
        <v>566</v>
      </c>
      <c r="E5557" s="181">
        <v>5523.4132406652316</v>
      </c>
      <c r="F5557" s="181">
        <v>5508.6185058377769</v>
      </c>
      <c r="G5557" s="181">
        <v>5495.720618345249</v>
      </c>
      <c r="H5557" s="181">
        <v>5487.5242810478412</v>
      </c>
      <c r="I5557" s="181">
        <v>5483.2556849278344</v>
      </c>
      <c r="J5557" s="182">
        <v>5482.1626192520434</v>
      </c>
      <c r="K5557" s="181">
        <v>5483.7451251884058</v>
      </c>
      <c r="L5557" s="181">
        <v>5487.6588927831381</v>
      </c>
      <c r="M5557" s="181">
        <v>5493.4339918122587</v>
      </c>
      <c r="N5557" s="181">
        <v>5500.6429296182623</v>
      </c>
      <c r="O5557" s="181">
        <v>5508.9533335309334</v>
      </c>
      <c r="P5557" s="181">
        <v>5518.5047625119278</v>
      </c>
      <c r="Q5557" s="181">
        <v>5529.4414609445175</v>
      </c>
      <c r="R5557" s="181">
        <v>5541.3866309102641</v>
      </c>
      <c r="S5557" s="181">
        <v>5554.1926461488165</v>
      </c>
      <c r="T5557" s="181">
        <v>5567.5610500765315</v>
      </c>
      <c r="U5557" s="181">
        <v>5581.2509524074749</v>
      </c>
      <c r="V5557" s="181">
        <v>5595.1831707844631</v>
      </c>
      <c r="W5557" s="181">
        <v>5609.2451208638804</v>
      </c>
      <c r="X5557" s="181">
        <v>5623.3077734541112</v>
      </c>
      <c r="Y5557" s="181">
        <v>5636.9538059667248</v>
      </c>
    </row>
    <row r="5558" spans="1:25" x14ac:dyDescent="0.25">
      <c r="A5558" s="178" t="s">
        <v>4620</v>
      </c>
      <c r="B5558" s="178" t="s">
        <v>632</v>
      </c>
      <c r="C5558" s="178" t="s">
        <v>565</v>
      </c>
      <c r="D5558" s="178" t="s">
        <v>566</v>
      </c>
      <c r="E5558" s="181">
        <v>11985.527016985621</v>
      </c>
      <c r="F5558" s="181">
        <v>12067.866552766738</v>
      </c>
      <c r="G5558" s="181">
        <v>12148.97755976993</v>
      </c>
      <c r="H5558" s="181">
        <v>12237.11177082942</v>
      </c>
      <c r="I5558" s="181">
        <v>12331.332515644972</v>
      </c>
      <c r="J5558" s="182">
        <v>12430.43956272072</v>
      </c>
      <c r="K5558" s="181">
        <v>12533.727867908508</v>
      </c>
      <c r="L5558" s="181">
        <v>12640.80320715262</v>
      </c>
      <c r="M5558" s="181">
        <v>12750.850741874932</v>
      </c>
      <c r="N5558" s="181">
        <v>12863.096509492472</v>
      </c>
      <c r="O5558" s="181">
        <v>12976.943664368911</v>
      </c>
      <c r="P5558" s="181">
        <v>13092.982271405219</v>
      </c>
      <c r="Q5558" s="181">
        <v>13211.839694149898</v>
      </c>
      <c r="R5558" s="181">
        <v>13332.842211449501</v>
      </c>
      <c r="S5558" s="181">
        <v>13455.858045028775</v>
      </c>
      <c r="T5558" s="181">
        <v>13580.772244979231</v>
      </c>
      <c r="U5558" s="181">
        <v>13706.047608757091</v>
      </c>
      <c r="V5558" s="181">
        <v>13830.255874306153</v>
      </c>
      <c r="W5558" s="181">
        <v>13953.499654920861</v>
      </c>
      <c r="X5558" s="181">
        <v>14075.813951914608</v>
      </c>
      <c r="Y5558" s="181">
        <v>14196.67064151398</v>
      </c>
    </row>
    <row r="5559" spans="1:25" x14ac:dyDescent="0.25">
      <c r="A5559" s="178" t="s">
        <v>4620</v>
      </c>
      <c r="B5559" s="178" t="s">
        <v>634</v>
      </c>
      <c r="C5559" s="178" t="s">
        <v>218</v>
      </c>
      <c r="D5559" s="178" t="s">
        <v>4662</v>
      </c>
      <c r="E5559" s="181">
        <v>13262.297092721377</v>
      </c>
      <c r="F5559" s="181">
        <v>13440.800522390302</v>
      </c>
      <c r="G5559" s="181">
        <v>13600.707977994454</v>
      </c>
      <c r="H5559" s="181">
        <v>13755.15320741205</v>
      </c>
      <c r="I5559" s="181">
        <v>13905.306687392282</v>
      </c>
      <c r="J5559" s="182">
        <v>14051.384996813622</v>
      </c>
      <c r="K5559" s="181">
        <v>14193.740364651054</v>
      </c>
      <c r="L5559" s="181">
        <v>14332.84308253034</v>
      </c>
      <c r="M5559" s="181">
        <v>14468.498660365134</v>
      </c>
      <c r="N5559" s="181">
        <v>14600.377449842694</v>
      </c>
      <c r="O5559" s="181">
        <v>14728.155934774211</v>
      </c>
      <c r="P5559" s="181">
        <v>14852.815592517598</v>
      </c>
      <c r="Q5559" s="181">
        <v>14975.291539280253</v>
      </c>
      <c r="R5559" s="181">
        <v>15094.9283082849</v>
      </c>
      <c r="S5559" s="181">
        <v>15211.559802566961</v>
      </c>
      <c r="T5559" s="181">
        <v>15324.701971512757</v>
      </c>
      <c r="U5559" s="181">
        <v>15433.930531292834</v>
      </c>
      <c r="V5559" s="181">
        <v>15539.206362462177</v>
      </c>
      <c r="W5559" s="181">
        <v>15640.52194479524</v>
      </c>
      <c r="X5559" s="181">
        <v>15737.766796476393</v>
      </c>
      <c r="Y5559" s="181">
        <v>15830.05100853462</v>
      </c>
    </row>
    <row r="5560" spans="1:25" x14ac:dyDescent="0.25">
      <c r="A5560" s="178" t="s">
        <v>4620</v>
      </c>
      <c r="B5560" s="178" t="s">
        <v>634</v>
      </c>
      <c r="C5560" s="178" t="s">
        <v>4663</v>
      </c>
      <c r="D5560" s="178" t="s">
        <v>4664</v>
      </c>
      <c r="E5560" s="181">
        <v>1123.8376801985439</v>
      </c>
      <c r="F5560" s="181">
        <v>1180.9301881446327</v>
      </c>
      <c r="G5560" s="181">
        <v>1239.0101300890387</v>
      </c>
      <c r="H5560" s="181">
        <v>1299.2508975514859</v>
      </c>
      <c r="I5560" s="181">
        <v>1361.8284965856433</v>
      </c>
      <c r="J5560" s="182">
        <v>1426.8398538550093</v>
      </c>
      <c r="K5560" s="181">
        <v>1494.4011982714139</v>
      </c>
      <c r="L5560" s="181">
        <v>1564.6490791421934</v>
      </c>
      <c r="M5560" s="181">
        <v>1637.6546525426213</v>
      </c>
      <c r="N5560" s="181">
        <v>1713.4727046448547</v>
      </c>
      <c r="O5560" s="181">
        <v>1792.1556805511077</v>
      </c>
      <c r="P5560" s="181">
        <v>1873.9172146694161</v>
      </c>
      <c r="Q5560" s="181">
        <v>1958.9851781694756</v>
      </c>
      <c r="R5560" s="181">
        <v>2047.3927973530058</v>
      </c>
      <c r="S5560" s="181">
        <v>2139.2331399003156</v>
      </c>
      <c r="T5560" s="181">
        <v>2234.5529916500263</v>
      </c>
      <c r="U5560" s="181">
        <v>2333.4011866946498</v>
      </c>
      <c r="V5560" s="181">
        <v>2435.8803933781755</v>
      </c>
      <c r="W5560" s="181">
        <v>2542.0999364333152</v>
      </c>
      <c r="X5560" s="181">
        <v>2652.1539848524512</v>
      </c>
      <c r="Y5560" s="181">
        <v>2766.0001331801682</v>
      </c>
    </row>
    <row r="5561" spans="1:25" x14ac:dyDescent="0.25">
      <c r="A5561" s="178" t="s">
        <v>4620</v>
      </c>
      <c r="B5561" s="178" t="s">
        <v>634</v>
      </c>
      <c r="C5561" s="178" t="s">
        <v>240</v>
      </c>
      <c r="D5561" s="178" t="s">
        <v>241</v>
      </c>
      <c r="E5561" s="181">
        <v>26442.584408779618</v>
      </c>
      <c r="F5561" s="181">
        <v>26719.684584321843</v>
      </c>
      <c r="G5561" s="181">
        <v>26959.133571279552</v>
      </c>
      <c r="H5561" s="181">
        <v>27187.222214626825</v>
      </c>
      <c r="I5561" s="181">
        <v>27406.358372856947</v>
      </c>
      <c r="J5561" s="182">
        <v>27617.045886722113</v>
      </c>
      <c r="K5561" s="181">
        <v>27820.047081591831</v>
      </c>
      <c r="L5561" s="181">
        <v>28016.345081334563</v>
      </c>
      <c r="M5561" s="181">
        <v>28205.614995549709</v>
      </c>
      <c r="N5561" s="181">
        <v>28387.271303713911</v>
      </c>
      <c r="O5561" s="181">
        <v>28560.745221782006</v>
      </c>
      <c r="P5561" s="181">
        <v>28727.996619025878</v>
      </c>
      <c r="Q5561" s="181">
        <v>28890.874541833575</v>
      </c>
      <c r="R5561" s="181">
        <v>29048.147484310073</v>
      </c>
      <c r="S5561" s="181">
        <v>29199.534895605659</v>
      </c>
      <c r="T5561" s="181">
        <v>29344.149318134889</v>
      </c>
      <c r="U5561" s="181">
        <v>29481.225267582031</v>
      </c>
      <c r="V5561" s="181">
        <v>29610.737669054561</v>
      </c>
      <c r="W5561" s="181">
        <v>29732.720777577641</v>
      </c>
      <c r="X5561" s="181">
        <v>29847.012317191191</v>
      </c>
      <c r="Y5561" s="181">
        <v>29951.975883210562</v>
      </c>
    </row>
    <row r="5562" spans="1:25" x14ac:dyDescent="0.25">
      <c r="A5562" s="178" t="s">
        <v>4620</v>
      </c>
      <c r="B5562" s="178" t="s">
        <v>636</v>
      </c>
      <c r="C5562" s="178" t="s">
        <v>464</v>
      </c>
      <c r="D5562" s="178" t="s">
        <v>261</v>
      </c>
      <c r="E5562" s="181">
        <v>2000.8908268538316</v>
      </c>
      <c r="F5562" s="181">
        <v>2057.7854958207936</v>
      </c>
      <c r="G5562" s="181">
        <v>2113.1815110814487</v>
      </c>
      <c r="H5562" s="181">
        <v>2168.7138475780976</v>
      </c>
      <c r="I5562" s="181">
        <v>2224.5494337429172</v>
      </c>
      <c r="J5562" s="182">
        <v>2280.7522269131723</v>
      </c>
      <c r="K5562" s="181">
        <v>2337.4174227101153</v>
      </c>
      <c r="L5562" s="181">
        <v>2394.6648133379022</v>
      </c>
      <c r="M5562" s="181">
        <v>2452.515828915441</v>
      </c>
      <c r="N5562" s="181">
        <v>2510.9813015652976</v>
      </c>
      <c r="O5562" s="181">
        <v>2570.0867317541579</v>
      </c>
      <c r="P5562" s="181">
        <v>2630.0701875716918</v>
      </c>
      <c r="Q5562" s="181">
        <v>2691.1629009450962</v>
      </c>
      <c r="R5562" s="181">
        <v>2753.3199237976082</v>
      </c>
      <c r="S5562" s="181">
        <v>2816.5799502599816</v>
      </c>
      <c r="T5562" s="181">
        <v>2880.927069115934</v>
      </c>
      <c r="U5562" s="181">
        <v>2946.3057435374694</v>
      </c>
      <c r="V5562" s="181">
        <v>3012.7052019898128</v>
      </c>
      <c r="W5562" s="181">
        <v>3080.1264021363172</v>
      </c>
      <c r="X5562" s="181">
        <v>3148.5450575913633</v>
      </c>
      <c r="Y5562" s="181">
        <v>3217.779246634238</v>
      </c>
    </row>
    <row r="5563" spans="1:25" x14ac:dyDescent="0.25">
      <c r="A5563" s="178" t="s">
        <v>4620</v>
      </c>
      <c r="B5563" s="178" t="s">
        <v>636</v>
      </c>
      <c r="C5563" s="178" t="s">
        <v>240</v>
      </c>
      <c r="D5563" s="178" t="s">
        <v>241</v>
      </c>
      <c r="E5563" s="181">
        <v>10175.323537876182</v>
      </c>
      <c r="F5563" s="181">
        <v>10220.491948011269</v>
      </c>
      <c r="G5563" s="181">
        <v>10250.758573272933</v>
      </c>
      <c r="H5563" s="181">
        <v>10274.710587893849</v>
      </c>
      <c r="I5563" s="181">
        <v>10293.384257034904</v>
      </c>
      <c r="J5563" s="182">
        <v>10307.269860301099</v>
      </c>
      <c r="K5563" s="181">
        <v>10316.962803651104</v>
      </c>
      <c r="L5563" s="181">
        <v>10323.120628583065</v>
      </c>
      <c r="M5563" s="181">
        <v>10325.935344250491</v>
      </c>
      <c r="N5563" s="181">
        <v>10325.54548117489</v>
      </c>
      <c r="O5563" s="181">
        <v>10322.143122872119</v>
      </c>
      <c r="P5563" s="181">
        <v>10316.743535059619</v>
      </c>
      <c r="Q5563" s="181">
        <v>10310.247916013554</v>
      </c>
      <c r="R5563" s="181">
        <v>10302.443661359906</v>
      </c>
      <c r="S5563" s="181">
        <v>10293.444502006312</v>
      </c>
      <c r="T5563" s="181">
        <v>10283.160234889234</v>
      </c>
      <c r="U5563" s="181">
        <v>10271.372202760838</v>
      </c>
      <c r="V5563" s="181">
        <v>10258.036191103514</v>
      </c>
      <c r="W5563" s="181">
        <v>10243.153525122474</v>
      </c>
      <c r="X5563" s="181">
        <v>10226.646046050013</v>
      </c>
      <c r="Y5563" s="181">
        <v>10207.945516100373</v>
      </c>
    </row>
    <row r="5564" spans="1:25" x14ac:dyDescent="0.25">
      <c r="A5564" s="178" t="s">
        <v>4620</v>
      </c>
      <c r="B5564" s="178" t="s">
        <v>641</v>
      </c>
      <c r="C5564" s="178" t="s">
        <v>218</v>
      </c>
      <c r="D5564" s="178" t="s">
        <v>4665</v>
      </c>
      <c r="E5564" s="181">
        <v>6522.5647802483654</v>
      </c>
      <c r="F5564" s="181">
        <v>6663.6546228641619</v>
      </c>
      <c r="G5564" s="181">
        <v>6785.8293503002897</v>
      </c>
      <c r="H5564" s="181">
        <v>6897.9424710129806</v>
      </c>
      <c r="I5564" s="181">
        <v>7002.4694587974991</v>
      </c>
      <c r="J5564" s="182">
        <v>7101.0297563462254</v>
      </c>
      <c r="K5564" s="181">
        <v>7194.9843896923694</v>
      </c>
      <c r="L5564" s="181">
        <v>7285.4673032899655</v>
      </c>
      <c r="M5564" s="181">
        <v>7373.0564524066504</v>
      </c>
      <c r="N5564" s="181">
        <v>7458.1515052336827</v>
      </c>
      <c r="O5564" s="181">
        <v>7541.0507578515462</v>
      </c>
      <c r="P5564" s="181">
        <v>7622.584302082234</v>
      </c>
      <c r="Q5564" s="181">
        <v>7703.4530668499547</v>
      </c>
      <c r="R5564" s="181">
        <v>7783.5000792722894</v>
      </c>
      <c r="S5564" s="181">
        <v>7862.8484725278477</v>
      </c>
      <c r="T5564" s="181">
        <v>7941.6003788711569</v>
      </c>
      <c r="U5564" s="181">
        <v>8019.5370190283147</v>
      </c>
      <c r="V5564" s="181">
        <v>8096.4192115972055</v>
      </c>
      <c r="W5564" s="181">
        <v>8172.2775232603735</v>
      </c>
      <c r="X5564" s="181">
        <v>8247.1304232684524</v>
      </c>
      <c r="Y5564" s="181">
        <v>8320.7380761884924</v>
      </c>
    </row>
    <row r="5565" spans="1:25" x14ac:dyDescent="0.25">
      <c r="A5565" s="178" t="s">
        <v>4620</v>
      </c>
      <c r="B5565" s="178" t="s">
        <v>641</v>
      </c>
      <c r="C5565" s="178" t="s">
        <v>240</v>
      </c>
      <c r="D5565" s="178" t="s">
        <v>241</v>
      </c>
      <c r="E5565" s="181">
        <v>8617.8020699929511</v>
      </c>
      <c r="F5565" s="181">
        <v>8736.1168166279094</v>
      </c>
      <c r="G5565" s="181">
        <v>8827.499421915074</v>
      </c>
      <c r="H5565" s="181">
        <v>8903.978699504929</v>
      </c>
      <c r="I5565" s="181">
        <v>8969.0514540779732</v>
      </c>
      <c r="J5565" s="182">
        <v>9025.0234232797575</v>
      </c>
      <c r="K5565" s="181">
        <v>9073.8069940707974</v>
      </c>
      <c r="L5565" s="181">
        <v>9116.9743227893741</v>
      </c>
      <c r="M5565" s="181">
        <v>9155.3609901634136</v>
      </c>
      <c r="N5565" s="181">
        <v>9189.5589342152234</v>
      </c>
      <c r="O5565" s="181">
        <v>9220.0194312700387</v>
      </c>
      <c r="P5565" s="181">
        <v>9247.8263680801119</v>
      </c>
      <c r="Q5565" s="181">
        <v>9273.8759097998391</v>
      </c>
      <c r="R5565" s="181">
        <v>9298.0125922463467</v>
      </c>
      <c r="S5565" s="181">
        <v>9320.4183045418376</v>
      </c>
      <c r="T5565" s="181">
        <v>9341.2452151521702</v>
      </c>
      <c r="U5565" s="181">
        <v>9360.2667691723182</v>
      </c>
      <c r="V5565" s="181">
        <v>9377.2402369942065</v>
      </c>
      <c r="W5565" s="181">
        <v>9392.2409362904618</v>
      </c>
      <c r="X5565" s="181">
        <v>9405.3287130995705</v>
      </c>
      <c r="Y5565" s="181">
        <v>9416.2698783448668</v>
      </c>
    </row>
    <row r="5566" spans="1:25" x14ac:dyDescent="0.25">
      <c r="A5566" s="178" t="s">
        <v>4620</v>
      </c>
      <c r="B5566" s="178" t="s">
        <v>643</v>
      </c>
      <c r="C5566" s="178" t="s">
        <v>218</v>
      </c>
      <c r="D5566" s="178" t="s">
        <v>4666</v>
      </c>
      <c r="E5566" s="181">
        <v>258277.92387129736</v>
      </c>
      <c r="F5566" s="181">
        <v>265216.21769677551</v>
      </c>
      <c r="G5566" s="181">
        <v>271126.59863212565</v>
      </c>
      <c r="H5566" s="181">
        <v>276394.36180040194</v>
      </c>
      <c r="I5566" s="181">
        <v>281143.43604007846</v>
      </c>
      <c r="J5566" s="182">
        <v>285456.32615406596</v>
      </c>
      <c r="K5566" s="181">
        <v>289404.35468462278</v>
      </c>
      <c r="L5566" s="181">
        <v>293050.14859027747</v>
      </c>
      <c r="M5566" s="181">
        <v>296433.39110423432</v>
      </c>
      <c r="N5566" s="181">
        <v>299581.93795794761</v>
      </c>
      <c r="O5566" s="181">
        <v>302516.58549944306</v>
      </c>
      <c r="P5566" s="181">
        <v>305282.3957979129</v>
      </c>
      <c r="Q5566" s="181">
        <v>307919.6603958513</v>
      </c>
      <c r="R5566" s="181">
        <v>310432.26786568353</v>
      </c>
      <c r="S5566" s="181">
        <v>312832.41782428446</v>
      </c>
      <c r="T5566" s="181">
        <v>315126.79302393715</v>
      </c>
      <c r="U5566" s="181">
        <v>317322.25406253594</v>
      </c>
      <c r="V5566" s="181">
        <v>319427.97715134564</v>
      </c>
      <c r="W5566" s="181">
        <v>321450.1416391909</v>
      </c>
      <c r="X5566" s="181">
        <v>323393.00116648426</v>
      </c>
      <c r="Y5566" s="181">
        <v>325247.3820861727</v>
      </c>
    </row>
    <row r="5567" spans="1:25" x14ac:dyDescent="0.25">
      <c r="A5567" s="178" t="s">
        <v>4620</v>
      </c>
      <c r="B5567" s="178" t="s">
        <v>643</v>
      </c>
      <c r="C5567" s="178" t="s">
        <v>244</v>
      </c>
      <c r="D5567" s="178" t="s">
        <v>4667</v>
      </c>
      <c r="E5567" s="181">
        <v>2048.8843401040508</v>
      </c>
      <c r="F5567" s="181">
        <v>2114.9635100000701</v>
      </c>
      <c r="G5567" s="181">
        <v>2173.4395845953741</v>
      </c>
      <c r="H5567" s="181">
        <v>2227.2925869060969</v>
      </c>
      <c r="I5567" s="181">
        <v>2277.4491321581022</v>
      </c>
      <c r="J5567" s="182">
        <v>2324.5187550533792</v>
      </c>
      <c r="K5567" s="181">
        <v>2369.0328856260003</v>
      </c>
      <c r="L5567" s="181">
        <v>2411.4630894378556</v>
      </c>
      <c r="M5567" s="181">
        <v>2452.1014853597349</v>
      </c>
      <c r="N5567" s="181">
        <v>2491.1483404279656</v>
      </c>
      <c r="O5567" s="181">
        <v>2528.7494335889583</v>
      </c>
      <c r="P5567" s="181">
        <v>2565.2577901817826</v>
      </c>
      <c r="Q5567" s="181">
        <v>2600.993807288276</v>
      </c>
      <c r="R5567" s="181">
        <v>2635.9756975894002</v>
      </c>
      <c r="S5567" s="181">
        <v>2670.2931446257767</v>
      </c>
      <c r="T5567" s="181">
        <v>2703.9905191109488</v>
      </c>
      <c r="U5567" s="181">
        <v>2737.1147849712906</v>
      </c>
      <c r="V5567" s="181">
        <v>2769.7340904896046</v>
      </c>
      <c r="W5567" s="181">
        <v>2801.8920043690323</v>
      </c>
      <c r="X5567" s="181">
        <v>2833.6162368298451</v>
      </c>
      <c r="Y5567" s="181">
        <v>2864.8169034997131</v>
      </c>
    </row>
    <row r="5568" spans="1:25" x14ac:dyDescent="0.25">
      <c r="A5568" s="178" t="s">
        <v>4620</v>
      </c>
      <c r="B5568" s="178" t="s">
        <v>643</v>
      </c>
      <c r="C5568" s="178" t="s">
        <v>258</v>
      </c>
      <c r="D5568" s="178" t="s">
        <v>4668</v>
      </c>
      <c r="E5568" s="181">
        <v>2842.9156414592539</v>
      </c>
      <c r="F5568" s="181">
        <v>2890.0275327683707</v>
      </c>
      <c r="G5568" s="181">
        <v>2924.8206854557538</v>
      </c>
      <c r="H5568" s="181">
        <v>2951.7632146350447</v>
      </c>
      <c r="I5568" s="181">
        <v>2972.388016639597</v>
      </c>
      <c r="J5568" s="182">
        <v>2987.7375290669534</v>
      </c>
      <c r="K5568" s="181">
        <v>2998.7002006253047</v>
      </c>
      <c r="L5568" s="181">
        <v>3006.0427306336687</v>
      </c>
      <c r="M5568" s="181">
        <v>3010.2706402410013</v>
      </c>
      <c r="N5568" s="181">
        <v>3011.7523873817017</v>
      </c>
      <c r="O5568" s="181">
        <v>3010.7732176274903</v>
      </c>
      <c r="P5568" s="181">
        <v>3007.847630831789</v>
      </c>
      <c r="Q5568" s="181">
        <v>3003.4244156284194</v>
      </c>
      <c r="R5568" s="181">
        <v>2997.5840020503038</v>
      </c>
      <c r="S5568" s="181">
        <v>2990.4839281119662</v>
      </c>
      <c r="T5568" s="181">
        <v>2982.2240484000381</v>
      </c>
      <c r="U5568" s="181">
        <v>2972.9026328695604</v>
      </c>
      <c r="V5568" s="181">
        <v>2962.6361860258835</v>
      </c>
      <c r="W5568" s="181">
        <v>2951.5096677380097</v>
      </c>
      <c r="X5568" s="181">
        <v>2939.58770443397</v>
      </c>
      <c r="Y5568" s="181">
        <v>2926.8120328650903</v>
      </c>
    </row>
    <row r="5569" spans="1:25" x14ac:dyDescent="0.25">
      <c r="A5569" s="178" t="s">
        <v>4620</v>
      </c>
      <c r="B5569" s="178" t="s">
        <v>643</v>
      </c>
      <c r="C5569" s="178" t="s">
        <v>240</v>
      </c>
      <c r="D5569" s="178" t="s">
        <v>241</v>
      </c>
      <c r="E5569" s="181">
        <v>8096.2834477468032</v>
      </c>
      <c r="F5569" s="181">
        <v>8469.7990274530111</v>
      </c>
      <c r="G5569" s="181">
        <v>8821.0394576749568</v>
      </c>
      <c r="H5569" s="181">
        <v>9161.1802745566129</v>
      </c>
      <c r="I5569" s="181">
        <v>9493.4662070190807</v>
      </c>
      <c r="J5569" s="182">
        <v>9819.9922111089691</v>
      </c>
      <c r="K5569" s="181">
        <v>10142.643097495284</v>
      </c>
      <c r="L5569" s="181">
        <v>10463.154510699858</v>
      </c>
      <c r="M5569" s="181">
        <v>10782.573462277949</v>
      </c>
      <c r="N5569" s="181">
        <v>11101.599099541632</v>
      </c>
      <c r="O5569" s="181">
        <v>11420.726066691226</v>
      </c>
      <c r="P5569" s="181">
        <v>11741.427397150786</v>
      </c>
      <c r="Q5569" s="181">
        <v>12065.106659022291</v>
      </c>
      <c r="R5569" s="181">
        <v>12391.823380613081</v>
      </c>
      <c r="S5569" s="181">
        <v>12721.980313776865</v>
      </c>
      <c r="T5569" s="181">
        <v>13055.782560365562</v>
      </c>
      <c r="U5569" s="181">
        <v>13393.457996185643</v>
      </c>
      <c r="V5569" s="181">
        <v>13735.350662101579</v>
      </c>
      <c r="W5569" s="181">
        <v>14081.698204023645</v>
      </c>
      <c r="X5569" s="181">
        <v>14432.668561021601</v>
      </c>
      <c r="Y5569" s="181">
        <v>14787.829751889421</v>
      </c>
    </row>
    <row r="5570" spans="1:25" x14ac:dyDescent="0.25">
      <c r="A5570" s="178" t="s">
        <v>4620</v>
      </c>
      <c r="B5570" s="178" t="s">
        <v>652</v>
      </c>
      <c r="C5570" s="178" t="s">
        <v>218</v>
      </c>
      <c r="D5570" s="178" t="s">
        <v>4669</v>
      </c>
      <c r="E5570" s="181">
        <v>4380.6629868868786</v>
      </c>
      <c r="F5570" s="181">
        <v>4407.0901823926788</v>
      </c>
      <c r="G5570" s="181">
        <v>4427.4064239402205</v>
      </c>
      <c r="H5570" s="181">
        <v>4445.8428350436707</v>
      </c>
      <c r="I5570" s="181">
        <v>4462.7818814622706</v>
      </c>
      <c r="J5570" s="182">
        <v>4478.3372873422077</v>
      </c>
      <c r="K5570" s="181">
        <v>4492.6832392356609</v>
      </c>
      <c r="L5570" s="181">
        <v>4506.0202687050678</v>
      </c>
      <c r="M5570" s="181">
        <v>4518.3302726972142</v>
      </c>
      <c r="N5570" s="181">
        <v>4529.5737599101394</v>
      </c>
      <c r="O5570" s="181">
        <v>4539.7326532872839</v>
      </c>
      <c r="P5570" s="181">
        <v>4549.1784219118153</v>
      </c>
      <c r="Q5570" s="181">
        <v>4558.2463820574221</v>
      </c>
      <c r="R5570" s="181">
        <v>4566.786740230642</v>
      </c>
      <c r="S5570" s="181">
        <v>4574.8347646986313</v>
      </c>
      <c r="T5570" s="181">
        <v>4582.3959094169431</v>
      </c>
      <c r="U5570" s="181">
        <v>4589.2373602708849</v>
      </c>
      <c r="V5570" s="181">
        <v>4595.1690882246094</v>
      </c>
      <c r="W5570" s="181">
        <v>4600.2356262395851</v>
      </c>
      <c r="X5570" s="181">
        <v>4604.4708407385042</v>
      </c>
      <c r="Y5570" s="181">
        <v>4607.7320750290619</v>
      </c>
    </row>
    <row r="5571" spans="1:25" x14ac:dyDescent="0.25">
      <c r="A5571" s="178" t="s">
        <v>4620</v>
      </c>
      <c r="B5571" s="178" t="s">
        <v>652</v>
      </c>
      <c r="C5571" s="178" t="s">
        <v>475</v>
      </c>
      <c r="D5571" s="178" t="s">
        <v>4670</v>
      </c>
      <c r="E5571" s="181">
        <v>3800.4226051286309</v>
      </c>
      <c r="F5571" s="181">
        <v>3872.4094140392699</v>
      </c>
      <c r="G5571" s="181">
        <v>3940.1794434453154</v>
      </c>
      <c r="H5571" s="181">
        <v>4007.3566539410881</v>
      </c>
      <c r="I5571" s="181">
        <v>4074.2420983974857</v>
      </c>
      <c r="J5571" s="182">
        <v>4140.9048426024483</v>
      </c>
      <c r="K5571" s="181">
        <v>4207.4748704848607</v>
      </c>
      <c r="L5571" s="181">
        <v>4274.1145033914008</v>
      </c>
      <c r="M5571" s="181">
        <v>4340.7848951236374</v>
      </c>
      <c r="N5571" s="181">
        <v>4407.4247757243857</v>
      </c>
      <c r="O5571" s="181">
        <v>4473.9912533096804</v>
      </c>
      <c r="P5571" s="181">
        <v>4540.8285433394358</v>
      </c>
      <c r="Q5571" s="181">
        <v>4608.2624972460526</v>
      </c>
      <c r="R5571" s="181">
        <v>4676.1391410946717</v>
      </c>
      <c r="S5571" s="181">
        <v>4744.488376679863</v>
      </c>
      <c r="T5571" s="181">
        <v>4813.3103333005138</v>
      </c>
      <c r="U5571" s="181">
        <v>4882.3516424746422</v>
      </c>
      <c r="V5571" s="181">
        <v>4951.3920168124387</v>
      </c>
      <c r="W5571" s="181">
        <v>5020.4560872523862</v>
      </c>
      <c r="X5571" s="181">
        <v>5089.5584125906244</v>
      </c>
      <c r="Y5571" s="181">
        <v>5158.517102774701</v>
      </c>
    </row>
    <row r="5572" spans="1:25" x14ac:dyDescent="0.25">
      <c r="A5572" s="178" t="s">
        <v>4620</v>
      </c>
      <c r="B5572" s="178" t="s">
        <v>652</v>
      </c>
      <c r="C5572" s="178" t="s">
        <v>797</v>
      </c>
      <c r="D5572" s="178" t="s">
        <v>4671</v>
      </c>
      <c r="E5572" s="181">
        <v>2157.9271440258758</v>
      </c>
      <c r="F5572" s="181">
        <v>2194.2052745354049</v>
      </c>
      <c r="G5572" s="181">
        <v>2227.937946444607</v>
      </c>
      <c r="H5572" s="181">
        <v>2261.1854801122963</v>
      </c>
      <c r="I5572" s="181">
        <v>2294.1199724441904</v>
      </c>
      <c r="J5572" s="182">
        <v>2326.7817386810439</v>
      </c>
      <c r="K5572" s="181">
        <v>2359.2449223274857</v>
      </c>
      <c r="L5572" s="181">
        <v>2391.6011473241165</v>
      </c>
      <c r="M5572" s="181">
        <v>2423.8289464468135</v>
      </c>
      <c r="N5572" s="181">
        <v>2455.8945386527148</v>
      </c>
      <c r="O5572" s="181">
        <v>2487.7746467094066</v>
      </c>
      <c r="P5572" s="181">
        <v>2519.6609931194275</v>
      </c>
      <c r="Q5572" s="181">
        <v>2551.7335320365319</v>
      </c>
      <c r="R5572" s="181">
        <v>2583.9055731015828</v>
      </c>
      <c r="S5572" s="181">
        <v>2616.1925370497079</v>
      </c>
      <c r="T5572" s="181">
        <v>2648.5933290857834</v>
      </c>
      <c r="U5572" s="181">
        <v>2680.9676601500037</v>
      </c>
      <c r="V5572" s="181">
        <v>2713.1945374501461</v>
      </c>
      <c r="W5572" s="181">
        <v>2745.2879057996165</v>
      </c>
      <c r="X5572" s="181">
        <v>2777.2560998925783</v>
      </c>
      <c r="Y5572" s="181">
        <v>2809.0004134444612</v>
      </c>
    </row>
    <row r="5573" spans="1:25" x14ac:dyDescent="0.25">
      <c r="A5573" s="178" t="s">
        <v>4620</v>
      </c>
      <c r="B5573" s="178" t="s">
        <v>652</v>
      </c>
      <c r="C5573" s="178" t="s">
        <v>1127</v>
      </c>
      <c r="D5573" s="178" t="s">
        <v>4672</v>
      </c>
      <c r="E5573" s="181">
        <v>3594.8575135109618</v>
      </c>
      <c r="F5573" s="181">
        <v>3554.9119310297619</v>
      </c>
      <c r="G5573" s="181">
        <v>3510.4385071140055</v>
      </c>
      <c r="H5573" s="181">
        <v>3464.9833762815642</v>
      </c>
      <c r="I5573" s="181">
        <v>3418.9108871272751</v>
      </c>
      <c r="J5573" s="182">
        <v>3372.3604701661734</v>
      </c>
      <c r="K5573" s="181">
        <v>3325.5084855122641</v>
      </c>
      <c r="L5573" s="181">
        <v>3278.5398923845542</v>
      </c>
      <c r="M5573" s="181">
        <v>3231.4718349343952</v>
      </c>
      <c r="N5573" s="181">
        <v>3184.3060989236824</v>
      </c>
      <c r="O5573" s="181">
        <v>3137.0599687971594</v>
      </c>
      <c r="P5573" s="181">
        <v>3090.0149742413664</v>
      </c>
      <c r="Q5573" s="181">
        <v>3043.410116992166</v>
      </c>
      <c r="R5573" s="181">
        <v>2997.1500488949041</v>
      </c>
      <c r="S5573" s="181">
        <v>2951.2652061369813</v>
      </c>
      <c r="T5573" s="181">
        <v>2905.7651056781715</v>
      </c>
      <c r="U5573" s="181">
        <v>2860.5101065325398</v>
      </c>
      <c r="V5573" s="181">
        <v>2815.3962856186754</v>
      </c>
      <c r="W5573" s="181">
        <v>2770.4682924936965</v>
      </c>
      <c r="X5573" s="181">
        <v>2725.7618235212617</v>
      </c>
      <c r="Y5573" s="181">
        <v>2681.2077522050317</v>
      </c>
    </row>
    <row r="5574" spans="1:25" x14ac:dyDescent="0.25">
      <c r="A5574" s="178" t="s">
        <v>4620</v>
      </c>
      <c r="B5574" s="178" t="s">
        <v>652</v>
      </c>
      <c r="C5574" s="178" t="s">
        <v>240</v>
      </c>
      <c r="D5574" s="178" t="s">
        <v>241</v>
      </c>
      <c r="E5574" s="181">
        <v>15278.650750381237</v>
      </c>
      <c r="F5574" s="181">
        <v>15445.674347435708</v>
      </c>
      <c r="G5574" s="181">
        <v>15592.440788467642</v>
      </c>
      <c r="H5574" s="181">
        <v>15733.617749604746</v>
      </c>
      <c r="I5574" s="181">
        <v>15870.475033577266</v>
      </c>
      <c r="J5574" s="182">
        <v>16003.347683348613</v>
      </c>
      <c r="K5574" s="181">
        <v>16132.795053982698</v>
      </c>
      <c r="L5574" s="181">
        <v>16259.483080671092</v>
      </c>
      <c r="M5574" s="181">
        <v>16383.2984491759</v>
      </c>
      <c r="N5574" s="181">
        <v>16504.048150760293</v>
      </c>
      <c r="O5574" s="181">
        <v>16621.614280605638</v>
      </c>
      <c r="P5574" s="181">
        <v>16737.310337330455</v>
      </c>
      <c r="Q5574" s="181">
        <v>16852.342243837269</v>
      </c>
      <c r="R5574" s="181">
        <v>16966.137485827559</v>
      </c>
      <c r="S5574" s="181">
        <v>17078.80340936398</v>
      </c>
      <c r="T5574" s="181">
        <v>17190.337826188988</v>
      </c>
      <c r="U5574" s="181">
        <v>17299.840520827966</v>
      </c>
      <c r="V5574" s="181">
        <v>17406.556016377501</v>
      </c>
      <c r="W5574" s="181">
        <v>17510.607301555094</v>
      </c>
      <c r="X5574" s="181">
        <v>17612.07939881731</v>
      </c>
      <c r="Y5574" s="181">
        <v>17710.38091727666</v>
      </c>
    </row>
    <row r="5575" spans="1:25" x14ac:dyDescent="0.25">
      <c r="A5575" s="178" t="s">
        <v>4620</v>
      </c>
      <c r="B5575" s="178" t="s">
        <v>654</v>
      </c>
      <c r="C5575" s="178" t="s">
        <v>218</v>
      </c>
      <c r="D5575" s="178" t="s">
        <v>4673</v>
      </c>
      <c r="E5575" s="181">
        <v>24840.976944341965</v>
      </c>
      <c r="F5575" s="181">
        <v>25409.980614299016</v>
      </c>
      <c r="G5575" s="181">
        <v>25998.949593887592</v>
      </c>
      <c r="H5575" s="181">
        <v>26623.424283640627</v>
      </c>
      <c r="I5575" s="181">
        <v>27278.37460607196</v>
      </c>
      <c r="J5575" s="182">
        <v>27958.76599357817</v>
      </c>
      <c r="K5575" s="181">
        <v>28661.174893333173</v>
      </c>
      <c r="L5575" s="181">
        <v>29383.422135491273</v>
      </c>
      <c r="M5575" s="181">
        <v>30122.683296706364</v>
      </c>
      <c r="N5575" s="181">
        <v>30876.371646863347</v>
      </c>
      <c r="O5575" s="181">
        <v>31642.309586398576</v>
      </c>
      <c r="P5575" s="181">
        <v>32421.362335452606</v>
      </c>
      <c r="Q5575" s="181">
        <v>33214.578548038517</v>
      </c>
      <c r="R5575" s="181">
        <v>34019.651050897985</v>
      </c>
      <c r="S5575" s="181">
        <v>34835.369829754316</v>
      </c>
      <c r="T5575" s="181">
        <v>35660.274952832551</v>
      </c>
      <c r="U5575" s="181">
        <v>36492.547755316999</v>
      </c>
      <c r="V5575" s="181">
        <v>37330.871530328528</v>
      </c>
      <c r="W5575" s="181">
        <v>38174.525393553849</v>
      </c>
      <c r="X5575" s="181">
        <v>39022.533742532658</v>
      </c>
      <c r="Y5575" s="181">
        <v>39872.338403073634</v>
      </c>
    </row>
    <row r="5576" spans="1:25" x14ac:dyDescent="0.25">
      <c r="A5576" s="178" t="s">
        <v>4620</v>
      </c>
      <c r="B5576" s="178" t="s">
        <v>654</v>
      </c>
      <c r="C5576" s="178" t="s">
        <v>528</v>
      </c>
      <c r="D5576" s="178" t="s">
        <v>4674</v>
      </c>
      <c r="E5576" s="181">
        <v>2273.532944014361</v>
      </c>
      <c r="F5576" s="181">
        <v>2289.9687434768784</v>
      </c>
      <c r="G5576" s="181">
        <v>2307.1384859304676</v>
      </c>
      <c r="H5576" s="181">
        <v>2326.3465775399736</v>
      </c>
      <c r="I5576" s="181">
        <v>2347.0461696886841</v>
      </c>
      <c r="J5576" s="182">
        <v>2368.7203104299219</v>
      </c>
      <c r="K5576" s="181">
        <v>2391.0156290047721</v>
      </c>
      <c r="L5576" s="181">
        <v>2413.7008372184564</v>
      </c>
      <c r="M5576" s="181">
        <v>2436.5053164514989</v>
      </c>
      <c r="N5576" s="181">
        <v>2459.1929679491218</v>
      </c>
      <c r="O5576" s="181">
        <v>2481.573626167818</v>
      </c>
      <c r="P5576" s="181">
        <v>2503.7034646664501</v>
      </c>
      <c r="Q5576" s="181">
        <v>2525.6491333594954</v>
      </c>
      <c r="R5576" s="181">
        <v>2547.2218243042767</v>
      </c>
      <c r="S5576" s="181">
        <v>2568.3249987542913</v>
      </c>
      <c r="T5576" s="181">
        <v>2588.8499641338194</v>
      </c>
      <c r="U5576" s="181">
        <v>2608.669258685376</v>
      </c>
      <c r="V5576" s="181">
        <v>2627.698937373123</v>
      </c>
      <c r="W5576" s="181">
        <v>2645.902055314983</v>
      </c>
      <c r="X5576" s="181">
        <v>2663.2272329047873</v>
      </c>
      <c r="Y5576" s="181">
        <v>2679.5206343846189</v>
      </c>
    </row>
    <row r="5577" spans="1:25" x14ac:dyDescent="0.25">
      <c r="A5577" s="178" t="s">
        <v>4620</v>
      </c>
      <c r="B5577" s="178" t="s">
        <v>654</v>
      </c>
      <c r="C5577" s="178" t="s">
        <v>264</v>
      </c>
      <c r="D5577" s="178" t="s">
        <v>4675</v>
      </c>
      <c r="E5577" s="181">
        <v>3484.1285552177378</v>
      </c>
      <c r="F5577" s="181">
        <v>3500.15023608913</v>
      </c>
      <c r="G5577" s="181">
        <v>3517.1833379412838</v>
      </c>
      <c r="H5577" s="181">
        <v>3537.2028914331786</v>
      </c>
      <c r="I5577" s="181">
        <v>3559.3557753246405</v>
      </c>
      <c r="J5577" s="182">
        <v>3582.8428782497144</v>
      </c>
      <c r="K5577" s="181">
        <v>3607.1201294154262</v>
      </c>
      <c r="L5577" s="181">
        <v>3631.8327802158324</v>
      </c>
      <c r="M5577" s="181">
        <v>3656.5707291407002</v>
      </c>
      <c r="N5577" s="181">
        <v>3680.9798095992073</v>
      </c>
      <c r="O5577" s="181">
        <v>3704.7781265036497</v>
      </c>
      <c r="P5577" s="181">
        <v>3728.0535441141255</v>
      </c>
      <c r="Q5577" s="181">
        <v>3750.9085905467514</v>
      </c>
      <c r="R5577" s="181">
        <v>3773.0663459567131</v>
      </c>
      <c r="S5577" s="181">
        <v>3794.3891155079277</v>
      </c>
      <c r="T5577" s="181">
        <v>3814.722760732056</v>
      </c>
      <c r="U5577" s="181">
        <v>3833.8872013840969</v>
      </c>
      <c r="V5577" s="181">
        <v>3851.768065616709</v>
      </c>
      <c r="W5577" s="181">
        <v>3868.3209371327976</v>
      </c>
      <c r="X5577" s="181">
        <v>3883.4808661466295</v>
      </c>
      <c r="Y5577" s="181">
        <v>3897.0346244003485</v>
      </c>
    </row>
    <row r="5578" spans="1:25" x14ac:dyDescent="0.25">
      <c r="A5578" s="178" t="s">
        <v>4620</v>
      </c>
      <c r="B5578" s="178" t="s">
        <v>654</v>
      </c>
      <c r="C5578" s="178" t="s">
        <v>1820</v>
      </c>
      <c r="D5578" s="178" t="s">
        <v>4676</v>
      </c>
      <c r="E5578" s="181">
        <v>2945.0747032783897</v>
      </c>
      <c r="F5578" s="181">
        <v>3018.8023933770974</v>
      </c>
      <c r="G5578" s="181">
        <v>3095.2010371808192</v>
      </c>
      <c r="H5578" s="181">
        <v>3176.140326008147</v>
      </c>
      <c r="I5578" s="181">
        <v>3261.0463078729476</v>
      </c>
      <c r="J5578" s="182">
        <v>3349.3396006951125</v>
      </c>
      <c r="K5578" s="181">
        <v>3440.6292942622399</v>
      </c>
      <c r="L5578" s="181">
        <v>3534.6708325803943</v>
      </c>
      <c r="M5578" s="181">
        <v>3631.1397674228742</v>
      </c>
      <c r="N5578" s="181">
        <v>3729.7375943132033</v>
      </c>
      <c r="O5578" s="181">
        <v>3830.2127887268766</v>
      </c>
      <c r="P5578" s="181">
        <v>3932.6807720048032</v>
      </c>
      <c r="Q5578" s="181">
        <v>4037.2801774983782</v>
      </c>
      <c r="R5578" s="181">
        <v>4143.7419897656264</v>
      </c>
      <c r="S5578" s="181">
        <v>4251.9288194485534</v>
      </c>
      <c r="T5578" s="181">
        <v>4361.6715211753908</v>
      </c>
      <c r="U5578" s="181">
        <v>4472.7555321739428</v>
      </c>
      <c r="V5578" s="181">
        <v>4585.0261184182009</v>
      </c>
      <c r="W5578" s="181">
        <v>4698.400559046946</v>
      </c>
      <c r="X5578" s="181">
        <v>4812.7640026804302</v>
      </c>
      <c r="Y5578" s="181">
        <v>4927.8050279754516</v>
      </c>
    </row>
    <row r="5579" spans="1:25" x14ac:dyDescent="0.25">
      <c r="A5579" s="178" t="s">
        <v>4620</v>
      </c>
      <c r="B5579" s="178" t="s">
        <v>654</v>
      </c>
      <c r="C5579" s="178" t="s">
        <v>1323</v>
      </c>
      <c r="D5579" s="178" t="s">
        <v>2798</v>
      </c>
      <c r="E5579" s="181">
        <v>2506.1453003859374</v>
      </c>
      <c r="F5579" s="181">
        <v>2541.0171025719619</v>
      </c>
      <c r="G5579" s="181">
        <v>2577.0612209011383</v>
      </c>
      <c r="H5579" s="181">
        <v>2615.7638079650278</v>
      </c>
      <c r="I5579" s="181">
        <v>2656.5548161949678</v>
      </c>
      <c r="J5579" s="182">
        <v>2698.8824619277702</v>
      </c>
      <c r="K5579" s="181">
        <v>2742.3674191249606</v>
      </c>
      <c r="L5579" s="181">
        <v>2786.7608789020205</v>
      </c>
      <c r="M5579" s="181">
        <v>2831.7614543887717</v>
      </c>
      <c r="N5579" s="181">
        <v>2877.0999486158671</v>
      </c>
      <c r="O5579" s="181">
        <v>2922.5539993556763</v>
      </c>
      <c r="P5579" s="181">
        <v>2968.1873383233165</v>
      </c>
      <c r="Q5579" s="181">
        <v>3014.0779086107891</v>
      </c>
      <c r="R5579" s="181">
        <v>3059.9988391843417</v>
      </c>
      <c r="S5579" s="181">
        <v>3105.8287948966708</v>
      </c>
      <c r="T5579" s="181">
        <v>3151.4284641591521</v>
      </c>
      <c r="U5579" s="181">
        <v>3196.6319091242931</v>
      </c>
      <c r="V5579" s="181">
        <v>3241.3225737350499</v>
      </c>
      <c r="W5579" s="181">
        <v>3285.4393199766478</v>
      </c>
      <c r="X5579" s="181">
        <v>3328.9015262665607</v>
      </c>
      <c r="Y5579" s="181">
        <v>3371.4977132335625</v>
      </c>
    </row>
    <row r="5580" spans="1:25" x14ac:dyDescent="0.25">
      <c r="A5580" s="178" t="s">
        <v>4620</v>
      </c>
      <c r="B5580" s="178" t="s">
        <v>654</v>
      </c>
      <c r="C5580" s="178" t="s">
        <v>240</v>
      </c>
      <c r="D5580" s="178" t="s">
        <v>241</v>
      </c>
      <c r="E5580" s="181">
        <v>61869.830004483338</v>
      </c>
      <c r="F5580" s="181">
        <v>61570.656614181564</v>
      </c>
      <c r="G5580" s="181">
        <v>61290.037374110623</v>
      </c>
      <c r="H5580" s="181">
        <v>61061.59438869523</v>
      </c>
      <c r="I5580" s="181">
        <v>60869.319496153337</v>
      </c>
      <c r="J5580" s="182">
        <v>60698.695090314191</v>
      </c>
      <c r="K5580" s="181">
        <v>60540.010314756531</v>
      </c>
      <c r="L5580" s="181">
        <v>60387.055103510094</v>
      </c>
      <c r="M5580" s="181">
        <v>60232.934031478566</v>
      </c>
      <c r="N5580" s="181">
        <v>60071.918800350868</v>
      </c>
      <c r="O5580" s="181">
        <v>59899.663238480578</v>
      </c>
      <c r="P5580" s="181">
        <v>59717.908758365018</v>
      </c>
      <c r="Q5580" s="181">
        <v>59528.570578167746</v>
      </c>
      <c r="R5580" s="181">
        <v>59327.531500993529</v>
      </c>
      <c r="S5580" s="181">
        <v>59112.998980881894</v>
      </c>
      <c r="T5580" s="181">
        <v>58882.998226254276</v>
      </c>
      <c r="U5580" s="181">
        <v>58635.236577302785</v>
      </c>
      <c r="V5580" s="181">
        <v>58368.508307876764</v>
      </c>
      <c r="W5580" s="181">
        <v>58082.71024134825</v>
      </c>
      <c r="X5580" s="181">
        <v>57777.445944481959</v>
      </c>
      <c r="Y5580" s="181">
        <v>57450.155980937277</v>
      </c>
    </row>
    <row r="5581" spans="1:25" x14ac:dyDescent="0.25">
      <c r="A5581" s="178" t="s">
        <v>4620</v>
      </c>
      <c r="B5581" s="178" t="s">
        <v>656</v>
      </c>
      <c r="C5581" s="178" t="s">
        <v>218</v>
      </c>
      <c r="D5581" s="178" t="s">
        <v>4677</v>
      </c>
      <c r="E5581" s="181">
        <v>1832.5767498284433</v>
      </c>
      <c r="F5581" s="181">
        <v>1864.7209494427987</v>
      </c>
      <c r="G5581" s="181">
        <v>1897.8791455964404</v>
      </c>
      <c r="H5581" s="181">
        <v>1933.1816082934267</v>
      </c>
      <c r="I5581" s="181">
        <v>1970.4088844160415</v>
      </c>
      <c r="J5581" s="182">
        <v>2009.3603406563784</v>
      </c>
      <c r="K5581" s="181">
        <v>2049.9183812696456</v>
      </c>
      <c r="L5581" s="181">
        <v>2092.0111334612043</v>
      </c>
      <c r="M5581" s="181">
        <v>2135.4966021403607</v>
      </c>
      <c r="N5581" s="181">
        <v>2180.2509309073057</v>
      </c>
      <c r="O5581" s="181">
        <v>2226.1780917257342</v>
      </c>
      <c r="P5581" s="181">
        <v>2273.3518625270326</v>
      </c>
      <c r="Q5581" s="181">
        <v>2321.8329165648793</v>
      </c>
      <c r="R5581" s="181">
        <v>2371.4386291830874</v>
      </c>
      <c r="S5581" s="181">
        <v>2422.0545055227685</v>
      </c>
      <c r="T5581" s="181">
        <v>2473.5538285089892</v>
      </c>
      <c r="U5581" s="181">
        <v>2525.8605381965622</v>
      </c>
      <c r="V5581" s="181">
        <v>2578.9256552358652</v>
      </c>
      <c r="W5581" s="181">
        <v>2632.6611559059729</v>
      </c>
      <c r="X5581" s="181">
        <v>2686.9550455837521</v>
      </c>
      <c r="Y5581" s="181">
        <v>2741.5995434476818</v>
      </c>
    </row>
    <row r="5582" spans="1:25" x14ac:dyDescent="0.25">
      <c r="A5582" s="178" t="s">
        <v>4620</v>
      </c>
      <c r="B5582" s="178" t="s">
        <v>656</v>
      </c>
      <c r="C5582" s="178" t="s">
        <v>240</v>
      </c>
      <c r="D5582" s="178" t="s">
        <v>241</v>
      </c>
      <c r="E5582" s="181">
        <v>14158.800971264056</v>
      </c>
      <c r="F5582" s="181">
        <v>14133.266098412354</v>
      </c>
      <c r="G5582" s="181">
        <v>14111.124413548177</v>
      </c>
      <c r="H5582" s="181">
        <v>14100.356839711354</v>
      </c>
      <c r="I5582" s="181">
        <v>14098.671370943739</v>
      </c>
      <c r="J5582" s="182">
        <v>14104.056488287049</v>
      </c>
      <c r="K5582" s="181">
        <v>14115.204166759311</v>
      </c>
      <c r="L5582" s="181">
        <v>14131.197570081775</v>
      </c>
      <c r="M5582" s="181">
        <v>14150.71043483462</v>
      </c>
      <c r="N5582" s="181">
        <v>14172.622602964406</v>
      </c>
      <c r="O5582" s="181">
        <v>14196.066638729269</v>
      </c>
      <c r="P5582" s="181">
        <v>14221.295730139573</v>
      </c>
      <c r="Q5582" s="181">
        <v>14248.457620468902</v>
      </c>
      <c r="R5582" s="181">
        <v>14276.217782789854</v>
      </c>
      <c r="S5582" s="181">
        <v>14303.73878034468</v>
      </c>
      <c r="T5582" s="181">
        <v>14330.172147812911</v>
      </c>
      <c r="U5582" s="181">
        <v>14355.019729038568</v>
      </c>
      <c r="V5582" s="181">
        <v>14377.971965221464</v>
      </c>
      <c r="W5582" s="181">
        <v>14398.530139785087</v>
      </c>
      <c r="X5582" s="181">
        <v>14416.106405634007</v>
      </c>
      <c r="Y5582" s="181">
        <v>14429.656157874328</v>
      </c>
    </row>
    <row r="5583" spans="1:25" x14ac:dyDescent="0.25">
      <c r="A5583" s="178" t="s">
        <v>4620</v>
      </c>
      <c r="B5583" s="178" t="s">
        <v>777</v>
      </c>
      <c r="C5583" s="178" t="s">
        <v>218</v>
      </c>
      <c r="D5583" s="178" t="s">
        <v>4678</v>
      </c>
      <c r="E5583" s="181">
        <v>3115.8680430881086</v>
      </c>
      <c r="F5583" s="181">
        <v>3144.3723300917723</v>
      </c>
      <c r="G5583" s="181">
        <v>3172.9327840017168</v>
      </c>
      <c r="H5583" s="181">
        <v>3203.7946740500015</v>
      </c>
      <c r="I5583" s="181">
        <v>3236.631700607119</v>
      </c>
      <c r="J5583" s="182">
        <v>3271.0805912383116</v>
      </c>
      <c r="K5583" s="181">
        <v>3306.9094123016434</v>
      </c>
      <c r="L5583" s="181">
        <v>3343.9760937603269</v>
      </c>
      <c r="M5583" s="181">
        <v>3382.0377271205125</v>
      </c>
      <c r="N5583" s="181">
        <v>3420.8776150402114</v>
      </c>
      <c r="O5583" s="181">
        <v>3460.3252220122845</v>
      </c>
      <c r="P5583" s="181">
        <v>3500.5120066790337</v>
      </c>
      <c r="Q5583" s="181">
        <v>3541.5731193918873</v>
      </c>
      <c r="R5583" s="181">
        <v>3583.286782063919</v>
      </c>
      <c r="S5583" s="181">
        <v>3625.5589400538188</v>
      </c>
      <c r="T5583" s="181">
        <v>3668.1745096720151</v>
      </c>
      <c r="U5583" s="181">
        <v>3710.8733240531342</v>
      </c>
      <c r="V5583" s="181">
        <v>3753.5473631771947</v>
      </c>
      <c r="W5583" s="181">
        <v>3796.1596355956885</v>
      </c>
      <c r="X5583" s="181">
        <v>3838.6454513261692</v>
      </c>
      <c r="Y5583" s="181">
        <v>3880.6944332045859</v>
      </c>
    </row>
    <row r="5584" spans="1:25" x14ac:dyDescent="0.25">
      <c r="A5584" s="178" t="s">
        <v>4620</v>
      </c>
      <c r="B5584" s="178" t="s">
        <v>777</v>
      </c>
      <c r="C5584" s="178" t="s">
        <v>240</v>
      </c>
      <c r="D5584" s="178" t="s">
        <v>241</v>
      </c>
      <c r="E5584" s="181">
        <v>11329.04928300467</v>
      </c>
      <c r="F5584" s="181">
        <v>11358.847655928374</v>
      </c>
      <c r="G5584" s="181">
        <v>11387.990099499895</v>
      </c>
      <c r="H5584" s="181">
        <v>11424.489001545635</v>
      </c>
      <c r="I5584" s="181">
        <v>11467.039069237469</v>
      </c>
      <c r="J5584" s="182">
        <v>11514.236694929781</v>
      </c>
      <c r="K5584" s="181">
        <v>11565.172287403491</v>
      </c>
      <c r="L5584" s="181">
        <v>11619.270773677668</v>
      </c>
      <c r="M5584" s="181">
        <v>11675.622812330472</v>
      </c>
      <c r="N5584" s="181">
        <v>11733.431591100516</v>
      </c>
      <c r="O5584" s="181">
        <v>11792.077550966163</v>
      </c>
      <c r="P5584" s="181">
        <v>11851.97918076679</v>
      </c>
      <c r="Q5584" s="181">
        <v>11913.556284112106</v>
      </c>
      <c r="R5584" s="181">
        <v>11976.024498483475</v>
      </c>
      <c r="S5584" s="181">
        <v>12039.043339859616</v>
      </c>
      <c r="T5584" s="181">
        <v>12101.881516843838</v>
      </c>
      <c r="U5584" s="181">
        <v>12163.678629302553</v>
      </c>
      <c r="V5584" s="181">
        <v>12224.09195518082</v>
      </c>
      <c r="W5584" s="181">
        <v>12283.017621661635</v>
      </c>
      <c r="X5584" s="181">
        <v>12340.265654458814</v>
      </c>
      <c r="Y5584" s="181">
        <v>12394.866553018815</v>
      </c>
    </row>
    <row r="5585" spans="1:25" x14ac:dyDescent="0.25">
      <c r="A5585" s="178" t="s">
        <v>4620</v>
      </c>
      <c r="B5585" s="178" t="s">
        <v>779</v>
      </c>
      <c r="C5585" s="178" t="s">
        <v>218</v>
      </c>
      <c r="D5585" s="178" t="s">
        <v>4679</v>
      </c>
      <c r="E5585" s="181">
        <v>16523.601948165287</v>
      </c>
      <c r="F5585" s="181">
        <v>16753.559207260671</v>
      </c>
      <c r="G5585" s="181">
        <v>16962.300278998231</v>
      </c>
      <c r="H5585" s="181">
        <v>17165.227202766619</v>
      </c>
      <c r="I5585" s="181">
        <v>17363.3694510961</v>
      </c>
      <c r="J5585" s="182">
        <v>17556.731439337462</v>
      </c>
      <c r="K5585" s="181">
        <v>17745.593897510054</v>
      </c>
      <c r="L5585" s="181">
        <v>17930.4456780535</v>
      </c>
      <c r="M5585" s="181">
        <v>18111.0143425571</v>
      </c>
      <c r="N5585" s="181">
        <v>18286.960177099216</v>
      </c>
      <c r="O5585" s="181">
        <v>18458.013058599172</v>
      </c>
      <c r="P5585" s="181">
        <v>18625.520541148919</v>
      </c>
      <c r="Q5585" s="181">
        <v>18790.778684663099</v>
      </c>
      <c r="R5585" s="181">
        <v>18953.162888144008</v>
      </c>
      <c r="S5585" s="181">
        <v>19112.768308780083</v>
      </c>
      <c r="T5585" s="181">
        <v>19269.395320763128</v>
      </c>
      <c r="U5585" s="181">
        <v>19422.601826665028</v>
      </c>
      <c r="V5585" s="181">
        <v>19572.273061294385</v>
      </c>
      <c r="W5585" s="181">
        <v>19718.532018089296</v>
      </c>
      <c r="X5585" s="181">
        <v>19861.452355771773</v>
      </c>
      <c r="Y5585" s="181">
        <v>20000.214186758913</v>
      </c>
    </row>
    <row r="5586" spans="1:25" x14ac:dyDescent="0.25">
      <c r="A5586" s="178" t="s">
        <v>4620</v>
      </c>
      <c r="B5586" s="178" t="s">
        <v>779</v>
      </c>
      <c r="C5586" s="178" t="s">
        <v>4680</v>
      </c>
      <c r="D5586" s="178" t="s">
        <v>4681</v>
      </c>
      <c r="E5586" s="181">
        <v>3362.8436125663025</v>
      </c>
      <c r="F5586" s="181">
        <v>3397.7674433314955</v>
      </c>
      <c r="G5586" s="181">
        <v>3428.1193396410076</v>
      </c>
      <c r="H5586" s="181">
        <v>3457.0476078490287</v>
      </c>
      <c r="I5586" s="181">
        <v>3484.7724878346676</v>
      </c>
      <c r="J5586" s="182">
        <v>3511.3062398141392</v>
      </c>
      <c r="K5586" s="181">
        <v>3536.7161052047577</v>
      </c>
      <c r="L5586" s="181">
        <v>3561.1098046173843</v>
      </c>
      <c r="M5586" s="181">
        <v>3584.4429636801756</v>
      </c>
      <c r="N5586" s="181">
        <v>3606.6586269839013</v>
      </c>
      <c r="O5586" s="181">
        <v>3627.7143825254084</v>
      </c>
      <c r="P5586" s="181">
        <v>3647.8853148751523</v>
      </c>
      <c r="Q5586" s="181">
        <v>3667.4327058269464</v>
      </c>
      <c r="R5586" s="181">
        <v>3686.2407036962309</v>
      </c>
      <c r="S5586" s="181">
        <v>3704.3346120758551</v>
      </c>
      <c r="T5586" s="181">
        <v>3721.6824977337187</v>
      </c>
      <c r="U5586" s="181">
        <v>3738.2062528831093</v>
      </c>
      <c r="V5586" s="181">
        <v>3753.8916898557345</v>
      </c>
      <c r="W5586" s="181">
        <v>3768.7703175865427</v>
      </c>
      <c r="X5586" s="181">
        <v>3782.8638672684888</v>
      </c>
      <c r="Y5586" s="181">
        <v>3796.0242284933311</v>
      </c>
    </row>
    <row r="5587" spans="1:25" x14ac:dyDescent="0.25">
      <c r="A5587" s="178" t="s">
        <v>4620</v>
      </c>
      <c r="B5587" s="178" t="s">
        <v>779</v>
      </c>
      <c r="C5587" s="178" t="s">
        <v>240</v>
      </c>
      <c r="D5587" s="178" t="s">
        <v>241</v>
      </c>
      <c r="E5587" s="181">
        <v>18547.788753802157</v>
      </c>
      <c r="F5587" s="181">
        <v>18712.396445138667</v>
      </c>
      <c r="G5587" s="181">
        <v>18853.006721671809</v>
      </c>
      <c r="H5587" s="181">
        <v>18987.035781829822</v>
      </c>
      <c r="I5587" s="181">
        <v>19115.738851971422</v>
      </c>
      <c r="J5587" s="182">
        <v>19239.221584455852</v>
      </c>
      <c r="K5587" s="181">
        <v>19357.886550818752</v>
      </c>
      <c r="L5587" s="181">
        <v>19472.352628625526</v>
      </c>
      <c r="M5587" s="181">
        <v>19582.402348652136</v>
      </c>
      <c r="N5587" s="181">
        <v>19687.747413105724</v>
      </c>
      <c r="O5587" s="181">
        <v>19788.176783962888</v>
      </c>
      <c r="P5587" s="181">
        <v>19885.207699252071</v>
      </c>
      <c r="Q5587" s="181">
        <v>19980.275668921659</v>
      </c>
      <c r="R5587" s="181">
        <v>20072.757455270723</v>
      </c>
      <c r="S5587" s="181">
        <v>20162.797604249074</v>
      </c>
      <c r="T5587" s="181">
        <v>20250.22720327045</v>
      </c>
      <c r="U5587" s="181">
        <v>20334.624628456957</v>
      </c>
      <c r="V5587" s="181">
        <v>20415.914470636519</v>
      </c>
      <c r="W5587" s="181">
        <v>20494.267957237858</v>
      </c>
      <c r="X5587" s="181">
        <v>20569.801229676868</v>
      </c>
      <c r="Y5587" s="181">
        <v>20641.70512492425</v>
      </c>
    </row>
    <row r="5588" spans="1:25" x14ac:dyDescent="0.25">
      <c r="A5588" s="178" t="s">
        <v>4620</v>
      </c>
      <c r="B5588" s="178" t="s">
        <v>783</v>
      </c>
      <c r="C5588" s="178" t="s">
        <v>565</v>
      </c>
      <c r="D5588" s="178" t="s">
        <v>566</v>
      </c>
      <c r="E5588" s="181">
        <v>19508.817391678975</v>
      </c>
      <c r="F5588" s="181">
        <v>19516.211059635261</v>
      </c>
      <c r="G5588" s="181">
        <v>19542.235645180011</v>
      </c>
      <c r="H5588" s="181">
        <v>19595.667864110568</v>
      </c>
      <c r="I5588" s="181">
        <v>19670.850389305047</v>
      </c>
      <c r="J5588" s="182">
        <v>19763.010341801877</v>
      </c>
      <c r="K5588" s="181">
        <v>19868.895792483174</v>
      </c>
      <c r="L5588" s="181">
        <v>19986.271113710976</v>
      </c>
      <c r="M5588" s="181">
        <v>20112.612825515032</v>
      </c>
      <c r="N5588" s="181">
        <v>20245.840686716681</v>
      </c>
      <c r="O5588" s="181">
        <v>20384.385800273401</v>
      </c>
      <c r="P5588" s="181">
        <v>20528.565448235244</v>
      </c>
      <c r="Q5588" s="181">
        <v>20678.728731095423</v>
      </c>
      <c r="R5588" s="181">
        <v>20833.060115840235</v>
      </c>
      <c r="S5588" s="181">
        <v>20990.442924698986</v>
      </c>
      <c r="T5588" s="181">
        <v>21149.2930639119</v>
      </c>
      <c r="U5588" s="181">
        <v>21307.987380796771</v>
      </c>
      <c r="V5588" s="181">
        <v>21465.59237687428</v>
      </c>
      <c r="W5588" s="181">
        <v>21621.488910230029</v>
      </c>
      <c r="X5588" s="181">
        <v>21774.842984989133</v>
      </c>
      <c r="Y5588" s="181">
        <v>21923.667368219194</v>
      </c>
    </row>
    <row r="5589" spans="1:25" x14ac:dyDescent="0.25">
      <c r="A5589" s="178" t="s">
        <v>4620</v>
      </c>
      <c r="B5589" s="178" t="s">
        <v>790</v>
      </c>
      <c r="C5589" s="178" t="s">
        <v>218</v>
      </c>
      <c r="D5589" s="178" t="s">
        <v>4682</v>
      </c>
      <c r="E5589" s="181">
        <v>10232.309314499764</v>
      </c>
      <c r="F5589" s="181">
        <v>10340.090146559227</v>
      </c>
      <c r="G5589" s="181">
        <v>10430.573423407599</v>
      </c>
      <c r="H5589" s="181">
        <v>10514.115764820688</v>
      </c>
      <c r="I5589" s="181">
        <v>10592.272091440225</v>
      </c>
      <c r="J5589" s="182">
        <v>10665.83716029988</v>
      </c>
      <c r="K5589" s="181">
        <v>10735.604964707873</v>
      </c>
      <c r="L5589" s="181">
        <v>10802.366344543239</v>
      </c>
      <c r="M5589" s="181">
        <v>10866.349196500736</v>
      </c>
      <c r="N5589" s="181">
        <v>10927.650640616617</v>
      </c>
      <c r="O5589" s="181">
        <v>10986.363374701905</v>
      </c>
      <c r="P5589" s="181">
        <v>11043.462770082933</v>
      </c>
      <c r="Q5589" s="181">
        <v>11099.837962175345</v>
      </c>
      <c r="R5589" s="181">
        <v>11155.146040960155</v>
      </c>
      <c r="S5589" s="181">
        <v>11209.297929356633</v>
      </c>
      <c r="T5589" s="181">
        <v>11261.733439919579</v>
      </c>
      <c r="U5589" s="181">
        <v>11312.333637574673</v>
      </c>
      <c r="V5589" s="181">
        <v>11361.42816200603</v>
      </c>
      <c r="W5589" s="181">
        <v>11408.9628820697</v>
      </c>
      <c r="X5589" s="181">
        <v>11454.733337795209</v>
      </c>
      <c r="Y5589" s="181">
        <v>11497.827704157857</v>
      </c>
    </row>
    <row r="5590" spans="1:25" x14ac:dyDescent="0.25">
      <c r="A5590" s="178" t="s">
        <v>4620</v>
      </c>
      <c r="B5590" s="178" t="s">
        <v>790</v>
      </c>
      <c r="C5590" s="178" t="s">
        <v>240</v>
      </c>
      <c r="D5590" s="178" t="s">
        <v>241</v>
      </c>
      <c r="E5590" s="181">
        <v>4299.2471742072175</v>
      </c>
      <c r="F5590" s="181">
        <v>4353.2901979752678</v>
      </c>
      <c r="G5590" s="181">
        <v>4400.236487522161</v>
      </c>
      <c r="H5590" s="181">
        <v>4444.4203492346378</v>
      </c>
      <c r="I5590" s="181">
        <v>4486.4831467640479</v>
      </c>
      <c r="J5590" s="182">
        <v>4526.7488584601751</v>
      </c>
      <c r="K5590" s="181">
        <v>4565.5438031787771</v>
      </c>
      <c r="L5590" s="181">
        <v>4603.1956322089709</v>
      </c>
      <c r="M5590" s="181">
        <v>4639.7943061149563</v>
      </c>
      <c r="N5590" s="181">
        <v>4675.3745873250518</v>
      </c>
      <c r="O5590" s="181">
        <v>4709.9696495328217</v>
      </c>
      <c r="P5590" s="181">
        <v>4743.9921340639094</v>
      </c>
      <c r="Q5590" s="181">
        <v>4777.8209150092625</v>
      </c>
      <c r="R5590" s="181">
        <v>4811.3065449436963</v>
      </c>
      <c r="S5590" s="181">
        <v>4844.408078141948</v>
      </c>
      <c r="T5590" s="181">
        <v>4876.8802343507587</v>
      </c>
      <c r="U5590" s="181">
        <v>4908.6672350098024</v>
      </c>
      <c r="V5590" s="181">
        <v>4939.9079068530864</v>
      </c>
      <c r="W5590" s="181">
        <v>4970.5750151326538</v>
      </c>
      <c r="X5590" s="181">
        <v>5000.5754935865489</v>
      </c>
      <c r="Y5590" s="181">
        <v>5029.5061170985737</v>
      </c>
    </row>
    <row r="5591" spans="1:25" x14ac:dyDescent="0.25">
      <c r="A5591" s="178" t="s">
        <v>4620</v>
      </c>
      <c r="B5591" s="178" t="s">
        <v>792</v>
      </c>
      <c r="C5591" s="178" t="s">
        <v>218</v>
      </c>
      <c r="D5591" s="178" t="s">
        <v>4683</v>
      </c>
      <c r="E5591" s="181">
        <v>5325.0276514494471</v>
      </c>
      <c r="F5591" s="181">
        <v>5351.0712597336633</v>
      </c>
      <c r="G5591" s="181">
        <v>5382.3627470450274</v>
      </c>
      <c r="H5591" s="181">
        <v>5421.0689891082484</v>
      </c>
      <c r="I5591" s="181">
        <v>5465.7065327181108</v>
      </c>
      <c r="J5591" s="182">
        <v>5514.9411141486817</v>
      </c>
      <c r="K5591" s="181">
        <v>5567.824774259002</v>
      </c>
      <c r="L5591" s="181">
        <v>5623.6848437804983</v>
      </c>
      <c r="M5591" s="181">
        <v>5681.7786502993958</v>
      </c>
      <c r="N5591" s="181">
        <v>5741.4650658048849</v>
      </c>
      <c r="O5591" s="181">
        <v>5802.2259675407859</v>
      </c>
      <c r="P5591" s="181">
        <v>5864.0956432487192</v>
      </c>
      <c r="Q5591" s="181">
        <v>5927.153059044861</v>
      </c>
      <c r="R5591" s="181">
        <v>5990.9486734047759</v>
      </c>
      <c r="S5591" s="181">
        <v>6055.3274858140849</v>
      </c>
      <c r="T5591" s="181">
        <v>6120.0633293128476</v>
      </c>
      <c r="U5591" s="181">
        <v>6184.8007471928895</v>
      </c>
      <c r="V5591" s="181">
        <v>6249.3204893407001</v>
      </c>
      <c r="W5591" s="181">
        <v>6313.5670745509815</v>
      </c>
      <c r="X5591" s="181">
        <v>6377.5017575137999</v>
      </c>
      <c r="Y5591" s="181">
        <v>6440.7881715404365</v>
      </c>
    </row>
    <row r="5592" spans="1:25" x14ac:dyDescent="0.25">
      <c r="A5592" s="178" t="s">
        <v>4620</v>
      </c>
      <c r="B5592" s="178" t="s">
        <v>792</v>
      </c>
      <c r="C5592" s="178" t="s">
        <v>240</v>
      </c>
      <c r="D5592" s="178" t="s">
        <v>241</v>
      </c>
      <c r="E5592" s="181">
        <v>3808.7966265737068</v>
      </c>
      <c r="F5592" s="181">
        <v>3775.8926199640996</v>
      </c>
      <c r="G5592" s="181">
        <v>3746.8374192793658</v>
      </c>
      <c r="H5592" s="181">
        <v>3722.9722860024726</v>
      </c>
      <c r="I5592" s="181">
        <v>3703.0891105272003</v>
      </c>
      <c r="J5592" s="182">
        <v>3686.1390782069484</v>
      </c>
      <c r="K5592" s="181">
        <v>3671.3803640072979</v>
      </c>
      <c r="L5592" s="181">
        <v>3658.2870558062205</v>
      </c>
      <c r="M5592" s="181">
        <v>3646.3143002450365</v>
      </c>
      <c r="N5592" s="181">
        <v>3635.0090882295358</v>
      </c>
      <c r="O5592" s="181">
        <v>3624.0184241159527</v>
      </c>
      <c r="P5592" s="181">
        <v>3613.3479788549857</v>
      </c>
      <c r="Q5592" s="181">
        <v>3603.0299257445376</v>
      </c>
      <c r="R5592" s="181">
        <v>3592.777398415159</v>
      </c>
      <c r="S5592" s="181">
        <v>3582.4928399505111</v>
      </c>
      <c r="T5592" s="181">
        <v>3572.0423210633112</v>
      </c>
      <c r="U5592" s="181">
        <v>3561.2246964572287</v>
      </c>
      <c r="V5592" s="181">
        <v>3549.9271886543811</v>
      </c>
      <c r="W5592" s="181">
        <v>3538.1352538742485</v>
      </c>
      <c r="X5592" s="181">
        <v>3525.8448943302283</v>
      </c>
      <c r="Y5592" s="181">
        <v>3512.890531963259</v>
      </c>
    </row>
    <row r="5593" spans="1:25" x14ac:dyDescent="0.25">
      <c r="A5593" s="178" t="s">
        <v>4620</v>
      </c>
      <c r="B5593" s="178" t="s">
        <v>794</v>
      </c>
      <c r="C5593" s="178" t="s">
        <v>218</v>
      </c>
      <c r="D5593" s="178" t="s">
        <v>4684</v>
      </c>
      <c r="E5593" s="181">
        <v>2763.0378894787814</v>
      </c>
      <c r="F5593" s="181">
        <v>2793.2978878709819</v>
      </c>
      <c r="G5593" s="181">
        <v>2817.5778519586638</v>
      </c>
      <c r="H5593" s="181">
        <v>2839.2341350516003</v>
      </c>
      <c r="I5593" s="181">
        <v>2858.9303542109437</v>
      </c>
      <c r="J5593" s="182">
        <v>2877.0474811256354</v>
      </c>
      <c r="K5593" s="181">
        <v>2893.9260384793388</v>
      </c>
      <c r="L5593" s="181">
        <v>2909.8632558368608</v>
      </c>
      <c r="M5593" s="181">
        <v>2924.9750881111645</v>
      </c>
      <c r="N5593" s="181">
        <v>2939.3349230035706</v>
      </c>
      <c r="O5593" s="181">
        <v>2952.9848640986211</v>
      </c>
      <c r="P5593" s="181">
        <v>2966.2014869283021</v>
      </c>
      <c r="Q5593" s="181">
        <v>2979.2255757515636</v>
      </c>
      <c r="R5593" s="181">
        <v>2991.9835067845006</v>
      </c>
      <c r="S5593" s="181">
        <v>3004.5238006287072</v>
      </c>
      <c r="T5593" s="181">
        <v>3016.9243280446995</v>
      </c>
      <c r="U5593" s="181">
        <v>3028.9873125330064</v>
      </c>
      <c r="V5593" s="181">
        <v>3040.4853548252318</v>
      </c>
      <c r="W5593" s="181">
        <v>3051.4651965615162</v>
      </c>
      <c r="X5593" s="181">
        <v>3061.9724302080249</v>
      </c>
      <c r="Y5593" s="181">
        <v>3071.9718593546295</v>
      </c>
    </row>
    <row r="5594" spans="1:25" x14ac:dyDescent="0.25">
      <c r="A5594" s="178" t="s">
        <v>4620</v>
      </c>
      <c r="B5594" s="178" t="s">
        <v>794</v>
      </c>
      <c r="C5594" s="178" t="s">
        <v>240</v>
      </c>
      <c r="D5594" s="178" t="s">
        <v>241</v>
      </c>
      <c r="E5594" s="181">
        <v>5240.4538270393004</v>
      </c>
      <c r="F5594" s="181">
        <v>5320.415338138926</v>
      </c>
      <c r="G5594" s="181">
        <v>5389.5242958843137</v>
      </c>
      <c r="H5594" s="181">
        <v>5454.0855079254779</v>
      </c>
      <c r="I5594" s="181">
        <v>5515.3177204789445</v>
      </c>
      <c r="J5594" s="182">
        <v>5573.913373275398</v>
      </c>
      <c r="K5594" s="181">
        <v>5630.4983876558535</v>
      </c>
      <c r="L5594" s="181">
        <v>5685.6250641855759</v>
      </c>
      <c r="M5594" s="181">
        <v>5739.4996460316688</v>
      </c>
      <c r="N5594" s="181">
        <v>5792.2481824547658</v>
      </c>
      <c r="O5594" s="181">
        <v>5843.9371111477603</v>
      </c>
      <c r="P5594" s="181">
        <v>5895.1001345304339</v>
      </c>
      <c r="Q5594" s="181">
        <v>5946.2087439463467</v>
      </c>
      <c r="R5594" s="181">
        <v>5997.1123391180981</v>
      </c>
      <c r="S5594" s="181">
        <v>6047.9036416834269</v>
      </c>
      <c r="T5594" s="181">
        <v>6098.7363210753529</v>
      </c>
      <c r="U5594" s="181">
        <v>6149.2070943937852</v>
      </c>
      <c r="V5594" s="181">
        <v>6198.8454218346214</v>
      </c>
      <c r="W5594" s="181">
        <v>6247.7340893217743</v>
      </c>
      <c r="X5594" s="181">
        <v>6295.9550348407674</v>
      </c>
      <c r="Y5594" s="181">
        <v>6343.424863756758</v>
      </c>
    </row>
    <row r="5595" spans="1:25" x14ac:dyDescent="0.25">
      <c r="A5595" s="178" t="s">
        <v>4620</v>
      </c>
      <c r="B5595" s="178" t="s">
        <v>799</v>
      </c>
      <c r="C5595" s="178" t="s">
        <v>218</v>
      </c>
      <c r="D5595" s="178" t="s">
        <v>4685</v>
      </c>
      <c r="E5595" s="181">
        <v>5798.7360040914509</v>
      </c>
      <c r="F5595" s="181">
        <v>5902.8993514504955</v>
      </c>
      <c r="G5595" s="181">
        <v>6005.6220744121338</v>
      </c>
      <c r="H5595" s="181">
        <v>6110.8726814535057</v>
      </c>
      <c r="I5595" s="181">
        <v>6218.3163009007594</v>
      </c>
      <c r="J5595" s="182">
        <v>6327.4818173682252</v>
      </c>
      <c r="K5595" s="181">
        <v>6438.1394359309616</v>
      </c>
      <c r="L5595" s="181">
        <v>6550.2211278726354</v>
      </c>
      <c r="M5595" s="181">
        <v>6663.4402083469458</v>
      </c>
      <c r="N5595" s="181">
        <v>6777.4945347961566</v>
      </c>
      <c r="O5595" s="181">
        <v>6892.1120408614825</v>
      </c>
      <c r="P5595" s="181">
        <v>7007.6323895843661</v>
      </c>
      <c r="Q5595" s="181">
        <v>7124.3731695479091</v>
      </c>
      <c r="R5595" s="181">
        <v>7241.8975460667471</v>
      </c>
      <c r="S5595" s="181">
        <v>7359.9616321552921</v>
      </c>
      <c r="T5595" s="181">
        <v>7478.3906735053006</v>
      </c>
      <c r="U5595" s="181">
        <v>7597.0116532967604</v>
      </c>
      <c r="V5595" s="181">
        <v>7715.5969265016138</v>
      </c>
      <c r="W5595" s="181">
        <v>7833.9670728969077</v>
      </c>
      <c r="X5595" s="181">
        <v>7951.8866675384488</v>
      </c>
      <c r="Y5595" s="181">
        <v>8068.9771369201817</v>
      </c>
    </row>
    <row r="5596" spans="1:25" x14ac:dyDescent="0.25">
      <c r="A5596" s="178" t="s">
        <v>4620</v>
      </c>
      <c r="B5596" s="178" t="s">
        <v>799</v>
      </c>
      <c r="C5596" s="178" t="s">
        <v>240</v>
      </c>
      <c r="D5596" s="178" t="s">
        <v>241</v>
      </c>
      <c r="E5596" s="181">
        <v>8833.9093330656633</v>
      </c>
      <c r="F5596" s="181">
        <v>8793.6028805202041</v>
      </c>
      <c r="G5596" s="181">
        <v>8748.6560013332273</v>
      </c>
      <c r="H5596" s="181">
        <v>8704.9934169000098</v>
      </c>
      <c r="I5596" s="181">
        <v>8662.0341416189603</v>
      </c>
      <c r="J5596" s="182">
        <v>8619.0590951418253</v>
      </c>
      <c r="K5596" s="181">
        <v>8575.7320174510514</v>
      </c>
      <c r="L5596" s="181">
        <v>8531.956940816628</v>
      </c>
      <c r="M5596" s="181">
        <v>8487.3687048349548</v>
      </c>
      <c r="N5596" s="181">
        <v>8441.6163449888481</v>
      </c>
      <c r="O5596" s="181">
        <v>8394.4188239559408</v>
      </c>
      <c r="P5596" s="181">
        <v>8346.2518707668532</v>
      </c>
      <c r="Q5596" s="181">
        <v>8297.5275905306589</v>
      </c>
      <c r="R5596" s="181">
        <v>8247.7652719881717</v>
      </c>
      <c r="S5596" s="181">
        <v>8196.7433501752384</v>
      </c>
      <c r="T5596" s="181">
        <v>8144.3383208245459</v>
      </c>
      <c r="U5596" s="181">
        <v>8090.4433297434734</v>
      </c>
      <c r="V5596" s="181">
        <v>8034.9083890923393</v>
      </c>
      <c r="W5596" s="181">
        <v>7977.6505797064065</v>
      </c>
      <c r="X5596" s="181">
        <v>7918.5437532418664</v>
      </c>
      <c r="Y5596" s="181">
        <v>7857.3390620615528</v>
      </c>
    </row>
    <row r="5597" spans="1:25" x14ac:dyDescent="0.25">
      <c r="A5597" s="178" t="s">
        <v>4620</v>
      </c>
      <c r="B5597" s="178" t="s">
        <v>800</v>
      </c>
      <c r="C5597" s="178" t="s">
        <v>218</v>
      </c>
      <c r="D5597" s="178" t="s">
        <v>4686</v>
      </c>
      <c r="E5597" s="181">
        <v>5491.6363057150147</v>
      </c>
      <c r="F5597" s="181">
        <v>5520.4430290728633</v>
      </c>
      <c r="G5597" s="181">
        <v>5543.2395894298779</v>
      </c>
      <c r="H5597" s="181">
        <v>5565.0088329872397</v>
      </c>
      <c r="I5597" s="181">
        <v>5585.8692660673714</v>
      </c>
      <c r="J5597" s="182">
        <v>5605.6699958688787</v>
      </c>
      <c r="K5597" s="181">
        <v>5624.4320624991215</v>
      </c>
      <c r="L5597" s="181">
        <v>5642.2856199193202</v>
      </c>
      <c r="M5597" s="181">
        <v>5659.1384422522724</v>
      </c>
      <c r="N5597" s="181">
        <v>5674.8511452282301</v>
      </c>
      <c r="O5597" s="181">
        <v>5689.3238787074843</v>
      </c>
      <c r="P5597" s="181">
        <v>5702.9965688798848</v>
      </c>
      <c r="Q5597" s="181">
        <v>5716.2869288228221</v>
      </c>
      <c r="R5597" s="181">
        <v>5728.9932571538184</v>
      </c>
      <c r="S5597" s="181">
        <v>5741.1048732569016</v>
      </c>
      <c r="T5597" s="181">
        <v>5752.6654304664926</v>
      </c>
      <c r="U5597" s="181">
        <v>5763.3872249669912</v>
      </c>
      <c r="V5597" s="181">
        <v>5772.95634722049</v>
      </c>
      <c r="W5597" s="181">
        <v>5781.4178351941237</v>
      </c>
      <c r="X5597" s="181">
        <v>5788.7827719271108</v>
      </c>
      <c r="Y5597" s="181">
        <v>5794.9112594683711</v>
      </c>
    </row>
    <row r="5598" spans="1:25" x14ac:dyDescent="0.25">
      <c r="A5598" s="178" t="s">
        <v>4620</v>
      </c>
      <c r="B5598" s="178" t="s">
        <v>800</v>
      </c>
      <c r="C5598" s="178" t="s">
        <v>240</v>
      </c>
      <c r="D5598" s="178" t="s">
        <v>241</v>
      </c>
      <c r="E5598" s="181">
        <v>11021.732283309346</v>
      </c>
      <c r="F5598" s="181">
        <v>11170.799357076237</v>
      </c>
      <c r="G5598" s="181">
        <v>11309.474562852673</v>
      </c>
      <c r="H5598" s="181">
        <v>11447.727892190193</v>
      </c>
      <c r="I5598" s="181">
        <v>11585.773766966637</v>
      </c>
      <c r="J5598" s="182">
        <v>11723.27057019211</v>
      </c>
      <c r="K5598" s="181">
        <v>11860.228068207378</v>
      </c>
      <c r="L5598" s="181">
        <v>11996.888651616344</v>
      </c>
      <c r="M5598" s="181">
        <v>12133.026313309208</v>
      </c>
      <c r="N5598" s="181">
        <v>12268.305764971292</v>
      </c>
      <c r="O5598" s="181">
        <v>12402.466979757311</v>
      </c>
      <c r="P5598" s="181">
        <v>12536.428174873168</v>
      </c>
      <c r="Q5598" s="181">
        <v>12671.089653124003</v>
      </c>
      <c r="R5598" s="181">
        <v>12805.997605804809</v>
      </c>
      <c r="S5598" s="181">
        <v>12941.113412234639</v>
      </c>
      <c r="T5598" s="181">
        <v>13076.52070220805</v>
      </c>
      <c r="U5598" s="181">
        <v>13211.546413894912</v>
      </c>
      <c r="V5598" s="181">
        <v>13345.434162947558</v>
      </c>
      <c r="W5598" s="181">
        <v>13478.23901509761</v>
      </c>
      <c r="X5598" s="181">
        <v>13609.938613014032</v>
      </c>
      <c r="Y5598" s="181">
        <v>13740.152374815787</v>
      </c>
    </row>
    <row r="5599" spans="1:25" x14ac:dyDescent="0.25">
      <c r="A5599" s="178" t="s">
        <v>4620</v>
      </c>
      <c r="B5599" s="178" t="s">
        <v>804</v>
      </c>
      <c r="C5599" s="178" t="s">
        <v>565</v>
      </c>
      <c r="D5599" s="178" t="s">
        <v>566</v>
      </c>
      <c r="E5599" s="181">
        <v>9897.9963544261318</v>
      </c>
      <c r="F5599" s="181">
        <v>9956.0416603576887</v>
      </c>
      <c r="G5599" s="181">
        <v>10002.096609086015</v>
      </c>
      <c r="H5599" s="181">
        <v>10044.61786034945</v>
      </c>
      <c r="I5599" s="181">
        <v>10084.623677882309</v>
      </c>
      <c r="J5599" s="182">
        <v>10122.625508800958</v>
      </c>
      <c r="K5599" s="181">
        <v>10159.24190873535</v>
      </c>
      <c r="L5599" s="181">
        <v>10195.121750553002</v>
      </c>
      <c r="M5599" s="181">
        <v>10230.456583305182</v>
      </c>
      <c r="N5599" s="181">
        <v>10265.383664540916</v>
      </c>
      <c r="O5599" s="181">
        <v>10300.052533296915</v>
      </c>
      <c r="P5599" s="181">
        <v>10335.409760035063</v>
      </c>
      <c r="Q5599" s="181">
        <v>10372.309808310494</v>
      </c>
      <c r="R5599" s="181">
        <v>10410.528120887853</v>
      </c>
      <c r="S5599" s="181">
        <v>10450.1854618708</v>
      </c>
      <c r="T5599" s="181">
        <v>10490.999146456024</v>
      </c>
      <c r="U5599" s="181">
        <v>10532.347107074325</v>
      </c>
      <c r="V5599" s="181">
        <v>10573.987111215267</v>
      </c>
      <c r="W5599" s="181">
        <v>10615.951874987466</v>
      </c>
      <c r="X5599" s="181">
        <v>10658.187858264084</v>
      </c>
      <c r="Y5599" s="181">
        <v>10699.934841580654</v>
      </c>
    </row>
    <row r="5600" spans="1:25" x14ac:dyDescent="0.25">
      <c r="A5600" s="178" t="s">
        <v>4620</v>
      </c>
      <c r="B5600" s="178" t="s">
        <v>808</v>
      </c>
      <c r="C5600" s="178" t="s">
        <v>218</v>
      </c>
      <c r="D5600" s="178" t="s">
        <v>4687</v>
      </c>
      <c r="E5600" s="181">
        <v>3787.1343826943757</v>
      </c>
      <c r="F5600" s="181">
        <v>3818.1820741516894</v>
      </c>
      <c r="G5600" s="181">
        <v>3843.82016178602</v>
      </c>
      <c r="H5600" s="181">
        <v>3867.5903012066374</v>
      </c>
      <c r="I5600" s="181">
        <v>3889.739896456254</v>
      </c>
      <c r="J5600" s="182">
        <v>3910.3139343262806</v>
      </c>
      <c r="K5600" s="181">
        <v>3929.4511788775917</v>
      </c>
      <c r="L5600" s="181">
        <v>3947.3528953878363</v>
      </c>
      <c r="M5600" s="181">
        <v>3964.0578735118638</v>
      </c>
      <c r="N5600" s="181">
        <v>3979.5707138017738</v>
      </c>
      <c r="O5600" s="181">
        <v>3993.890509210757</v>
      </c>
      <c r="P5600" s="181">
        <v>4007.3795555407337</v>
      </c>
      <c r="Q5600" s="181">
        <v>4020.3758972410697</v>
      </c>
      <c r="R5600" s="181">
        <v>4032.7887101657216</v>
      </c>
      <c r="S5600" s="181">
        <v>4044.6532143136583</v>
      </c>
      <c r="T5600" s="181">
        <v>4055.893788894663</v>
      </c>
      <c r="U5600" s="181">
        <v>4066.4674681884953</v>
      </c>
      <c r="V5600" s="181">
        <v>4076.4306659125828</v>
      </c>
      <c r="W5600" s="181">
        <v>4085.8209725060533</v>
      </c>
      <c r="X5600" s="181">
        <v>4094.6502205549386</v>
      </c>
      <c r="Y5600" s="181">
        <v>4102.7252392446226</v>
      </c>
    </row>
    <row r="5601" spans="1:25" x14ac:dyDescent="0.25">
      <c r="A5601" s="178" t="s">
        <v>4620</v>
      </c>
      <c r="B5601" s="178" t="s">
        <v>808</v>
      </c>
      <c r="C5601" s="178" t="s">
        <v>240</v>
      </c>
      <c r="D5601" s="178" t="s">
        <v>241</v>
      </c>
      <c r="E5601" s="181">
        <v>1638.9954907429326</v>
      </c>
      <c r="F5601" s="181">
        <v>1662.3093706086504</v>
      </c>
      <c r="G5601" s="181">
        <v>1683.4741611446932</v>
      </c>
      <c r="H5601" s="181">
        <v>1704.0095833474213</v>
      </c>
      <c r="I5601" s="181">
        <v>1724.0120924604209</v>
      </c>
      <c r="J5601" s="182">
        <v>1743.4903490531401</v>
      </c>
      <c r="K5601" s="181">
        <v>1762.4954127586591</v>
      </c>
      <c r="L5601" s="181">
        <v>1781.1078928319587</v>
      </c>
      <c r="M5601" s="181">
        <v>1799.3366919342448</v>
      </c>
      <c r="N5601" s="181">
        <v>1817.1754121153422</v>
      </c>
      <c r="O5601" s="181">
        <v>1834.6150684086681</v>
      </c>
      <c r="P5601" s="181">
        <v>1851.8143943693026</v>
      </c>
      <c r="Q5601" s="181">
        <v>1868.9247436641519</v>
      </c>
      <c r="R5601" s="181">
        <v>1885.9005959105016</v>
      </c>
      <c r="S5601" s="181">
        <v>1902.7546696297907</v>
      </c>
      <c r="T5601" s="181">
        <v>1919.4475732269279</v>
      </c>
      <c r="U5601" s="181">
        <v>1935.9545578593281</v>
      </c>
      <c r="V5601" s="181">
        <v>1952.2979246355844</v>
      </c>
      <c r="W5601" s="181">
        <v>1968.4914907579835</v>
      </c>
      <c r="X5601" s="181">
        <v>1984.5369665606238</v>
      </c>
      <c r="Y5601" s="181">
        <v>2000.3361948408806</v>
      </c>
    </row>
    <row r="5602" spans="1:25" x14ac:dyDescent="0.25">
      <c r="A5602" s="178" t="s">
        <v>4620</v>
      </c>
      <c r="B5602" s="178" t="s">
        <v>810</v>
      </c>
      <c r="C5602" s="178" t="s">
        <v>218</v>
      </c>
      <c r="D5602" s="178" t="s">
        <v>4688</v>
      </c>
      <c r="E5602" s="181">
        <v>2528.9300965873176</v>
      </c>
      <c r="F5602" s="181">
        <v>2527.1319517022052</v>
      </c>
      <c r="G5602" s="181">
        <v>2521.8050255125218</v>
      </c>
      <c r="H5602" s="181">
        <v>2515.2200852798446</v>
      </c>
      <c r="I5602" s="181">
        <v>2507.5266433938773</v>
      </c>
      <c r="J5602" s="182">
        <v>2498.7360850986856</v>
      </c>
      <c r="K5602" s="181">
        <v>2488.9237273385638</v>
      </c>
      <c r="L5602" s="181">
        <v>2478.1928285874014</v>
      </c>
      <c r="M5602" s="181">
        <v>2466.5399172631751</v>
      </c>
      <c r="N5602" s="181">
        <v>2453.9606060410802</v>
      </c>
      <c r="O5602" s="181">
        <v>2440.4691264160801</v>
      </c>
      <c r="P5602" s="181">
        <v>2426.3021231724388</v>
      </c>
      <c r="Q5602" s="181">
        <v>2411.6727937764731</v>
      </c>
      <c r="R5602" s="181">
        <v>2396.5432190631782</v>
      </c>
      <c r="S5602" s="181">
        <v>2381.0010726190208</v>
      </c>
      <c r="T5602" s="181">
        <v>2365.2190709000733</v>
      </c>
      <c r="U5602" s="181">
        <v>2349.0551558411084</v>
      </c>
      <c r="V5602" s="181">
        <v>2332.293959954176</v>
      </c>
      <c r="W5602" s="181">
        <v>2315.0128985366523</v>
      </c>
      <c r="X5602" s="181">
        <v>2297.2994182171392</v>
      </c>
      <c r="Y5602" s="181">
        <v>2279.2202219442565</v>
      </c>
    </row>
    <row r="5603" spans="1:25" x14ac:dyDescent="0.25">
      <c r="A5603" s="178" t="s">
        <v>4620</v>
      </c>
      <c r="B5603" s="178" t="s">
        <v>810</v>
      </c>
      <c r="C5603" s="178" t="s">
        <v>528</v>
      </c>
      <c r="D5603" s="178" t="s">
        <v>4689</v>
      </c>
      <c r="E5603" s="181">
        <v>4684.706113164958</v>
      </c>
      <c r="F5603" s="181">
        <v>4806.7513603103871</v>
      </c>
      <c r="G5603" s="181">
        <v>4925.081909328791</v>
      </c>
      <c r="H5603" s="181">
        <v>5043.7802521757148</v>
      </c>
      <c r="I5603" s="181">
        <v>5163.0214988969619</v>
      </c>
      <c r="J5603" s="182">
        <v>5282.7125332900378</v>
      </c>
      <c r="K5603" s="181">
        <v>5402.8932955946329</v>
      </c>
      <c r="L5603" s="181">
        <v>5523.6749157968407</v>
      </c>
      <c r="M5603" s="181">
        <v>5644.940598967637</v>
      </c>
      <c r="N5603" s="181">
        <v>5766.562817238053</v>
      </c>
      <c r="O5603" s="181">
        <v>5888.4497230326961</v>
      </c>
      <c r="P5603" s="181">
        <v>6011.0555901933594</v>
      </c>
      <c r="Q5603" s="181">
        <v>6134.8290145118744</v>
      </c>
      <c r="R5603" s="181">
        <v>6259.6140534282122</v>
      </c>
      <c r="S5603" s="181">
        <v>6385.5762509850292</v>
      </c>
      <c r="T5603" s="181">
        <v>6513.13513378468</v>
      </c>
      <c r="U5603" s="181">
        <v>6641.8665241760555</v>
      </c>
      <c r="V5603" s="181">
        <v>6771.0875592263028</v>
      </c>
      <c r="W5603" s="181">
        <v>6900.9164609388799</v>
      </c>
      <c r="X5603" s="181">
        <v>7031.5192533811187</v>
      </c>
      <c r="Y5603" s="181">
        <v>7163.0184503682021</v>
      </c>
    </row>
    <row r="5604" spans="1:25" x14ac:dyDescent="0.25">
      <c r="A5604" s="178" t="s">
        <v>4620</v>
      </c>
      <c r="B5604" s="178" t="s">
        <v>810</v>
      </c>
      <c r="C5604" s="178" t="s">
        <v>510</v>
      </c>
      <c r="D5604" s="178" t="s">
        <v>4690</v>
      </c>
      <c r="E5604" s="181">
        <v>6050.5717266786387</v>
      </c>
      <c r="F5604" s="181">
        <v>6161.7351234915095</v>
      </c>
      <c r="G5604" s="181">
        <v>6266.1693801146675</v>
      </c>
      <c r="H5604" s="181">
        <v>6369.1596397091625</v>
      </c>
      <c r="I5604" s="181">
        <v>6470.9376607595123</v>
      </c>
      <c r="J5604" s="182">
        <v>6571.3948959918844</v>
      </c>
      <c r="K5604" s="181">
        <v>6670.5905387491666</v>
      </c>
      <c r="L5604" s="181">
        <v>6768.6694988749896</v>
      </c>
      <c r="M5604" s="181">
        <v>6865.4953760907601</v>
      </c>
      <c r="N5604" s="181">
        <v>6960.9230860788994</v>
      </c>
      <c r="O5604" s="181">
        <v>7054.8548717722797</v>
      </c>
      <c r="P5604" s="181">
        <v>7147.8455910647845</v>
      </c>
      <c r="Q5604" s="181">
        <v>7240.4271104295822</v>
      </c>
      <c r="R5604" s="181">
        <v>7332.407364153104</v>
      </c>
      <c r="S5604" s="181">
        <v>7423.9737615192171</v>
      </c>
      <c r="T5604" s="181">
        <v>7515.6011997235</v>
      </c>
      <c r="U5604" s="181">
        <v>7606.784044669098</v>
      </c>
      <c r="V5604" s="181">
        <v>7696.7375536363534</v>
      </c>
      <c r="W5604" s="181">
        <v>7785.6042328484664</v>
      </c>
      <c r="X5604" s="181">
        <v>7873.5760854523087</v>
      </c>
      <c r="Y5604" s="181">
        <v>7960.7912008247104</v>
      </c>
    </row>
    <row r="5605" spans="1:25" x14ac:dyDescent="0.25">
      <c r="A5605" s="178" t="s">
        <v>4620</v>
      </c>
      <c r="B5605" s="178" t="s">
        <v>810</v>
      </c>
      <c r="C5605" s="178" t="s">
        <v>280</v>
      </c>
      <c r="D5605" s="178" t="s">
        <v>4691</v>
      </c>
      <c r="E5605" s="181">
        <v>2718.5491535487567</v>
      </c>
      <c r="F5605" s="181">
        <v>2735.845999547721</v>
      </c>
      <c r="G5605" s="181">
        <v>2749.4042406444592</v>
      </c>
      <c r="H5605" s="181">
        <v>2761.636083070387</v>
      </c>
      <c r="I5605" s="181">
        <v>2772.6776141494906</v>
      </c>
      <c r="J5605" s="182">
        <v>2782.5153714399403</v>
      </c>
      <c r="K5605" s="181">
        <v>2791.2075759335612</v>
      </c>
      <c r="L5605" s="181">
        <v>2798.8460246272321</v>
      </c>
      <c r="M5605" s="181">
        <v>2805.404071982281</v>
      </c>
      <c r="N5605" s="181">
        <v>2810.8535912300085</v>
      </c>
      <c r="O5605" s="181">
        <v>2815.1874654695521</v>
      </c>
      <c r="P5605" s="181">
        <v>2818.6570913602359</v>
      </c>
      <c r="Q5605" s="181">
        <v>2821.4938880178011</v>
      </c>
      <c r="R5605" s="181">
        <v>2823.6402168889372</v>
      </c>
      <c r="S5605" s="181">
        <v>2825.1860180930576</v>
      </c>
      <c r="T5605" s="181">
        <v>2826.3256051077683</v>
      </c>
      <c r="U5605" s="181">
        <v>2826.8801664739208</v>
      </c>
      <c r="V5605" s="181">
        <v>2826.5770991358081</v>
      </c>
      <c r="W5605" s="181">
        <v>2825.4935958238898</v>
      </c>
      <c r="X5605" s="181">
        <v>2823.7216164524998</v>
      </c>
      <c r="Y5605" s="181">
        <v>2821.3302742828387</v>
      </c>
    </row>
    <row r="5606" spans="1:25" x14ac:dyDescent="0.25">
      <c r="A5606" s="178" t="s">
        <v>4620</v>
      </c>
      <c r="B5606" s="178" t="s">
        <v>810</v>
      </c>
      <c r="C5606" s="178" t="s">
        <v>682</v>
      </c>
      <c r="D5606" s="178" t="s">
        <v>4692</v>
      </c>
      <c r="E5606" s="181">
        <v>3720.3867379225621</v>
      </c>
      <c r="F5606" s="181">
        <v>3668.8278479675587</v>
      </c>
      <c r="G5606" s="181">
        <v>3612.9260585050524</v>
      </c>
      <c r="H5606" s="181">
        <v>3556.081555233508</v>
      </c>
      <c r="I5606" s="181">
        <v>3498.56082511363</v>
      </c>
      <c r="J5606" s="182">
        <v>3440.4275263530376</v>
      </c>
      <c r="K5606" s="181">
        <v>3381.8299462490559</v>
      </c>
      <c r="L5606" s="181">
        <v>3322.9470879238902</v>
      </c>
      <c r="M5606" s="181">
        <v>3263.8082122426272</v>
      </c>
      <c r="N5606" s="181">
        <v>3204.4405713718056</v>
      </c>
      <c r="O5606" s="181">
        <v>3144.8946772756362</v>
      </c>
      <c r="P5606" s="181">
        <v>3085.5019009391117</v>
      </c>
      <c r="Q5606" s="181">
        <v>3026.5473769945374</v>
      </c>
      <c r="R5606" s="181">
        <v>2967.9905271325351</v>
      </c>
      <c r="S5606" s="181">
        <v>2909.9463937131313</v>
      </c>
      <c r="T5606" s="181">
        <v>2852.6265642213921</v>
      </c>
      <c r="U5606" s="181">
        <v>2795.8567549784575</v>
      </c>
      <c r="V5606" s="181">
        <v>2739.3854366852261</v>
      </c>
      <c r="W5606" s="181">
        <v>2683.3135433129769</v>
      </c>
      <c r="X5606" s="181">
        <v>2627.7482928939512</v>
      </c>
      <c r="Y5606" s="181">
        <v>2572.7678613775806</v>
      </c>
    </row>
    <row r="5607" spans="1:25" x14ac:dyDescent="0.25">
      <c r="A5607" s="178" t="s">
        <v>4620</v>
      </c>
      <c r="B5607" s="178" t="s">
        <v>810</v>
      </c>
      <c r="C5607" s="178" t="s">
        <v>600</v>
      </c>
      <c r="D5607" s="178" t="s">
        <v>4693</v>
      </c>
      <c r="E5607" s="181">
        <v>6327.3952697292943</v>
      </c>
      <c r="F5607" s="181">
        <v>6444.8649565422766</v>
      </c>
      <c r="G5607" s="181">
        <v>6555.3392372048029</v>
      </c>
      <c r="H5607" s="181">
        <v>6664.3442124615103</v>
      </c>
      <c r="I5607" s="181">
        <v>6772.121581111247</v>
      </c>
      <c r="J5607" s="182">
        <v>6878.557012944113</v>
      </c>
      <c r="K5607" s="181">
        <v>6983.7117058568565</v>
      </c>
      <c r="L5607" s="181">
        <v>7087.7366614761604</v>
      </c>
      <c r="M5607" s="181">
        <v>7190.4883695599547</v>
      </c>
      <c r="N5607" s="181">
        <v>7291.8141145534528</v>
      </c>
      <c r="O5607" s="181">
        <v>7391.6106518504948</v>
      </c>
      <c r="P5607" s="181">
        <v>7490.4585552623876</v>
      </c>
      <c r="Q5607" s="181">
        <v>7588.9147407429564</v>
      </c>
      <c r="R5607" s="181">
        <v>7686.7776270202976</v>
      </c>
      <c r="S5607" s="181">
        <v>7784.2433703064453</v>
      </c>
      <c r="T5607" s="181">
        <v>7881.809771723757</v>
      </c>
      <c r="U5607" s="181">
        <v>7978.9465057464231</v>
      </c>
      <c r="V5607" s="181">
        <v>8074.8300255893009</v>
      </c>
      <c r="W5607" s="181">
        <v>8169.6091437783425</v>
      </c>
      <c r="X5607" s="181">
        <v>8263.4847339171392</v>
      </c>
      <c r="Y5607" s="181">
        <v>8356.6012276667752</v>
      </c>
    </row>
    <row r="5608" spans="1:25" x14ac:dyDescent="0.25">
      <c r="A5608" s="178" t="s">
        <v>4620</v>
      </c>
      <c r="B5608" s="178" t="s">
        <v>810</v>
      </c>
      <c r="C5608" s="178" t="s">
        <v>240</v>
      </c>
      <c r="D5608" s="178" t="s">
        <v>241</v>
      </c>
      <c r="E5608" s="181">
        <v>12428.667279017942</v>
      </c>
      <c r="F5608" s="181">
        <v>12580.188853643454</v>
      </c>
      <c r="G5608" s="181">
        <v>12716.020958391178</v>
      </c>
      <c r="H5608" s="181">
        <v>12847.101197948552</v>
      </c>
      <c r="I5608" s="181">
        <v>12973.973989604056</v>
      </c>
      <c r="J5608" s="182">
        <v>13096.492958279689</v>
      </c>
      <c r="K5608" s="181">
        <v>13214.847932451186</v>
      </c>
      <c r="L5608" s="181">
        <v>13329.393437646811</v>
      </c>
      <c r="M5608" s="181">
        <v>13439.925290361498</v>
      </c>
      <c r="N5608" s="181">
        <v>13546.227587231589</v>
      </c>
      <c r="O5608" s="181">
        <v>13648.181437067431</v>
      </c>
      <c r="P5608" s="181">
        <v>13746.926249685552</v>
      </c>
      <c r="Q5608" s="181">
        <v>13843.531207027172</v>
      </c>
      <c r="R5608" s="181">
        <v>13937.664770900679</v>
      </c>
      <c r="S5608" s="181">
        <v>14029.720423301402</v>
      </c>
      <c r="T5608" s="181">
        <v>14120.622889753824</v>
      </c>
      <c r="U5608" s="181">
        <v>14209.444093998149</v>
      </c>
      <c r="V5608" s="181">
        <v>14294.759040381559</v>
      </c>
      <c r="W5608" s="181">
        <v>14376.887850354038</v>
      </c>
      <c r="X5608" s="181">
        <v>14456.234496947571</v>
      </c>
      <c r="Y5608" s="181">
        <v>14533.095585334771</v>
      </c>
    </row>
    <row r="5609" spans="1:25" x14ac:dyDescent="0.25">
      <c r="A5609" s="178" t="s">
        <v>4620</v>
      </c>
      <c r="B5609" s="178" t="s">
        <v>811</v>
      </c>
      <c r="C5609" s="178" t="s">
        <v>218</v>
      </c>
      <c r="D5609" s="178" t="s">
        <v>4694</v>
      </c>
      <c r="E5609" s="181">
        <v>10516.695568853509</v>
      </c>
      <c r="F5609" s="181">
        <v>10865.713870783224</v>
      </c>
      <c r="G5609" s="181">
        <v>11199.915779723358</v>
      </c>
      <c r="H5609" s="181">
        <v>11531.389305257262</v>
      </c>
      <c r="I5609" s="181">
        <v>11861.457374854028</v>
      </c>
      <c r="J5609" s="182">
        <v>12190.511855134186</v>
      </c>
      <c r="K5609" s="181">
        <v>12519.05888494958</v>
      </c>
      <c r="L5609" s="181">
        <v>12847.685760664666</v>
      </c>
      <c r="M5609" s="181">
        <v>13176.33504061991</v>
      </c>
      <c r="N5609" s="181">
        <v>13504.760538849281</v>
      </c>
      <c r="O5609" s="181">
        <v>13832.688673702876</v>
      </c>
      <c r="P5609" s="181">
        <v>14161.140170805415</v>
      </c>
      <c r="Q5609" s="181">
        <v>14491.137558458371</v>
      </c>
      <c r="R5609" s="181">
        <v>14822.155457123152</v>
      </c>
      <c r="S5609" s="181">
        <v>15154.170449759227</v>
      </c>
      <c r="T5609" s="181">
        <v>15487.152200331655</v>
      </c>
      <c r="U5609" s="181">
        <v>15820.317026556908</v>
      </c>
      <c r="V5609" s="181">
        <v>16152.898089964241</v>
      </c>
      <c r="W5609" s="181">
        <v>16484.92544102226</v>
      </c>
      <c r="X5609" s="181">
        <v>16816.37028954842</v>
      </c>
      <c r="Y5609" s="181">
        <v>17146.631661354571</v>
      </c>
    </row>
    <row r="5610" spans="1:25" x14ac:dyDescent="0.25">
      <c r="A5610" s="178" t="s">
        <v>4620</v>
      </c>
      <c r="B5610" s="178" t="s">
        <v>811</v>
      </c>
      <c r="C5610" s="178" t="s">
        <v>733</v>
      </c>
      <c r="D5610" s="178" t="s">
        <v>4695</v>
      </c>
      <c r="E5610" s="181">
        <v>1567.9326534320749</v>
      </c>
      <c r="F5610" s="181">
        <v>1642.8020855565303</v>
      </c>
      <c r="G5610" s="181">
        <v>1717.1989595507694</v>
      </c>
      <c r="H5610" s="181">
        <v>1792.9425452946909</v>
      </c>
      <c r="I5610" s="181">
        <v>1870.2586399283782</v>
      </c>
      <c r="J5610" s="182">
        <v>1949.2360600895911</v>
      </c>
      <c r="K5610" s="181">
        <v>2029.9860656391691</v>
      </c>
      <c r="L5610" s="181">
        <v>2112.638349695053</v>
      </c>
      <c r="M5610" s="181">
        <v>2197.2211021899138</v>
      </c>
      <c r="N5610" s="181">
        <v>2283.7307446623654</v>
      </c>
      <c r="O5610" s="181">
        <v>2372.157343256853</v>
      </c>
      <c r="P5610" s="181">
        <v>2462.714059510376</v>
      </c>
      <c r="Q5610" s="181">
        <v>2555.6249885461225</v>
      </c>
      <c r="R5610" s="181">
        <v>2650.8483880763856</v>
      </c>
      <c r="S5610" s="181">
        <v>2748.4293148175566</v>
      </c>
      <c r="T5610" s="181">
        <v>2848.4122802182337</v>
      </c>
      <c r="U5610" s="181">
        <v>2950.7019515789357</v>
      </c>
      <c r="V5610" s="181">
        <v>3055.1989320074799</v>
      </c>
      <c r="W5610" s="181">
        <v>3161.9493321904738</v>
      </c>
      <c r="X5610" s="181">
        <v>3270.9888194983382</v>
      </c>
      <c r="Y5610" s="181">
        <v>3382.2405745643741</v>
      </c>
    </row>
    <row r="5611" spans="1:25" x14ac:dyDescent="0.25">
      <c r="A5611" s="178" t="s">
        <v>4620</v>
      </c>
      <c r="B5611" s="178" t="s">
        <v>811</v>
      </c>
      <c r="C5611" s="178" t="s">
        <v>246</v>
      </c>
      <c r="D5611" s="178" t="s">
        <v>4696</v>
      </c>
      <c r="E5611" s="181">
        <v>2797.564592234748</v>
      </c>
      <c r="F5611" s="181">
        <v>2760.4526017673061</v>
      </c>
      <c r="G5611" s="181">
        <v>2717.4276917538214</v>
      </c>
      <c r="H5611" s="181">
        <v>2672.0592505438112</v>
      </c>
      <c r="I5611" s="181">
        <v>2624.9661776195708</v>
      </c>
      <c r="J5611" s="182">
        <v>2576.492071588033</v>
      </c>
      <c r="K5611" s="181">
        <v>2526.9681100335533</v>
      </c>
      <c r="L5611" s="181">
        <v>2476.70450755608</v>
      </c>
      <c r="M5611" s="181">
        <v>2425.8566176078557</v>
      </c>
      <c r="N5611" s="181">
        <v>2374.5351144393912</v>
      </c>
      <c r="O5611" s="181">
        <v>2322.8412017770956</v>
      </c>
      <c r="P5611" s="181">
        <v>2271.079565202469</v>
      </c>
      <c r="Q5611" s="181">
        <v>2219.5136326160391</v>
      </c>
      <c r="R5611" s="181">
        <v>2168.1429440920692</v>
      </c>
      <c r="S5611" s="181">
        <v>2117.0441990268141</v>
      </c>
      <c r="T5611" s="181">
        <v>2066.286478006673</v>
      </c>
      <c r="U5611" s="181">
        <v>2015.8367536401552</v>
      </c>
      <c r="V5611" s="181">
        <v>1965.6755688627252</v>
      </c>
      <c r="W5611" s="181">
        <v>1915.885646865652</v>
      </c>
      <c r="X5611" s="181">
        <v>1866.5347002917044</v>
      </c>
      <c r="Y5611" s="181">
        <v>1817.6231055452611</v>
      </c>
    </row>
    <row r="5612" spans="1:25" x14ac:dyDescent="0.25">
      <c r="A5612" s="178" t="s">
        <v>4620</v>
      </c>
      <c r="B5612" s="178" t="s">
        <v>811</v>
      </c>
      <c r="C5612" s="178" t="s">
        <v>600</v>
      </c>
      <c r="D5612" s="178" t="s">
        <v>1757</v>
      </c>
      <c r="E5612" s="181">
        <v>3161.1872166417993</v>
      </c>
      <c r="F5612" s="181">
        <v>3202.6384664645234</v>
      </c>
      <c r="G5612" s="181">
        <v>3237.0033175033327</v>
      </c>
      <c r="H5612" s="181">
        <v>3268.0504964518532</v>
      </c>
      <c r="I5612" s="181">
        <v>3296.2786158792387</v>
      </c>
      <c r="J5612" s="182">
        <v>3321.8998739257881</v>
      </c>
      <c r="K5612" s="181">
        <v>3345.1455241201447</v>
      </c>
      <c r="L5612" s="181">
        <v>3366.2547223200127</v>
      </c>
      <c r="M5612" s="181">
        <v>3385.2865497250391</v>
      </c>
      <c r="N5612" s="181">
        <v>3402.2516292835512</v>
      </c>
      <c r="O5612" s="181">
        <v>3417.156599981794</v>
      </c>
      <c r="P5612" s="181">
        <v>3430.3247546525918</v>
      </c>
      <c r="Q5612" s="181">
        <v>3442.0583744867854</v>
      </c>
      <c r="R5612" s="181">
        <v>3452.2787310980025</v>
      </c>
      <c r="S5612" s="181">
        <v>3461.0302329531401</v>
      </c>
      <c r="T5612" s="181">
        <v>3468.3548821557397</v>
      </c>
      <c r="U5612" s="181">
        <v>3474.1285189032774</v>
      </c>
      <c r="V5612" s="181">
        <v>3478.2427431216915</v>
      </c>
      <c r="W5612" s="181">
        <v>3480.7686464377684</v>
      </c>
      <c r="X5612" s="181">
        <v>3481.7627076057433</v>
      </c>
      <c r="Y5612" s="181">
        <v>3481.1638311400152</v>
      </c>
    </row>
    <row r="5613" spans="1:25" x14ac:dyDescent="0.25">
      <c r="A5613" s="178" t="s">
        <v>4620</v>
      </c>
      <c r="B5613" s="178" t="s">
        <v>811</v>
      </c>
      <c r="C5613" s="178" t="s">
        <v>254</v>
      </c>
      <c r="D5613" s="178" t="s">
        <v>4697</v>
      </c>
      <c r="E5613" s="181">
        <v>1608.4477090763146</v>
      </c>
      <c r="F5613" s="181">
        <v>1662.8888758598721</v>
      </c>
      <c r="G5613" s="181">
        <v>1715.1299863913944</v>
      </c>
      <c r="H5613" s="181">
        <v>1767.0190716576847</v>
      </c>
      <c r="I5613" s="181">
        <v>1818.7582426130259</v>
      </c>
      <c r="J5613" s="182">
        <v>1870.4072735582999</v>
      </c>
      <c r="K5613" s="181">
        <v>1922.0436360873293</v>
      </c>
      <c r="L5613" s="181">
        <v>1973.7574680333098</v>
      </c>
      <c r="M5613" s="181">
        <v>2025.5400248778765</v>
      </c>
      <c r="N5613" s="181">
        <v>2077.3535062587271</v>
      </c>
      <c r="O5613" s="181">
        <v>2129.1557983183034</v>
      </c>
      <c r="P5613" s="181">
        <v>2181.1040292586904</v>
      </c>
      <c r="Q5613" s="181">
        <v>2233.3560066554346</v>
      </c>
      <c r="R5613" s="181">
        <v>2285.8312269783728</v>
      </c>
      <c r="S5613" s="181">
        <v>2338.5264410141494</v>
      </c>
      <c r="T5613" s="181">
        <v>2391.4373223637108</v>
      </c>
      <c r="U5613" s="181">
        <v>2444.4431313728905</v>
      </c>
      <c r="V5613" s="181">
        <v>2497.4254236704164</v>
      </c>
      <c r="W5613" s="181">
        <v>2550.3887390535347</v>
      </c>
      <c r="X5613" s="181">
        <v>2603.3285199581637</v>
      </c>
      <c r="Y5613" s="181">
        <v>2656.1515613587094</v>
      </c>
    </row>
    <row r="5614" spans="1:25" x14ac:dyDescent="0.25">
      <c r="A5614" s="178" t="s">
        <v>4620</v>
      </c>
      <c r="B5614" s="178" t="s">
        <v>811</v>
      </c>
      <c r="C5614" s="178" t="s">
        <v>240</v>
      </c>
      <c r="D5614" s="178" t="s">
        <v>241</v>
      </c>
      <c r="E5614" s="181">
        <v>27850.049249850344</v>
      </c>
      <c r="F5614" s="181">
        <v>28125.52218700905</v>
      </c>
      <c r="G5614" s="181">
        <v>28341.110038396713</v>
      </c>
      <c r="H5614" s="181">
        <v>28530.335049998903</v>
      </c>
      <c r="I5614" s="181">
        <v>28697.829842791289</v>
      </c>
      <c r="J5614" s="182">
        <v>28845.667573849129</v>
      </c>
      <c r="K5614" s="181">
        <v>28976.045804403824</v>
      </c>
      <c r="L5614" s="181">
        <v>29091.191585556033</v>
      </c>
      <c r="M5614" s="181">
        <v>29191.743256540292</v>
      </c>
      <c r="N5614" s="181">
        <v>29277.902433761563</v>
      </c>
      <c r="O5614" s="181">
        <v>29349.821187247977</v>
      </c>
      <c r="P5614" s="181">
        <v>29410.351961625733</v>
      </c>
      <c r="Q5614" s="181">
        <v>29462.135405705918</v>
      </c>
      <c r="R5614" s="181">
        <v>29504.529109832372</v>
      </c>
      <c r="S5614" s="181">
        <v>29537.93666201242</v>
      </c>
      <c r="T5614" s="181">
        <v>29562.730291379015</v>
      </c>
      <c r="U5614" s="181">
        <v>29577.857555665614</v>
      </c>
      <c r="V5614" s="181">
        <v>29582.396554408951</v>
      </c>
      <c r="W5614" s="181">
        <v>29576.94554726826</v>
      </c>
      <c r="X5614" s="181">
        <v>29561.968017869109</v>
      </c>
      <c r="Y5614" s="181">
        <v>29536.920447114269</v>
      </c>
    </row>
    <row r="5615" spans="1:25" x14ac:dyDescent="0.25">
      <c r="A5615" s="178" t="s">
        <v>4620</v>
      </c>
      <c r="B5615" s="178" t="s">
        <v>812</v>
      </c>
      <c r="C5615" s="178" t="s">
        <v>218</v>
      </c>
      <c r="D5615" s="178" t="s">
        <v>1046</v>
      </c>
      <c r="E5615" s="181">
        <v>2831.4519529972722</v>
      </c>
      <c r="F5615" s="181">
        <v>2880.8837869191693</v>
      </c>
      <c r="G5615" s="181">
        <v>2926.3960213501418</v>
      </c>
      <c r="H5615" s="181">
        <v>2970.8043497862645</v>
      </c>
      <c r="I5615" s="181">
        <v>3014.4587998699681</v>
      </c>
      <c r="J5615" s="182">
        <v>3057.5079147616707</v>
      </c>
      <c r="K5615" s="181">
        <v>3100.1259718254751</v>
      </c>
      <c r="L5615" s="181">
        <v>3142.5034734686024</v>
      </c>
      <c r="M5615" s="181">
        <v>3184.6803158866078</v>
      </c>
      <c r="N5615" s="181">
        <v>3226.6633012365673</v>
      </c>
      <c r="O5615" s="181">
        <v>3268.4534679736512</v>
      </c>
      <c r="P5615" s="181">
        <v>3310.3234618271617</v>
      </c>
      <c r="Q5615" s="181">
        <v>3352.5238691655454</v>
      </c>
      <c r="R5615" s="181">
        <v>3394.951439711489</v>
      </c>
      <c r="S5615" s="181">
        <v>3437.6065223633709</v>
      </c>
      <c r="T5615" s="181">
        <v>3480.451403732508</v>
      </c>
      <c r="U5615" s="181">
        <v>3523.4064296548495</v>
      </c>
      <c r="V5615" s="181">
        <v>3566.422169048707</v>
      </c>
      <c r="W5615" s="181">
        <v>3609.4820142022049</v>
      </c>
      <c r="X5615" s="181">
        <v>3652.5472287252769</v>
      </c>
      <c r="Y5615" s="181">
        <v>3695.4364874137559</v>
      </c>
    </row>
    <row r="5616" spans="1:25" x14ac:dyDescent="0.25">
      <c r="A5616" s="178" t="s">
        <v>4620</v>
      </c>
      <c r="B5616" s="178" t="s">
        <v>812</v>
      </c>
      <c r="C5616" s="178" t="s">
        <v>240</v>
      </c>
      <c r="D5616" s="178" t="s">
        <v>241</v>
      </c>
      <c r="E5616" s="181">
        <v>12211.647780141093</v>
      </c>
      <c r="F5616" s="181">
        <v>12290.327539481315</v>
      </c>
      <c r="G5616" s="181">
        <v>12349.964915598166</v>
      </c>
      <c r="H5616" s="181">
        <v>12402.916512655611</v>
      </c>
      <c r="I5616" s="181">
        <v>12450.834824701924</v>
      </c>
      <c r="J5616" s="182">
        <v>12494.48155247964</v>
      </c>
      <c r="K5616" s="181">
        <v>12534.692367421905</v>
      </c>
      <c r="L5616" s="181">
        <v>12572.334501204979</v>
      </c>
      <c r="M5616" s="181">
        <v>12607.644125197721</v>
      </c>
      <c r="N5616" s="181">
        <v>12640.719081416493</v>
      </c>
      <c r="O5616" s="181">
        <v>12671.631873454146</v>
      </c>
      <c r="P5616" s="181">
        <v>12701.495168847077</v>
      </c>
      <c r="Q5616" s="181">
        <v>12731.293129641606</v>
      </c>
      <c r="R5616" s="181">
        <v>12760.640311220095</v>
      </c>
      <c r="S5616" s="181">
        <v>12789.552664725106</v>
      </c>
      <c r="T5616" s="181">
        <v>12817.905718243112</v>
      </c>
      <c r="U5616" s="181">
        <v>12845.427501738464</v>
      </c>
      <c r="V5616" s="181">
        <v>12871.966457052516</v>
      </c>
      <c r="W5616" s="181">
        <v>12897.494863787979</v>
      </c>
      <c r="X5616" s="181">
        <v>12921.90836284135</v>
      </c>
      <c r="Y5616" s="181">
        <v>12944.607795484724</v>
      </c>
    </row>
    <row r="5617" spans="1:25" x14ac:dyDescent="0.25">
      <c r="A5617" s="178" t="s">
        <v>4620</v>
      </c>
      <c r="B5617" s="178" t="s">
        <v>814</v>
      </c>
      <c r="C5617" s="178" t="s">
        <v>218</v>
      </c>
      <c r="D5617" s="178" t="s">
        <v>249</v>
      </c>
      <c r="E5617" s="181">
        <v>3522.804842185194</v>
      </c>
      <c r="F5617" s="181">
        <v>3535.2050255770619</v>
      </c>
      <c r="G5617" s="181">
        <v>3544.1110004758343</v>
      </c>
      <c r="H5617" s="181">
        <v>3552.2093721390556</v>
      </c>
      <c r="I5617" s="181">
        <v>3559.6059326737122</v>
      </c>
      <c r="J5617" s="182">
        <v>3566.2652653195928</v>
      </c>
      <c r="K5617" s="181">
        <v>3572.2428906566756</v>
      </c>
      <c r="L5617" s="181">
        <v>3577.6479724329874</v>
      </c>
      <c r="M5617" s="181">
        <v>3582.4690053982745</v>
      </c>
      <c r="N5617" s="181">
        <v>3586.6655039799143</v>
      </c>
      <c r="O5617" s="181">
        <v>3590.2154748317421</v>
      </c>
      <c r="P5617" s="181">
        <v>3593.4050192619047</v>
      </c>
      <c r="Q5617" s="181">
        <v>3596.5104239512266</v>
      </c>
      <c r="R5617" s="181">
        <v>3599.4749664210103</v>
      </c>
      <c r="S5617" s="181">
        <v>3602.3897956619244</v>
      </c>
      <c r="T5617" s="181">
        <v>3605.3070100305877</v>
      </c>
      <c r="U5617" s="181">
        <v>3608.0312742454958</v>
      </c>
      <c r="V5617" s="181">
        <v>3610.4070838981957</v>
      </c>
      <c r="W5617" s="181">
        <v>3612.5012116518778</v>
      </c>
      <c r="X5617" s="181">
        <v>3614.3843643821342</v>
      </c>
      <c r="Y5617" s="181">
        <v>3615.9695040139363</v>
      </c>
    </row>
    <row r="5618" spans="1:25" x14ac:dyDescent="0.25">
      <c r="A5618" s="178" t="s">
        <v>4620</v>
      </c>
      <c r="B5618" s="178" t="s">
        <v>814</v>
      </c>
      <c r="C5618" s="178" t="s">
        <v>240</v>
      </c>
      <c r="D5618" s="178" t="s">
        <v>241</v>
      </c>
      <c r="E5618" s="181">
        <v>6794.125631157397</v>
      </c>
      <c r="F5618" s="181">
        <v>6821.1658630626553</v>
      </c>
      <c r="G5618" s="181">
        <v>6842.4657705478694</v>
      </c>
      <c r="H5618" s="181">
        <v>6863.2124682527892</v>
      </c>
      <c r="I5618" s="181">
        <v>6883.6150836119195</v>
      </c>
      <c r="J5618" s="182">
        <v>6903.6090861024477</v>
      </c>
      <c r="K5618" s="181">
        <v>6923.3048945874853</v>
      </c>
      <c r="L5618" s="181">
        <v>6942.9165643065098</v>
      </c>
      <c r="M5618" s="181">
        <v>6962.4239303127433</v>
      </c>
      <c r="N5618" s="181">
        <v>6981.7495129997878</v>
      </c>
      <c r="O5618" s="181">
        <v>7000.8505628902167</v>
      </c>
      <c r="P5618" s="181">
        <v>7020.2850687644295</v>
      </c>
      <c r="Q5618" s="181">
        <v>7040.5954485749207</v>
      </c>
      <c r="R5618" s="181">
        <v>7061.675086184342</v>
      </c>
      <c r="S5618" s="181">
        <v>7083.7071754796216</v>
      </c>
      <c r="T5618" s="181">
        <v>7106.7996571250615</v>
      </c>
      <c r="U5618" s="181">
        <v>7130.5726559077411</v>
      </c>
      <c r="V5618" s="181">
        <v>7154.7212363667659</v>
      </c>
      <c r="W5618" s="181">
        <v>7179.3785597605547</v>
      </c>
      <c r="X5618" s="181">
        <v>7204.6868334846304</v>
      </c>
      <c r="Y5618" s="181">
        <v>7230.4743335328394</v>
      </c>
    </row>
    <row r="5619" spans="1:25" x14ac:dyDescent="0.25">
      <c r="A5619" s="178" t="s">
        <v>4620</v>
      </c>
      <c r="B5619" s="178" t="s">
        <v>821</v>
      </c>
      <c r="C5619" s="178" t="s">
        <v>218</v>
      </c>
      <c r="D5619" s="178" t="s">
        <v>4698</v>
      </c>
      <c r="E5619" s="181">
        <v>7803.3194747032494</v>
      </c>
      <c r="F5619" s="181">
        <v>7975.5124489436566</v>
      </c>
      <c r="G5619" s="181">
        <v>8155.9651036474652</v>
      </c>
      <c r="H5619" s="181">
        <v>8348.8035581995864</v>
      </c>
      <c r="I5619" s="181">
        <v>8552.147951206769</v>
      </c>
      <c r="J5619" s="182">
        <v>8764.2720768633153</v>
      </c>
      <c r="K5619" s="181">
        <v>8984.0174478214685</v>
      </c>
      <c r="L5619" s="181">
        <v>9210.6399794387489</v>
      </c>
      <c r="M5619" s="181">
        <v>9443.2342157633193</v>
      </c>
      <c r="N5619" s="181">
        <v>9681.0361002468526</v>
      </c>
      <c r="O5619" s="181">
        <v>9923.4589853319121</v>
      </c>
      <c r="P5619" s="181">
        <v>10170.850934488646</v>
      </c>
      <c r="Q5619" s="181">
        <v>10423.619144724211</v>
      </c>
      <c r="R5619" s="181">
        <v>10681.146540246433</v>
      </c>
      <c r="S5619" s="181">
        <v>10943.181498619186</v>
      </c>
      <c r="T5619" s="181">
        <v>11209.379083865577</v>
      </c>
      <c r="U5619" s="181">
        <v>11479.172014542619</v>
      </c>
      <c r="V5619" s="181">
        <v>11752.142798413557</v>
      </c>
      <c r="W5619" s="181">
        <v>12028.121160300001</v>
      </c>
      <c r="X5619" s="181">
        <v>12306.86167624233</v>
      </c>
      <c r="Y5619" s="181">
        <v>12587.593209489269</v>
      </c>
    </row>
    <row r="5620" spans="1:25" x14ac:dyDescent="0.25">
      <c r="A5620" s="178" t="s">
        <v>4620</v>
      </c>
      <c r="B5620" s="178" t="s">
        <v>821</v>
      </c>
      <c r="C5620" s="178" t="s">
        <v>953</v>
      </c>
      <c r="D5620" s="178" t="s">
        <v>4699</v>
      </c>
      <c r="E5620" s="181">
        <v>2507.7040417149797</v>
      </c>
      <c r="F5620" s="181">
        <v>2496.0594871119461</v>
      </c>
      <c r="G5620" s="181">
        <v>2485.8283403754644</v>
      </c>
      <c r="H5620" s="181">
        <v>2478.103610895123</v>
      </c>
      <c r="I5620" s="181">
        <v>2472.1218060001138</v>
      </c>
      <c r="J5620" s="182">
        <v>2467.231794987033</v>
      </c>
      <c r="K5620" s="181">
        <v>2462.9984042238639</v>
      </c>
      <c r="L5620" s="181">
        <v>2459.1373886182205</v>
      </c>
      <c r="M5620" s="181">
        <v>2455.3487633003169</v>
      </c>
      <c r="N5620" s="181">
        <v>2451.3973321657313</v>
      </c>
      <c r="O5620" s="181">
        <v>2447.1150641363784</v>
      </c>
      <c r="P5620" s="181">
        <v>2442.5757587403614</v>
      </c>
      <c r="Q5620" s="181">
        <v>2437.8598235508894</v>
      </c>
      <c r="R5620" s="181">
        <v>2432.8061814953439</v>
      </c>
      <c r="S5620" s="181">
        <v>2427.3515626477342</v>
      </c>
      <c r="T5620" s="181">
        <v>2421.4197348175594</v>
      </c>
      <c r="U5620" s="181">
        <v>2414.8965261941848</v>
      </c>
      <c r="V5620" s="181">
        <v>2407.7115979026894</v>
      </c>
      <c r="W5620" s="181">
        <v>2399.8530032791277</v>
      </c>
      <c r="X5620" s="181">
        <v>2391.2974904690504</v>
      </c>
      <c r="Y5620" s="181">
        <v>2381.926905647088</v>
      </c>
    </row>
    <row r="5621" spans="1:25" x14ac:dyDescent="0.25">
      <c r="A5621" s="178" t="s">
        <v>4620</v>
      </c>
      <c r="B5621" s="178" t="s">
        <v>821</v>
      </c>
      <c r="C5621" s="178" t="s">
        <v>240</v>
      </c>
      <c r="D5621" s="178" t="s">
        <v>241</v>
      </c>
      <c r="E5621" s="181">
        <v>23318.916324975282</v>
      </c>
      <c r="F5621" s="181">
        <v>23214.628705332852</v>
      </c>
      <c r="G5621" s="181">
        <v>23123.764100342938</v>
      </c>
      <c r="H5621" s="181">
        <v>23056.498078854875</v>
      </c>
      <c r="I5621" s="181">
        <v>23005.739213715835</v>
      </c>
      <c r="J5621" s="182">
        <v>22965.437464788982</v>
      </c>
      <c r="K5621" s="181">
        <v>22931.54898537472</v>
      </c>
      <c r="L5621" s="181">
        <v>22901.432250294682</v>
      </c>
      <c r="M5621" s="181">
        <v>22872.296817034334</v>
      </c>
      <c r="N5621" s="181">
        <v>22841.953105637913</v>
      </c>
      <c r="O5621" s="181">
        <v>22808.835045219741</v>
      </c>
      <c r="P5621" s="181">
        <v>22773.629245743086</v>
      </c>
      <c r="Q5621" s="181">
        <v>22737.084607688557</v>
      </c>
      <c r="R5621" s="181">
        <v>22697.69785991346</v>
      </c>
      <c r="S5621" s="181">
        <v>22654.876322010728</v>
      </c>
      <c r="T5621" s="181">
        <v>22607.905156107332</v>
      </c>
      <c r="U5621" s="181">
        <v>22555.71374386828</v>
      </c>
      <c r="V5621" s="181">
        <v>22497.638941705889</v>
      </c>
      <c r="W5621" s="181">
        <v>22433.56186091913</v>
      </c>
      <c r="X5621" s="181">
        <v>22363.257131341867</v>
      </c>
      <c r="Y5621" s="181">
        <v>22285.61049496265</v>
      </c>
    </row>
    <row r="5622" spans="1:25" x14ac:dyDescent="0.25">
      <c r="A5622" s="178" t="s">
        <v>4620</v>
      </c>
      <c r="B5622" s="178" t="s">
        <v>822</v>
      </c>
      <c r="C5622" s="178" t="s">
        <v>218</v>
      </c>
      <c r="D5622" s="178" t="s">
        <v>4700</v>
      </c>
      <c r="E5622" s="181">
        <v>6654.5343413167629</v>
      </c>
      <c r="F5622" s="181">
        <v>6736.5448738853893</v>
      </c>
      <c r="G5622" s="181">
        <v>6827.3495059420111</v>
      </c>
      <c r="H5622" s="181">
        <v>6929.6597005856765</v>
      </c>
      <c r="I5622" s="181">
        <v>7041.5962443422641</v>
      </c>
      <c r="J5622" s="182">
        <v>7161.5441569236964</v>
      </c>
      <c r="K5622" s="181">
        <v>7288.4313369073516</v>
      </c>
      <c r="L5622" s="181">
        <v>7421.5406450786959</v>
      </c>
      <c r="M5622" s="181">
        <v>7560.0454247622038</v>
      </c>
      <c r="N5622" s="181">
        <v>7703.2693532151707</v>
      </c>
      <c r="O5622" s="181">
        <v>7850.6763218080441</v>
      </c>
      <c r="P5622" s="181">
        <v>8002.464651444734</v>
      </c>
      <c r="Q5622" s="181">
        <v>8158.870864299126</v>
      </c>
      <c r="R5622" s="181">
        <v>8319.3285047999962</v>
      </c>
      <c r="S5622" s="181">
        <v>8483.5991315473639</v>
      </c>
      <c r="T5622" s="181">
        <v>8651.4696981554316</v>
      </c>
      <c r="U5622" s="181">
        <v>8822.1056171579767</v>
      </c>
      <c r="V5622" s="181">
        <v>8994.7108772445245</v>
      </c>
      <c r="W5622" s="181">
        <v>9169.1814884696341</v>
      </c>
      <c r="X5622" s="181">
        <v>9345.3642750242943</v>
      </c>
      <c r="Y5622" s="181">
        <v>9522.7708254099798</v>
      </c>
    </row>
    <row r="5623" spans="1:25" x14ac:dyDescent="0.25">
      <c r="A5623" s="178" t="s">
        <v>4620</v>
      </c>
      <c r="B5623" s="178" t="s">
        <v>822</v>
      </c>
      <c r="C5623" s="178" t="s">
        <v>240</v>
      </c>
      <c r="D5623" s="178" t="s">
        <v>241</v>
      </c>
      <c r="E5623" s="181">
        <v>45458.484136349092</v>
      </c>
      <c r="F5623" s="181">
        <v>45373.343004465947</v>
      </c>
      <c r="G5623" s="181">
        <v>45340.836132112097</v>
      </c>
      <c r="H5623" s="181">
        <v>45376.454728670433</v>
      </c>
      <c r="I5623" s="181">
        <v>45465.126776606201</v>
      </c>
      <c r="J5623" s="182">
        <v>45594.230008309067</v>
      </c>
      <c r="K5623" s="181">
        <v>45755.195774160187</v>
      </c>
      <c r="L5623" s="181">
        <v>45942.084818190931</v>
      </c>
      <c r="M5623" s="181">
        <v>46148.583419843264</v>
      </c>
      <c r="N5623" s="181">
        <v>46369.603373023871</v>
      </c>
      <c r="O5623" s="181">
        <v>46601.1474592222</v>
      </c>
      <c r="P5623" s="181">
        <v>46843.720697535442</v>
      </c>
      <c r="Q5623" s="181">
        <v>47098.006298681372</v>
      </c>
      <c r="R5623" s="181">
        <v>47360.063532944936</v>
      </c>
      <c r="S5623" s="181">
        <v>47627.995180786354</v>
      </c>
      <c r="T5623" s="181">
        <v>47900.137650856959</v>
      </c>
      <c r="U5623" s="181">
        <v>48171.515508210214</v>
      </c>
      <c r="V5623" s="181">
        <v>48437.627066654582</v>
      </c>
      <c r="W5623" s="181">
        <v>48697.890840927219</v>
      </c>
      <c r="X5623" s="181">
        <v>48951.501525480642</v>
      </c>
      <c r="Y5623" s="181">
        <v>49195.968660251157</v>
      </c>
    </row>
    <row r="5624" spans="1:25" x14ac:dyDescent="0.25">
      <c r="A5624" s="178" t="s">
        <v>4620</v>
      </c>
      <c r="B5624" s="178" t="s">
        <v>824</v>
      </c>
      <c r="C5624" s="178" t="s">
        <v>218</v>
      </c>
      <c r="D5624" s="178" t="s">
        <v>4701</v>
      </c>
      <c r="E5624" s="181">
        <v>10048.686866324575</v>
      </c>
      <c r="F5624" s="181">
        <v>10243.577851211927</v>
      </c>
      <c r="G5624" s="181">
        <v>10424.362161283818</v>
      </c>
      <c r="H5624" s="181">
        <v>10602.27664963805</v>
      </c>
      <c r="I5624" s="181">
        <v>10778.102943817643</v>
      </c>
      <c r="J5624" s="182">
        <v>10951.84500485557</v>
      </c>
      <c r="K5624" s="181">
        <v>11123.661324237079</v>
      </c>
      <c r="L5624" s="181">
        <v>11293.842821685812</v>
      </c>
      <c r="M5624" s="181">
        <v>11462.146021232054</v>
      </c>
      <c r="N5624" s="181">
        <v>11628.176680432829</v>
      </c>
      <c r="O5624" s="181">
        <v>11791.557027288474</v>
      </c>
      <c r="P5624" s="181">
        <v>11953.035013176195</v>
      </c>
      <c r="Q5624" s="181">
        <v>12113.36215464779</v>
      </c>
      <c r="R5624" s="181">
        <v>12272.00524351314</v>
      </c>
      <c r="S5624" s="181">
        <v>12428.854589582275</v>
      </c>
      <c r="T5624" s="181">
        <v>12583.684296641082</v>
      </c>
      <c r="U5624" s="181">
        <v>12735.945727485021</v>
      </c>
      <c r="V5624" s="181">
        <v>12885.268117104266</v>
      </c>
      <c r="W5624" s="181">
        <v>13031.68811475748</v>
      </c>
      <c r="X5624" s="181">
        <v>13175.197222164959</v>
      </c>
      <c r="Y5624" s="181">
        <v>13315.245715754416</v>
      </c>
    </row>
    <row r="5625" spans="1:25" x14ac:dyDescent="0.25">
      <c r="A5625" s="178" t="s">
        <v>4620</v>
      </c>
      <c r="B5625" s="178" t="s">
        <v>824</v>
      </c>
      <c r="C5625" s="178" t="s">
        <v>252</v>
      </c>
      <c r="D5625" s="178" t="s">
        <v>4702</v>
      </c>
      <c r="E5625" s="181">
        <v>2151.625034514077</v>
      </c>
      <c r="F5625" s="181">
        <v>2226.9139511236531</v>
      </c>
      <c r="G5625" s="181">
        <v>2300.889396857418</v>
      </c>
      <c r="H5625" s="181">
        <v>2375.9640865451142</v>
      </c>
      <c r="I5625" s="181">
        <v>2452.3223424590519</v>
      </c>
      <c r="J5625" s="182">
        <v>2529.9795130959819</v>
      </c>
      <c r="K5625" s="181">
        <v>2608.9872771001706</v>
      </c>
      <c r="L5625" s="181">
        <v>2689.4311507090697</v>
      </c>
      <c r="M5625" s="181">
        <v>2771.2717609647075</v>
      </c>
      <c r="N5625" s="181">
        <v>2854.4292919720688</v>
      </c>
      <c r="O5625" s="181">
        <v>2938.822195680792</v>
      </c>
      <c r="P5625" s="181">
        <v>3024.6479665796669</v>
      </c>
      <c r="Q5625" s="181">
        <v>3112.1164063002566</v>
      </c>
      <c r="R5625" s="181">
        <v>3201.1140802000878</v>
      </c>
      <c r="S5625" s="181">
        <v>3291.6315362450873</v>
      </c>
      <c r="T5625" s="181">
        <v>3383.6264367594022</v>
      </c>
      <c r="U5625" s="181">
        <v>3476.9647132225141</v>
      </c>
      <c r="V5625" s="181">
        <v>3571.5524410196645</v>
      </c>
      <c r="W5625" s="181">
        <v>3667.4038533406519</v>
      </c>
      <c r="X5625" s="181">
        <v>3764.5205514201307</v>
      </c>
      <c r="Y5625" s="181">
        <v>3862.7466149456072</v>
      </c>
    </row>
    <row r="5626" spans="1:25" x14ac:dyDescent="0.25">
      <c r="A5626" s="178" t="s">
        <v>4620</v>
      </c>
      <c r="B5626" s="178" t="s">
        <v>824</v>
      </c>
      <c r="C5626" s="178" t="s">
        <v>541</v>
      </c>
      <c r="D5626" s="178" t="s">
        <v>981</v>
      </c>
      <c r="E5626" s="181">
        <v>2081.6946871841333</v>
      </c>
      <c r="F5626" s="181">
        <v>2133.0116144825688</v>
      </c>
      <c r="G5626" s="181">
        <v>2181.8498798320829</v>
      </c>
      <c r="H5626" s="181">
        <v>2230.5313636302535</v>
      </c>
      <c r="I5626" s="181">
        <v>2279.2153252448466</v>
      </c>
      <c r="J5626" s="182">
        <v>2327.899060423033</v>
      </c>
      <c r="K5626" s="181">
        <v>2376.6128499189585</v>
      </c>
      <c r="L5626" s="181">
        <v>2425.4160639677739</v>
      </c>
      <c r="M5626" s="181">
        <v>2474.2539614588945</v>
      </c>
      <c r="N5626" s="181">
        <v>2523.037970185258</v>
      </c>
      <c r="O5626" s="181">
        <v>2571.6813026127725</v>
      </c>
      <c r="P5626" s="181">
        <v>2620.3421955636304</v>
      </c>
      <c r="Q5626" s="181">
        <v>2669.1829829036624</v>
      </c>
      <c r="R5626" s="181">
        <v>2718.0848197807159</v>
      </c>
      <c r="S5626" s="181">
        <v>2767.0206933574759</v>
      </c>
      <c r="T5626" s="181">
        <v>2815.9370445752779</v>
      </c>
      <c r="U5626" s="181">
        <v>2864.7066347086984</v>
      </c>
      <c r="V5626" s="181">
        <v>2913.2398437321931</v>
      </c>
      <c r="W5626" s="181">
        <v>2961.5378388961085</v>
      </c>
      <c r="X5626" s="181">
        <v>3009.5915610170414</v>
      </c>
      <c r="Y5626" s="181">
        <v>3057.267557302383</v>
      </c>
    </row>
    <row r="5627" spans="1:25" x14ac:dyDescent="0.25">
      <c r="A5627" s="178" t="s">
        <v>4620</v>
      </c>
      <c r="B5627" s="178" t="s">
        <v>824</v>
      </c>
      <c r="C5627" s="178" t="s">
        <v>240</v>
      </c>
      <c r="D5627" s="178" t="s">
        <v>241</v>
      </c>
      <c r="E5627" s="181">
        <v>10645.628526865692</v>
      </c>
      <c r="F5627" s="181">
        <v>10679.885555257326</v>
      </c>
      <c r="G5627" s="181">
        <v>10695.900383571301</v>
      </c>
      <c r="H5627" s="181">
        <v>10705.819637172252</v>
      </c>
      <c r="I5627" s="181">
        <v>10710.655466040682</v>
      </c>
      <c r="J5627" s="182">
        <v>10710.603513427906</v>
      </c>
      <c r="K5627" s="181">
        <v>10706.002576208648</v>
      </c>
      <c r="L5627" s="181">
        <v>10697.302008171617</v>
      </c>
      <c r="M5627" s="181">
        <v>10684.430698331431</v>
      </c>
      <c r="N5627" s="181">
        <v>10667.189331486627</v>
      </c>
      <c r="O5627" s="181">
        <v>10645.411875543925</v>
      </c>
      <c r="P5627" s="181">
        <v>10619.949142561962</v>
      </c>
      <c r="Q5627" s="181">
        <v>10591.607507713063</v>
      </c>
      <c r="R5627" s="181">
        <v>10560.041897037281</v>
      </c>
      <c r="S5627" s="181">
        <v>10525.291875585346</v>
      </c>
      <c r="T5627" s="181">
        <v>10487.302301139986</v>
      </c>
      <c r="U5627" s="181">
        <v>10445.76147050064</v>
      </c>
      <c r="V5627" s="181">
        <v>10400.525818713664</v>
      </c>
      <c r="W5627" s="181">
        <v>10351.789830923781</v>
      </c>
      <c r="X5627" s="181">
        <v>10299.705934724978</v>
      </c>
      <c r="Y5627" s="181">
        <v>10244.005843219811</v>
      </c>
    </row>
    <row r="5628" spans="1:25" x14ac:dyDescent="0.25">
      <c r="A5628" s="178" t="s">
        <v>4620</v>
      </c>
      <c r="B5628" s="178" t="s">
        <v>826</v>
      </c>
      <c r="C5628" s="178" t="s">
        <v>560</v>
      </c>
      <c r="D5628" s="178" t="s">
        <v>4703</v>
      </c>
      <c r="E5628" s="181">
        <v>7679.4083204882354</v>
      </c>
      <c r="F5628" s="181">
        <v>7805.8800132536453</v>
      </c>
      <c r="G5628" s="181">
        <v>7921.6637444521839</v>
      </c>
      <c r="H5628" s="181">
        <v>8035.0968554593164</v>
      </c>
      <c r="I5628" s="181">
        <v>8146.9247695315762</v>
      </c>
      <c r="J5628" s="182">
        <v>8257.2924602178318</v>
      </c>
      <c r="K5628" s="181">
        <v>8366.4509586397508</v>
      </c>
      <c r="L5628" s="181">
        <v>8474.7324653347532</v>
      </c>
      <c r="M5628" s="181">
        <v>8582.0783423268676</v>
      </c>
      <c r="N5628" s="181">
        <v>8688.3407254462054</v>
      </c>
      <c r="O5628" s="181">
        <v>8793.362179715592</v>
      </c>
      <c r="P5628" s="181">
        <v>8897.8104079691711</v>
      </c>
      <c r="Q5628" s="181">
        <v>9002.3741485637984</v>
      </c>
      <c r="R5628" s="181">
        <v>9106.8026738409608</v>
      </c>
      <c r="S5628" s="181">
        <v>9211.1701582501646</v>
      </c>
      <c r="T5628" s="181">
        <v>9315.2287188274295</v>
      </c>
      <c r="U5628" s="181">
        <v>9418.4055440957309</v>
      </c>
      <c r="V5628" s="181">
        <v>9520.4860548130036</v>
      </c>
      <c r="W5628" s="181">
        <v>9621.6174302619893</v>
      </c>
      <c r="X5628" s="181">
        <v>9721.8933641206349</v>
      </c>
      <c r="Y5628" s="181">
        <v>9820.7759509440584</v>
      </c>
    </row>
    <row r="5629" spans="1:25" x14ac:dyDescent="0.25">
      <c r="A5629" s="178" t="s">
        <v>4620</v>
      </c>
      <c r="B5629" s="178" t="s">
        <v>826</v>
      </c>
      <c r="C5629" s="178" t="s">
        <v>240</v>
      </c>
      <c r="D5629" s="178" t="s">
        <v>241</v>
      </c>
      <c r="E5629" s="181">
        <v>8062.6183990551726</v>
      </c>
      <c r="F5629" s="181">
        <v>8147.4413202939559</v>
      </c>
      <c r="G5629" s="181">
        <v>8219.9321497365872</v>
      </c>
      <c r="H5629" s="181">
        <v>8288.8989084462573</v>
      </c>
      <c r="I5629" s="181">
        <v>8355.1600538621242</v>
      </c>
      <c r="J5629" s="182">
        <v>8418.9033371725291</v>
      </c>
      <c r="K5629" s="181">
        <v>8480.4200901216609</v>
      </c>
      <c r="L5629" s="181">
        <v>8540.0770702553255</v>
      </c>
      <c r="M5629" s="181">
        <v>8597.8413017154544</v>
      </c>
      <c r="N5629" s="181">
        <v>8653.5920150738184</v>
      </c>
      <c r="O5629" s="181">
        <v>8707.2020903692828</v>
      </c>
      <c r="P5629" s="181">
        <v>8759.3600015884767</v>
      </c>
      <c r="Q5629" s="181">
        <v>8810.7591559626926</v>
      </c>
      <c r="R5629" s="181">
        <v>8861.1629502276428</v>
      </c>
      <c r="S5629" s="181">
        <v>8910.6546900874091</v>
      </c>
      <c r="T5629" s="181">
        <v>8959.006157996464</v>
      </c>
      <c r="U5629" s="181">
        <v>9005.6838807625481</v>
      </c>
      <c r="V5629" s="181">
        <v>9050.5074859473898</v>
      </c>
      <c r="W5629" s="181">
        <v>9093.6429660695867</v>
      </c>
      <c r="X5629" s="181">
        <v>9135.2025200217249</v>
      </c>
      <c r="Y5629" s="181">
        <v>9174.7059804999117</v>
      </c>
    </row>
    <row r="5630" spans="1:25" x14ac:dyDescent="0.25">
      <c r="A5630" s="178" t="s">
        <v>4620</v>
      </c>
      <c r="B5630" s="178" t="s">
        <v>827</v>
      </c>
      <c r="C5630" s="178" t="s">
        <v>218</v>
      </c>
      <c r="D5630" s="178" t="s">
        <v>4704</v>
      </c>
      <c r="E5630" s="181">
        <v>3834.4506136288478</v>
      </c>
      <c r="F5630" s="181">
        <v>3864.3412553036333</v>
      </c>
      <c r="G5630" s="181">
        <v>3898.5145083039956</v>
      </c>
      <c r="H5630" s="181">
        <v>3938.2966607000235</v>
      </c>
      <c r="I5630" s="181">
        <v>3982.4841353736319</v>
      </c>
      <c r="J5630" s="182">
        <v>4030.0865915339236</v>
      </c>
      <c r="K5630" s="181">
        <v>4080.4523022715625</v>
      </c>
      <c r="L5630" s="181">
        <v>4133.1273843766785</v>
      </c>
      <c r="M5630" s="181">
        <v>4187.5995609537367</v>
      </c>
      <c r="N5630" s="181">
        <v>4243.4893042109979</v>
      </c>
      <c r="O5630" s="181">
        <v>4300.5080234900215</v>
      </c>
      <c r="P5630" s="181">
        <v>4358.7555349832792</v>
      </c>
      <c r="Q5630" s="181">
        <v>4418.3257082312684</v>
      </c>
      <c r="R5630" s="181">
        <v>4478.8710051010776</v>
      </c>
      <c r="S5630" s="181">
        <v>4540.2799363874201</v>
      </c>
      <c r="T5630" s="181">
        <v>4602.6103843646233</v>
      </c>
      <c r="U5630" s="181">
        <v>4665.3491201219531</v>
      </c>
      <c r="V5630" s="181">
        <v>4727.8308974236061</v>
      </c>
      <c r="W5630" s="181">
        <v>4789.9586717373413</v>
      </c>
      <c r="X5630" s="181">
        <v>4851.6432077402887</v>
      </c>
      <c r="Y5630" s="181">
        <v>4912.7557281714999</v>
      </c>
    </row>
    <row r="5631" spans="1:25" x14ac:dyDescent="0.25">
      <c r="A5631" s="178" t="s">
        <v>4620</v>
      </c>
      <c r="B5631" s="178" t="s">
        <v>827</v>
      </c>
      <c r="C5631" s="178" t="s">
        <v>475</v>
      </c>
      <c r="D5631" s="178" t="s">
        <v>4705</v>
      </c>
      <c r="E5631" s="181">
        <v>1107.2582863722544</v>
      </c>
      <c r="F5631" s="181">
        <v>1151.1434901928462</v>
      </c>
      <c r="G5631" s="181">
        <v>1198.0124879100808</v>
      </c>
      <c r="H5631" s="181">
        <v>1248.4720308407643</v>
      </c>
      <c r="I5631" s="181">
        <v>1302.364784538179</v>
      </c>
      <c r="J5631" s="182">
        <v>1359.5687311129193</v>
      </c>
      <c r="K5631" s="181">
        <v>1420.0488862005743</v>
      </c>
      <c r="L5631" s="181">
        <v>1483.8225962911056</v>
      </c>
      <c r="M5631" s="181">
        <v>1550.8740718743552</v>
      </c>
      <c r="N5631" s="181">
        <v>1621.2227951718573</v>
      </c>
      <c r="O5631" s="181">
        <v>1694.9135505156673</v>
      </c>
      <c r="P5631" s="181">
        <v>1772.1419297289488</v>
      </c>
      <c r="Q5631" s="181">
        <v>1853.1130616629771</v>
      </c>
      <c r="R5631" s="181">
        <v>1937.8535097216011</v>
      </c>
      <c r="S5631" s="181">
        <v>2026.4841896077171</v>
      </c>
      <c r="T5631" s="181">
        <v>2119.2051565319066</v>
      </c>
      <c r="U5631" s="181">
        <v>2215.9560246680639</v>
      </c>
      <c r="V5631" s="181">
        <v>2316.5790441855047</v>
      </c>
      <c r="W5631" s="181">
        <v>2421.1692807873351</v>
      </c>
      <c r="X5631" s="181">
        <v>2529.8247890906405</v>
      </c>
      <c r="Y5631" s="181">
        <v>2642.6214710193958</v>
      </c>
    </row>
    <row r="5632" spans="1:25" x14ac:dyDescent="0.25">
      <c r="A5632" s="178" t="s">
        <v>4620</v>
      </c>
      <c r="B5632" s="178" t="s">
        <v>827</v>
      </c>
      <c r="C5632" s="178" t="s">
        <v>508</v>
      </c>
      <c r="D5632" s="178" t="s">
        <v>4706</v>
      </c>
      <c r="E5632" s="181">
        <v>3654.4579424194771</v>
      </c>
      <c r="F5632" s="181">
        <v>3570.9781169128387</v>
      </c>
      <c r="G5632" s="181">
        <v>3493.0336544289557</v>
      </c>
      <c r="H5632" s="181">
        <v>3421.400702353782</v>
      </c>
      <c r="I5632" s="181">
        <v>3354.6055814280489</v>
      </c>
      <c r="J5632" s="182">
        <v>3291.4986873235894</v>
      </c>
      <c r="K5632" s="181">
        <v>3231.3166026620415</v>
      </c>
      <c r="L5632" s="181">
        <v>3173.5247876247563</v>
      </c>
      <c r="M5632" s="181">
        <v>3117.5982403060775</v>
      </c>
      <c r="N5632" s="181">
        <v>3063.1623243823169</v>
      </c>
      <c r="O5632" s="181">
        <v>3009.9450002612639</v>
      </c>
      <c r="P5632" s="181">
        <v>2957.9662017498599</v>
      </c>
      <c r="Q5632" s="181">
        <v>2907.2362231042466</v>
      </c>
      <c r="R5632" s="181">
        <v>2857.4789890381903</v>
      </c>
      <c r="S5632" s="181">
        <v>2808.5943610059112</v>
      </c>
      <c r="T5632" s="181">
        <v>2760.5937456279848</v>
      </c>
      <c r="U5632" s="181">
        <v>2713.1533002184933</v>
      </c>
      <c r="V5632" s="181">
        <v>2665.9009958752763</v>
      </c>
      <c r="W5632" s="181">
        <v>2618.8205878174467</v>
      </c>
      <c r="X5632" s="181">
        <v>2571.9038769801077</v>
      </c>
      <c r="Y5632" s="181">
        <v>2525.125377025211</v>
      </c>
    </row>
    <row r="5633" spans="1:25" x14ac:dyDescent="0.25">
      <c r="A5633" s="178" t="s">
        <v>4620</v>
      </c>
      <c r="B5633" s="178" t="s">
        <v>827</v>
      </c>
      <c r="C5633" s="178" t="s">
        <v>240</v>
      </c>
      <c r="D5633" s="178" t="s">
        <v>241</v>
      </c>
      <c r="E5633" s="181">
        <v>22042.023859673427</v>
      </c>
      <c r="F5633" s="181">
        <v>22046.195632972198</v>
      </c>
      <c r="G5633" s="181">
        <v>22073.296964759953</v>
      </c>
      <c r="H5633" s="181">
        <v>22130.251242113201</v>
      </c>
      <c r="I5633" s="181">
        <v>22209.656288215108</v>
      </c>
      <c r="J5633" s="182">
        <v>22305.503276875199</v>
      </c>
      <c r="K5633" s="181">
        <v>22413.816935695027</v>
      </c>
      <c r="L5633" s="181">
        <v>22531.814721583309</v>
      </c>
      <c r="M5633" s="181">
        <v>22656.477663834252</v>
      </c>
      <c r="N5633" s="181">
        <v>22785.587164120851</v>
      </c>
      <c r="O5633" s="181">
        <v>22917.473652721677</v>
      </c>
      <c r="P5633" s="181">
        <v>23052.570359761845</v>
      </c>
      <c r="Q5633" s="181">
        <v>23191.26497883624</v>
      </c>
      <c r="R5633" s="181">
        <v>23331.632691506631</v>
      </c>
      <c r="S5633" s="181">
        <v>23473.025612360863</v>
      </c>
      <c r="T5633" s="181">
        <v>23615.683563402537</v>
      </c>
      <c r="U5633" s="181">
        <v>23756.930242512146</v>
      </c>
      <c r="V5633" s="181">
        <v>23893.40112904082</v>
      </c>
      <c r="W5633" s="181">
        <v>24024.683326121172</v>
      </c>
      <c r="X5633" s="181">
        <v>24150.416586938114</v>
      </c>
      <c r="Y5633" s="181">
        <v>24270.057656042176</v>
      </c>
    </row>
    <row r="5634" spans="1:25" x14ac:dyDescent="0.25">
      <c r="A5634" s="178" t="s">
        <v>4620</v>
      </c>
      <c r="B5634" s="178" t="s">
        <v>829</v>
      </c>
      <c r="C5634" s="178" t="s">
        <v>218</v>
      </c>
      <c r="D5634" s="178" t="s">
        <v>4707</v>
      </c>
      <c r="E5634" s="181">
        <v>10712.751273426175</v>
      </c>
      <c r="F5634" s="181">
        <v>10900.817805841711</v>
      </c>
      <c r="G5634" s="181">
        <v>11065.334391066959</v>
      </c>
      <c r="H5634" s="181">
        <v>11218.388192221322</v>
      </c>
      <c r="I5634" s="181">
        <v>11362.210496241234</v>
      </c>
      <c r="J5634" s="182">
        <v>11498.006028224869</v>
      </c>
      <c r="K5634" s="181">
        <v>11626.93434006457</v>
      </c>
      <c r="L5634" s="181">
        <v>11750.092840695683</v>
      </c>
      <c r="M5634" s="181">
        <v>11867.929335458472</v>
      </c>
      <c r="N5634" s="181">
        <v>11980.736337683666</v>
      </c>
      <c r="O5634" s="181">
        <v>12088.732759414763</v>
      </c>
      <c r="P5634" s="181">
        <v>12193.157947769068</v>
      </c>
      <c r="Q5634" s="181">
        <v>12295.166137431252</v>
      </c>
      <c r="R5634" s="181">
        <v>12394.644297813767</v>
      </c>
      <c r="S5634" s="181">
        <v>12491.989293408924</v>
      </c>
      <c r="T5634" s="181">
        <v>12587.425604298325</v>
      </c>
      <c r="U5634" s="181">
        <v>12680.625978770473</v>
      </c>
      <c r="V5634" s="181">
        <v>12771.405593108082</v>
      </c>
      <c r="W5634" s="181">
        <v>12860.075659829559</v>
      </c>
      <c r="X5634" s="181">
        <v>12946.941517876436</v>
      </c>
      <c r="Y5634" s="181">
        <v>13031.741516778187</v>
      </c>
    </row>
    <row r="5635" spans="1:25" x14ac:dyDescent="0.25">
      <c r="A5635" s="178" t="s">
        <v>4620</v>
      </c>
      <c r="B5635" s="178" t="s">
        <v>829</v>
      </c>
      <c r="C5635" s="178" t="s">
        <v>240</v>
      </c>
      <c r="D5635" s="178" t="s">
        <v>241</v>
      </c>
      <c r="E5635" s="181">
        <v>10074.77356551242</v>
      </c>
      <c r="F5635" s="181">
        <v>10195.147637327576</v>
      </c>
      <c r="G5635" s="181">
        <v>10292.772302679008</v>
      </c>
      <c r="H5635" s="181">
        <v>10379.206641854524</v>
      </c>
      <c r="I5635" s="181">
        <v>10456.688364252788</v>
      </c>
      <c r="J5635" s="182">
        <v>10526.465370433611</v>
      </c>
      <c r="K5635" s="181">
        <v>10589.716096841059</v>
      </c>
      <c r="L5635" s="181">
        <v>10647.536489197497</v>
      </c>
      <c r="M5635" s="181">
        <v>10700.412941783854</v>
      </c>
      <c r="N5635" s="181">
        <v>10748.681344557845</v>
      </c>
      <c r="O5635" s="181">
        <v>10792.603925409334</v>
      </c>
      <c r="P5635" s="181">
        <v>10833.343222588335</v>
      </c>
      <c r="Q5635" s="181">
        <v>10871.963212033057</v>
      </c>
      <c r="R5635" s="181">
        <v>10908.39168926998</v>
      </c>
      <c r="S5635" s="181">
        <v>10943.003860539637</v>
      </c>
      <c r="T5635" s="181">
        <v>10976.017140164678</v>
      </c>
      <c r="U5635" s="181">
        <v>11007.165592720816</v>
      </c>
      <c r="V5635" s="181">
        <v>11036.310702782506</v>
      </c>
      <c r="W5635" s="181">
        <v>11063.742700817813</v>
      </c>
      <c r="X5635" s="181">
        <v>11089.741246453133</v>
      </c>
      <c r="Y5635" s="181">
        <v>11114.097220421494</v>
      </c>
    </row>
    <row r="5636" spans="1:25" x14ac:dyDescent="0.25">
      <c r="A5636" s="178" t="s">
        <v>4708</v>
      </c>
      <c r="B5636" s="178" t="s">
        <v>217</v>
      </c>
      <c r="C5636" s="178" t="s">
        <v>218</v>
      </c>
      <c r="D5636" s="178" t="s">
        <v>4709</v>
      </c>
      <c r="E5636" s="181">
        <v>264271.58645664022</v>
      </c>
      <c r="F5636" s="181">
        <v>268459.179741895</v>
      </c>
      <c r="G5636" s="181">
        <v>272524.45048035251</v>
      </c>
      <c r="H5636" s="181">
        <v>276435.76296975836</v>
      </c>
      <c r="I5636" s="181">
        <v>280260.26292908203</v>
      </c>
      <c r="J5636" s="182">
        <v>283985.44508519518</v>
      </c>
      <c r="K5636" s="181">
        <v>287623.89972376486</v>
      </c>
      <c r="L5636" s="181">
        <v>291194.77446753997</v>
      </c>
      <c r="M5636" s="181">
        <v>294683.66369740677</v>
      </c>
      <c r="N5636" s="181">
        <v>298076.051780704</v>
      </c>
      <c r="O5636" s="181">
        <v>301379.14223294437</v>
      </c>
      <c r="P5636" s="181">
        <v>304610.60439584777</v>
      </c>
      <c r="Q5636" s="181">
        <v>307786.79726520582</v>
      </c>
      <c r="R5636" s="181">
        <v>310897.83714792674</v>
      </c>
      <c r="S5636" s="181">
        <v>313941.13024988514</v>
      </c>
      <c r="T5636" s="181">
        <v>316909.1092832383</v>
      </c>
      <c r="U5636" s="181">
        <v>319800.26232362614</v>
      </c>
      <c r="V5636" s="181">
        <v>322618.04571818362</v>
      </c>
      <c r="W5636" s="181">
        <v>325360.3640444958</v>
      </c>
      <c r="X5636" s="181">
        <v>328023.61310829961</v>
      </c>
      <c r="Y5636" s="181">
        <v>330596.51013860962</v>
      </c>
    </row>
    <row r="5637" spans="1:25" x14ac:dyDescent="0.25">
      <c r="A5637" s="178" t="s">
        <v>4708</v>
      </c>
      <c r="B5637" s="178" t="s">
        <v>217</v>
      </c>
      <c r="C5637" s="178" t="s">
        <v>602</v>
      </c>
      <c r="D5637" s="178" t="s">
        <v>4710</v>
      </c>
      <c r="E5637" s="181">
        <v>11669.172435302147</v>
      </c>
      <c r="F5637" s="181">
        <v>11720.574256988099</v>
      </c>
      <c r="G5637" s="181">
        <v>11764.057827614828</v>
      </c>
      <c r="H5637" s="181">
        <v>11798.504215657142</v>
      </c>
      <c r="I5637" s="181">
        <v>11827.019030417394</v>
      </c>
      <c r="J5637" s="182">
        <v>11849.250989402222</v>
      </c>
      <c r="K5637" s="181">
        <v>11865.904078934595</v>
      </c>
      <c r="L5637" s="181">
        <v>11877.922475575071</v>
      </c>
      <c r="M5637" s="181">
        <v>11884.858516987219</v>
      </c>
      <c r="N5637" s="181">
        <v>11886.283562322253</v>
      </c>
      <c r="O5637" s="181">
        <v>11882.648222499231</v>
      </c>
      <c r="P5637" s="181">
        <v>11874.794766779531</v>
      </c>
      <c r="Q5637" s="181">
        <v>11863.480665760944</v>
      </c>
      <c r="R5637" s="181">
        <v>11848.432187373828</v>
      </c>
      <c r="S5637" s="181">
        <v>11829.665110333346</v>
      </c>
      <c r="T5637" s="181">
        <v>11807.011921835276</v>
      </c>
      <c r="U5637" s="181">
        <v>11780.538443117634</v>
      </c>
      <c r="V5637" s="181">
        <v>11750.4913602124</v>
      </c>
      <c r="W5637" s="181">
        <v>11716.90916172421</v>
      </c>
      <c r="X5637" s="181">
        <v>11679.777561261535</v>
      </c>
      <c r="Y5637" s="181">
        <v>11638.815260463405</v>
      </c>
    </row>
    <row r="5638" spans="1:25" x14ac:dyDescent="0.25">
      <c r="A5638" s="178" t="s">
        <v>4708</v>
      </c>
      <c r="B5638" s="178" t="s">
        <v>217</v>
      </c>
      <c r="C5638" s="178" t="s">
        <v>786</v>
      </c>
      <c r="D5638" s="178" t="s">
        <v>4711</v>
      </c>
      <c r="E5638" s="181">
        <v>5146.1349094700226</v>
      </c>
      <c r="F5638" s="181">
        <v>5222.8936264254698</v>
      </c>
      <c r="G5638" s="181">
        <v>5297.1298711609279</v>
      </c>
      <c r="H5638" s="181">
        <v>5368.2360260380265</v>
      </c>
      <c r="I5638" s="181">
        <v>5437.523237619087</v>
      </c>
      <c r="J5638" s="182">
        <v>5504.7539173820769</v>
      </c>
      <c r="K5638" s="181">
        <v>5570.1773609769734</v>
      </c>
      <c r="L5638" s="181">
        <v>5634.1688356079067</v>
      </c>
      <c r="M5638" s="181">
        <v>5696.4536341114945</v>
      </c>
      <c r="N5638" s="181">
        <v>5756.7559375890487</v>
      </c>
      <c r="O5638" s="181">
        <v>5815.2200244133919</v>
      </c>
      <c r="P5638" s="181">
        <v>5872.1914114337851</v>
      </c>
      <c r="Q5638" s="181">
        <v>5927.9891219594347</v>
      </c>
      <c r="R5638" s="181">
        <v>5982.4260455927079</v>
      </c>
      <c r="S5638" s="181">
        <v>6035.4559097092479</v>
      </c>
      <c r="T5638" s="181">
        <v>6086.9370909049931</v>
      </c>
      <c r="U5638" s="181">
        <v>6136.8446914073684</v>
      </c>
      <c r="V5638" s="181">
        <v>6185.2491641865854</v>
      </c>
      <c r="W5638" s="181">
        <v>6232.1143706106759</v>
      </c>
      <c r="X5638" s="181">
        <v>6277.375438477402</v>
      </c>
      <c r="Y5638" s="181">
        <v>6320.8209306258832</v>
      </c>
    </row>
    <row r="5639" spans="1:25" x14ac:dyDescent="0.25">
      <c r="A5639" s="178" t="s">
        <v>4708</v>
      </c>
      <c r="B5639" s="178" t="s">
        <v>217</v>
      </c>
      <c r="C5639" s="178" t="s">
        <v>1180</v>
      </c>
      <c r="D5639" s="178" t="s">
        <v>4712</v>
      </c>
      <c r="E5639" s="181">
        <v>2756.8947673906846</v>
      </c>
      <c r="F5639" s="181">
        <v>2722.9888640082067</v>
      </c>
      <c r="G5639" s="181">
        <v>2687.6392078188305</v>
      </c>
      <c r="H5639" s="181">
        <v>2650.6818984180622</v>
      </c>
      <c r="I5639" s="181">
        <v>2612.9000592395369</v>
      </c>
      <c r="J5639" s="182">
        <v>2574.2768117132205</v>
      </c>
      <c r="K5639" s="181">
        <v>2535.0236895256648</v>
      </c>
      <c r="L5639" s="181">
        <v>2495.3905042087026</v>
      </c>
      <c r="M5639" s="181">
        <v>2455.3244618060266</v>
      </c>
      <c r="N5639" s="181">
        <v>2414.7813005437656</v>
      </c>
      <c r="O5639" s="181">
        <v>2373.8966120371824</v>
      </c>
      <c r="P5639" s="181">
        <v>2332.8752498298281</v>
      </c>
      <c r="Q5639" s="181">
        <v>2291.8931830489319</v>
      </c>
      <c r="R5639" s="181">
        <v>2250.9195655258018</v>
      </c>
      <c r="S5639" s="181">
        <v>2209.9801963936434</v>
      </c>
      <c r="T5639" s="181">
        <v>2169.0660476231242</v>
      </c>
      <c r="U5639" s="181">
        <v>2128.2113663378323</v>
      </c>
      <c r="V5639" s="181">
        <v>2087.4807913895129</v>
      </c>
      <c r="W5639" s="181">
        <v>2046.898775498001</v>
      </c>
      <c r="X5639" s="181">
        <v>2006.4794582702541</v>
      </c>
      <c r="Y5639" s="181">
        <v>1966.1912713759111</v>
      </c>
    </row>
    <row r="5640" spans="1:25" x14ac:dyDescent="0.25">
      <c r="A5640" s="178" t="s">
        <v>4708</v>
      </c>
      <c r="B5640" s="178" t="s">
        <v>217</v>
      </c>
      <c r="C5640" s="178" t="s">
        <v>305</v>
      </c>
      <c r="D5640" s="178" t="s">
        <v>4713</v>
      </c>
      <c r="E5640" s="181">
        <v>2686.8653149504285</v>
      </c>
      <c r="F5640" s="181">
        <v>2654.2120101526411</v>
      </c>
      <c r="G5640" s="181">
        <v>2620.1415225118117</v>
      </c>
      <c r="H5640" s="181">
        <v>2584.4934194759148</v>
      </c>
      <c r="I5640" s="181">
        <v>2548.0306865220468</v>
      </c>
      <c r="J5640" s="182">
        <v>2510.7365036452998</v>
      </c>
      <c r="K5640" s="181">
        <v>2472.8168482830883</v>
      </c>
      <c r="L5640" s="181">
        <v>2434.5151635283223</v>
      </c>
      <c r="M5640" s="181">
        <v>2395.7797692224767</v>
      </c>
      <c r="N5640" s="181">
        <v>2356.5672812671028</v>
      </c>
      <c r="O5640" s="181">
        <v>2317.0098335094531</v>
      </c>
      <c r="P5640" s="181">
        <v>2277.307249938438</v>
      </c>
      <c r="Q5640" s="181">
        <v>2237.631271891692</v>
      </c>
      <c r="R5640" s="181">
        <v>2197.9517934279284</v>
      </c>
      <c r="S5640" s="181">
        <v>2158.2940113469485</v>
      </c>
      <c r="T5640" s="181">
        <v>2118.6491196571856</v>
      </c>
      <c r="U5640" s="181">
        <v>2079.0505826847311</v>
      </c>
      <c r="V5640" s="181">
        <v>2039.5615785623879</v>
      </c>
      <c r="W5640" s="181">
        <v>2000.2060532535754</v>
      </c>
      <c r="X5640" s="181">
        <v>1960.997887489365</v>
      </c>
      <c r="Y5640" s="181">
        <v>1921.9062917234792</v>
      </c>
    </row>
    <row r="5641" spans="1:25" x14ac:dyDescent="0.25">
      <c r="A5641" s="178" t="s">
        <v>4708</v>
      </c>
      <c r="B5641" s="178" t="s">
        <v>217</v>
      </c>
      <c r="C5641" s="178" t="s">
        <v>3166</v>
      </c>
      <c r="D5641" s="178" t="s">
        <v>4714</v>
      </c>
      <c r="E5641" s="181">
        <v>2975.2218838220729</v>
      </c>
      <c r="F5641" s="181">
        <v>2939.0641998202304</v>
      </c>
      <c r="G5641" s="181">
        <v>2901.3372397610674</v>
      </c>
      <c r="H5641" s="181">
        <v>2861.8633533407124</v>
      </c>
      <c r="I5641" s="181">
        <v>2821.4874102576446</v>
      </c>
      <c r="J5641" s="182">
        <v>2780.190785370361</v>
      </c>
      <c r="K5641" s="181">
        <v>2738.2015617822321</v>
      </c>
      <c r="L5641" s="181">
        <v>2695.7893090967132</v>
      </c>
      <c r="M5641" s="181">
        <v>2652.8968007986728</v>
      </c>
      <c r="N5641" s="181">
        <v>2609.4759967729633</v>
      </c>
      <c r="O5641" s="181">
        <v>2565.6732115786931</v>
      </c>
      <c r="P5641" s="181">
        <v>2521.7097144776335</v>
      </c>
      <c r="Q5641" s="181">
        <v>2477.7756782273264</v>
      </c>
      <c r="R5641" s="181">
        <v>2433.8377658924023</v>
      </c>
      <c r="S5641" s="181">
        <v>2389.9238784136924</v>
      </c>
      <c r="T5641" s="181">
        <v>2346.0242647334589</v>
      </c>
      <c r="U5641" s="181">
        <v>2302.1759805964621</v>
      </c>
      <c r="V5641" s="181">
        <v>2258.4489844640534</v>
      </c>
      <c r="W5641" s="181">
        <v>2214.8697921999051</v>
      </c>
      <c r="X5641" s="181">
        <v>2171.453774226426</v>
      </c>
      <c r="Y5641" s="181">
        <v>2128.1668366382137</v>
      </c>
    </row>
    <row r="5642" spans="1:25" x14ac:dyDescent="0.25">
      <c r="A5642" s="178" t="s">
        <v>4708</v>
      </c>
      <c r="B5642" s="178" t="s">
        <v>217</v>
      </c>
      <c r="C5642" s="178" t="s">
        <v>1041</v>
      </c>
      <c r="D5642" s="178" t="s">
        <v>4715</v>
      </c>
      <c r="E5642" s="181">
        <v>4280.0353579662633</v>
      </c>
      <c r="F5642" s="181">
        <v>4275.0512841677164</v>
      </c>
      <c r="G5642" s="181">
        <v>4267.1187374726542</v>
      </c>
      <c r="H5642" s="181">
        <v>4255.8828816843325</v>
      </c>
      <c r="I5642" s="181">
        <v>4242.5126944461008</v>
      </c>
      <c r="J5642" s="182">
        <v>4226.9186781236531</v>
      </c>
      <c r="K5642" s="181">
        <v>4209.3880704416842</v>
      </c>
      <c r="L5642" s="181">
        <v>4190.2868877293668</v>
      </c>
      <c r="M5642" s="181">
        <v>4169.4851024803056</v>
      </c>
      <c r="N5642" s="181">
        <v>4146.8625050739765</v>
      </c>
      <c r="O5642" s="181">
        <v>4122.6069255511184</v>
      </c>
      <c r="P5642" s="181">
        <v>4097.037503842037</v>
      </c>
      <c r="Q5642" s="181">
        <v>4070.4375191300937</v>
      </c>
      <c r="R5642" s="181">
        <v>4042.7323720079839</v>
      </c>
      <c r="S5642" s="181">
        <v>4013.9475558301156</v>
      </c>
      <c r="T5642" s="181">
        <v>3984.046368502557</v>
      </c>
      <c r="U5642" s="181">
        <v>3953.0714336592305</v>
      </c>
      <c r="V5642" s="181">
        <v>3921.1250056683452</v>
      </c>
      <c r="W5642" s="181">
        <v>3888.2381955883934</v>
      </c>
      <c r="X5642" s="181">
        <v>3854.4242048258361</v>
      </c>
      <c r="Y5642" s="181">
        <v>3819.608505935038</v>
      </c>
    </row>
    <row r="5643" spans="1:25" x14ac:dyDescent="0.25">
      <c r="A5643" s="178" t="s">
        <v>4708</v>
      </c>
      <c r="B5643" s="178" t="s">
        <v>217</v>
      </c>
      <c r="C5643" s="178" t="s">
        <v>736</v>
      </c>
      <c r="D5643" s="178" t="s">
        <v>4716</v>
      </c>
      <c r="E5643" s="181">
        <v>2374.822313635756</v>
      </c>
      <c r="F5643" s="181">
        <v>2415.8499372303404</v>
      </c>
      <c r="G5643" s="181">
        <v>2455.8860608418308</v>
      </c>
      <c r="H5643" s="181">
        <v>2494.6407688332793</v>
      </c>
      <c r="I5643" s="181">
        <v>2532.7152138701499</v>
      </c>
      <c r="J5643" s="182">
        <v>2569.9931295306264</v>
      </c>
      <c r="K5643" s="181">
        <v>2606.5850310349797</v>
      </c>
      <c r="L5643" s="181">
        <v>2642.6615752919611</v>
      </c>
      <c r="M5643" s="181">
        <v>2678.0894565457593</v>
      </c>
      <c r="N5643" s="181">
        <v>2712.7336235910616</v>
      </c>
      <c r="O5643" s="181">
        <v>2746.6562128871292</v>
      </c>
      <c r="P5643" s="181">
        <v>2780.0152364477667</v>
      </c>
      <c r="Q5643" s="181">
        <v>2812.9576295024212</v>
      </c>
      <c r="R5643" s="181">
        <v>2845.3909842321777</v>
      </c>
      <c r="S5643" s="181">
        <v>2877.2891900622494</v>
      </c>
      <c r="T5643" s="181">
        <v>2908.5803492315804</v>
      </c>
      <c r="U5643" s="181">
        <v>2939.2478199307784</v>
      </c>
      <c r="V5643" s="181">
        <v>2969.3206013008767</v>
      </c>
      <c r="W5643" s="181">
        <v>2998.776694090524</v>
      </c>
      <c r="X5643" s="181">
        <v>3027.5800569492103</v>
      </c>
      <c r="Y5643" s="181">
        <v>3055.6234819791857</v>
      </c>
    </row>
    <row r="5644" spans="1:25" x14ac:dyDescent="0.25">
      <c r="A5644" s="178" t="s">
        <v>4708</v>
      </c>
      <c r="B5644" s="178" t="s">
        <v>217</v>
      </c>
      <c r="C5644" s="178" t="s">
        <v>983</v>
      </c>
      <c r="D5644" s="178" t="s">
        <v>4717</v>
      </c>
      <c r="E5644" s="181">
        <v>4515.8698375077147</v>
      </c>
      <c r="F5644" s="181">
        <v>4517.5984233712406</v>
      </c>
      <c r="G5644" s="181">
        <v>4516.2009456859805</v>
      </c>
      <c r="H5644" s="181">
        <v>4511.2867506358962</v>
      </c>
      <c r="I5644" s="181">
        <v>4504.0805718591919</v>
      </c>
      <c r="J5644" s="182">
        <v>4494.4766474296148</v>
      </c>
      <c r="K5644" s="181">
        <v>4482.7697956945967</v>
      </c>
      <c r="L5644" s="181">
        <v>4469.3407210742043</v>
      </c>
      <c r="M5644" s="181">
        <v>4454.0426194038864</v>
      </c>
      <c r="N5644" s="181">
        <v>4436.7383056512172</v>
      </c>
      <c r="O5644" s="181">
        <v>4417.6198543450673</v>
      </c>
      <c r="P5644" s="181">
        <v>4397.0214831639869</v>
      </c>
      <c r="Q5644" s="181">
        <v>4375.2409604602872</v>
      </c>
      <c r="R5644" s="181">
        <v>4352.1926474164975</v>
      </c>
      <c r="S5644" s="181">
        <v>4327.8983127724259</v>
      </c>
      <c r="T5644" s="181">
        <v>4302.3127141138066</v>
      </c>
      <c r="U5644" s="181">
        <v>4275.4761416401716</v>
      </c>
      <c r="V5644" s="181">
        <v>4247.4937474125163</v>
      </c>
      <c r="W5644" s="181">
        <v>4218.3941684608481</v>
      </c>
      <c r="X5644" s="181">
        <v>4188.1867748468158</v>
      </c>
      <c r="Y5644" s="181">
        <v>4156.7855371946971</v>
      </c>
    </row>
    <row r="5645" spans="1:25" x14ac:dyDescent="0.25">
      <c r="A5645" s="178" t="s">
        <v>4708</v>
      </c>
      <c r="B5645" s="178" t="s">
        <v>217</v>
      </c>
      <c r="C5645" s="178" t="s">
        <v>1268</v>
      </c>
      <c r="D5645" s="178" t="s">
        <v>4718</v>
      </c>
      <c r="E5645" s="181">
        <v>2520.0304429604053</v>
      </c>
      <c r="F5645" s="181">
        <v>2549.0123234533257</v>
      </c>
      <c r="G5645" s="181">
        <v>2576.5436810980468</v>
      </c>
      <c r="H5645" s="181">
        <v>2602.3435254371643</v>
      </c>
      <c r="I5645" s="181">
        <v>2627.0617654980506</v>
      </c>
      <c r="J5645" s="182">
        <v>2650.593944247747</v>
      </c>
      <c r="K5645" s="181">
        <v>2673.07073056439</v>
      </c>
      <c r="L5645" s="181">
        <v>2694.6813600304936</v>
      </c>
      <c r="M5645" s="181">
        <v>2715.3027685568522</v>
      </c>
      <c r="N5645" s="181">
        <v>2734.8130754351741</v>
      </c>
      <c r="O5645" s="181">
        <v>2753.2910045197723</v>
      </c>
      <c r="P5645" s="181">
        <v>2770.9092503820575</v>
      </c>
      <c r="Q5645" s="181">
        <v>2787.8257905099863</v>
      </c>
      <c r="R5645" s="181">
        <v>2803.9593067050778</v>
      </c>
      <c r="S5645" s="181">
        <v>2819.2954083969285</v>
      </c>
      <c r="T5645" s="181">
        <v>2833.7755583901126</v>
      </c>
      <c r="U5645" s="181">
        <v>2847.3962175557849</v>
      </c>
      <c r="V5645" s="181">
        <v>2860.1980421813328</v>
      </c>
      <c r="W5645" s="181">
        <v>2872.1720726580243</v>
      </c>
      <c r="X5645" s="181">
        <v>2883.2963253888956</v>
      </c>
      <c r="Y5645" s="181">
        <v>2893.4820735616086</v>
      </c>
    </row>
    <row r="5646" spans="1:25" x14ac:dyDescent="0.25">
      <c r="A5646" s="178" t="s">
        <v>4708</v>
      </c>
      <c r="B5646" s="178" t="s">
        <v>217</v>
      </c>
      <c r="C5646" s="178" t="s">
        <v>1270</v>
      </c>
      <c r="D5646" s="178" t="s">
        <v>4719</v>
      </c>
      <c r="E5646" s="181">
        <v>1496.3646234660682</v>
      </c>
      <c r="F5646" s="181">
        <v>1548.0598970533833</v>
      </c>
      <c r="G5646" s="181">
        <v>1600.4330636020445</v>
      </c>
      <c r="H5646" s="181">
        <v>1653.2891328283279</v>
      </c>
      <c r="I5646" s="181">
        <v>1707.0201571179759</v>
      </c>
      <c r="J5646" s="182">
        <v>1761.5531337792397</v>
      </c>
      <c r="K5646" s="181">
        <v>1816.9675731561138</v>
      </c>
      <c r="L5646" s="181">
        <v>1873.3905473412703</v>
      </c>
      <c r="M5646" s="181">
        <v>1930.7380208510324</v>
      </c>
      <c r="N5646" s="181">
        <v>1988.9181656543678</v>
      </c>
      <c r="O5646" s="181">
        <v>2047.9793004949161</v>
      </c>
      <c r="P5646" s="181">
        <v>2108.0452534008527</v>
      </c>
      <c r="Q5646" s="181">
        <v>2169.2391745837558</v>
      </c>
      <c r="R5646" s="181">
        <v>2231.5041253172112</v>
      </c>
      <c r="S5646" s="181">
        <v>2294.8312314322984</v>
      </c>
      <c r="T5646" s="181">
        <v>2359.1730481548843</v>
      </c>
      <c r="U5646" s="181">
        <v>2424.5236897797949</v>
      </c>
      <c r="V5646" s="181">
        <v>2490.914457653621</v>
      </c>
      <c r="W5646" s="181">
        <v>2558.3345948758188</v>
      </c>
      <c r="X5646" s="181">
        <v>2626.7597153190618</v>
      </c>
      <c r="Y5646" s="181">
        <v>2696.1003015286565</v>
      </c>
    </row>
    <row r="5647" spans="1:25" x14ac:dyDescent="0.25">
      <c r="A5647" s="178" t="s">
        <v>4708</v>
      </c>
      <c r="B5647" s="178" t="s">
        <v>217</v>
      </c>
      <c r="C5647" s="178" t="s">
        <v>1474</v>
      </c>
      <c r="D5647" s="178" t="s">
        <v>4720</v>
      </c>
      <c r="E5647" s="181">
        <v>2706.4323678381475</v>
      </c>
      <c r="F5647" s="181">
        <v>2750.4071097737979</v>
      </c>
      <c r="G5647" s="181">
        <v>2793.1625585694965</v>
      </c>
      <c r="H5647" s="181">
        <v>2834.3728749156635</v>
      </c>
      <c r="I5647" s="181">
        <v>2874.7249389937074</v>
      </c>
      <c r="J5647" s="182">
        <v>2914.0893898979698</v>
      </c>
      <c r="K5647" s="181">
        <v>2952.5942802361219</v>
      </c>
      <c r="L5647" s="181">
        <v>2990.4352072821544</v>
      </c>
      <c r="M5647" s="181">
        <v>3027.4633663494133</v>
      </c>
      <c r="N5647" s="181">
        <v>3063.5285869005606</v>
      </c>
      <c r="O5647" s="181">
        <v>3098.7037719701102</v>
      </c>
      <c r="P5647" s="181">
        <v>3133.1695906293198</v>
      </c>
      <c r="Q5647" s="181">
        <v>3167.093515771367</v>
      </c>
      <c r="R5647" s="181">
        <v>3200.3731448869057</v>
      </c>
      <c r="S5647" s="181">
        <v>3232.9809854472678</v>
      </c>
      <c r="T5647" s="181">
        <v>3264.8382644032999</v>
      </c>
      <c r="U5647" s="181">
        <v>3295.9284923641158</v>
      </c>
      <c r="V5647" s="181">
        <v>3326.2863788556106</v>
      </c>
      <c r="W5647" s="181">
        <v>3355.8894260923084</v>
      </c>
      <c r="X5647" s="181">
        <v>3384.6995331285125</v>
      </c>
      <c r="Y5647" s="181">
        <v>3412.599276862034</v>
      </c>
    </row>
    <row r="5648" spans="1:25" x14ac:dyDescent="0.25">
      <c r="A5648" s="178" t="s">
        <v>4708</v>
      </c>
      <c r="B5648" s="178" t="s">
        <v>217</v>
      </c>
      <c r="C5648" s="178" t="s">
        <v>1275</v>
      </c>
      <c r="D5648" s="178" t="s">
        <v>4721</v>
      </c>
      <c r="E5648" s="181">
        <v>5073.0159223632854</v>
      </c>
      <c r="F5648" s="181">
        <v>5103.0835016674137</v>
      </c>
      <c r="G5648" s="181">
        <v>5129.7777643193149</v>
      </c>
      <c r="H5648" s="181">
        <v>5152.5945302282207</v>
      </c>
      <c r="I5648" s="181">
        <v>5172.8743300396682</v>
      </c>
      <c r="J5648" s="182">
        <v>5190.45161518641</v>
      </c>
      <c r="K5648" s="181">
        <v>5205.622819819323</v>
      </c>
      <c r="L5648" s="181">
        <v>5218.7917445631847</v>
      </c>
      <c r="M5648" s="181">
        <v>5229.7522133777538</v>
      </c>
      <c r="N5648" s="181">
        <v>5238.3052110686885</v>
      </c>
      <c r="O5648" s="181">
        <v>5244.6386216255532</v>
      </c>
      <c r="P5648" s="181">
        <v>5249.1146291890382</v>
      </c>
      <c r="Q5648" s="181">
        <v>5252.0601028725905</v>
      </c>
      <c r="R5648" s="181">
        <v>5253.3467050765084</v>
      </c>
      <c r="S5648" s="181">
        <v>5252.9738989465213</v>
      </c>
      <c r="T5648" s="181">
        <v>5250.8596531355224</v>
      </c>
      <c r="U5648" s="181">
        <v>5247.0253883793566</v>
      </c>
      <c r="V5648" s="181">
        <v>5241.5733580615351</v>
      </c>
      <c r="W5648" s="181">
        <v>5234.5134470898365</v>
      </c>
      <c r="X5648" s="181">
        <v>5225.83200961073</v>
      </c>
      <c r="Y5648" s="181">
        <v>5215.3956900665489</v>
      </c>
    </row>
    <row r="5649" spans="1:25" x14ac:dyDescent="0.25">
      <c r="A5649" s="178" t="s">
        <v>4708</v>
      </c>
      <c r="B5649" s="178" t="s">
        <v>217</v>
      </c>
      <c r="C5649" s="178" t="s">
        <v>1186</v>
      </c>
      <c r="D5649" s="178" t="s">
        <v>4722</v>
      </c>
      <c r="E5649" s="181">
        <v>9840.1679127448606</v>
      </c>
      <c r="F5649" s="181">
        <v>9919.5762612419021</v>
      </c>
      <c r="G5649" s="181">
        <v>9992.7071169169631</v>
      </c>
      <c r="H5649" s="181">
        <v>10058.535151240105</v>
      </c>
      <c r="I5649" s="181">
        <v>10119.635259383811</v>
      </c>
      <c r="J5649" s="182">
        <v>10175.651876437607</v>
      </c>
      <c r="K5649" s="181">
        <v>10227.134164942134</v>
      </c>
      <c r="L5649" s="181">
        <v>10274.847492338569</v>
      </c>
      <c r="M5649" s="181">
        <v>10318.360382236768</v>
      </c>
      <c r="N5649" s="181">
        <v>10357.251944601718</v>
      </c>
      <c r="O5649" s="181">
        <v>10391.864431217075</v>
      </c>
      <c r="P5649" s="181">
        <v>10422.889236049097</v>
      </c>
      <c r="Q5649" s="181">
        <v>10450.953489608193</v>
      </c>
      <c r="R5649" s="181">
        <v>10475.782030004199</v>
      </c>
      <c r="S5649" s="181">
        <v>10497.352824692533</v>
      </c>
      <c r="T5649" s="181">
        <v>10515.48053979824</v>
      </c>
      <c r="U5649" s="181">
        <v>10530.18596829665</v>
      </c>
      <c r="V5649" s="181">
        <v>10541.652742244889</v>
      </c>
      <c r="W5649" s="181">
        <v>10549.879988387218</v>
      </c>
      <c r="X5649" s="181">
        <v>10554.819388550221</v>
      </c>
      <c r="Y5649" s="181">
        <v>10556.180003804735</v>
      </c>
    </row>
    <row r="5650" spans="1:25" x14ac:dyDescent="0.25">
      <c r="A5650" s="178" t="s">
        <v>4708</v>
      </c>
      <c r="B5650" s="178" t="s">
        <v>217</v>
      </c>
      <c r="C5650" s="178" t="s">
        <v>4723</v>
      </c>
      <c r="D5650" s="178" t="s">
        <v>4724</v>
      </c>
      <c r="E5650" s="181">
        <v>3011.2664549310284</v>
      </c>
      <c r="F5650" s="181">
        <v>2974.670723528679</v>
      </c>
      <c r="G5650" s="181">
        <v>2936.4867044172242</v>
      </c>
      <c r="H5650" s="181">
        <v>2896.5345950738124</v>
      </c>
      <c r="I5650" s="181">
        <v>2855.6695007245944</v>
      </c>
      <c r="J5650" s="182">
        <v>2813.8725705859933</v>
      </c>
      <c r="K5650" s="181">
        <v>2771.3746509696239</v>
      </c>
      <c r="L5650" s="181">
        <v>2728.4485772927596</v>
      </c>
      <c r="M5650" s="181">
        <v>2685.0364297456936</v>
      </c>
      <c r="N5650" s="181">
        <v>2641.0895862111906</v>
      </c>
      <c r="O5650" s="181">
        <v>2596.7561338373412</v>
      </c>
      <c r="P5650" s="181">
        <v>2552.2600225450246</v>
      </c>
      <c r="Q5650" s="181">
        <v>2507.7937290192713</v>
      </c>
      <c r="R5650" s="181">
        <v>2463.3235124504517</v>
      </c>
      <c r="S5650" s="181">
        <v>2418.8776117970247</v>
      </c>
      <c r="T5650" s="181">
        <v>2374.4461578679816</v>
      </c>
      <c r="U5650" s="181">
        <v>2330.0666553354163</v>
      </c>
      <c r="V5650" s="181">
        <v>2285.8099102017495</v>
      </c>
      <c r="W5650" s="181">
        <v>2241.7027595681839</v>
      </c>
      <c r="X5650" s="181">
        <v>2197.7607600685456</v>
      </c>
      <c r="Y5650" s="181">
        <v>2153.9494047525418</v>
      </c>
    </row>
    <row r="5651" spans="1:25" x14ac:dyDescent="0.25">
      <c r="A5651" s="178" t="s">
        <v>4708</v>
      </c>
      <c r="B5651" s="178" t="s">
        <v>217</v>
      </c>
      <c r="C5651" s="178" t="s">
        <v>4725</v>
      </c>
      <c r="D5651" s="178" t="s">
        <v>4726</v>
      </c>
      <c r="E5651" s="181">
        <v>3820.7245375492867</v>
      </c>
      <c r="F5651" s="181">
        <v>3832.4363261488525</v>
      </c>
      <c r="G5651" s="181">
        <v>3841.5243924257302</v>
      </c>
      <c r="H5651" s="181">
        <v>3847.6342656892843</v>
      </c>
      <c r="I5651" s="181">
        <v>3851.7892303784593</v>
      </c>
      <c r="J5651" s="182">
        <v>3853.8828145831594</v>
      </c>
      <c r="K5651" s="181">
        <v>3854.1518959621194</v>
      </c>
      <c r="L5651" s="181">
        <v>3852.9100223003034</v>
      </c>
      <c r="M5651" s="181">
        <v>3850.0182114442732</v>
      </c>
      <c r="N5651" s="181">
        <v>3845.3443924656945</v>
      </c>
      <c r="O5651" s="181">
        <v>3839.0412849397408</v>
      </c>
      <c r="P5651" s="181">
        <v>3831.3871807946061</v>
      </c>
      <c r="Q5651" s="181">
        <v>3822.6315810399824</v>
      </c>
      <c r="R5651" s="181">
        <v>3812.6908407960937</v>
      </c>
      <c r="S5651" s="181">
        <v>3801.5748102642156</v>
      </c>
      <c r="T5651" s="181">
        <v>3789.2344759110997</v>
      </c>
      <c r="U5651" s="181">
        <v>3775.6958825305651</v>
      </c>
      <c r="V5651" s="181">
        <v>3761.0428394964083</v>
      </c>
      <c r="W5651" s="181">
        <v>3745.2921719735382</v>
      </c>
      <c r="X5651" s="181">
        <v>3728.4437804295108</v>
      </c>
      <c r="Y5651" s="181">
        <v>3710.412455248962</v>
      </c>
    </row>
    <row r="5652" spans="1:25" x14ac:dyDescent="0.25">
      <c r="A5652" s="178" t="s">
        <v>4708</v>
      </c>
      <c r="B5652" s="178" t="s">
        <v>217</v>
      </c>
      <c r="C5652" s="178" t="s">
        <v>366</v>
      </c>
      <c r="D5652" s="178" t="s">
        <v>4727</v>
      </c>
      <c r="E5652" s="181">
        <v>6228.5018876275162</v>
      </c>
      <c r="F5652" s="181">
        <v>6237.2765242098303</v>
      </c>
      <c r="G5652" s="181">
        <v>6241.7421441367815</v>
      </c>
      <c r="H5652" s="181">
        <v>6241.3450004606657</v>
      </c>
      <c r="I5652" s="181">
        <v>6237.7662751663638</v>
      </c>
      <c r="J5652" s="182">
        <v>6230.8495655661181</v>
      </c>
      <c r="K5652" s="181">
        <v>6220.993755360917</v>
      </c>
      <c r="L5652" s="181">
        <v>6208.718696914083</v>
      </c>
      <c r="M5652" s="181">
        <v>6193.8128378297351</v>
      </c>
      <c r="N5652" s="181">
        <v>6176.0771631760272</v>
      </c>
      <c r="O5652" s="181">
        <v>6155.7706677033711</v>
      </c>
      <c r="P5652" s="181">
        <v>6133.3517002140734</v>
      </c>
      <c r="Q5652" s="181">
        <v>6109.2296111434071</v>
      </c>
      <c r="R5652" s="181">
        <v>6083.279535937203</v>
      </c>
      <c r="S5652" s="181">
        <v>6055.5263913784556</v>
      </c>
      <c r="T5652" s="181">
        <v>6025.9013507942191</v>
      </c>
      <c r="U5652" s="181">
        <v>5994.4552378934995</v>
      </c>
      <c r="V5652" s="181">
        <v>5961.3301297801172</v>
      </c>
      <c r="W5652" s="181">
        <v>5926.5611992897539</v>
      </c>
      <c r="X5652" s="181">
        <v>5890.1566774455796</v>
      </c>
      <c r="Y5652" s="181">
        <v>5851.9905343780792</v>
      </c>
    </row>
    <row r="5653" spans="1:25" x14ac:dyDescent="0.25">
      <c r="A5653" s="178" t="s">
        <v>4708</v>
      </c>
      <c r="B5653" s="178" t="s">
        <v>217</v>
      </c>
      <c r="C5653" s="178" t="s">
        <v>4728</v>
      </c>
      <c r="D5653" s="178" t="s">
        <v>4729</v>
      </c>
      <c r="E5653" s="181">
        <v>6550.8433378304617</v>
      </c>
      <c r="F5653" s="181">
        <v>6591.2998336078163</v>
      </c>
      <c r="G5653" s="181">
        <v>6627.4177842562503</v>
      </c>
      <c r="H5653" s="181">
        <v>6658.5424264482035</v>
      </c>
      <c r="I5653" s="181">
        <v>6686.4028042978207</v>
      </c>
      <c r="J5653" s="182">
        <v>6710.7824507862406</v>
      </c>
      <c r="K5653" s="181">
        <v>6732.0621353566712</v>
      </c>
      <c r="L5653" s="181">
        <v>6750.7618892247028</v>
      </c>
      <c r="M5653" s="181">
        <v>6766.6130294895984</v>
      </c>
      <c r="N5653" s="181">
        <v>6779.355875861469</v>
      </c>
      <c r="O5653" s="181">
        <v>6789.2313366143626</v>
      </c>
      <c r="P5653" s="181">
        <v>6796.7062484127446</v>
      </c>
      <c r="Q5653" s="181">
        <v>6802.2021726092598</v>
      </c>
      <c r="R5653" s="181">
        <v>6805.5513820182341</v>
      </c>
      <c r="S5653" s="181">
        <v>6806.7515871794303</v>
      </c>
      <c r="T5653" s="181">
        <v>6805.6948712795465</v>
      </c>
      <c r="U5653" s="181">
        <v>6802.4073300320433</v>
      </c>
      <c r="V5653" s="181">
        <v>6797.0199056816282</v>
      </c>
      <c r="W5653" s="181">
        <v>6789.5438622235397</v>
      </c>
      <c r="X5653" s="181">
        <v>6779.95994691335</v>
      </c>
      <c r="Y5653" s="181">
        <v>6768.0935397307785</v>
      </c>
    </row>
    <row r="5654" spans="1:25" x14ac:dyDescent="0.25">
      <c r="A5654" s="178" t="s">
        <v>4708</v>
      </c>
      <c r="B5654" s="178" t="s">
        <v>217</v>
      </c>
      <c r="C5654" s="178" t="s">
        <v>4655</v>
      </c>
      <c r="D5654" s="178" t="s">
        <v>4730</v>
      </c>
      <c r="E5654" s="181">
        <v>1582.8715941275616</v>
      </c>
      <c r="F5654" s="181">
        <v>1660.3248473100634</v>
      </c>
      <c r="G5654" s="181">
        <v>1740.3631371129536</v>
      </c>
      <c r="H5654" s="181">
        <v>1822.8386392038153</v>
      </c>
      <c r="I5654" s="181">
        <v>1908.2493277595593</v>
      </c>
      <c r="J5654" s="182">
        <v>1996.5917387471713</v>
      </c>
      <c r="K5654" s="181">
        <v>2088.0348983668118</v>
      </c>
      <c r="L5654" s="181">
        <v>2182.8101004803107</v>
      </c>
      <c r="M5654" s="181">
        <v>2280.9093893278482</v>
      </c>
      <c r="N5654" s="181">
        <v>2382.3120762509106</v>
      </c>
      <c r="O5654" s="181">
        <v>2487.1636079298592</v>
      </c>
      <c r="P5654" s="181">
        <v>2595.7076389299286</v>
      </c>
      <c r="Q5654" s="181">
        <v>2708.197533597533</v>
      </c>
      <c r="R5654" s="181">
        <v>2824.6695438456873</v>
      </c>
      <c r="S5654" s="181">
        <v>2945.2201215573932</v>
      </c>
      <c r="T5654" s="181">
        <v>3069.8973859662706</v>
      </c>
      <c r="U5654" s="181">
        <v>3198.8033836983655</v>
      </c>
      <c r="V5654" s="181">
        <v>3332.0919857511271</v>
      </c>
      <c r="W5654" s="181">
        <v>3469.8649027705878</v>
      </c>
      <c r="X5654" s="181">
        <v>3612.2069475176313</v>
      </c>
      <c r="Y5654" s="181">
        <v>3759.1129505216049</v>
      </c>
    </row>
    <row r="5655" spans="1:25" x14ac:dyDescent="0.25">
      <c r="A5655" s="178" t="s">
        <v>4708</v>
      </c>
      <c r="B5655" s="178" t="s">
        <v>217</v>
      </c>
      <c r="C5655" s="178" t="s">
        <v>2187</v>
      </c>
      <c r="D5655" s="178" t="s">
        <v>4731</v>
      </c>
      <c r="E5655" s="181">
        <v>2730.118800281175</v>
      </c>
      <c r="F5655" s="181">
        <v>2729.7981722866939</v>
      </c>
      <c r="G5655" s="181">
        <v>2727.5891757488494</v>
      </c>
      <c r="H5655" s="181">
        <v>2723.258823331204</v>
      </c>
      <c r="I5655" s="181">
        <v>2717.549244940235</v>
      </c>
      <c r="J5655" s="182">
        <v>2710.3987326081447</v>
      </c>
      <c r="K5655" s="181">
        <v>2701.9871534123117</v>
      </c>
      <c r="L5655" s="181">
        <v>2692.5457587387773</v>
      </c>
      <c r="M5655" s="181">
        <v>2681.9877017095137</v>
      </c>
      <c r="N5655" s="181">
        <v>2670.2320999333865</v>
      </c>
      <c r="O5655" s="181">
        <v>2657.3962988539247</v>
      </c>
      <c r="P5655" s="181">
        <v>2643.6828737301412</v>
      </c>
      <c r="Q5655" s="181">
        <v>2629.2720922911835</v>
      </c>
      <c r="R5655" s="181">
        <v>2614.1135722412832</v>
      </c>
      <c r="S5655" s="181">
        <v>2598.2215144350962</v>
      </c>
      <c r="T5655" s="181">
        <v>2581.5698829214848</v>
      </c>
      <c r="U5655" s="181">
        <v>2564.183992460662</v>
      </c>
      <c r="V5655" s="181">
        <v>2546.1279892796647</v>
      </c>
      <c r="W5655" s="181">
        <v>2527.4200489932441</v>
      </c>
      <c r="X5655" s="181">
        <v>2508.066773985408</v>
      </c>
      <c r="Y5655" s="181">
        <v>2488.0176536925314</v>
      </c>
    </row>
    <row r="5656" spans="1:25" x14ac:dyDescent="0.25">
      <c r="A5656" s="178" t="s">
        <v>4708</v>
      </c>
      <c r="B5656" s="178" t="s">
        <v>217</v>
      </c>
      <c r="C5656" s="178" t="s">
        <v>4732</v>
      </c>
      <c r="D5656" s="178" t="s">
        <v>4733</v>
      </c>
      <c r="E5656" s="181">
        <v>3559.1439357871523</v>
      </c>
      <c r="F5656" s="181">
        <v>3604.1259197336062</v>
      </c>
      <c r="G5656" s="181">
        <v>3647.1513537097439</v>
      </c>
      <c r="H5656" s="181">
        <v>3687.8152740752948</v>
      </c>
      <c r="I5656" s="181">
        <v>3727.0315839988216</v>
      </c>
      <c r="J5656" s="182">
        <v>3764.6468884759965</v>
      </c>
      <c r="K5656" s="181">
        <v>3800.8414392361456</v>
      </c>
      <c r="L5656" s="181">
        <v>3835.8796811503621</v>
      </c>
      <c r="M5656" s="181">
        <v>3869.5822012153067</v>
      </c>
      <c r="N5656" s="181">
        <v>3901.7704764665418</v>
      </c>
      <c r="O5656" s="181">
        <v>3932.5517164076077</v>
      </c>
      <c r="P5656" s="181">
        <v>3962.1679948667738</v>
      </c>
      <c r="Q5656" s="181">
        <v>3990.8414178833414</v>
      </c>
      <c r="R5656" s="181">
        <v>4018.4521568659961</v>
      </c>
      <c r="S5656" s="181">
        <v>4044.9758755905887</v>
      </c>
      <c r="T5656" s="181">
        <v>4070.3247260653288</v>
      </c>
      <c r="U5656" s="181">
        <v>4094.4895593680299</v>
      </c>
      <c r="V5656" s="181">
        <v>4117.524817944598</v>
      </c>
      <c r="W5656" s="181">
        <v>4139.4136912253625</v>
      </c>
      <c r="X5656" s="181">
        <v>4160.1205102434014</v>
      </c>
      <c r="Y5656" s="181">
        <v>4179.5130466013106</v>
      </c>
    </row>
    <row r="5657" spans="1:25" x14ac:dyDescent="0.25">
      <c r="A5657" s="178" t="s">
        <v>4708</v>
      </c>
      <c r="B5657" s="178" t="s">
        <v>217</v>
      </c>
      <c r="C5657" s="178" t="s">
        <v>1400</v>
      </c>
      <c r="D5657" s="178" t="s">
        <v>4215</v>
      </c>
      <c r="E5657" s="181">
        <v>2250.2110820876528</v>
      </c>
      <c r="F5657" s="181">
        <v>2301.9953958732308</v>
      </c>
      <c r="G5657" s="181">
        <v>2353.3421250521728</v>
      </c>
      <c r="H5657" s="181">
        <v>2403.9599517449078</v>
      </c>
      <c r="I5657" s="181">
        <v>2454.4146251390939</v>
      </c>
      <c r="J5657" s="182">
        <v>2504.5856699263613</v>
      </c>
      <c r="K5657" s="181">
        <v>2554.5722145005443</v>
      </c>
      <c r="L5657" s="181">
        <v>2604.5349853215803</v>
      </c>
      <c r="M5657" s="181">
        <v>2654.3371365091893</v>
      </c>
      <c r="N5657" s="181">
        <v>2703.8370333113298</v>
      </c>
      <c r="O5657" s="181">
        <v>2753.0875592301804</v>
      </c>
      <c r="P5657" s="181">
        <v>2802.2395235194576</v>
      </c>
      <c r="Q5657" s="181">
        <v>2851.4359895498242</v>
      </c>
      <c r="R5657" s="181">
        <v>2900.5793140976816</v>
      </c>
      <c r="S5657" s="181">
        <v>2949.6376395254579</v>
      </c>
      <c r="T5657" s="181">
        <v>2998.5312289410645</v>
      </c>
      <c r="U5657" s="181">
        <v>3047.2358813736437</v>
      </c>
      <c r="V5657" s="181">
        <v>3095.7744982720023</v>
      </c>
      <c r="W5657" s="181">
        <v>3144.1170957443733</v>
      </c>
      <c r="X5657" s="181">
        <v>3192.2182714066998</v>
      </c>
      <c r="Y5657" s="181">
        <v>3239.9562081005165</v>
      </c>
    </row>
    <row r="5658" spans="1:25" x14ac:dyDescent="0.25">
      <c r="A5658" s="178" t="s">
        <v>4708</v>
      </c>
      <c r="B5658" s="178" t="s">
        <v>217</v>
      </c>
      <c r="C5658" s="178" t="s">
        <v>4734</v>
      </c>
      <c r="D5658" s="178" t="s">
        <v>4735</v>
      </c>
      <c r="E5658" s="181">
        <v>3115.2807887025851</v>
      </c>
      <c r="F5658" s="181">
        <v>3142.7898410508665</v>
      </c>
      <c r="G5658" s="181">
        <v>3168.348248995921</v>
      </c>
      <c r="H5658" s="181">
        <v>3191.6262097303838</v>
      </c>
      <c r="I5658" s="181">
        <v>3213.436163689255</v>
      </c>
      <c r="J5658" s="182">
        <v>3233.6617569216055</v>
      </c>
      <c r="K5658" s="181">
        <v>3252.4740144273601</v>
      </c>
      <c r="L5658" s="181">
        <v>3270.11329299727</v>
      </c>
      <c r="M5658" s="181">
        <v>3286.4394800399587</v>
      </c>
      <c r="N5658" s="181">
        <v>3301.3154185070603</v>
      </c>
      <c r="O5658" s="181">
        <v>3314.8469726015396</v>
      </c>
      <c r="P5658" s="181">
        <v>3327.2517860654061</v>
      </c>
      <c r="Q5658" s="181">
        <v>3338.7276340571716</v>
      </c>
      <c r="R5658" s="181">
        <v>3349.1844229513667</v>
      </c>
      <c r="S5658" s="181">
        <v>3358.6127787949731</v>
      </c>
      <c r="T5658" s="181">
        <v>3366.9510154028635</v>
      </c>
      <c r="U5658" s="181">
        <v>3374.2033134975131</v>
      </c>
      <c r="V5658" s="181">
        <v>3380.4260882944372</v>
      </c>
      <c r="W5658" s="181">
        <v>3385.6167184251003</v>
      </c>
      <c r="X5658" s="181">
        <v>3389.7573408556996</v>
      </c>
      <c r="Y5658" s="181">
        <v>3392.7520639649429</v>
      </c>
    </row>
    <row r="5659" spans="1:25" x14ac:dyDescent="0.25">
      <c r="A5659" s="178" t="s">
        <v>4708</v>
      </c>
      <c r="B5659" s="178" t="s">
        <v>217</v>
      </c>
      <c r="C5659" s="178" t="s">
        <v>240</v>
      </c>
      <c r="D5659" s="178" t="s">
        <v>241</v>
      </c>
      <c r="E5659" s="181">
        <v>73561.820408934116</v>
      </c>
      <c r="F5659" s="181">
        <v>73880.467765723559</v>
      </c>
      <c r="G5659" s="181">
        <v>74159.573083792027</v>
      </c>
      <c r="H5659" s="181">
        <v>74392.147500900159</v>
      </c>
      <c r="I5659" s="181">
        <v>74597.801074351926</v>
      </c>
      <c r="J5659" s="182">
        <v>74774.324564002964</v>
      </c>
      <c r="K5659" s="181">
        <v>74926.140445698111</v>
      </c>
      <c r="L5659" s="181">
        <v>75059.174765727279</v>
      </c>
      <c r="M5659" s="181">
        <v>75170.547846999951</v>
      </c>
      <c r="N5659" s="181">
        <v>75257.469823203501</v>
      </c>
      <c r="O5659" s="181">
        <v>75322.690428335743</v>
      </c>
      <c r="P5659" s="181">
        <v>75371.43695338651</v>
      </c>
      <c r="Q5659" s="181">
        <v>75408.407631111288</v>
      </c>
      <c r="R5659" s="181">
        <v>75431.749552717272</v>
      </c>
      <c r="S5659" s="181">
        <v>75441.431578438773</v>
      </c>
      <c r="T5659" s="181">
        <v>75436.238196176419</v>
      </c>
      <c r="U5659" s="181">
        <v>75416.425129923431</v>
      </c>
      <c r="V5659" s="181">
        <v>75383.396989542685</v>
      </c>
      <c r="W5659" s="181">
        <v>75337.219220474886</v>
      </c>
      <c r="X5659" s="181">
        <v>75277.605919293186</v>
      </c>
      <c r="Y5659" s="181">
        <v>75202.531486373075</v>
      </c>
    </row>
    <row r="5660" spans="1:25" x14ac:dyDescent="0.25">
      <c r="A5660" s="178" t="s">
        <v>4708</v>
      </c>
      <c r="B5660" s="178" t="s">
        <v>242</v>
      </c>
      <c r="C5660" s="178" t="s">
        <v>218</v>
      </c>
      <c r="D5660" s="178" t="s">
        <v>4736</v>
      </c>
      <c r="E5660" s="181">
        <v>5226.5762914696861</v>
      </c>
      <c r="F5660" s="181">
        <v>5391.6771055423296</v>
      </c>
      <c r="G5660" s="181">
        <v>5555.6728611783237</v>
      </c>
      <c r="H5660" s="181">
        <v>5718.2220352329196</v>
      </c>
      <c r="I5660" s="181">
        <v>5880.8629348493905</v>
      </c>
      <c r="J5660" s="182">
        <v>6043.5784141036665</v>
      </c>
      <c r="K5660" s="181">
        <v>6206.7468140872552</v>
      </c>
      <c r="L5660" s="181">
        <v>6370.8334926521975</v>
      </c>
      <c r="M5660" s="181">
        <v>6535.5434525969058</v>
      </c>
      <c r="N5660" s="181">
        <v>6700.5360649207751</v>
      </c>
      <c r="O5660" s="181">
        <v>6865.9173112654953</v>
      </c>
      <c r="P5660" s="181">
        <v>7031.9695472347312</v>
      </c>
      <c r="Q5660" s="181">
        <v>7198.9239759980674</v>
      </c>
      <c r="R5660" s="181">
        <v>7366.4134167750008</v>
      </c>
      <c r="S5660" s="181">
        <v>7534.2254808370853</v>
      </c>
      <c r="T5660" s="181">
        <v>7702.1480066464937</v>
      </c>
      <c r="U5660" s="181">
        <v>7869.8894646454764</v>
      </c>
      <c r="V5660" s="181">
        <v>8037.1380133518851</v>
      </c>
      <c r="W5660" s="181">
        <v>8203.6646683549006</v>
      </c>
      <c r="X5660" s="181">
        <v>8369.2010234256177</v>
      </c>
      <c r="Y5660" s="181">
        <v>8533.3747980931767</v>
      </c>
    </row>
    <row r="5661" spans="1:25" x14ac:dyDescent="0.25">
      <c r="A5661" s="178" t="s">
        <v>4708</v>
      </c>
      <c r="B5661" s="178" t="s">
        <v>242</v>
      </c>
      <c r="C5661" s="178" t="s">
        <v>276</v>
      </c>
      <c r="D5661" s="178" t="s">
        <v>4737</v>
      </c>
      <c r="E5661" s="181">
        <v>2760.2406446888667</v>
      </c>
      <c r="F5661" s="181">
        <v>2836.4257592346453</v>
      </c>
      <c r="G5661" s="181">
        <v>2911.4015113508208</v>
      </c>
      <c r="H5661" s="181">
        <v>2985.0000708929265</v>
      </c>
      <c r="I5661" s="181">
        <v>3058.0338000348297</v>
      </c>
      <c r="J5661" s="182">
        <v>3130.4969001245354</v>
      </c>
      <c r="K5661" s="181">
        <v>3202.5877604969246</v>
      </c>
      <c r="L5661" s="181">
        <v>3274.5464622192062</v>
      </c>
      <c r="M5661" s="181">
        <v>3346.2200856501063</v>
      </c>
      <c r="N5661" s="181">
        <v>3417.4347968921747</v>
      </c>
      <c r="O5661" s="181">
        <v>3488.2463598744357</v>
      </c>
      <c r="P5661" s="181">
        <v>3558.7989609475048</v>
      </c>
      <c r="Q5661" s="181">
        <v>3629.2087882943993</v>
      </c>
      <c r="R5661" s="181">
        <v>3699.2897411731069</v>
      </c>
      <c r="S5661" s="181">
        <v>3768.9360256884297</v>
      </c>
      <c r="T5661" s="181">
        <v>3838.0436094506722</v>
      </c>
      <c r="U5661" s="181">
        <v>3906.470693824202</v>
      </c>
      <c r="V5661" s="181">
        <v>3974.0676606652733</v>
      </c>
      <c r="W5661" s="181">
        <v>4040.7280609343766</v>
      </c>
      <c r="X5661" s="181">
        <v>4106.3278071375189</v>
      </c>
      <c r="Y5661" s="181">
        <v>4170.6940293828593</v>
      </c>
    </row>
    <row r="5662" spans="1:25" x14ac:dyDescent="0.25">
      <c r="A5662" s="178" t="s">
        <v>4708</v>
      </c>
      <c r="B5662" s="178" t="s">
        <v>242</v>
      </c>
      <c r="C5662" s="178" t="s">
        <v>953</v>
      </c>
      <c r="D5662" s="178" t="s">
        <v>4738</v>
      </c>
      <c r="E5662" s="181">
        <v>3409.709031674482</v>
      </c>
      <c r="F5662" s="181">
        <v>3476.6692046713611</v>
      </c>
      <c r="G5662" s="181">
        <v>3540.9160440044107</v>
      </c>
      <c r="H5662" s="181">
        <v>3602.2964400750025</v>
      </c>
      <c r="I5662" s="181">
        <v>3661.8365990318298</v>
      </c>
      <c r="J5662" s="182">
        <v>3719.559706213443</v>
      </c>
      <c r="K5662" s="181">
        <v>3775.7294941900768</v>
      </c>
      <c r="L5662" s="181">
        <v>3830.6508238776705</v>
      </c>
      <c r="M5662" s="181">
        <v>3884.1633657156208</v>
      </c>
      <c r="N5662" s="181">
        <v>3936.088003162778</v>
      </c>
      <c r="O5662" s="181">
        <v>3986.5139572504695</v>
      </c>
      <c r="P5662" s="181">
        <v>4035.6284120096334</v>
      </c>
      <c r="Q5662" s="181">
        <v>4083.5816753556114</v>
      </c>
      <c r="R5662" s="181">
        <v>4130.1822612830592</v>
      </c>
      <c r="S5662" s="181">
        <v>4175.3338977927679</v>
      </c>
      <c r="T5662" s="181">
        <v>4218.9456167657354</v>
      </c>
      <c r="U5662" s="181">
        <v>4260.8884976506934</v>
      </c>
      <c r="V5662" s="181">
        <v>4301.0296088997857</v>
      </c>
      <c r="W5662" s="181">
        <v>4339.2870030494278</v>
      </c>
      <c r="X5662" s="181">
        <v>4375.563033579002</v>
      </c>
      <c r="Y5662" s="181">
        <v>4409.712091110965</v>
      </c>
    </row>
    <row r="5663" spans="1:25" x14ac:dyDescent="0.25">
      <c r="A5663" s="178" t="s">
        <v>4708</v>
      </c>
      <c r="B5663" s="178" t="s">
        <v>242</v>
      </c>
      <c r="C5663" s="178" t="s">
        <v>1465</v>
      </c>
      <c r="D5663" s="178" t="s">
        <v>4739</v>
      </c>
      <c r="E5663" s="181">
        <v>2766.4064838058189</v>
      </c>
      <c r="F5663" s="181">
        <v>2833.7737360713545</v>
      </c>
      <c r="G5663" s="181">
        <v>2899.4829281528741</v>
      </c>
      <c r="H5663" s="181">
        <v>2963.3810646857341</v>
      </c>
      <c r="I5663" s="181">
        <v>3026.2871924516244</v>
      </c>
      <c r="J5663" s="182">
        <v>3088.2029926092364</v>
      </c>
      <c r="K5663" s="181">
        <v>3149.330968671236</v>
      </c>
      <c r="L5663" s="181">
        <v>3209.9119830567001</v>
      </c>
      <c r="M5663" s="181">
        <v>3269.7998656930681</v>
      </c>
      <c r="N5663" s="181">
        <v>3328.8299478725098</v>
      </c>
      <c r="O5663" s="181">
        <v>3387.0626149092072</v>
      </c>
      <c r="P5663" s="181">
        <v>3444.6431180766062</v>
      </c>
      <c r="Q5663" s="181">
        <v>3501.6878973203229</v>
      </c>
      <c r="R5663" s="181">
        <v>3558.0212062900732</v>
      </c>
      <c r="S5663" s="181">
        <v>3613.5465416751263</v>
      </c>
      <c r="T5663" s="181">
        <v>3668.1703392922614</v>
      </c>
      <c r="U5663" s="181">
        <v>3721.7642786708625</v>
      </c>
      <c r="V5663" s="181">
        <v>3774.1942826665704</v>
      </c>
      <c r="W5663" s="181">
        <v>3825.3688926163577</v>
      </c>
      <c r="X5663" s="181">
        <v>3875.1812236173905</v>
      </c>
      <c r="Y5663" s="181">
        <v>3923.4799199633439</v>
      </c>
    </row>
    <row r="5664" spans="1:25" x14ac:dyDescent="0.25">
      <c r="A5664" s="178" t="s">
        <v>4708</v>
      </c>
      <c r="B5664" s="178" t="s">
        <v>242</v>
      </c>
      <c r="C5664" s="178" t="s">
        <v>1236</v>
      </c>
      <c r="D5664" s="178" t="s">
        <v>4740</v>
      </c>
      <c r="E5664" s="181">
        <v>2684.1952955797919</v>
      </c>
      <c r="F5664" s="181">
        <v>2782.9415096689472</v>
      </c>
      <c r="G5664" s="181">
        <v>2882.041662092623</v>
      </c>
      <c r="H5664" s="181">
        <v>2981.3158626400104</v>
      </c>
      <c r="I5664" s="181">
        <v>3081.5656183144197</v>
      </c>
      <c r="J5664" s="182">
        <v>3182.7894535951846</v>
      </c>
      <c r="K5664" s="181">
        <v>3285.1950924899011</v>
      </c>
      <c r="L5664" s="181">
        <v>3389.0406373510336</v>
      </c>
      <c r="M5664" s="181">
        <v>3494.1827451664722</v>
      </c>
      <c r="N5664" s="181">
        <v>3600.4504943184888</v>
      </c>
      <c r="O5664" s="181">
        <v>3707.9105610434981</v>
      </c>
      <c r="P5664" s="181">
        <v>3816.7265759951379</v>
      </c>
      <c r="Q5664" s="181">
        <v>3927.0374352951794</v>
      </c>
      <c r="R5664" s="181">
        <v>4038.6566156421218</v>
      </c>
      <c r="S5664" s="181">
        <v>4151.4789517546451</v>
      </c>
      <c r="T5664" s="181">
        <v>4265.397138619378</v>
      </c>
      <c r="U5664" s="181">
        <v>4380.2574041654116</v>
      </c>
      <c r="V5664" s="181">
        <v>4495.8914020898819</v>
      </c>
      <c r="W5664" s="181">
        <v>4612.1738872298974</v>
      </c>
      <c r="X5664" s="181">
        <v>4728.9547525709395</v>
      </c>
      <c r="Y5664" s="181">
        <v>4846.0218332517934</v>
      </c>
    </row>
    <row r="5665" spans="1:25" x14ac:dyDescent="0.25">
      <c r="A5665" s="178" t="s">
        <v>4708</v>
      </c>
      <c r="B5665" s="178" t="s">
        <v>242</v>
      </c>
      <c r="C5665" s="178" t="s">
        <v>604</v>
      </c>
      <c r="D5665" s="178" t="s">
        <v>3709</v>
      </c>
      <c r="E5665" s="181">
        <v>6929.3755276012771</v>
      </c>
      <c r="F5665" s="181">
        <v>6840.7609787684896</v>
      </c>
      <c r="G5665" s="181">
        <v>6745.6055535745345</v>
      </c>
      <c r="H5665" s="181">
        <v>6644.2968757158706</v>
      </c>
      <c r="I5665" s="181">
        <v>6539.3232910647002</v>
      </c>
      <c r="J5665" s="182">
        <v>6431.1649581021929</v>
      </c>
      <c r="K5665" s="181">
        <v>6320.6720111616169</v>
      </c>
      <c r="L5665" s="181">
        <v>6208.6791361854976</v>
      </c>
      <c r="M5665" s="181">
        <v>6095.2062357408422</v>
      </c>
      <c r="N5665" s="181">
        <v>5980.2588756334935</v>
      </c>
      <c r="O5665" s="181">
        <v>5864.2535684168051</v>
      </c>
      <c r="P5665" s="181">
        <v>5747.7105614436086</v>
      </c>
      <c r="Q5665" s="181">
        <v>5631.0480461000789</v>
      </c>
      <c r="R5665" s="181">
        <v>5514.1867596273378</v>
      </c>
      <c r="S5665" s="181">
        <v>5397.1903196502271</v>
      </c>
      <c r="T5665" s="181">
        <v>5280.1312251437694</v>
      </c>
      <c r="U5665" s="181">
        <v>5163.0368595468572</v>
      </c>
      <c r="V5665" s="181">
        <v>5045.936209113489</v>
      </c>
      <c r="W5665" s="181">
        <v>4928.9222382109665</v>
      </c>
      <c r="X5665" s="181">
        <v>4812.0685220732294</v>
      </c>
      <c r="Y5665" s="181">
        <v>4695.397464734443</v>
      </c>
    </row>
    <row r="5666" spans="1:25" x14ac:dyDescent="0.25">
      <c r="A5666" s="178" t="s">
        <v>4708</v>
      </c>
      <c r="B5666" s="178" t="s">
        <v>242</v>
      </c>
      <c r="C5666" s="178" t="s">
        <v>240</v>
      </c>
      <c r="D5666" s="178" t="s">
        <v>241</v>
      </c>
      <c r="E5666" s="181">
        <v>22460.096623350662</v>
      </c>
      <c r="F5666" s="181">
        <v>22484.202054541114</v>
      </c>
      <c r="G5666" s="181">
        <v>22486.506049159612</v>
      </c>
      <c r="H5666" s="181">
        <v>22467.352998111466</v>
      </c>
      <c r="I5666" s="181">
        <v>22434.317725182991</v>
      </c>
      <c r="J5666" s="182">
        <v>22388.434239949125</v>
      </c>
      <c r="K5666" s="181">
        <v>22332.107627415215</v>
      </c>
      <c r="L5666" s="181">
        <v>22267.834967023122</v>
      </c>
      <c r="M5666" s="181">
        <v>22195.300763825548</v>
      </c>
      <c r="N5666" s="181">
        <v>22114.118017618192</v>
      </c>
      <c r="O5666" s="181">
        <v>22025.420121592771</v>
      </c>
      <c r="P5666" s="181">
        <v>21930.80975211013</v>
      </c>
      <c r="Q5666" s="181">
        <v>21831.598327737542</v>
      </c>
      <c r="R5666" s="181">
        <v>21727.22354779526</v>
      </c>
      <c r="S5666" s="181">
        <v>21617.658698265172</v>
      </c>
      <c r="T5666" s="181">
        <v>21502.912183538301</v>
      </c>
      <c r="U5666" s="181">
        <v>21382.806987344495</v>
      </c>
      <c r="V5666" s="181">
        <v>21257.161650168073</v>
      </c>
      <c r="W5666" s="181">
        <v>21126.057482063436</v>
      </c>
      <c r="X5666" s="181">
        <v>20989.49841808165</v>
      </c>
      <c r="Y5666" s="181">
        <v>20847.263100936023</v>
      </c>
    </row>
    <row r="5667" spans="1:25" x14ac:dyDescent="0.25">
      <c r="A5667" s="178" t="s">
        <v>4708</v>
      </c>
      <c r="B5667" s="178" t="s">
        <v>250</v>
      </c>
      <c r="C5667" s="178" t="s">
        <v>218</v>
      </c>
      <c r="D5667" s="178" t="s">
        <v>4741</v>
      </c>
      <c r="E5667" s="181">
        <v>3840.4773984139892</v>
      </c>
      <c r="F5667" s="181">
        <v>3875.5349093459909</v>
      </c>
      <c r="G5667" s="181">
        <v>3932.1210089166543</v>
      </c>
      <c r="H5667" s="181">
        <v>4004.7166851274533</v>
      </c>
      <c r="I5667" s="181">
        <v>4090.7062168632847</v>
      </c>
      <c r="J5667" s="182">
        <v>4187.2442008717753</v>
      </c>
      <c r="K5667" s="181">
        <v>4292.4955126330433</v>
      </c>
      <c r="L5667" s="181">
        <v>4405.2843677664468</v>
      </c>
      <c r="M5667" s="181">
        <v>4524.2637628612938</v>
      </c>
      <c r="N5667" s="181">
        <v>4648.3389683157948</v>
      </c>
      <c r="O5667" s="181">
        <v>4776.9590384418734</v>
      </c>
      <c r="P5667" s="181">
        <v>4909.8902392235259</v>
      </c>
      <c r="Q5667" s="181">
        <v>5047.0025241847525</v>
      </c>
      <c r="R5667" s="181">
        <v>5187.8264733633187</v>
      </c>
      <c r="S5667" s="181">
        <v>5332.1129529707523</v>
      </c>
      <c r="T5667" s="181">
        <v>5479.7384979422013</v>
      </c>
      <c r="U5667" s="181">
        <v>5630.3430169958665</v>
      </c>
      <c r="V5667" s="181">
        <v>5783.536567081831</v>
      </c>
      <c r="W5667" s="181">
        <v>5939.2401792862283</v>
      </c>
      <c r="X5667" s="181">
        <v>6097.3956468084234</v>
      </c>
      <c r="Y5667" s="181">
        <v>6257.924671927396</v>
      </c>
    </row>
    <row r="5668" spans="1:25" x14ac:dyDescent="0.25">
      <c r="A5668" s="178" t="s">
        <v>4708</v>
      </c>
      <c r="B5668" s="178" t="s">
        <v>250</v>
      </c>
      <c r="C5668" s="178" t="s">
        <v>240</v>
      </c>
      <c r="D5668" s="178" t="s">
        <v>241</v>
      </c>
      <c r="E5668" s="181">
        <v>27088.510917027957</v>
      </c>
      <c r="F5668" s="181">
        <v>26656.474028763289</v>
      </c>
      <c r="G5668" s="181">
        <v>26373.578147486322</v>
      </c>
      <c r="H5668" s="181">
        <v>26192.991923427398</v>
      </c>
      <c r="I5668" s="181">
        <v>26090.519926320649</v>
      </c>
      <c r="J5668" s="182">
        <v>26042.571415859627</v>
      </c>
      <c r="K5668" s="181">
        <v>26033.739504515277</v>
      </c>
      <c r="L5668" s="181">
        <v>26053.842549394703</v>
      </c>
      <c r="M5668" s="181">
        <v>26092.571579566797</v>
      </c>
      <c r="N5668" s="181">
        <v>26141.944530472872</v>
      </c>
      <c r="O5668" s="181">
        <v>26197.674803356218</v>
      </c>
      <c r="P5668" s="181">
        <v>26257.546558437833</v>
      </c>
      <c r="Q5668" s="181">
        <v>26320.068407892941</v>
      </c>
      <c r="R5668" s="181">
        <v>26382.142627295994</v>
      </c>
      <c r="S5668" s="181">
        <v>26442.048331552975</v>
      </c>
      <c r="T5668" s="181">
        <v>26498.831209534783</v>
      </c>
      <c r="U5668" s="181">
        <v>26550.510160590278</v>
      </c>
      <c r="V5668" s="181">
        <v>26595.161571795139</v>
      </c>
      <c r="W5668" s="181">
        <v>26632.452839280821</v>
      </c>
      <c r="X5668" s="181">
        <v>26662.187968725695</v>
      </c>
      <c r="Y5668" s="181">
        <v>26684.119184508683</v>
      </c>
    </row>
    <row r="5669" spans="1:25" x14ac:dyDescent="0.25">
      <c r="A5669" s="178" t="s">
        <v>4708</v>
      </c>
      <c r="B5669" s="178" t="s">
        <v>256</v>
      </c>
      <c r="C5669" s="178" t="s">
        <v>218</v>
      </c>
      <c r="D5669" s="178" t="s">
        <v>4742</v>
      </c>
      <c r="E5669" s="181">
        <v>8574.8709878026948</v>
      </c>
      <c r="F5669" s="181">
        <v>8479.0558390605365</v>
      </c>
      <c r="G5669" s="181">
        <v>8382.4618027425277</v>
      </c>
      <c r="H5669" s="181">
        <v>8283.6563181742495</v>
      </c>
      <c r="I5669" s="181">
        <v>8184.3548732145355</v>
      </c>
      <c r="J5669" s="182">
        <v>8083.9836656344596</v>
      </c>
      <c r="K5669" s="181">
        <v>7982.6897672997347</v>
      </c>
      <c r="L5669" s="181">
        <v>7880.9049992792925</v>
      </c>
      <c r="M5669" s="181">
        <v>7778.18932629956</v>
      </c>
      <c r="N5669" s="181">
        <v>7674.2362527418418</v>
      </c>
      <c r="O5669" s="181">
        <v>7569.3578506252788</v>
      </c>
      <c r="P5669" s="181">
        <v>7464.0926499238203</v>
      </c>
      <c r="Q5669" s="181">
        <v>7358.9210021711779</v>
      </c>
      <c r="R5669" s="181">
        <v>7253.698501221108</v>
      </c>
      <c r="S5669" s="181">
        <v>7148.5197455501111</v>
      </c>
      <c r="T5669" s="181">
        <v>7043.3470681700655</v>
      </c>
      <c r="U5669" s="181">
        <v>6937.8348291897273</v>
      </c>
      <c r="V5669" s="181">
        <v>6831.7955645159673</v>
      </c>
      <c r="W5669" s="181">
        <v>6725.3529455877842</v>
      </c>
      <c r="X5669" s="181">
        <v>6618.6090753133831</v>
      </c>
      <c r="Y5669" s="181">
        <v>6511.4848495518299</v>
      </c>
    </row>
    <row r="5670" spans="1:25" x14ac:dyDescent="0.25">
      <c r="A5670" s="178" t="s">
        <v>4708</v>
      </c>
      <c r="B5670" s="178" t="s">
        <v>256</v>
      </c>
      <c r="C5670" s="178" t="s">
        <v>240</v>
      </c>
      <c r="D5670" s="178" t="s">
        <v>241</v>
      </c>
      <c r="E5670" s="181">
        <v>20762.760983314285</v>
      </c>
      <c r="F5670" s="181">
        <v>21063.382910072272</v>
      </c>
      <c r="G5670" s="181">
        <v>21364.972156313721</v>
      </c>
      <c r="H5670" s="181">
        <v>21663.543449283967</v>
      </c>
      <c r="I5670" s="181">
        <v>21963.151659326963</v>
      </c>
      <c r="J5670" s="182">
        <v>22261.995861315929</v>
      </c>
      <c r="K5670" s="181">
        <v>22560.131730230452</v>
      </c>
      <c r="L5670" s="181">
        <v>22858.462020311566</v>
      </c>
      <c r="M5670" s="181">
        <v>23155.404315012736</v>
      </c>
      <c r="N5670" s="181">
        <v>23449.628622101824</v>
      </c>
      <c r="O5670" s="181">
        <v>23741.622004268884</v>
      </c>
      <c r="P5670" s="181">
        <v>24032.675259875734</v>
      </c>
      <c r="Q5670" s="181">
        <v>24324.045072958703</v>
      </c>
      <c r="R5670" s="181">
        <v>24615.017714451948</v>
      </c>
      <c r="S5670" s="181">
        <v>24905.646669722646</v>
      </c>
      <c r="T5670" s="181">
        <v>25195.531551498738</v>
      </c>
      <c r="U5670" s="181">
        <v>25483.111139930919</v>
      </c>
      <c r="V5670" s="181">
        <v>25767.268000030508</v>
      </c>
      <c r="W5670" s="181">
        <v>26047.990625120525</v>
      </c>
      <c r="X5670" s="181">
        <v>26325.205954979494</v>
      </c>
      <c r="Y5670" s="181">
        <v>26598.118175587002</v>
      </c>
    </row>
    <row r="5671" spans="1:25" x14ac:dyDescent="0.25">
      <c r="A5671" s="178" t="s">
        <v>4708</v>
      </c>
      <c r="B5671" s="178" t="s">
        <v>260</v>
      </c>
      <c r="C5671" s="178" t="s">
        <v>218</v>
      </c>
      <c r="D5671" s="178" t="s">
        <v>4743</v>
      </c>
      <c r="E5671" s="181">
        <v>6776.5145842324082</v>
      </c>
      <c r="F5671" s="181">
        <v>6713.8536038356197</v>
      </c>
      <c r="G5671" s="181">
        <v>6687.0718293384625</v>
      </c>
      <c r="H5671" s="181">
        <v>6685.816271984746</v>
      </c>
      <c r="I5671" s="181">
        <v>6705.0391112330071</v>
      </c>
      <c r="J5671" s="182">
        <v>6739.5970524539043</v>
      </c>
      <c r="K5671" s="181">
        <v>6786.0933935771582</v>
      </c>
      <c r="L5671" s="181">
        <v>6842.288007520483</v>
      </c>
      <c r="M5671" s="181">
        <v>6905.7301394048036</v>
      </c>
      <c r="N5671" s="181">
        <v>6974.4799832681874</v>
      </c>
      <c r="O5671" s="181">
        <v>7047.5785837840676</v>
      </c>
      <c r="P5671" s="181">
        <v>7124.5191404259031</v>
      </c>
      <c r="Q5671" s="181">
        <v>7204.9211570061361</v>
      </c>
      <c r="R5671" s="181">
        <v>7287.9147860482517</v>
      </c>
      <c r="S5671" s="181">
        <v>7372.9887998221839</v>
      </c>
      <c r="T5671" s="181">
        <v>7459.9798149233138</v>
      </c>
      <c r="U5671" s="181">
        <v>7547.9546233616666</v>
      </c>
      <c r="V5671" s="181">
        <v>7635.7842740954557</v>
      </c>
      <c r="W5671" s="181">
        <v>7723.2411680228161</v>
      </c>
      <c r="X5671" s="181">
        <v>7810.1243458109884</v>
      </c>
      <c r="Y5671" s="181">
        <v>7896.3031049326364</v>
      </c>
    </row>
    <row r="5672" spans="1:25" x14ac:dyDescent="0.25">
      <c r="A5672" s="178" t="s">
        <v>4708</v>
      </c>
      <c r="B5672" s="178" t="s">
        <v>260</v>
      </c>
      <c r="C5672" s="178" t="s">
        <v>240</v>
      </c>
      <c r="D5672" s="178" t="s">
        <v>241</v>
      </c>
      <c r="E5672" s="181">
        <v>10426.992183736043</v>
      </c>
      <c r="F5672" s="181">
        <v>10267.016180408049</v>
      </c>
      <c r="G5672" s="181">
        <v>10163.143930412532</v>
      </c>
      <c r="H5672" s="181">
        <v>10098.717754001382</v>
      </c>
      <c r="I5672" s="181">
        <v>10065.441303850761</v>
      </c>
      <c r="J5672" s="182">
        <v>10055.071090102178</v>
      </c>
      <c r="K5672" s="181">
        <v>10062.149246749153</v>
      </c>
      <c r="L5672" s="181">
        <v>10083.051413974154</v>
      </c>
      <c r="M5672" s="181">
        <v>10113.929981766756</v>
      </c>
      <c r="N5672" s="181">
        <v>10151.772587137051</v>
      </c>
      <c r="O5672" s="181">
        <v>10195.057605446031</v>
      </c>
      <c r="P5672" s="181">
        <v>10242.94929961653</v>
      </c>
      <c r="Q5672" s="181">
        <v>10294.811685519075</v>
      </c>
      <c r="R5672" s="181">
        <v>10349.3284179695</v>
      </c>
      <c r="S5672" s="181">
        <v>10405.720717285574</v>
      </c>
      <c r="T5672" s="181">
        <v>10463.716206681129</v>
      </c>
      <c r="U5672" s="181">
        <v>10521.9755727263</v>
      </c>
      <c r="V5672" s="181">
        <v>10578.920841253825</v>
      </c>
      <c r="W5672" s="181">
        <v>10634.253829607598</v>
      </c>
      <c r="X5672" s="181">
        <v>10687.720377756703</v>
      </c>
      <c r="Y5672" s="181">
        <v>10739.16842970813</v>
      </c>
    </row>
    <row r="5673" spans="1:25" x14ac:dyDescent="0.25">
      <c r="A5673" s="178" t="s">
        <v>4708</v>
      </c>
      <c r="B5673" s="178" t="s">
        <v>274</v>
      </c>
      <c r="C5673" s="178" t="s">
        <v>218</v>
      </c>
      <c r="D5673" s="178" t="s">
        <v>4744</v>
      </c>
      <c r="E5673" s="181">
        <v>696789.16127371497</v>
      </c>
      <c r="F5673" s="181">
        <v>708874.72224118793</v>
      </c>
      <c r="G5673" s="181">
        <v>720670.96367660514</v>
      </c>
      <c r="H5673" s="181">
        <v>732064.90217141248</v>
      </c>
      <c r="I5673" s="181">
        <v>743221.97632804397</v>
      </c>
      <c r="J5673" s="182">
        <v>754091.60289263458</v>
      </c>
      <c r="K5673" s="181">
        <v>764696.4225078309</v>
      </c>
      <c r="L5673" s="181">
        <v>775081.94779871253</v>
      </c>
      <c r="M5673" s="181">
        <v>785204.74701189296</v>
      </c>
      <c r="N5673" s="181">
        <v>795022.13538495882</v>
      </c>
      <c r="O5673" s="181">
        <v>804552.01449571433</v>
      </c>
      <c r="P5673" s="181">
        <v>813844.7165736499</v>
      </c>
      <c r="Q5673" s="181">
        <v>822949.67617039871</v>
      </c>
      <c r="R5673" s="181">
        <v>831846.99353080057</v>
      </c>
      <c r="S5673" s="181">
        <v>840537.07214151463</v>
      </c>
      <c r="T5673" s="181">
        <v>849015.51192640816</v>
      </c>
      <c r="U5673" s="181">
        <v>857282.15857305564</v>
      </c>
      <c r="V5673" s="181">
        <v>865341.6631546868</v>
      </c>
      <c r="W5673" s="181">
        <v>873196.3978249603</v>
      </c>
      <c r="X5673" s="181">
        <v>880844.36989392294</v>
      </c>
      <c r="Y5673" s="181">
        <v>888267.63825150474</v>
      </c>
    </row>
    <row r="5674" spans="1:25" x14ac:dyDescent="0.25">
      <c r="A5674" s="178" t="s">
        <v>4708</v>
      </c>
      <c r="B5674" s="178" t="s">
        <v>274</v>
      </c>
      <c r="C5674" s="178" t="s">
        <v>4745</v>
      </c>
      <c r="D5674" s="178" t="s">
        <v>4746</v>
      </c>
      <c r="E5674" s="181">
        <v>25647.567448717815</v>
      </c>
      <c r="F5674" s="181">
        <v>25890.190177743749</v>
      </c>
      <c r="G5674" s="181">
        <v>26117.026588351317</v>
      </c>
      <c r="H5674" s="181">
        <v>26324.325296262774</v>
      </c>
      <c r="I5674" s="181">
        <v>26518.390544124934</v>
      </c>
      <c r="J5674" s="182">
        <v>26697.689670787066</v>
      </c>
      <c r="K5674" s="181">
        <v>26863.314129248087</v>
      </c>
      <c r="L5674" s="181">
        <v>27017.12365281544</v>
      </c>
      <c r="M5674" s="181">
        <v>27157.848503333844</v>
      </c>
      <c r="N5674" s="181">
        <v>27284.287795630815</v>
      </c>
      <c r="O5674" s="181">
        <v>27397.345347888444</v>
      </c>
      <c r="P5674" s="181">
        <v>27498.997546982209</v>
      </c>
      <c r="Q5674" s="181">
        <v>27591.133901939553</v>
      </c>
      <c r="R5674" s="181">
        <v>27673.28258254522</v>
      </c>
      <c r="S5674" s="181">
        <v>27745.659726085007</v>
      </c>
      <c r="T5674" s="181">
        <v>27808.320764113829</v>
      </c>
      <c r="U5674" s="181">
        <v>27861.460665217412</v>
      </c>
      <c r="V5674" s="181">
        <v>27905.426584268742</v>
      </c>
      <c r="W5674" s="181">
        <v>27940.485207818856</v>
      </c>
      <c r="X5674" s="181">
        <v>27966.759478302232</v>
      </c>
      <c r="Y5674" s="181">
        <v>27983.869117649287</v>
      </c>
    </row>
    <row r="5675" spans="1:25" x14ac:dyDescent="0.25">
      <c r="A5675" s="178" t="s">
        <v>4708</v>
      </c>
      <c r="B5675" s="178" t="s">
        <v>274</v>
      </c>
      <c r="C5675" s="178" t="s">
        <v>4747</v>
      </c>
      <c r="D5675" s="178" t="s">
        <v>4748</v>
      </c>
      <c r="E5675" s="181">
        <v>4443.0074831762104</v>
      </c>
      <c r="F5675" s="181">
        <v>4387.5228396551602</v>
      </c>
      <c r="G5675" s="181">
        <v>4329.7335055142985</v>
      </c>
      <c r="H5675" s="181">
        <v>4269.2144394135894</v>
      </c>
      <c r="I5675" s="181">
        <v>4207.1807302940506</v>
      </c>
      <c r="J5675" s="182">
        <v>4143.5346267062623</v>
      </c>
      <c r="K5675" s="181">
        <v>4078.5911079743701</v>
      </c>
      <c r="L5675" s="181">
        <v>4012.758039570524</v>
      </c>
      <c r="M5675" s="181">
        <v>3945.9584683445264</v>
      </c>
      <c r="N5675" s="181">
        <v>3878.136187445848</v>
      </c>
      <c r="O5675" s="181">
        <v>3809.5370688575449</v>
      </c>
      <c r="P5675" s="181">
        <v>3740.5362472160832</v>
      </c>
      <c r="Q5675" s="181">
        <v>3671.4687813985829</v>
      </c>
      <c r="R5675" s="181">
        <v>3602.3362990279938</v>
      </c>
      <c r="S5675" s="181">
        <v>3533.2300688915943</v>
      </c>
      <c r="T5675" s="181">
        <v>3464.2155903847197</v>
      </c>
      <c r="U5675" s="181">
        <v>3395.3716186242041</v>
      </c>
      <c r="V5675" s="181">
        <v>3326.7899784771575</v>
      </c>
      <c r="W5675" s="181">
        <v>3258.5466884761922</v>
      </c>
      <c r="X5675" s="181">
        <v>3190.6960684246601</v>
      </c>
      <c r="Y5675" s="181">
        <v>3123.2326515079021</v>
      </c>
    </row>
    <row r="5676" spans="1:25" x14ac:dyDescent="0.25">
      <c r="A5676" s="178" t="s">
        <v>4708</v>
      </c>
      <c r="B5676" s="178" t="s">
        <v>274</v>
      </c>
      <c r="C5676" s="178" t="s">
        <v>844</v>
      </c>
      <c r="D5676" s="178" t="s">
        <v>4749</v>
      </c>
      <c r="E5676" s="181">
        <v>13607.419298091541</v>
      </c>
      <c r="F5676" s="181">
        <v>13303.783477940782</v>
      </c>
      <c r="G5676" s="181">
        <v>12997.924182608895</v>
      </c>
      <c r="H5676" s="181">
        <v>12688.721279881816</v>
      </c>
      <c r="I5676" s="181">
        <v>12379.92780318945</v>
      </c>
      <c r="J5676" s="182">
        <v>12071.325786536199</v>
      </c>
      <c r="K5676" s="181">
        <v>11763.897227990121</v>
      </c>
      <c r="L5676" s="181">
        <v>11458.851266265719</v>
      </c>
      <c r="M5676" s="181">
        <v>11155.978638281771</v>
      </c>
      <c r="N5676" s="181">
        <v>10855.136157656712</v>
      </c>
      <c r="O5676" s="181">
        <v>10557.023256177483</v>
      </c>
      <c r="P5676" s="181">
        <v>10262.66605248594</v>
      </c>
      <c r="Q5676" s="181">
        <v>9972.9404204692</v>
      </c>
      <c r="R5676" s="181">
        <v>9687.7895118202305</v>
      </c>
      <c r="S5676" s="181">
        <v>9407.3957198794433</v>
      </c>
      <c r="T5676" s="181">
        <v>9131.8645725852384</v>
      </c>
      <c r="U5676" s="181">
        <v>8861.3301929115914</v>
      </c>
      <c r="V5676" s="181">
        <v>8595.9532573784763</v>
      </c>
      <c r="W5676" s="181">
        <v>8335.845637788816</v>
      </c>
      <c r="X5676" s="181">
        <v>8081.0577099521579</v>
      </c>
      <c r="Y5676" s="181">
        <v>7831.4857588273389</v>
      </c>
    </row>
    <row r="5677" spans="1:25" x14ac:dyDescent="0.25">
      <c r="A5677" s="178" t="s">
        <v>4708</v>
      </c>
      <c r="B5677" s="178" t="s">
        <v>274</v>
      </c>
      <c r="C5677" s="178" t="s">
        <v>4750</v>
      </c>
      <c r="D5677" s="178" t="s">
        <v>261</v>
      </c>
      <c r="E5677" s="181">
        <v>2402.4616931539963</v>
      </c>
      <c r="F5677" s="181">
        <v>2430.5488693044072</v>
      </c>
      <c r="G5677" s="181">
        <v>2457.2631852049108</v>
      </c>
      <c r="H5677" s="181">
        <v>2482.2414169780327</v>
      </c>
      <c r="I5677" s="181">
        <v>2506.0674578361577</v>
      </c>
      <c r="J5677" s="182">
        <v>2528.5881672665478</v>
      </c>
      <c r="K5677" s="181">
        <v>2549.8981697318372</v>
      </c>
      <c r="L5677" s="181">
        <v>2570.1660527624463</v>
      </c>
      <c r="M5677" s="181">
        <v>2589.2635629879387</v>
      </c>
      <c r="N5677" s="181">
        <v>2607.0679236108781</v>
      </c>
      <c r="O5677" s="181">
        <v>2623.6568605808666</v>
      </c>
      <c r="P5677" s="181">
        <v>2639.2117652824581</v>
      </c>
      <c r="Q5677" s="181">
        <v>2653.9073125731647</v>
      </c>
      <c r="R5677" s="181">
        <v>2667.6921204984128</v>
      </c>
      <c r="S5677" s="181">
        <v>2680.5808449816445</v>
      </c>
      <c r="T5677" s="181">
        <v>2692.5727382654072</v>
      </c>
      <c r="U5677" s="181">
        <v>2703.6806134738194</v>
      </c>
      <c r="V5677" s="181">
        <v>2713.9322246122006</v>
      </c>
      <c r="W5677" s="181">
        <v>2723.347754205538</v>
      </c>
      <c r="X5677" s="181">
        <v>2731.9335470754081</v>
      </c>
      <c r="Y5677" s="181">
        <v>2739.6467632667304</v>
      </c>
    </row>
    <row r="5678" spans="1:25" x14ac:dyDescent="0.25">
      <c r="A5678" s="178" t="s">
        <v>4708</v>
      </c>
      <c r="B5678" s="178" t="s">
        <v>274</v>
      </c>
      <c r="C5678" s="178" t="s">
        <v>3055</v>
      </c>
      <c r="D5678" s="178" t="s">
        <v>4751</v>
      </c>
      <c r="E5678" s="181">
        <v>3266.5230231381374</v>
      </c>
      <c r="F5678" s="181">
        <v>3302.8628409896878</v>
      </c>
      <c r="G5678" s="181">
        <v>3337.296439167776</v>
      </c>
      <c r="H5678" s="181">
        <v>3369.3339515202488</v>
      </c>
      <c r="I5678" s="181">
        <v>3399.7714861388276</v>
      </c>
      <c r="J5678" s="182">
        <v>3428.4040614311384</v>
      </c>
      <c r="K5678" s="181">
        <v>3455.3629034831888</v>
      </c>
      <c r="L5678" s="181">
        <v>3480.8791192016856</v>
      </c>
      <c r="M5678" s="181">
        <v>3504.7815027592383</v>
      </c>
      <c r="N5678" s="181">
        <v>3526.9066430457765</v>
      </c>
      <c r="O5678" s="181">
        <v>3547.3625910570559</v>
      </c>
      <c r="P5678" s="181">
        <v>3566.3972435732449</v>
      </c>
      <c r="Q5678" s="181">
        <v>3584.2488746257527</v>
      </c>
      <c r="R5678" s="181">
        <v>3600.850096188407</v>
      </c>
      <c r="S5678" s="181">
        <v>3616.2227613011823</v>
      </c>
      <c r="T5678" s="181">
        <v>3630.367907806738</v>
      </c>
      <c r="U5678" s="181">
        <v>3643.3048472862383</v>
      </c>
      <c r="V5678" s="181">
        <v>3655.0729724919702</v>
      </c>
      <c r="W5678" s="181">
        <v>3665.7013988472895</v>
      </c>
      <c r="X5678" s="181">
        <v>3675.2005632877849</v>
      </c>
      <c r="Y5678" s="181">
        <v>3683.514751518439</v>
      </c>
    </row>
    <row r="5679" spans="1:25" x14ac:dyDescent="0.25">
      <c r="A5679" s="178" t="s">
        <v>4708</v>
      </c>
      <c r="B5679" s="178" t="s">
        <v>274</v>
      </c>
      <c r="C5679" s="178" t="s">
        <v>3056</v>
      </c>
      <c r="D5679" s="178" t="s">
        <v>4752</v>
      </c>
      <c r="E5679" s="181">
        <v>3290.2383102379408</v>
      </c>
      <c r="F5679" s="181">
        <v>3328.9326029120352</v>
      </c>
      <c r="G5679" s="181">
        <v>3365.751755573684</v>
      </c>
      <c r="H5679" s="181">
        <v>3400.1978346476176</v>
      </c>
      <c r="I5679" s="181">
        <v>3433.0702289977548</v>
      </c>
      <c r="J5679" s="182">
        <v>3464.1588125186063</v>
      </c>
      <c r="K5679" s="181">
        <v>3493.5928621428006</v>
      </c>
      <c r="L5679" s="181">
        <v>3521.6030333792592</v>
      </c>
      <c r="M5679" s="181">
        <v>3548.0132901819611</v>
      </c>
      <c r="N5679" s="181">
        <v>3572.6550532357837</v>
      </c>
      <c r="O5679" s="181">
        <v>3595.6344794059196</v>
      </c>
      <c r="P5679" s="181">
        <v>3617.199834475382</v>
      </c>
      <c r="Q5679" s="181">
        <v>3637.5902462916129</v>
      </c>
      <c r="R5679" s="181">
        <v>3656.7350412512737</v>
      </c>
      <c r="S5679" s="181">
        <v>3674.6540539381704</v>
      </c>
      <c r="T5679" s="181">
        <v>3691.3460069414095</v>
      </c>
      <c r="U5679" s="181">
        <v>3706.8282149148868</v>
      </c>
      <c r="V5679" s="181">
        <v>3721.138483099116</v>
      </c>
      <c r="W5679" s="181">
        <v>3734.3042449798381</v>
      </c>
      <c r="X5679" s="181">
        <v>3746.3339657837441</v>
      </c>
      <c r="Y5679" s="181">
        <v>3757.1686607808197</v>
      </c>
    </row>
    <row r="5680" spans="1:25" x14ac:dyDescent="0.25">
      <c r="A5680" s="178" t="s">
        <v>4708</v>
      </c>
      <c r="B5680" s="178" t="s">
        <v>274</v>
      </c>
      <c r="C5680" s="178" t="s">
        <v>1245</v>
      </c>
      <c r="D5680" s="178" t="s">
        <v>4753</v>
      </c>
      <c r="E5680" s="181">
        <v>5973.159050833091</v>
      </c>
      <c r="F5680" s="181">
        <v>6001.1805917589536</v>
      </c>
      <c r="G5680" s="181">
        <v>6025.1622116167155</v>
      </c>
      <c r="H5680" s="181">
        <v>6044.2973069100326</v>
      </c>
      <c r="I5680" s="181">
        <v>6060.0929953882742</v>
      </c>
      <c r="J5680" s="182">
        <v>6072.2460908046605</v>
      </c>
      <c r="K5680" s="181">
        <v>6081.0535931313998</v>
      </c>
      <c r="L5680" s="181">
        <v>6086.9804625415327</v>
      </c>
      <c r="M5680" s="181">
        <v>6089.7815714346889</v>
      </c>
      <c r="N5680" s="181">
        <v>6089.2321694647508</v>
      </c>
      <c r="O5680" s="181">
        <v>6085.5796690646239</v>
      </c>
      <c r="P5680" s="181">
        <v>6079.3043687191375</v>
      </c>
      <c r="Q5680" s="181">
        <v>6070.8587883140344</v>
      </c>
      <c r="R5680" s="181">
        <v>6060.1701371999006</v>
      </c>
      <c r="S5680" s="181">
        <v>6047.3172366186018</v>
      </c>
      <c r="T5680" s="181">
        <v>6032.3428580682621</v>
      </c>
      <c r="U5680" s="181">
        <v>6015.3193823054226</v>
      </c>
      <c r="V5680" s="181">
        <v>5996.3508108191245</v>
      </c>
      <c r="W5680" s="181">
        <v>5975.5222481293613</v>
      </c>
      <c r="X5680" s="181">
        <v>5952.8868584829424</v>
      </c>
      <c r="Y5680" s="181">
        <v>5928.390448187969</v>
      </c>
    </row>
    <row r="5681" spans="1:25" x14ac:dyDescent="0.25">
      <c r="A5681" s="178" t="s">
        <v>4708</v>
      </c>
      <c r="B5681" s="178" t="s">
        <v>274</v>
      </c>
      <c r="C5681" s="178" t="s">
        <v>4754</v>
      </c>
      <c r="D5681" s="178" t="s">
        <v>4755</v>
      </c>
      <c r="E5681" s="181">
        <v>5718.4774893699841</v>
      </c>
      <c r="F5681" s="181">
        <v>5778.7927730353631</v>
      </c>
      <c r="G5681" s="181">
        <v>5835.7040183035069</v>
      </c>
      <c r="H5681" s="181">
        <v>5888.3608910528101</v>
      </c>
      <c r="I5681" s="181">
        <v>5938.161134492203</v>
      </c>
      <c r="J5681" s="182">
        <v>5984.7517669242188</v>
      </c>
      <c r="K5681" s="181">
        <v>6028.3671802396784</v>
      </c>
      <c r="L5681" s="181">
        <v>6069.4153937325264</v>
      </c>
      <c r="M5681" s="181">
        <v>6107.6024106493514</v>
      </c>
      <c r="N5681" s="181">
        <v>6142.6484865666862</v>
      </c>
      <c r="O5681" s="181">
        <v>6174.7470445506342</v>
      </c>
      <c r="P5681" s="181">
        <v>6204.3343566391368</v>
      </c>
      <c r="Q5681" s="181">
        <v>6231.828973143879</v>
      </c>
      <c r="R5681" s="181">
        <v>6257.1173508986485</v>
      </c>
      <c r="S5681" s="181">
        <v>6280.2411938574896</v>
      </c>
      <c r="T5681" s="181">
        <v>6301.2059861946755</v>
      </c>
      <c r="U5681" s="181">
        <v>6320.0489032667765</v>
      </c>
      <c r="V5681" s="181">
        <v>6336.8418546661715</v>
      </c>
      <c r="W5681" s="181">
        <v>6351.6387820958762</v>
      </c>
      <c r="X5681" s="181">
        <v>6364.4611618963845</v>
      </c>
      <c r="Y5681" s="181">
        <v>6375.2159344847205</v>
      </c>
    </row>
    <row r="5682" spans="1:25" x14ac:dyDescent="0.25">
      <c r="A5682" s="178" t="s">
        <v>4708</v>
      </c>
      <c r="B5682" s="178" t="s">
        <v>274</v>
      </c>
      <c r="C5682" s="178" t="s">
        <v>4756</v>
      </c>
      <c r="D5682" s="178" t="s">
        <v>4757</v>
      </c>
      <c r="E5682" s="181">
        <v>7154.7990080667732</v>
      </c>
      <c r="F5682" s="181">
        <v>7182.0329528728034</v>
      </c>
      <c r="G5682" s="181">
        <v>7204.3827785752474</v>
      </c>
      <c r="H5682" s="181">
        <v>7220.897702312478</v>
      </c>
      <c r="I5682" s="181">
        <v>7233.3919958741253</v>
      </c>
      <c r="J5682" s="182">
        <v>7241.5146714562443</v>
      </c>
      <c r="K5682" s="181">
        <v>7245.6311237935661</v>
      </c>
      <c r="L5682" s="181">
        <v>7246.30543054599</v>
      </c>
      <c r="M5682" s="181">
        <v>7243.2551143744304</v>
      </c>
      <c r="N5682" s="181">
        <v>7236.2229246718343</v>
      </c>
      <c r="O5682" s="181">
        <v>7225.5131413930894</v>
      </c>
      <c r="P5682" s="181">
        <v>7211.7052571599688</v>
      </c>
      <c r="Q5682" s="181">
        <v>7195.3438162983657</v>
      </c>
      <c r="R5682" s="181">
        <v>7176.3493954934938</v>
      </c>
      <c r="S5682" s="181">
        <v>7154.8222412241594</v>
      </c>
      <c r="T5682" s="181">
        <v>7130.8196447807677</v>
      </c>
      <c r="U5682" s="181">
        <v>7104.4336776728333</v>
      </c>
      <c r="V5682" s="181">
        <v>7075.7934116160532</v>
      </c>
      <c r="W5682" s="181">
        <v>7045.0051956761745</v>
      </c>
      <c r="X5682" s="181">
        <v>7012.1373911297651</v>
      </c>
      <c r="Y5682" s="181">
        <v>6977.1317787725256</v>
      </c>
    </row>
    <row r="5683" spans="1:25" x14ac:dyDescent="0.25">
      <c r="A5683" s="178" t="s">
        <v>4708</v>
      </c>
      <c r="B5683" s="178" t="s">
        <v>274</v>
      </c>
      <c r="C5683" s="178" t="s">
        <v>4758</v>
      </c>
      <c r="D5683" s="178" t="s">
        <v>4759</v>
      </c>
      <c r="E5683" s="181">
        <v>2435.4568752058972</v>
      </c>
      <c r="F5683" s="181">
        <v>2524.1645427804056</v>
      </c>
      <c r="G5683" s="181">
        <v>2614.2933035173942</v>
      </c>
      <c r="H5683" s="181">
        <v>2705.4280351826765</v>
      </c>
      <c r="I5683" s="181">
        <v>2798.1697518908336</v>
      </c>
      <c r="J5683" s="182">
        <v>2892.3359381627392</v>
      </c>
      <c r="K5683" s="181">
        <v>2988.0151961781539</v>
      </c>
      <c r="L5683" s="181">
        <v>3085.3929279515041</v>
      </c>
      <c r="M5683" s="181">
        <v>3184.3066850042719</v>
      </c>
      <c r="N5683" s="181">
        <v>3284.5835014941963</v>
      </c>
      <c r="O5683" s="181">
        <v>3386.2913976701925</v>
      </c>
      <c r="P5683" s="181">
        <v>3489.6419055699062</v>
      </c>
      <c r="Q5683" s="181">
        <v>3594.8577356321466</v>
      </c>
      <c r="R5683" s="181">
        <v>3701.8685653865255</v>
      </c>
      <c r="S5683" s="181">
        <v>3810.6892163127509</v>
      </c>
      <c r="T5683" s="181">
        <v>3921.3119921266016</v>
      </c>
      <c r="U5683" s="181">
        <v>4033.7471561903267</v>
      </c>
      <c r="V5683" s="181">
        <v>4148.0273866920379</v>
      </c>
      <c r="W5683" s="181">
        <v>4264.1753069176975</v>
      </c>
      <c r="X5683" s="181">
        <v>4382.1921100104837</v>
      </c>
      <c r="Y5683" s="181">
        <v>4501.9968222976067</v>
      </c>
    </row>
    <row r="5684" spans="1:25" x14ac:dyDescent="0.25">
      <c r="A5684" s="178" t="s">
        <v>4708</v>
      </c>
      <c r="B5684" s="178" t="s">
        <v>274</v>
      </c>
      <c r="C5684" s="178" t="s">
        <v>240</v>
      </c>
      <c r="D5684" s="178" t="s">
        <v>241</v>
      </c>
      <c r="E5684" s="181">
        <v>114612.88925503244</v>
      </c>
      <c r="F5684" s="181">
        <v>113828.16859978603</v>
      </c>
      <c r="G5684" s="181">
        <v>112983.02344089892</v>
      </c>
      <c r="H5684" s="181">
        <v>112065.06240066847</v>
      </c>
      <c r="I5684" s="181">
        <v>111104.87394738558</v>
      </c>
      <c r="J5684" s="182">
        <v>110098.87758970786</v>
      </c>
      <c r="K5684" s="181">
        <v>109054.41314871906</v>
      </c>
      <c r="L5684" s="181">
        <v>107981.48077377345</v>
      </c>
      <c r="M5684" s="181">
        <v>106877.18648536253</v>
      </c>
      <c r="N5684" s="181">
        <v>105739.10587040499</v>
      </c>
      <c r="O5684" s="181">
        <v>104573.02039681678</v>
      </c>
      <c r="P5684" s="181">
        <v>103388.4224200043</v>
      </c>
      <c r="Q5684" s="181">
        <v>102193.93731844616</v>
      </c>
      <c r="R5684" s="181">
        <v>100989.07645772053</v>
      </c>
      <c r="S5684" s="181">
        <v>99775.858709745284</v>
      </c>
      <c r="T5684" s="181">
        <v>98555.620262162745</v>
      </c>
      <c r="U5684" s="181">
        <v>97330.109325646044</v>
      </c>
      <c r="V5684" s="181">
        <v>96101.498073140057</v>
      </c>
      <c r="W5684" s="181">
        <v>94871.560367876766</v>
      </c>
      <c r="X5684" s="181">
        <v>93641.484972562597</v>
      </c>
      <c r="Y5684" s="181">
        <v>92410.726481672551</v>
      </c>
    </row>
    <row r="5685" spans="1:25" x14ac:dyDescent="0.25">
      <c r="A5685" s="178" t="s">
        <v>4708</v>
      </c>
      <c r="B5685" s="178" t="s">
        <v>278</v>
      </c>
      <c r="C5685" s="178" t="s">
        <v>218</v>
      </c>
      <c r="D5685" s="178" t="s">
        <v>4760</v>
      </c>
      <c r="E5685" s="181">
        <v>9574.2499713885045</v>
      </c>
      <c r="F5685" s="181">
        <v>9759.3106147216677</v>
      </c>
      <c r="G5685" s="181">
        <v>9956.9449400868543</v>
      </c>
      <c r="H5685" s="181">
        <v>10163.560364480036</v>
      </c>
      <c r="I5685" s="181">
        <v>10379.913754759958</v>
      </c>
      <c r="J5685" s="182">
        <v>10604.328736209318</v>
      </c>
      <c r="K5685" s="181">
        <v>10836.060714844687</v>
      </c>
      <c r="L5685" s="181">
        <v>11075.048624135878</v>
      </c>
      <c r="M5685" s="181">
        <v>11320.012559093786</v>
      </c>
      <c r="N5685" s="181">
        <v>11569.891406369039</v>
      </c>
      <c r="O5685" s="181">
        <v>11824.603463021624</v>
      </c>
      <c r="P5685" s="181">
        <v>12084.48322418528</v>
      </c>
      <c r="Q5685" s="181">
        <v>12349.830195288327</v>
      </c>
      <c r="R5685" s="181">
        <v>12619.87170255857</v>
      </c>
      <c r="S5685" s="181">
        <v>12894.185791628022</v>
      </c>
      <c r="T5685" s="181">
        <v>13172.728981883522</v>
      </c>
      <c r="U5685" s="181">
        <v>13454.547023426907</v>
      </c>
      <c r="V5685" s="181">
        <v>13738.339100741656</v>
      </c>
      <c r="W5685" s="181">
        <v>14023.795202758767</v>
      </c>
      <c r="X5685" s="181">
        <v>14310.559875185176</v>
      </c>
      <c r="Y5685" s="181">
        <v>14598.320854767981</v>
      </c>
    </row>
    <row r="5686" spans="1:25" x14ac:dyDescent="0.25">
      <c r="A5686" s="178" t="s">
        <v>4708</v>
      </c>
      <c r="B5686" s="178" t="s">
        <v>278</v>
      </c>
      <c r="C5686" s="178" t="s">
        <v>240</v>
      </c>
      <c r="D5686" s="178" t="s">
        <v>241</v>
      </c>
      <c r="E5686" s="181">
        <v>24374.933410932346</v>
      </c>
      <c r="F5686" s="181">
        <v>24280.783830921446</v>
      </c>
      <c r="G5686" s="181">
        <v>24208.973778292948</v>
      </c>
      <c r="H5686" s="181">
        <v>24149.308414282321</v>
      </c>
      <c r="I5686" s="181">
        <v>24102.549190884398</v>
      </c>
      <c r="J5686" s="182">
        <v>24063.826499971066</v>
      </c>
      <c r="K5686" s="181">
        <v>24030.736823964973</v>
      </c>
      <c r="L5686" s="181">
        <v>24002.547893598301</v>
      </c>
      <c r="M5686" s="181">
        <v>23975.990888296168</v>
      </c>
      <c r="N5686" s="181">
        <v>23948.527339798242</v>
      </c>
      <c r="O5686" s="181">
        <v>23919.820910380877</v>
      </c>
      <c r="P5686" s="181">
        <v>23890.386610003789</v>
      </c>
      <c r="Q5686" s="181">
        <v>23860.624152157936</v>
      </c>
      <c r="R5686" s="181">
        <v>23828.870032479357</v>
      </c>
      <c r="S5686" s="181">
        <v>23794.255354131656</v>
      </c>
      <c r="T5686" s="181">
        <v>23756.67416640517</v>
      </c>
      <c r="U5686" s="181">
        <v>23714.429123007223</v>
      </c>
      <c r="V5686" s="181">
        <v>23665.384628068929</v>
      </c>
      <c r="W5686" s="181">
        <v>23609.276917152845</v>
      </c>
      <c r="X5686" s="181">
        <v>23545.808201136249</v>
      </c>
      <c r="Y5686" s="181">
        <v>23474.795089584928</v>
      </c>
    </row>
    <row r="5687" spans="1:25" x14ac:dyDescent="0.25">
      <c r="A5687" s="178" t="s">
        <v>4708</v>
      </c>
      <c r="B5687" s="178" t="s">
        <v>286</v>
      </c>
      <c r="C5687" s="178" t="s">
        <v>218</v>
      </c>
      <c r="D5687" s="178" t="s">
        <v>1093</v>
      </c>
      <c r="E5687" s="181">
        <v>16134.52780959136</v>
      </c>
      <c r="F5687" s="181">
        <v>16280.762581683559</v>
      </c>
      <c r="G5687" s="181">
        <v>16520.38664725807</v>
      </c>
      <c r="H5687" s="181">
        <v>16826.506479004362</v>
      </c>
      <c r="I5687" s="181">
        <v>17185.424575973571</v>
      </c>
      <c r="J5687" s="182">
        <v>17583.235473850254</v>
      </c>
      <c r="K5687" s="181">
        <v>18010.655089536725</v>
      </c>
      <c r="L5687" s="181">
        <v>18461.486908360755</v>
      </c>
      <c r="M5687" s="181">
        <v>18929.041395445034</v>
      </c>
      <c r="N5687" s="181">
        <v>19407.749375147334</v>
      </c>
      <c r="O5687" s="181">
        <v>19894.566463431573</v>
      </c>
      <c r="P5687" s="181">
        <v>20387.874614184409</v>
      </c>
      <c r="Q5687" s="181">
        <v>20886.611694224302</v>
      </c>
      <c r="R5687" s="181">
        <v>21388.342623894048</v>
      </c>
      <c r="S5687" s="181">
        <v>21891.352026214168</v>
      </c>
      <c r="T5687" s="181">
        <v>22393.826502493604</v>
      </c>
      <c r="U5687" s="181">
        <v>22892.933583227339</v>
      </c>
      <c r="V5687" s="181">
        <v>23386.251618317936</v>
      </c>
      <c r="W5687" s="181">
        <v>23872.789906112121</v>
      </c>
      <c r="X5687" s="181">
        <v>24351.489265423701</v>
      </c>
      <c r="Y5687" s="181">
        <v>24820.763688386898</v>
      </c>
    </row>
    <row r="5688" spans="1:25" x14ac:dyDescent="0.25">
      <c r="A5688" s="178" t="s">
        <v>4708</v>
      </c>
      <c r="B5688" s="178" t="s">
        <v>286</v>
      </c>
      <c r="C5688" s="178" t="s">
        <v>797</v>
      </c>
      <c r="D5688" s="178" t="s">
        <v>4761</v>
      </c>
      <c r="E5688" s="181">
        <v>1244.8431751923333</v>
      </c>
      <c r="F5688" s="181">
        <v>1281.5021975179984</v>
      </c>
      <c r="G5688" s="181">
        <v>1326.6337721632628</v>
      </c>
      <c r="H5688" s="181">
        <v>1378.5135139921756</v>
      </c>
      <c r="I5688" s="181">
        <v>1436.3608734911097</v>
      </c>
      <c r="J5688" s="182">
        <v>1499.2992436658903</v>
      </c>
      <c r="K5688" s="181">
        <v>1566.7700768547286</v>
      </c>
      <c r="L5688" s="181">
        <v>1638.4329191862985</v>
      </c>
      <c r="M5688" s="181">
        <v>1713.8659039178888</v>
      </c>
      <c r="N5688" s="181">
        <v>1792.7082725270757</v>
      </c>
      <c r="O5688" s="181">
        <v>1874.8009127871039</v>
      </c>
      <c r="P5688" s="181">
        <v>1960.1028499721181</v>
      </c>
      <c r="Q5688" s="181">
        <v>2048.6186794059699</v>
      </c>
      <c r="R5688" s="181">
        <v>2140.2105347864913</v>
      </c>
      <c r="S5688" s="181">
        <v>2234.7975114434303</v>
      </c>
      <c r="T5688" s="181">
        <v>2332.2770184593764</v>
      </c>
      <c r="U5688" s="181">
        <v>2432.4252412950723</v>
      </c>
      <c r="V5688" s="181">
        <v>2535.0404914850474</v>
      </c>
      <c r="W5688" s="181">
        <v>2640.0593366515054</v>
      </c>
      <c r="X5688" s="181">
        <v>2747.4023657518937</v>
      </c>
      <c r="Y5688" s="181">
        <v>2856.9202051098518</v>
      </c>
    </row>
    <row r="5689" spans="1:25" x14ac:dyDescent="0.25">
      <c r="A5689" s="178" t="s">
        <v>4708</v>
      </c>
      <c r="B5689" s="178" t="s">
        <v>286</v>
      </c>
      <c r="C5689" s="178" t="s">
        <v>940</v>
      </c>
      <c r="D5689" s="178" t="s">
        <v>4762</v>
      </c>
      <c r="E5689" s="181">
        <v>1349.9541055479772</v>
      </c>
      <c r="F5689" s="181">
        <v>1389.708508897829</v>
      </c>
      <c r="G5689" s="181">
        <v>1438.6508621969151</v>
      </c>
      <c r="H5689" s="181">
        <v>1494.9111782531031</v>
      </c>
      <c r="I5689" s="181">
        <v>1557.6430002262846</v>
      </c>
      <c r="J5689" s="182">
        <v>1625.8957029820483</v>
      </c>
      <c r="K5689" s="181">
        <v>1699.0635767215997</v>
      </c>
      <c r="L5689" s="181">
        <v>1776.7774206407694</v>
      </c>
      <c r="M5689" s="181">
        <v>1858.5797467983714</v>
      </c>
      <c r="N5689" s="181">
        <v>1944.0793352735654</v>
      </c>
      <c r="O5689" s="181">
        <v>2033.1036388668078</v>
      </c>
      <c r="P5689" s="181">
        <v>2125.608223065788</v>
      </c>
      <c r="Q5689" s="181">
        <v>2221.5980712101145</v>
      </c>
      <c r="R5689" s="181">
        <v>2320.9236759687928</v>
      </c>
      <c r="S5689" s="181">
        <v>2423.4973013169642</v>
      </c>
      <c r="T5689" s="181">
        <v>2529.2076938590922</v>
      </c>
      <c r="U5689" s="181">
        <v>2637.8121408083998</v>
      </c>
      <c r="V5689" s="181">
        <v>2749.0919237130929</v>
      </c>
      <c r="W5689" s="181">
        <v>2862.97825415023</v>
      </c>
      <c r="X5689" s="181">
        <v>2979.3850158402229</v>
      </c>
      <c r="Y5689" s="181">
        <v>3098.1502224287387</v>
      </c>
    </row>
    <row r="5690" spans="1:25" x14ac:dyDescent="0.25">
      <c r="A5690" s="178" t="s">
        <v>4708</v>
      </c>
      <c r="B5690" s="178" t="s">
        <v>286</v>
      </c>
      <c r="C5690" s="178" t="s">
        <v>240</v>
      </c>
      <c r="D5690" s="178" t="s">
        <v>241</v>
      </c>
      <c r="E5690" s="181">
        <v>25486.309113292042</v>
      </c>
      <c r="F5690" s="181">
        <v>24586.481969187153</v>
      </c>
      <c r="G5690" s="181">
        <v>23853.801148119492</v>
      </c>
      <c r="H5690" s="181">
        <v>23232.318650761259</v>
      </c>
      <c r="I5690" s="181">
        <v>22691.658782190112</v>
      </c>
      <c r="J5690" s="182">
        <v>22205.421167422304</v>
      </c>
      <c r="K5690" s="181">
        <v>21756.625610347794</v>
      </c>
      <c r="L5690" s="181">
        <v>21334.318368633474</v>
      </c>
      <c r="M5690" s="181">
        <v>20928.578861907008</v>
      </c>
      <c r="N5690" s="181">
        <v>20532.175577477887</v>
      </c>
      <c r="O5690" s="181">
        <v>20141.569003269477</v>
      </c>
      <c r="P5690" s="181">
        <v>19755.173120584361</v>
      </c>
      <c r="Q5690" s="181">
        <v>19372.188175985822</v>
      </c>
      <c r="R5690" s="181">
        <v>18990.746697271607</v>
      </c>
      <c r="S5690" s="181">
        <v>18609.933575735275</v>
      </c>
      <c r="T5690" s="181">
        <v>18228.950516130866</v>
      </c>
      <c r="U5690" s="181">
        <v>17846.390427279934</v>
      </c>
      <c r="V5690" s="181">
        <v>17461.449117969361</v>
      </c>
      <c r="W5690" s="181">
        <v>17074.554034937926</v>
      </c>
      <c r="X5690" s="181">
        <v>16686.095107328707</v>
      </c>
      <c r="Y5690" s="181">
        <v>16296.128605635462</v>
      </c>
    </row>
    <row r="5691" spans="1:25" x14ac:dyDescent="0.25">
      <c r="A5691" s="178" t="s">
        <v>4708</v>
      </c>
      <c r="B5691" s="178" t="s">
        <v>288</v>
      </c>
      <c r="C5691" s="178" t="s">
        <v>218</v>
      </c>
      <c r="D5691" s="178" t="s">
        <v>4763</v>
      </c>
      <c r="E5691" s="181">
        <v>31702.036229915644</v>
      </c>
      <c r="F5691" s="181">
        <v>31929.883198031908</v>
      </c>
      <c r="G5691" s="181">
        <v>32124.378521678922</v>
      </c>
      <c r="H5691" s="181">
        <v>32286.209256927676</v>
      </c>
      <c r="I5691" s="181">
        <v>32426.755103308849</v>
      </c>
      <c r="J5691" s="182">
        <v>32546.999774035216</v>
      </c>
      <c r="K5691" s="181">
        <v>32649.850956747785</v>
      </c>
      <c r="L5691" s="181">
        <v>32738.717360490373</v>
      </c>
      <c r="M5691" s="181">
        <v>32812.672107983723</v>
      </c>
      <c r="N5691" s="181">
        <v>32870.779359819709</v>
      </c>
      <c r="O5691" s="181">
        <v>32914.513568841052</v>
      </c>
      <c r="P5691" s="181">
        <v>32946.216390444533</v>
      </c>
      <c r="Q5691" s="181">
        <v>32967.928702325713</v>
      </c>
      <c r="R5691" s="181">
        <v>32978.767897081067</v>
      </c>
      <c r="S5691" s="181">
        <v>32978.766803899452</v>
      </c>
      <c r="T5691" s="181">
        <v>32967.486173971804</v>
      </c>
      <c r="U5691" s="181">
        <v>32943.691187343327</v>
      </c>
      <c r="V5691" s="181">
        <v>32906.73289625386</v>
      </c>
      <c r="W5691" s="181">
        <v>32856.885567472629</v>
      </c>
      <c r="X5691" s="181">
        <v>32794.312459377434</v>
      </c>
      <c r="Y5691" s="181">
        <v>32718.396997283573</v>
      </c>
    </row>
    <row r="5692" spans="1:25" x14ac:dyDescent="0.25">
      <c r="A5692" s="178" t="s">
        <v>4708</v>
      </c>
      <c r="B5692" s="178" t="s">
        <v>288</v>
      </c>
      <c r="C5692" s="178" t="s">
        <v>867</v>
      </c>
      <c r="D5692" s="178" t="s">
        <v>4764</v>
      </c>
      <c r="E5692" s="181">
        <v>5992.3952860704467</v>
      </c>
      <c r="F5692" s="181">
        <v>6245.0212264255033</v>
      </c>
      <c r="G5692" s="181">
        <v>6501.2163184927749</v>
      </c>
      <c r="H5692" s="181">
        <v>6760.8333767443219</v>
      </c>
      <c r="I5692" s="181">
        <v>7026.0293618065307</v>
      </c>
      <c r="J5692" s="182">
        <v>7296.939120412957</v>
      </c>
      <c r="K5692" s="181">
        <v>7574.1562191124003</v>
      </c>
      <c r="L5692" s="181">
        <v>7858.4701716256368</v>
      </c>
      <c r="M5692" s="181">
        <v>8149.6928366292022</v>
      </c>
      <c r="N5692" s="181">
        <v>8447.5921159672125</v>
      </c>
      <c r="O5692" s="181">
        <v>8752.5312370541578</v>
      </c>
      <c r="P5692" s="181">
        <v>9065.1515295279205</v>
      </c>
      <c r="Q5692" s="181">
        <v>9386.0848733187649</v>
      </c>
      <c r="R5692" s="181">
        <v>9715.1728997795308</v>
      </c>
      <c r="S5692" s="181">
        <v>10052.493777377575</v>
      </c>
      <c r="T5692" s="181">
        <v>10397.969211517706</v>
      </c>
      <c r="U5692" s="181">
        <v>10751.232305475582</v>
      </c>
      <c r="V5692" s="181">
        <v>11112.046419768832</v>
      </c>
      <c r="W5692" s="181">
        <v>11480.45153103317</v>
      </c>
      <c r="X5692" s="181">
        <v>11856.442450878758</v>
      </c>
      <c r="Y5692" s="181">
        <v>12239.711419003615</v>
      </c>
    </row>
    <row r="5693" spans="1:25" x14ac:dyDescent="0.25">
      <c r="A5693" s="178" t="s">
        <v>4708</v>
      </c>
      <c r="B5693" s="178" t="s">
        <v>288</v>
      </c>
      <c r="C5693" s="178" t="s">
        <v>600</v>
      </c>
      <c r="D5693" s="178" t="s">
        <v>4765</v>
      </c>
      <c r="E5693" s="181">
        <v>2916.9168119308551</v>
      </c>
      <c r="F5693" s="181">
        <v>2932.5614198663402</v>
      </c>
      <c r="G5693" s="181">
        <v>2945.0822131941818</v>
      </c>
      <c r="H5693" s="181">
        <v>2954.5588632984304</v>
      </c>
      <c r="I5693" s="181">
        <v>2962.0472534245782</v>
      </c>
      <c r="J5693" s="182">
        <v>2967.6477687665706</v>
      </c>
      <c r="K5693" s="181">
        <v>2971.6352173619853</v>
      </c>
      <c r="L5693" s="181">
        <v>2974.3279718071572</v>
      </c>
      <c r="M5693" s="181">
        <v>2975.6489534859661</v>
      </c>
      <c r="N5693" s="181">
        <v>2975.5208561288323</v>
      </c>
      <c r="O5693" s="181">
        <v>2974.0847491070135</v>
      </c>
      <c r="P5693" s="181">
        <v>2971.5589251610195</v>
      </c>
      <c r="Q5693" s="181">
        <v>2968.1330423714776</v>
      </c>
      <c r="R5693" s="181">
        <v>2963.7326791151427</v>
      </c>
      <c r="S5693" s="181">
        <v>2958.3660899308584</v>
      </c>
      <c r="T5693" s="181">
        <v>2951.9992176305273</v>
      </c>
      <c r="U5693" s="181">
        <v>2944.5271621456031</v>
      </c>
      <c r="V5693" s="181">
        <v>2935.8980737534366</v>
      </c>
      <c r="W5693" s="181">
        <v>2926.1427190483528</v>
      </c>
      <c r="X5693" s="181">
        <v>2915.2817964958163</v>
      </c>
      <c r="Y5693" s="181">
        <v>2903.2666784940657</v>
      </c>
    </row>
    <row r="5694" spans="1:25" x14ac:dyDescent="0.25">
      <c r="A5694" s="178" t="s">
        <v>4708</v>
      </c>
      <c r="B5694" s="178" t="s">
        <v>288</v>
      </c>
      <c r="C5694" s="178" t="s">
        <v>299</v>
      </c>
      <c r="D5694" s="178" t="s">
        <v>4766</v>
      </c>
      <c r="E5694" s="181">
        <v>4377.9492708542166</v>
      </c>
      <c r="F5694" s="181">
        <v>4396.5877687011825</v>
      </c>
      <c r="G5694" s="181">
        <v>4410.5017894546181</v>
      </c>
      <c r="H5694" s="181">
        <v>4419.8260356249821</v>
      </c>
      <c r="I5694" s="181">
        <v>4426.153393394934</v>
      </c>
      <c r="J5694" s="182">
        <v>4429.6435535108103</v>
      </c>
      <c r="K5694" s="181">
        <v>4430.7155905918917</v>
      </c>
      <c r="L5694" s="181">
        <v>4429.8516390530867</v>
      </c>
      <c r="M5694" s="181">
        <v>4426.9434070372181</v>
      </c>
      <c r="N5694" s="181">
        <v>4421.8827549689277</v>
      </c>
      <c r="O5694" s="181">
        <v>4414.8862021617761</v>
      </c>
      <c r="P5694" s="181">
        <v>4406.2838390309307</v>
      </c>
      <c r="Q5694" s="181">
        <v>4396.3619041749816</v>
      </c>
      <c r="R5694" s="181">
        <v>4385.0146670038112</v>
      </c>
      <c r="S5694" s="181">
        <v>4372.2590614360734</v>
      </c>
      <c r="T5694" s="181">
        <v>4358.0494922785856</v>
      </c>
      <c r="U5694" s="181">
        <v>4342.2361046673695</v>
      </c>
      <c r="V5694" s="181">
        <v>4324.7478600393215</v>
      </c>
      <c r="W5694" s="181">
        <v>4305.6356088911571</v>
      </c>
      <c r="X5694" s="181">
        <v>4284.9351918657485</v>
      </c>
      <c r="Y5694" s="181">
        <v>4262.5805191297641</v>
      </c>
    </row>
    <row r="5695" spans="1:25" x14ac:dyDescent="0.25">
      <c r="A5695" s="178" t="s">
        <v>4708</v>
      </c>
      <c r="B5695" s="178" t="s">
        <v>288</v>
      </c>
      <c r="C5695" s="178" t="s">
        <v>240</v>
      </c>
      <c r="D5695" s="178" t="s">
        <v>241</v>
      </c>
      <c r="E5695" s="181">
        <v>10745.12666759986</v>
      </c>
      <c r="F5695" s="181">
        <v>10906.895450188173</v>
      </c>
      <c r="G5695" s="181">
        <v>11059.336052809513</v>
      </c>
      <c r="H5695" s="181">
        <v>11202.448297162249</v>
      </c>
      <c r="I5695" s="181">
        <v>11339.973321851616</v>
      </c>
      <c r="J5695" s="182">
        <v>11472.108366332774</v>
      </c>
      <c r="K5695" s="181">
        <v>11599.741694004235</v>
      </c>
      <c r="L5695" s="181">
        <v>11723.97047969393</v>
      </c>
      <c r="M5695" s="181">
        <v>11844.362961875788</v>
      </c>
      <c r="N5695" s="181">
        <v>11960.471035558379</v>
      </c>
      <c r="O5695" s="181">
        <v>12072.717125256571</v>
      </c>
      <c r="P5695" s="181">
        <v>12181.858931233039</v>
      </c>
      <c r="Q5695" s="181">
        <v>12288.567482354503</v>
      </c>
      <c r="R5695" s="181">
        <v>12392.437784326508</v>
      </c>
      <c r="S5695" s="181">
        <v>12493.399026480598</v>
      </c>
      <c r="T5695" s="181">
        <v>12591.198476049738</v>
      </c>
      <c r="U5695" s="181">
        <v>12685.269489296996</v>
      </c>
      <c r="V5695" s="181">
        <v>12775.255023367225</v>
      </c>
      <c r="W5695" s="181">
        <v>12861.148570148491</v>
      </c>
      <c r="X5695" s="181">
        <v>12942.900642106642</v>
      </c>
      <c r="Y5695" s="181">
        <v>13020.150839087371</v>
      </c>
    </row>
    <row r="5696" spans="1:25" x14ac:dyDescent="0.25">
      <c r="A5696" s="178" t="s">
        <v>4708</v>
      </c>
      <c r="B5696" s="178" t="s">
        <v>291</v>
      </c>
      <c r="C5696" s="178" t="s">
        <v>218</v>
      </c>
      <c r="D5696" s="178" t="s">
        <v>4767</v>
      </c>
      <c r="E5696" s="181">
        <v>12929.694371469152</v>
      </c>
      <c r="F5696" s="181">
        <v>13011.633255059576</v>
      </c>
      <c r="G5696" s="181">
        <v>13093.47019452247</v>
      </c>
      <c r="H5696" s="181">
        <v>13172.302100333718</v>
      </c>
      <c r="I5696" s="181">
        <v>13250.383013066205</v>
      </c>
      <c r="J5696" s="182">
        <v>13326.434122369841</v>
      </c>
      <c r="K5696" s="181">
        <v>13400.39683763768</v>
      </c>
      <c r="L5696" s="181">
        <v>13472.751775642515</v>
      </c>
      <c r="M5696" s="181">
        <v>13542.485328127645</v>
      </c>
      <c r="N5696" s="181">
        <v>13608.724486850178</v>
      </c>
      <c r="O5696" s="181">
        <v>13671.70983125157</v>
      </c>
      <c r="P5696" s="181">
        <v>13732.163782183785</v>
      </c>
      <c r="Q5696" s="181">
        <v>13790.756778910045</v>
      </c>
      <c r="R5696" s="181">
        <v>13847.004736997713</v>
      </c>
      <c r="S5696" s="181">
        <v>13900.803773412496</v>
      </c>
      <c r="T5696" s="181">
        <v>13952.102035310178</v>
      </c>
      <c r="U5696" s="181">
        <v>14000.556230079239</v>
      </c>
      <c r="V5696" s="181">
        <v>14045.811623710853</v>
      </c>
      <c r="W5696" s="181">
        <v>14087.852828915835</v>
      </c>
      <c r="X5696" s="181">
        <v>14126.613886599976</v>
      </c>
      <c r="Y5696" s="181">
        <v>14161.860103436718</v>
      </c>
    </row>
    <row r="5697" spans="1:25" x14ac:dyDescent="0.25">
      <c r="A5697" s="178" t="s">
        <v>4708</v>
      </c>
      <c r="B5697" s="178" t="s">
        <v>291</v>
      </c>
      <c r="C5697" s="178" t="s">
        <v>752</v>
      </c>
      <c r="D5697" s="178" t="s">
        <v>4768</v>
      </c>
      <c r="E5697" s="181">
        <v>2279.1081515839701</v>
      </c>
      <c r="F5697" s="181">
        <v>2299.8486767276927</v>
      </c>
      <c r="G5697" s="181">
        <v>2320.6678436819948</v>
      </c>
      <c r="H5697" s="181">
        <v>2341.0499261833916</v>
      </c>
      <c r="I5697" s="181">
        <v>2361.3926004906421</v>
      </c>
      <c r="J5697" s="182">
        <v>2381.4666025311567</v>
      </c>
      <c r="K5697" s="181">
        <v>2401.2588086571659</v>
      </c>
      <c r="L5697" s="181">
        <v>2420.8528523301843</v>
      </c>
      <c r="M5697" s="181">
        <v>2440.0640726312499</v>
      </c>
      <c r="N5697" s="181">
        <v>2458.7311937226009</v>
      </c>
      <c r="O5697" s="181">
        <v>2476.8929351666752</v>
      </c>
      <c r="P5697" s="181">
        <v>2494.6760023334386</v>
      </c>
      <c r="Q5697" s="181">
        <v>2512.1990471481672</v>
      </c>
      <c r="R5697" s="181">
        <v>2529.3711513784838</v>
      </c>
      <c r="S5697" s="181">
        <v>2546.1700517689028</v>
      </c>
      <c r="T5697" s="181">
        <v>2562.5828141264533</v>
      </c>
      <c r="U5697" s="181">
        <v>2578.5427046514719</v>
      </c>
      <c r="V5697" s="181">
        <v>2593.9801623575509</v>
      </c>
      <c r="W5697" s="181">
        <v>2608.887726618118</v>
      </c>
      <c r="X5697" s="181">
        <v>2623.2484887199685</v>
      </c>
      <c r="Y5697" s="181">
        <v>2637.0139601344104</v>
      </c>
    </row>
    <row r="5698" spans="1:25" x14ac:dyDescent="0.25">
      <c r="A5698" s="178" t="s">
        <v>4708</v>
      </c>
      <c r="B5698" s="178" t="s">
        <v>291</v>
      </c>
      <c r="C5698" s="178" t="s">
        <v>1449</v>
      </c>
      <c r="D5698" s="178" t="s">
        <v>4769</v>
      </c>
      <c r="E5698" s="181">
        <v>6688.1277585985581</v>
      </c>
      <c r="F5698" s="181">
        <v>6753.9666118458299</v>
      </c>
      <c r="G5698" s="181">
        <v>6820.1300145633322</v>
      </c>
      <c r="H5698" s="181">
        <v>6885.1018125870596</v>
      </c>
      <c r="I5698" s="181">
        <v>6950.0497061930791</v>
      </c>
      <c r="J5698" s="182">
        <v>7014.2982720077362</v>
      </c>
      <c r="K5698" s="181">
        <v>7077.8071779066167</v>
      </c>
      <c r="L5698" s="181">
        <v>7140.8213809374383</v>
      </c>
      <c r="M5698" s="181">
        <v>7202.7945881164515</v>
      </c>
      <c r="N5698" s="181">
        <v>7263.2479783899435</v>
      </c>
      <c r="O5698" s="181">
        <v>7322.2925569587023</v>
      </c>
      <c r="P5698" s="181">
        <v>7380.2999603783373</v>
      </c>
      <c r="Q5698" s="181">
        <v>7437.6190826612155</v>
      </c>
      <c r="R5698" s="181">
        <v>7493.9789390498227</v>
      </c>
      <c r="S5698" s="181">
        <v>7549.3113078685919</v>
      </c>
      <c r="T5698" s="181">
        <v>7603.5754502575201</v>
      </c>
      <c r="U5698" s="181">
        <v>7656.5707613321429</v>
      </c>
      <c r="V5698" s="181">
        <v>7708.0876472069722</v>
      </c>
      <c r="W5698" s="181">
        <v>7758.10056926795</v>
      </c>
      <c r="X5698" s="181">
        <v>7806.5558018295114</v>
      </c>
      <c r="Y5698" s="181">
        <v>7853.305417756661</v>
      </c>
    </row>
    <row r="5699" spans="1:25" x14ac:dyDescent="0.25">
      <c r="A5699" s="178" t="s">
        <v>4708</v>
      </c>
      <c r="B5699" s="178" t="s">
        <v>291</v>
      </c>
      <c r="C5699" s="178" t="s">
        <v>1178</v>
      </c>
      <c r="D5699" s="178" t="s">
        <v>4770</v>
      </c>
      <c r="E5699" s="181">
        <v>3173.2593857719926</v>
      </c>
      <c r="F5699" s="181">
        <v>3132.8024828839179</v>
      </c>
      <c r="G5699" s="181">
        <v>3092.7146459077212</v>
      </c>
      <c r="H5699" s="181">
        <v>3052.3241728129219</v>
      </c>
      <c r="I5699" s="181">
        <v>3012.1825773989844</v>
      </c>
      <c r="J5699" s="182">
        <v>2972.0129907939249</v>
      </c>
      <c r="K5699" s="181">
        <v>2931.8266815312418</v>
      </c>
      <c r="L5699" s="181">
        <v>2891.7505580170036</v>
      </c>
      <c r="M5699" s="181">
        <v>2851.5880101445578</v>
      </c>
      <c r="N5699" s="181">
        <v>2811.1868621348403</v>
      </c>
      <c r="O5699" s="181">
        <v>2770.6330574821318</v>
      </c>
      <c r="P5699" s="181">
        <v>2730.1030516733781</v>
      </c>
      <c r="Q5699" s="181">
        <v>2689.7508378662374</v>
      </c>
      <c r="R5699" s="181">
        <v>2649.4985104274506</v>
      </c>
      <c r="S5699" s="181">
        <v>2609.3458062226368</v>
      </c>
      <c r="T5699" s="181">
        <v>2569.3025958959893</v>
      </c>
      <c r="U5699" s="181">
        <v>2529.3258854794149</v>
      </c>
      <c r="V5699" s="181">
        <v>2489.3744315984331</v>
      </c>
      <c r="W5699" s="181">
        <v>2449.4697340231132</v>
      </c>
      <c r="X5699" s="181">
        <v>2409.6237392369794</v>
      </c>
      <c r="Y5699" s="181">
        <v>2369.8199138045325</v>
      </c>
    </row>
    <row r="5700" spans="1:25" x14ac:dyDescent="0.25">
      <c r="A5700" s="178" t="s">
        <v>4708</v>
      </c>
      <c r="B5700" s="178" t="s">
        <v>291</v>
      </c>
      <c r="C5700" s="178" t="s">
        <v>1667</v>
      </c>
      <c r="D5700" s="178" t="s">
        <v>4771</v>
      </c>
      <c r="E5700" s="181">
        <v>1717.305419861691</v>
      </c>
      <c r="F5700" s="181">
        <v>1762.4059851096893</v>
      </c>
      <c r="G5700" s="181">
        <v>1808.6051912593671</v>
      </c>
      <c r="H5700" s="181">
        <v>1855.5196398814887</v>
      </c>
      <c r="I5700" s="181">
        <v>1903.4749641834969</v>
      </c>
      <c r="J5700" s="182">
        <v>1952.3045103906538</v>
      </c>
      <c r="K5700" s="181">
        <v>2002.0094562462821</v>
      </c>
      <c r="L5700" s="181">
        <v>2052.6723724024541</v>
      </c>
      <c r="M5700" s="181">
        <v>2104.1493698015438</v>
      </c>
      <c r="N5700" s="181">
        <v>2156.3064315799343</v>
      </c>
      <c r="O5700" s="181">
        <v>2209.1782192884389</v>
      </c>
      <c r="P5700" s="181">
        <v>2262.8812239686076</v>
      </c>
      <c r="Q5700" s="181">
        <v>2317.5320419525801</v>
      </c>
      <c r="R5700" s="181">
        <v>2373.0580000634513</v>
      </c>
      <c r="S5700" s="181">
        <v>2429.4462158243182</v>
      </c>
      <c r="T5700" s="181">
        <v>2486.6913504123181</v>
      </c>
      <c r="U5700" s="181">
        <v>2544.7340098639374</v>
      </c>
      <c r="V5700" s="181">
        <v>2603.5073459633591</v>
      </c>
      <c r="W5700" s="181">
        <v>2663.0028904110231</v>
      </c>
      <c r="X5700" s="181">
        <v>2723.2014567243868</v>
      </c>
      <c r="Y5700" s="181">
        <v>2784.0489027428721</v>
      </c>
    </row>
    <row r="5701" spans="1:25" x14ac:dyDescent="0.25">
      <c r="A5701" s="178" t="s">
        <v>4708</v>
      </c>
      <c r="B5701" s="178" t="s">
        <v>291</v>
      </c>
      <c r="C5701" s="178" t="s">
        <v>1323</v>
      </c>
      <c r="D5701" s="178" t="s">
        <v>4772</v>
      </c>
      <c r="E5701" s="181">
        <v>5170.4372287627302</v>
      </c>
      <c r="F5701" s="181">
        <v>5166.9538567183381</v>
      </c>
      <c r="G5701" s="181">
        <v>5163.2278649665277</v>
      </c>
      <c r="H5701" s="181">
        <v>5158.1262658156475</v>
      </c>
      <c r="I5701" s="181">
        <v>5152.5531132378846</v>
      </c>
      <c r="J5701" s="182">
        <v>5146.0234452155355</v>
      </c>
      <c r="K5701" s="181">
        <v>5138.5338534434222</v>
      </c>
      <c r="L5701" s="181">
        <v>5130.2866232164197</v>
      </c>
      <c r="M5701" s="181">
        <v>5120.9136572819116</v>
      </c>
      <c r="N5701" s="181">
        <v>5110.1101305641105</v>
      </c>
      <c r="O5701" s="181">
        <v>5097.9952812754209</v>
      </c>
      <c r="P5701" s="181">
        <v>5084.8638623685902</v>
      </c>
      <c r="Q5701" s="181">
        <v>5070.9836831704697</v>
      </c>
      <c r="R5701" s="181">
        <v>5056.1938192849657</v>
      </c>
      <c r="S5701" s="181">
        <v>5040.4759168913497</v>
      </c>
      <c r="T5701" s="181">
        <v>5023.8311402285217</v>
      </c>
      <c r="U5701" s="181">
        <v>5006.1566897571438</v>
      </c>
      <c r="V5701" s="181">
        <v>4987.3488473744565</v>
      </c>
      <c r="W5701" s="181">
        <v>4967.4267506745118</v>
      </c>
      <c r="X5701" s="181">
        <v>4946.3916385091425</v>
      </c>
      <c r="Y5701" s="181">
        <v>4924.1863831702995</v>
      </c>
    </row>
    <row r="5702" spans="1:25" x14ac:dyDescent="0.25">
      <c r="A5702" s="178" t="s">
        <v>4708</v>
      </c>
      <c r="B5702" s="178" t="s">
        <v>291</v>
      </c>
      <c r="C5702" s="178" t="s">
        <v>307</v>
      </c>
      <c r="D5702" s="178" t="s">
        <v>4773</v>
      </c>
      <c r="E5702" s="181">
        <v>5785.7449825537979</v>
      </c>
      <c r="F5702" s="181">
        <v>5864.4899103246626</v>
      </c>
      <c r="G5702" s="181">
        <v>5944.0245583816995</v>
      </c>
      <c r="H5702" s="181">
        <v>6023.0284578956116</v>
      </c>
      <c r="I5702" s="181">
        <v>6102.5179603393826</v>
      </c>
      <c r="J5702" s="182">
        <v>6181.9002408008655</v>
      </c>
      <c r="K5702" s="181">
        <v>6261.1354171070161</v>
      </c>
      <c r="L5702" s="181">
        <v>6340.4363487189858</v>
      </c>
      <c r="M5702" s="181">
        <v>6419.3139157667747</v>
      </c>
      <c r="N5702" s="181">
        <v>6497.3320687687201</v>
      </c>
      <c r="O5702" s="181">
        <v>6574.5779004009873</v>
      </c>
      <c r="P5702" s="181">
        <v>6651.3747791270716</v>
      </c>
      <c r="Q5702" s="181">
        <v>6728.0304037875439</v>
      </c>
      <c r="R5702" s="181">
        <v>6804.2942852884044</v>
      </c>
      <c r="S5702" s="181">
        <v>6880.0970133739629</v>
      </c>
      <c r="T5702" s="181">
        <v>6955.3933296724972</v>
      </c>
      <c r="U5702" s="181">
        <v>7029.9905703946006</v>
      </c>
      <c r="V5702" s="181">
        <v>7103.6849702458085</v>
      </c>
      <c r="W5702" s="181">
        <v>7176.4400527404941</v>
      </c>
      <c r="X5702" s="181">
        <v>7248.1927157400723</v>
      </c>
      <c r="Y5702" s="181">
        <v>7318.791218227695</v>
      </c>
    </row>
    <row r="5703" spans="1:25" x14ac:dyDescent="0.25">
      <c r="A5703" s="178" t="s">
        <v>4708</v>
      </c>
      <c r="B5703" s="178" t="s">
        <v>291</v>
      </c>
      <c r="C5703" s="178" t="s">
        <v>4774</v>
      </c>
      <c r="D5703" s="178" t="s">
        <v>3340</v>
      </c>
      <c r="E5703" s="181">
        <v>6250.8270974594207</v>
      </c>
      <c r="F5703" s="181">
        <v>6244.7735145524039</v>
      </c>
      <c r="G5703" s="181">
        <v>6238.4298153589616</v>
      </c>
      <c r="H5703" s="181">
        <v>6230.4277381913162</v>
      </c>
      <c r="I5703" s="181">
        <v>6221.860423818609</v>
      </c>
      <c r="J5703" s="182">
        <v>6212.1429410145965</v>
      </c>
      <c r="K5703" s="181">
        <v>6201.2721963258782</v>
      </c>
      <c r="L5703" s="181">
        <v>6189.4932619575848</v>
      </c>
      <c r="M5703" s="181">
        <v>6176.3629799741493</v>
      </c>
      <c r="N5703" s="181">
        <v>6161.515006148903</v>
      </c>
      <c r="O5703" s="181">
        <v>6145.0945926337308</v>
      </c>
      <c r="P5703" s="181">
        <v>6127.4583231935903</v>
      </c>
      <c r="Q5703" s="181">
        <v>6108.9299032012286</v>
      </c>
      <c r="R5703" s="181">
        <v>6089.3163207060825</v>
      </c>
      <c r="S5703" s="181">
        <v>6068.5964430385575</v>
      </c>
      <c r="T5703" s="181">
        <v>6046.7726553125513</v>
      </c>
      <c r="U5703" s="181">
        <v>6023.7222446579335</v>
      </c>
      <c r="V5703" s="181">
        <v>5999.3215386045713</v>
      </c>
      <c r="W5703" s="181">
        <v>5973.5947517326122</v>
      </c>
      <c r="X5703" s="181">
        <v>5946.544552921564</v>
      </c>
      <c r="Y5703" s="181">
        <v>5918.1034611018495</v>
      </c>
    </row>
    <row r="5704" spans="1:25" x14ac:dyDescent="0.25">
      <c r="A5704" s="178" t="s">
        <v>4708</v>
      </c>
      <c r="B5704" s="178" t="s">
        <v>291</v>
      </c>
      <c r="C5704" s="178" t="s">
        <v>4775</v>
      </c>
      <c r="D5704" s="178" t="s">
        <v>4776</v>
      </c>
      <c r="E5704" s="181">
        <v>1822.2575785350841</v>
      </c>
      <c r="F5704" s="181">
        <v>1859.8937724142136</v>
      </c>
      <c r="G5704" s="181">
        <v>1898.2172296263338</v>
      </c>
      <c r="H5704" s="181">
        <v>1936.8128162939347</v>
      </c>
      <c r="I5704" s="181">
        <v>1976.0103750239498</v>
      </c>
      <c r="J5704" s="182">
        <v>2015.624208785307</v>
      </c>
      <c r="K5704" s="181">
        <v>2055.644873159074</v>
      </c>
      <c r="L5704" s="181">
        <v>2096.1461450039715</v>
      </c>
      <c r="M5704" s="181">
        <v>2136.9700957492296</v>
      </c>
      <c r="N5704" s="181">
        <v>2177.9721066320435</v>
      </c>
      <c r="O5704" s="181">
        <v>2219.1800763899064</v>
      </c>
      <c r="P5704" s="181">
        <v>2260.7029841486933</v>
      </c>
      <c r="Q5704" s="181">
        <v>2302.6474656598748</v>
      </c>
      <c r="R5704" s="181">
        <v>2344.9307140700262</v>
      </c>
      <c r="S5704" s="181">
        <v>2387.5303872418426</v>
      </c>
      <c r="T5704" s="181">
        <v>2430.4319143280691</v>
      </c>
      <c r="U5704" s="181">
        <v>2473.5684131997136</v>
      </c>
      <c r="V5704" s="181">
        <v>2516.8671736486563</v>
      </c>
      <c r="W5704" s="181">
        <v>2560.3131314254938</v>
      </c>
      <c r="X5704" s="181">
        <v>2603.8812436329063</v>
      </c>
      <c r="Y5704" s="181">
        <v>2647.5137165946921</v>
      </c>
    </row>
    <row r="5705" spans="1:25" x14ac:dyDescent="0.25">
      <c r="A5705" s="178" t="s">
        <v>4708</v>
      </c>
      <c r="B5705" s="178" t="s">
        <v>291</v>
      </c>
      <c r="C5705" s="178" t="s">
        <v>453</v>
      </c>
      <c r="D5705" s="178" t="s">
        <v>4777</v>
      </c>
      <c r="E5705" s="181">
        <v>2153.5771382687353</v>
      </c>
      <c r="F5705" s="181">
        <v>2188.7966614985135</v>
      </c>
      <c r="G5705" s="181">
        <v>2224.4866240107426</v>
      </c>
      <c r="H5705" s="181">
        <v>2260.1546058594095</v>
      </c>
      <c r="I5705" s="181">
        <v>2296.1821079057263</v>
      </c>
      <c r="J5705" s="182">
        <v>2332.3476449587711</v>
      </c>
      <c r="K5705" s="181">
        <v>2368.6365030889424</v>
      </c>
      <c r="L5705" s="181">
        <v>2405.1296786757002</v>
      </c>
      <c r="M5705" s="181">
        <v>2441.6420384771018</v>
      </c>
      <c r="N5705" s="181">
        <v>2478.0066788565164</v>
      </c>
      <c r="O5705" s="181">
        <v>2514.2549513080012</v>
      </c>
      <c r="P5705" s="181">
        <v>2550.5091574107255</v>
      </c>
      <c r="Q5705" s="181">
        <v>2586.8869060009933</v>
      </c>
      <c r="R5705" s="181">
        <v>2623.2918810021765</v>
      </c>
      <c r="S5705" s="181">
        <v>2659.6967219155608</v>
      </c>
      <c r="T5705" s="181">
        <v>2696.0831354095221</v>
      </c>
      <c r="U5705" s="181">
        <v>2732.3753401608628</v>
      </c>
      <c r="V5705" s="181">
        <v>2768.4924113084026</v>
      </c>
      <c r="W5705" s="181">
        <v>2804.4179279588893</v>
      </c>
      <c r="X5705" s="181">
        <v>2840.1248688806463</v>
      </c>
      <c r="Y5705" s="181">
        <v>2875.5511052097222</v>
      </c>
    </row>
    <row r="5706" spans="1:25" x14ac:dyDescent="0.25">
      <c r="A5706" s="178" t="s">
        <v>4708</v>
      </c>
      <c r="B5706" s="178" t="s">
        <v>291</v>
      </c>
      <c r="C5706" s="178" t="s">
        <v>240</v>
      </c>
      <c r="D5706" s="178" t="s">
        <v>241</v>
      </c>
      <c r="E5706" s="181">
        <v>52388.619204468545</v>
      </c>
      <c r="F5706" s="181">
        <v>52795.946982055699</v>
      </c>
      <c r="G5706" s="181">
        <v>53205.754115246105</v>
      </c>
      <c r="H5706" s="181">
        <v>53606.286632706884</v>
      </c>
      <c r="I5706" s="181">
        <v>54006.739735629657</v>
      </c>
      <c r="J5706" s="182">
        <v>54401.94354535282</v>
      </c>
      <c r="K5706" s="181">
        <v>54791.685309812623</v>
      </c>
      <c r="L5706" s="181">
        <v>55177.959272937434</v>
      </c>
      <c r="M5706" s="181">
        <v>55556.643194380144</v>
      </c>
      <c r="N5706" s="181">
        <v>55924.164788746217</v>
      </c>
      <c r="O5706" s="181">
        <v>56281.510574470049</v>
      </c>
      <c r="P5706" s="181">
        <v>56631.660133386533</v>
      </c>
      <c r="Q5706" s="181">
        <v>56977.399170119694</v>
      </c>
      <c r="R5706" s="181">
        <v>57316.755020979253</v>
      </c>
      <c r="S5706" s="181">
        <v>57649.317035301079</v>
      </c>
      <c r="T5706" s="181">
        <v>57974.887445797249</v>
      </c>
      <c r="U5706" s="181">
        <v>58292.053279343651</v>
      </c>
      <c r="V5706" s="181">
        <v>58599.342085786375</v>
      </c>
      <c r="W5706" s="181">
        <v>58896.687305495245</v>
      </c>
      <c r="X5706" s="181">
        <v>59183.808999160814</v>
      </c>
      <c r="Y5706" s="181">
        <v>59459.715376222506</v>
      </c>
    </row>
    <row r="5707" spans="1:25" x14ac:dyDescent="0.25">
      <c r="A5707" s="178" t="s">
        <v>4708</v>
      </c>
      <c r="B5707" s="178" t="s">
        <v>293</v>
      </c>
      <c r="C5707" s="178" t="s">
        <v>218</v>
      </c>
      <c r="D5707" s="178" t="s">
        <v>4778</v>
      </c>
      <c r="E5707" s="181">
        <v>73314.185797417798</v>
      </c>
      <c r="F5707" s="181">
        <v>74055.349457352568</v>
      </c>
      <c r="G5707" s="181">
        <v>74790.169258956259</v>
      </c>
      <c r="H5707" s="181">
        <v>75503.650890749981</v>
      </c>
      <c r="I5707" s="181">
        <v>76209.466951052193</v>
      </c>
      <c r="J5707" s="182">
        <v>76900.777442076229</v>
      </c>
      <c r="K5707" s="181">
        <v>77577.750433025241</v>
      </c>
      <c r="L5707" s="181">
        <v>78243.165627531882</v>
      </c>
      <c r="M5707" s="181">
        <v>78891.130441196277</v>
      </c>
      <c r="N5707" s="181">
        <v>79516.317696585349</v>
      </c>
      <c r="O5707" s="181">
        <v>80119.722542725445</v>
      </c>
      <c r="P5707" s="181">
        <v>80705.171741221217</v>
      </c>
      <c r="Q5707" s="181">
        <v>81276.219664699791</v>
      </c>
      <c r="R5707" s="181">
        <v>81829.776518085026</v>
      </c>
      <c r="S5707" s="181">
        <v>82365.233736011884</v>
      </c>
      <c r="T5707" s="181">
        <v>82882.224360953376</v>
      </c>
      <c r="U5707" s="181">
        <v>83378.805252102902</v>
      </c>
      <c r="V5707" s="181">
        <v>83853.068407788887</v>
      </c>
      <c r="W5707" s="181">
        <v>84304.891891371692</v>
      </c>
      <c r="X5707" s="181">
        <v>84734.044355243881</v>
      </c>
      <c r="Y5707" s="181">
        <v>85139.220409275105</v>
      </c>
    </row>
    <row r="5708" spans="1:25" x14ac:dyDescent="0.25">
      <c r="A5708" s="178" t="s">
        <v>4708</v>
      </c>
      <c r="B5708" s="178" t="s">
        <v>293</v>
      </c>
      <c r="C5708" s="178" t="s">
        <v>541</v>
      </c>
      <c r="D5708" s="178" t="s">
        <v>4779</v>
      </c>
      <c r="E5708" s="181">
        <v>13364.114603051972</v>
      </c>
      <c r="F5708" s="181">
        <v>13472.632557553334</v>
      </c>
      <c r="G5708" s="181">
        <v>13579.51940334223</v>
      </c>
      <c r="H5708" s="181">
        <v>13682.066283551208</v>
      </c>
      <c r="I5708" s="181">
        <v>13782.770234139269</v>
      </c>
      <c r="J5708" s="182">
        <v>13880.406243382917</v>
      </c>
      <c r="K5708" s="181">
        <v>13975.021437429536</v>
      </c>
      <c r="L5708" s="181">
        <v>14067.132178155904</v>
      </c>
      <c r="M5708" s="181">
        <v>14155.694729706509</v>
      </c>
      <c r="N5708" s="181">
        <v>14239.774886597435</v>
      </c>
      <c r="O5708" s="181">
        <v>14319.57585409101</v>
      </c>
      <c r="P5708" s="181">
        <v>14395.804427643276</v>
      </c>
      <c r="Q5708" s="181">
        <v>14469.1134398793</v>
      </c>
      <c r="R5708" s="181">
        <v>14538.970169629494</v>
      </c>
      <c r="S5708" s="181">
        <v>14605.28613787488</v>
      </c>
      <c r="T5708" s="181">
        <v>14668.016398840993</v>
      </c>
      <c r="U5708" s="181">
        <v>14726.838046424602</v>
      </c>
      <c r="V5708" s="181">
        <v>14781.436993706115</v>
      </c>
      <c r="W5708" s="181">
        <v>14831.815940461918</v>
      </c>
      <c r="X5708" s="181">
        <v>14877.958450614688</v>
      </c>
      <c r="Y5708" s="181">
        <v>14919.660100394945</v>
      </c>
    </row>
    <row r="5709" spans="1:25" x14ac:dyDescent="0.25">
      <c r="A5709" s="178" t="s">
        <v>4708</v>
      </c>
      <c r="B5709" s="178" t="s">
        <v>293</v>
      </c>
      <c r="C5709" s="178" t="s">
        <v>1013</v>
      </c>
      <c r="D5709" s="178" t="s">
        <v>4780</v>
      </c>
      <c r="E5709" s="181">
        <v>3321.9782485317974</v>
      </c>
      <c r="F5709" s="181">
        <v>3317.5283789600376</v>
      </c>
      <c r="G5709" s="181">
        <v>3312.471644710572</v>
      </c>
      <c r="H5709" s="181">
        <v>3306.1689849987843</v>
      </c>
      <c r="I5709" s="181">
        <v>3299.2517959608126</v>
      </c>
      <c r="J5709" s="182">
        <v>3291.4458191239264</v>
      </c>
      <c r="K5709" s="181">
        <v>3282.7862398308962</v>
      </c>
      <c r="L5709" s="181">
        <v>3273.4165805410803</v>
      </c>
      <c r="M5709" s="181">
        <v>3263.1158002798766</v>
      </c>
      <c r="N5709" s="181">
        <v>3251.696544392209</v>
      </c>
      <c r="O5709" s="181">
        <v>3239.2362818436027</v>
      </c>
      <c r="P5709" s="181">
        <v>3225.923021827366</v>
      </c>
      <c r="Q5709" s="181">
        <v>3211.9263003094943</v>
      </c>
      <c r="R5709" s="181">
        <v>3197.1490508563861</v>
      </c>
      <c r="S5709" s="181">
        <v>3181.5950033373224</v>
      </c>
      <c r="T5709" s="181">
        <v>3165.2775754555678</v>
      </c>
      <c r="U5709" s="181">
        <v>3148.1506961336154</v>
      </c>
      <c r="V5709" s="181">
        <v>3130.1723210011728</v>
      </c>
      <c r="W5709" s="181">
        <v>3111.368895113827</v>
      </c>
      <c r="X5709" s="181">
        <v>3091.7623762584344</v>
      </c>
      <c r="Y5709" s="181">
        <v>3071.3356701169109</v>
      </c>
    </row>
    <row r="5710" spans="1:25" x14ac:dyDescent="0.25">
      <c r="A5710" s="178" t="s">
        <v>4708</v>
      </c>
      <c r="B5710" s="178" t="s">
        <v>293</v>
      </c>
      <c r="C5710" s="178" t="s">
        <v>610</v>
      </c>
      <c r="D5710" s="178" t="s">
        <v>4781</v>
      </c>
      <c r="E5710" s="181">
        <v>6933.316660683382</v>
      </c>
      <c r="F5710" s="181">
        <v>6846.5410458882461</v>
      </c>
      <c r="G5710" s="181">
        <v>6759.600929283346</v>
      </c>
      <c r="H5710" s="181">
        <v>6671.2352140416251</v>
      </c>
      <c r="I5710" s="181">
        <v>6582.7746145225447</v>
      </c>
      <c r="J5710" s="182">
        <v>6493.7049580384637</v>
      </c>
      <c r="K5710" s="181">
        <v>6404.1392199740367</v>
      </c>
      <c r="L5710" s="181">
        <v>6314.3951488357352</v>
      </c>
      <c r="M5710" s="181">
        <v>6224.0816681409842</v>
      </c>
      <c r="N5710" s="181">
        <v>6132.8892765474538</v>
      </c>
      <c r="O5710" s="181">
        <v>6041.0170411588279</v>
      </c>
      <c r="P5710" s="181">
        <v>5948.8600306519502</v>
      </c>
      <c r="Q5710" s="181">
        <v>5856.7628681632286</v>
      </c>
      <c r="R5710" s="181">
        <v>5764.5746889948814</v>
      </c>
      <c r="S5710" s="181">
        <v>5672.3314643039357</v>
      </c>
      <c r="T5710" s="181">
        <v>5580.0851251640188</v>
      </c>
      <c r="U5710" s="181">
        <v>5487.78204487121</v>
      </c>
      <c r="V5710" s="181">
        <v>5395.3783670985476</v>
      </c>
      <c r="W5710" s="181">
        <v>5302.9494014685415</v>
      </c>
      <c r="X5710" s="181">
        <v>5210.5600295305412</v>
      </c>
      <c r="Y5710" s="181">
        <v>5118.2076012747875</v>
      </c>
    </row>
    <row r="5711" spans="1:25" x14ac:dyDescent="0.25">
      <c r="A5711" s="178" t="s">
        <v>4708</v>
      </c>
      <c r="B5711" s="178" t="s">
        <v>293</v>
      </c>
      <c r="C5711" s="178" t="s">
        <v>1206</v>
      </c>
      <c r="D5711" s="178" t="s">
        <v>4782</v>
      </c>
      <c r="E5711" s="181">
        <v>3075.8676467341838</v>
      </c>
      <c r="F5711" s="181">
        <v>3085.309226704268</v>
      </c>
      <c r="G5711" s="181">
        <v>3094.2073429366724</v>
      </c>
      <c r="H5711" s="181">
        <v>3101.9549222926362</v>
      </c>
      <c r="I5711" s="181">
        <v>3109.1314828357658</v>
      </c>
      <c r="J5711" s="182">
        <v>3115.4696793156809</v>
      </c>
      <c r="K5711" s="181">
        <v>3120.9917060837261</v>
      </c>
      <c r="L5711" s="181">
        <v>3125.8237011625706</v>
      </c>
      <c r="M5711" s="181">
        <v>3129.7444637733865</v>
      </c>
      <c r="N5711" s="181">
        <v>3132.5614202722149</v>
      </c>
      <c r="O5711" s="181">
        <v>3134.3349506274335</v>
      </c>
      <c r="P5711" s="181">
        <v>3135.2340630336607</v>
      </c>
      <c r="Q5711" s="181">
        <v>3135.4128390220667</v>
      </c>
      <c r="R5711" s="181">
        <v>3134.7667823973907</v>
      </c>
      <c r="S5711" s="181">
        <v>3133.2889008386114</v>
      </c>
      <c r="T5711" s="181">
        <v>3130.9817567438299</v>
      </c>
      <c r="U5711" s="181">
        <v>3127.7889496177231</v>
      </c>
      <c r="V5711" s="181">
        <v>3123.6571965427129</v>
      </c>
      <c r="W5711" s="181">
        <v>3118.6010238448262</v>
      </c>
      <c r="X5711" s="181">
        <v>3112.6308043532822</v>
      </c>
      <c r="Y5711" s="181">
        <v>3105.7177103117597</v>
      </c>
    </row>
    <row r="5712" spans="1:25" x14ac:dyDescent="0.25">
      <c r="A5712" s="178" t="s">
        <v>4708</v>
      </c>
      <c r="B5712" s="178" t="s">
        <v>293</v>
      </c>
      <c r="C5712" s="178" t="s">
        <v>1127</v>
      </c>
      <c r="D5712" s="178" t="s">
        <v>4783</v>
      </c>
      <c r="E5712" s="181">
        <v>4059.2803024526793</v>
      </c>
      <c r="F5712" s="181">
        <v>4086.3174112214842</v>
      </c>
      <c r="G5712" s="181">
        <v>4112.7737168185267</v>
      </c>
      <c r="H5712" s="181">
        <v>4137.8323268753111</v>
      </c>
      <c r="I5712" s="181">
        <v>4162.253212165374</v>
      </c>
      <c r="J5712" s="182">
        <v>4185.669567282127</v>
      </c>
      <c r="K5712" s="181">
        <v>4208.0997795417388</v>
      </c>
      <c r="L5712" s="181">
        <v>4229.7032318261508</v>
      </c>
      <c r="M5712" s="181">
        <v>4250.1699852945549</v>
      </c>
      <c r="N5712" s="181">
        <v>4269.2247443869446</v>
      </c>
      <c r="O5712" s="181">
        <v>4286.9343350656718</v>
      </c>
      <c r="P5712" s="181">
        <v>4303.5157582286265</v>
      </c>
      <c r="Q5712" s="181">
        <v>4319.1686663442269</v>
      </c>
      <c r="R5712" s="181">
        <v>4333.7381828533134</v>
      </c>
      <c r="S5712" s="181">
        <v>4347.2025663862805</v>
      </c>
      <c r="T5712" s="181">
        <v>4359.5531536256703</v>
      </c>
      <c r="U5712" s="181">
        <v>4370.6988507798624</v>
      </c>
      <c r="V5712" s="181">
        <v>4380.5517190249266</v>
      </c>
      <c r="W5712" s="181">
        <v>4389.1180891641534</v>
      </c>
      <c r="X5712" s="181">
        <v>4396.3986168473275</v>
      </c>
      <c r="Y5712" s="181">
        <v>4402.3385005102555</v>
      </c>
    </row>
    <row r="5713" spans="1:25" x14ac:dyDescent="0.25">
      <c r="A5713" s="178" t="s">
        <v>4708</v>
      </c>
      <c r="B5713" s="178" t="s">
        <v>293</v>
      </c>
      <c r="C5713" s="178" t="s">
        <v>967</v>
      </c>
      <c r="D5713" s="178" t="s">
        <v>4784</v>
      </c>
      <c r="E5713" s="181">
        <v>2908.0181568052676</v>
      </c>
      <c r="F5713" s="181">
        <v>2871.6221466788061</v>
      </c>
      <c r="G5713" s="181">
        <v>2835.1571401004248</v>
      </c>
      <c r="H5713" s="181">
        <v>2798.0941993841584</v>
      </c>
      <c r="I5713" s="181">
        <v>2760.9914616681499</v>
      </c>
      <c r="J5713" s="182">
        <v>2723.6332691965849</v>
      </c>
      <c r="K5713" s="181">
        <v>2686.0670068627151</v>
      </c>
      <c r="L5713" s="181">
        <v>2648.4259468754035</v>
      </c>
      <c r="M5713" s="181">
        <v>2610.5460613144373</v>
      </c>
      <c r="N5713" s="181">
        <v>2572.2975370518293</v>
      </c>
      <c r="O5713" s="181">
        <v>2533.7638681468106</v>
      </c>
      <c r="P5713" s="181">
        <v>2495.1107569524793</v>
      </c>
      <c r="Q5713" s="181">
        <v>2456.4827476151618</v>
      </c>
      <c r="R5713" s="181">
        <v>2417.8165634518737</v>
      </c>
      <c r="S5713" s="181">
        <v>2379.127291726456</v>
      </c>
      <c r="T5713" s="181">
        <v>2340.4367137179706</v>
      </c>
      <c r="U5713" s="181">
        <v>2301.7223369547301</v>
      </c>
      <c r="V5713" s="181">
        <v>2262.9657669220542</v>
      </c>
      <c r="W5713" s="181">
        <v>2224.1985904867138</v>
      </c>
      <c r="X5713" s="181">
        <v>2185.4480207031224</v>
      </c>
      <c r="Y5713" s="181">
        <v>2146.7129460864198</v>
      </c>
    </row>
    <row r="5714" spans="1:25" x14ac:dyDescent="0.25">
      <c r="A5714" s="178" t="s">
        <v>4708</v>
      </c>
      <c r="B5714" s="178" t="s">
        <v>293</v>
      </c>
      <c r="C5714" s="178" t="s">
        <v>602</v>
      </c>
      <c r="D5714" s="178" t="s">
        <v>4785</v>
      </c>
      <c r="E5714" s="181">
        <v>3079.9866526220098</v>
      </c>
      <c r="F5714" s="181">
        <v>3141.9612927610897</v>
      </c>
      <c r="G5714" s="181">
        <v>3204.5901027706968</v>
      </c>
      <c r="H5714" s="181">
        <v>3267.2284270593273</v>
      </c>
      <c r="I5714" s="181">
        <v>3330.4586599626555</v>
      </c>
      <c r="J5714" s="182">
        <v>3393.9811806605917</v>
      </c>
      <c r="K5714" s="181">
        <v>3457.7967166588869</v>
      </c>
      <c r="L5714" s="181">
        <v>3522.0236264130649</v>
      </c>
      <c r="M5714" s="181">
        <v>3586.3907614593013</v>
      </c>
      <c r="N5714" s="181">
        <v>3650.6421542284675</v>
      </c>
      <c r="O5714" s="181">
        <v>3714.8049615267892</v>
      </c>
      <c r="P5714" s="181">
        <v>3779.0402928376602</v>
      </c>
      <c r="Q5714" s="181">
        <v>3843.5030321586823</v>
      </c>
      <c r="R5714" s="181">
        <v>3908.0370633196399</v>
      </c>
      <c r="S5714" s="181">
        <v>3972.5998341655181</v>
      </c>
      <c r="T5714" s="181">
        <v>4037.1590466401613</v>
      </c>
      <c r="U5714" s="181">
        <v>4101.6037832234688</v>
      </c>
      <c r="V5714" s="181">
        <v>4165.8206902790125</v>
      </c>
      <c r="W5714" s="181">
        <v>4229.7818117361057</v>
      </c>
      <c r="X5714" s="181">
        <v>4293.4528856594097</v>
      </c>
      <c r="Y5714" s="181">
        <v>4356.7436921306353</v>
      </c>
    </row>
    <row r="5715" spans="1:25" x14ac:dyDescent="0.25">
      <c r="A5715" s="178" t="s">
        <v>4708</v>
      </c>
      <c r="B5715" s="178" t="s">
        <v>293</v>
      </c>
      <c r="C5715" s="178" t="s">
        <v>604</v>
      </c>
      <c r="D5715" s="178" t="s">
        <v>4786</v>
      </c>
      <c r="E5715" s="181">
        <v>3798.7531800476745</v>
      </c>
      <c r="F5715" s="181">
        <v>3806.1801697257306</v>
      </c>
      <c r="G5715" s="181">
        <v>3812.9162696243402</v>
      </c>
      <c r="H5715" s="181">
        <v>3818.2164995783664</v>
      </c>
      <c r="I5715" s="181">
        <v>3822.798155376302</v>
      </c>
      <c r="J5715" s="182">
        <v>3826.3352610852503</v>
      </c>
      <c r="K5715" s="181">
        <v>3828.8585043375983</v>
      </c>
      <c r="L5715" s="181">
        <v>3830.5258213688398</v>
      </c>
      <c r="M5715" s="181">
        <v>3831.0692822260253</v>
      </c>
      <c r="N5715" s="181">
        <v>3830.2571570801783</v>
      </c>
      <c r="O5715" s="181">
        <v>3828.1677030037872</v>
      </c>
      <c r="P5715" s="181">
        <v>3825.0113666428856</v>
      </c>
      <c r="Q5715" s="181">
        <v>3820.9794784216856</v>
      </c>
      <c r="R5715" s="181">
        <v>3815.9477600168998</v>
      </c>
      <c r="S5715" s="181">
        <v>3809.9110513912956</v>
      </c>
      <c r="T5715" s="181">
        <v>3802.875827978532</v>
      </c>
      <c r="U5715" s="181">
        <v>3794.7770074129689</v>
      </c>
      <c r="V5715" s="181">
        <v>3785.5535821750436</v>
      </c>
      <c r="W5715" s="181">
        <v>3775.2269103599656</v>
      </c>
      <c r="X5715" s="181">
        <v>3763.8132410767525</v>
      </c>
      <c r="Y5715" s="181">
        <v>3751.2814105009861</v>
      </c>
    </row>
    <row r="5716" spans="1:25" x14ac:dyDescent="0.25">
      <c r="A5716" s="178" t="s">
        <v>4708</v>
      </c>
      <c r="B5716" s="178" t="s">
        <v>293</v>
      </c>
      <c r="C5716" s="178" t="s">
        <v>1323</v>
      </c>
      <c r="D5716" s="178" t="s">
        <v>4787</v>
      </c>
      <c r="E5716" s="181">
        <v>2845.2033170159189</v>
      </c>
      <c r="F5716" s="181">
        <v>2863.03338134255</v>
      </c>
      <c r="G5716" s="181">
        <v>2880.4422839247995</v>
      </c>
      <c r="H5716" s="181">
        <v>2896.8586118593839</v>
      </c>
      <c r="I5716" s="181">
        <v>2912.8153624491547</v>
      </c>
      <c r="J5716" s="182">
        <v>2928.0564712037194</v>
      </c>
      <c r="K5716" s="181">
        <v>2942.5956282970787</v>
      </c>
      <c r="L5716" s="181">
        <v>2956.5450584485548</v>
      </c>
      <c r="M5716" s="181">
        <v>2969.6888857953995</v>
      </c>
      <c r="N5716" s="181">
        <v>2981.8357694245447</v>
      </c>
      <c r="O5716" s="181">
        <v>2993.0335295540299</v>
      </c>
      <c r="P5716" s="181">
        <v>3003.4347199493827</v>
      </c>
      <c r="Q5716" s="181">
        <v>3013.1795537211201</v>
      </c>
      <c r="R5716" s="181">
        <v>3022.1607921280815</v>
      </c>
      <c r="S5716" s="181">
        <v>3030.3641712327171</v>
      </c>
      <c r="T5716" s="181">
        <v>3037.7845630500387</v>
      </c>
      <c r="U5716" s="181">
        <v>3044.3594323448719</v>
      </c>
      <c r="V5716" s="181">
        <v>3050.0285391632983</v>
      </c>
      <c r="W5716" s="181">
        <v>3054.7973496430213</v>
      </c>
      <c r="X5716" s="181">
        <v>3058.667373873323</v>
      </c>
      <c r="Y5716" s="181">
        <v>3061.6015527461172</v>
      </c>
    </row>
    <row r="5717" spans="1:25" x14ac:dyDescent="0.25">
      <c r="A5717" s="178" t="s">
        <v>4708</v>
      </c>
      <c r="B5717" s="178" t="s">
        <v>293</v>
      </c>
      <c r="C5717" s="178" t="s">
        <v>1080</v>
      </c>
      <c r="D5717" s="178" t="s">
        <v>4788</v>
      </c>
      <c r="E5717" s="181">
        <v>25655.228172325231</v>
      </c>
      <c r="F5717" s="181">
        <v>25781.021438300264</v>
      </c>
      <c r="G5717" s="181">
        <v>25902.63936646127</v>
      </c>
      <c r="H5717" s="181">
        <v>26014.966652917428</v>
      </c>
      <c r="I5717" s="181">
        <v>26122.820376508371</v>
      </c>
      <c r="J5717" s="182">
        <v>26223.924703562974</v>
      </c>
      <c r="K5717" s="181">
        <v>26318.428855773</v>
      </c>
      <c r="L5717" s="181">
        <v>26407.361413168095</v>
      </c>
      <c r="M5717" s="181">
        <v>26488.818884354412</v>
      </c>
      <c r="N5717" s="181">
        <v>26561.126703746628</v>
      </c>
      <c r="O5717" s="181">
        <v>26624.746938454391</v>
      </c>
      <c r="P5717" s="181">
        <v>26681.069653550549</v>
      </c>
      <c r="Q5717" s="181">
        <v>26731.367994967095</v>
      </c>
      <c r="R5717" s="181">
        <v>26774.715997810941</v>
      </c>
      <c r="S5717" s="181">
        <v>26811.015372159673</v>
      </c>
      <c r="T5717" s="181">
        <v>26840.249157215439</v>
      </c>
      <c r="U5717" s="181">
        <v>26861.89402857807</v>
      </c>
      <c r="V5717" s="181">
        <v>26875.449800607214</v>
      </c>
      <c r="W5717" s="181">
        <v>26880.997269259988</v>
      </c>
      <c r="X5717" s="181">
        <v>26878.582116907561</v>
      </c>
      <c r="Y5717" s="181">
        <v>26867.911391908634</v>
      </c>
    </row>
    <row r="5718" spans="1:25" x14ac:dyDescent="0.25">
      <c r="A5718" s="178" t="s">
        <v>4708</v>
      </c>
      <c r="B5718" s="178" t="s">
        <v>293</v>
      </c>
      <c r="C5718" s="178" t="s">
        <v>1343</v>
      </c>
      <c r="D5718" s="178" t="s">
        <v>4789</v>
      </c>
      <c r="E5718" s="181">
        <v>24253.736418992379</v>
      </c>
      <c r="F5718" s="181">
        <v>24205.617989688631</v>
      </c>
      <c r="G5718" s="181">
        <v>24153.126564782586</v>
      </c>
      <c r="H5718" s="181">
        <v>24091.613912559675</v>
      </c>
      <c r="I5718" s="181">
        <v>24025.695487033594</v>
      </c>
      <c r="J5718" s="182">
        <v>23953.383981070045</v>
      </c>
      <c r="K5718" s="181">
        <v>23874.947741793185</v>
      </c>
      <c r="L5718" s="181">
        <v>23791.441842151184</v>
      </c>
      <c r="M5718" s="181">
        <v>23701.27068205364</v>
      </c>
      <c r="N5718" s="181">
        <v>23603.087311581374</v>
      </c>
      <c r="O5718" s="181">
        <v>23497.469308876058</v>
      </c>
      <c r="P5718" s="181">
        <v>23385.794124401087</v>
      </c>
      <c r="Q5718" s="181">
        <v>23269.30183964115</v>
      </c>
      <c r="R5718" s="181">
        <v>23147.299154054534</v>
      </c>
      <c r="S5718" s="181">
        <v>23019.823861223682</v>
      </c>
      <c r="T5718" s="181">
        <v>22886.983720310207</v>
      </c>
      <c r="U5718" s="181">
        <v>22748.456361720691</v>
      </c>
      <c r="V5718" s="181">
        <v>22603.949339605886</v>
      </c>
      <c r="W5718" s="181">
        <v>22453.665241648974</v>
      </c>
      <c r="X5718" s="181">
        <v>22297.773785540696</v>
      </c>
      <c r="Y5718" s="181">
        <v>22136.162803653613</v>
      </c>
    </row>
    <row r="5719" spans="1:25" x14ac:dyDescent="0.25">
      <c r="A5719" s="178" t="s">
        <v>4708</v>
      </c>
      <c r="B5719" s="178" t="s">
        <v>293</v>
      </c>
      <c r="C5719" s="178" t="s">
        <v>1278</v>
      </c>
      <c r="D5719" s="178" t="s">
        <v>4790</v>
      </c>
      <c r="E5719" s="181">
        <v>3216.9435983922299</v>
      </c>
      <c r="F5719" s="181">
        <v>3256.1139649608249</v>
      </c>
      <c r="G5719" s="181">
        <v>3295.1516593076867</v>
      </c>
      <c r="H5719" s="181">
        <v>3333.3934221597651</v>
      </c>
      <c r="I5719" s="181">
        <v>3371.4387688020629</v>
      </c>
      <c r="J5719" s="182">
        <v>3408.9828268777842</v>
      </c>
      <c r="K5719" s="181">
        <v>3446.029535611744</v>
      </c>
      <c r="L5719" s="181">
        <v>3482.6991273549697</v>
      </c>
      <c r="M5719" s="181">
        <v>3518.7260282306352</v>
      </c>
      <c r="N5719" s="181">
        <v>3553.8677714662126</v>
      </c>
      <c r="O5719" s="181">
        <v>3588.1630686143562</v>
      </c>
      <c r="P5719" s="181">
        <v>3621.7780447751306</v>
      </c>
      <c r="Q5719" s="181">
        <v>3654.8679582142991</v>
      </c>
      <c r="R5719" s="181">
        <v>3687.2899666733683</v>
      </c>
      <c r="S5719" s="181">
        <v>3719.0121072605029</v>
      </c>
      <c r="T5719" s="181">
        <v>3750.013104893751</v>
      </c>
      <c r="U5719" s="181">
        <v>3780.2000685256089</v>
      </c>
      <c r="V5719" s="181">
        <v>3809.4809623508531</v>
      </c>
      <c r="W5719" s="181">
        <v>3837.8443264605348</v>
      </c>
      <c r="X5719" s="181">
        <v>3865.2736399306623</v>
      </c>
      <c r="Y5719" s="181">
        <v>3891.7031762550846</v>
      </c>
    </row>
    <row r="5720" spans="1:25" x14ac:dyDescent="0.25">
      <c r="A5720" s="178" t="s">
        <v>4708</v>
      </c>
      <c r="B5720" s="178" t="s">
        <v>293</v>
      </c>
      <c r="C5720" s="178" t="s">
        <v>1019</v>
      </c>
      <c r="D5720" s="178" t="s">
        <v>4791</v>
      </c>
      <c r="E5720" s="181">
        <v>1882.3856907365544</v>
      </c>
      <c r="F5720" s="181">
        <v>1945.311059922001</v>
      </c>
      <c r="G5720" s="181">
        <v>2009.9680760236438</v>
      </c>
      <c r="H5720" s="181">
        <v>2075.9869483036164</v>
      </c>
      <c r="I5720" s="181">
        <v>2143.7671615813056</v>
      </c>
      <c r="J5720" s="182">
        <v>2213.1530261290195</v>
      </c>
      <c r="K5720" s="181">
        <v>2284.1778648861077</v>
      </c>
      <c r="L5720" s="181">
        <v>2356.9543610730802</v>
      </c>
      <c r="M5720" s="181">
        <v>2431.3358981504371</v>
      </c>
      <c r="N5720" s="181">
        <v>2507.1774135985438</v>
      </c>
      <c r="O5720" s="181">
        <v>2584.5221970089851</v>
      </c>
      <c r="P5720" s="181">
        <v>2663.5093096362089</v>
      </c>
      <c r="Q5720" s="181">
        <v>2744.2796917642345</v>
      </c>
      <c r="R5720" s="181">
        <v>2826.7556227712898</v>
      </c>
      <c r="S5720" s="181">
        <v>2910.9373470878104</v>
      </c>
      <c r="T5720" s="181">
        <v>2996.8316323790032</v>
      </c>
      <c r="U5720" s="181">
        <v>3084.3853892820571</v>
      </c>
      <c r="V5720" s="181">
        <v>3173.539819672962</v>
      </c>
      <c r="W5720" s="181">
        <v>3264.2979464511964</v>
      </c>
      <c r="X5720" s="181">
        <v>3356.6570766496448</v>
      </c>
      <c r="Y5720" s="181">
        <v>3450.5691226798272</v>
      </c>
    </row>
    <row r="5721" spans="1:25" x14ac:dyDescent="0.25">
      <c r="A5721" s="178" t="s">
        <v>4708</v>
      </c>
      <c r="B5721" s="178" t="s">
        <v>293</v>
      </c>
      <c r="C5721" s="178" t="s">
        <v>1021</v>
      </c>
      <c r="D5721" s="178" t="s">
        <v>4792</v>
      </c>
      <c r="E5721" s="181">
        <v>3122.2064629722281</v>
      </c>
      <c r="F5721" s="181">
        <v>3142.6877679580689</v>
      </c>
      <c r="G5721" s="181">
        <v>3162.7183076835654</v>
      </c>
      <c r="H5721" s="181">
        <v>3181.6700903157789</v>
      </c>
      <c r="I5721" s="181">
        <v>3200.1277386997526</v>
      </c>
      <c r="J5721" s="182">
        <v>3217.809412221769</v>
      </c>
      <c r="K5721" s="181">
        <v>3234.7294773309359</v>
      </c>
      <c r="L5721" s="181">
        <v>3251.0106659925113</v>
      </c>
      <c r="M5721" s="181">
        <v>3266.4149697766798</v>
      </c>
      <c r="N5721" s="181">
        <v>3280.7310975106452</v>
      </c>
      <c r="O5721" s="181">
        <v>3294.010723228615</v>
      </c>
      <c r="P5721" s="181">
        <v>3306.4208807966747</v>
      </c>
      <c r="Q5721" s="181">
        <v>3318.1152097316412</v>
      </c>
      <c r="R5721" s="181">
        <v>3328.9749555194471</v>
      </c>
      <c r="S5721" s="181">
        <v>3338.9836691961195</v>
      </c>
      <c r="T5721" s="181">
        <v>3348.1349523670247</v>
      </c>
      <c r="U5721" s="181">
        <v>3356.3591090114837</v>
      </c>
      <c r="V5721" s="181">
        <v>3363.5888935731705</v>
      </c>
      <c r="W5721" s="181">
        <v>3369.8294647663283</v>
      </c>
      <c r="X5721" s="181">
        <v>3375.0816225289918</v>
      </c>
      <c r="Y5721" s="181">
        <v>3379.3035967173423</v>
      </c>
    </row>
    <row r="5722" spans="1:25" x14ac:dyDescent="0.25">
      <c r="A5722" s="178" t="s">
        <v>4708</v>
      </c>
      <c r="B5722" s="178" t="s">
        <v>293</v>
      </c>
      <c r="C5722" s="178" t="s">
        <v>360</v>
      </c>
      <c r="D5722" s="178" t="s">
        <v>4793</v>
      </c>
      <c r="E5722" s="181">
        <v>1698.0601772563339</v>
      </c>
      <c r="F5722" s="181">
        <v>1736.1547154053619</v>
      </c>
      <c r="G5722" s="181">
        <v>1774.7755289824136</v>
      </c>
      <c r="H5722" s="181">
        <v>1813.5677950646866</v>
      </c>
      <c r="I5722" s="181">
        <v>1852.8561117705483</v>
      </c>
      <c r="J5722" s="182">
        <v>1892.47620725143</v>
      </c>
      <c r="K5722" s="181">
        <v>1932.4301598068523</v>
      </c>
      <c r="L5722" s="181">
        <v>1972.785946586454</v>
      </c>
      <c r="M5722" s="181">
        <v>2013.3934841089074</v>
      </c>
      <c r="N5722" s="181">
        <v>2054.1098593163097</v>
      </c>
      <c r="O5722" s="181">
        <v>2094.9505243332337</v>
      </c>
      <c r="P5722" s="181">
        <v>2136.0067832340933</v>
      </c>
      <c r="Q5722" s="181">
        <v>2177.3672392084409</v>
      </c>
      <c r="R5722" s="181">
        <v>2218.9447112227731</v>
      </c>
      <c r="S5722" s="181">
        <v>2260.7158469171336</v>
      </c>
      <c r="T5722" s="181">
        <v>2302.6629259707533</v>
      </c>
      <c r="U5722" s="181">
        <v>2344.7231196884645</v>
      </c>
      <c r="V5722" s="181">
        <v>2386.8316303668507</v>
      </c>
      <c r="W5722" s="181">
        <v>2428.9721111261738</v>
      </c>
      <c r="X5722" s="181">
        <v>2471.1244378935166</v>
      </c>
      <c r="Y5722" s="181">
        <v>2513.2360250556449</v>
      </c>
    </row>
    <row r="5723" spans="1:25" x14ac:dyDescent="0.25">
      <c r="A5723" s="178" t="s">
        <v>4708</v>
      </c>
      <c r="B5723" s="178" t="s">
        <v>293</v>
      </c>
      <c r="C5723" s="178" t="s">
        <v>4794</v>
      </c>
      <c r="D5723" s="178" t="s">
        <v>4795</v>
      </c>
      <c r="E5723" s="181">
        <v>3312.7104852841881</v>
      </c>
      <c r="F5723" s="181">
        <v>3322.7631909960596</v>
      </c>
      <c r="G5723" s="181">
        <v>3332.2299217363666</v>
      </c>
      <c r="H5723" s="181">
        <v>3340.4569891984743</v>
      </c>
      <c r="I5723" s="181">
        <v>3348.0685771305257</v>
      </c>
      <c r="J5723" s="182">
        <v>3354.7768691709398</v>
      </c>
      <c r="K5723" s="181">
        <v>3360.6058581167422</v>
      </c>
      <c r="L5723" s="181">
        <v>3365.6914534687512</v>
      </c>
      <c r="M5723" s="181">
        <v>3369.7955661213637</v>
      </c>
      <c r="N5723" s="181">
        <v>3372.7109619445155</v>
      </c>
      <c r="O5723" s="181">
        <v>3374.502771857799</v>
      </c>
      <c r="P5723" s="181">
        <v>3375.3530654692177</v>
      </c>
      <c r="Q5723" s="181">
        <v>3375.4278177022766</v>
      </c>
      <c r="R5723" s="181">
        <v>3374.6146182635011</v>
      </c>
      <c r="S5723" s="181">
        <v>3372.906032993109</v>
      </c>
      <c r="T5723" s="181">
        <v>3370.3049138289225</v>
      </c>
      <c r="U5723" s="181">
        <v>3366.7506446850198</v>
      </c>
      <c r="V5723" s="181">
        <v>3362.1859735797575</v>
      </c>
      <c r="W5723" s="181">
        <v>3356.6266412738714</v>
      </c>
      <c r="X5723" s="181">
        <v>3350.0839159853422</v>
      </c>
      <c r="Y5723" s="181">
        <v>3342.526874760249</v>
      </c>
    </row>
    <row r="5724" spans="1:25" x14ac:dyDescent="0.25">
      <c r="A5724" s="178" t="s">
        <v>4708</v>
      </c>
      <c r="B5724" s="178" t="s">
        <v>293</v>
      </c>
      <c r="C5724" s="178" t="s">
        <v>4796</v>
      </c>
      <c r="D5724" s="178" t="s">
        <v>1286</v>
      </c>
      <c r="E5724" s="181">
        <v>4355.8487263761626</v>
      </c>
      <c r="F5724" s="181">
        <v>4401.5271473443208</v>
      </c>
      <c r="G5724" s="181">
        <v>4446.8618898136847</v>
      </c>
      <c r="H5724" s="181">
        <v>4490.9606874610881</v>
      </c>
      <c r="I5724" s="181">
        <v>4534.6356872197175</v>
      </c>
      <c r="J5724" s="182">
        <v>4577.4792486557762</v>
      </c>
      <c r="K5724" s="181">
        <v>4619.5004300829951</v>
      </c>
      <c r="L5724" s="181">
        <v>4660.8638763955551</v>
      </c>
      <c r="M5724" s="181">
        <v>4701.217687048822</v>
      </c>
      <c r="N5724" s="181">
        <v>4740.2431421940537</v>
      </c>
      <c r="O5724" s="181">
        <v>4777.9980832252531</v>
      </c>
      <c r="P5724" s="181">
        <v>4814.7093674215675</v>
      </c>
      <c r="Q5724" s="181">
        <v>4850.587935801288</v>
      </c>
      <c r="R5724" s="181">
        <v>4885.4483714841799</v>
      </c>
      <c r="S5724" s="181">
        <v>4919.2531724168994</v>
      </c>
      <c r="T5724" s="181">
        <v>4951.9792167655678</v>
      </c>
      <c r="U5724" s="181">
        <v>4983.5091413638092</v>
      </c>
      <c r="V5724" s="181">
        <v>5013.7275096501016</v>
      </c>
      <c r="W5724" s="181">
        <v>5042.6255455750397</v>
      </c>
      <c r="X5724" s="181">
        <v>5070.1879143138067</v>
      </c>
      <c r="Y5724" s="181">
        <v>5096.3349683035358</v>
      </c>
    </row>
    <row r="5725" spans="1:25" x14ac:dyDescent="0.25">
      <c r="A5725" s="178" t="s">
        <v>4708</v>
      </c>
      <c r="B5725" s="178" t="s">
        <v>293</v>
      </c>
      <c r="C5725" s="178" t="s">
        <v>408</v>
      </c>
      <c r="D5725" s="178" t="s">
        <v>4797</v>
      </c>
      <c r="E5725" s="181">
        <v>4342.4619572407282</v>
      </c>
      <c r="F5725" s="181">
        <v>4430.9777267863465</v>
      </c>
      <c r="G5725" s="181">
        <v>4520.4614717897948</v>
      </c>
      <c r="H5725" s="181">
        <v>4610.0043225807167</v>
      </c>
      <c r="I5725" s="181">
        <v>4700.4282667682828</v>
      </c>
      <c r="J5725" s="182">
        <v>4791.3109885542153</v>
      </c>
      <c r="K5725" s="181">
        <v>4882.6538509618031</v>
      </c>
      <c r="L5725" s="181">
        <v>4974.6243641403425</v>
      </c>
      <c r="M5725" s="181">
        <v>5066.8399162160586</v>
      </c>
      <c r="N5725" s="181">
        <v>5158.9389549496927</v>
      </c>
      <c r="O5725" s="181">
        <v>5250.9597591310803</v>
      </c>
      <c r="P5725" s="181">
        <v>5343.1300406747569</v>
      </c>
      <c r="Q5725" s="181">
        <v>5435.6689411288571</v>
      </c>
      <c r="R5725" s="181">
        <v>5528.3558826134386</v>
      </c>
      <c r="S5725" s="181">
        <v>5621.1307507376441</v>
      </c>
      <c r="T5725" s="181">
        <v>5713.9478823128875</v>
      </c>
      <c r="U5725" s="181">
        <v>5806.6502654389033</v>
      </c>
      <c r="V5725" s="181">
        <v>5899.0772771686006</v>
      </c>
      <c r="W5725" s="181">
        <v>5991.1890892200627</v>
      </c>
      <c r="X5725" s="181">
        <v>6082.936898392677</v>
      </c>
      <c r="Y5725" s="181">
        <v>6174.1925501877267</v>
      </c>
    </row>
    <row r="5726" spans="1:25" x14ac:dyDescent="0.25">
      <c r="A5726" s="178" t="s">
        <v>4708</v>
      </c>
      <c r="B5726" s="178" t="s">
        <v>293</v>
      </c>
      <c r="C5726" s="178" t="s">
        <v>1379</v>
      </c>
      <c r="D5726" s="178" t="s">
        <v>4798</v>
      </c>
      <c r="E5726" s="181">
        <v>1262.4753046187177</v>
      </c>
      <c r="F5726" s="181">
        <v>1311.6905176905082</v>
      </c>
      <c r="G5726" s="181">
        <v>1362.5722094870787</v>
      </c>
      <c r="H5726" s="181">
        <v>1414.8911508665065</v>
      </c>
      <c r="I5726" s="181">
        <v>1468.9400436488556</v>
      </c>
      <c r="J5726" s="182">
        <v>1524.6352057585016</v>
      </c>
      <c r="K5726" s="181">
        <v>1582.0217976670842</v>
      </c>
      <c r="L5726" s="181">
        <v>1641.2009581790571</v>
      </c>
      <c r="M5726" s="181">
        <v>1702.0942139277709</v>
      </c>
      <c r="N5726" s="181">
        <v>1764.6222218102762</v>
      </c>
      <c r="O5726" s="181">
        <v>1828.8369512637714</v>
      </c>
      <c r="P5726" s="181">
        <v>1894.8593754955448</v>
      </c>
      <c r="Q5726" s="181">
        <v>1962.8141575924612</v>
      </c>
      <c r="R5726" s="181">
        <v>2032.6711306446591</v>
      </c>
      <c r="S5726" s="181">
        <v>2104.4555483517252</v>
      </c>
      <c r="T5726" s="181">
        <v>2178.1976595688775</v>
      </c>
      <c r="U5726" s="181">
        <v>2253.8843312074191</v>
      </c>
      <c r="V5726" s="181">
        <v>2331.4976573256508</v>
      </c>
      <c r="W5726" s="181">
        <v>2411.0647160253984</v>
      </c>
      <c r="X5726" s="181">
        <v>2492.6086342819185</v>
      </c>
      <c r="Y5726" s="181">
        <v>2576.1188533381742</v>
      </c>
    </row>
    <row r="5727" spans="1:25" x14ac:dyDescent="0.25">
      <c r="A5727" s="178" t="s">
        <v>4708</v>
      </c>
      <c r="B5727" s="178" t="s">
        <v>293</v>
      </c>
      <c r="C5727" s="178" t="s">
        <v>4799</v>
      </c>
      <c r="D5727" s="178" t="s">
        <v>4800</v>
      </c>
      <c r="E5727" s="181">
        <v>2756.6446904276563</v>
      </c>
      <c r="F5727" s="181">
        <v>2803.6255077151936</v>
      </c>
      <c r="G5727" s="181">
        <v>2850.8795791876878</v>
      </c>
      <c r="H5727" s="181">
        <v>2897.8313008746331</v>
      </c>
      <c r="I5727" s="181">
        <v>2944.99703096454</v>
      </c>
      <c r="J5727" s="182">
        <v>2992.1093265766649</v>
      </c>
      <c r="K5727" s="181">
        <v>3039.1679422907191</v>
      </c>
      <c r="L5727" s="181">
        <v>3086.2757106855365</v>
      </c>
      <c r="M5727" s="181">
        <v>3133.1939337560084</v>
      </c>
      <c r="N5727" s="181">
        <v>3179.7000096961606</v>
      </c>
      <c r="O5727" s="181">
        <v>3225.8198853975032</v>
      </c>
      <c r="P5727" s="181">
        <v>3271.6951808200397</v>
      </c>
      <c r="Q5727" s="181">
        <v>3317.4604484552178</v>
      </c>
      <c r="R5727" s="181">
        <v>3362.9809995766323</v>
      </c>
      <c r="S5727" s="181">
        <v>3408.2212024711143</v>
      </c>
      <c r="T5727" s="181">
        <v>3453.1546344452795</v>
      </c>
      <c r="U5727" s="181">
        <v>3497.6881582266533</v>
      </c>
      <c r="V5727" s="181">
        <v>3541.7277013422809</v>
      </c>
      <c r="W5727" s="181">
        <v>3585.2527284721896</v>
      </c>
      <c r="X5727" s="181">
        <v>3628.237645182001</v>
      </c>
      <c r="Y5727" s="181">
        <v>3670.6100437389769</v>
      </c>
    </row>
    <row r="5728" spans="1:25" x14ac:dyDescent="0.25">
      <c r="A5728" s="178" t="s">
        <v>4708</v>
      </c>
      <c r="B5728" s="178" t="s">
        <v>293</v>
      </c>
      <c r="C5728" s="178" t="s">
        <v>240</v>
      </c>
      <c r="D5728" s="178" t="s">
        <v>241</v>
      </c>
      <c r="E5728" s="181">
        <v>101858.89660005308</v>
      </c>
      <c r="F5728" s="181">
        <v>103134.24562861209</v>
      </c>
      <c r="G5728" s="181">
        <v>104413.59312622831</v>
      </c>
      <c r="H5728" s="181">
        <v>105676.05028861004</v>
      </c>
      <c r="I5728" s="181">
        <v>106940.73304565373</v>
      </c>
      <c r="J5728" s="182">
        <v>108198.08740416191</v>
      </c>
      <c r="K5728" s="181">
        <v>109448.33679751689</v>
      </c>
      <c r="L5728" s="181">
        <v>110695.39340894742</v>
      </c>
      <c r="M5728" s="181">
        <v>111930.90163113526</v>
      </c>
      <c r="N5728" s="181">
        <v>113147.20616848073</v>
      </c>
      <c r="O5728" s="181">
        <v>114345.57448428523</v>
      </c>
      <c r="P5728" s="181">
        <v>115531.33184890079</v>
      </c>
      <c r="Q5728" s="181">
        <v>116709.46811891541</v>
      </c>
      <c r="R5728" s="181">
        <v>117875.4569538332</v>
      </c>
      <c r="S5728" s="181">
        <v>119028.29289858796</v>
      </c>
      <c r="T5728" s="181">
        <v>120167.30005906221</v>
      </c>
      <c r="U5728" s="181">
        <v>121289.49317426218</v>
      </c>
      <c r="V5728" s="181">
        <v>122391.89051148329</v>
      </c>
      <c r="W5728" s="181">
        <v>123474.07745807296</v>
      </c>
      <c r="X5728" s="181">
        <v>124535.4646431421</v>
      </c>
      <c r="Y5728" s="181">
        <v>125573.86234389129</v>
      </c>
    </row>
    <row r="5729" spans="1:25" x14ac:dyDescent="0.25">
      <c r="A5729" s="178" t="s">
        <v>4708</v>
      </c>
      <c r="B5729" s="178" t="s">
        <v>580</v>
      </c>
      <c r="C5729" s="178" t="s">
        <v>218</v>
      </c>
      <c r="D5729" s="178" t="s">
        <v>1593</v>
      </c>
      <c r="E5729" s="181">
        <v>393003.30576184281</v>
      </c>
      <c r="F5729" s="181">
        <v>398559.55726126407</v>
      </c>
      <c r="G5729" s="181">
        <v>403692.34927366686</v>
      </c>
      <c r="H5729" s="181">
        <v>408399.17530425632</v>
      </c>
      <c r="I5729" s="181">
        <v>412814.924209697</v>
      </c>
      <c r="J5729" s="182">
        <v>416946.58594905771</v>
      </c>
      <c r="K5729" s="181">
        <v>420834.25658018072</v>
      </c>
      <c r="L5729" s="181">
        <v>424522.47662132024</v>
      </c>
      <c r="M5729" s="181">
        <v>428003.05619448156</v>
      </c>
      <c r="N5729" s="181">
        <v>431265.36245615379</v>
      </c>
      <c r="O5729" s="181">
        <v>434328.57064237713</v>
      </c>
      <c r="P5729" s="181">
        <v>437226.19120411918</v>
      </c>
      <c r="Q5729" s="181">
        <v>439988.84541673178</v>
      </c>
      <c r="R5729" s="181">
        <v>442608.81126729847</v>
      </c>
      <c r="S5729" s="181">
        <v>445088.40672640142</v>
      </c>
      <c r="T5729" s="181">
        <v>447425.47872285027</v>
      </c>
      <c r="U5729" s="181">
        <v>449628.27067577222</v>
      </c>
      <c r="V5729" s="181">
        <v>451708.79015394941</v>
      </c>
      <c r="W5729" s="181">
        <v>453668.67772283731</v>
      </c>
      <c r="X5729" s="181">
        <v>455506.99024175998</v>
      </c>
      <c r="Y5729" s="181">
        <v>457213.87906089006</v>
      </c>
    </row>
    <row r="5730" spans="1:25" x14ac:dyDescent="0.25">
      <c r="A5730" s="178" t="s">
        <v>4708</v>
      </c>
      <c r="B5730" s="178" t="s">
        <v>580</v>
      </c>
      <c r="C5730" s="178" t="s">
        <v>493</v>
      </c>
      <c r="D5730" s="178" t="s">
        <v>4801</v>
      </c>
      <c r="E5730" s="181">
        <v>2705.6228506939806</v>
      </c>
      <c r="F5730" s="181">
        <v>2716.3581918064747</v>
      </c>
      <c r="G5730" s="181">
        <v>2723.748998706305</v>
      </c>
      <c r="H5730" s="181">
        <v>2727.8731823842704</v>
      </c>
      <c r="I5730" s="181">
        <v>2729.7159952089787</v>
      </c>
      <c r="J5730" s="182">
        <v>2729.3878383145143</v>
      </c>
      <c r="K5730" s="181">
        <v>2727.2105602923066</v>
      </c>
      <c r="L5730" s="181">
        <v>2723.5228876650876</v>
      </c>
      <c r="M5730" s="181">
        <v>2718.3161497486471</v>
      </c>
      <c r="N5730" s="181">
        <v>2711.5675561620737</v>
      </c>
      <c r="O5730" s="181">
        <v>2703.4416725190677</v>
      </c>
      <c r="P5730" s="181">
        <v>2694.1857204960024</v>
      </c>
      <c r="Q5730" s="181">
        <v>2684.0202111094168</v>
      </c>
      <c r="R5730" s="181">
        <v>2672.9259410724608</v>
      </c>
      <c r="S5730" s="181">
        <v>2660.9450599198804</v>
      </c>
      <c r="T5730" s="181">
        <v>2648.0921387004819</v>
      </c>
      <c r="U5730" s="181">
        <v>2634.4426312350488</v>
      </c>
      <c r="V5730" s="181">
        <v>2620.091345698384</v>
      </c>
      <c r="W5730" s="181">
        <v>2605.0702630625692</v>
      </c>
      <c r="X5730" s="181">
        <v>2589.3958457189037</v>
      </c>
      <c r="Y5730" s="181">
        <v>2573.0342141248011</v>
      </c>
    </row>
    <row r="5731" spans="1:25" x14ac:dyDescent="0.25">
      <c r="A5731" s="178" t="s">
        <v>4708</v>
      </c>
      <c r="B5731" s="178" t="s">
        <v>580</v>
      </c>
      <c r="C5731" s="178" t="s">
        <v>3428</v>
      </c>
      <c r="D5731" s="178" t="s">
        <v>655</v>
      </c>
      <c r="E5731" s="181">
        <v>13805.165089722921</v>
      </c>
      <c r="F5731" s="181">
        <v>13987.120330011687</v>
      </c>
      <c r="G5731" s="181">
        <v>14153.872672832029</v>
      </c>
      <c r="H5731" s="181">
        <v>14305.37689279663</v>
      </c>
      <c r="I5731" s="181">
        <v>14446.396145721224</v>
      </c>
      <c r="J5731" s="182">
        <v>14577.204100212122</v>
      </c>
      <c r="K5731" s="181">
        <v>14699.229802553817</v>
      </c>
      <c r="L5731" s="181">
        <v>14814.052048137701</v>
      </c>
      <c r="M5731" s="181">
        <v>14921.405383406363</v>
      </c>
      <c r="N5731" s="181">
        <v>15020.940307336614</v>
      </c>
      <c r="O5731" s="181">
        <v>15113.34591141829</v>
      </c>
      <c r="P5731" s="181">
        <v>15199.80707753663</v>
      </c>
      <c r="Q5731" s="181">
        <v>15281.403904674287</v>
      </c>
      <c r="R5731" s="181">
        <v>15357.881987018645</v>
      </c>
      <c r="S5731" s="181">
        <v>15429.33594930955</v>
      </c>
      <c r="T5731" s="181">
        <v>15495.705240179257</v>
      </c>
      <c r="U5731" s="181">
        <v>15557.2892856578</v>
      </c>
      <c r="V5731" s="181">
        <v>15614.516525533598</v>
      </c>
      <c r="W5731" s="181">
        <v>15667.45578194074</v>
      </c>
      <c r="X5731" s="181">
        <v>15716.086496063757</v>
      </c>
      <c r="Y5731" s="181">
        <v>15760.08123816497</v>
      </c>
    </row>
    <row r="5732" spans="1:25" x14ac:dyDescent="0.25">
      <c r="A5732" s="178" t="s">
        <v>4708</v>
      </c>
      <c r="B5732" s="178" t="s">
        <v>580</v>
      </c>
      <c r="C5732" s="178" t="s">
        <v>4802</v>
      </c>
      <c r="D5732" s="178" t="s">
        <v>4803</v>
      </c>
      <c r="E5732" s="181">
        <v>3177.3302224556255</v>
      </c>
      <c r="F5732" s="181">
        <v>3228.0804358430382</v>
      </c>
      <c r="G5732" s="181">
        <v>3275.5679153374576</v>
      </c>
      <c r="H5732" s="181">
        <v>3319.7540991428323</v>
      </c>
      <c r="I5732" s="181">
        <v>3361.7190776320772</v>
      </c>
      <c r="J5732" s="182">
        <v>3401.5074062956119</v>
      </c>
      <c r="K5732" s="181">
        <v>3439.4345803729043</v>
      </c>
      <c r="L5732" s="181">
        <v>3475.8548116727402</v>
      </c>
      <c r="M5732" s="181">
        <v>3510.6923919219171</v>
      </c>
      <c r="N5732" s="181">
        <v>3543.8510207864992</v>
      </c>
      <c r="O5732" s="181">
        <v>3575.4791190066467</v>
      </c>
      <c r="P5732" s="181">
        <v>3605.8444389383712</v>
      </c>
      <c r="Q5732" s="181">
        <v>3635.1928308953206</v>
      </c>
      <c r="R5732" s="181">
        <v>3663.4545839743541</v>
      </c>
      <c r="S5732" s="181">
        <v>3690.6427543275845</v>
      </c>
      <c r="T5732" s="181">
        <v>3716.7333739375999</v>
      </c>
      <c r="U5732" s="181">
        <v>3741.7888422425249</v>
      </c>
      <c r="V5732" s="181">
        <v>3765.9034141593957</v>
      </c>
      <c r="W5732" s="181">
        <v>3789.0854613423917</v>
      </c>
      <c r="X5732" s="181">
        <v>3811.321816648941</v>
      </c>
      <c r="Y5732" s="181">
        <v>3832.5245874446964</v>
      </c>
    </row>
    <row r="5733" spans="1:25" x14ac:dyDescent="0.25">
      <c r="A5733" s="178" t="s">
        <v>4708</v>
      </c>
      <c r="B5733" s="178" t="s">
        <v>580</v>
      </c>
      <c r="C5733" s="178" t="s">
        <v>4804</v>
      </c>
      <c r="D5733" s="178" t="s">
        <v>4805</v>
      </c>
      <c r="E5733" s="181">
        <v>6470.0124659534013</v>
      </c>
      <c r="F5733" s="181">
        <v>6793.8858859531938</v>
      </c>
      <c r="G5733" s="181">
        <v>7125.1111756182936</v>
      </c>
      <c r="H5733" s="181">
        <v>7463.4922988572453</v>
      </c>
      <c r="I5733" s="181">
        <v>7811.3973214673751</v>
      </c>
      <c r="J5733" s="182">
        <v>8169.0182654379605</v>
      </c>
      <c r="K5733" s="181">
        <v>8537.2232035811357</v>
      </c>
      <c r="L5733" s="181">
        <v>8917.0735056053654</v>
      </c>
      <c r="M5733" s="181">
        <v>9308.605683902646</v>
      </c>
      <c r="N5733" s="181">
        <v>9711.7713410658907</v>
      </c>
      <c r="O5733" s="181">
        <v>10127.176400106237</v>
      </c>
      <c r="P5733" s="181">
        <v>10555.826708854773</v>
      </c>
      <c r="Q5733" s="181">
        <v>10998.763276207223</v>
      </c>
      <c r="R5733" s="181">
        <v>11456.140998771982</v>
      </c>
      <c r="S5733" s="181">
        <v>11928.358503960291</v>
      </c>
      <c r="T5733" s="181">
        <v>12415.700240203165</v>
      </c>
      <c r="U5733" s="181">
        <v>12918.741949987429</v>
      </c>
      <c r="V5733" s="181">
        <v>13438.204985698987</v>
      </c>
      <c r="W5733" s="181">
        <v>13974.543228870336</v>
      </c>
      <c r="X5733" s="181">
        <v>14528.138723068707</v>
      </c>
      <c r="Y5733" s="181">
        <v>15099.078516149109</v>
      </c>
    </row>
    <row r="5734" spans="1:25" x14ac:dyDescent="0.25">
      <c r="A5734" s="178" t="s">
        <v>4708</v>
      </c>
      <c r="B5734" s="178" t="s">
        <v>580</v>
      </c>
      <c r="C5734" s="178" t="s">
        <v>240</v>
      </c>
      <c r="D5734" s="178" t="s">
        <v>241</v>
      </c>
      <c r="E5734" s="181">
        <v>32394.349266417114</v>
      </c>
      <c r="F5734" s="181">
        <v>32680.894012917513</v>
      </c>
      <c r="G5734" s="181">
        <v>32933.480003482895</v>
      </c>
      <c r="H5734" s="181">
        <v>33152.500742977179</v>
      </c>
      <c r="I5734" s="181">
        <v>33349.417432951697</v>
      </c>
      <c r="J5734" s="182">
        <v>33525.168432300205</v>
      </c>
      <c r="K5734" s="181">
        <v>33683.308317677125</v>
      </c>
      <c r="L5734" s="181">
        <v>33827.666984396557</v>
      </c>
      <c r="M5734" s="181">
        <v>33957.811230835534</v>
      </c>
      <c r="N5734" s="181">
        <v>34073.111295332274</v>
      </c>
      <c r="O5734" s="181">
        <v>34175.282196699976</v>
      </c>
      <c r="P5734" s="181">
        <v>34267.124137473911</v>
      </c>
      <c r="Q5734" s="181">
        <v>34351.158752923002</v>
      </c>
      <c r="R5734" s="181">
        <v>34426.879538721907</v>
      </c>
      <c r="S5734" s="181">
        <v>34494.558933771041</v>
      </c>
      <c r="T5734" s="181">
        <v>34554.113615441878</v>
      </c>
      <c r="U5734" s="181">
        <v>34606.255226956469</v>
      </c>
      <c r="V5734" s="181">
        <v>34651.968553571453</v>
      </c>
      <c r="W5734" s="181">
        <v>34691.427380743138</v>
      </c>
      <c r="X5734" s="181">
        <v>34724.601384084533</v>
      </c>
      <c r="Y5734" s="181">
        <v>34750.778962162614</v>
      </c>
    </row>
    <row r="5735" spans="1:25" x14ac:dyDescent="0.25">
      <c r="A5735" s="178" t="s">
        <v>4708</v>
      </c>
      <c r="B5735" s="178" t="s">
        <v>581</v>
      </c>
      <c r="C5735" s="178" t="s">
        <v>218</v>
      </c>
      <c r="D5735" s="178" t="s">
        <v>4806</v>
      </c>
      <c r="E5735" s="181">
        <v>5580.4373112625162</v>
      </c>
      <c r="F5735" s="181">
        <v>5631.3742522029161</v>
      </c>
      <c r="G5735" s="181">
        <v>5682.7850028850798</v>
      </c>
      <c r="H5735" s="181">
        <v>5733.5107558945774</v>
      </c>
      <c r="I5735" s="181">
        <v>5784.5456128572696</v>
      </c>
      <c r="J5735" s="182">
        <v>5835.4476461360446</v>
      </c>
      <c r="K5735" s="181">
        <v>5886.2666024659784</v>
      </c>
      <c r="L5735" s="181">
        <v>5937.2549596522094</v>
      </c>
      <c r="M5735" s="181">
        <v>5988.0196397539594</v>
      </c>
      <c r="N5735" s="181">
        <v>6038.2253316329616</v>
      </c>
      <c r="O5735" s="181">
        <v>6087.9986546363389</v>
      </c>
      <c r="P5735" s="181">
        <v>6137.6496140484796</v>
      </c>
      <c r="Q5735" s="181">
        <v>6187.466310633039</v>
      </c>
      <c r="R5735" s="181">
        <v>6237.2439853784017</v>
      </c>
      <c r="S5735" s="181">
        <v>6286.9603639263896</v>
      </c>
      <c r="T5735" s="181">
        <v>6336.5447838561131</v>
      </c>
      <c r="U5735" s="181">
        <v>6385.6720552193392</v>
      </c>
      <c r="V5735" s="181">
        <v>6434.0671503801605</v>
      </c>
      <c r="W5735" s="181">
        <v>6481.7107558748685</v>
      </c>
      <c r="X5735" s="181">
        <v>6528.5698111999163</v>
      </c>
      <c r="Y5735" s="181">
        <v>6574.4859109003355</v>
      </c>
    </row>
    <row r="5736" spans="1:25" x14ac:dyDescent="0.25">
      <c r="A5736" s="178" t="s">
        <v>4708</v>
      </c>
      <c r="B5736" s="178" t="s">
        <v>581</v>
      </c>
      <c r="C5736" s="178" t="s">
        <v>574</v>
      </c>
      <c r="D5736" s="178" t="s">
        <v>4807</v>
      </c>
      <c r="E5736" s="181">
        <v>2099.0918821022474</v>
      </c>
      <c r="F5736" s="181">
        <v>2151.6384362294066</v>
      </c>
      <c r="G5736" s="181">
        <v>2205.5038300533429</v>
      </c>
      <c r="H5736" s="181">
        <v>2260.2626569899153</v>
      </c>
      <c r="I5736" s="181">
        <v>2316.3235142169151</v>
      </c>
      <c r="J5736" s="182">
        <v>2373.5360413046092</v>
      </c>
      <c r="K5736" s="181">
        <v>2431.9423169703596</v>
      </c>
      <c r="L5736" s="181">
        <v>2491.6711743190722</v>
      </c>
      <c r="M5736" s="181">
        <v>2552.5833539704936</v>
      </c>
      <c r="N5736" s="181">
        <v>2614.5546268613666</v>
      </c>
      <c r="O5736" s="181">
        <v>2677.6551221226564</v>
      </c>
      <c r="P5736" s="181">
        <v>2742.0405408588281</v>
      </c>
      <c r="Q5736" s="181">
        <v>2807.8655900921349</v>
      </c>
      <c r="R5736" s="181">
        <v>2875.0664577113798</v>
      </c>
      <c r="S5736" s="181">
        <v>2943.6594482367091</v>
      </c>
      <c r="T5736" s="181">
        <v>3013.6376919568147</v>
      </c>
      <c r="U5736" s="181">
        <v>3084.8697299519054</v>
      </c>
      <c r="V5736" s="181">
        <v>3157.2392625038956</v>
      </c>
      <c r="W5736" s="181">
        <v>3230.7491616209677</v>
      </c>
      <c r="X5736" s="181">
        <v>3305.3947544734506</v>
      </c>
      <c r="Y5736" s="181">
        <v>3381.1058549427221</v>
      </c>
    </row>
    <row r="5737" spans="1:25" x14ac:dyDescent="0.25">
      <c r="A5737" s="178" t="s">
        <v>4708</v>
      </c>
      <c r="B5737" s="178" t="s">
        <v>581</v>
      </c>
      <c r="C5737" s="178" t="s">
        <v>1352</v>
      </c>
      <c r="D5737" s="178" t="s">
        <v>2508</v>
      </c>
      <c r="E5737" s="181">
        <v>1988.0179363565137</v>
      </c>
      <c r="F5737" s="181">
        <v>2017.8003545652455</v>
      </c>
      <c r="G5737" s="181">
        <v>2048.0321383706951</v>
      </c>
      <c r="H5737" s="181">
        <v>2078.2984414692964</v>
      </c>
      <c r="I5737" s="181">
        <v>2108.9596417438634</v>
      </c>
      <c r="J5737" s="182">
        <v>2139.8579008019624</v>
      </c>
      <c r="K5737" s="181">
        <v>2171.0130025329399</v>
      </c>
      <c r="L5737" s="181">
        <v>2202.520369916449</v>
      </c>
      <c r="M5737" s="181">
        <v>2234.2367413825177</v>
      </c>
      <c r="N5737" s="181">
        <v>2266.0371611790865</v>
      </c>
      <c r="O5737" s="181">
        <v>2297.9681140879948</v>
      </c>
      <c r="P5737" s="181">
        <v>2330.1467907976776</v>
      </c>
      <c r="Q5737" s="181">
        <v>2362.6847326371299</v>
      </c>
      <c r="R5737" s="181">
        <v>2395.5067509979258</v>
      </c>
      <c r="S5737" s="181">
        <v>2428.6063552908236</v>
      </c>
      <c r="T5737" s="181">
        <v>2461.958069386405</v>
      </c>
      <c r="U5737" s="181">
        <v>2495.4363269988889</v>
      </c>
      <c r="V5737" s="181">
        <v>2528.9323372844287</v>
      </c>
      <c r="W5737" s="181">
        <v>2562.4358754021328</v>
      </c>
      <c r="X5737" s="181">
        <v>2595.9310328614429</v>
      </c>
      <c r="Y5737" s="181">
        <v>2629.3514243445134</v>
      </c>
    </row>
    <row r="5738" spans="1:25" x14ac:dyDescent="0.25">
      <c r="A5738" s="178" t="s">
        <v>4708</v>
      </c>
      <c r="B5738" s="178" t="s">
        <v>581</v>
      </c>
      <c r="C5738" s="178" t="s">
        <v>4808</v>
      </c>
      <c r="D5738" s="178" t="s">
        <v>3337</v>
      </c>
      <c r="E5738" s="181">
        <v>6521.4804627194289</v>
      </c>
      <c r="F5738" s="181">
        <v>6507.2756536509642</v>
      </c>
      <c r="G5738" s="181">
        <v>6493.1119186936521</v>
      </c>
      <c r="H5738" s="181">
        <v>6477.6748437576025</v>
      </c>
      <c r="I5738" s="181">
        <v>6462.1139543742156</v>
      </c>
      <c r="J5738" s="182">
        <v>6445.9419325130611</v>
      </c>
      <c r="K5738" s="181">
        <v>6429.2304045434594</v>
      </c>
      <c r="L5738" s="181">
        <v>6412.2671833030145</v>
      </c>
      <c r="M5738" s="181">
        <v>6394.6381864417408</v>
      </c>
      <c r="N5738" s="181">
        <v>6376.0090688961564</v>
      </c>
      <c r="O5738" s="181">
        <v>6356.5432711661233</v>
      </c>
      <c r="P5738" s="181">
        <v>6336.5869905414238</v>
      </c>
      <c r="Q5738" s="181">
        <v>6316.4491826356116</v>
      </c>
      <c r="R5738" s="181">
        <v>6295.9278388596849</v>
      </c>
      <c r="S5738" s="181">
        <v>6275.0122902381581</v>
      </c>
      <c r="T5738" s="181">
        <v>6253.6448932066614</v>
      </c>
      <c r="U5738" s="181">
        <v>6231.5225170255162</v>
      </c>
      <c r="V5738" s="181">
        <v>6208.4043773744788</v>
      </c>
      <c r="W5738" s="181">
        <v>6184.3050515520408</v>
      </c>
      <c r="X5738" s="181">
        <v>6159.2262701112886</v>
      </c>
      <c r="Y5738" s="181">
        <v>6133.0535279928963</v>
      </c>
    </row>
    <row r="5739" spans="1:25" x14ac:dyDescent="0.25">
      <c r="A5739" s="178" t="s">
        <v>4708</v>
      </c>
      <c r="B5739" s="178" t="s">
        <v>581</v>
      </c>
      <c r="C5739" s="178" t="s">
        <v>240</v>
      </c>
      <c r="D5739" s="178" t="s">
        <v>241</v>
      </c>
      <c r="E5739" s="181">
        <v>30962.890839083913</v>
      </c>
      <c r="F5739" s="181">
        <v>31034.651648274063</v>
      </c>
      <c r="G5739" s="181">
        <v>31107.629709857516</v>
      </c>
      <c r="H5739" s="181">
        <v>31175.50182505092</v>
      </c>
      <c r="I5739" s="181">
        <v>31243.741485571853</v>
      </c>
      <c r="J5739" s="182">
        <v>31309.972737772096</v>
      </c>
      <c r="K5739" s="181">
        <v>31374.503042729448</v>
      </c>
      <c r="L5739" s="181">
        <v>31438.705562808005</v>
      </c>
      <c r="M5739" s="181">
        <v>31500.521850367179</v>
      </c>
      <c r="N5739" s="181">
        <v>31558.249023253549</v>
      </c>
      <c r="O5739" s="181">
        <v>31612.627170714182</v>
      </c>
      <c r="P5739" s="181">
        <v>31665.323860342371</v>
      </c>
      <c r="Q5739" s="181">
        <v>31717.851999508988</v>
      </c>
      <c r="R5739" s="181">
        <v>31769.175792722512</v>
      </c>
      <c r="S5739" s="181">
        <v>31819.209463117084</v>
      </c>
      <c r="T5739" s="181">
        <v>31867.626260811434</v>
      </c>
      <c r="U5739" s="181">
        <v>31912.83584964307</v>
      </c>
      <c r="V5739" s="181">
        <v>31953.537046422596</v>
      </c>
      <c r="W5739" s="181">
        <v>31989.723445525779</v>
      </c>
      <c r="X5739" s="181">
        <v>32021.321763927375</v>
      </c>
      <c r="Y5739" s="181">
        <v>32047.649909199423</v>
      </c>
    </row>
    <row r="5740" spans="1:25" x14ac:dyDescent="0.25">
      <c r="A5740" s="178" t="s">
        <v>4708</v>
      </c>
      <c r="B5740" s="178" t="s">
        <v>582</v>
      </c>
      <c r="C5740" s="178" t="s">
        <v>218</v>
      </c>
      <c r="D5740" s="178" t="s">
        <v>1757</v>
      </c>
      <c r="E5740" s="181">
        <v>16448.696963311253</v>
      </c>
      <c r="F5740" s="181">
        <v>16539.251668648172</v>
      </c>
      <c r="G5740" s="181">
        <v>16633.99585184643</v>
      </c>
      <c r="H5740" s="181">
        <v>16728.777487689287</v>
      </c>
      <c r="I5740" s="181">
        <v>16825.885941888111</v>
      </c>
      <c r="J5740" s="182">
        <v>16923.373753247335</v>
      </c>
      <c r="K5740" s="181">
        <v>17020.963635255637</v>
      </c>
      <c r="L5740" s="181">
        <v>17119.001747510774</v>
      </c>
      <c r="M5740" s="181">
        <v>17216.02478611442</v>
      </c>
      <c r="N5740" s="181">
        <v>17310.734444850728</v>
      </c>
      <c r="O5740" s="181">
        <v>17403.213254937236</v>
      </c>
      <c r="P5740" s="181">
        <v>17494.151949698149</v>
      </c>
      <c r="Q5740" s="181">
        <v>17584.190973593544</v>
      </c>
      <c r="R5740" s="181">
        <v>17672.499492507206</v>
      </c>
      <c r="S5740" s="181">
        <v>17758.684516794907</v>
      </c>
      <c r="T5740" s="181">
        <v>17842.180978303924</v>
      </c>
      <c r="U5740" s="181">
        <v>17922.373125738879</v>
      </c>
      <c r="V5740" s="181">
        <v>17998.946634022195</v>
      </c>
      <c r="W5740" s="181">
        <v>18071.795572234481</v>
      </c>
      <c r="X5740" s="181">
        <v>18140.71263143278</v>
      </c>
      <c r="Y5740" s="181">
        <v>18205.106615287434</v>
      </c>
    </row>
    <row r="5741" spans="1:25" x14ac:dyDescent="0.25">
      <c r="A5741" s="178" t="s">
        <v>4708</v>
      </c>
      <c r="B5741" s="178" t="s">
        <v>582</v>
      </c>
      <c r="C5741" s="178" t="s">
        <v>1667</v>
      </c>
      <c r="D5741" s="178" t="s">
        <v>4809</v>
      </c>
      <c r="E5741" s="181">
        <v>1798.9637951249726</v>
      </c>
      <c r="F5741" s="181">
        <v>1844.6995748166014</v>
      </c>
      <c r="G5741" s="181">
        <v>1892.01793704989</v>
      </c>
      <c r="H5741" s="181">
        <v>1940.4914503631333</v>
      </c>
      <c r="I5741" s="181">
        <v>1990.4182185827472</v>
      </c>
      <c r="J5741" s="182">
        <v>2041.6073100166188</v>
      </c>
      <c r="K5741" s="181">
        <v>2094.0559368775921</v>
      </c>
      <c r="L5741" s="181">
        <v>2147.8375927618745</v>
      </c>
      <c r="M5741" s="181">
        <v>2202.7983925876301</v>
      </c>
      <c r="N5741" s="181">
        <v>2258.7919656322665</v>
      </c>
      <c r="O5741" s="181">
        <v>2315.8426646946468</v>
      </c>
      <c r="P5741" s="181">
        <v>2374.0582553456647</v>
      </c>
      <c r="Q5741" s="181">
        <v>2433.5469953124289</v>
      </c>
      <c r="R5741" s="181">
        <v>2494.2167540646069</v>
      </c>
      <c r="S5741" s="181">
        <v>2556.0295764634334</v>
      </c>
      <c r="T5741" s="181">
        <v>2618.9179453555621</v>
      </c>
      <c r="U5741" s="181">
        <v>2682.8002274458181</v>
      </c>
      <c r="V5741" s="181">
        <v>2747.6333409963586</v>
      </c>
      <c r="W5741" s="181">
        <v>2813.4024549730557</v>
      </c>
      <c r="X5741" s="181">
        <v>2880.0748124595666</v>
      </c>
      <c r="Y5741" s="181">
        <v>2947.5523055695176</v>
      </c>
    </row>
    <row r="5742" spans="1:25" x14ac:dyDescent="0.25">
      <c r="A5742" s="178" t="s">
        <v>4708</v>
      </c>
      <c r="B5742" s="178" t="s">
        <v>582</v>
      </c>
      <c r="C5742" s="178" t="s">
        <v>3384</v>
      </c>
      <c r="D5742" s="178" t="s">
        <v>4810</v>
      </c>
      <c r="E5742" s="181">
        <v>4166.4001495094362</v>
      </c>
      <c r="F5742" s="181">
        <v>4164.0835844161911</v>
      </c>
      <c r="G5742" s="181">
        <v>4162.6919749361341</v>
      </c>
      <c r="H5742" s="181">
        <v>4161.1751443631483</v>
      </c>
      <c r="I5742" s="181">
        <v>4160.100628910046</v>
      </c>
      <c r="J5742" s="182">
        <v>4158.9810874068917</v>
      </c>
      <c r="K5742" s="181">
        <v>4157.7488063568653</v>
      </c>
      <c r="L5742" s="181">
        <v>4156.4890828134321</v>
      </c>
      <c r="M5742" s="181">
        <v>4154.8484882942239</v>
      </c>
      <c r="N5742" s="181">
        <v>4152.5216977663604</v>
      </c>
      <c r="O5742" s="181">
        <v>4149.5400673415324</v>
      </c>
      <c r="P5742" s="181">
        <v>4146.0784852829447</v>
      </c>
      <c r="Q5742" s="181">
        <v>4142.2959156863189</v>
      </c>
      <c r="R5742" s="181">
        <v>4138.0030925855945</v>
      </c>
      <c r="S5742" s="181">
        <v>4133.1172841762855</v>
      </c>
      <c r="T5742" s="181">
        <v>4127.5180548536564</v>
      </c>
      <c r="U5742" s="181">
        <v>4121.0763464882721</v>
      </c>
      <c r="V5742" s="181">
        <v>4113.7352594529666</v>
      </c>
      <c r="W5742" s="181">
        <v>4105.4867914913302</v>
      </c>
      <c r="X5742" s="181">
        <v>4096.3004377144598</v>
      </c>
      <c r="Y5742" s="181">
        <v>4086.0604656782648</v>
      </c>
    </row>
    <row r="5743" spans="1:25" x14ac:dyDescent="0.25">
      <c r="A5743" s="178" t="s">
        <v>4708</v>
      </c>
      <c r="B5743" s="178" t="s">
        <v>582</v>
      </c>
      <c r="C5743" s="178" t="s">
        <v>240</v>
      </c>
      <c r="D5743" s="178" t="s">
        <v>241</v>
      </c>
      <c r="E5743" s="181">
        <v>28347.55749392357</v>
      </c>
      <c r="F5743" s="181">
        <v>28491.763770573107</v>
      </c>
      <c r="G5743" s="181">
        <v>28644.618214033595</v>
      </c>
      <c r="H5743" s="181">
        <v>28798.971745718874</v>
      </c>
      <c r="I5743" s="181">
        <v>28958.771022331206</v>
      </c>
      <c r="J5743" s="182">
        <v>29120.66903149461</v>
      </c>
      <c r="K5743" s="181">
        <v>29284.195484498483</v>
      </c>
      <c r="L5743" s="181">
        <v>29449.952959402002</v>
      </c>
      <c r="M5743" s="181">
        <v>29615.431249597703</v>
      </c>
      <c r="N5743" s="181">
        <v>29778.404161391558</v>
      </c>
      <c r="O5743" s="181">
        <v>29939.019970255304</v>
      </c>
      <c r="P5743" s="181">
        <v>30098.472222888238</v>
      </c>
      <c r="Q5743" s="181">
        <v>30257.867515150458</v>
      </c>
      <c r="R5743" s="181">
        <v>30415.780363199985</v>
      </c>
      <c r="S5743" s="181">
        <v>30571.537216416487</v>
      </c>
      <c r="T5743" s="181">
        <v>30724.166609222786</v>
      </c>
      <c r="U5743" s="181">
        <v>30872.607484434902</v>
      </c>
      <c r="V5743" s="181">
        <v>31016.315371754281</v>
      </c>
      <c r="W5743" s="181">
        <v>31155.10265857511</v>
      </c>
      <c r="X5743" s="181">
        <v>31288.604937346096</v>
      </c>
      <c r="Y5743" s="181">
        <v>31415.79299426941</v>
      </c>
    </row>
    <row r="5744" spans="1:25" x14ac:dyDescent="0.25">
      <c r="A5744" s="178" t="s">
        <v>4708</v>
      </c>
      <c r="B5744" s="178" t="s">
        <v>585</v>
      </c>
      <c r="C5744" s="178" t="s">
        <v>218</v>
      </c>
      <c r="D5744" s="178" t="s">
        <v>4811</v>
      </c>
      <c r="E5744" s="181">
        <v>65664.332251655651</v>
      </c>
      <c r="F5744" s="181">
        <v>65967.494804368514</v>
      </c>
      <c r="G5744" s="181">
        <v>66326.590162489883</v>
      </c>
      <c r="H5744" s="181">
        <v>66711.896138049182</v>
      </c>
      <c r="I5744" s="181">
        <v>67123.467138713575</v>
      </c>
      <c r="J5744" s="182">
        <v>67546.322318687889</v>
      </c>
      <c r="K5744" s="181">
        <v>67974.389527469553</v>
      </c>
      <c r="L5744" s="181">
        <v>68405.372995360012</v>
      </c>
      <c r="M5744" s="181">
        <v>68830.81584756283</v>
      </c>
      <c r="N5744" s="181">
        <v>69243.653573337593</v>
      </c>
      <c r="O5744" s="181">
        <v>69642.860278385328</v>
      </c>
      <c r="P5744" s="181">
        <v>70030.561790685213</v>
      </c>
      <c r="Q5744" s="181">
        <v>70409.131417350698</v>
      </c>
      <c r="R5744" s="181">
        <v>70775.460209006938</v>
      </c>
      <c r="S5744" s="181">
        <v>71128.535768327638</v>
      </c>
      <c r="T5744" s="181">
        <v>71466.627835561987</v>
      </c>
      <c r="U5744" s="181">
        <v>71789.239906209681</v>
      </c>
      <c r="V5744" s="181">
        <v>72097.021791599444</v>
      </c>
      <c r="W5744" s="181">
        <v>72389.875485850935</v>
      </c>
      <c r="X5744" s="181">
        <v>72667.458830974545</v>
      </c>
      <c r="Y5744" s="181">
        <v>72927.857174294593</v>
      </c>
    </row>
    <row r="5745" spans="1:25" x14ac:dyDescent="0.25">
      <c r="A5745" s="178" t="s">
        <v>4708</v>
      </c>
      <c r="B5745" s="178" t="s">
        <v>585</v>
      </c>
      <c r="C5745" s="178" t="s">
        <v>284</v>
      </c>
      <c r="D5745" s="178" t="s">
        <v>724</v>
      </c>
      <c r="E5745" s="181">
        <v>5645.1773644019422</v>
      </c>
      <c r="F5745" s="181">
        <v>5712.7188466737098</v>
      </c>
      <c r="G5745" s="181">
        <v>5785.825481760633</v>
      </c>
      <c r="H5745" s="181">
        <v>5861.9990476055382</v>
      </c>
      <c r="I5745" s="181">
        <v>5941.3021561934847</v>
      </c>
      <c r="J5745" s="182">
        <v>6022.4578155956042</v>
      </c>
      <c r="K5745" s="181">
        <v>6104.9508855818758</v>
      </c>
      <c r="L5745" s="181">
        <v>6188.5923149277105</v>
      </c>
      <c r="M5745" s="181">
        <v>6272.6257343197785</v>
      </c>
      <c r="N5745" s="181">
        <v>6356.4002055480796</v>
      </c>
      <c r="O5745" s="181">
        <v>6439.8041192828696</v>
      </c>
      <c r="P5745" s="181">
        <v>6523.0163659909367</v>
      </c>
      <c r="Q5745" s="181">
        <v>6606.2445218353141</v>
      </c>
      <c r="R5745" s="181">
        <v>6689.1842663358966</v>
      </c>
      <c r="S5745" s="181">
        <v>6771.7220828687259</v>
      </c>
      <c r="T5745" s="181">
        <v>6853.6724947529656</v>
      </c>
      <c r="U5745" s="181">
        <v>6934.9640218934264</v>
      </c>
      <c r="V5745" s="181">
        <v>7015.6349375608061</v>
      </c>
      <c r="W5745" s="181">
        <v>7095.6516540630582</v>
      </c>
      <c r="X5745" s="181">
        <v>7174.9558010708051</v>
      </c>
      <c r="Y5745" s="181">
        <v>7253.3312182408663</v>
      </c>
    </row>
    <row r="5746" spans="1:25" x14ac:dyDescent="0.25">
      <c r="A5746" s="178" t="s">
        <v>4708</v>
      </c>
      <c r="B5746" s="178" t="s">
        <v>585</v>
      </c>
      <c r="C5746" s="178" t="s">
        <v>240</v>
      </c>
      <c r="D5746" s="178" t="s">
        <v>241</v>
      </c>
      <c r="E5746" s="181">
        <v>10159.25897221386</v>
      </c>
      <c r="F5746" s="181">
        <v>10248.044401385268</v>
      </c>
      <c r="G5746" s="181">
        <v>10346.112242418612</v>
      </c>
      <c r="H5746" s="181">
        <v>10448.917672896334</v>
      </c>
      <c r="I5746" s="181">
        <v>10556.523326496492</v>
      </c>
      <c r="J5746" s="182">
        <v>10666.618109426025</v>
      </c>
      <c r="K5746" s="181">
        <v>10778.265128467119</v>
      </c>
      <c r="L5746" s="181">
        <v>10891.113141094338</v>
      </c>
      <c r="M5746" s="181">
        <v>11003.82004867791</v>
      </c>
      <c r="N5746" s="181">
        <v>11115.245136921028</v>
      </c>
      <c r="O5746" s="181">
        <v>11225.202328550326</v>
      </c>
      <c r="P5746" s="181">
        <v>11334.012736279463</v>
      </c>
      <c r="Q5746" s="181">
        <v>11442.043136958997</v>
      </c>
      <c r="R5746" s="181">
        <v>11548.77190478038</v>
      </c>
      <c r="S5746" s="181">
        <v>11654.012465857884</v>
      </c>
      <c r="T5746" s="181">
        <v>11757.457241600434</v>
      </c>
      <c r="U5746" s="181">
        <v>11858.997587678632</v>
      </c>
      <c r="V5746" s="181">
        <v>11958.713422795001</v>
      </c>
      <c r="W5746" s="181">
        <v>12056.561645915974</v>
      </c>
      <c r="X5746" s="181">
        <v>12152.457827115515</v>
      </c>
      <c r="Y5746" s="181">
        <v>12246.052310059009</v>
      </c>
    </row>
    <row r="5747" spans="1:25" x14ac:dyDescent="0.25">
      <c r="A5747" s="178" t="s">
        <v>4708</v>
      </c>
      <c r="B5747" s="178" t="s">
        <v>586</v>
      </c>
      <c r="C5747" s="178" t="s">
        <v>218</v>
      </c>
      <c r="D5747" s="178" t="s">
        <v>231</v>
      </c>
      <c r="E5747" s="181">
        <v>4673.2955986474899</v>
      </c>
      <c r="F5747" s="181">
        <v>4628.9576766315331</v>
      </c>
      <c r="G5747" s="181">
        <v>4598.6135971974027</v>
      </c>
      <c r="H5747" s="181">
        <v>4577.6999912187803</v>
      </c>
      <c r="I5747" s="181">
        <v>4564.3338112600895</v>
      </c>
      <c r="J5747" s="182">
        <v>4556.1571845041972</v>
      </c>
      <c r="K5747" s="181">
        <v>4551.7814904875913</v>
      </c>
      <c r="L5747" s="181">
        <v>4550.3049585862072</v>
      </c>
      <c r="M5747" s="181">
        <v>4550.6003608956444</v>
      </c>
      <c r="N5747" s="181">
        <v>4551.7793580054913</v>
      </c>
      <c r="O5747" s="181">
        <v>4553.4686871242156</v>
      </c>
      <c r="P5747" s="181">
        <v>4555.5322703604998</v>
      </c>
      <c r="Q5747" s="181">
        <v>4557.8959727376996</v>
      </c>
      <c r="R5747" s="181">
        <v>4560.1804719113752</v>
      </c>
      <c r="S5747" s="181">
        <v>4562.1867477836258</v>
      </c>
      <c r="T5747" s="181">
        <v>4563.6065010673847</v>
      </c>
      <c r="U5747" s="181">
        <v>4564.0763821645278</v>
      </c>
      <c r="V5747" s="181">
        <v>4563.4323027414075</v>
      </c>
      <c r="W5747" s="181">
        <v>4561.619015143915</v>
      </c>
      <c r="X5747" s="181">
        <v>4558.5781082213934</v>
      </c>
      <c r="Y5747" s="181">
        <v>4554.0939507945486</v>
      </c>
    </row>
    <row r="5748" spans="1:25" x14ac:dyDescent="0.25">
      <c r="A5748" s="178" t="s">
        <v>4708</v>
      </c>
      <c r="B5748" s="178" t="s">
        <v>586</v>
      </c>
      <c r="C5748" s="178" t="s">
        <v>466</v>
      </c>
      <c r="D5748" s="178" t="s">
        <v>4812</v>
      </c>
      <c r="E5748" s="181">
        <v>3651.8158430989633</v>
      </c>
      <c r="F5748" s="181">
        <v>3713.6243551997713</v>
      </c>
      <c r="G5748" s="181">
        <v>3787.6585880986581</v>
      </c>
      <c r="H5748" s="181">
        <v>3870.9751079642638</v>
      </c>
      <c r="I5748" s="181">
        <v>3962.5941658823517</v>
      </c>
      <c r="J5748" s="182">
        <v>4060.972425481325</v>
      </c>
      <c r="K5748" s="181">
        <v>4165.2578606972347</v>
      </c>
      <c r="L5748" s="181">
        <v>4274.9411071259619</v>
      </c>
      <c r="M5748" s="181">
        <v>4389.2212632884584</v>
      </c>
      <c r="N5748" s="181">
        <v>4507.4313885077272</v>
      </c>
      <c r="O5748" s="181">
        <v>4629.3436637142668</v>
      </c>
      <c r="P5748" s="181">
        <v>4754.9432763024251</v>
      </c>
      <c r="Q5748" s="181">
        <v>4884.2711635932992</v>
      </c>
      <c r="R5748" s="181">
        <v>5017.0281034882946</v>
      </c>
      <c r="S5748" s="181">
        <v>5153.077891674031</v>
      </c>
      <c r="T5748" s="181">
        <v>5292.1358463062779</v>
      </c>
      <c r="U5748" s="181">
        <v>5433.8149302514194</v>
      </c>
      <c r="V5748" s="181">
        <v>5577.925330367786</v>
      </c>
      <c r="W5748" s="181">
        <v>5724.3903304118303</v>
      </c>
      <c r="X5748" s="181">
        <v>5873.1186524222803</v>
      </c>
      <c r="Y5748" s="181">
        <v>6023.7994609656507</v>
      </c>
    </row>
    <row r="5749" spans="1:25" x14ac:dyDescent="0.25">
      <c r="A5749" s="178" t="s">
        <v>4708</v>
      </c>
      <c r="B5749" s="178" t="s">
        <v>586</v>
      </c>
      <c r="C5749" s="178" t="s">
        <v>240</v>
      </c>
      <c r="D5749" s="178" t="s">
        <v>241</v>
      </c>
      <c r="E5749" s="181">
        <v>14847.974613884629</v>
      </c>
      <c r="F5749" s="181">
        <v>14671.038426499143</v>
      </c>
      <c r="G5749" s="181">
        <v>14539.137485676885</v>
      </c>
      <c r="H5749" s="181">
        <v>14437.55097926384</v>
      </c>
      <c r="I5749" s="181">
        <v>14360.133688673226</v>
      </c>
      <c r="J5749" s="182">
        <v>14299.309444658607</v>
      </c>
      <c r="K5749" s="181">
        <v>14250.610033992971</v>
      </c>
      <c r="L5749" s="181">
        <v>14211.130960512952</v>
      </c>
      <c r="M5749" s="181">
        <v>14177.293370318574</v>
      </c>
      <c r="N5749" s="181">
        <v>14146.295563306749</v>
      </c>
      <c r="O5749" s="181">
        <v>14116.959932850994</v>
      </c>
      <c r="P5749" s="181">
        <v>14088.853834836276</v>
      </c>
      <c r="Q5749" s="181">
        <v>14061.739904617598</v>
      </c>
      <c r="R5749" s="181">
        <v>14034.443812357089</v>
      </c>
      <c r="S5749" s="181">
        <v>14006.356207094021</v>
      </c>
      <c r="T5749" s="181">
        <v>13976.539010343087</v>
      </c>
      <c r="U5749" s="181">
        <v>13943.895131181871</v>
      </c>
      <c r="V5749" s="181">
        <v>13907.945514934216</v>
      </c>
      <c r="W5749" s="181">
        <v>13868.546766132531</v>
      </c>
      <c r="X5749" s="181">
        <v>13825.547391651635</v>
      </c>
      <c r="Y5749" s="181">
        <v>13778.32181159064</v>
      </c>
    </row>
    <row r="5750" spans="1:25" x14ac:dyDescent="0.25">
      <c r="A5750" s="178" t="s">
        <v>4708</v>
      </c>
      <c r="B5750" s="178" t="s">
        <v>587</v>
      </c>
      <c r="C5750" s="178" t="s">
        <v>218</v>
      </c>
      <c r="D5750" s="178" t="s">
        <v>4813</v>
      </c>
      <c r="E5750" s="181">
        <v>5399.9861204651625</v>
      </c>
      <c r="F5750" s="181">
        <v>5531.0842027705357</v>
      </c>
      <c r="G5750" s="181">
        <v>5670.2266644801175</v>
      </c>
      <c r="H5750" s="181">
        <v>5815.4134986824656</v>
      </c>
      <c r="I5750" s="181">
        <v>5967.0891749011917</v>
      </c>
      <c r="J5750" s="182">
        <v>6124.3120026161941</v>
      </c>
      <c r="K5750" s="181">
        <v>6286.7501782662303</v>
      </c>
      <c r="L5750" s="181">
        <v>6454.4396127139516</v>
      </c>
      <c r="M5750" s="181">
        <v>6626.7621719819153</v>
      </c>
      <c r="N5750" s="181">
        <v>6803.1967528147497</v>
      </c>
      <c r="O5750" s="181">
        <v>6983.8010118150942</v>
      </c>
      <c r="P5750" s="181">
        <v>7168.9063813543798</v>
      </c>
      <c r="Q5750" s="181">
        <v>7358.8775869959118</v>
      </c>
      <c r="R5750" s="181">
        <v>7553.5046168161934</v>
      </c>
      <c r="S5750" s="181">
        <v>7752.8042496943162</v>
      </c>
      <c r="T5750" s="181">
        <v>7956.6879404453712</v>
      </c>
      <c r="U5750" s="181">
        <v>8164.5960721357296</v>
      </c>
      <c r="V5750" s="181">
        <v>8376.0648288168086</v>
      </c>
      <c r="W5750" s="181">
        <v>8591.1106365448613</v>
      </c>
      <c r="X5750" s="181">
        <v>8809.7267706426574</v>
      </c>
      <c r="Y5750" s="181">
        <v>9031.6810096445279</v>
      </c>
    </row>
    <row r="5751" spans="1:25" x14ac:dyDescent="0.25">
      <c r="A5751" s="178" t="s">
        <v>4708</v>
      </c>
      <c r="B5751" s="178" t="s">
        <v>587</v>
      </c>
      <c r="C5751" s="178" t="s">
        <v>1241</v>
      </c>
      <c r="D5751" s="178" t="s">
        <v>4814</v>
      </c>
      <c r="E5751" s="181">
        <v>2456.7875784711732</v>
      </c>
      <c r="F5751" s="181">
        <v>2476.1858274945425</v>
      </c>
      <c r="G5751" s="181">
        <v>2497.8789201118871</v>
      </c>
      <c r="H5751" s="181">
        <v>2520.8648500686804</v>
      </c>
      <c r="I5751" s="181">
        <v>2545.2443972669603</v>
      </c>
      <c r="J5751" s="182">
        <v>2570.527586993298</v>
      </c>
      <c r="K5751" s="181">
        <v>2596.505002427356</v>
      </c>
      <c r="L5751" s="181">
        <v>2623.1281148264366</v>
      </c>
      <c r="M5751" s="181">
        <v>2650.0882972140789</v>
      </c>
      <c r="N5751" s="181">
        <v>2677.1332650386776</v>
      </c>
      <c r="O5751" s="181">
        <v>2704.2498564078805</v>
      </c>
      <c r="P5751" s="181">
        <v>2731.5293238114164</v>
      </c>
      <c r="Q5751" s="181">
        <v>2759.0688387440891</v>
      </c>
      <c r="R5751" s="181">
        <v>2786.746447081412</v>
      </c>
      <c r="S5751" s="181">
        <v>2814.5293068276574</v>
      </c>
      <c r="T5751" s="181">
        <v>2842.3482110447408</v>
      </c>
      <c r="U5751" s="181">
        <v>2869.9719968129216</v>
      </c>
      <c r="V5751" s="181">
        <v>2897.2167341045474</v>
      </c>
      <c r="W5751" s="181">
        <v>2924.0733749942328</v>
      </c>
      <c r="X5751" s="181">
        <v>2950.5256405554037</v>
      </c>
      <c r="Y5751" s="181">
        <v>2976.48394050553</v>
      </c>
    </row>
    <row r="5752" spans="1:25" x14ac:dyDescent="0.25">
      <c r="A5752" s="178" t="s">
        <v>4708</v>
      </c>
      <c r="B5752" s="178" t="s">
        <v>587</v>
      </c>
      <c r="C5752" s="178" t="s">
        <v>2023</v>
      </c>
      <c r="D5752" s="178" t="s">
        <v>4815</v>
      </c>
      <c r="E5752" s="181">
        <v>2334.1543058880902</v>
      </c>
      <c r="F5752" s="181">
        <v>2345.6600641938244</v>
      </c>
      <c r="G5752" s="181">
        <v>2359.2453529126628</v>
      </c>
      <c r="H5752" s="181">
        <v>2373.947842958542</v>
      </c>
      <c r="I5752" s="181">
        <v>2389.8518839966086</v>
      </c>
      <c r="J5752" s="182">
        <v>2406.4877177897688</v>
      </c>
      <c r="K5752" s="181">
        <v>2423.6529332653481</v>
      </c>
      <c r="L5752" s="181">
        <v>2441.2971980688758</v>
      </c>
      <c r="M5752" s="181">
        <v>2459.1293868261778</v>
      </c>
      <c r="N5752" s="181">
        <v>2476.9139033803694</v>
      </c>
      <c r="O5752" s="181">
        <v>2494.6385013084323</v>
      </c>
      <c r="P5752" s="181">
        <v>2512.3871163766157</v>
      </c>
      <c r="Q5752" s="181">
        <v>2530.2481254149511</v>
      </c>
      <c r="R5752" s="181">
        <v>2548.1085003602043</v>
      </c>
      <c r="S5752" s="181">
        <v>2565.9377773382521</v>
      </c>
      <c r="T5752" s="181">
        <v>2583.6727936924849</v>
      </c>
      <c r="U5752" s="181">
        <v>2601.1043465253206</v>
      </c>
      <c r="V5752" s="181">
        <v>2618.0683807392502</v>
      </c>
      <c r="W5752" s="181">
        <v>2634.5603534127386</v>
      </c>
      <c r="X5752" s="181">
        <v>2650.5693015526299</v>
      </c>
      <c r="Y5752" s="181">
        <v>2666.0187493026251</v>
      </c>
    </row>
    <row r="5753" spans="1:25" x14ac:dyDescent="0.25">
      <c r="A5753" s="178" t="s">
        <v>4708</v>
      </c>
      <c r="B5753" s="178" t="s">
        <v>587</v>
      </c>
      <c r="C5753" s="178" t="s">
        <v>4816</v>
      </c>
      <c r="D5753" s="178" t="s">
        <v>4817</v>
      </c>
      <c r="E5753" s="181">
        <v>6499.563446903393</v>
      </c>
      <c r="F5753" s="181">
        <v>6526.3688182973383</v>
      </c>
      <c r="G5753" s="181">
        <v>6558.908342485076</v>
      </c>
      <c r="H5753" s="181">
        <v>6594.4949667591136</v>
      </c>
      <c r="I5753" s="181">
        <v>6633.3554251623564</v>
      </c>
      <c r="J5753" s="182">
        <v>6674.1789444963188</v>
      </c>
      <c r="K5753" s="181">
        <v>6716.3998089768093</v>
      </c>
      <c r="L5753" s="181">
        <v>6759.8752093176863</v>
      </c>
      <c r="M5753" s="181">
        <v>6803.7965743047844</v>
      </c>
      <c r="N5753" s="181">
        <v>6847.5114314129542</v>
      </c>
      <c r="O5753" s="181">
        <v>6890.9863604137336</v>
      </c>
      <c r="P5753" s="181">
        <v>6934.4535218732208</v>
      </c>
      <c r="Q5753" s="181">
        <v>6978.1565811674427</v>
      </c>
      <c r="R5753" s="181">
        <v>7021.783414367721</v>
      </c>
      <c r="S5753" s="181">
        <v>7065.2502353909667</v>
      </c>
      <c r="T5753" s="181">
        <v>7108.3835636582198</v>
      </c>
      <c r="U5753" s="181">
        <v>7150.609000723508</v>
      </c>
      <c r="V5753" s="181">
        <v>7191.4780049790534</v>
      </c>
      <c r="W5753" s="181">
        <v>7230.9812828895574</v>
      </c>
      <c r="X5753" s="181">
        <v>7269.0919690190467</v>
      </c>
      <c r="Y5753" s="181">
        <v>7305.6037664491814</v>
      </c>
    </row>
    <row r="5754" spans="1:25" x14ac:dyDescent="0.25">
      <c r="A5754" s="178" t="s">
        <v>4708</v>
      </c>
      <c r="B5754" s="178" t="s">
        <v>587</v>
      </c>
      <c r="C5754" s="178" t="s">
        <v>4818</v>
      </c>
      <c r="D5754" s="178" t="s">
        <v>4819</v>
      </c>
      <c r="E5754" s="181">
        <v>3457.4338614810345</v>
      </c>
      <c r="F5754" s="181">
        <v>3461.8915060852064</v>
      </c>
      <c r="G5754" s="181">
        <v>3469.3294981522231</v>
      </c>
      <c r="H5754" s="181">
        <v>3478.3051088080797</v>
      </c>
      <c r="I5754" s="181">
        <v>3488.9243136387845</v>
      </c>
      <c r="J5754" s="182">
        <v>3500.4854224519454</v>
      </c>
      <c r="K5754" s="181">
        <v>3512.6842554148616</v>
      </c>
      <c r="L5754" s="181">
        <v>3525.4405776699646</v>
      </c>
      <c r="M5754" s="181">
        <v>3538.3287977903128</v>
      </c>
      <c r="N5754" s="181">
        <v>3551.0090528245883</v>
      </c>
      <c r="O5754" s="181">
        <v>3563.4654344011715</v>
      </c>
      <c r="P5754" s="181">
        <v>3575.8191717121758</v>
      </c>
      <c r="Q5754" s="181">
        <v>3588.196050071117</v>
      </c>
      <c r="R5754" s="181">
        <v>3600.435455629869</v>
      </c>
      <c r="S5754" s="181">
        <v>3612.495336106912</v>
      </c>
      <c r="T5754" s="181">
        <v>3624.2883876134856</v>
      </c>
      <c r="U5754" s="181">
        <v>3635.5244641119366</v>
      </c>
      <c r="V5754" s="181">
        <v>3645.9805153106463</v>
      </c>
      <c r="W5754" s="181">
        <v>3655.6580991855767</v>
      </c>
      <c r="X5754" s="181">
        <v>3664.5499337007445</v>
      </c>
      <c r="Y5754" s="181">
        <v>3672.5586541301668</v>
      </c>
    </row>
    <row r="5755" spans="1:25" x14ac:dyDescent="0.25">
      <c r="A5755" s="178" t="s">
        <v>4708</v>
      </c>
      <c r="B5755" s="178" t="s">
        <v>587</v>
      </c>
      <c r="C5755" s="178" t="s">
        <v>4820</v>
      </c>
      <c r="D5755" s="178" t="s">
        <v>4821</v>
      </c>
      <c r="E5755" s="181">
        <v>2606.214675316106</v>
      </c>
      <c r="F5755" s="181">
        <v>2569.5315826680749</v>
      </c>
      <c r="G5755" s="181">
        <v>2535.5387821541703</v>
      </c>
      <c r="H5755" s="181">
        <v>2503.0906939155411</v>
      </c>
      <c r="I5755" s="181">
        <v>2472.2060292103188</v>
      </c>
      <c r="J5755" s="182">
        <v>2442.3369977536513</v>
      </c>
      <c r="K5755" s="181">
        <v>2413.2406443198306</v>
      </c>
      <c r="L5755" s="181">
        <v>2384.839289828753</v>
      </c>
      <c r="M5755" s="181">
        <v>2356.829189091382</v>
      </c>
      <c r="N5755" s="181">
        <v>2328.9807699862617</v>
      </c>
      <c r="O5755" s="181">
        <v>2301.2874852227583</v>
      </c>
      <c r="P5755" s="181">
        <v>2273.8304380621403</v>
      </c>
      <c r="Q5755" s="181">
        <v>2246.688659108017</v>
      </c>
      <c r="R5755" s="181">
        <v>2219.7596931664821</v>
      </c>
      <c r="S5755" s="181">
        <v>2193.0191720379507</v>
      </c>
      <c r="T5755" s="181">
        <v>2166.417139627697</v>
      </c>
      <c r="U5755" s="181">
        <v>2139.7873162011224</v>
      </c>
      <c r="V5755" s="181">
        <v>2113.0125809050651</v>
      </c>
      <c r="W5755" s="181">
        <v>2086.1114771188541</v>
      </c>
      <c r="X5755" s="181">
        <v>2059.0969123587292</v>
      </c>
      <c r="Y5755" s="181">
        <v>2031.9316083245099</v>
      </c>
    </row>
    <row r="5756" spans="1:25" x14ac:dyDescent="0.25">
      <c r="A5756" s="178" t="s">
        <v>4708</v>
      </c>
      <c r="B5756" s="178" t="s">
        <v>587</v>
      </c>
      <c r="C5756" s="178" t="s">
        <v>240</v>
      </c>
      <c r="D5756" s="178" t="s">
        <v>241</v>
      </c>
      <c r="E5756" s="181">
        <v>68223.259760884481</v>
      </c>
      <c r="F5756" s="181">
        <v>68380.393390319921</v>
      </c>
      <c r="G5756" s="181">
        <v>68599.503573926966</v>
      </c>
      <c r="H5756" s="181">
        <v>68852.24060888878</v>
      </c>
      <c r="I5756" s="181">
        <v>69140.832071434314</v>
      </c>
      <c r="J5756" s="182">
        <v>69451.499655461812</v>
      </c>
      <c r="K5756" s="181">
        <v>69778.303070681417</v>
      </c>
      <c r="L5756" s="181">
        <v>70119.731708785665</v>
      </c>
      <c r="M5756" s="181">
        <v>70467.393144057947</v>
      </c>
      <c r="N5756" s="181">
        <v>70814.563220744792</v>
      </c>
      <c r="O5756" s="181">
        <v>71160.951563692375</v>
      </c>
      <c r="P5756" s="181">
        <v>71509.008682983491</v>
      </c>
      <c r="Q5756" s="181">
        <v>71861.29065297397</v>
      </c>
      <c r="R5756" s="181">
        <v>72214.62510972812</v>
      </c>
      <c r="S5756" s="181">
        <v>72568.202981154551</v>
      </c>
      <c r="T5756" s="181">
        <v>72920.300064088413</v>
      </c>
      <c r="U5756" s="181">
        <v>73265.093440605051</v>
      </c>
      <c r="V5756" s="181">
        <v>73598.07571140457</v>
      </c>
      <c r="W5756" s="181">
        <v>73919.248977182797</v>
      </c>
      <c r="X5756" s="181">
        <v>74228.433819053331</v>
      </c>
      <c r="Y5756" s="181">
        <v>74523.619115255817</v>
      </c>
    </row>
    <row r="5757" spans="1:25" x14ac:dyDescent="0.25">
      <c r="A5757" s="178" t="s">
        <v>4708</v>
      </c>
      <c r="B5757" s="178" t="s">
        <v>594</v>
      </c>
      <c r="C5757" s="178" t="s">
        <v>218</v>
      </c>
      <c r="D5757" s="178" t="s">
        <v>4822</v>
      </c>
      <c r="E5757" s="181">
        <v>30054.7617374818</v>
      </c>
      <c r="F5757" s="181">
        <v>30074.37208934997</v>
      </c>
      <c r="G5757" s="181">
        <v>30165.424254790123</v>
      </c>
      <c r="H5757" s="181">
        <v>30301.238153645689</v>
      </c>
      <c r="I5757" s="181">
        <v>30472.460887465702</v>
      </c>
      <c r="J5757" s="182">
        <v>30665.374636160566</v>
      </c>
      <c r="K5757" s="181">
        <v>30871.787843781804</v>
      </c>
      <c r="L5757" s="181">
        <v>31086.80053555311</v>
      </c>
      <c r="M5757" s="181">
        <v>31303.541257371391</v>
      </c>
      <c r="N5757" s="181">
        <v>31516.396650465304</v>
      </c>
      <c r="O5757" s="181">
        <v>31723.192281919029</v>
      </c>
      <c r="P5757" s="181">
        <v>31923.517268899057</v>
      </c>
      <c r="Q5757" s="181">
        <v>32117.360541509366</v>
      </c>
      <c r="R5757" s="181">
        <v>32302.467923344273</v>
      </c>
      <c r="S5757" s="181">
        <v>32477.776314444214</v>
      </c>
      <c r="T5757" s="181">
        <v>32642.282950530869</v>
      </c>
      <c r="U5757" s="181">
        <v>32793.628358379639</v>
      </c>
      <c r="V5757" s="181">
        <v>32929.783240072771</v>
      </c>
      <c r="W5757" s="181">
        <v>33050.454268366986</v>
      </c>
      <c r="X5757" s="181">
        <v>33155.36758673039</v>
      </c>
      <c r="Y5757" s="181">
        <v>33243.719869002889</v>
      </c>
    </row>
    <row r="5758" spans="1:25" x14ac:dyDescent="0.25">
      <c r="A5758" s="178" t="s">
        <v>4708</v>
      </c>
      <c r="B5758" s="178" t="s">
        <v>594</v>
      </c>
      <c r="C5758" s="178" t="s">
        <v>530</v>
      </c>
      <c r="D5758" s="178" t="s">
        <v>4823</v>
      </c>
      <c r="E5758" s="181">
        <v>2062.895010348886</v>
      </c>
      <c r="F5758" s="181">
        <v>2116.4934194498205</v>
      </c>
      <c r="G5758" s="181">
        <v>2176.6385141599517</v>
      </c>
      <c r="H5758" s="181">
        <v>2241.7839956428716</v>
      </c>
      <c r="I5758" s="181">
        <v>2311.5188305224719</v>
      </c>
      <c r="J5758" s="182">
        <v>2385.0346894867357</v>
      </c>
      <c r="K5758" s="181">
        <v>2461.867778221887</v>
      </c>
      <c r="L5758" s="181">
        <v>2541.7655408729497</v>
      </c>
      <c r="M5758" s="181">
        <v>2624.2756416267521</v>
      </c>
      <c r="N5758" s="181">
        <v>2709.0003077963215</v>
      </c>
      <c r="O5758" s="181">
        <v>2795.7986970508273</v>
      </c>
      <c r="P5758" s="181">
        <v>2884.6708597927368</v>
      </c>
      <c r="Q5758" s="181">
        <v>2975.6503407527803</v>
      </c>
      <c r="R5758" s="181">
        <v>3068.5575447201577</v>
      </c>
      <c r="S5758" s="181">
        <v>3163.3072181762991</v>
      </c>
      <c r="T5758" s="181">
        <v>3259.8088079045615</v>
      </c>
      <c r="U5758" s="181">
        <v>3357.8213976436682</v>
      </c>
      <c r="V5758" s="181">
        <v>3457.112493036228</v>
      </c>
      <c r="W5758" s="181">
        <v>3557.6120751871172</v>
      </c>
      <c r="X5758" s="181">
        <v>3659.2452897724506</v>
      </c>
      <c r="Y5758" s="181">
        <v>3761.8702054635555</v>
      </c>
    </row>
    <row r="5759" spans="1:25" x14ac:dyDescent="0.25">
      <c r="A5759" s="178" t="s">
        <v>4708</v>
      </c>
      <c r="B5759" s="178" t="s">
        <v>594</v>
      </c>
      <c r="C5759" s="178" t="s">
        <v>266</v>
      </c>
      <c r="D5759" s="178" t="s">
        <v>1252</v>
      </c>
      <c r="E5759" s="181">
        <v>3102.0745058169905</v>
      </c>
      <c r="F5759" s="181">
        <v>3067.0475165088656</v>
      </c>
      <c r="G5759" s="181">
        <v>3039.6135656875449</v>
      </c>
      <c r="H5759" s="181">
        <v>3016.8541296043486</v>
      </c>
      <c r="I5759" s="181">
        <v>2997.6882517346789</v>
      </c>
      <c r="J5759" s="182">
        <v>2980.6584458021143</v>
      </c>
      <c r="K5759" s="181">
        <v>2964.9045724629118</v>
      </c>
      <c r="L5759" s="181">
        <v>2949.9181504481171</v>
      </c>
      <c r="M5759" s="181">
        <v>2935.0290935793323</v>
      </c>
      <c r="N5759" s="181">
        <v>2919.7152507494079</v>
      </c>
      <c r="O5759" s="181">
        <v>2903.7941426713624</v>
      </c>
      <c r="P5759" s="181">
        <v>2887.2519073834574</v>
      </c>
      <c r="Q5759" s="181">
        <v>2870.1116370449495</v>
      </c>
      <c r="R5759" s="181">
        <v>2852.1978426208752</v>
      </c>
      <c r="S5759" s="181">
        <v>2833.4478912366817</v>
      </c>
      <c r="T5759" s="181">
        <v>2813.8080606412786</v>
      </c>
      <c r="U5759" s="181">
        <v>2793.1124177337047</v>
      </c>
      <c r="V5759" s="181">
        <v>2771.2315683432466</v>
      </c>
      <c r="W5759" s="181">
        <v>2748.1876229943887</v>
      </c>
      <c r="X5759" s="181">
        <v>2724.0043330573112</v>
      </c>
      <c r="Y5759" s="181">
        <v>2698.6624209529791</v>
      </c>
    </row>
    <row r="5760" spans="1:25" x14ac:dyDescent="0.25">
      <c r="A5760" s="178" t="s">
        <v>4708</v>
      </c>
      <c r="B5760" s="178" t="s">
        <v>594</v>
      </c>
      <c r="C5760" s="178" t="s">
        <v>967</v>
      </c>
      <c r="D5760" s="178" t="s">
        <v>4824</v>
      </c>
      <c r="E5760" s="181">
        <v>2978.3626611184068</v>
      </c>
      <c r="F5760" s="181">
        <v>2992.9950937222784</v>
      </c>
      <c r="G5760" s="181">
        <v>3014.8382807193557</v>
      </c>
      <c r="H5760" s="181">
        <v>3041.3059049686149</v>
      </c>
      <c r="I5760" s="181">
        <v>3071.5133390534829</v>
      </c>
      <c r="J5760" s="182">
        <v>3104.1185511458216</v>
      </c>
      <c r="K5760" s="181">
        <v>3138.3180349439895</v>
      </c>
      <c r="L5760" s="181">
        <v>3173.6303827847146</v>
      </c>
      <c r="M5760" s="181">
        <v>3209.3637000948279</v>
      </c>
      <c r="N5760" s="181">
        <v>3244.9437315443747</v>
      </c>
      <c r="O5760" s="181">
        <v>3280.141987003421</v>
      </c>
      <c r="P5760" s="181">
        <v>3314.9092371322272</v>
      </c>
      <c r="Q5760" s="181">
        <v>3349.2371586164695</v>
      </c>
      <c r="R5760" s="181">
        <v>3382.8824332903273</v>
      </c>
      <c r="S5760" s="181">
        <v>3415.7229233768903</v>
      </c>
      <c r="T5760" s="181">
        <v>3447.6408673644182</v>
      </c>
      <c r="U5760" s="181">
        <v>3478.3726908587796</v>
      </c>
      <c r="V5760" s="181">
        <v>3507.6856103325322</v>
      </c>
      <c r="W5760" s="181">
        <v>3535.5287187301387</v>
      </c>
      <c r="X5760" s="181">
        <v>3561.8524964230596</v>
      </c>
      <c r="Y5760" s="181">
        <v>3586.5496255638773</v>
      </c>
    </row>
    <row r="5761" spans="1:25" x14ac:dyDescent="0.25">
      <c r="A5761" s="178" t="s">
        <v>4708</v>
      </c>
      <c r="B5761" s="178" t="s">
        <v>594</v>
      </c>
      <c r="C5761" s="178" t="s">
        <v>818</v>
      </c>
      <c r="D5761" s="178" t="s">
        <v>4825</v>
      </c>
      <c r="E5761" s="181">
        <v>10115.505168187543</v>
      </c>
      <c r="F5761" s="181">
        <v>10265.258332808491</v>
      </c>
      <c r="G5761" s="181">
        <v>10441.954101454665</v>
      </c>
      <c r="H5761" s="181">
        <v>10637.308252069755</v>
      </c>
      <c r="I5761" s="181">
        <v>10848.705643648669</v>
      </c>
      <c r="J5761" s="182">
        <v>11071.786430162552</v>
      </c>
      <c r="K5761" s="181">
        <v>11303.950152264377</v>
      </c>
      <c r="L5761" s="181">
        <v>11543.659470701758</v>
      </c>
      <c r="M5761" s="181">
        <v>11788.538832665301</v>
      </c>
      <c r="N5761" s="181">
        <v>12036.551912158846</v>
      </c>
      <c r="O5761" s="181">
        <v>12286.875191293346</v>
      </c>
      <c r="P5761" s="181">
        <v>12539.329823572709</v>
      </c>
      <c r="Q5761" s="181">
        <v>12793.885671955359</v>
      </c>
      <c r="R5761" s="181">
        <v>13049.604513697312</v>
      </c>
      <c r="S5761" s="181">
        <v>13305.982871795946</v>
      </c>
      <c r="T5761" s="181">
        <v>13562.514839100104</v>
      </c>
      <c r="U5761" s="181">
        <v>13818.095809180961</v>
      </c>
      <c r="V5761" s="181">
        <v>14071.701974033331</v>
      </c>
      <c r="W5761" s="181">
        <v>14323.007434030053</v>
      </c>
      <c r="X5761" s="181">
        <v>14571.681129790537</v>
      </c>
      <c r="Y5761" s="181">
        <v>14817.142360264917</v>
      </c>
    </row>
    <row r="5762" spans="1:25" x14ac:dyDescent="0.25">
      <c r="A5762" s="178" t="s">
        <v>4708</v>
      </c>
      <c r="B5762" s="178" t="s">
        <v>594</v>
      </c>
      <c r="C5762" s="178" t="s">
        <v>1174</v>
      </c>
      <c r="D5762" s="178" t="s">
        <v>4826</v>
      </c>
      <c r="E5762" s="181">
        <v>1313.4074178832989</v>
      </c>
      <c r="F5762" s="181">
        <v>1378.8766381548212</v>
      </c>
      <c r="G5762" s="181">
        <v>1451.0452376441576</v>
      </c>
      <c r="H5762" s="181">
        <v>1529.236160173916</v>
      </c>
      <c r="I5762" s="181">
        <v>1613.4829548399541</v>
      </c>
      <c r="J5762" s="182">
        <v>1703.5222009414558</v>
      </c>
      <c r="K5762" s="181">
        <v>1799.3016308694748</v>
      </c>
      <c r="L5762" s="181">
        <v>1900.9070820596462</v>
      </c>
      <c r="M5762" s="181">
        <v>2008.2649199365333</v>
      </c>
      <c r="N5762" s="181">
        <v>2121.3227953245646</v>
      </c>
      <c r="O5762" s="181">
        <v>2240.2152756322685</v>
      </c>
      <c r="P5762" s="181">
        <v>2365.1913130461662</v>
      </c>
      <c r="Q5762" s="181">
        <v>2496.5372867133442</v>
      </c>
      <c r="R5762" s="181">
        <v>2634.368854597702</v>
      </c>
      <c r="S5762" s="181">
        <v>2778.8802692356148</v>
      </c>
      <c r="T5762" s="181">
        <v>2930.2639583361379</v>
      </c>
      <c r="U5762" s="181">
        <v>3088.5764700954878</v>
      </c>
      <c r="V5762" s="181">
        <v>3253.8717350711654</v>
      </c>
      <c r="W5762" s="181">
        <v>3426.3494966453677</v>
      </c>
      <c r="X5762" s="181">
        <v>3606.2077609995708</v>
      </c>
      <c r="Y5762" s="181">
        <v>3793.5794151679856</v>
      </c>
    </row>
    <row r="5763" spans="1:25" x14ac:dyDescent="0.25">
      <c r="A5763" s="178" t="s">
        <v>4708</v>
      </c>
      <c r="B5763" s="178" t="s">
        <v>594</v>
      </c>
      <c r="C5763" s="178" t="s">
        <v>4827</v>
      </c>
      <c r="D5763" s="178" t="s">
        <v>637</v>
      </c>
      <c r="E5763" s="181">
        <v>3967.0264866679227</v>
      </c>
      <c r="F5763" s="181">
        <v>3988.9911947836545</v>
      </c>
      <c r="G5763" s="181">
        <v>4020.5979326747897</v>
      </c>
      <c r="H5763" s="181">
        <v>4058.4133726757796</v>
      </c>
      <c r="I5763" s="181">
        <v>4101.2678360473565</v>
      </c>
      <c r="J5763" s="182">
        <v>4147.3775920595663</v>
      </c>
      <c r="K5763" s="181">
        <v>4195.67443316155</v>
      </c>
      <c r="L5763" s="181">
        <v>4245.5183783748362</v>
      </c>
      <c r="M5763" s="181">
        <v>4295.9860990509196</v>
      </c>
      <c r="N5763" s="181">
        <v>4346.3095371465633</v>
      </c>
      <c r="O5763" s="181">
        <v>4396.1821346458864</v>
      </c>
      <c r="P5763" s="181">
        <v>4445.5369744968757</v>
      </c>
      <c r="Q5763" s="181">
        <v>4494.3618666001657</v>
      </c>
      <c r="R5763" s="181">
        <v>4542.3290550147085</v>
      </c>
      <c r="S5763" s="181">
        <v>4589.2727858007675</v>
      </c>
      <c r="T5763" s="181">
        <v>4635.0327788920804</v>
      </c>
      <c r="U5763" s="181">
        <v>4679.252205011775</v>
      </c>
      <c r="V5763" s="181">
        <v>4721.6147983811434</v>
      </c>
      <c r="W5763" s="181">
        <v>4762.0484831312779</v>
      </c>
      <c r="X5763" s="181">
        <v>4800.4828786373027</v>
      </c>
      <c r="Y5763" s="181">
        <v>4836.7694881393882</v>
      </c>
    </row>
    <row r="5764" spans="1:25" x14ac:dyDescent="0.25">
      <c r="A5764" s="178" t="s">
        <v>4708</v>
      </c>
      <c r="B5764" s="178" t="s">
        <v>594</v>
      </c>
      <c r="C5764" s="178" t="s">
        <v>846</v>
      </c>
      <c r="D5764" s="178" t="s">
        <v>4828</v>
      </c>
      <c r="E5764" s="181">
        <v>24933.091366960427</v>
      </c>
      <c r="F5764" s="181">
        <v>25429.65394402216</v>
      </c>
      <c r="G5764" s="181">
        <v>25997.666105082564</v>
      </c>
      <c r="H5764" s="181">
        <v>26617.443518415483</v>
      </c>
      <c r="I5764" s="181">
        <v>27283.151657383161</v>
      </c>
      <c r="J5764" s="182">
        <v>27984.421019614409</v>
      </c>
      <c r="K5764" s="181">
        <v>28715.135814813497</v>
      </c>
      <c r="L5764" s="181">
        <v>29471.766163265886</v>
      </c>
      <c r="M5764" s="181">
        <v>30248.556128373097</v>
      </c>
      <c r="N5764" s="181">
        <v>31040.50503165464</v>
      </c>
      <c r="O5764" s="181">
        <v>31845.652150391841</v>
      </c>
      <c r="P5764" s="181">
        <v>32663.674631614365</v>
      </c>
      <c r="Q5764" s="181">
        <v>33494.63081800194</v>
      </c>
      <c r="R5764" s="181">
        <v>34336.189299386686</v>
      </c>
      <c r="S5764" s="181">
        <v>35187.119789027289</v>
      </c>
      <c r="T5764" s="181">
        <v>36046.159543783557</v>
      </c>
      <c r="U5764" s="181">
        <v>36910.420136328212</v>
      </c>
      <c r="V5764" s="181">
        <v>37777.171035747422</v>
      </c>
      <c r="W5764" s="181">
        <v>38645.509374991096</v>
      </c>
      <c r="X5764" s="181">
        <v>39514.500143959645</v>
      </c>
      <c r="Y5764" s="181">
        <v>40382.509300714119</v>
      </c>
    </row>
    <row r="5765" spans="1:25" x14ac:dyDescent="0.25">
      <c r="A5765" s="178" t="s">
        <v>4708</v>
      </c>
      <c r="B5765" s="178" t="s">
        <v>594</v>
      </c>
      <c r="C5765" s="178" t="s">
        <v>240</v>
      </c>
      <c r="D5765" s="178" t="s">
        <v>241</v>
      </c>
      <c r="E5765" s="181">
        <v>61270.352951051966</v>
      </c>
      <c r="F5765" s="181">
        <v>60253.441649625121</v>
      </c>
      <c r="G5765" s="181">
        <v>59396.957855602028</v>
      </c>
      <c r="H5765" s="181">
        <v>58641.665784374534</v>
      </c>
      <c r="I5765" s="181">
        <v>57965.116157609089</v>
      </c>
      <c r="J5765" s="182">
        <v>57338.09194658351</v>
      </c>
      <c r="K5765" s="181">
        <v>56743.415446841871</v>
      </c>
      <c r="L5765" s="181">
        <v>56170.958519174012</v>
      </c>
      <c r="M5765" s="181">
        <v>55607.737478724965</v>
      </c>
      <c r="N5765" s="181">
        <v>55043.81667464412</v>
      </c>
      <c r="O5765" s="181">
        <v>54475.827020165234</v>
      </c>
      <c r="P5765" s="181">
        <v>53903.610419555414</v>
      </c>
      <c r="Q5765" s="181">
        <v>53327.695419670177</v>
      </c>
      <c r="R5765" s="181">
        <v>52744.925087886644</v>
      </c>
      <c r="S5765" s="181">
        <v>52154.275328149597</v>
      </c>
      <c r="T5765" s="181">
        <v>51554.899931943422</v>
      </c>
      <c r="U5765" s="181">
        <v>50943.916720393667</v>
      </c>
      <c r="V5765" s="181">
        <v>50319.153304519197</v>
      </c>
      <c r="W5765" s="181">
        <v>49681.20818429772</v>
      </c>
      <c r="X5765" s="181">
        <v>49030.691863875152</v>
      </c>
      <c r="Y5765" s="181">
        <v>48367.425887261743</v>
      </c>
    </row>
    <row r="5766" spans="1:25" x14ac:dyDescent="0.25">
      <c r="A5766" s="178" t="s">
        <v>4829</v>
      </c>
      <c r="B5766" s="178" t="s">
        <v>217</v>
      </c>
      <c r="C5766" s="178" t="s">
        <v>565</v>
      </c>
      <c r="D5766" s="178" t="s">
        <v>566</v>
      </c>
      <c r="E5766" s="181">
        <v>2693.636551529471</v>
      </c>
      <c r="F5766" s="181">
        <v>2719.1276742449445</v>
      </c>
      <c r="G5766" s="181">
        <v>2746.3089187580672</v>
      </c>
      <c r="H5766" s="181">
        <v>2772.5411193709342</v>
      </c>
      <c r="I5766" s="181">
        <v>2798.0019283597803</v>
      </c>
      <c r="J5766" s="182">
        <v>2822.7806247132658</v>
      </c>
      <c r="K5766" s="181">
        <v>2847.0048054403687</v>
      </c>
      <c r="L5766" s="181">
        <v>2870.7923618824088</v>
      </c>
      <c r="M5766" s="181">
        <v>2894.1416445671803</v>
      </c>
      <c r="N5766" s="181">
        <v>2917.0569376002586</v>
      </c>
      <c r="O5766" s="181">
        <v>2939.4851345271054</v>
      </c>
      <c r="P5766" s="181">
        <v>2961.6765937273408</v>
      </c>
      <c r="Q5766" s="181">
        <v>2983.8475231283642</v>
      </c>
      <c r="R5766" s="181">
        <v>3005.8034381127482</v>
      </c>
      <c r="S5766" s="181">
        <v>3027.4729646913761</v>
      </c>
      <c r="T5766" s="181">
        <v>3048.8249507213504</v>
      </c>
      <c r="U5766" s="181">
        <v>3069.902945064121</v>
      </c>
      <c r="V5766" s="181">
        <v>3090.7305853063945</v>
      </c>
      <c r="W5766" s="181">
        <v>3111.2693769071871</v>
      </c>
      <c r="X5766" s="181">
        <v>3131.4628775229439</v>
      </c>
      <c r="Y5766" s="181">
        <v>3151.2166457100684</v>
      </c>
    </row>
    <row r="5767" spans="1:25" x14ac:dyDescent="0.25">
      <c r="A5767" s="178" t="s">
        <v>4829</v>
      </c>
      <c r="B5767" s="178" t="s">
        <v>242</v>
      </c>
      <c r="C5767" s="178" t="s">
        <v>218</v>
      </c>
      <c r="D5767" s="178" t="s">
        <v>4830</v>
      </c>
      <c r="E5767" s="181">
        <v>79122.856190801074</v>
      </c>
      <c r="F5767" s="181">
        <v>80397.00456966093</v>
      </c>
      <c r="G5767" s="181">
        <v>81754.364032719663</v>
      </c>
      <c r="H5767" s="181">
        <v>83107.67315274851</v>
      </c>
      <c r="I5767" s="181">
        <v>84460.020700846784</v>
      </c>
      <c r="J5767" s="182">
        <v>85810.597083593588</v>
      </c>
      <c r="K5767" s="181">
        <v>87159.924385738559</v>
      </c>
      <c r="L5767" s="181">
        <v>88509.349369537609</v>
      </c>
      <c r="M5767" s="181">
        <v>89856.976232312969</v>
      </c>
      <c r="N5767" s="181">
        <v>91200.6426331564</v>
      </c>
      <c r="O5767" s="181">
        <v>92536.391120382847</v>
      </c>
      <c r="P5767" s="181">
        <v>93871.490366558137</v>
      </c>
      <c r="Q5767" s="181">
        <v>95212.891552118439</v>
      </c>
      <c r="R5767" s="181">
        <v>96553.870379612388</v>
      </c>
      <c r="S5767" s="181">
        <v>97891.38768900407</v>
      </c>
      <c r="T5767" s="181">
        <v>99219.668124921125</v>
      </c>
      <c r="U5767" s="181">
        <v>100533.96581682435</v>
      </c>
      <c r="V5767" s="181">
        <v>101832.96650531505</v>
      </c>
      <c r="W5767" s="181">
        <v>103115.19125002493</v>
      </c>
      <c r="X5767" s="181">
        <v>104378.46420977944</v>
      </c>
      <c r="Y5767" s="181">
        <v>105617.17087544825</v>
      </c>
    </row>
    <row r="5768" spans="1:25" x14ac:dyDescent="0.25">
      <c r="A5768" s="178" t="s">
        <v>4829</v>
      </c>
      <c r="B5768" s="178" t="s">
        <v>242</v>
      </c>
      <c r="C5768" s="178" t="s">
        <v>240</v>
      </c>
      <c r="D5768" s="178" t="s">
        <v>241</v>
      </c>
      <c r="E5768" s="181">
        <v>1929.5759580535537</v>
      </c>
      <c r="F5768" s="181">
        <v>1937.1033513233588</v>
      </c>
      <c r="G5768" s="181">
        <v>1946.1525071065685</v>
      </c>
      <c r="H5768" s="181">
        <v>1954.6097006490484</v>
      </c>
      <c r="I5768" s="181">
        <v>1962.5607610435472</v>
      </c>
      <c r="J5768" s="182">
        <v>1969.9983069779275</v>
      </c>
      <c r="K5768" s="181">
        <v>1976.9458554841679</v>
      </c>
      <c r="L5768" s="181">
        <v>1983.444623097746</v>
      </c>
      <c r="M5768" s="181">
        <v>1989.4623866995312</v>
      </c>
      <c r="N5768" s="181">
        <v>1994.962939887258</v>
      </c>
      <c r="O5768" s="181">
        <v>1999.8733500519918</v>
      </c>
      <c r="P5768" s="181">
        <v>2004.3642551852552</v>
      </c>
      <c r="Q5768" s="181">
        <v>2008.5918299463324</v>
      </c>
      <c r="R5768" s="181">
        <v>2012.4200039170742</v>
      </c>
      <c r="S5768" s="181">
        <v>2015.7952830410975</v>
      </c>
      <c r="T5768" s="181">
        <v>2018.6113499800606</v>
      </c>
      <c r="U5768" s="181">
        <v>2020.7880112462396</v>
      </c>
      <c r="V5768" s="181">
        <v>2022.3174930876612</v>
      </c>
      <c r="W5768" s="181">
        <v>2023.1896558594224</v>
      </c>
      <c r="X5768" s="181">
        <v>2023.3818404631311</v>
      </c>
      <c r="Y5768" s="181">
        <v>2022.8071341490738</v>
      </c>
    </row>
    <row r="5769" spans="1:25" x14ac:dyDescent="0.25">
      <c r="A5769" s="178" t="s">
        <v>4829</v>
      </c>
      <c r="B5769" s="178" t="s">
        <v>250</v>
      </c>
      <c r="C5769" s="178" t="s">
        <v>218</v>
      </c>
      <c r="D5769" s="178" t="s">
        <v>4831</v>
      </c>
      <c r="E5769" s="181">
        <v>9562.2751919732982</v>
      </c>
      <c r="F5769" s="181">
        <v>9729.8830238120536</v>
      </c>
      <c r="G5769" s="181">
        <v>9917.2089993658938</v>
      </c>
      <c r="H5769" s="181">
        <v>10112.653933517535</v>
      </c>
      <c r="I5769" s="181">
        <v>10315.187705509692</v>
      </c>
      <c r="J5769" s="182">
        <v>10523.771242778574</v>
      </c>
      <c r="K5769" s="181">
        <v>10737.73349243805</v>
      </c>
      <c r="L5769" s="181">
        <v>10956.61883183236</v>
      </c>
      <c r="M5769" s="181">
        <v>11179.730241516929</v>
      </c>
      <c r="N5769" s="181">
        <v>11406.515805699481</v>
      </c>
      <c r="O5769" s="181">
        <v>11636.332691923422</v>
      </c>
      <c r="P5769" s="181">
        <v>11869.841782308442</v>
      </c>
      <c r="Q5769" s="181">
        <v>12107.748843369482</v>
      </c>
      <c r="R5769" s="181">
        <v>12349.244178198978</v>
      </c>
      <c r="S5769" s="181">
        <v>12594.08677806034</v>
      </c>
      <c r="T5769" s="181">
        <v>12841.690432442394</v>
      </c>
      <c r="U5769" s="181">
        <v>13091.273632087816</v>
      </c>
      <c r="V5769" s="181">
        <v>13342.455252890673</v>
      </c>
      <c r="W5769" s="181">
        <v>13595.043790650145</v>
      </c>
      <c r="X5769" s="181">
        <v>13848.798115840695</v>
      </c>
      <c r="Y5769" s="181">
        <v>14103.006862303373</v>
      </c>
    </row>
    <row r="5770" spans="1:25" x14ac:dyDescent="0.25">
      <c r="A5770" s="178" t="s">
        <v>4829</v>
      </c>
      <c r="B5770" s="178" t="s">
        <v>250</v>
      </c>
      <c r="C5770" s="178" t="s">
        <v>240</v>
      </c>
      <c r="D5770" s="178" t="s">
        <v>241</v>
      </c>
      <c r="E5770" s="181">
        <v>16886.701711410951</v>
      </c>
      <c r="F5770" s="181">
        <v>16863.814696442008</v>
      </c>
      <c r="G5770" s="181">
        <v>16869.99723086628</v>
      </c>
      <c r="H5770" s="181">
        <v>16884.201381053648</v>
      </c>
      <c r="I5770" s="181">
        <v>16904.198891698372</v>
      </c>
      <c r="J5770" s="182">
        <v>16927.894723540034</v>
      </c>
      <c r="K5770" s="181">
        <v>16953.916510967443</v>
      </c>
      <c r="L5770" s="181">
        <v>16981.317816614173</v>
      </c>
      <c r="M5770" s="181">
        <v>17008.848050923887</v>
      </c>
      <c r="N5770" s="181">
        <v>17035.56039387616</v>
      </c>
      <c r="O5770" s="181">
        <v>17060.44171756526</v>
      </c>
      <c r="P5770" s="181">
        <v>17084.428862331912</v>
      </c>
      <c r="Q5770" s="181">
        <v>17108.454904934893</v>
      </c>
      <c r="R5770" s="181">
        <v>17131.282087272248</v>
      </c>
      <c r="S5770" s="181">
        <v>17152.535260882971</v>
      </c>
      <c r="T5770" s="181">
        <v>17171.405152522162</v>
      </c>
      <c r="U5770" s="181">
        <v>17186.885812712408</v>
      </c>
      <c r="V5770" s="181">
        <v>17198.562860341302</v>
      </c>
      <c r="W5770" s="181">
        <v>17206.296273612174</v>
      </c>
      <c r="X5770" s="181">
        <v>17209.899645925809</v>
      </c>
      <c r="Y5770" s="181">
        <v>17208.631746005867</v>
      </c>
    </row>
    <row r="5771" spans="1:25" x14ac:dyDescent="0.25">
      <c r="A5771" s="178" t="s">
        <v>4829</v>
      </c>
      <c r="B5771" s="178" t="s">
        <v>256</v>
      </c>
      <c r="C5771" s="178" t="s">
        <v>218</v>
      </c>
      <c r="D5771" s="178" t="s">
        <v>4832</v>
      </c>
      <c r="E5771" s="181">
        <v>8113.6276654843032</v>
      </c>
      <c r="F5771" s="181">
        <v>8164.9049721646707</v>
      </c>
      <c r="G5771" s="181">
        <v>8236.6370197903907</v>
      </c>
      <c r="H5771" s="181">
        <v>8316.9709647808668</v>
      </c>
      <c r="I5771" s="181">
        <v>8403.8146526598812</v>
      </c>
      <c r="J5771" s="182">
        <v>8495.3600647332805</v>
      </c>
      <c r="K5771" s="181">
        <v>8590.4479463155985</v>
      </c>
      <c r="L5771" s="181">
        <v>8688.2880755081587</v>
      </c>
      <c r="M5771" s="181">
        <v>8788.0396676217842</v>
      </c>
      <c r="N5771" s="181">
        <v>8888.9868780494289</v>
      </c>
      <c r="O5771" s="181">
        <v>8990.3531815256938</v>
      </c>
      <c r="P5771" s="181">
        <v>9092.5463785770116</v>
      </c>
      <c r="Q5771" s="181">
        <v>9195.9931279436805</v>
      </c>
      <c r="R5771" s="181">
        <v>9299.8547491434165</v>
      </c>
      <c r="S5771" s="181">
        <v>9403.6720541800933</v>
      </c>
      <c r="T5771" s="181">
        <v>9507.0896544961688</v>
      </c>
      <c r="U5771" s="181">
        <v>9609.460600875369</v>
      </c>
      <c r="V5771" s="181">
        <v>9710.1479797424436</v>
      </c>
      <c r="W5771" s="181">
        <v>9808.9321317194008</v>
      </c>
      <c r="X5771" s="181">
        <v>9905.5432168544576</v>
      </c>
      <c r="Y5771" s="181">
        <v>9999.5594440356035</v>
      </c>
    </row>
    <row r="5772" spans="1:25" x14ac:dyDescent="0.25">
      <c r="A5772" s="178" t="s">
        <v>4829</v>
      </c>
      <c r="B5772" s="178" t="s">
        <v>256</v>
      </c>
      <c r="C5772" s="178" t="s">
        <v>240</v>
      </c>
      <c r="D5772" s="178" t="s">
        <v>241</v>
      </c>
      <c r="E5772" s="181">
        <v>1148.4155721803188</v>
      </c>
      <c r="F5772" s="181">
        <v>1170.6797339595887</v>
      </c>
      <c r="G5772" s="181">
        <v>1196.2993316141662</v>
      </c>
      <c r="H5772" s="181">
        <v>1223.6524522038806</v>
      </c>
      <c r="I5772" s="181">
        <v>1252.4844189107771</v>
      </c>
      <c r="J5772" s="182">
        <v>1282.5686612748409</v>
      </c>
      <c r="K5772" s="181">
        <v>1313.7647678955286</v>
      </c>
      <c r="L5772" s="181">
        <v>1345.9811555166241</v>
      </c>
      <c r="M5772" s="181">
        <v>1379.1126522797738</v>
      </c>
      <c r="N5772" s="181">
        <v>1413.0676898411093</v>
      </c>
      <c r="O5772" s="181">
        <v>1447.7394912949906</v>
      </c>
      <c r="P5772" s="181">
        <v>1483.2083439563512</v>
      </c>
      <c r="Q5772" s="181">
        <v>1519.5613544321527</v>
      </c>
      <c r="R5772" s="181">
        <v>1556.677808991315</v>
      </c>
      <c r="S5772" s="181">
        <v>1594.4944461509904</v>
      </c>
      <c r="T5772" s="181">
        <v>1632.9620513707603</v>
      </c>
      <c r="U5772" s="181">
        <v>1671.9776979599001</v>
      </c>
      <c r="V5772" s="181">
        <v>1711.4345104375745</v>
      </c>
      <c r="W5772" s="181">
        <v>1751.29429626765</v>
      </c>
      <c r="X5772" s="181">
        <v>1791.5076525469385</v>
      </c>
      <c r="Y5772" s="181">
        <v>1831.9946621509</v>
      </c>
    </row>
    <row r="5773" spans="1:25" x14ac:dyDescent="0.25">
      <c r="A5773" s="178" t="s">
        <v>4829</v>
      </c>
      <c r="B5773" s="178" t="s">
        <v>260</v>
      </c>
      <c r="C5773" s="178" t="s">
        <v>565</v>
      </c>
      <c r="D5773" s="178" t="s">
        <v>566</v>
      </c>
      <c r="E5773" s="181">
        <v>1277.6366473786466</v>
      </c>
      <c r="F5773" s="181">
        <v>1270.5934930764893</v>
      </c>
      <c r="G5773" s="181">
        <v>1267.7101206557286</v>
      </c>
      <c r="H5773" s="181">
        <v>1267.1103060074406</v>
      </c>
      <c r="I5773" s="181">
        <v>1268.3823207482096</v>
      </c>
      <c r="J5773" s="182">
        <v>1271.1997048038372</v>
      </c>
      <c r="K5773" s="181">
        <v>1275.3165065864137</v>
      </c>
      <c r="L5773" s="181">
        <v>1280.5401833288233</v>
      </c>
      <c r="M5773" s="181">
        <v>1286.6609943876549</v>
      </c>
      <c r="N5773" s="181">
        <v>1293.4918470673813</v>
      </c>
      <c r="O5773" s="181">
        <v>1300.838309803494</v>
      </c>
      <c r="P5773" s="181">
        <v>1308.6520193065264</v>
      </c>
      <c r="Q5773" s="181">
        <v>1316.886451695704</v>
      </c>
      <c r="R5773" s="181">
        <v>1325.32053052637</v>
      </c>
      <c r="S5773" s="181">
        <v>1333.7765773827271</v>
      </c>
      <c r="T5773" s="181">
        <v>1342.1065866224262</v>
      </c>
      <c r="U5773" s="181">
        <v>1350.2794321453621</v>
      </c>
      <c r="V5773" s="181">
        <v>1358.289228174355</v>
      </c>
      <c r="W5773" s="181">
        <v>1366.069251791625</v>
      </c>
      <c r="X5773" s="181">
        <v>1373.545184672824</v>
      </c>
      <c r="Y5773" s="181">
        <v>1380.6360071633433</v>
      </c>
    </row>
    <row r="5774" spans="1:25" x14ac:dyDescent="0.25">
      <c r="A5774" s="178" t="s">
        <v>4829</v>
      </c>
      <c r="B5774" s="178" t="s">
        <v>274</v>
      </c>
      <c r="C5774" s="178" t="s">
        <v>565</v>
      </c>
      <c r="D5774" s="178" t="s">
        <v>566</v>
      </c>
      <c r="E5774" s="181">
        <v>3105.1213384768525</v>
      </c>
      <c r="F5774" s="181">
        <v>3111.7610493747934</v>
      </c>
      <c r="G5774" s="181">
        <v>3123.8043123631833</v>
      </c>
      <c r="H5774" s="181">
        <v>3137.6446441397507</v>
      </c>
      <c r="I5774" s="181">
        <v>3152.8670548136988</v>
      </c>
      <c r="J5774" s="182">
        <v>3169.1204027659032</v>
      </c>
      <c r="K5774" s="181">
        <v>3186.1952492096598</v>
      </c>
      <c r="L5774" s="181">
        <v>3203.9398238998256</v>
      </c>
      <c r="M5774" s="181">
        <v>3222.1565835405786</v>
      </c>
      <c r="N5774" s="181">
        <v>3240.7365990041089</v>
      </c>
      <c r="O5774" s="181">
        <v>3259.5313935684335</v>
      </c>
      <c r="P5774" s="181">
        <v>3278.7358759845738</v>
      </c>
      <c r="Q5774" s="181">
        <v>3298.5561540844983</v>
      </c>
      <c r="R5774" s="181">
        <v>3318.8006473128871</v>
      </c>
      <c r="S5774" s="181">
        <v>3339.3991563665509</v>
      </c>
      <c r="T5774" s="181">
        <v>3360.0901682364879</v>
      </c>
      <c r="U5774" s="181">
        <v>3380.6928545897536</v>
      </c>
      <c r="V5774" s="181">
        <v>3401.2204381162101</v>
      </c>
      <c r="W5774" s="181">
        <v>3421.6341145869865</v>
      </c>
      <c r="X5774" s="181">
        <v>3441.8602191626369</v>
      </c>
      <c r="Y5774" s="181">
        <v>3461.6674300714321</v>
      </c>
    </row>
    <row r="5775" spans="1:25" x14ac:dyDescent="0.25">
      <c r="A5775" s="178" t="s">
        <v>4829</v>
      </c>
      <c r="B5775" s="178" t="s">
        <v>278</v>
      </c>
      <c r="C5775" s="178" t="s">
        <v>565</v>
      </c>
      <c r="D5775" s="178" t="s">
        <v>566</v>
      </c>
      <c r="E5775" s="181">
        <v>638.69122760244102</v>
      </c>
      <c r="F5775" s="181">
        <v>621.15867726253384</v>
      </c>
      <c r="G5775" s="181">
        <v>609.59250320785645</v>
      </c>
      <c r="H5775" s="181">
        <v>601.84053315748588</v>
      </c>
      <c r="I5775" s="181">
        <v>596.84959344111326</v>
      </c>
      <c r="J5775" s="182">
        <v>593.87809885654826</v>
      </c>
      <c r="K5775" s="181">
        <v>592.40156450396694</v>
      </c>
      <c r="L5775" s="181">
        <v>592.05072564205966</v>
      </c>
      <c r="M5775" s="181">
        <v>592.53886025594045</v>
      </c>
      <c r="N5775" s="181">
        <v>593.66744803338281</v>
      </c>
      <c r="O5775" s="181">
        <v>595.25806392180903</v>
      </c>
      <c r="P5775" s="181">
        <v>597.23222178744174</v>
      </c>
      <c r="Q5775" s="181">
        <v>599.54432374487294</v>
      </c>
      <c r="R5775" s="181">
        <v>602.09842229623962</v>
      </c>
      <c r="S5775" s="181">
        <v>604.82721464052145</v>
      </c>
      <c r="T5775" s="181">
        <v>607.60641337035372</v>
      </c>
      <c r="U5775" s="181">
        <v>610.37811367702477</v>
      </c>
      <c r="V5775" s="181">
        <v>613.16269966463187</v>
      </c>
      <c r="W5775" s="181">
        <v>615.93917347870502</v>
      </c>
      <c r="X5775" s="181">
        <v>618.68412801350723</v>
      </c>
      <c r="Y5775" s="181">
        <v>621.33698973261539</v>
      </c>
    </row>
    <row r="5776" spans="1:25" x14ac:dyDescent="0.25">
      <c r="A5776" s="178" t="s">
        <v>4829</v>
      </c>
      <c r="B5776" s="178" t="s">
        <v>286</v>
      </c>
      <c r="C5776" s="178" t="s">
        <v>565</v>
      </c>
      <c r="D5776" s="178" t="s">
        <v>566</v>
      </c>
      <c r="E5776" s="181">
        <v>1280.4273279116835</v>
      </c>
      <c r="F5776" s="181">
        <v>1270.790095845332</v>
      </c>
      <c r="G5776" s="181">
        <v>1265.689146264086</v>
      </c>
      <c r="H5776" s="181">
        <v>1262.9881638817949</v>
      </c>
      <c r="I5776" s="181">
        <v>1262.0700417160081</v>
      </c>
      <c r="J5776" s="182">
        <v>1262.5037348891622</v>
      </c>
      <c r="K5776" s="181">
        <v>1264.0062003566975</v>
      </c>
      <c r="L5776" s="181">
        <v>1266.3910492740101</v>
      </c>
      <c r="M5776" s="181">
        <v>1269.5025996650454</v>
      </c>
      <c r="N5776" s="181">
        <v>1273.2189641876912</v>
      </c>
      <c r="O5776" s="181">
        <v>1277.4140434270257</v>
      </c>
      <c r="P5776" s="181">
        <v>1282.1060800257246</v>
      </c>
      <c r="Q5776" s="181">
        <v>1287.327217574056</v>
      </c>
      <c r="R5776" s="181">
        <v>1292.9645986879473</v>
      </c>
      <c r="S5776" s="181">
        <v>1298.9402558225499</v>
      </c>
      <c r="T5776" s="181">
        <v>1305.1042206048558</v>
      </c>
      <c r="U5776" s="181">
        <v>1311.310298218531</v>
      </c>
      <c r="V5776" s="181">
        <v>1317.500520126059</v>
      </c>
      <c r="W5776" s="181">
        <v>1323.643007984429</v>
      </c>
      <c r="X5776" s="181">
        <v>1329.693998502659</v>
      </c>
      <c r="Y5776" s="181">
        <v>1335.5542939375755</v>
      </c>
    </row>
    <row r="5777" spans="1:25" x14ac:dyDescent="0.25">
      <c r="A5777" s="178" t="s">
        <v>4829</v>
      </c>
      <c r="B5777" s="178" t="s">
        <v>288</v>
      </c>
      <c r="C5777" s="178" t="s">
        <v>565</v>
      </c>
      <c r="D5777" s="178" t="s">
        <v>566</v>
      </c>
      <c r="E5777" s="181">
        <v>800.36618736305479</v>
      </c>
      <c r="F5777" s="181">
        <v>801.09184939182671</v>
      </c>
      <c r="G5777" s="181">
        <v>802.00722455628841</v>
      </c>
      <c r="H5777" s="181">
        <v>802.49509720421418</v>
      </c>
      <c r="I5777" s="181">
        <v>802.66787359445107</v>
      </c>
      <c r="J5777" s="182">
        <v>802.64399457682475</v>
      </c>
      <c r="K5777" s="181">
        <v>802.54561905479557</v>
      </c>
      <c r="L5777" s="181">
        <v>802.48100264761865</v>
      </c>
      <c r="M5777" s="181">
        <v>802.51641097200911</v>
      </c>
      <c r="N5777" s="181">
        <v>802.69996843628473</v>
      </c>
      <c r="O5777" s="181">
        <v>803.05024881724239</v>
      </c>
      <c r="P5777" s="181">
        <v>803.64400280936263</v>
      </c>
      <c r="Q5777" s="181">
        <v>804.54078897753789</v>
      </c>
      <c r="R5777" s="181">
        <v>805.68757909038868</v>
      </c>
      <c r="S5777" s="181">
        <v>807.04315256535369</v>
      </c>
      <c r="T5777" s="181">
        <v>808.55485800790711</v>
      </c>
      <c r="U5777" s="181">
        <v>810.19416216872503</v>
      </c>
      <c r="V5777" s="181">
        <v>811.944725281258</v>
      </c>
      <c r="W5777" s="181">
        <v>813.76954503356285</v>
      </c>
      <c r="X5777" s="181">
        <v>815.62464896651022</v>
      </c>
      <c r="Y5777" s="181">
        <v>817.45065118148739</v>
      </c>
    </row>
    <row r="5778" spans="1:25" x14ac:dyDescent="0.25">
      <c r="A5778" s="178" t="s">
        <v>4829</v>
      </c>
      <c r="B5778" s="178" t="s">
        <v>291</v>
      </c>
      <c r="C5778" s="178" t="s">
        <v>565</v>
      </c>
      <c r="D5778" s="178" t="s">
        <v>566</v>
      </c>
      <c r="E5778" s="181">
        <v>1501.2053946830983</v>
      </c>
      <c r="F5778" s="181">
        <v>1519.8799447913857</v>
      </c>
      <c r="G5778" s="181">
        <v>1539.3105561162183</v>
      </c>
      <c r="H5778" s="181">
        <v>1558.1473830115779</v>
      </c>
      <c r="I5778" s="181">
        <v>1576.6476844844374</v>
      </c>
      <c r="J5778" s="182">
        <v>1594.9590219457561</v>
      </c>
      <c r="K5778" s="181">
        <v>1613.1737057424982</v>
      </c>
      <c r="L5778" s="181">
        <v>1631.3620590730543</v>
      </c>
      <c r="M5778" s="181">
        <v>1649.5006768025014</v>
      </c>
      <c r="N5778" s="181">
        <v>1667.5913460418165</v>
      </c>
      <c r="O5778" s="181">
        <v>1685.5755093537448</v>
      </c>
      <c r="P5778" s="181">
        <v>1703.5618486146195</v>
      </c>
      <c r="Q5778" s="181">
        <v>1721.6427687191431</v>
      </c>
      <c r="R5778" s="181">
        <v>1739.6933100816177</v>
      </c>
      <c r="S5778" s="181">
        <v>1757.686789702306</v>
      </c>
      <c r="T5778" s="181">
        <v>1775.5587370087762</v>
      </c>
      <c r="U5778" s="181">
        <v>1793.2166461896832</v>
      </c>
      <c r="V5778" s="181">
        <v>1810.6164245863379</v>
      </c>
      <c r="W5778" s="181">
        <v>1827.737645211791</v>
      </c>
      <c r="X5778" s="181">
        <v>1844.5605495798548</v>
      </c>
      <c r="Y5778" s="181">
        <v>1861.011084041668</v>
      </c>
    </row>
    <row r="5779" spans="1:25" x14ac:dyDescent="0.25">
      <c r="A5779" s="178" t="s">
        <v>4829</v>
      </c>
      <c r="B5779" s="178" t="s">
        <v>293</v>
      </c>
      <c r="C5779" s="178" t="s">
        <v>565</v>
      </c>
      <c r="D5779" s="178" t="s">
        <v>566</v>
      </c>
      <c r="E5779" s="181">
        <v>1683.0349165481528</v>
      </c>
      <c r="F5779" s="181">
        <v>1713.8546085593994</v>
      </c>
      <c r="G5779" s="181">
        <v>1742.352647712285</v>
      </c>
      <c r="H5779" s="181">
        <v>1767.7820480736641</v>
      </c>
      <c r="I5779" s="181">
        <v>1790.8247576847821</v>
      </c>
      <c r="J5779" s="182">
        <v>1811.9633548024703</v>
      </c>
      <c r="K5779" s="181">
        <v>1831.5801586540497</v>
      </c>
      <c r="L5779" s="181">
        <v>1849.9590431169308</v>
      </c>
      <c r="M5779" s="181">
        <v>1867.2509859167922</v>
      </c>
      <c r="N5779" s="181">
        <v>1883.5852177333895</v>
      </c>
      <c r="O5779" s="181">
        <v>1899.022567488998</v>
      </c>
      <c r="P5779" s="181">
        <v>1913.792828780443</v>
      </c>
      <c r="Q5779" s="181">
        <v>1928.0867010351778</v>
      </c>
      <c r="R5779" s="181">
        <v>1941.852908495599</v>
      </c>
      <c r="S5779" s="181">
        <v>1955.1695431505882</v>
      </c>
      <c r="T5779" s="181">
        <v>1968.2987097210571</v>
      </c>
      <c r="U5779" s="181">
        <v>1981.2504929860556</v>
      </c>
      <c r="V5779" s="181">
        <v>1993.8494711682351</v>
      </c>
      <c r="W5779" s="181">
        <v>2006.1280627597364</v>
      </c>
      <c r="X5779" s="181">
        <v>2018.131572632296</v>
      </c>
      <c r="Y5779" s="181">
        <v>2029.9517070371239</v>
      </c>
    </row>
    <row r="5780" spans="1:25" x14ac:dyDescent="0.25">
      <c r="A5780" s="178" t="s">
        <v>4829</v>
      </c>
      <c r="B5780" s="178" t="s">
        <v>580</v>
      </c>
      <c r="C5780" s="178" t="s">
        <v>218</v>
      </c>
      <c r="D5780" s="178" t="s">
        <v>4833</v>
      </c>
      <c r="E5780" s="181">
        <v>4326.3300705487381</v>
      </c>
      <c r="F5780" s="181">
        <v>4390.7380232146807</v>
      </c>
      <c r="G5780" s="181">
        <v>4458.5076225457042</v>
      </c>
      <c r="H5780" s="181">
        <v>4525.2689812622939</v>
      </c>
      <c r="I5780" s="181">
        <v>4591.3161918277556</v>
      </c>
      <c r="J5780" s="182">
        <v>4656.7413938016098</v>
      </c>
      <c r="K5780" s="181">
        <v>4721.6757182594502</v>
      </c>
      <c r="L5780" s="181">
        <v>4786.2434586984118</v>
      </c>
      <c r="M5780" s="181">
        <v>4850.3766765965038</v>
      </c>
      <c r="N5780" s="181">
        <v>4913.9980017930129</v>
      </c>
      <c r="O5780" s="181">
        <v>4976.9406895618422</v>
      </c>
      <c r="P5780" s="181">
        <v>5039.5765736465737</v>
      </c>
      <c r="Q5780" s="181">
        <v>5102.2446832706528</v>
      </c>
      <c r="R5780" s="181">
        <v>5164.6139704054203</v>
      </c>
      <c r="S5780" s="181">
        <v>5226.5905938199139</v>
      </c>
      <c r="T5780" s="181">
        <v>5288.092700883929</v>
      </c>
      <c r="U5780" s="181">
        <v>5348.9605018982156</v>
      </c>
      <c r="V5780" s="181">
        <v>5409.0368696933865</v>
      </c>
      <c r="W5780" s="181">
        <v>5468.2456705819986</v>
      </c>
      <c r="X5780" s="181">
        <v>5526.4990643385863</v>
      </c>
      <c r="Y5780" s="181">
        <v>5583.6087850830281</v>
      </c>
    </row>
    <row r="5781" spans="1:25" x14ac:dyDescent="0.25">
      <c r="A5781" s="178" t="s">
        <v>4829</v>
      </c>
      <c r="B5781" s="178" t="s">
        <v>580</v>
      </c>
      <c r="C5781" s="178" t="s">
        <v>1089</v>
      </c>
      <c r="D5781" s="178" t="s">
        <v>4834</v>
      </c>
      <c r="E5781" s="181">
        <v>6388.6804590407428</v>
      </c>
      <c r="F5781" s="181">
        <v>6495.4504006407342</v>
      </c>
      <c r="G5781" s="181">
        <v>6607.5656673931089</v>
      </c>
      <c r="H5781" s="181">
        <v>6718.5662215202046</v>
      </c>
      <c r="I5781" s="181">
        <v>6828.8824176407852</v>
      </c>
      <c r="J5781" s="182">
        <v>6938.6468156656574</v>
      </c>
      <c r="K5781" s="181">
        <v>7048.0511474335563</v>
      </c>
      <c r="L5781" s="181">
        <v>7157.2783122257952</v>
      </c>
      <c r="M5781" s="181">
        <v>7266.2245564738914</v>
      </c>
      <c r="N5781" s="181">
        <v>7374.7712315547551</v>
      </c>
      <c r="O5781" s="181">
        <v>7482.6644716850424</v>
      </c>
      <c r="P5781" s="181">
        <v>7590.4597861410648</v>
      </c>
      <c r="Q5781" s="181">
        <v>7698.6671968645478</v>
      </c>
      <c r="R5781" s="181">
        <v>7806.7875153298273</v>
      </c>
      <c r="S5781" s="181">
        <v>7914.6771615345951</v>
      </c>
      <c r="T5781" s="181">
        <v>8022.2097139847428</v>
      </c>
      <c r="U5781" s="181">
        <v>8129.139403105255</v>
      </c>
      <c r="V5781" s="181">
        <v>8235.2227546299164</v>
      </c>
      <c r="W5781" s="181">
        <v>8340.338090958714</v>
      </c>
      <c r="X5781" s="181">
        <v>8444.3449908496277</v>
      </c>
      <c r="Y5781" s="181">
        <v>8546.9483205457109</v>
      </c>
    </row>
    <row r="5782" spans="1:25" x14ac:dyDescent="0.25">
      <c r="A5782" s="178" t="s">
        <v>4829</v>
      </c>
      <c r="B5782" s="178" t="s">
        <v>580</v>
      </c>
      <c r="C5782" s="178" t="s">
        <v>604</v>
      </c>
      <c r="D5782" s="178" t="s">
        <v>4835</v>
      </c>
      <c r="E5782" s="181">
        <v>4419.4684751903123</v>
      </c>
      <c r="F5782" s="181">
        <v>4480.4872656720217</v>
      </c>
      <c r="G5782" s="181">
        <v>4544.7978124134934</v>
      </c>
      <c r="H5782" s="181">
        <v>4607.9396683488203</v>
      </c>
      <c r="I5782" s="181">
        <v>4670.2154887672295</v>
      </c>
      <c r="J5782" s="182">
        <v>4731.7214429357</v>
      </c>
      <c r="K5782" s="181">
        <v>4792.592873259342</v>
      </c>
      <c r="L5782" s="181">
        <v>4852.9576177561366</v>
      </c>
      <c r="M5782" s="181">
        <v>4912.7482700327773</v>
      </c>
      <c r="N5782" s="181">
        <v>4971.8881711809499</v>
      </c>
      <c r="O5782" s="181">
        <v>5030.210661221734</v>
      </c>
      <c r="P5782" s="181">
        <v>5088.0935575925614</v>
      </c>
      <c r="Q5782" s="181">
        <v>5145.8799887809419</v>
      </c>
      <c r="R5782" s="181">
        <v>5203.2365362758064</v>
      </c>
      <c r="S5782" s="181">
        <v>5260.0699282310079</v>
      </c>
      <c r="T5782" s="181">
        <v>5316.2993452375458</v>
      </c>
      <c r="U5782" s="181">
        <v>5371.7660460190727</v>
      </c>
      <c r="V5782" s="181">
        <v>5426.3146402502371</v>
      </c>
      <c r="W5782" s="181">
        <v>5479.8715700129615</v>
      </c>
      <c r="X5782" s="181">
        <v>5532.3518777117979</v>
      </c>
      <c r="Y5782" s="181">
        <v>5583.5705490994187</v>
      </c>
    </row>
    <row r="5783" spans="1:25" x14ac:dyDescent="0.25">
      <c r="A5783" s="178" t="s">
        <v>4829</v>
      </c>
      <c r="B5783" s="178" t="s">
        <v>580</v>
      </c>
      <c r="C5783" s="178" t="s">
        <v>240</v>
      </c>
      <c r="D5783" s="178" t="s">
        <v>241</v>
      </c>
      <c r="E5783" s="181">
        <v>8222.7905812132867</v>
      </c>
      <c r="F5783" s="181">
        <v>8266.5234636445748</v>
      </c>
      <c r="G5783" s="181">
        <v>8316.0487688743506</v>
      </c>
      <c r="H5783" s="181">
        <v>8363.1556033752713</v>
      </c>
      <c r="I5783" s="181">
        <v>8408.473416734696</v>
      </c>
      <c r="J5783" s="182">
        <v>8452.24220208917</v>
      </c>
      <c r="K5783" s="181">
        <v>8494.7633309563462</v>
      </c>
      <c r="L5783" s="181">
        <v>8536.3152225175909</v>
      </c>
      <c r="M5783" s="181">
        <v>8576.8266011441119</v>
      </c>
      <c r="N5783" s="181">
        <v>8616.2118379595413</v>
      </c>
      <c r="O5783" s="181">
        <v>8654.2324623553995</v>
      </c>
      <c r="P5783" s="181">
        <v>8691.586328934678</v>
      </c>
      <c r="Q5783" s="181">
        <v>8728.8922716065645</v>
      </c>
      <c r="R5783" s="181">
        <v>8765.6119975123856</v>
      </c>
      <c r="S5783" s="181">
        <v>8801.6234272417914</v>
      </c>
      <c r="T5783" s="181">
        <v>8836.828015930163</v>
      </c>
      <c r="U5783" s="181">
        <v>8871.0006275623891</v>
      </c>
      <c r="V5783" s="181">
        <v>8903.9268317558017</v>
      </c>
      <c r="W5783" s="181">
        <v>8935.5303400062803</v>
      </c>
      <c r="X5783" s="181">
        <v>8965.7174765919935</v>
      </c>
      <c r="Y5783" s="181">
        <v>8994.2348023503873</v>
      </c>
    </row>
    <row r="5784" spans="1:25" x14ac:dyDescent="0.25">
      <c r="A5784" s="178" t="s">
        <v>4829</v>
      </c>
      <c r="B5784" s="178" t="s">
        <v>581</v>
      </c>
      <c r="C5784" s="178" t="s">
        <v>565</v>
      </c>
      <c r="D5784" s="178" t="s">
        <v>566</v>
      </c>
      <c r="E5784" s="181">
        <v>1680.7070188379917</v>
      </c>
      <c r="F5784" s="181">
        <v>1704.407811909683</v>
      </c>
      <c r="G5784" s="181">
        <v>1725.6248940338</v>
      </c>
      <c r="H5784" s="181">
        <v>1743.777015869337</v>
      </c>
      <c r="I5784" s="181">
        <v>1759.6472023557367</v>
      </c>
      <c r="J5784" s="182">
        <v>1773.8686446549541</v>
      </c>
      <c r="K5784" s="181">
        <v>1786.9899662403125</v>
      </c>
      <c r="L5784" s="181">
        <v>1799.4496702273921</v>
      </c>
      <c r="M5784" s="181">
        <v>1811.5364551375701</v>
      </c>
      <c r="N5784" s="181">
        <v>1823.4753835435909</v>
      </c>
      <c r="O5784" s="181">
        <v>1835.4031242612846</v>
      </c>
      <c r="P5784" s="181">
        <v>1847.588365132731</v>
      </c>
      <c r="Q5784" s="181">
        <v>1860.2398639283469</v>
      </c>
      <c r="R5784" s="181">
        <v>1873.2827204431228</v>
      </c>
      <c r="S5784" s="181">
        <v>1886.6872451238348</v>
      </c>
      <c r="T5784" s="181">
        <v>1900.5826924840919</v>
      </c>
      <c r="U5784" s="181">
        <v>1914.82705657626</v>
      </c>
      <c r="V5784" s="181">
        <v>1929.1027506855282</v>
      </c>
      <c r="W5784" s="181">
        <v>1943.3439877158571</v>
      </c>
      <c r="X5784" s="181">
        <v>1957.4650206428357</v>
      </c>
      <c r="Y5784" s="181">
        <v>1971.4259597880209</v>
      </c>
    </row>
    <row r="5785" spans="1:25" x14ac:dyDescent="0.25">
      <c r="A5785" s="178" t="s">
        <v>4829</v>
      </c>
      <c r="B5785" s="178" t="s">
        <v>582</v>
      </c>
      <c r="C5785" s="178" t="s">
        <v>565</v>
      </c>
      <c r="D5785" s="178" t="s">
        <v>566</v>
      </c>
      <c r="E5785" s="181">
        <v>3631.4258155635598</v>
      </c>
      <c r="F5785" s="181">
        <v>3644.2703581186715</v>
      </c>
      <c r="G5785" s="181">
        <v>3660.4171941256263</v>
      </c>
      <c r="H5785" s="181">
        <v>3676.5444370744553</v>
      </c>
      <c r="I5785" s="181">
        <v>3692.7281415802936</v>
      </c>
      <c r="J5785" s="182">
        <v>3709.059167203658</v>
      </c>
      <c r="K5785" s="181">
        <v>3725.6883035320025</v>
      </c>
      <c r="L5785" s="181">
        <v>3742.7671489696122</v>
      </c>
      <c r="M5785" s="181">
        <v>3760.3164118234045</v>
      </c>
      <c r="N5785" s="181">
        <v>3778.3258372061819</v>
      </c>
      <c r="O5785" s="181">
        <v>3796.7090362362378</v>
      </c>
      <c r="P5785" s="181">
        <v>3815.7347552951114</v>
      </c>
      <c r="Q5785" s="181">
        <v>3835.6329854392925</v>
      </c>
      <c r="R5785" s="181">
        <v>3856.1411233096046</v>
      </c>
      <c r="S5785" s="181">
        <v>3877.1070700474525</v>
      </c>
      <c r="T5785" s="181">
        <v>3898.4371761726488</v>
      </c>
      <c r="U5785" s="181">
        <v>3919.9062025496924</v>
      </c>
      <c r="V5785" s="181">
        <v>3941.2485090794526</v>
      </c>
      <c r="W5785" s="181">
        <v>3962.3564641962357</v>
      </c>
      <c r="X5785" s="181">
        <v>3983.0944178026057</v>
      </c>
      <c r="Y5785" s="181">
        <v>4003.2903361417548</v>
      </c>
    </row>
    <row r="5786" spans="1:25" x14ac:dyDescent="0.25">
      <c r="A5786" s="178" t="s">
        <v>4829</v>
      </c>
      <c r="B5786" s="178" t="s">
        <v>585</v>
      </c>
      <c r="C5786" s="178" t="s">
        <v>565</v>
      </c>
      <c r="D5786" s="178" t="s">
        <v>566</v>
      </c>
      <c r="E5786" s="181">
        <v>1482.8313366579855</v>
      </c>
      <c r="F5786" s="181">
        <v>1504.3859569844008</v>
      </c>
      <c r="G5786" s="181">
        <v>1524.5932575554664</v>
      </c>
      <c r="H5786" s="181">
        <v>1542.6628582875587</v>
      </c>
      <c r="I5786" s="181">
        <v>1559.1743716083267</v>
      </c>
      <c r="J5786" s="182">
        <v>1574.5656746610189</v>
      </c>
      <c r="K5786" s="181">
        <v>1589.2003238669638</v>
      </c>
      <c r="L5786" s="181">
        <v>1603.3682760652246</v>
      </c>
      <c r="M5786" s="181">
        <v>1617.2489823524124</v>
      </c>
      <c r="N5786" s="181">
        <v>1630.9700437042752</v>
      </c>
      <c r="O5786" s="181">
        <v>1644.6016525138948</v>
      </c>
      <c r="P5786" s="181">
        <v>1658.3607884983649</v>
      </c>
      <c r="Q5786" s="181">
        <v>1672.4372748166766</v>
      </c>
      <c r="R5786" s="181">
        <v>1686.775960678214</v>
      </c>
      <c r="S5786" s="181">
        <v>1701.3571829277141</v>
      </c>
      <c r="T5786" s="181">
        <v>1716.1689627231808</v>
      </c>
      <c r="U5786" s="181">
        <v>1731.050910994433</v>
      </c>
      <c r="V5786" s="181">
        <v>1745.830672493923</v>
      </c>
      <c r="W5786" s="181">
        <v>1760.4905357410621</v>
      </c>
      <c r="X5786" s="181">
        <v>1774.9912474229391</v>
      </c>
      <c r="Y5786" s="181">
        <v>1789.265490165755</v>
      </c>
    </row>
    <row r="5787" spans="1:25" x14ac:dyDescent="0.25">
      <c r="A5787" s="178" t="s">
        <v>4829</v>
      </c>
      <c r="B5787" s="178" t="s">
        <v>586</v>
      </c>
      <c r="C5787" s="178" t="s">
        <v>218</v>
      </c>
      <c r="D5787" s="178" t="s">
        <v>4836</v>
      </c>
      <c r="E5787" s="181">
        <v>5190.2106443567272</v>
      </c>
      <c r="F5787" s="181">
        <v>5169.73597154249</v>
      </c>
      <c r="G5787" s="181">
        <v>5170.5880864561268</v>
      </c>
      <c r="H5787" s="181">
        <v>5183.1966301249367</v>
      </c>
      <c r="I5787" s="181">
        <v>5204.6732098219582</v>
      </c>
      <c r="J5787" s="182">
        <v>5232.7685812065029</v>
      </c>
      <c r="K5787" s="181">
        <v>5265.9055578275102</v>
      </c>
      <c r="L5787" s="181">
        <v>5302.9511668239202</v>
      </c>
      <c r="M5787" s="181">
        <v>5342.9042734160657</v>
      </c>
      <c r="N5787" s="181">
        <v>5384.9897752452034</v>
      </c>
      <c r="O5787" s="181">
        <v>5428.5160733343846</v>
      </c>
      <c r="P5787" s="181">
        <v>5473.5106566845052</v>
      </c>
      <c r="Q5787" s="181">
        <v>5520.0721082029113</v>
      </c>
      <c r="R5787" s="181">
        <v>5567.6344524940505</v>
      </c>
      <c r="S5787" s="181">
        <v>5615.9086177057661</v>
      </c>
      <c r="T5787" s="181">
        <v>5664.5188051826217</v>
      </c>
      <c r="U5787" s="181">
        <v>5712.9997038964966</v>
      </c>
      <c r="V5787" s="181">
        <v>5761.0674800049364</v>
      </c>
      <c r="W5787" s="181">
        <v>5808.6094955732606</v>
      </c>
      <c r="X5787" s="181">
        <v>5855.4904936254552</v>
      </c>
      <c r="Y5787" s="181">
        <v>5901.4103950892313</v>
      </c>
    </row>
    <row r="5788" spans="1:25" x14ac:dyDescent="0.25">
      <c r="A5788" s="178" t="s">
        <v>4829</v>
      </c>
      <c r="B5788" s="178" t="s">
        <v>586</v>
      </c>
      <c r="C5788" s="178" t="s">
        <v>240</v>
      </c>
      <c r="D5788" s="178" t="s">
        <v>241</v>
      </c>
      <c r="E5788" s="181">
        <v>208.79569541486342</v>
      </c>
      <c r="F5788" s="181">
        <v>209.43581827861419</v>
      </c>
      <c r="G5788" s="181">
        <v>210.94467822130005</v>
      </c>
      <c r="H5788" s="181">
        <v>212.94740611486469</v>
      </c>
      <c r="I5788" s="181">
        <v>215.33477639523852</v>
      </c>
      <c r="J5788" s="182">
        <v>218.0209730271969</v>
      </c>
      <c r="K5788" s="181">
        <v>220.94584996151013</v>
      </c>
      <c r="L5788" s="181">
        <v>224.06625121452231</v>
      </c>
      <c r="M5788" s="181">
        <v>227.34334785614951</v>
      </c>
      <c r="N5788" s="181">
        <v>230.74684869811315</v>
      </c>
      <c r="O5788" s="181">
        <v>234.24917028347684</v>
      </c>
      <c r="P5788" s="181">
        <v>237.85316722843973</v>
      </c>
      <c r="Q5788" s="181">
        <v>241.56486048613715</v>
      </c>
      <c r="R5788" s="181">
        <v>245.36112807383819</v>
      </c>
      <c r="S5788" s="181">
        <v>249.23045828427075</v>
      </c>
      <c r="T5788" s="181">
        <v>253.15711879750955</v>
      </c>
      <c r="U5788" s="181">
        <v>257.12088873700628</v>
      </c>
      <c r="V5788" s="181">
        <v>261.10919078923996</v>
      </c>
      <c r="W5788" s="181">
        <v>265.1169011117907</v>
      </c>
      <c r="X5788" s="181">
        <v>269.13770957658886</v>
      </c>
      <c r="Y5788" s="181">
        <v>273.15749847497796</v>
      </c>
    </row>
    <row r="5789" spans="1:25" x14ac:dyDescent="0.25">
      <c r="A5789" s="178" t="s">
        <v>4829</v>
      </c>
      <c r="B5789" s="178" t="s">
        <v>587</v>
      </c>
      <c r="C5789" s="178" t="s">
        <v>218</v>
      </c>
      <c r="D5789" s="178" t="s">
        <v>4837</v>
      </c>
      <c r="E5789" s="181">
        <v>61405.428825819006</v>
      </c>
      <c r="F5789" s="181">
        <v>62368.143366226963</v>
      </c>
      <c r="G5789" s="181">
        <v>63301.101441274004</v>
      </c>
      <c r="H5789" s="181">
        <v>64151.423242311525</v>
      </c>
      <c r="I5789" s="181">
        <v>64933.945934865587</v>
      </c>
      <c r="J5789" s="182">
        <v>65657.64830546506</v>
      </c>
      <c r="K5789" s="181">
        <v>66330.520396481312</v>
      </c>
      <c r="L5789" s="181">
        <v>66959.413435926021</v>
      </c>
      <c r="M5789" s="181">
        <v>67547.566476154869</v>
      </c>
      <c r="N5789" s="181">
        <v>68097.224127478898</v>
      </c>
      <c r="O5789" s="181">
        <v>68608.845994870964</v>
      </c>
      <c r="P5789" s="181">
        <v>69090.732814534786</v>
      </c>
      <c r="Q5789" s="181">
        <v>69550.48682247648</v>
      </c>
      <c r="R5789" s="181">
        <v>69985.803216738161</v>
      </c>
      <c r="S5789" s="181">
        <v>70397.17390551565</v>
      </c>
      <c r="T5789" s="181">
        <v>70784.733331069467</v>
      </c>
      <c r="U5789" s="181">
        <v>71146.846512242351</v>
      </c>
      <c r="V5789" s="181">
        <v>71482.216716206487</v>
      </c>
      <c r="W5789" s="181">
        <v>71791.300410325493</v>
      </c>
      <c r="X5789" s="181">
        <v>72074.047542011962</v>
      </c>
      <c r="Y5789" s="181">
        <v>72328.76565712977</v>
      </c>
    </row>
    <row r="5790" spans="1:25" x14ac:dyDescent="0.25">
      <c r="A5790" s="178" t="s">
        <v>4829</v>
      </c>
      <c r="B5790" s="178" t="s">
        <v>587</v>
      </c>
      <c r="C5790" s="178" t="s">
        <v>4838</v>
      </c>
      <c r="D5790" s="178" t="s">
        <v>4839</v>
      </c>
      <c r="E5790" s="181">
        <v>3817.2160871829342</v>
      </c>
      <c r="F5790" s="181">
        <v>3945.9068998773164</v>
      </c>
      <c r="G5790" s="181">
        <v>4076.0483502674961</v>
      </c>
      <c r="H5790" s="181">
        <v>4204.1518869697584</v>
      </c>
      <c r="I5790" s="181">
        <v>4330.9975552262667</v>
      </c>
      <c r="J5790" s="182">
        <v>4457.0294990294587</v>
      </c>
      <c r="K5790" s="181">
        <v>4582.6599415695255</v>
      </c>
      <c r="L5790" s="181">
        <v>4708.254271650022</v>
      </c>
      <c r="M5790" s="181">
        <v>4833.9484818790024</v>
      </c>
      <c r="N5790" s="181">
        <v>4959.8182332736287</v>
      </c>
      <c r="O5790" s="181">
        <v>5085.8144107421895</v>
      </c>
      <c r="P5790" s="181">
        <v>5212.4779913999755</v>
      </c>
      <c r="Q5790" s="181">
        <v>5340.3368423835836</v>
      </c>
      <c r="R5790" s="181">
        <v>5469.1831842527017</v>
      </c>
      <c r="S5790" s="181">
        <v>5599.0169847805046</v>
      </c>
      <c r="T5790" s="181">
        <v>5729.809750730732</v>
      </c>
      <c r="U5790" s="181">
        <v>5861.385678820935</v>
      </c>
      <c r="V5790" s="181">
        <v>5993.585389827761</v>
      </c>
      <c r="W5790" s="181">
        <v>6126.3886863678317</v>
      </c>
      <c r="X5790" s="181">
        <v>6259.7311414815531</v>
      </c>
      <c r="Y5790" s="181">
        <v>6393.3998103968179</v>
      </c>
    </row>
    <row r="5791" spans="1:25" x14ac:dyDescent="0.25">
      <c r="A5791" s="178" t="s">
        <v>4829</v>
      </c>
      <c r="B5791" s="178" t="s">
        <v>587</v>
      </c>
      <c r="C5791" s="178" t="s">
        <v>240</v>
      </c>
      <c r="D5791" s="178" t="s">
        <v>241</v>
      </c>
      <c r="E5791" s="181">
        <v>18099.240411228184</v>
      </c>
      <c r="F5791" s="181">
        <v>18705.322252989026</v>
      </c>
      <c r="G5791" s="181">
        <v>19321.236206792226</v>
      </c>
      <c r="H5791" s="181">
        <v>19930.664869669039</v>
      </c>
      <c r="I5791" s="181">
        <v>20537.513509918961</v>
      </c>
      <c r="J5791" s="182">
        <v>21144.083706269397</v>
      </c>
      <c r="K5791" s="181">
        <v>21752.517959102908</v>
      </c>
      <c r="L5791" s="181">
        <v>22364.731926711927</v>
      </c>
      <c r="M5791" s="181">
        <v>22981.548759952351</v>
      </c>
      <c r="N5791" s="181">
        <v>23603.500986408824</v>
      </c>
      <c r="O5791" s="181">
        <v>24230.522998254717</v>
      </c>
      <c r="P5791" s="181">
        <v>24865.358188249349</v>
      </c>
      <c r="Q5791" s="181">
        <v>25510.696944864161</v>
      </c>
      <c r="R5791" s="181">
        <v>26165.722863093084</v>
      </c>
      <c r="S5791" s="181">
        <v>26830.607989168984</v>
      </c>
      <c r="T5791" s="181">
        <v>27505.386503765178</v>
      </c>
      <c r="U5791" s="181">
        <v>28189.381947917307</v>
      </c>
      <c r="V5791" s="181">
        <v>28881.989171924743</v>
      </c>
      <c r="W5791" s="181">
        <v>29583.267083165443</v>
      </c>
      <c r="X5791" s="181">
        <v>30293.057655224235</v>
      </c>
      <c r="Y5791" s="181">
        <v>31010.47766383136</v>
      </c>
    </row>
    <row r="5792" spans="1:25" x14ac:dyDescent="0.25">
      <c r="A5792" s="178" t="s">
        <v>4829</v>
      </c>
      <c r="B5792" s="178" t="s">
        <v>594</v>
      </c>
      <c r="C5792" s="178" t="s">
        <v>218</v>
      </c>
      <c r="D5792" s="178" t="s">
        <v>4840</v>
      </c>
      <c r="E5792" s="181">
        <v>305803.4224749924</v>
      </c>
      <c r="F5792" s="181">
        <v>310336.49234619742</v>
      </c>
      <c r="G5792" s="181">
        <v>315189.77491326042</v>
      </c>
      <c r="H5792" s="181">
        <v>320022.65031168377</v>
      </c>
      <c r="I5792" s="181">
        <v>324831.38409122359</v>
      </c>
      <c r="J5792" s="182">
        <v>329601.54702126334</v>
      </c>
      <c r="K5792" s="181">
        <v>334325.209270989</v>
      </c>
      <c r="L5792" s="181">
        <v>338999.95606397639</v>
      </c>
      <c r="M5792" s="181">
        <v>343613.40250660467</v>
      </c>
      <c r="N5792" s="181">
        <v>348154.11631030421</v>
      </c>
      <c r="O5792" s="181">
        <v>352605.72957209445</v>
      </c>
      <c r="P5792" s="181">
        <v>356994.19339553971</v>
      </c>
      <c r="Q5792" s="181">
        <v>361345.41015481966</v>
      </c>
      <c r="R5792" s="181">
        <v>365638.28739137127</v>
      </c>
      <c r="S5792" s="181">
        <v>369867.97079854913</v>
      </c>
      <c r="T5792" s="181">
        <v>374025.75222168356</v>
      </c>
      <c r="U5792" s="181">
        <v>378113.50159296056</v>
      </c>
      <c r="V5792" s="181">
        <v>382139.24751645292</v>
      </c>
      <c r="W5792" s="181">
        <v>386101.99591839791</v>
      </c>
      <c r="X5792" s="181">
        <v>389998.98006188625</v>
      </c>
      <c r="Y5792" s="181">
        <v>393817.61216511304</v>
      </c>
    </row>
    <row r="5793" spans="1:25" x14ac:dyDescent="0.25">
      <c r="A5793" s="178" t="s">
        <v>4829</v>
      </c>
      <c r="B5793" s="178" t="s">
        <v>594</v>
      </c>
      <c r="C5793" s="178" t="s">
        <v>1518</v>
      </c>
      <c r="D5793" s="178" t="s">
        <v>4841</v>
      </c>
      <c r="E5793" s="181">
        <v>2341.9754782764594</v>
      </c>
      <c r="F5793" s="181">
        <v>2358.862837909408</v>
      </c>
      <c r="G5793" s="181">
        <v>2377.7807180437926</v>
      </c>
      <c r="H5793" s="181">
        <v>2396.1292347328626</v>
      </c>
      <c r="I5793" s="181">
        <v>2413.8892603520922</v>
      </c>
      <c r="J5793" s="182">
        <v>2430.963515109092</v>
      </c>
      <c r="K5793" s="181">
        <v>2447.3053748702932</v>
      </c>
      <c r="L5793" s="181">
        <v>2462.909876574387</v>
      </c>
      <c r="M5793" s="181">
        <v>2477.7005251553783</v>
      </c>
      <c r="N5793" s="181">
        <v>2491.6101519825497</v>
      </c>
      <c r="O5793" s="181">
        <v>2504.5387871957664</v>
      </c>
      <c r="P5793" s="181">
        <v>2516.6880599939473</v>
      </c>
      <c r="Q5793" s="181">
        <v>2528.2535083935436</v>
      </c>
      <c r="R5793" s="181">
        <v>2539.0986906879011</v>
      </c>
      <c r="S5793" s="181">
        <v>2549.2033445015336</v>
      </c>
      <c r="T5793" s="181">
        <v>2558.5216689150288</v>
      </c>
      <c r="U5793" s="181">
        <v>2567.0812775862155</v>
      </c>
      <c r="V5793" s="181">
        <v>2574.9506946709494</v>
      </c>
      <c r="W5793" s="181">
        <v>2582.1362795337918</v>
      </c>
      <c r="X5793" s="181">
        <v>2588.6326450822821</v>
      </c>
      <c r="Y5793" s="181">
        <v>2594.3700768003391</v>
      </c>
    </row>
    <row r="5794" spans="1:25" x14ac:dyDescent="0.25">
      <c r="A5794" s="178" t="s">
        <v>4829</v>
      </c>
      <c r="B5794" s="178" t="s">
        <v>594</v>
      </c>
      <c r="C5794" s="178" t="s">
        <v>604</v>
      </c>
      <c r="D5794" s="178" t="s">
        <v>4842</v>
      </c>
      <c r="E5794" s="181">
        <v>2692.1965598551865</v>
      </c>
      <c r="F5794" s="181">
        <v>2693.0092490876095</v>
      </c>
      <c r="G5794" s="181">
        <v>2695.9863717277262</v>
      </c>
      <c r="H5794" s="181">
        <v>2698.1548117539528</v>
      </c>
      <c r="I5794" s="181">
        <v>2699.5085301511658</v>
      </c>
      <c r="J5794" s="182">
        <v>2699.9550722128097</v>
      </c>
      <c r="K5794" s="181">
        <v>2699.460616108935</v>
      </c>
      <c r="L5794" s="181">
        <v>2698.0381547404636</v>
      </c>
      <c r="M5794" s="181">
        <v>2695.6227601240053</v>
      </c>
      <c r="N5794" s="181">
        <v>2692.1616195165007</v>
      </c>
      <c r="O5794" s="181">
        <v>2687.568447087519</v>
      </c>
      <c r="P5794" s="181">
        <v>2682.0810365502525</v>
      </c>
      <c r="Q5794" s="181">
        <v>2675.9245282507509</v>
      </c>
      <c r="R5794" s="181">
        <v>2668.969177732954</v>
      </c>
      <c r="S5794" s="181">
        <v>2661.2102744653075</v>
      </c>
      <c r="T5794" s="181">
        <v>2652.6169869115402</v>
      </c>
      <c r="U5794" s="181">
        <v>2643.2351518449664</v>
      </c>
      <c r="V5794" s="181">
        <v>2633.1514232329446</v>
      </c>
      <c r="W5794" s="181">
        <v>2622.3871714514257</v>
      </c>
      <c r="X5794" s="181">
        <v>2610.9515371804255</v>
      </c>
      <c r="Y5794" s="181">
        <v>2598.7891725900354</v>
      </c>
    </row>
    <row r="5795" spans="1:25" x14ac:dyDescent="0.25">
      <c r="A5795" s="178" t="s">
        <v>4829</v>
      </c>
      <c r="B5795" s="178" t="s">
        <v>594</v>
      </c>
      <c r="C5795" s="178" t="s">
        <v>376</v>
      </c>
      <c r="D5795" s="178" t="s">
        <v>4843</v>
      </c>
      <c r="E5795" s="181">
        <v>7938.3445157844817</v>
      </c>
      <c r="F5795" s="181">
        <v>7857.9527104703202</v>
      </c>
      <c r="G5795" s="181">
        <v>7784.6240986447656</v>
      </c>
      <c r="H5795" s="181">
        <v>7709.6596530128709</v>
      </c>
      <c r="I5795" s="181">
        <v>7633.1084687457023</v>
      </c>
      <c r="J5795" s="182">
        <v>7554.7770992107689</v>
      </c>
      <c r="K5795" s="181">
        <v>7474.6437986499877</v>
      </c>
      <c r="L5795" s="181">
        <v>7392.8174207878237</v>
      </c>
      <c r="M5795" s="181">
        <v>7309.1924370851802</v>
      </c>
      <c r="N5795" s="181">
        <v>7223.7016060594751</v>
      </c>
      <c r="O5795" s="181">
        <v>7136.1930662602326</v>
      </c>
      <c r="P5795" s="181">
        <v>7047.3743418406484</v>
      </c>
      <c r="Q5795" s="181">
        <v>6957.8921670958052</v>
      </c>
      <c r="R5795" s="181">
        <v>6867.4543266287992</v>
      </c>
      <c r="S5795" s="181">
        <v>6776.0999095940451</v>
      </c>
      <c r="T5795" s="181">
        <v>6683.8015035097333</v>
      </c>
      <c r="U5795" s="181">
        <v>6590.7249317437763</v>
      </c>
      <c r="V5795" s="181">
        <v>6497.1307647359727</v>
      </c>
      <c r="W5795" s="181">
        <v>6403.1101485625049</v>
      </c>
      <c r="X5795" s="181">
        <v>6308.721558694645</v>
      </c>
      <c r="Y5795" s="181">
        <v>6213.8674604512698</v>
      </c>
    </row>
    <row r="5796" spans="1:25" x14ac:dyDescent="0.25">
      <c r="A5796" s="178" t="s">
        <v>4829</v>
      </c>
      <c r="B5796" s="178" t="s">
        <v>594</v>
      </c>
      <c r="C5796" s="178" t="s">
        <v>378</v>
      </c>
      <c r="D5796" s="178" t="s">
        <v>4844</v>
      </c>
      <c r="E5796" s="181">
        <v>1830.9803914115912</v>
      </c>
      <c r="F5796" s="181">
        <v>1880.3221676701239</v>
      </c>
      <c r="G5796" s="181">
        <v>1932.5449597689292</v>
      </c>
      <c r="H5796" s="181">
        <v>1985.6206061361406</v>
      </c>
      <c r="I5796" s="181">
        <v>2039.5370708840071</v>
      </c>
      <c r="J5796" s="182">
        <v>2094.2133782071637</v>
      </c>
      <c r="K5796" s="181">
        <v>2149.6060740564667</v>
      </c>
      <c r="L5796" s="181">
        <v>2205.705187977172</v>
      </c>
      <c r="M5796" s="181">
        <v>2262.4343452055346</v>
      </c>
      <c r="N5796" s="181">
        <v>2319.7195982687913</v>
      </c>
      <c r="O5796" s="181">
        <v>2377.4499865076546</v>
      </c>
      <c r="P5796" s="181">
        <v>2435.7978578589382</v>
      </c>
      <c r="Q5796" s="181">
        <v>2494.9434238960939</v>
      </c>
      <c r="R5796" s="181">
        <v>2554.7469693091971</v>
      </c>
      <c r="S5796" s="181">
        <v>2615.1765810288034</v>
      </c>
      <c r="T5796" s="181">
        <v>2676.1710366876141</v>
      </c>
      <c r="U5796" s="181">
        <v>2737.7425999456636</v>
      </c>
      <c r="V5796" s="181">
        <v>2799.9491217951459</v>
      </c>
      <c r="W5796" s="181">
        <v>2862.7841871375776</v>
      </c>
      <c r="X5796" s="181">
        <v>2926.2275953814169</v>
      </c>
      <c r="Y5796" s="181">
        <v>2990.1834414257646</v>
      </c>
    </row>
    <row r="5797" spans="1:25" x14ac:dyDescent="0.25">
      <c r="A5797" s="178" t="s">
        <v>4829</v>
      </c>
      <c r="B5797" s="178" t="s">
        <v>594</v>
      </c>
      <c r="C5797" s="178" t="s">
        <v>3424</v>
      </c>
      <c r="D5797" s="178" t="s">
        <v>4202</v>
      </c>
      <c r="E5797" s="181">
        <v>39905.746573220524</v>
      </c>
      <c r="F5797" s="181">
        <v>40233.415760251126</v>
      </c>
      <c r="G5797" s="181">
        <v>40596.363970091821</v>
      </c>
      <c r="H5797" s="181">
        <v>40950.262921610214</v>
      </c>
      <c r="I5797" s="181">
        <v>41294.757398380192</v>
      </c>
      <c r="J5797" s="182">
        <v>41628.152539298804</v>
      </c>
      <c r="K5797" s="181">
        <v>41949.615103008298</v>
      </c>
      <c r="L5797" s="181">
        <v>42259.023432617541</v>
      </c>
      <c r="M5797" s="181">
        <v>42555.026882610546</v>
      </c>
      <c r="N5797" s="181">
        <v>42836.429856855408</v>
      </c>
      <c r="O5797" s="181">
        <v>43101.467602329009</v>
      </c>
      <c r="P5797" s="181">
        <v>43353.563919310473</v>
      </c>
      <c r="Q5797" s="181">
        <v>43596.051274267389</v>
      </c>
      <c r="R5797" s="181">
        <v>43826.545257723832</v>
      </c>
      <c r="S5797" s="181">
        <v>44044.659370187641</v>
      </c>
      <c r="T5797" s="181">
        <v>44249.56396016253</v>
      </c>
      <c r="U5797" s="181">
        <v>44441.697118500524</v>
      </c>
      <c r="V5797" s="181">
        <v>44622.207707578738</v>
      </c>
      <c r="W5797" s="181">
        <v>44791.170885228457</v>
      </c>
      <c r="X5797" s="181">
        <v>44948.458214417762</v>
      </c>
      <c r="Y5797" s="181">
        <v>45092.822740030773</v>
      </c>
    </row>
    <row r="5798" spans="1:25" x14ac:dyDescent="0.25">
      <c r="A5798" s="178" t="s">
        <v>4829</v>
      </c>
      <c r="B5798" s="178" t="s">
        <v>594</v>
      </c>
      <c r="C5798" s="178" t="s">
        <v>1045</v>
      </c>
      <c r="D5798" s="178" t="s">
        <v>4845</v>
      </c>
      <c r="E5798" s="181">
        <v>8909.1327770027092</v>
      </c>
      <c r="F5798" s="181">
        <v>8969.6260095157086</v>
      </c>
      <c r="G5798" s="181">
        <v>9037.7850242969289</v>
      </c>
      <c r="H5798" s="181">
        <v>9103.7223262978168</v>
      </c>
      <c r="I5798" s="181">
        <v>9167.3680210973725</v>
      </c>
      <c r="J5798" s="182">
        <v>9228.3556542865372</v>
      </c>
      <c r="K5798" s="181">
        <v>9286.5116033743252</v>
      </c>
      <c r="L5798" s="181">
        <v>9341.8205592238028</v>
      </c>
      <c r="M5798" s="181">
        <v>9393.9960335598225</v>
      </c>
      <c r="N5798" s="181">
        <v>9442.787365366441</v>
      </c>
      <c r="O5798" s="181">
        <v>9487.8200564217404</v>
      </c>
      <c r="P5798" s="181">
        <v>9529.8622932606249</v>
      </c>
      <c r="Q5798" s="181">
        <v>9569.6579272118979</v>
      </c>
      <c r="R5798" s="181">
        <v>9606.6935228419079</v>
      </c>
      <c r="S5798" s="181">
        <v>9640.8958864146698</v>
      </c>
      <c r="T5798" s="181">
        <v>9672.0954048476651</v>
      </c>
      <c r="U5798" s="181">
        <v>9700.4001679290232</v>
      </c>
      <c r="V5798" s="181">
        <v>9726.0726146235247</v>
      </c>
      <c r="W5798" s="181">
        <v>9749.1400384186036</v>
      </c>
      <c r="X5798" s="181">
        <v>9769.5853584292272</v>
      </c>
      <c r="Y5798" s="181">
        <v>9787.1488526059929</v>
      </c>
    </row>
    <row r="5799" spans="1:25" x14ac:dyDescent="0.25">
      <c r="A5799" s="178" t="s">
        <v>4829</v>
      </c>
      <c r="B5799" s="178" t="s">
        <v>594</v>
      </c>
      <c r="C5799" s="178" t="s">
        <v>4799</v>
      </c>
      <c r="D5799" s="178" t="s">
        <v>4846</v>
      </c>
      <c r="E5799" s="181">
        <v>4609.1961642861133</v>
      </c>
      <c r="F5799" s="181">
        <v>4562.5187241778776</v>
      </c>
      <c r="G5799" s="181">
        <v>4519.9423462332406</v>
      </c>
      <c r="H5799" s="181">
        <v>4476.4161633399008</v>
      </c>
      <c r="I5799" s="181">
        <v>4431.9686813498938</v>
      </c>
      <c r="J5799" s="182">
        <v>4386.4875804370013</v>
      </c>
      <c r="K5799" s="181">
        <v>4339.9602344844625</v>
      </c>
      <c r="L5799" s="181">
        <v>4292.4498466158338</v>
      </c>
      <c r="M5799" s="181">
        <v>4243.8951443911683</v>
      </c>
      <c r="N5799" s="181">
        <v>4194.2570857680121</v>
      </c>
      <c r="O5799" s="181">
        <v>4143.4474962896329</v>
      </c>
      <c r="P5799" s="181">
        <v>4091.8771817111297</v>
      </c>
      <c r="Q5799" s="181">
        <v>4039.921651715445</v>
      </c>
      <c r="R5799" s="181">
        <v>3987.4112389262286</v>
      </c>
      <c r="S5799" s="181">
        <v>3934.3686394585502</v>
      </c>
      <c r="T5799" s="181">
        <v>3880.7779369578407</v>
      </c>
      <c r="U5799" s="181">
        <v>3826.7354125101392</v>
      </c>
      <c r="V5799" s="181">
        <v>3772.3923596589866</v>
      </c>
      <c r="W5799" s="181">
        <v>3717.8017000360783</v>
      </c>
      <c r="X5799" s="181">
        <v>3662.9973859242045</v>
      </c>
      <c r="Y5799" s="181">
        <v>3607.9227863120477</v>
      </c>
    </row>
    <row r="5800" spans="1:25" x14ac:dyDescent="0.25">
      <c r="A5800" s="178" t="s">
        <v>4829</v>
      </c>
      <c r="B5800" s="178" t="s">
        <v>594</v>
      </c>
      <c r="C5800" s="178" t="s">
        <v>4847</v>
      </c>
      <c r="D5800" s="178" t="s">
        <v>4848</v>
      </c>
      <c r="E5800" s="181">
        <v>3073.1387889408197</v>
      </c>
      <c r="F5800" s="181">
        <v>3042.0170387153557</v>
      </c>
      <c r="G5800" s="181">
        <v>3013.6296336471819</v>
      </c>
      <c r="H5800" s="181">
        <v>2984.608954939582</v>
      </c>
      <c r="I5800" s="181">
        <v>2954.9740086049883</v>
      </c>
      <c r="J5800" s="182">
        <v>2924.6499064411169</v>
      </c>
      <c r="K5800" s="181">
        <v>2893.6282301017336</v>
      </c>
      <c r="L5800" s="181">
        <v>2861.9511196832159</v>
      </c>
      <c r="M5800" s="181">
        <v>2829.5777223545742</v>
      </c>
      <c r="N5800" s="181">
        <v>2796.4820071961458</v>
      </c>
      <c r="O5800" s="181">
        <v>2762.6051847067861</v>
      </c>
      <c r="P5800" s="181">
        <v>2728.2211558131889</v>
      </c>
      <c r="Q5800" s="181">
        <v>2693.580288113335</v>
      </c>
      <c r="R5800" s="181">
        <v>2658.5694574578292</v>
      </c>
      <c r="S5800" s="181">
        <v>2623.2037962708723</v>
      </c>
      <c r="T5800" s="181">
        <v>2587.4726924706902</v>
      </c>
      <c r="U5800" s="181">
        <v>2551.4403405783232</v>
      </c>
      <c r="V5800" s="181">
        <v>2515.2076141605712</v>
      </c>
      <c r="W5800" s="181">
        <v>2478.8097982244813</v>
      </c>
      <c r="X5800" s="181">
        <v>2442.269530139672</v>
      </c>
      <c r="Y5800" s="181">
        <v>2405.5490517046405</v>
      </c>
    </row>
    <row r="5801" spans="1:25" x14ac:dyDescent="0.25">
      <c r="A5801" s="178" t="s">
        <v>4829</v>
      </c>
      <c r="B5801" s="178" t="s">
        <v>594</v>
      </c>
      <c r="C5801" s="178" t="s">
        <v>4849</v>
      </c>
      <c r="D5801" s="178" t="s">
        <v>4850</v>
      </c>
      <c r="E5801" s="181">
        <v>14576.160453776616</v>
      </c>
      <c r="F5801" s="181">
        <v>14745.24032475182</v>
      </c>
      <c r="G5801" s="181">
        <v>14928.265062429278</v>
      </c>
      <c r="H5801" s="181">
        <v>15109.014730600031</v>
      </c>
      <c r="I5801" s="181">
        <v>15287.329245063682</v>
      </c>
      <c r="J5801" s="182">
        <v>15462.548945852568</v>
      </c>
      <c r="K5801" s="181">
        <v>15634.326614550318</v>
      </c>
      <c r="L5801" s="181">
        <v>15802.576693445819</v>
      </c>
      <c r="M5801" s="181">
        <v>15966.751612949511</v>
      </c>
      <c r="N5801" s="181">
        <v>16126.355075439291</v>
      </c>
      <c r="O5801" s="181">
        <v>16280.669423690611</v>
      </c>
      <c r="P5801" s="181">
        <v>16430.934138580189</v>
      </c>
      <c r="Q5801" s="181">
        <v>16578.371013936998</v>
      </c>
      <c r="R5801" s="181">
        <v>16722.037289146694</v>
      </c>
      <c r="S5801" s="181">
        <v>16861.742606824897</v>
      </c>
      <c r="T5801" s="181">
        <v>16997.124102870617</v>
      </c>
      <c r="U5801" s="181">
        <v>17128.302924296531</v>
      </c>
      <c r="V5801" s="181">
        <v>17255.677018649214</v>
      </c>
      <c r="W5801" s="181">
        <v>17379.233383303173</v>
      </c>
      <c r="X5801" s="181">
        <v>17498.879854967876</v>
      </c>
      <c r="Y5801" s="181">
        <v>17614.086393462683</v>
      </c>
    </row>
    <row r="5802" spans="1:25" x14ac:dyDescent="0.25">
      <c r="A5802" s="178" t="s">
        <v>4829</v>
      </c>
      <c r="B5802" s="178" t="s">
        <v>594</v>
      </c>
      <c r="C5802" s="178" t="s">
        <v>240</v>
      </c>
      <c r="D5802" s="178" t="s">
        <v>241</v>
      </c>
      <c r="E5802" s="181">
        <v>27468.802024174791</v>
      </c>
      <c r="F5802" s="181">
        <v>27881.645863890317</v>
      </c>
      <c r="G5802" s="181">
        <v>28326.218010130335</v>
      </c>
      <c r="H5802" s="181">
        <v>28772.006620914879</v>
      </c>
      <c r="I5802" s="181">
        <v>29218.757598710992</v>
      </c>
      <c r="J5802" s="182">
        <v>29665.251044590244</v>
      </c>
      <c r="K5802" s="181">
        <v>30110.846343394365</v>
      </c>
      <c r="L5802" s="181">
        <v>30555.394593682435</v>
      </c>
      <c r="M5802" s="181">
        <v>30997.843260596241</v>
      </c>
      <c r="N5802" s="181">
        <v>31437.218113643634</v>
      </c>
      <c r="O5802" s="181">
        <v>31872.090561604684</v>
      </c>
      <c r="P5802" s="181">
        <v>32304.850512378765</v>
      </c>
      <c r="Q5802" s="181">
        <v>32737.889732080021</v>
      </c>
      <c r="R5802" s="181">
        <v>33169.345133460891</v>
      </c>
      <c r="S5802" s="181">
        <v>33598.81581718372</v>
      </c>
      <c r="T5802" s="181">
        <v>34025.544445402462</v>
      </c>
      <c r="U5802" s="181">
        <v>34449.729199547881</v>
      </c>
      <c r="V5802" s="181">
        <v>34872.127650920658</v>
      </c>
      <c r="W5802" s="181">
        <v>35292.673997120088</v>
      </c>
      <c r="X5802" s="181">
        <v>35711.136377609117</v>
      </c>
      <c r="Y5802" s="181">
        <v>36126.377101123726</v>
      </c>
    </row>
    <row r="5803" spans="1:25" x14ac:dyDescent="0.25">
      <c r="A5803" s="178" t="s">
        <v>4829</v>
      </c>
      <c r="B5803" s="178" t="s">
        <v>596</v>
      </c>
      <c r="C5803" s="178" t="s">
        <v>218</v>
      </c>
      <c r="D5803" s="178" t="s">
        <v>4851</v>
      </c>
      <c r="E5803" s="181">
        <v>32324.297639501328</v>
      </c>
      <c r="F5803" s="181">
        <v>32279.978265057103</v>
      </c>
      <c r="G5803" s="181">
        <v>32344.2962693843</v>
      </c>
      <c r="H5803" s="181">
        <v>32461.981716612518</v>
      </c>
      <c r="I5803" s="181">
        <v>32617.52078035723</v>
      </c>
      <c r="J5803" s="182">
        <v>32798.284403191865</v>
      </c>
      <c r="K5803" s="181">
        <v>32995.121365478008</v>
      </c>
      <c r="L5803" s="181">
        <v>33201.338633632819</v>
      </c>
      <c r="M5803" s="181">
        <v>33410.82454068368</v>
      </c>
      <c r="N5803" s="181">
        <v>33618.623910585688</v>
      </c>
      <c r="O5803" s="181">
        <v>33820.014760788734</v>
      </c>
      <c r="P5803" s="181">
        <v>34014.913704032908</v>
      </c>
      <c r="Q5803" s="181">
        <v>34203.738868029512</v>
      </c>
      <c r="R5803" s="181">
        <v>34382.822087706831</v>
      </c>
      <c r="S5803" s="181">
        <v>34550.088748690585</v>
      </c>
      <c r="T5803" s="181">
        <v>34702.730390765377</v>
      </c>
      <c r="U5803" s="181">
        <v>34837.942672617086</v>
      </c>
      <c r="V5803" s="181">
        <v>34954.17782572229</v>
      </c>
      <c r="W5803" s="181">
        <v>35050.503110314865</v>
      </c>
      <c r="X5803" s="181">
        <v>35125.852368879096</v>
      </c>
      <c r="Y5803" s="181">
        <v>35178.11034305513</v>
      </c>
    </row>
    <row r="5804" spans="1:25" x14ac:dyDescent="0.25">
      <c r="A5804" s="178" t="s">
        <v>4829</v>
      </c>
      <c r="B5804" s="178" t="s">
        <v>596</v>
      </c>
      <c r="C5804" s="178" t="s">
        <v>240</v>
      </c>
      <c r="D5804" s="178" t="s">
        <v>241</v>
      </c>
      <c r="E5804" s="181">
        <v>1409.3229896056348</v>
      </c>
      <c r="F5804" s="181">
        <v>1494.4188670942287</v>
      </c>
      <c r="G5804" s="181">
        <v>1589.9903321085915</v>
      </c>
      <c r="H5804" s="181">
        <v>1694.452796508253</v>
      </c>
      <c r="I5804" s="181">
        <v>1807.8527856402093</v>
      </c>
      <c r="J5804" s="182">
        <v>1930.2826689240483</v>
      </c>
      <c r="K5804" s="181">
        <v>2061.9455042590662</v>
      </c>
      <c r="L5804" s="181">
        <v>2203.1330015766694</v>
      </c>
      <c r="M5804" s="181">
        <v>2354.1275201453527</v>
      </c>
      <c r="N5804" s="181">
        <v>2515.2455676495942</v>
      </c>
      <c r="O5804" s="181">
        <v>2686.7788524005678</v>
      </c>
      <c r="P5804" s="181">
        <v>2869.3608663788145</v>
      </c>
      <c r="Q5804" s="181">
        <v>3063.7057272728507</v>
      </c>
      <c r="R5804" s="181">
        <v>3270.187508377514</v>
      </c>
      <c r="S5804" s="181">
        <v>3489.2972763091207</v>
      </c>
      <c r="T5804" s="181">
        <v>3721.4322700075854</v>
      </c>
      <c r="U5804" s="181">
        <v>3966.9492287288067</v>
      </c>
      <c r="V5804" s="181">
        <v>4226.3056484397339</v>
      </c>
      <c r="W5804" s="181">
        <v>4500.0126639600385</v>
      </c>
      <c r="X5804" s="181">
        <v>4788.5499330291605</v>
      </c>
      <c r="Y5804" s="181">
        <v>5092.2219485672076</v>
      </c>
    </row>
    <row r="5805" spans="1:25" x14ac:dyDescent="0.25">
      <c r="A5805" s="178" t="s">
        <v>4829</v>
      </c>
      <c r="B5805" s="178" t="s">
        <v>598</v>
      </c>
      <c r="C5805" s="178" t="s">
        <v>218</v>
      </c>
      <c r="D5805" s="178" t="s">
        <v>4852</v>
      </c>
      <c r="E5805" s="181">
        <v>4617.9908879165414</v>
      </c>
      <c r="F5805" s="181">
        <v>4705.4982719232212</v>
      </c>
      <c r="G5805" s="181">
        <v>4790.3602537223687</v>
      </c>
      <c r="H5805" s="181">
        <v>4868.5932802962452</v>
      </c>
      <c r="I5805" s="181">
        <v>4941.7805624123166</v>
      </c>
      <c r="J5805" s="182">
        <v>5010.9487521568981</v>
      </c>
      <c r="K5805" s="181">
        <v>5076.9410310965868</v>
      </c>
      <c r="L5805" s="181">
        <v>5140.4303371177512</v>
      </c>
      <c r="M5805" s="181">
        <v>5201.7161693593307</v>
      </c>
      <c r="N5805" s="181">
        <v>5260.984548975689</v>
      </c>
      <c r="O5805" s="181">
        <v>5318.2530007734986</v>
      </c>
      <c r="P5805" s="181">
        <v>5374.1034791185393</v>
      </c>
      <c r="Q5805" s="181">
        <v>5429.0431375644712</v>
      </c>
      <c r="R5805" s="181">
        <v>5482.8102509487826</v>
      </c>
      <c r="S5805" s="181">
        <v>5535.4028878010458</v>
      </c>
      <c r="T5805" s="181">
        <v>5587.0309739510267</v>
      </c>
      <c r="U5805" s="181">
        <v>5637.558736350833</v>
      </c>
      <c r="V5805" s="181">
        <v>5686.6573262677412</v>
      </c>
      <c r="W5805" s="181">
        <v>5734.347224222689</v>
      </c>
      <c r="X5805" s="181">
        <v>5780.6370777405791</v>
      </c>
      <c r="Y5805" s="181">
        <v>5825.5286358759495</v>
      </c>
    </row>
    <row r="5806" spans="1:25" x14ac:dyDescent="0.25">
      <c r="A5806" s="178" t="s">
        <v>4829</v>
      </c>
      <c r="B5806" s="178" t="s">
        <v>598</v>
      </c>
      <c r="C5806" s="178" t="s">
        <v>240</v>
      </c>
      <c r="D5806" s="178" t="s">
        <v>241</v>
      </c>
      <c r="E5806" s="181">
        <v>849.76758809978878</v>
      </c>
      <c r="F5806" s="181">
        <v>871.43881635776131</v>
      </c>
      <c r="G5806" s="181">
        <v>892.86058106213545</v>
      </c>
      <c r="H5806" s="181">
        <v>913.27834839202319</v>
      </c>
      <c r="I5806" s="181">
        <v>932.96921823665537</v>
      </c>
      <c r="J5806" s="182">
        <v>952.11193989018818</v>
      </c>
      <c r="K5806" s="181">
        <v>970.85497694114429</v>
      </c>
      <c r="L5806" s="181">
        <v>989.31800294867355</v>
      </c>
      <c r="M5806" s="181">
        <v>1007.5515545414792</v>
      </c>
      <c r="N5806" s="181">
        <v>1025.5854346537694</v>
      </c>
      <c r="O5806" s="181">
        <v>1043.4172296356403</v>
      </c>
      <c r="P5806" s="181">
        <v>1061.1559817472012</v>
      </c>
      <c r="Q5806" s="181">
        <v>1078.898741101018</v>
      </c>
      <c r="R5806" s="181">
        <v>1096.5913149589187</v>
      </c>
      <c r="S5806" s="181">
        <v>1114.2304268342407</v>
      </c>
      <c r="T5806" s="181">
        <v>1131.8556648462934</v>
      </c>
      <c r="U5806" s="181">
        <v>1149.4371815387474</v>
      </c>
      <c r="V5806" s="181">
        <v>1166.9047627230341</v>
      </c>
      <c r="W5806" s="181">
        <v>1184.2585591475877</v>
      </c>
      <c r="X5806" s="181">
        <v>1201.4963110178755</v>
      </c>
      <c r="Y5806" s="181">
        <v>1218.6143022064582</v>
      </c>
    </row>
    <row r="5807" spans="1:25" x14ac:dyDescent="0.25">
      <c r="A5807" s="178" t="s">
        <v>4829</v>
      </c>
      <c r="B5807" s="178" t="s">
        <v>606</v>
      </c>
      <c r="C5807" s="178" t="s">
        <v>565</v>
      </c>
      <c r="D5807" s="178" t="s">
        <v>566</v>
      </c>
      <c r="E5807" s="181">
        <v>1699.9314019161548</v>
      </c>
      <c r="F5807" s="181">
        <v>1681.8743399983589</v>
      </c>
      <c r="G5807" s="181">
        <v>1670.2406922336322</v>
      </c>
      <c r="H5807" s="181">
        <v>1662.1285626562717</v>
      </c>
      <c r="I5807" s="181">
        <v>1656.6392080658891</v>
      </c>
      <c r="J5807" s="182">
        <v>1653.1222915986261</v>
      </c>
      <c r="K5807" s="181">
        <v>1651.148162277239</v>
      </c>
      <c r="L5807" s="181">
        <v>1650.404321080895</v>
      </c>
      <c r="M5807" s="181">
        <v>1650.6224034084742</v>
      </c>
      <c r="N5807" s="181">
        <v>1651.6594782395598</v>
      </c>
      <c r="O5807" s="181">
        <v>1653.372421005058</v>
      </c>
      <c r="P5807" s="181">
        <v>1655.7942556229241</v>
      </c>
      <c r="Q5807" s="181">
        <v>1658.9749226197389</v>
      </c>
      <c r="R5807" s="181">
        <v>1662.7824770416878</v>
      </c>
      <c r="S5807" s="181">
        <v>1667.1448480614338</v>
      </c>
      <c r="T5807" s="181">
        <v>1671.894010704661</v>
      </c>
      <c r="U5807" s="181">
        <v>1676.8565853308646</v>
      </c>
      <c r="V5807" s="181">
        <v>1681.9545294630268</v>
      </c>
      <c r="W5807" s="181">
        <v>1687.1326389680521</v>
      </c>
      <c r="X5807" s="181">
        <v>1692.3184438331048</v>
      </c>
      <c r="Y5807" s="181">
        <v>1697.3632191586992</v>
      </c>
    </row>
    <row r="5808" spans="1:25" x14ac:dyDescent="0.25">
      <c r="A5808" s="178" t="s">
        <v>4829</v>
      </c>
      <c r="B5808" s="178" t="s">
        <v>608</v>
      </c>
      <c r="C5808" s="178" t="s">
        <v>565</v>
      </c>
      <c r="D5808" s="178" t="s">
        <v>566</v>
      </c>
      <c r="E5808" s="181">
        <v>983.63261565403775</v>
      </c>
      <c r="F5808" s="181">
        <v>1005.4376327687813</v>
      </c>
      <c r="G5808" s="181">
        <v>1024.6216855134571</v>
      </c>
      <c r="H5808" s="181">
        <v>1040.9854498735663</v>
      </c>
      <c r="I5808" s="181">
        <v>1055.1293228661675</v>
      </c>
      <c r="J5808" s="182">
        <v>1067.5136468819314</v>
      </c>
      <c r="K5808" s="181">
        <v>1078.5203948652284</v>
      </c>
      <c r="L5808" s="181">
        <v>1088.4636805162086</v>
      </c>
      <c r="M5808" s="181">
        <v>1097.5929259558864</v>
      </c>
      <c r="N5808" s="181">
        <v>1106.0331177571063</v>
      </c>
      <c r="O5808" s="181">
        <v>1113.8949065783211</v>
      </c>
      <c r="P5808" s="181">
        <v>1121.386433765301</v>
      </c>
      <c r="Q5808" s="181">
        <v>1128.7020391734397</v>
      </c>
      <c r="R5808" s="181">
        <v>1135.8978617079783</v>
      </c>
      <c r="S5808" s="181">
        <v>1143.0788611614937</v>
      </c>
      <c r="T5808" s="181">
        <v>1150.3735133600596</v>
      </c>
      <c r="U5808" s="181">
        <v>1157.6524273703872</v>
      </c>
      <c r="V5808" s="181">
        <v>1164.7351113346162</v>
      </c>
      <c r="W5808" s="181">
        <v>1171.6594585417433</v>
      </c>
      <c r="X5808" s="181">
        <v>1178.4625166567776</v>
      </c>
      <c r="Y5808" s="181">
        <v>1185.1714161840387</v>
      </c>
    </row>
    <row r="5809" spans="1:25" x14ac:dyDescent="0.25">
      <c r="A5809" s="178" t="s">
        <v>4829</v>
      </c>
      <c r="B5809" s="178" t="s">
        <v>612</v>
      </c>
      <c r="C5809" s="178" t="s">
        <v>218</v>
      </c>
      <c r="D5809" s="178" t="s">
        <v>4853</v>
      </c>
      <c r="E5809" s="181">
        <v>3068.1927633242508</v>
      </c>
      <c r="F5809" s="181">
        <v>3100.4078864334415</v>
      </c>
      <c r="G5809" s="181">
        <v>3131.0952671480641</v>
      </c>
      <c r="H5809" s="181">
        <v>3158.21826485364</v>
      </c>
      <c r="I5809" s="181">
        <v>3182.567716472649</v>
      </c>
      <c r="J5809" s="182">
        <v>3204.7001332557857</v>
      </c>
      <c r="K5809" s="181">
        <v>3225.0904592874222</v>
      </c>
      <c r="L5809" s="181">
        <v>3244.1424703822086</v>
      </c>
      <c r="M5809" s="181">
        <v>3262.0761309249642</v>
      </c>
      <c r="N5809" s="181">
        <v>3279.0493855430063</v>
      </c>
      <c r="O5809" s="181">
        <v>3295.1157749748418</v>
      </c>
      <c r="P5809" s="181">
        <v>3310.6331626053907</v>
      </c>
      <c r="Q5809" s="181">
        <v>3325.9114307417958</v>
      </c>
      <c r="R5809" s="181">
        <v>3340.7836625949835</v>
      </c>
      <c r="S5809" s="181">
        <v>3355.1448563200211</v>
      </c>
      <c r="T5809" s="181">
        <v>3368.689227150664</v>
      </c>
      <c r="U5809" s="181">
        <v>3381.4146334272396</v>
      </c>
      <c r="V5809" s="181">
        <v>3393.5337218561704</v>
      </c>
      <c r="W5809" s="181">
        <v>3404.9937391016542</v>
      </c>
      <c r="X5809" s="181">
        <v>3415.6955540179483</v>
      </c>
      <c r="Y5809" s="181">
        <v>3425.3827787126161</v>
      </c>
    </row>
    <row r="5810" spans="1:25" x14ac:dyDescent="0.25">
      <c r="A5810" s="178" t="s">
        <v>4829</v>
      </c>
      <c r="B5810" s="178" t="s">
        <v>612</v>
      </c>
      <c r="C5810" s="178" t="s">
        <v>240</v>
      </c>
      <c r="D5810" s="178" t="s">
        <v>241</v>
      </c>
      <c r="E5810" s="181">
        <v>3431.9212427592938</v>
      </c>
      <c r="F5810" s="181">
        <v>3486.2600572696329</v>
      </c>
      <c r="G5810" s="181">
        <v>3539.6182423811047</v>
      </c>
      <c r="H5810" s="181">
        <v>3589.6707086927222</v>
      </c>
      <c r="I5810" s="181">
        <v>3637.2720921371783</v>
      </c>
      <c r="J5810" s="182">
        <v>3683.0256727240153</v>
      </c>
      <c r="K5810" s="181">
        <v>3727.4532225756875</v>
      </c>
      <c r="L5810" s="181">
        <v>3771.0050426558901</v>
      </c>
      <c r="M5810" s="181">
        <v>3813.9264293695051</v>
      </c>
      <c r="N5810" s="181">
        <v>3856.395069710527</v>
      </c>
      <c r="O5810" s="181">
        <v>3898.4689862437199</v>
      </c>
      <c r="P5810" s="181">
        <v>3940.5694872286922</v>
      </c>
      <c r="Q5810" s="181">
        <v>3983.07043397709</v>
      </c>
      <c r="R5810" s="181">
        <v>4025.7802017293507</v>
      </c>
      <c r="S5810" s="181">
        <v>4068.577272580108</v>
      </c>
      <c r="T5810" s="181">
        <v>4111.0917953185754</v>
      </c>
      <c r="U5810" s="181">
        <v>4153.3170733675115</v>
      </c>
      <c r="V5810" s="181">
        <v>4195.5114550620365</v>
      </c>
      <c r="W5810" s="181">
        <v>4237.6095155536932</v>
      </c>
      <c r="X5810" s="181">
        <v>4279.4856922284662</v>
      </c>
      <c r="Y5810" s="181">
        <v>4320.8123489316185</v>
      </c>
    </row>
    <row r="5811" spans="1:25" x14ac:dyDescent="0.25">
      <c r="A5811" s="178" t="s">
        <v>4829</v>
      </c>
      <c r="B5811" s="178" t="s">
        <v>618</v>
      </c>
      <c r="C5811" s="178" t="s">
        <v>565</v>
      </c>
      <c r="D5811" s="178" t="s">
        <v>566</v>
      </c>
      <c r="E5811" s="181">
        <v>835.96912080190305</v>
      </c>
      <c r="F5811" s="181">
        <v>857.81449134135755</v>
      </c>
      <c r="G5811" s="181">
        <v>877.36855811592352</v>
      </c>
      <c r="H5811" s="181">
        <v>894.48581354358521</v>
      </c>
      <c r="I5811" s="181">
        <v>909.71475450720686</v>
      </c>
      <c r="J5811" s="182">
        <v>923.45567293256613</v>
      </c>
      <c r="K5811" s="181">
        <v>936.00911088420571</v>
      </c>
      <c r="L5811" s="181">
        <v>947.60993563457646</v>
      </c>
      <c r="M5811" s="181">
        <v>958.4046050388057</v>
      </c>
      <c r="N5811" s="181">
        <v>968.49251539813861</v>
      </c>
      <c r="O5811" s="181">
        <v>977.91757490732016</v>
      </c>
      <c r="P5811" s="181">
        <v>986.80184925816445</v>
      </c>
      <c r="Q5811" s="181">
        <v>995.25197259252195</v>
      </c>
      <c r="R5811" s="181">
        <v>1003.2467351036942</v>
      </c>
      <c r="S5811" s="181">
        <v>1010.8106393932516</v>
      </c>
      <c r="T5811" s="181">
        <v>1017.8629638189285</v>
      </c>
      <c r="U5811" s="181">
        <v>1024.4479028153412</v>
      </c>
      <c r="V5811" s="181">
        <v>1030.7244358943383</v>
      </c>
      <c r="W5811" s="181">
        <v>1036.7212657847494</v>
      </c>
      <c r="X5811" s="181">
        <v>1042.4725860438271</v>
      </c>
      <c r="Y5811" s="181">
        <v>1047.9426729522456</v>
      </c>
    </row>
    <row r="5812" spans="1:25" x14ac:dyDescent="0.25">
      <c r="A5812" s="178" t="s">
        <v>4829</v>
      </c>
      <c r="B5812" s="178" t="s">
        <v>620</v>
      </c>
      <c r="C5812" s="178" t="s">
        <v>218</v>
      </c>
      <c r="D5812" s="178" t="s">
        <v>4854</v>
      </c>
      <c r="E5812" s="181">
        <v>43524.189073107023</v>
      </c>
      <c r="F5812" s="181">
        <v>43696.249490184455</v>
      </c>
      <c r="G5812" s="181">
        <v>43939.528825871894</v>
      </c>
      <c r="H5812" s="181">
        <v>44198.555233052502</v>
      </c>
      <c r="I5812" s="181">
        <v>44467.378508109388</v>
      </c>
      <c r="J5812" s="182">
        <v>44740.068236016334</v>
      </c>
      <c r="K5812" s="181">
        <v>45012.650220112606</v>
      </c>
      <c r="L5812" s="181">
        <v>45282.434398326681</v>
      </c>
      <c r="M5812" s="181">
        <v>45545.913968331864</v>
      </c>
      <c r="N5812" s="181">
        <v>45800.255956870715</v>
      </c>
      <c r="O5812" s="181">
        <v>46042.37979685115</v>
      </c>
      <c r="P5812" s="181">
        <v>46274.778451375438</v>
      </c>
      <c r="Q5812" s="181">
        <v>46499.92117053282</v>
      </c>
      <c r="R5812" s="181">
        <v>46714.240630214517</v>
      </c>
      <c r="S5812" s="181">
        <v>46916.514312209678</v>
      </c>
      <c r="T5812" s="181">
        <v>47105.041922474855</v>
      </c>
      <c r="U5812" s="181">
        <v>47277.642888071066</v>
      </c>
      <c r="V5812" s="181">
        <v>47433.060266161425</v>
      </c>
      <c r="W5812" s="181">
        <v>47570.755915137837</v>
      </c>
      <c r="X5812" s="181">
        <v>47690.108160183809</v>
      </c>
      <c r="Y5812" s="181">
        <v>47789.302299563067</v>
      </c>
    </row>
    <row r="5813" spans="1:25" x14ac:dyDescent="0.25">
      <c r="A5813" s="178" t="s">
        <v>4829</v>
      </c>
      <c r="B5813" s="178" t="s">
        <v>620</v>
      </c>
      <c r="C5813" s="178" t="s">
        <v>530</v>
      </c>
      <c r="D5813" s="178" t="s">
        <v>4841</v>
      </c>
      <c r="E5813" s="181">
        <v>1029.8554475384717</v>
      </c>
      <c r="F5813" s="181">
        <v>1081.5454222665871</v>
      </c>
      <c r="G5813" s="181">
        <v>1137.6561403661206</v>
      </c>
      <c r="H5813" s="181">
        <v>1197.0676974031892</v>
      </c>
      <c r="I5813" s="181">
        <v>1259.8161869112262</v>
      </c>
      <c r="J5813" s="182">
        <v>1325.9199885490063</v>
      </c>
      <c r="K5813" s="181">
        <v>1395.4371410845552</v>
      </c>
      <c r="L5813" s="181">
        <v>1468.4544495392777</v>
      </c>
      <c r="M5813" s="181">
        <v>1545.0237261552004</v>
      </c>
      <c r="N5813" s="181">
        <v>1625.2068918416362</v>
      </c>
      <c r="O5813" s="181">
        <v>1709.0451329817033</v>
      </c>
      <c r="P5813" s="181">
        <v>1796.7809553572404</v>
      </c>
      <c r="Q5813" s="181">
        <v>1888.6784406400875</v>
      </c>
      <c r="R5813" s="181">
        <v>1984.7696867636878</v>
      </c>
      <c r="S5813" s="181">
        <v>2085.1705475740687</v>
      </c>
      <c r="T5813" s="181">
        <v>2189.9704601635403</v>
      </c>
      <c r="U5813" s="181">
        <v>2299.2261843510191</v>
      </c>
      <c r="V5813" s="181">
        <v>2413.0262404387809</v>
      </c>
      <c r="W5813" s="181">
        <v>2531.4885692192925</v>
      </c>
      <c r="X5813" s="181">
        <v>2654.7231938934415</v>
      </c>
      <c r="Y5813" s="181">
        <v>2782.7657247803068</v>
      </c>
    </row>
    <row r="5814" spans="1:25" x14ac:dyDescent="0.25">
      <c r="A5814" s="178" t="s">
        <v>4829</v>
      </c>
      <c r="B5814" s="178" t="s">
        <v>620</v>
      </c>
      <c r="C5814" s="178" t="s">
        <v>264</v>
      </c>
      <c r="D5814" s="178" t="s">
        <v>4855</v>
      </c>
      <c r="E5814" s="181">
        <v>1489.5026602072328</v>
      </c>
      <c r="F5814" s="181">
        <v>1547.6575185055176</v>
      </c>
      <c r="G5814" s="181">
        <v>1610.6686266813642</v>
      </c>
      <c r="H5814" s="181">
        <v>1676.7911826100349</v>
      </c>
      <c r="I5814" s="181">
        <v>1745.9529649949327</v>
      </c>
      <c r="J5814" s="182">
        <v>1818.0581055935477</v>
      </c>
      <c r="K5814" s="181">
        <v>1893.0662171537272</v>
      </c>
      <c r="L5814" s="181">
        <v>1970.9748953670139</v>
      </c>
      <c r="M5814" s="181">
        <v>2051.7330389237304</v>
      </c>
      <c r="N5814" s="181">
        <v>2135.3026546236674</v>
      </c>
      <c r="O5814" s="181">
        <v>2221.6180858934126</v>
      </c>
      <c r="P5814" s="181">
        <v>2310.8730722612986</v>
      </c>
      <c r="Q5814" s="181">
        <v>2403.278298746975</v>
      </c>
      <c r="R5814" s="181">
        <v>2498.7410188408048</v>
      </c>
      <c r="S5814" s="181">
        <v>2597.2741647431267</v>
      </c>
      <c r="T5814" s="181">
        <v>2698.8550255009559</v>
      </c>
      <c r="U5814" s="181">
        <v>2803.4194481585132</v>
      </c>
      <c r="V5814" s="181">
        <v>2910.9417540355043</v>
      </c>
      <c r="W5814" s="181">
        <v>3021.4299329707164</v>
      </c>
      <c r="X5814" s="181">
        <v>3134.8797513456657</v>
      </c>
      <c r="Y5814" s="181">
        <v>3251.1976608295527</v>
      </c>
    </row>
    <row r="5815" spans="1:25" x14ac:dyDescent="0.25">
      <c r="A5815" s="178" t="s">
        <v>4829</v>
      </c>
      <c r="B5815" s="178" t="s">
        <v>620</v>
      </c>
      <c r="C5815" s="178" t="s">
        <v>867</v>
      </c>
      <c r="D5815" s="178" t="s">
        <v>4856</v>
      </c>
      <c r="E5815" s="181">
        <v>2147.7502275702914</v>
      </c>
      <c r="F5815" s="181">
        <v>2184.6311001300478</v>
      </c>
      <c r="G5815" s="181">
        <v>2225.7183634394378</v>
      </c>
      <c r="H5815" s="181">
        <v>2268.3170161172675</v>
      </c>
      <c r="I5815" s="181">
        <v>2312.1609841976574</v>
      </c>
      <c r="J5815" s="182">
        <v>2356.9699604478178</v>
      </c>
      <c r="K5815" s="181">
        <v>2402.5523148321258</v>
      </c>
      <c r="L5815" s="181">
        <v>2448.7750964189217</v>
      </c>
      <c r="M5815" s="181">
        <v>2495.4531383589465</v>
      </c>
      <c r="N5815" s="181">
        <v>2542.4286060109885</v>
      </c>
      <c r="O5815" s="181">
        <v>2589.5213032255997</v>
      </c>
      <c r="P5815" s="181">
        <v>2636.8591812701093</v>
      </c>
      <c r="Q5815" s="181">
        <v>2684.5757930845816</v>
      </c>
      <c r="R5815" s="181">
        <v>2732.4587262153923</v>
      </c>
      <c r="S5815" s="181">
        <v>2780.4233023765646</v>
      </c>
      <c r="T5815" s="181">
        <v>2828.3518796616904</v>
      </c>
      <c r="U5815" s="181">
        <v>2876.0916746458047</v>
      </c>
      <c r="V5815" s="181">
        <v>2923.5391785931279</v>
      </c>
      <c r="W5815" s="181">
        <v>2970.6308684117844</v>
      </c>
      <c r="X5815" s="181">
        <v>3017.2952453338335</v>
      </c>
      <c r="Y5815" s="181">
        <v>3063.381286682652</v>
      </c>
    </row>
    <row r="5816" spans="1:25" x14ac:dyDescent="0.25">
      <c r="A5816" s="178" t="s">
        <v>4829</v>
      </c>
      <c r="B5816" s="178" t="s">
        <v>620</v>
      </c>
      <c r="C5816" s="178" t="s">
        <v>299</v>
      </c>
      <c r="D5816" s="178" t="s">
        <v>4857</v>
      </c>
      <c r="E5816" s="181">
        <v>1503.8346445666152</v>
      </c>
      <c r="F5816" s="181">
        <v>1545.4832984913403</v>
      </c>
      <c r="G5816" s="181">
        <v>1590.8392790760799</v>
      </c>
      <c r="H5816" s="181">
        <v>1638.0597517751676</v>
      </c>
      <c r="I5816" s="181">
        <v>1686.9955992492557</v>
      </c>
      <c r="J5816" s="182">
        <v>1737.4800269772077</v>
      </c>
      <c r="K5816" s="181">
        <v>1789.4044736989993</v>
      </c>
      <c r="L5816" s="181">
        <v>1842.6992451429426</v>
      </c>
      <c r="M5816" s="181">
        <v>1897.2513436058646</v>
      </c>
      <c r="N5816" s="181">
        <v>1952.9634206256605</v>
      </c>
      <c r="O5816" s="181">
        <v>2009.7161527427772</v>
      </c>
      <c r="P5816" s="181">
        <v>2067.6263802728026</v>
      </c>
      <c r="Q5816" s="181">
        <v>2126.8197731869614</v>
      </c>
      <c r="R5816" s="181">
        <v>2187.1497655163603</v>
      </c>
      <c r="S5816" s="181">
        <v>2248.5664359511825</v>
      </c>
      <c r="T5816" s="181">
        <v>2310.990372018473</v>
      </c>
      <c r="U5816" s="181">
        <v>2374.3094095269762</v>
      </c>
      <c r="V5816" s="181">
        <v>2438.4474415802733</v>
      </c>
      <c r="W5816" s="181">
        <v>2503.3585837612782</v>
      </c>
      <c r="X5816" s="181">
        <v>2568.9879902506655</v>
      </c>
      <c r="Y5816" s="181">
        <v>2635.2098972272233</v>
      </c>
    </row>
    <row r="5817" spans="1:25" x14ac:dyDescent="0.25">
      <c r="A5817" s="178" t="s">
        <v>4829</v>
      </c>
      <c r="B5817" s="178" t="s">
        <v>620</v>
      </c>
      <c r="C5817" s="178" t="s">
        <v>240</v>
      </c>
      <c r="D5817" s="178" t="s">
        <v>241</v>
      </c>
      <c r="E5817" s="181">
        <v>5719.4854725620689</v>
      </c>
      <c r="F5817" s="181">
        <v>5839.4589141145761</v>
      </c>
      <c r="G5817" s="181">
        <v>5971.5634334134156</v>
      </c>
      <c r="H5817" s="181">
        <v>6108.674286088597</v>
      </c>
      <c r="I5817" s="181">
        <v>6250.1248084697891</v>
      </c>
      <c r="J5817" s="182">
        <v>6395.1994044734056</v>
      </c>
      <c r="K5817" s="181">
        <v>6543.4129669086742</v>
      </c>
      <c r="L5817" s="181">
        <v>6694.4332796322278</v>
      </c>
      <c r="M5817" s="181">
        <v>6847.7796406834932</v>
      </c>
      <c r="N5817" s="181">
        <v>7003.0392024658877</v>
      </c>
      <c r="O5817" s="181">
        <v>7159.7309039182601</v>
      </c>
      <c r="P5817" s="181">
        <v>7318.2214989570675</v>
      </c>
      <c r="Q5817" s="181">
        <v>7478.8988193771929</v>
      </c>
      <c r="R5817" s="181">
        <v>7641.1889985364769</v>
      </c>
      <c r="S5817" s="181">
        <v>7804.8678716116137</v>
      </c>
      <c r="T5817" s="181">
        <v>7969.614877662113</v>
      </c>
      <c r="U5817" s="181">
        <v>8135.0050859428757</v>
      </c>
      <c r="V5817" s="181">
        <v>8300.7469192584504</v>
      </c>
      <c r="W5817" s="181">
        <v>8466.6582679682178</v>
      </c>
      <c r="X5817" s="181">
        <v>8632.5313939373045</v>
      </c>
      <c r="Y5817" s="181">
        <v>8797.926974810709</v>
      </c>
    </row>
    <row r="5818" spans="1:25" x14ac:dyDescent="0.25">
      <c r="A5818" s="178" t="s">
        <v>4829</v>
      </c>
      <c r="B5818" s="178" t="s">
        <v>622</v>
      </c>
      <c r="C5818" s="178" t="s">
        <v>218</v>
      </c>
      <c r="D5818" s="178" t="s">
        <v>4858</v>
      </c>
      <c r="E5818" s="181">
        <v>9933.6722618216318</v>
      </c>
      <c r="F5818" s="181">
        <v>10171.617118054042</v>
      </c>
      <c r="G5818" s="181">
        <v>10425.034482943262</v>
      </c>
      <c r="H5818" s="181">
        <v>10683.192224624265</v>
      </c>
      <c r="I5818" s="181">
        <v>10946.387720987846</v>
      </c>
      <c r="J5818" s="182">
        <v>11214.542725607922</v>
      </c>
      <c r="K5818" s="181">
        <v>11487.650684649892</v>
      </c>
      <c r="L5818" s="181">
        <v>11765.799927005342</v>
      </c>
      <c r="M5818" s="181">
        <v>12048.638640547864</v>
      </c>
      <c r="N5818" s="181">
        <v>12335.801414260799</v>
      </c>
      <c r="O5818" s="181">
        <v>12626.670544547247</v>
      </c>
      <c r="P5818" s="181">
        <v>12922.053771120798</v>
      </c>
      <c r="Q5818" s="181">
        <v>13222.779930458992</v>
      </c>
      <c r="R5818" s="181">
        <v>13527.898654484261</v>
      </c>
      <c r="S5818" s="181">
        <v>13836.915164156544</v>
      </c>
      <c r="T5818" s="181">
        <v>14148.757983865471</v>
      </c>
      <c r="U5818" s="181">
        <v>14462.894874915666</v>
      </c>
      <c r="V5818" s="181">
        <v>14779.52463184169</v>
      </c>
      <c r="W5818" s="181">
        <v>15098.467013311356</v>
      </c>
      <c r="X5818" s="181">
        <v>15419.424564212017</v>
      </c>
      <c r="Y5818" s="181">
        <v>15741.493826554512</v>
      </c>
    </row>
    <row r="5819" spans="1:25" x14ac:dyDescent="0.25">
      <c r="A5819" s="178" t="s">
        <v>4829</v>
      </c>
      <c r="B5819" s="178" t="s">
        <v>622</v>
      </c>
      <c r="C5819" s="178" t="s">
        <v>506</v>
      </c>
      <c r="D5819" s="178" t="s">
        <v>4859</v>
      </c>
      <c r="E5819" s="181">
        <v>3581.6464045970683</v>
      </c>
      <c r="F5819" s="181">
        <v>3636.4775459968705</v>
      </c>
      <c r="G5819" s="181">
        <v>3695.6125380978001</v>
      </c>
      <c r="H5819" s="181">
        <v>3755.156141557075</v>
      </c>
      <c r="I5819" s="181">
        <v>3815.1868220054998</v>
      </c>
      <c r="J5819" s="182">
        <v>3875.6502472909729</v>
      </c>
      <c r="K5819" s="181">
        <v>3936.5181168124755</v>
      </c>
      <c r="L5819" s="181">
        <v>3997.794976387645</v>
      </c>
      <c r="M5819" s="181">
        <v>4059.336591479047</v>
      </c>
      <c r="N5819" s="181">
        <v>4120.9987141576485</v>
      </c>
      <c r="O5819" s="181">
        <v>4182.558115508903</v>
      </c>
      <c r="P5819" s="181">
        <v>4244.2670737538629</v>
      </c>
      <c r="Q5819" s="181">
        <v>4306.3760936237741</v>
      </c>
      <c r="R5819" s="181">
        <v>4368.5524305737281</v>
      </c>
      <c r="S5819" s="181">
        <v>4430.6201165550337</v>
      </c>
      <c r="T5819" s="181">
        <v>4492.2258249742754</v>
      </c>
      <c r="U5819" s="181">
        <v>4553.1977977936986</v>
      </c>
      <c r="V5819" s="181">
        <v>4613.598303452135</v>
      </c>
      <c r="W5819" s="181">
        <v>4673.3702863691187</v>
      </c>
      <c r="X5819" s="181">
        <v>4732.4227180401367</v>
      </c>
      <c r="Y5819" s="181">
        <v>4790.4833241439728</v>
      </c>
    </row>
    <row r="5820" spans="1:25" x14ac:dyDescent="0.25">
      <c r="A5820" s="178" t="s">
        <v>4829</v>
      </c>
      <c r="B5820" s="178" t="s">
        <v>622</v>
      </c>
      <c r="C5820" s="178" t="s">
        <v>244</v>
      </c>
      <c r="D5820" s="178" t="s">
        <v>4860</v>
      </c>
      <c r="E5820" s="181">
        <v>8735.6979859624007</v>
      </c>
      <c r="F5820" s="181">
        <v>8788.8496509450742</v>
      </c>
      <c r="G5820" s="181">
        <v>8850.6217118909972</v>
      </c>
      <c r="H5820" s="181">
        <v>8911.5155429769566</v>
      </c>
      <c r="I5820" s="181">
        <v>8971.7177115732211</v>
      </c>
      <c r="J5820" s="182">
        <v>9031.0987472557063</v>
      </c>
      <c r="K5820" s="181">
        <v>9089.5940923530306</v>
      </c>
      <c r="L5820" s="181">
        <v>9147.2168554502568</v>
      </c>
      <c r="M5820" s="181">
        <v>9203.6425417851333</v>
      </c>
      <c r="N5820" s="181">
        <v>9258.5586143357887</v>
      </c>
      <c r="O5820" s="181">
        <v>9311.4884195634168</v>
      </c>
      <c r="P5820" s="181">
        <v>9363.0221300470785</v>
      </c>
      <c r="Q5820" s="181">
        <v>9413.7253499655344</v>
      </c>
      <c r="R5820" s="181">
        <v>9462.8802006313017</v>
      </c>
      <c r="S5820" s="181">
        <v>9510.1315993979715</v>
      </c>
      <c r="T5820" s="181">
        <v>9554.7606852850131</v>
      </c>
      <c r="U5820" s="181">
        <v>9596.4581324359187</v>
      </c>
      <c r="V5820" s="181">
        <v>9635.4157089498003</v>
      </c>
      <c r="W5820" s="181">
        <v>9671.5725251340555</v>
      </c>
      <c r="X5820" s="181">
        <v>9704.801402477513</v>
      </c>
      <c r="Y5820" s="181">
        <v>9734.6126844580976</v>
      </c>
    </row>
    <row r="5821" spans="1:25" x14ac:dyDescent="0.25">
      <c r="A5821" s="178" t="s">
        <v>4829</v>
      </c>
      <c r="B5821" s="178" t="s">
        <v>622</v>
      </c>
      <c r="C5821" s="178" t="s">
        <v>510</v>
      </c>
      <c r="D5821" s="178" t="s">
        <v>4861</v>
      </c>
      <c r="E5821" s="181">
        <v>2993.4011367754993</v>
      </c>
      <c r="F5821" s="181">
        <v>3006.8261565814846</v>
      </c>
      <c r="G5821" s="181">
        <v>3023.1454279329814</v>
      </c>
      <c r="H5821" s="181">
        <v>3039.1057038095523</v>
      </c>
      <c r="I5821" s="181">
        <v>3054.7720848073641</v>
      </c>
      <c r="J5821" s="182">
        <v>3070.1018263365945</v>
      </c>
      <c r="K5821" s="181">
        <v>3085.0744916846475</v>
      </c>
      <c r="L5821" s="181">
        <v>3099.6960975242332</v>
      </c>
      <c r="M5821" s="181">
        <v>3113.8584064399574</v>
      </c>
      <c r="N5821" s="181">
        <v>3127.4579136339089</v>
      </c>
      <c r="O5821" s="181">
        <v>3140.3364303116209</v>
      </c>
      <c r="P5821" s="181">
        <v>3152.6960012882801</v>
      </c>
      <c r="Q5821" s="181">
        <v>3164.7291377057682</v>
      </c>
      <c r="R5821" s="181">
        <v>3176.1963356817801</v>
      </c>
      <c r="S5821" s="181">
        <v>3186.9811973372293</v>
      </c>
      <c r="T5821" s="181">
        <v>3196.8463598871554</v>
      </c>
      <c r="U5821" s="181">
        <v>3205.6927852352596</v>
      </c>
      <c r="V5821" s="181">
        <v>3213.5892029676161</v>
      </c>
      <c r="W5821" s="181">
        <v>3220.5197887855493</v>
      </c>
      <c r="X5821" s="181">
        <v>3226.4467949682689</v>
      </c>
      <c r="Y5821" s="181">
        <v>3231.2124109360143</v>
      </c>
    </row>
    <row r="5822" spans="1:25" x14ac:dyDescent="0.25">
      <c r="A5822" s="178" t="s">
        <v>4829</v>
      </c>
      <c r="B5822" s="178" t="s">
        <v>622</v>
      </c>
      <c r="C5822" s="178" t="s">
        <v>733</v>
      </c>
      <c r="D5822" s="178" t="s">
        <v>4862</v>
      </c>
      <c r="E5822" s="181">
        <v>4456.3415419665316</v>
      </c>
      <c r="F5822" s="181">
        <v>4521.6370235064205</v>
      </c>
      <c r="G5822" s="181">
        <v>4592.1941753990432</v>
      </c>
      <c r="H5822" s="181">
        <v>4663.1655840380254</v>
      </c>
      <c r="I5822" s="181">
        <v>4734.647731752917</v>
      </c>
      <c r="J5822" s="182">
        <v>4806.5721546611558</v>
      </c>
      <c r="K5822" s="181">
        <v>4878.9028280262446</v>
      </c>
      <c r="L5822" s="181">
        <v>4951.6445024947188</v>
      </c>
      <c r="M5822" s="181">
        <v>5024.6177560669776</v>
      </c>
      <c r="N5822" s="181">
        <v>5097.6436132380941</v>
      </c>
      <c r="O5822" s="181">
        <v>5170.4459251757235</v>
      </c>
      <c r="P5822" s="181">
        <v>5243.3366953010727</v>
      </c>
      <c r="Q5822" s="181">
        <v>5316.6249308139904</v>
      </c>
      <c r="R5822" s="181">
        <v>5389.8992290156011</v>
      </c>
      <c r="S5822" s="181">
        <v>5462.9425554355112</v>
      </c>
      <c r="T5822" s="181">
        <v>5535.3198958648081</v>
      </c>
      <c r="U5822" s="181">
        <v>5606.8209460350354</v>
      </c>
      <c r="V5822" s="181">
        <v>5677.5239418305136</v>
      </c>
      <c r="W5822" s="181">
        <v>5747.3601729166594</v>
      </c>
      <c r="X5822" s="181">
        <v>5816.219355400036</v>
      </c>
      <c r="Y5822" s="181">
        <v>5883.7688830011357</v>
      </c>
    </row>
    <row r="5823" spans="1:25" x14ac:dyDescent="0.25">
      <c r="A5823" s="178" t="s">
        <v>4829</v>
      </c>
      <c r="B5823" s="178" t="s">
        <v>622</v>
      </c>
      <c r="C5823" s="178" t="s">
        <v>1236</v>
      </c>
      <c r="D5823" s="178" t="s">
        <v>4863</v>
      </c>
      <c r="E5823" s="181">
        <v>2788.7940870984316</v>
      </c>
      <c r="F5823" s="181">
        <v>2810.934105575262</v>
      </c>
      <c r="G5823" s="181">
        <v>2835.9084089900698</v>
      </c>
      <c r="H5823" s="181">
        <v>2860.683310891533</v>
      </c>
      <c r="I5823" s="181">
        <v>2885.3174719946869</v>
      </c>
      <c r="J5823" s="182">
        <v>2909.7681646237688</v>
      </c>
      <c r="K5823" s="181">
        <v>2934.0133025905325</v>
      </c>
      <c r="L5823" s="181">
        <v>2958.0557571447498</v>
      </c>
      <c r="M5823" s="181">
        <v>2981.7890490025984</v>
      </c>
      <c r="N5823" s="181">
        <v>3005.109799699665</v>
      </c>
      <c r="O5823" s="181">
        <v>3027.8605088783879</v>
      </c>
      <c r="P5823" s="181">
        <v>3050.2300681931692</v>
      </c>
      <c r="Q5823" s="181">
        <v>3072.4007556926031</v>
      </c>
      <c r="R5823" s="181">
        <v>3094.1365333525746</v>
      </c>
      <c r="S5823" s="181">
        <v>3115.3184717157369</v>
      </c>
      <c r="T5823" s="181">
        <v>3135.7073880627368</v>
      </c>
      <c r="U5823" s="181">
        <v>3155.1969980402464</v>
      </c>
      <c r="V5823" s="181">
        <v>3173.8453075029915</v>
      </c>
      <c r="W5823" s="181">
        <v>3191.6273915071351</v>
      </c>
      <c r="X5823" s="181">
        <v>3208.4962432460188</v>
      </c>
      <c r="Y5823" s="181">
        <v>3224.2844679674222</v>
      </c>
    </row>
    <row r="5824" spans="1:25" x14ac:dyDescent="0.25">
      <c r="A5824" s="178" t="s">
        <v>4829</v>
      </c>
      <c r="B5824" s="178" t="s">
        <v>622</v>
      </c>
      <c r="C5824" s="178" t="s">
        <v>240</v>
      </c>
      <c r="D5824" s="178" t="s">
        <v>241</v>
      </c>
      <c r="E5824" s="181">
        <v>29626.077757991006</v>
      </c>
      <c r="F5824" s="181">
        <v>29856.419522003485</v>
      </c>
      <c r="G5824" s="181">
        <v>30118.077482017725</v>
      </c>
      <c r="H5824" s="181">
        <v>30378.838571257595</v>
      </c>
      <c r="I5824" s="181">
        <v>30639.339478670456</v>
      </c>
      <c r="J5824" s="182">
        <v>30899.139478091853</v>
      </c>
      <c r="K5824" s="181">
        <v>31158.016365881125</v>
      </c>
      <c r="L5824" s="181">
        <v>31416.012230594304</v>
      </c>
      <c r="M5824" s="181">
        <v>31672.006952952994</v>
      </c>
      <c r="N5824" s="181">
        <v>31924.911925925804</v>
      </c>
      <c r="O5824" s="181">
        <v>32173.061649657386</v>
      </c>
      <c r="P5824" s="181">
        <v>32418.469406847256</v>
      </c>
      <c r="Q5824" s="181">
        <v>32663.078890436085</v>
      </c>
      <c r="R5824" s="181">
        <v>32904.386640787299</v>
      </c>
      <c r="S5824" s="181">
        <v>33141.130966531309</v>
      </c>
      <c r="T5824" s="181">
        <v>33370.767408120206</v>
      </c>
      <c r="U5824" s="181">
        <v>33592.1608709059</v>
      </c>
      <c r="V5824" s="181">
        <v>33805.92234252156</v>
      </c>
      <c r="W5824" s="181">
        <v>34011.778264907189</v>
      </c>
      <c r="X5824" s="181">
        <v>34209.217280666788</v>
      </c>
      <c r="Y5824" s="181">
        <v>34396.440821768876</v>
      </c>
    </row>
    <row r="5825" spans="1:25" x14ac:dyDescent="0.25">
      <c r="A5825" s="178" t="s">
        <v>4829</v>
      </c>
      <c r="B5825" s="178" t="s">
        <v>623</v>
      </c>
      <c r="C5825" s="178" t="s">
        <v>545</v>
      </c>
      <c r="D5825" s="178" t="s">
        <v>4864</v>
      </c>
      <c r="E5825" s="181">
        <v>6922.0957463177629</v>
      </c>
      <c r="F5825" s="181">
        <v>7051.2624221127844</v>
      </c>
      <c r="G5825" s="181">
        <v>7182.1739796590018</v>
      </c>
      <c r="H5825" s="181">
        <v>7308.3966197892678</v>
      </c>
      <c r="I5825" s="181">
        <v>7431.272243882815</v>
      </c>
      <c r="J5825" s="182">
        <v>7551.6228355949652</v>
      </c>
      <c r="K5825" s="181">
        <v>7670.2647847081944</v>
      </c>
      <c r="L5825" s="181">
        <v>7787.8681172721335</v>
      </c>
      <c r="M5825" s="181">
        <v>7904.7406605629685</v>
      </c>
      <c r="N5825" s="181">
        <v>8021.1487362182861</v>
      </c>
      <c r="O5825" s="181">
        <v>8137.0633318504124</v>
      </c>
      <c r="P5825" s="181">
        <v>8253.3887283215518</v>
      </c>
      <c r="Q5825" s="181">
        <v>8370.9594511869345</v>
      </c>
      <c r="R5825" s="181">
        <v>8489.4198999517102</v>
      </c>
      <c r="S5825" s="181">
        <v>8608.7750826481733</v>
      </c>
      <c r="T5825" s="181">
        <v>8729.1115412552736</v>
      </c>
      <c r="U5825" s="181">
        <v>8849.5795717307628</v>
      </c>
      <c r="V5825" s="181">
        <v>8969.2084174522188</v>
      </c>
      <c r="W5825" s="181">
        <v>9087.9149796333586</v>
      </c>
      <c r="X5825" s="181">
        <v>9205.5712568840991</v>
      </c>
      <c r="Y5825" s="181">
        <v>9321.8910516482429</v>
      </c>
    </row>
    <row r="5826" spans="1:25" x14ac:dyDescent="0.25">
      <c r="A5826" s="178" t="s">
        <v>4829</v>
      </c>
      <c r="B5826" s="178" t="s">
        <v>623</v>
      </c>
      <c r="C5826" s="178" t="s">
        <v>240</v>
      </c>
      <c r="D5826" s="178" t="s">
        <v>241</v>
      </c>
      <c r="E5826" s="181">
        <v>1938.4739903008699</v>
      </c>
      <c r="F5826" s="181">
        <v>1968.1540258474574</v>
      </c>
      <c r="G5826" s="181">
        <v>1998.1033838385013</v>
      </c>
      <c r="H5826" s="181">
        <v>2026.5343580990161</v>
      </c>
      <c r="I5826" s="181">
        <v>2053.831753892955</v>
      </c>
      <c r="J5826" s="182">
        <v>2080.2321891954862</v>
      </c>
      <c r="K5826" s="181">
        <v>2105.9677036635198</v>
      </c>
      <c r="L5826" s="181">
        <v>2131.2272856385125</v>
      </c>
      <c r="M5826" s="181">
        <v>2156.0986838513036</v>
      </c>
      <c r="N5826" s="181">
        <v>2180.6572361737644</v>
      </c>
      <c r="O5826" s="181">
        <v>2204.8972845101698</v>
      </c>
      <c r="P5826" s="181">
        <v>2229.0653243983893</v>
      </c>
      <c r="Q5826" s="181">
        <v>2253.3858492097911</v>
      </c>
      <c r="R5826" s="181">
        <v>2277.7610832512082</v>
      </c>
      <c r="S5826" s="181">
        <v>2302.1909583523229</v>
      </c>
      <c r="T5826" s="181">
        <v>2326.6971324031897</v>
      </c>
      <c r="U5826" s="181">
        <v>2351.0522403720615</v>
      </c>
      <c r="V5826" s="181">
        <v>2374.9998444537632</v>
      </c>
      <c r="W5826" s="181">
        <v>2398.5211596535919</v>
      </c>
      <c r="X5826" s="181">
        <v>2421.5858587823795</v>
      </c>
      <c r="Y5826" s="181">
        <v>2444.1225597185917</v>
      </c>
    </row>
    <row r="5827" spans="1:25" x14ac:dyDescent="0.25">
      <c r="A5827" s="178" t="s">
        <v>4829</v>
      </c>
      <c r="B5827" s="178" t="s">
        <v>625</v>
      </c>
      <c r="C5827" s="178" t="s">
        <v>565</v>
      </c>
      <c r="D5827" s="178" t="s">
        <v>566</v>
      </c>
      <c r="E5827" s="181">
        <v>1172.7528746406178</v>
      </c>
      <c r="F5827" s="181">
        <v>1203.2796374065697</v>
      </c>
      <c r="G5827" s="181">
        <v>1229.4243966037177</v>
      </c>
      <c r="H5827" s="181">
        <v>1251.192009961874</v>
      </c>
      <c r="I5827" s="181">
        <v>1269.5715284730659</v>
      </c>
      <c r="J5827" s="182">
        <v>1285.3129425965988</v>
      </c>
      <c r="K5827" s="181">
        <v>1299.0322236667976</v>
      </c>
      <c r="L5827" s="181">
        <v>1311.2197561378675</v>
      </c>
      <c r="M5827" s="181">
        <v>1322.2283035611492</v>
      </c>
      <c r="N5827" s="181">
        <v>1332.3129954219389</v>
      </c>
      <c r="O5827" s="181">
        <v>1341.6440373293037</v>
      </c>
      <c r="P5827" s="181">
        <v>1350.4830679711572</v>
      </c>
      <c r="Q5827" s="181">
        <v>1359.0463621570098</v>
      </c>
      <c r="R5827" s="181">
        <v>1367.341571755311</v>
      </c>
      <c r="S5827" s="181">
        <v>1375.3874527846319</v>
      </c>
      <c r="T5827" s="181">
        <v>1383.2408410610487</v>
      </c>
      <c r="U5827" s="181">
        <v>1390.8928875685169</v>
      </c>
      <c r="V5827" s="181">
        <v>1398.2864434628618</v>
      </c>
      <c r="W5827" s="181">
        <v>1405.443530135462</v>
      </c>
      <c r="X5827" s="181">
        <v>1412.3643341428431</v>
      </c>
      <c r="Y5827" s="181">
        <v>1419.0481935015191</v>
      </c>
    </row>
    <row r="5828" spans="1:25" x14ac:dyDescent="0.25">
      <c r="A5828" s="178" t="s">
        <v>4829</v>
      </c>
      <c r="B5828" s="178" t="s">
        <v>628</v>
      </c>
      <c r="C5828" s="178" t="s">
        <v>218</v>
      </c>
      <c r="D5828" s="178" t="s">
        <v>4865</v>
      </c>
      <c r="E5828" s="181">
        <v>115806.0089542432</v>
      </c>
      <c r="F5828" s="181">
        <v>117566.56323933485</v>
      </c>
      <c r="G5828" s="181">
        <v>119372.75477440924</v>
      </c>
      <c r="H5828" s="181">
        <v>121115.20102709996</v>
      </c>
      <c r="I5828" s="181">
        <v>122806.20325055641</v>
      </c>
      <c r="J5828" s="182">
        <v>124450.87080995286</v>
      </c>
      <c r="K5828" s="181">
        <v>126054.54187656018</v>
      </c>
      <c r="L5828" s="181">
        <v>127622.26104160222</v>
      </c>
      <c r="M5828" s="181">
        <v>129153.69982760174</v>
      </c>
      <c r="N5828" s="181">
        <v>130647.85113725672</v>
      </c>
      <c r="O5828" s="181">
        <v>132101.16337728081</v>
      </c>
      <c r="P5828" s="181">
        <v>133524.96485132241</v>
      </c>
      <c r="Q5828" s="181">
        <v>134929.6478390065</v>
      </c>
      <c r="R5828" s="181">
        <v>136307.60405072026</v>
      </c>
      <c r="S5828" s="181">
        <v>137657.62058642969</v>
      </c>
      <c r="T5828" s="181">
        <v>138979.26324887958</v>
      </c>
      <c r="U5828" s="181">
        <v>140271.20710084983</v>
      </c>
      <c r="V5828" s="181">
        <v>141532.05735313168</v>
      </c>
      <c r="W5828" s="181">
        <v>142761.32783893493</v>
      </c>
      <c r="X5828" s="181">
        <v>143958.12477830538</v>
      </c>
      <c r="Y5828" s="181">
        <v>145119.02403940147</v>
      </c>
    </row>
    <row r="5829" spans="1:25" x14ac:dyDescent="0.25">
      <c r="A5829" s="178" t="s">
        <v>4829</v>
      </c>
      <c r="B5829" s="178" t="s">
        <v>628</v>
      </c>
      <c r="C5829" s="178" t="s">
        <v>246</v>
      </c>
      <c r="D5829" s="178" t="s">
        <v>4866</v>
      </c>
      <c r="E5829" s="181">
        <v>2318.5370286376838</v>
      </c>
      <c r="F5829" s="181">
        <v>2432.3286025817065</v>
      </c>
      <c r="G5829" s="181">
        <v>2552.1084330828903</v>
      </c>
      <c r="H5829" s="181">
        <v>2675.7654584280222</v>
      </c>
      <c r="I5829" s="181">
        <v>2803.6589041041284</v>
      </c>
      <c r="J5829" s="182">
        <v>2936.0151575476079</v>
      </c>
      <c r="K5829" s="181">
        <v>3073.0833125045956</v>
      </c>
      <c r="L5829" s="181">
        <v>3215.124189539963</v>
      </c>
      <c r="M5829" s="181">
        <v>3362.2782599022789</v>
      </c>
      <c r="N5829" s="181">
        <v>3514.6699971769058</v>
      </c>
      <c r="O5829" s="181">
        <v>3672.3528929050931</v>
      </c>
      <c r="P5829" s="181">
        <v>3835.7979279502765</v>
      </c>
      <c r="Q5829" s="181">
        <v>4005.4942917919457</v>
      </c>
      <c r="R5829" s="181">
        <v>4181.4248579708492</v>
      </c>
      <c r="S5829" s="181">
        <v>4363.7509219159219</v>
      </c>
      <c r="T5829" s="181">
        <v>4552.6596315185561</v>
      </c>
      <c r="U5829" s="181">
        <v>4748.311415380208</v>
      </c>
      <c r="V5829" s="181">
        <v>4950.8636074071728</v>
      </c>
      <c r="W5829" s="181">
        <v>5160.5050023497834</v>
      </c>
      <c r="X5829" s="181">
        <v>5377.4117012463103</v>
      </c>
      <c r="Y5829" s="181">
        <v>5601.6624919797623</v>
      </c>
    </row>
    <row r="5830" spans="1:25" x14ac:dyDescent="0.25">
      <c r="A5830" s="178" t="s">
        <v>4829</v>
      </c>
      <c r="B5830" s="178" t="s">
        <v>628</v>
      </c>
      <c r="C5830" s="178" t="s">
        <v>4867</v>
      </c>
      <c r="D5830" s="178" t="s">
        <v>4868</v>
      </c>
      <c r="E5830" s="181">
        <v>6571.5777883250958</v>
      </c>
      <c r="F5830" s="181">
        <v>6666.435383788903</v>
      </c>
      <c r="G5830" s="181">
        <v>6763.7315146671217</v>
      </c>
      <c r="H5830" s="181">
        <v>6857.2674898518126</v>
      </c>
      <c r="I5830" s="181">
        <v>6947.7476161220266</v>
      </c>
      <c r="J5830" s="182">
        <v>7035.4675090745795</v>
      </c>
      <c r="K5830" s="181">
        <v>7120.7348250980385</v>
      </c>
      <c r="L5830" s="181">
        <v>7203.8397272344419</v>
      </c>
      <c r="M5830" s="181">
        <v>7284.7684467906538</v>
      </c>
      <c r="N5830" s="181">
        <v>7363.4690161952267</v>
      </c>
      <c r="O5830" s="181">
        <v>7439.7463301461139</v>
      </c>
      <c r="P5830" s="181">
        <v>7514.2432615366624</v>
      </c>
      <c r="Q5830" s="181">
        <v>7587.5481100988045</v>
      </c>
      <c r="R5830" s="181">
        <v>7659.2359344061924</v>
      </c>
      <c r="S5830" s="181">
        <v>7729.2421733108813</v>
      </c>
      <c r="T5830" s="181">
        <v>7797.5461562360279</v>
      </c>
      <c r="U5830" s="181">
        <v>7864.0773429212177</v>
      </c>
      <c r="V5830" s="181">
        <v>7928.7614991336732</v>
      </c>
      <c r="W5830" s="181">
        <v>7991.575484654958</v>
      </c>
      <c r="X5830" s="181">
        <v>8052.4734351833331</v>
      </c>
      <c r="Y5830" s="181">
        <v>8111.2682002925212</v>
      </c>
    </row>
    <row r="5831" spans="1:25" x14ac:dyDescent="0.25">
      <c r="A5831" s="178" t="s">
        <v>4829</v>
      </c>
      <c r="B5831" s="178" t="s">
        <v>628</v>
      </c>
      <c r="C5831" s="178" t="s">
        <v>4869</v>
      </c>
      <c r="D5831" s="178" t="s">
        <v>1216</v>
      </c>
      <c r="E5831" s="181">
        <v>1798.2999215052002</v>
      </c>
      <c r="F5831" s="181">
        <v>1843.589048883018</v>
      </c>
      <c r="G5831" s="181">
        <v>1890.3176058371055</v>
      </c>
      <c r="H5831" s="181">
        <v>1936.7674766095333</v>
      </c>
      <c r="I5831" s="181">
        <v>1983.1172857341783</v>
      </c>
      <c r="J5831" s="182">
        <v>2029.4357260027125</v>
      </c>
      <c r="K5831" s="181">
        <v>2075.7981766825887</v>
      </c>
      <c r="L5831" s="181">
        <v>2122.2782759240326</v>
      </c>
      <c r="M5831" s="181">
        <v>2168.8624607666525</v>
      </c>
      <c r="N5831" s="181">
        <v>2215.5252158667795</v>
      </c>
      <c r="O5831" s="181">
        <v>2262.1965455269196</v>
      </c>
      <c r="P5831" s="181">
        <v>2309.0611324880333</v>
      </c>
      <c r="Q5831" s="181">
        <v>2356.2947291902246</v>
      </c>
      <c r="R5831" s="181">
        <v>2403.7626078020626</v>
      </c>
      <c r="S5831" s="181">
        <v>2451.438575312779</v>
      </c>
      <c r="T5831" s="181">
        <v>2499.3094343392713</v>
      </c>
      <c r="U5831" s="181">
        <v>2547.3453302450544</v>
      </c>
      <c r="V5831" s="181">
        <v>2595.5139989965464</v>
      </c>
      <c r="W5831" s="181">
        <v>2643.7987978002557</v>
      </c>
      <c r="X5831" s="181">
        <v>2692.1748887664062</v>
      </c>
      <c r="Y5831" s="181">
        <v>2740.568763499055</v>
      </c>
    </row>
    <row r="5832" spans="1:25" x14ac:dyDescent="0.25">
      <c r="A5832" s="178" t="s">
        <v>4829</v>
      </c>
      <c r="B5832" s="178" t="s">
        <v>628</v>
      </c>
      <c r="C5832" s="178" t="s">
        <v>4870</v>
      </c>
      <c r="D5832" s="178" t="s">
        <v>4871</v>
      </c>
      <c r="E5832" s="181">
        <v>9589.5674629696423</v>
      </c>
      <c r="F5832" s="181">
        <v>9695.882010653344</v>
      </c>
      <c r="G5832" s="181">
        <v>9804.9253207601578</v>
      </c>
      <c r="H5832" s="181">
        <v>9907.7103888332513</v>
      </c>
      <c r="I5832" s="181">
        <v>10005.309524983541</v>
      </c>
      <c r="J5832" s="182">
        <v>10098.194669894669</v>
      </c>
      <c r="K5832" s="181">
        <v>10186.84908228974</v>
      </c>
      <c r="L5832" s="181">
        <v>10271.724990768918</v>
      </c>
      <c r="M5832" s="181">
        <v>10352.836979474221</v>
      </c>
      <c r="N5832" s="181">
        <v>10430.145565384024</v>
      </c>
      <c r="O5832" s="181">
        <v>10503.409937909595</v>
      </c>
      <c r="P5832" s="181">
        <v>10573.571851605195</v>
      </c>
      <c r="Q5832" s="181">
        <v>10641.484341825641</v>
      </c>
      <c r="R5832" s="181">
        <v>10706.572999760429</v>
      </c>
      <c r="S5832" s="181">
        <v>10768.773235530873</v>
      </c>
      <c r="T5832" s="181">
        <v>10828.082434236945</v>
      </c>
      <c r="U5832" s="181">
        <v>10884.429170547517</v>
      </c>
      <c r="V5832" s="181">
        <v>10937.738044952821</v>
      </c>
      <c r="W5832" s="181">
        <v>10988.00508878742</v>
      </c>
      <c r="X5832" s="181">
        <v>11035.195433607727</v>
      </c>
      <c r="Y5832" s="181">
        <v>11079.081880147623</v>
      </c>
    </row>
    <row r="5833" spans="1:25" x14ac:dyDescent="0.25">
      <c r="A5833" s="178" t="s">
        <v>4829</v>
      </c>
      <c r="B5833" s="178" t="s">
        <v>628</v>
      </c>
      <c r="C5833" s="178" t="s">
        <v>240</v>
      </c>
      <c r="D5833" s="178" t="s">
        <v>241</v>
      </c>
      <c r="E5833" s="181">
        <v>16811.441635210344</v>
      </c>
      <c r="F5833" s="181">
        <v>17038.214357824152</v>
      </c>
      <c r="G5833" s="181">
        <v>17270.878858911583</v>
      </c>
      <c r="H5833" s="181">
        <v>17493.608228305435</v>
      </c>
      <c r="I5833" s="181">
        <v>17708.22775429512</v>
      </c>
      <c r="J5833" s="182">
        <v>17915.51505383445</v>
      </c>
      <c r="K5833" s="181">
        <v>18116.275303151167</v>
      </c>
      <c r="L5833" s="181">
        <v>18311.266082686838</v>
      </c>
      <c r="M5833" s="181">
        <v>18500.470188917079</v>
      </c>
      <c r="N5833" s="181">
        <v>18683.77336461989</v>
      </c>
      <c r="O5833" s="181">
        <v>18860.698693947048</v>
      </c>
      <c r="P5833" s="181">
        <v>19032.893262486385</v>
      </c>
      <c r="Q5833" s="181">
        <v>19201.860118550099</v>
      </c>
      <c r="R5833" s="181">
        <v>19366.534962546713</v>
      </c>
      <c r="S5833" s="181">
        <v>19526.767487308472</v>
      </c>
      <c r="T5833" s="181">
        <v>19682.518549663648</v>
      </c>
      <c r="U5833" s="181">
        <v>19833.623225363739</v>
      </c>
      <c r="V5833" s="181">
        <v>19979.907698302333</v>
      </c>
      <c r="W5833" s="181">
        <v>20121.327238016413</v>
      </c>
      <c r="X5833" s="181">
        <v>20257.779950469412</v>
      </c>
      <c r="Y5833" s="181">
        <v>20388.808991840371</v>
      </c>
    </row>
    <row r="5834" spans="1:25" x14ac:dyDescent="0.25">
      <c r="A5834" s="178" t="s">
        <v>4829</v>
      </c>
      <c r="B5834" s="178" t="s">
        <v>630</v>
      </c>
      <c r="C5834" s="178" t="s">
        <v>218</v>
      </c>
      <c r="D5834" s="178" t="s">
        <v>4872</v>
      </c>
      <c r="E5834" s="181">
        <v>732887.78022791329</v>
      </c>
      <c r="F5834" s="181">
        <v>744016.73061203468</v>
      </c>
      <c r="G5834" s="181">
        <v>755630.60433692683</v>
      </c>
      <c r="H5834" s="181">
        <v>766930.77971756179</v>
      </c>
      <c r="I5834" s="181">
        <v>777953.64484445448</v>
      </c>
      <c r="J5834" s="182">
        <v>788695.67592042289</v>
      </c>
      <c r="K5834" s="181">
        <v>799164.81245659152</v>
      </c>
      <c r="L5834" s="181">
        <v>809376.45825630473</v>
      </c>
      <c r="M5834" s="181">
        <v>819317.5622612288</v>
      </c>
      <c r="N5834" s="181">
        <v>828973.49943783449</v>
      </c>
      <c r="O5834" s="181">
        <v>838315.89539860538</v>
      </c>
      <c r="P5834" s="181">
        <v>847419.42321187153</v>
      </c>
      <c r="Q5834" s="181">
        <v>856356.9505846817</v>
      </c>
      <c r="R5834" s="181">
        <v>865087.30276210757</v>
      </c>
      <c r="S5834" s="181">
        <v>873610.76387183438</v>
      </c>
      <c r="T5834" s="181">
        <v>881925.14278675627</v>
      </c>
      <c r="U5834" s="181">
        <v>890028.93744249037</v>
      </c>
      <c r="V5834" s="181">
        <v>897926.17678355041</v>
      </c>
      <c r="W5834" s="181">
        <v>905620.22926429112</v>
      </c>
      <c r="X5834" s="181">
        <v>913111.10134347563</v>
      </c>
      <c r="Y5834" s="181">
        <v>920378.35966627987</v>
      </c>
    </row>
    <row r="5835" spans="1:25" x14ac:dyDescent="0.25">
      <c r="A5835" s="178" t="s">
        <v>4829</v>
      </c>
      <c r="B5835" s="178" t="s">
        <v>630</v>
      </c>
      <c r="C5835" s="178" t="s">
        <v>936</v>
      </c>
      <c r="D5835" s="178" t="s">
        <v>4873</v>
      </c>
      <c r="E5835" s="181">
        <v>6200.829118605091</v>
      </c>
      <c r="F5835" s="181">
        <v>6402.30052671672</v>
      </c>
      <c r="G5835" s="181">
        <v>6613.0828838748339</v>
      </c>
      <c r="H5835" s="181">
        <v>6826.3989603676291</v>
      </c>
      <c r="I5835" s="181">
        <v>7042.5556973835155</v>
      </c>
      <c r="J5835" s="182">
        <v>7261.5127159268859</v>
      </c>
      <c r="K5835" s="181">
        <v>7483.3329408876471</v>
      </c>
      <c r="L5835" s="181">
        <v>7708.1534988118456</v>
      </c>
      <c r="M5835" s="181">
        <v>7935.8440069038679</v>
      </c>
      <c r="N5835" s="181">
        <v>8166.2482373399116</v>
      </c>
      <c r="O5835" s="181">
        <v>8399.0603739408398</v>
      </c>
      <c r="P5835" s="181">
        <v>8635.0029057326374</v>
      </c>
      <c r="Q5835" s="181">
        <v>8874.8285743303604</v>
      </c>
      <c r="R5835" s="181">
        <v>9118.1378920599964</v>
      </c>
      <c r="S5835" s="181">
        <v>9364.945757711228</v>
      </c>
      <c r="T5835" s="181">
        <v>9615.2390483325617</v>
      </c>
      <c r="U5835" s="181">
        <v>9869.0093584910937</v>
      </c>
      <c r="V5835" s="181">
        <v>10126.308128618753</v>
      </c>
      <c r="W5835" s="181">
        <v>10387.180837455222</v>
      </c>
      <c r="X5835" s="181">
        <v>10651.634910822184</v>
      </c>
      <c r="Y5835" s="181">
        <v>10919.433815045637</v>
      </c>
    </row>
    <row r="5836" spans="1:25" x14ac:dyDescent="0.25">
      <c r="A5836" s="178" t="s">
        <v>4829</v>
      </c>
      <c r="B5836" s="178" t="s">
        <v>630</v>
      </c>
      <c r="C5836" s="178" t="s">
        <v>4874</v>
      </c>
      <c r="D5836" s="178" t="s">
        <v>4875</v>
      </c>
      <c r="E5836" s="181">
        <v>31638.577530945549</v>
      </c>
      <c r="F5836" s="181">
        <v>32595.813883898642</v>
      </c>
      <c r="G5836" s="181">
        <v>33596.058287579857</v>
      </c>
      <c r="H5836" s="181">
        <v>34604.662164260342</v>
      </c>
      <c r="I5836" s="181">
        <v>35623.109400051959</v>
      </c>
      <c r="J5836" s="182">
        <v>36651.117718903421</v>
      </c>
      <c r="K5836" s="181">
        <v>37688.92724892452</v>
      </c>
      <c r="L5836" s="181">
        <v>38737.148626021066</v>
      </c>
      <c r="M5836" s="181">
        <v>39795.045427846591</v>
      </c>
      <c r="N5836" s="181">
        <v>40861.75795288058</v>
      </c>
      <c r="O5836" s="181">
        <v>41935.686750161687</v>
      </c>
      <c r="P5836" s="181">
        <v>43020.369040266443</v>
      </c>
      <c r="Q5836" s="181">
        <v>44119.461554273599</v>
      </c>
      <c r="R5836" s="181">
        <v>45230.873326374989</v>
      </c>
      <c r="S5836" s="181">
        <v>46354.582179926547</v>
      </c>
      <c r="T5836" s="181">
        <v>47490.427336617868</v>
      </c>
      <c r="U5836" s="181">
        <v>48638.272268392866</v>
      </c>
      <c r="V5836" s="181">
        <v>49798.275546442128</v>
      </c>
      <c r="W5836" s="181">
        <v>50970.564729384765</v>
      </c>
      <c r="X5836" s="181">
        <v>52155.07955752511</v>
      </c>
      <c r="Y5836" s="181">
        <v>53350.56795309118</v>
      </c>
    </row>
    <row r="5837" spans="1:25" x14ac:dyDescent="0.25">
      <c r="A5837" s="178" t="s">
        <v>4829</v>
      </c>
      <c r="B5837" s="178" t="s">
        <v>630</v>
      </c>
      <c r="C5837" s="178" t="s">
        <v>4876</v>
      </c>
      <c r="D5837" s="178" t="s">
        <v>4877</v>
      </c>
      <c r="E5837" s="181">
        <v>3011.2456116465719</v>
      </c>
      <c r="F5837" s="181">
        <v>3076.0946589976579</v>
      </c>
      <c r="G5837" s="181">
        <v>3143.6546342672173</v>
      </c>
      <c r="H5837" s="181">
        <v>3210.6262418319898</v>
      </c>
      <c r="I5837" s="181">
        <v>3277.1445472230612</v>
      </c>
      <c r="J5837" s="182">
        <v>3343.1790138697384</v>
      </c>
      <c r="K5837" s="181">
        <v>3408.7474037513862</v>
      </c>
      <c r="L5837" s="181">
        <v>3473.9001343723348</v>
      </c>
      <c r="M5837" s="181">
        <v>3538.5661596267882</v>
      </c>
      <c r="N5837" s="181">
        <v>3602.66597195638</v>
      </c>
      <c r="O5837" s="181">
        <v>3666.0581195855511</v>
      </c>
      <c r="P5837" s="181">
        <v>3729.0512603899947</v>
      </c>
      <c r="Q5837" s="181">
        <v>3791.9540049103093</v>
      </c>
      <c r="R5837" s="181">
        <v>3854.5746963736183</v>
      </c>
      <c r="S5837" s="181">
        <v>3916.9028437882403</v>
      </c>
      <c r="T5837" s="181">
        <v>3978.9166483358872</v>
      </c>
      <c r="U5837" s="181">
        <v>4040.5970181803632</v>
      </c>
      <c r="V5837" s="181">
        <v>4101.9497797197591</v>
      </c>
      <c r="W5837" s="181">
        <v>4162.9780019960317</v>
      </c>
      <c r="X5837" s="181">
        <v>4223.6694108850652</v>
      </c>
      <c r="Y5837" s="181">
        <v>4283.9164177702951</v>
      </c>
    </row>
    <row r="5838" spans="1:25" x14ac:dyDescent="0.25">
      <c r="A5838" s="178" t="s">
        <v>4829</v>
      </c>
      <c r="B5838" s="178" t="s">
        <v>630</v>
      </c>
      <c r="C5838" s="178" t="s">
        <v>240</v>
      </c>
      <c r="D5838" s="178" t="s">
        <v>241</v>
      </c>
      <c r="E5838" s="181">
        <v>30157.553055510118</v>
      </c>
      <c r="F5838" s="181">
        <v>30915.883596401465</v>
      </c>
      <c r="G5838" s="181">
        <v>31712.891815099229</v>
      </c>
      <c r="H5838" s="181">
        <v>32515.788735888356</v>
      </c>
      <c r="I5838" s="181">
        <v>33326.189924612561</v>
      </c>
      <c r="J5838" s="182">
        <v>34144.03252093777</v>
      </c>
      <c r="K5838" s="181">
        <v>34969.734962029179</v>
      </c>
      <c r="L5838" s="181">
        <v>35804.047157650719</v>
      </c>
      <c r="M5838" s="181">
        <v>36646.463306378479</v>
      </c>
      <c r="N5838" s="181">
        <v>37496.368048733566</v>
      </c>
      <c r="O5838" s="181">
        <v>38352.47372859349</v>
      </c>
      <c r="P5838" s="181">
        <v>39218.187351726476</v>
      </c>
      <c r="Q5838" s="181">
        <v>40096.977213741266</v>
      </c>
      <c r="R5838" s="181">
        <v>40987.059931890079</v>
      </c>
      <c r="S5838" s="181">
        <v>41888.541363376513</v>
      </c>
      <c r="T5838" s="181">
        <v>42801.399777991515</v>
      </c>
      <c r="U5838" s="181">
        <v>43725.633939635336</v>
      </c>
      <c r="V5838" s="181">
        <v>44661.505695068074</v>
      </c>
      <c r="W5838" s="181">
        <v>45609.245139852974</v>
      </c>
      <c r="X5838" s="181">
        <v>46568.911214296459</v>
      </c>
      <c r="Y5838" s="181">
        <v>47539.499024005112</v>
      </c>
    </row>
    <row r="5839" spans="1:25" x14ac:dyDescent="0.25">
      <c r="A5839" s="178" t="s">
        <v>4829</v>
      </c>
      <c r="B5839" s="178" t="s">
        <v>632</v>
      </c>
      <c r="C5839" s="178" t="s">
        <v>565</v>
      </c>
      <c r="D5839" s="178" t="s">
        <v>566</v>
      </c>
      <c r="E5839" s="181">
        <v>1376.8342417906968</v>
      </c>
      <c r="F5839" s="181">
        <v>1394.2602220830397</v>
      </c>
      <c r="G5839" s="181">
        <v>1411.2811886022432</v>
      </c>
      <c r="H5839" s="181">
        <v>1427.1089050676737</v>
      </c>
      <c r="I5839" s="181">
        <v>1442.1585025644854</v>
      </c>
      <c r="J5839" s="182">
        <v>1456.7316961640624</v>
      </c>
      <c r="K5839" s="181">
        <v>1471.0635546103372</v>
      </c>
      <c r="L5839" s="181">
        <v>1485.3445386236899</v>
      </c>
      <c r="M5839" s="181">
        <v>1499.6551794811026</v>
      </c>
      <c r="N5839" s="181">
        <v>1514.0334549357258</v>
      </c>
      <c r="O5839" s="181">
        <v>1528.4273687742275</v>
      </c>
      <c r="P5839" s="181">
        <v>1542.9269510779859</v>
      </c>
      <c r="Q5839" s="181">
        <v>1557.6016311525493</v>
      </c>
      <c r="R5839" s="181">
        <v>1572.2762046369592</v>
      </c>
      <c r="S5839" s="181">
        <v>1586.7705934215999</v>
      </c>
      <c r="T5839" s="181">
        <v>1600.7794987749614</v>
      </c>
      <c r="U5839" s="181">
        <v>1614.3248324448696</v>
      </c>
      <c r="V5839" s="181">
        <v>1627.5990454488879</v>
      </c>
      <c r="W5839" s="181">
        <v>1640.5394481574169</v>
      </c>
      <c r="X5839" s="181">
        <v>1653.0530435241542</v>
      </c>
      <c r="Y5839" s="181">
        <v>1664.9628048036952</v>
      </c>
    </row>
    <row r="5840" spans="1:25" x14ac:dyDescent="0.25">
      <c r="A5840" s="178" t="s">
        <v>4829</v>
      </c>
      <c r="B5840" s="178" t="s">
        <v>634</v>
      </c>
      <c r="C5840" s="178" t="s">
        <v>565</v>
      </c>
      <c r="D5840" s="178" t="s">
        <v>566</v>
      </c>
      <c r="E5840" s="181">
        <v>979.69646880821244</v>
      </c>
      <c r="F5840" s="181">
        <v>991.54451446554731</v>
      </c>
      <c r="G5840" s="181">
        <v>1002.1151813289285</v>
      </c>
      <c r="H5840" s="181">
        <v>1011.0421285927798</v>
      </c>
      <c r="I5840" s="181">
        <v>1018.79233876107</v>
      </c>
      <c r="J5840" s="182">
        <v>1025.7380224851745</v>
      </c>
      <c r="K5840" s="181">
        <v>1032.1790306925845</v>
      </c>
      <c r="L5840" s="181">
        <v>1038.3537268306575</v>
      </c>
      <c r="M5840" s="181">
        <v>1044.4141382940793</v>
      </c>
      <c r="N5840" s="181">
        <v>1050.4727720891242</v>
      </c>
      <c r="O5840" s="181">
        <v>1056.5918856599301</v>
      </c>
      <c r="P5840" s="181">
        <v>1062.9090274134119</v>
      </c>
      <c r="Q5840" s="181">
        <v>1069.5378736001426</v>
      </c>
      <c r="R5840" s="181">
        <v>1076.4301078733058</v>
      </c>
      <c r="S5840" s="181">
        <v>1083.5390927784206</v>
      </c>
      <c r="T5840" s="181">
        <v>1090.7445852355875</v>
      </c>
      <c r="U5840" s="181">
        <v>1097.980132748185</v>
      </c>
      <c r="V5840" s="181">
        <v>1105.2495128223277</v>
      </c>
      <c r="W5840" s="181">
        <v>1112.5099374987594</v>
      </c>
      <c r="X5840" s="181">
        <v>1119.6988034515512</v>
      </c>
      <c r="Y5840" s="181">
        <v>1126.6965434790732</v>
      </c>
    </row>
    <row r="5841" spans="1:25" x14ac:dyDescent="0.25">
      <c r="A5841" s="178" t="s">
        <v>4829</v>
      </c>
      <c r="B5841" s="178" t="s">
        <v>636</v>
      </c>
      <c r="C5841" s="178" t="s">
        <v>218</v>
      </c>
      <c r="D5841" s="178" t="s">
        <v>4878</v>
      </c>
      <c r="E5841" s="181">
        <v>31168.920885711137</v>
      </c>
      <c r="F5841" s="181">
        <v>31187.133607907152</v>
      </c>
      <c r="G5841" s="181">
        <v>31246.232268214724</v>
      </c>
      <c r="H5841" s="181">
        <v>31308.933291588626</v>
      </c>
      <c r="I5841" s="181">
        <v>31372.754135699142</v>
      </c>
      <c r="J5841" s="182">
        <v>31434.829542210744</v>
      </c>
      <c r="K5841" s="181">
        <v>31493.307209646071</v>
      </c>
      <c r="L5841" s="181">
        <v>31546.902987607904</v>
      </c>
      <c r="M5841" s="181">
        <v>31593.540271272162</v>
      </c>
      <c r="N5841" s="181">
        <v>31631.496129540592</v>
      </c>
      <c r="O5841" s="181">
        <v>31658.831288094567</v>
      </c>
      <c r="P5841" s="181">
        <v>31677.302726337064</v>
      </c>
      <c r="Q5841" s="181">
        <v>31688.556133372436</v>
      </c>
      <c r="R5841" s="181">
        <v>31690.182769491577</v>
      </c>
      <c r="S5841" s="181">
        <v>31681.477176298984</v>
      </c>
      <c r="T5841" s="181">
        <v>31662.181568576976</v>
      </c>
      <c r="U5841" s="181">
        <v>31631.445747758829</v>
      </c>
      <c r="V5841" s="181">
        <v>31588.380244968113</v>
      </c>
      <c r="W5841" s="181">
        <v>31532.908012042339</v>
      </c>
      <c r="X5841" s="181">
        <v>31464.956395161673</v>
      </c>
      <c r="Y5841" s="181">
        <v>31384.030775035055</v>
      </c>
    </row>
    <row r="5842" spans="1:25" x14ac:dyDescent="0.25">
      <c r="A5842" s="178" t="s">
        <v>4829</v>
      </c>
      <c r="B5842" s="178" t="s">
        <v>636</v>
      </c>
      <c r="C5842" s="178" t="s">
        <v>560</v>
      </c>
      <c r="D5842" s="178" t="s">
        <v>4879</v>
      </c>
      <c r="E5842" s="181">
        <v>1972.92365507914</v>
      </c>
      <c r="F5842" s="181">
        <v>2011.5044979091228</v>
      </c>
      <c r="G5842" s="181">
        <v>2053.5261509361881</v>
      </c>
      <c r="H5842" s="181">
        <v>2096.6594030975602</v>
      </c>
      <c r="I5842" s="181">
        <v>2140.7664739369925</v>
      </c>
      <c r="J5842" s="182">
        <v>2185.671011660128</v>
      </c>
      <c r="K5842" s="181">
        <v>2231.2538667815234</v>
      </c>
      <c r="L5842" s="181">
        <v>2277.427080983849</v>
      </c>
      <c r="M5842" s="181">
        <v>2324.0372164564342</v>
      </c>
      <c r="N5842" s="181">
        <v>2370.9453954412725</v>
      </c>
      <c r="O5842" s="181">
        <v>2417.9857124060682</v>
      </c>
      <c r="P5842" s="181">
        <v>2465.2676720660847</v>
      </c>
      <c r="Q5842" s="181">
        <v>2512.90095205433</v>
      </c>
      <c r="R5842" s="181">
        <v>2560.6763908346866</v>
      </c>
      <c r="S5842" s="181">
        <v>2608.5094235435877</v>
      </c>
      <c r="T5842" s="181">
        <v>2656.3473036320534</v>
      </c>
      <c r="U5842" s="181">
        <v>2704.083494066846</v>
      </c>
      <c r="V5842" s="181">
        <v>2751.600920069337</v>
      </c>
      <c r="W5842" s="181">
        <v>2798.8469245375582</v>
      </c>
      <c r="X5842" s="181">
        <v>2845.7666843111142</v>
      </c>
      <c r="Y5842" s="181">
        <v>2892.2638627555571</v>
      </c>
    </row>
    <row r="5843" spans="1:25" x14ac:dyDescent="0.25">
      <c r="A5843" s="178" t="s">
        <v>4829</v>
      </c>
      <c r="B5843" s="178" t="s">
        <v>636</v>
      </c>
      <c r="C5843" s="178" t="s">
        <v>676</v>
      </c>
      <c r="D5843" s="178" t="s">
        <v>1686</v>
      </c>
      <c r="E5843" s="181">
        <v>4921.5700509283679</v>
      </c>
      <c r="F5843" s="181">
        <v>4949.2490945673344</v>
      </c>
      <c r="G5843" s="181">
        <v>4983.6031921044269</v>
      </c>
      <c r="H5843" s="181">
        <v>5018.7552502066719</v>
      </c>
      <c r="I5843" s="181">
        <v>5054.315393500422</v>
      </c>
      <c r="J5843" s="182">
        <v>5089.8238165766179</v>
      </c>
      <c r="K5843" s="181">
        <v>5124.9762436822102</v>
      </c>
      <c r="L5843" s="181">
        <v>5159.5552138008188</v>
      </c>
      <c r="M5843" s="181">
        <v>5193.2086935918769</v>
      </c>
      <c r="N5843" s="181">
        <v>5225.6360874249522</v>
      </c>
      <c r="O5843" s="181">
        <v>5256.4949781143914</v>
      </c>
      <c r="P5843" s="181">
        <v>5286.0530513276481</v>
      </c>
      <c r="Q5843" s="181">
        <v>5314.5649730192563</v>
      </c>
      <c r="R5843" s="181">
        <v>5341.6073472972048</v>
      </c>
      <c r="S5843" s="181">
        <v>5367.0369653808712</v>
      </c>
      <c r="T5843" s="181">
        <v>5390.7841886809183</v>
      </c>
      <c r="U5843" s="181">
        <v>5412.6768595094709</v>
      </c>
      <c r="V5843" s="181">
        <v>5432.5328636912373</v>
      </c>
      <c r="W5843" s="181">
        <v>5450.3071318611173</v>
      </c>
      <c r="X5843" s="181">
        <v>5465.9547677343771</v>
      </c>
      <c r="Y5843" s="181">
        <v>5479.356622829916</v>
      </c>
    </row>
    <row r="5844" spans="1:25" x14ac:dyDescent="0.25">
      <c r="A5844" s="178" t="s">
        <v>4829</v>
      </c>
      <c r="B5844" s="178" t="s">
        <v>636</v>
      </c>
      <c r="C5844" s="178" t="s">
        <v>772</v>
      </c>
      <c r="D5844" s="178" t="s">
        <v>4880</v>
      </c>
      <c r="E5844" s="181">
        <v>3776.0674621836106</v>
      </c>
      <c r="F5844" s="181">
        <v>3727.0283408554565</v>
      </c>
      <c r="G5844" s="181">
        <v>3683.4446433805319</v>
      </c>
      <c r="H5844" s="181">
        <v>3640.776491583887</v>
      </c>
      <c r="I5844" s="181">
        <v>3598.7166176815749</v>
      </c>
      <c r="J5844" s="182">
        <v>3556.9304170765458</v>
      </c>
      <c r="K5844" s="181">
        <v>3515.2141322631505</v>
      </c>
      <c r="L5844" s="181">
        <v>3473.4376103218951</v>
      </c>
      <c r="M5844" s="181">
        <v>3431.3919086768506</v>
      </c>
      <c r="N5844" s="181">
        <v>3388.9176746500643</v>
      </c>
      <c r="O5844" s="181">
        <v>3345.8419319185364</v>
      </c>
      <c r="P5844" s="181">
        <v>3302.3872014733142</v>
      </c>
      <c r="Q5844" s="181">
        <v>3258.7534588595872</v>
      </c>
      <c r="R5844" s="181">
        <v>3214.7192740652331</v>
      </c>
      <c r="S5844" s="181">
        <v>3170.246189300874</v>
      </c>
      <c r="T5844" s="181">
        <v>3125.3427883210379</v>
      </c>
      <c r="U5844" s="181">
        <v>3079.9603194188662</v>
      </c>
      <c r="V5844" s="181">
        <v>3034.0497139494018</v>
      </c>
      <c r="W5844" s="181">
        <v>2987.6424093003475</v>
      </c>
      <c r="X5844" s="181">
        <v>2940.7694781014966</v>
      </c>
      <c r="Y5844" s="181">
        <v>2893.4223066936952</v>
      </c>
    </row>
    <row r="5845" spans="1:25" x14ac:dyDescent="0.25">
      <c r="A5845" s="178" t="s">
        <v>4829</v>
      </c>
      <c r="B5845" s="178" t="s">
        <v>636</v>
      </c>
      <c r="C5845" s="178" t="s">
        <v>240</v>
      </c>
      <c r="D5845" s="178" t="s">
        <v>241</v>
      </c>
      <c r="E5845" s="181">
        <v>39279.488322091427</v>
      </c>
      <c r="F5845" s="181">
        <v>39896.623889886971</v>
      </c>
      <c r="G5845" s="181">
        <v>40585.870543808982</v>
      </c>
      <c r="H5845" s="181">
        <v>41300.84141070467</v>
      </c>
      <c r="I5845" s="181">
        <v>42038.832638937827</v>
      </c>
      <c r="J5845" s="182">
        <v>42796.431172960409</v>
      </c>
      <c r="K5845" s="181">
        <v>43571.388517027139</v>
      </c>
      <c r="L5845" s="181">
        <v>44362.092447661562</v>
      </c>
      <c r="M5845" s="181">
        <v>45165.676383889724</v>
      </c>
      <c r="N5845" s="181">
        <v>45979.581684236669</v>
      </c>
      <c r="O5845" s="181">
        <v>46800.744501504756</v>
      </c>
      <c r="P5845" s="181">
        <v>47631.439267793292</v>
      </c>
      <c r="Q5845" s="181">
        <v>48473.92161198843</v>
      </c>
      <c r="R5845" s="181">
        <v>49324.287460918706</v>
      </c>
      <c r="S5845" s="181">
        <v>50181.046820929063</v>
      </c>
      <c r="T5845" s="181">
        <v>51043.321488290909</v>
      </c>
      <c r="U5845" s="181">
        <v>51909.196692355203</v>
      </c>
      <c r="V5845" s="181">
        <v>52776.554157732229</v>
      </c>
      <c r="W5845" s="181">
        <v>53644.507212885044</v>
      </c>
      <c r="X5845" s="181">
        <v>54512.119408134342</v>
      </c>
      <c r="Y5845" s="181">
        <v>55377.650629998287</v>
      </c>
    </row>
    <row r="5846" spans="1:25" x14ac:dyDescent="0.25">
      <c r="A5846" s="178" t="s">
        <v>4829</v>
      </c>
      <c r="B5846" s="178" t="s">
        <v>641</v>
      </c>
      <c r="C5846" s="178" t="s">
        <v>565</v>
      </c>
      <c r="D5846" s="178" t="s">
        <v>566</v>
      </c>
      <c r="E5846" s="181">
        <v>1178.3543622039435</v>
      </c>
      <c r="F5846" s="181">
        <v>1193.6544188247271</v>
      </c>
      <c r="G5846" s="181">
        <v>1206.9694103241468</v>
      </c>
      <c r="H5846" s="181">
        <v>1217.9583153661013</v>
      </c>
      <c r="I5846" s="181">
        <v>1227.2114669641815</v>
      </c>
      <c r="J5846" s="182">
        <v>1235.1915501930318</v>
      </c>
      <c r="K5846" s="181">
        <v>1242.2834875382939</v>
      </c>
      <c r="L5846" s="181">
        <v>1248.7852800964679</v>
      </c>
      <c r="M5846" s="181">
        <v>1254.8941754204375</v>
      </c>
      <c r="N5846" s="181">
        <v>1260.7393739166541</v>
      </c>
      <c r="O5846" s="181">
        <v>1266.3991582928863</v>
      </c>
      <c r="P5846" s="181">
        <v>1272.0404992585979</v>
      </c>
      <c r="Q5846" s="181">
        <v>1277.8019230008751</v>
      </c>
      <c r="R5846" s="181">
        <v>1283.641531927756</v>
      </c>
      <c r="S5846" s="181">
        <v>1289.5413569538921</v>
      </c>
      <c r="T5846" s="181">
        <v>1295.4679595464929</v>
      </c>
      <c r="U5846" s="181">
        <v>1301.3868115539788</v>
      </c>
      <c r="V5846" s="181">
        <v>1307.2665754309439</v>
      </c>
      <c r="W5846" s="181">
        <v>1313.0812155170329</v>
      </c>
      <c r="X5846" s="181">
        <v>1318.7914998652341</v>
      </c>
      <c r="Y5846" s="181">
        <v>1324.329051155087</v>
      </c>
    </row>
    <row r="5847" spans="1:25" x14ac:dyDescent="0.25">
      <c r="A5847" s="178" t="s">
        <v>4829</v>
      </c>
      <c r="B5847" s="178" t="s">
        <v>643</v>
      </c>
      <c r="C5847" s="178" t="s">
        <v>218</v>
      </c>
      <c r="D5847" s="178" t="s">
        <v>4881</v>
      </c>
      <c r="E5847" s="181">
        <v>6997.3531678095151</v>
      </c>
      <c r="F5847" s="181">
        <v>7025.3981328376321</v>
      </c>
      <c r="G5847" s="181">
        <v>7042.9112879431768</v>
      </c>
      <c r="H5847" s="181">
        <v>7045.8050446209463</v>
      </c>
      <c r="I5847" s="181">
        <v>7036.9696290974798</v>
      </c>
      <c r="J5847" s="182">
        <v>7018.3784973665825</v>
      </c>
      <c r="K5847" s="181">
        <v>6991.6296203693282</v>
      </c>
      <c r="L5847" s="181">
        <v>6957.998953257912</v>
      </c>
      <c r="M5847" s="181">
        <v>6918.2303308511509</v>
      </c>
      <c r="N5847" s="181">
        <v>6872.8349107072709</v>
      </c>
      <c r="O5847" s="181">
        <v>6822.037587676451</v>
      </c>
      <c r="P5847" s="181">
        <v>6766.7738433618661</v>
      </c>
      <c r="Q5847" s="181">
        <v>6707.8252336980604</v>
      </c>
      <c r="R5847" s="181">
        <v>6644.9443371448015</v>
      </c>
      <c r="S5847" s="181">
        <v>6578.1166824007514</v>
      </c>
      <c r="T5847" s="181">
        <v>6507.3585370452292</v>
      </c>
      <c r="U5847" s="181">
        <v>6432.7773845301017</v>
      </c>
      <c r="V5847" s="181">
        <v>6354.532006900984</v>
      </c>
      <c r="W5847" s="181">
        <v>6272.8042506281336</v>
      </c>
      <c r="X5847" s="181">
        <v>6187.7275875119176</v>
      </c>
      <c r="Y5847" s="181">
        <v>6099.337406585455</v>
      </c>
    </row>
    <row r="5848" spans="1:25" x14ac:dyDescent="0.25">
      <c r="A5848" s="178" t="s">
        <v>4829</v>
      </c>
      <c r="B5848" s="178" t="s">
        <v>643</v>
      </c>
      <c r="C5848" s="178" t="s">
        <v>240</v>
      </c>
      <c r="D5848" s="178" t="s">
        <v>241</v>
      </c>
      <c r="E5848" s="181">
        <v>5600.1328159270724</v>
      </c>
      <c r="F5848" s="181">
        <v>5845.0568766981323</v>
      </c>
      <c r="G5848" s="181">
        <v>6091.6002381119852</v>
      </c>
      <c r="H5848" s="181">
        <v>6335.4758324450686</v>
      </c>
      <c r="I5848" s="181">
        <v>6578.2708342548758</v>
      </c>
      <c r="J5848" s="182">
        <v>6821.0037360545812</v>
      </c>
      <c r="K5848" s="181">
        <v>7064.5299294576826</v>
      </c>
      <c r="L5848" s="181">
        <v>7309.5467639434974</v>
      </c>
      <c r="M5848" s="181">
        <v>7556.3171029826726</v>
      </c>
      <c r="N5848" s="181">
        <v>7804.9104788915829</v>
      </c>
      <c r="O5848" s="181">
        <v>8055.0959960199407</v>
      </c>
      <c r="P5848" s="181">
        <v>8307.5041938915383</v>
      </c>
      <c r="Q5848" s="181">
        <v>8562.697298059993</v>
      </c>
      <c r="R5848" s="181">
        <v>8819.9830314227565</v>
      </c>
      <c r="S5848" s="181">
        <v>9078.8968819875627</v>
      </c>
      <c r="T5848" s="181">
        <v>9338.9675790065558</v>
      </c>
      <c r="U5848" s="181">
        <v>9599.8123174421307</v>
      </c>
      <c r="V5848" s="181">
        <v>9861.0985921830415</v>
      </c>
      <c r="W5848" s="181">
        <v>10122.513140259272</v>
      </c>
      <c r="X5848" s="181">
        <v>10383.649356412821</v>
      </c>
      <c r="Y5848" s="181">
        <v>10643.90488417171</v>
      </c>
    </row>
    <row r="5849" spans="1:25" x14ac:dyDescent="0.25">
      <c r="A5849" s="178" t="s">
        <v>4829</v>
      </c>
      <c r="B5849" s="178" t="s">
        <v>652</v>
      </c>
      <c r="C5849" s="178" t="s">
        <v>218</v>
      </c>
      <c r="D5849" s="178" t="s">
        <v>4882</v>
      </c>
      <c r="E5849" s="181">
        <v>27244.691587935358</v>
      </c>
      <c r="F5849" s="181">
        <v>27740.211695247457</v>
      </c>
      <c r="G5849" s="181">
        <v>28209.544427655226</v>
      </c>
      <c r="H5849" s="181">
        <v>28635.225529383377</v>
      </c>
      <c r="I5849" s="181">
        <v>29026.806141719335</v>
      </c>
      <c r="J5849" s="182">
        <v>29390.591040356525</v>
      </c>
      <c r="K5849" s="181">
        <v>29731.723950873657</v>
      </c>
      <c r="L5849" s="181">
        <v>30054.314246279915</v>
      </c>
      <c r="M5849" s="181">
        <v>30360.468062122243</v>
      </c>
      <c r="N5849" s="181">
        <v>30651.694558511826</v>
      </c>
      <c r="O5849" s="181">
        <v>30928.494101953158</v>
      </c>
      <c r="P5849" s="181">
        <v>31194.526569739657</v>
      </c>
      <c r="Q5849" s="181">
        <v>31452.951145669151</v>
      </c>
      <c r="R5849" s="181">
        <v>31702.415277109885</v>
      </c>
      <c r="S5849" s="181">
        <v>31942.904968065468</v>
      </c>
      <c r="T5849" s="181">
        <v>32174.144031365733</v>
      </c>
      <c r="U5849" s="181">
        <v>32394.898698766592</v>
      </c>
      <c r="V5849" s="181">
        <v>32604.146658346894</v>
      </c>
      <c r="W5849" s="181">
        <v>32801.698431455232</v>
      </c>
      <c r="X5849" s="181">
        <v>32987.212930425048</v>
      </c>
      <c r="Y5849" s="181">
        <v>33159.568853960329</v>
      </c>
    </row>
    <row r="5850" spans="1:25" x14ac:dyDescent="0.25">
      <c r="A5850" s="178" t="s">
        <v>4829</v>
      </c>
      <c r="B5850" s="178" t="s">
        <v>652</v>
      </c>
      <c r="C5850" s="178" t="s">
        <v>2079</v>
      </c>
      <c r="D5850" s="178" t="s">
        <v>231</v>
      </c>
      <c r="E5850" s="181">
        <v>1167.4102014751477</v>
      </c>
      <c r="F5850" s="181">
        <v>1223.9522828923823</v>
      </c>
      <c r="G5850" s="181">
        <v>1281.6336922618045</v>
      </c>
      <c r="H5850" s="181">
        <v>1339.6198646269149</v>
      </c>
      <c r="I5850" s="181">
        <v>1398.2774408681305</v>
      </c>
      <c r="J5850" s="182">
        <v>1457.8590793934118</v>
      </c>
      <c r="K5850" s="181">
        <v>1518.5896851763932</v>
      </c>
      <c r="L5850" s="181">
        <v>1580.6667014101899</v>
      </c>
      <c r="M5850" s="181">
        <v>1644.2016199192242</v>
      </c>
      <c r="N5850" s="181">
        <v>1709.2839940177264</v>
      </c>
      <c r="O5850" s="181">
        <v>1775.953699259665</v>
      </c>
      <c r="P5850" s="181">
        <v>1844.4393996402252</v>
      </c>
      <c r="Q5850" s="181">
        <v>1914.9635852477741</v>
      </c>
      <c r="R5850" s="181">
        <v>1987.4883778182123</v>
      </c>
      <c r="S5850" s="181">
        <v>2062.0528130036287</v>
      </c>
      <c r="T5850" s="181">
        <v>2138.6785024810119</v>
      </c>
      <c r="U5850" s="181">
        <v>2217.3193969919421</v>
      </c>
      <c r="V5850" s="181">
        <v>2297.9342361713389</v>
      </c>
      <c r="W5850" s="181">
        <v>2380.5330576528713</v>
      </c>
      <c r="X5850" s="181">
        <v>2465.1118912974202</v>
      </c>
      <c r="Y5850" s="181">
        <v>2551.6024801605076</v>
      </c>
    </row>
    <row r="5851" spans="1:25" x14ac:dyDescent="0.25">
      <c r="A5851" s="178" t="s">
        <v>4829</v>
      </c>
      <c r="B5851" s="178" t="s">
        <v>652</v>
      </c>
      <c r="C5851" s="178" t="s">
        <v>240</v>
      </c>
      <c r="D5851" s="178" t="s">
        <v>241</v>
      </c>
      <c r="E5851" s="181">
        <v>2009.1743993809123</v>
      </c>
      <c r="F5851" s="181">
        <v>2106.4862973989948</v>
      </c>
      <c r="G5851" s="181">
        <v>2205.7590387874202</v>
      </c>
      <c r="H5851" s="181">
        <v>2305.5562933315823</v>
      </c>
      <c r="I5851" s="181">
        <v>2406.5090692835674</v>
      </c>
      <c r="J5851" s="182">
        <v>2509.0522050612867</v>
      </c>
      <c r="K5851" s="181">
        <v>2613.5727739614686</v>
      </c>
      <c r="L5851" s="181">
        <v>2720.4105861112116</v>
      </c>
      <c r="M5851" s="181">
        <v>2829.7575248083363</v>
      </c>
      <c r="N5851" s="181">
        <v>2941.767716019966</v>
      </c>
      <c r="O5851" s="181">
        <v>3056.5097876731943</v>
      </c>
      <c r="P5851" s="181">
        <v>3174.3772825386814</v>
      </c>
      <c r="Q5851" s="181">
        <v>3295.7531177685114</v>
      </c>
      <c r="R5851" s="181">
        <v>3420.5721028765774</v>
      </c>
      <c r="S5851" s="181">
        <v>3548.9014202746321</v>
      </c>
      <c r="T5851" s="181">
        <v>3680.778264796229</v>
      </c>
      <c r="U5851" s="181">
        <v>3816.123383243983</v>
      </c>
      <c r="V5851" s="181">
        <v>3954.8657643579918</v>
      </c>
      <c r="W5851" s="181">
        <v>4097.0226834340974</v>
      </c>
      <c r="X5851" s="181">
        <v>4242.587307653921</v>
      </c>
      <c r="Y5851" s="181">
        <v>4391.4421632235453</v>
      </c>
    </row>
    <row r="5852" spans="1:25" x14ac:dyDescent="0.25">
      <c r="A5852" s="178" t="s">
        <v>4829</v>
      </c>
      <c r="B5852" s="178" t="s">
        <v>654</v>
      </c>
      <c r="C5852" s="178" t="s">
        <v>565</v>
      </c>
      <c r="D5852" s="178" t="s">
        <v>566</v>
      </c>
      <c r="E5852" s="181">
        <v>1380.8744893631135</v>
      </c>
      <c r="F5852" s="181">
        <v>1375.6621717734756</v>
      </c>
      <c r="G5852" s="181">
        <v>1373.6816368502568</v>
      </c>
      <c r="H5852" s="181">
        <v>1373.3148737972845</v>
      </c>
      <c r="I5852" s="181">
        <v>1374.2797354419083</v>
      </c>
      <c r="J5852" s="182">
        <v>1376.3526802921067</v>
      </c>
      <c r="K5852" s="181">
        <v>1379.3488637773555</v>
      </c>
      <c r="L5852" s="181">
        <v>1383.123750948226</v>
      </c>
      <c r="M5852" s="181">
        <v>1387.5289180726022</v>
      </c>
      <c r="N5852" s="181">
        <v>1392.4326235116946</v>
      </c>
      <c r="O5852" s="181">
        <v>1397.704578554079</v>
      </c>
      <c r="P5852" s="181">
        <v>1403.3548905274192</v>
      </c>
      <c r="Q5852" s="181">
        <v>1409.4063409439632</v>
      </c>
      <c r="R5852" s="181">
        <v>1415.7312394627381</v>
      </c>
      <c r="S5852" s="181">
        <v>1422.255651864338</v>
      </c>
      <c r="T5852" s="181">
        <v>1428.789580769891</v>
      </c>
      <c r="U5852" s="181">
        <v>1435.1726619017011</v>
      </c>
      <c r="V5852" s="181">
        <v>1441.3858302775848</v>
      </c>
      <c r="W5852" s="181">
        <v>1447.4046953308048</v>
      </c>
      <c r="X5852" s="181">
        <v>1453.2023798216787</v>
      </c>
      <c r="Y5852" s="181">
        <v>1458.6713922197182</v>
      </c>
    </row>
    <row r="5853" spans="1:25" x14ac:dyDescent="0.25">
      <c r="A5853" s="178" t="s">
        <v>4829</v>
      </c>
      <c r="B5853" s="178" t="s">
        <v>656</v>
      </c>
      <c r="C5853" s="178" t="s">
        <v>218</v>
      </c>
      <c r="D5853" s="178" t="s">
        <v>4648</v>
      </c>
      <c r="E5853" s="181">
        <v>4421.9734168863506</v>
      </c>
      <c r="F5853" s="181">
        <v>4473.6278345023929</v>
      </c>
      <c r="G5853" s="181">
        <v>4528.9319701339609</v>
      </c>
      <c r="H5853" s="181">
        <v>4583.3285104642036</v>
      </c>
      <c r="I5853" s="181">
        <v>4637.0100344184902</v>
      </c>
      <c r="J5853" s="182">
        <v>4690.0048438523318</v>
      </c>
      <c r="K5853" s="181">
        <v>4742.3860910780722</v>
      </c>
      <c r="L5853" s="181">
        <v>4794.2445118910045</v>
      </c>
      <c r="M5853" s="181">
        <v>4845.4827078912595</v>
      </c>
      <c r="N5853" s="181">
        <v>4895.978591782623</v>
      </c>
      <c r="O5853" s="181">
        <v>4945.4994266788417</v>
      </c>
      <c r="P5853" s="181">
        <v>4994.3546005566723</v>
      </c>
      <c r="Q5853" s="181">
        <v>5042.8040618586247</v>
      </c>
      <c r="R5853" s="181">
        <v>5090.4156936916424</v>
      </c>
      <c r="S5853" s="181">
        <v>5136.989757047194</v>
      </c>
      <c r="T5853" s="181">
        <v>5182.3469569701883</v>
      </c>
      <c r="U5853" s="181">
        <v>5226.5448626282732</v>
      </c>
      <c r="V5853" s="181">
        <v>5269.7087413391282</v>
      </c>
      <c r="W5853" s="181">
        <v>5311.776112955833</v>
      </c>
      <c r="X5853" s="181">
        <v>5352.6697652811645</v>
      </c>
      <c r="Y5853" s="181">
        <v>5392.2259619217712</v>
      </c>
    </row>
    <row r="5854" spans="1:25" x14ac:dyDescent="0.25">
      <c r="A5854" s="178" t="s">
        <v>4829</v>
      </c>
      <c r="B5854" s="178" t="s">
        <v>656</v>
      </c>
      <c r="C5854" s="178" t="s">
        <v>240</v>
      </c>
      <c r="D5854" s="178" t="s">
        <v>241</v>
      </c>
      <c r="E5854" s="181">
        <v>361.85358057738517</v>
      </c>
      <c r="F5854" s="181">
        <v>365.86811426605101</v>
      </c>
      <c r="G5854" s="181">
        <v>370.17618081590001</v>
      </c>
      <c r="H5854" s="181">
        <v>374.4049853628477</v>
      </c>
      <c r="I5854" s="181">
        <v>378.57038378735638</v>
      </c>
      <c r="J5854" s="182">
        <v>382.67479135830507</v>
      </c>
      <c r="K5854" s="181">
        <v>386.72427525527849</v>
      </c>
      <c r="L5854" s="181">
        <v>390.72632173477729</v>
      </c>
      <c r="M5854" s="181">
        <v>394.67307592724706</v>
      </c>
      <c r="N5854" s="181">
        <v>398.55469149702753</v>
      </c>
      <c r="O5854" s="181">
        <v>402.35234291825157</v>
      </c>
      <c r="P5854" s="181">
        <v>406.09132869260441</v>
      </c>
      <c r="Q5854" s="181">
        <v>409.79287117893614</v>
      </c>
      <c r="R5854" s="181">
        <v>413.42193699499364</v>
      </c>
      <c r="S5854" s="181">
        <v>416.96243592735516</v>
      </c>
      <c r="T5854" s="181">
        <v>420.39997369926124</v>
      </c>
      <c r="U5854" s="181">
        <v>423.73939324928665</v>
      </c>
      <c r="V5854" s="181">
        <v>426.99101189009048</v>
      </c>
      <c r="W5854" s="181">
        <v>430.14991931604931</v>
      </c>
      <c r="X5854" s="181">
        <v>433.21002447577058</v>
      </c>
      <c r="Y5854" s="181">
        <v>436.15825199898308</v>
      </c>
    </row>
    <row r="5855" spans="1:25" x14ac:dyDescent="0.25">
      <c r="A5855" s="178" t="s">
        <v>4829</v>
      </c>
      <c r="B5855" s="178" t="s">
        <v>777</v>
      </c>
      <c r="C5855" s="178" t="s">
        <v>218</v>
      </c>
      <c r="D5855" s="178" t="s">
        <v>4883</v>
      </c>
      <c r="E5855" s="181">
        <v>6218.4424313739328</v>
      </c>
      <c r="F5855" s="181">
        <v>6259.1789067579912</v>
      </c>
      <c r="G5855" s="181">
        <v>6319.2275843096222</v>
      </c>
      <c r="H5855" s="181">
        <v>6388.628136162929</v>
      </c>
      <c r="I5855" s="181">
        <v>6465.2526142591696</v>
      </c>
      <c r="J5855" s="182">
        <v>6547.2947257870392</v>
      </c>
      <c r="K5855" s="181">
        <v>6633.5432225341037</v>
      </c>
      <c r="L5855" s="181">
        <v>6723.1259366212416</v>
      </c>
      <c r="M5855" s="181">
        <v>6815.1871764958141</v>
      </c>
      <c r="N5855" s="181">
        <v>6909.1035304804345</v>
      </c>
      <c r="O5855" s="181">
        <v>7004.2732308839686</v>
      </c>
      <c r="P5855" s="181">
        <v>7101.0261134574303</v>
      </c>
      <c r="Q5855" s="181">
        <v>7199.7605241513711</v>
      </c>
      <c r="R5855" s="181">
        <v>7300.0166279867117</v>
      </c>
      <c r="S5855" s="181">
        <v>7401.8217686978469</v>
      </c>
      <c r="T5855" s="181">
        <v>7505.5293960644231</v>
      </c>
      <c r="U5855" s="181">
        <v>7610.0145480526053</v>
      </c>
      <c r="V5855" s="181">
        <v>7713.8363271253957</v>
      </c>
      <c r="W5855" s="181">
        <v>7816.9304169629331</v>
      </c>
      <c r="X5855" s="181">
        <v>7919.2707464220712</v>
      </c>
      <c r="Y5855" s="181">
        <v>8020.7951102012976</v>
      </c>
    </row>
    <row r="5856" spans="1:25" x14ac:dyDescent="0.25">
      <c r="A5856" s="178" t="s">
        <v>4829</v>
      </c>
      <c r="B5856" s="178" t="s">
        <v>777</v>
      </c>
      <c r="C5856" s="178" t="s">
        <v>240</v>
      </c>
      <c r="D5856" s="178" t="s">
        <v>241</v>
      </c>
      <c r="E5856" s="181">
        <v>345.58296493618326</v>
      </c>
      <c r="F5856" s="181">
        <v>338.90513210580525</v>
      </c>
      <c r="G5856" s="181">
        <v>333.36104502616945</v>
      </c>
      <c r="H5856" s="181">
        <v>328.35870496968232</v>
      </c>
      <c r="I5856" s="181">
        <v>323.75500793506853</v>
      </c>
      <c r="J5856" s="182">
        <v>319.4353384122382</v>
      </c>
      <c r="K5856" s="181">
        <v>315.32376516191931</v>
      </c>
      <c r="L5856" s="181">
        <v>311.36691155537869</v>
      </c>
      <c r="M5856" s="181">
        <v>307.51695987299917</v>
      </c>
      <c r="N5856" s="181">
        <v>303.74074721985306</v>
      </c>
      <c r="O5856" s="181">
        <v>300.00915501430609</v>
      </c>
      <c r="P5856" s="181">
        <v>296.33476900829362</v>
      </c>
      <c r="Q5856" s="181">
        <v>292.731611754082</v>
      </c>
      <c r="R5856" s="181">
        <v>289.17816263427875</v>
      </c>
      <c r="S5856" s="181">
        <v>285.67375280392736</v>
      </c>
      <c r="T5856" s="181">
        <v>282.22996307911092</v>
      </c>
      <c r="U5856" s="181">
        <v>278.80293911423615</v>
      </c>
      <c r="V5856" s="181">
        <v>275.34193014391883</v>
      </c>
      <c r="W5856" s="181">
        <v>271.84931991002009</v>
      </c>
      <c r="X5856" s="181">
        <v>268.32878726841284</v>
      </c>
      <c r="Y5856" s="181">
        <v>264.78267865156818</v>
      </c>
    </row>
    <row r="5857" spans="1:25" x14ac:dyDescent="0.25">
      <c r="A5857" s="178" t="s">
        <v>4829</v>
      </c>
      <c r="B5857" s="178" t="s">
        <v>779</v>
      </c>
      <c r="C5857" s="178" t="s">
        <v>565</v>
      </c>
      <c r="D5857" s="178" t="s">
        <v>566</v>
      </c>
      <c r="E5857" s="181">
        <v>2090.5501138998993</v>
      </c>
      <c r="F5857" s="181">
        <v>2136.8466642554713</v>
      </c>
      <c r="G5857" s="181">
        <v>2177.7021221433829</v>
      </c>
      <c r="H5857" s="181">
        <v>2212.7577706311026</v>
      </c>
      <c r="I5857" s="181">
        <v>2243.4360886003615</v>
      </c>
      <c r="J5857" s="182">
        <v>2270.8406875973369</v>
      </c>
      <c r="K5857" s="181">
        <v>2295.8605078888449</v>
      </c>
      <c r="L5857" s="181">
        <v>2319.1834093266789</v>
      </c>
      <c r="M5857" s="181">
        <v>2341.2651262415284</v>
      </c>
      <c r="N5857" s="181">
        <v>2362.4695767546323</v>
      </c>
      <c r="O5857" s="181">
        <v>2383.0474484164679</v>
      </c>
      <c r="P5857" s="181">
        <v>2403.4016457322618</v>
      </c>
      <c r="Q5857" s="181">
        <v>2423.8470215818766</v>
      </c>
      <c r="R5857" s="181">
        <v>2444.3225251727822</v>
      </c>
      <c r="S5857" s="181">
        <v>2464.8353017748918</v>
      </c>
      <c r="T5857" s="181">
        <v>2485.2971646572878</v>
      </c>
      <c r="U5857" s="181">
        <v>2505.5665247593151</v>
      </c>
      <c r="V5857" s="181">
        <v>2525.5804185572324</v>
      </c>
      <c r="W5857" s="181">
        <v>2545.3094143930771</v>
      </c>
      <c r="X5857" s="181">
        <v>2564.6963039819043</v>
      </c>
      <c r="Y5857" s="181">
        <v>2583.5890257022274</v>
      </c>
    </row>
    <row r="5858" spans="1:25" x14ac:dyDescent="0.25">
      <c r="A5858" s="178" t="s">
        <v>4829</v>
      </c>
      <c r="B5858" s="178" t="s">
        <v>783</v>
      </c>
      <c r="C5858" s="178" t="s">
        <v>218</v>
      </c>
      <c r="D5858" s="178" t="s">
        <v>4884</v>
      </c>
      <c r="E5858" s="181">
        <v>11776.725353024594</v>
      </c>
      <c r="F5858" s="181">
        <v>11916.38192384122</v>
      </c>
      <c r="G5858" s="181">
        <v>12086.734475775074</v>
      </c>
      <c r="H5858" s="181">
        <v>12269.361155744589</v>
      </c>
      <c r="I5858" s="181">
        <v>12460.867755674008</v>
      </c>
      <c r="J5858" s="182">
        <v>12658.210100329585</v>
      </c>
      <c r="K5858" s="181">
        <v>12859.276578380894</v>
      </c>
      <c r="L5858" s="181">
        <v>13062.579251699613</v>
      </c>
      <c r="M5858" s="181">
        <v>13266.567631092226</v>
      </c>
      <c r="N5858" s="181">
        <v>13470.002891753144</v>
      </c>
      <c r="O5858" s="181">
        <v>13671.712352745648</v>
      </c>
      <c r="P5858" s="181">
        <v>13872.352767226521</v>
      </c>
      <c r="Q5858" s="181">
        <v>14072.664450914912</v>
      </c>
      <c r="R5858" s="181">
        <v>14271.566947545163</v>
      </c>
      <c r="S5858" s="181">
        <v>14468.785282943216</v>
      </c>
      <c r="T5858" s="181">
        <v>14664.480115289185</v>
      </c>
      <c r="U5858" s="181">
        <v>14858.123941395899</v>
      </c>
      <c r="V5858" s="181">
        <v>15048.933876604178</v>
      </c>
      <c r="W5858" s="181">
        <v>15236.854032818435</v>
      </c>
      <c r="X5858" s="181">
        <v>15421.805917299032</v>
      </c>
      <c r="Y5858" s="181">
        <v>15603.57974375708</v>
      </c>
    </row>
    <row r="5859" spans="1:25" x14ac:dyDescent="0.25">
      <c r="A5859" s="178" t="s">
        <v>4829</v>
      </c>
      <c r="B5859" s="178" t="s">
        <v>783</v>
      </c>
      <c r="C5859" s="178" t="s">
        <v>240</v>
      </c>
      <c r="D5859" s="178" t="s">
        <v>241</v>
      </c>
      <c r="E5859" s="181">
        <v>1293.6049608771032</v>
      </c>
      <c r="F5859" s="181">
        <v>1256.8012582000983</v>
      </c>
      <c r="G5859" s="181">
        <v>1223.9854116274573</v>
      </c>
      <c r="H5859" s="181">
        <v>1192.9830623561181</v>
      </c>
      <c r="I5859" s="181">
        <v>1163.3373765216784</v>
      </c>
      <c r="J5859" s="182">
        <v>1134.6835578397529</v>
      </c>
      <c r="K5859" s="181">
        <v>1106.7870436178559</v>
      </c>
      <c r="L5859" s="181">
        <v>1079.4972365777567</v>
      </c>
      <c r="M5859" s="181">
        <v>1052.6796785650668</v>
      </c>
      <c r="N5859" s="181">
        <v>1026.2435016405359</v>
      </c>
      <c r="O5859" s="181">
        <v>1000.1167729215488</v>
      </c>
      <c r="P5859" s="181">
        <v>974.36794930337965</v>
      </c>
      <c r="Q5859" s="181">
        <v>949.06130223806815</v>
      </c>
      <c r="R5859" s="181">
        <v>924.13338440910843</v>
      </c>
      <c r="S5859" s="181">
        <v>899.58072085191759</v>
      </c>
      <c r="T5859" s="181">
        <v>875.42673572119645</v>
      </c>
      <c r="U5859" s="181">
        <v>851.65201637635005</v>
      </c>
      <c r="V5859" s="181">
        <v>828.22627377322328</v>
      </c>
      <c r="W5859" s="181">
        <v>805.1626932637904</v>
      </c>
      <c r="X5859" s="181">
        <v>782.4716967351842</v>
      </c>
      <c r="Y5859" s="181">
        <v>760.15597975560286</v>
      </c>
    </row>
    <row r="5860" spans="1:25" x14ac:dyDescent="0.25">
      <c r="A5860" s="178" t="s">
        <v>4829</v>
      </c>
      <c r="B5860" s="178" t="s">
        <v>790</v>
      </c>
      <c r="C5860" s="178" t="s">
        <v>218</v>
      </c>
      <c r="D5860" s="178" t="s">
        <v>4885</v>
      </c>
      <c r="E5860" s="181">
        <v>116495.34105330956</v>
      </c>
      <c r="F5860" s="181">
        <v>118141.99211623437</v>
      </c>
      <c r="G5860" s="181">
        <v>119911.8755956059</v>
      </c>
      <c r="H5860" s="181">
        <v>121679.3701367382</v>
      </c>
      <c r="I5860" s="181">
        <v>123445.05293003986</v>
      </c>
      <c r="J5860" s="182">
        <v>125205.62955608008</v>
      </c>
      <c r="K5860" s="181">
        <v>126959.83417526976</v>
      </c>
      <c r="L5860" s="181">
        <v>128707.92531135945</v>
      </c>
      <c r="M5860" s="181">
        <v>130445.92767754926</v>
      </c>
      <c r="N5860" s="181">
        <v>132169.93353117752</v>
      </c>
      <c r="O5860" s="181">
        <v>133873.72626755844</v>
      </c>
      <c r="P5860" s="181">
        <v>135566.69833985539</v>
      </c>
      <c r="Q5860" s="181">
        <v>137257.91423773402</v>
      </c>
      <c r="R5860" s="181">
        <v>138938.08058122874</v>
      </c>
      <c r="S5860" s="181">
        <v>140603.66172101218</v>
      </c>
      <c r="T5860" s="181">
        <v>142249.9499756039</v>
      </c>
      <c r="U5860" s="181">
        <v>143875.1950097988</v>
      </c>
      <c r="V5860" s="181">
        <v>145480.08299376542</v>
      </c>
      <c r="W5860" s="181">
        <v>147063.34147927584</v>
      </c>
      <c r="X5860" s="181">
        <v>148622.93649511237</v>
      </c>
      <c r="Y5860" s="181">
        <v>150153.24573912827</v>
      </c>
    </row>
    <row r="5861" spans="1:25" x14ac:dyDescent="0.25">
      <c r="A5861" s="178" t="s">
        <v>4829</v>
      </c>
      <c r="B5861" s="178" t="s">
        <v>790</v>
      </c>
      <c r="C5861" s="178" t="s">
        <v>4886</v>
      </c>
      <c r="D5861" s="178" t="s">
        <v>4887</v>
      </c>
      <c r="E5861" s="181">
        <v>2627.9914598624246</v>
      </c>
      <c r="F5861" s="181">
        <v>2599.3237051207138</v>
      </c>
      <c r="G5861" s="181">
        <v>2573.1135937075423</v>
      </c>
      <c r="H5861" s="181">
        <v>2546.5628634814693</v>
      </c>
      <c r="I5861" s="181">
        <v>2519.7173366722368</v>
      </c>
      <c r="J5861" s="182">
        <v>2492.5430933081593</v>
      </c>
      <c r="K5861" s="181">
        <v>2465.0506719156133</v>
      </c>
      <c r="L5861" s="181">
        <v>2437.2803089986664</v>
      </c>
      <c r="M5861" s="181">
        <v>2409.191936825956</v>
      </c>
      <c r="N5861" s="181">
        <v>2380.7524082195741</v>
      </c>
      <c r="O5861" s="181">
        <v>2351.8932077864247</v>
      </c>
      <c r="P5861" s="181">
        <v>2322.8221065264738</v>
      </c>
      <c r="Q5861" s="181">
        <v>2293.7232243569028</v>
      </c>
      <c r="R5861" s="181">
        <v>2264.4649191300796</v>
      </c>
      <c r="S5861" s="181">
        <v>2235.0210544870502</v>
      </c>
      <c r="T5861" s="181">
        <v>2205.3513776562936</v>
      </c>
      <c r="U5861" s="181">
        <v>2175.4659169031388</v>
      </c>
      <c r="V5861" s="181">
        <v>2145.4113990612896</v>
      </c>
      <c r="W5861" s="181">
        <v>2115.2035102669734</v>
      </c>
      <c r="X5861" s="181">
        <v>2084.847303387116</v>
      </c>
      <c r="Y5861" s="181">
        <v>2054.2998014903069</v>
      </c>
    </row>
    <row r="5862" spans="1:25" x14ac:dyDescent="0.25">
      <c r="A5862" s="178" t="s">
        <v>4829</v>
      </c>
      <c r="B5862" s="178" t="s">
        <v>790</v>
      </c>
      <c r="C5862" s="178" t="s">
        <v>240</v>
      </c>
      <c r="D5862" s="178" t="s">
        <v>241</v>
      </c>
      <c r="E5862" s="181">
        <v>42290.399952809457</v>
      </c>
      <c r="F5862" s="181">
        <v>42649.348622877027</v>
      </c>
      <c r="G5862" s="181">
        <v>43049.510041996953</v>
      </c>
      <c r="H5862" s="181">
        <v>43445.39334199296</v>
      </c>
      <c r="I5862" s="181">
        <v>43837.313441922692</v>
      </c>
      <c r="J5862" s="182">
        <v>44224.210922717662</v>
      </c>
      <c r="K5862" s="181">
        <v>44605.761529778298</v>
      </c>
      <c r="L5862" s="181">
        <v>44982.180379117417</v>
      </c>
      <c r="M5862" s="181">
        <v>45352.20588376154</v>
      </c>
      <c r="N5862" s="181">
        <v>45714.625613331387</v>
      </c>
      <c r="O5862" s="181">
        <v>46067.456985284567</v>
      </c>
      <c r="P5862" s="181">
        <v>46414.101015288827</v>
      </c>
      <c r="Q5862" s="181">
        <v>46757.777971804615</v>
      </c>
      <c r="R5862" s="181">
        <v>47095.421114629833</v>
      </c>
      <c r="S5862" s="181">
        <v>47425.966079828315</v>
      </c>
      <c r="T5862" s="181">
        <v>47747.975387131395</v>
      </c>
      <c r="U5862" s="181">
        <v>48061.02655263312</v>
      </c>
      <c r="V5862" s="181">
        <v>48365.514373613478</v>
      </c>
      <c r="W5862" s="181">
        <v>48661.177238527045</v>
      </c>
      <c r="X5862" s="181">
        <v>48947.506790292951</v>
      </c>
      <c r="Y5862" s="181">
        <v>49222.82686998009</v>
      </c>
    </row>
    <row r="5863" spans="1:25" x14ac:dyDescent="0.25">
      <c r="A5863" s="178" t="s">
        <v>4829</v>
      </c>
      <c r="B5863" s="178" t="s">
        <v>792</v>
      </c>
      <c r="C5863" s="178" t="s">
        <v>218</v>
      </c>
      <c r="D5863" s="178" t="s">
        <v>4888</v>
      </c>
      <c r="E5863" s="181">
        <v>217874.8351296841</v>
      </c>
      <c r="F5863" s="181">
        <v>221287.96684987555</v>
      </c>
      <c r="G5863" s="181">
        <v>224916.28786438011</v>
      </c>
      <c r="H5863" s="181">
        <v>228513.35046177014</v>
      </c>
      <c r="I5863" s="181">
        <v>232082.12607957525</v>
      </c>
      <c r="J5863" s="182">
        <v>235616.01703614896</v>
      </c>
      <c r="K5863" s="181">
        <v>239115.35146278844</v>
      </c>
      <c r="L5863" s="181">
        <v>242583.73978775064</v>
      </c>
      <c r="M5863" s="181">
        <v>246017.46264945783</v>
      </c>
      <c r="N5863" s="181">
        <v>249412.19259233077</v>
      </c>
      <c r="O5863" s="181">
        <v>252758.91248094858</v>
      </c>
      <c r="P5863" s="181">
        <v>256080.37443088397</v>
      </c>
      <c r="Q5863" s="181">
        <v>259398.8893076602</v>
      </c>
      <c r="R5863" s="181">
        <v>262700.62515779445</v>
      </c>
      <c r="S5863" s="181">
        <v>265982.07898665027</v>
      </c>
      <c r="T5863" s="181">
        <v>269235.00055316801</v>
      </c>
      <c r="U5863" s="181">
        <v>272443.29319141054</v>
      </c>
      <c r="V5863" s="181">
        <v>275595.70515056298</v>
      </c>
      <c r="W5863" s="181">
        <v>278689.35747972591</v>
      </c>
      <c r="X5863" s="181">
        <v>281719.62191759871</v>
      </c>
      <c r="Y5863" s="181">
        <v>284673.81827477081</v>
      </c>
    </row>
    <row r="5864" spans="1:25" x14ac:dyDescent="0.25">
      <c r="A5864" s="178" t="s">
        <v>4829</v>
      </c>
      <c r="B5864" s="178" t="s">
        <v>792</v>
      </c>
      <c r="C5864" s="178" t="s">
        <v>4889</v>
      </c>
      <c r="D5864" s="178" t="s">
        <v>4890</v>
      </c>
      <c r="E5864" s="181">
        <v>2258.3705202989377</v>
      </c>
      <c r="F5864" s="181">
        <v>2368.9944506737343</v>
      </c>
      <c r="G5864" s="181">
        <v>2486.825271316528</v>
      </c>
      <c r="H5864" s="181">
        <v>2609.480543940871</v>
      </c>
      <c r="I5864" s="181">
        <v>2737.1733295857744</v>
      </c>
      <c r="J5864" s="182">
        <v>2870.0108310852297</v>
      </c>
      <c r="K5864" s="181">
        <v>3008.1833619560302</v>
      </c>
      <c r="L5864" s="181">
        <v>3151.9306465708651</v>
      </c>
      <c r="M5864" s="181">
        <v>3301.4066447267255</v>
      </c>
      <c r="N5864" s="181">
        <v>3456.7572828801594</v>
      </c>
      <c r="O5864" s="181">
        <v>3618.0603317149303</v>
      </c>
      <c r="P5864" s="181">
        <v>3785.8529642265694</v>
      </c>
      <c r="Q5864" s="181">
        <v>3960.715782761938</v>
      </c>
      <c r="R5864" s="181">
        <v>4142.7124855513584</v>
      </c>
      <c r="S5864" s="181">
        <v>4332.0572101111629</v>
      </c>
      <c r="T5864" s="181">
        <v>4528.8865833978289</v>
      </c>
      <c r="U5864" s="181">
        <v>4733.1925112156378</v>
      </c>
      <c r="V5864" s="181">
        <v>4945.0263823480855</v>
      </c>
      <c r="W5864" s="181">
        <v>5164.5759930120557</v>
      </c>
      <c r="X5864" s="181">
        <v>5391.9952990336569</v>
      </c>
      <c r="Y5864" s="181">
        <v>5627.2739042484081</v>
      </c>
    </row>
    <row r="5865" spans="1:25" x14ac:dyDescent="0.25">
      <c r="A5865" s="178" t="s">
        <v>4829</v>
      </c>
      <c r="B5865" s="178" t="s">
        <v>792</v>
      </c>
      <c r="C5865" s="178" t="s">
        <v>4287</v>
      </c>
      <c r="D5865" s="178" t="s">
        <v>2940</v>
      </c>
      <c r="E5865" s="181">
        <v>3071.3018968749966</v>
      </c>
      <c r="F5865" s="181">
        <v>3095.4199407421142</v>
      </c>
      <c r="G5865" s="181">
        <v>3121.9721558986666</v>
      </c>
      <c r="H5865" s="181">
        <v>3147.5021626946627</v>
      </c>
      <c r="I5865" s="181">
        <v>3172.0680414811281</v>
      </c>
      <c r="J5865" s="182">
        <v>3195.5966058614699</v>
      </c>
      <c r="K5865" s="181">
        <v>3218.110416595347</v>
      </c>
      <c r="L5865" s="181">
        <v>3239.675487460453</v>
      </c>
      <c r="M5865" s="181">
        <v>3260.2589719231778</v>
      </c>
      <c r="N5865" s="181">
        <v>3279.8213222116988</v>
      </c>
      <c r="O5865" s="181">
        <v>3298.2633095198189</v>
      </c>
      <c r="P5865" s="181">
        <v>3315.9004415375134</v>
      </c>
      <c r="Q5865" s="181">
        <v>3333.033199059691</v>
      </c>
      <c r="R5865" s="181">
        <v>3349.4922288656026</v>
      </c>
      <c r="S5865" s="181">
        <v>3365.244207538462</v>
      </c>
      <c r="T5865" s="181">
        <v>3380.197432562185</v>
      </c>
      <c r="U5865" s="181">
        <v>3394.1654797517554</v>
      </c>
      <c r="V5865" s="181">
        <v>3407.0277990962754</v>
      </c>
      <c r="W5865" s="181">
        <v>3418.7705723846211</v>
      </c>
      <c r="X5865" s="181">
        <v>3429.3594676151229</v>
      </c>
      <c r="Y5865" s="181">
        <v>3438.6643095699824</v>
      </c>
    </row>
    <row r="5866" spans="1:25" x14ac:dyDescent="0.25">
      <c r="A5866" s="178" t="s">
        <v>4829</v>
      </c>
      <c r="B5866" s="178" t="s">
        <v>792</v>
      </c>
      <c r="C5866" s="178" t="s">
        <v>240</v>
      </c>
      <c r="D5866" s="178" t="s">
        <v>241</v>
      </c>
      <c r="E5866" s="181">
        <v>2624.3434098798361</v>
      </c>
      <c r="F5866" s="181">
        <v>2750.3608325273526</v>
      </c>
      <c r="G5866" s="181">
        <v>2884.5034745587864</v>
      </c>
      <c r="H5866" s="181">
        <v>3023.9877019037203</v>
      </c>
      <c r="I5866" s="181">
        <v>3169.0451029457431</v>
      </c>
      <c r="J5866" s="182">
        <v>3319.7839382950165</v>
      </c>
      <c r="K5866" s="181">
        <v>3476.408088194687</v>
      </c>
      <c r="L5866" s="181">
        <v>3639.1777022203364</v>
      </c>
      <c r="M5866" s="181">
        <v>3808.2530104494936</v>
      </c>
      <c r="N5866" s="181">
        <v>3983.7843633204084</v>
      </c>
      <c r="O5866" s="181">
        <v>4165.8430505767283</v>
      </c>
      <c r="P5866" s="181">
        <v>4355.0285363380117</v>
      </c>
      <c r="Q5866" s="181">
        <v>4551.9879570836956</v>
      </c>
      <c r="R5866" s="181">
        <v>4756.7725074059153</v>
      </c>
      <c r="S5866" s="181">
        <v>4969.6057327846484</v>
      </c>
      <c r="T5866" s="181">
        <v>5190.6214795083761</v>
      </c>
      <c r="U5866" s="181">
        <v>5419.787345309478</v>
      </c>
      <c r="V5866" s="181">
        <v>5657.1390538244641</v>
      </c>
      <c r="W5866" s="181">
        <v>5902.8680623868813</v>
      </c>
      <c r="X5866" s="181">
        <v>6157.1264388910067</v>
      </c>
      <c r="Y5866" s="181">
        <v>6419.8781471219927</v>
      </c>
    </row>
    <row r="5867" spans="1:25" x14ac:dyDescent="0.25">
      <c r="A5867" s="178" t="s">
        <v>4829</v>
      </c>
      <c r="B5867" s="178" t="s">
        <v>794</v>
      </c>
      <c r="C5867" s="178" t="s">
        <v>565</v>
      </c>
      <c r="D5867" s="178" t="s">
        <v>566</v>
      </c>
      <c r="E5867" s="181">
        <v>406.66976293198712</v>
      </c>
      <c r="F5867" s="181">
        <v>407.17294404594776</v>
      </c>
      <c r="G5867" s="181">
        <v>408.34851868516648</v>
      </c>
      <c r="H5867" s="181">
        <v>409.65313275105876</v>
      </c>
      <c r="I5867" s="181">
        <v>411.03590388383913</v>
      </c>
      <c r="J5867" s="182">
        <v>412.47042388287133</v>
      </c>
      <c r="K5867" s="181">
        <v>413.94378655667089</v>
      </c>
      <c r="L5867" s="181">
        <v>415.4557538269853</v>
      </c>
      <c r="M5867" s="181">
        <v>417.00063024255871</v>
      </c>
      <c r="N5867" s="181">
        <v>418.5581573927351</v>
      </c>
      <c r="O5867" s="181">
        <v>420.12298927574057</v>
      </c>
      <c r="P5867" s="181">
        <v>421.72903115509166</v>
      </c>
      <c r="Q5867" s="181">
        <v>423.40805580556992</v>
      </c>
      <c r="R5867" s="181">
        <v>425.12931521628616</v>
      </c>
      <c r="S5867" s="181">
        <v>426.86061987641722</v>
      </c>
      <c r="T5867" s="181">
        <v>428.51849588217226</v>
      </c>
      <c r="U5867" s="181">
        <v>430.1043000834635</v>
      </c>
      <c r="V5867" s="181">
        <v>431.68322044163261</v>
      </c>
      <c r="W5867" s="181">
        <v>433.25051546242963</v>
      </c>
      <c r="X5867" s="181">
        <v>434.78875772764786</v>
      </c>
      <c r="Y5867" s="181">
        <v>436.24561568333615</v>
      </c>
    </row>
    <row r="5868" spans="1:25" x14ac:dyDescent="0.25">
      <c r="A5868" s="178" t="s">
        <v>4829</v>
      </c>
      <c r="B5868" s="178" t="s">
        <v>799</v>
      </c>
      <c r="C5868" s="178" t="s">
        <v>565</v>
      </c>
      <c r="D5868" s="178" t="s">
        <v>566</v>
      </c>
      <c r="E5868" s="181">
        <v>2947.1580466359328</v>
      </c>
      <c r="F5868" s="181">
        <v>2973.451288209812</v>
      </c>
      <c r="G5868" s="181">
        <v>3000.5702409856704</v>
      </c>
      <c r="H5868" s="181">
        <v>3026.0984892641318</v>
      </c>
      <c r="I5868" s="181">
        <v>3050.5438183151473</v>
      </c>
      <c r="J5868" s="182">
        <v>3074.253817269419</v>
      </c>
      <c r="K5868" s="181">
        <v>3097.551864499475</v>
      </c>
      <c r="L5868" s="181">
        <v>3120.6549066363013</v>
      </c>
      <c r="M5868" s="181">
        <v>3143.6077599158334</v>
      </c>
      <c r="N5868" s="181">
        <v>3166.4652720689169</v>
      </c>
      <c r="O5868" s="181">
        <v>3189.1944385443835</v>
      </c>
      <c r="P5868" s="181">
        <v>3212.0513553243863</v>
      </c>
      <c r="Q5868" s="181">
        <v>3235.2436446971324</v>
      </c>
      <c r="R5868" s="181">
        <v>3258.5546571026484</v>
      </c>
      <c r="S5868" s="181">
        <v>3281.9291171563177</v>
      </c>
      <c r="T5868" s="181">
        <v>3305.4187542182785</v>
      </c>
      <c r="U5868" s="181">
        <v>3328.8247285558323</v>
      </c>
      <c r="V5868" s="181">
        <v>3351.8338394821531</v>
      </c>
      <c r="W5868" s="181">
        <v>3374.3759580678025</v>
      </c>
      <c r="X5868" s="181">
        <v>3396.3777174500456</v>
      </c>
      <c r="Y5868" s="181">
        <v>3417.7613707070805</v>
      </c>
    </row>
    <row r="5869" spans="1:25" x14ac:dyDescent="0.25">
      <c r="A5869" s="178" t="s">
        <v>4829</v>
      </c>
      <c r="B5869" s="178" t="s">
        <v>800</v>
      </c>
      <c r="C5869" s="178" t="s">
        <v>565</v>
      </c>
      <c r="D5869" s="178" t="s">
        <v>566</v>
      </c>
      <c r="E5869" s="181">
        <v>453.55646933439766</v>
      </c>
      <c r="F5869" s="181">
        <v>459.80819764048994</v>
      </c>
      <c r="G5869" s="181">
        <v>465.76298194267639</v>
      </c>
      <c r="H5869" s="181">
        <v>471.15365631138786</v>
      </c>
      <c r="I5869" s="181">
        <v>476.09277682311563</v>
      </c>
      <c r="J5869" s="182">
        <v>480.66735587648907</v>
      </c>
      <c r="K5869" s="181">
        <v>484.94473043859506</v>
      </c>
      <c r="L5869" s="181">
        <v>488.98873537157874</v>
      </c>
      <c r="M5869" s="181">
        <v>492.83075692883529</v>
      </c>
      <c r="N5869" s="181">
        <v>496.52284376892862</v>
      </c>
      <c r="O5869" s="181">
        <v>500.07745900829627</v>
      </c>
      <c r="P5869" s="181">
        <v>503.5577107425911</v>
      </c>
      <c r="Q5869" s="181">
        <v>507.02903256688847</v>
      </c>
      <c r="R5869" s="181">
        <v>510.49218801077706</v>
      </c>
      <c r="S5869" s="181">
        <v>513.95150564006906</v>
      </c>
      <c r="T5869" s="181">
        <v>517.32868232671035</v>
      </c>
      <c r="U5869" s="181">
        <v>520.61381282455295</v>
      </c>
      <c r="V5869" s="181">
        <v>523.87906044964393</v>
      </c>
      <c r="W5869" s="181">
        <v>527.1307065598221</v>
      </c>
      <c r="X5869" s="181">
        <v>530.36279387846469</v>
      </c>
      <c r="Y5869" s="181">
        <v>533.51844909927036</v>
      </c>
    </row>
    <row r="5870" spans="1:25" x14ac:dyDescent="0.25">
      <c r="A5870" s="178" t="s">
        <v>4829</v>
      </c>
      <c r="B5870" s="178" t="s">
        <v>804</v>
      </c>
      <c r="C5870" s="178" t="s">
        <v>218</v>
      </c>
      <c r="D5870" s="178" t="s">
        <v>4891</v>
      </c>
      <c r="E5870" s="181">
        <v>5542.6716013235709</v>
      </c>
      <c r="F5870" s="181">
        <v>5601.8768563296317</v>
      </c>
      <c r="G5870" s="181">
        <v>5675.6578725093059</v>
      </c>
      <c r="H5870" s="181">
        <v>5756.0048221853249</v>
      </c>
      <c r="I5870" s="181">
        <v>5841.4812733622348</v>
      </c>
      <c r="J5870" s="182">
        <v>5930.8214099334718</v>
      </c>
      <c r="K5870" s="181">
        <v>6023.1163035654417</v>
      </c>
      <c r="L5870" s="181">
        <v>6117.7138136249405</v>
      </c>
      <c r="M5870" s="181">
        <v>6213.8933507215525</v>
      </c>
      <c r="N5870" s="181">
        <v>6311.046114636616</v>
      </c>
      <c r="O5870" s="181">
        <v>6408.5367007854347</v>
      </c>
      <c r="P5870" s="181">
        <v>6506.5069935800548</v>
      </c>
      <c r="Q5870" s="181">
        <v>6605.1399720588342</v>
      </c>
      <c r="R5870" s="181">
        <v>6703.8267128294683</v>
      </c>
      <c r="S5870" s="181">
        <v>6802.3152602750752</v>
      </c>
      <c r="T5870" s="181">
        <v>6900.2510641353883</v>
      </c>
      <c r="U5870" s="181">
        <v>6997.3963491149216</v>
      </c>
      <c r="V5870" s="181">
        <v>7093.6979923301615</v>
      </c>
      <c r="W5870" s="181">
        <v>7189.0361818502115</v>
      </c>
      <c r="X5870" s="181">
        <v>7283.2977929275148</v>
      </c>
      <c r="Y5870" s="181">
        <v>7376.1761271998921</v>
      </c>
    </row>
    <row r="5871" spans="1:25" x14ac:dyDescent="0.25">
      <c r="A5871" s="178" t="s">
        <v>4829</v>
      </c>
      <c r="B5871" s="178" t="s">
        <v>804</v>
      </c>
      <c r="C5871" s="178" t="s">
        <v>967</v>
      </c>
      <c r="D5871" s="178" t="s">
        <v>4892</v>
      </c>
      <c r="E5871" s="181">
        <v>2850.224102566021</v>
      </c>
      <c r="F5871" s="181">
        <v>2824.6791578534067</v>
      </c>
      <c r="G5871" s="181">
        <v>2806.257269800496</v>
      </c>
      <c r="H5871" s="181">
        <v>2790.667736034356</v>
      </c>
      <c r="I5871" s="181">
        <v>2777.0626551851497</v>
      </c>
      <c r="J5871" s="182">
        <v>2764.7332997838007</v>
      </c>
      <c r="K5871" s="181">
        <v>2753.184736943846</v>
      </c>
      <c r="L5871" s="181">
        <v>2742.0727195734453</v>
      </c>
      <c r="M5871" s="181">
        <v>2731.0478767642394</v>
      </c>
      <c r="N5871" s="181">
        <v>2719.8351320942538</v>
      </c>
      <c r="O5871" s="181">
        <v>2708.1692884399772</v>
      </c>
      <c r="P5871" s="181">
        <v>2696.1282135693091</v>
      </c>
      <c r="Q5871" s="181">
        <v>2683.8013854943088</v>
      </c>
      <c r="R5871" s="181">
        <v>2670.9566187622481</v>
      </c>
      <c r="S5871" s="181">
        <v>2657.5198540239462</v>
      </c>
      <c r="T5871" s="181">
        <v>2643.3846385252523</v>
      </c>
      <c r="U5871" s="181">
        <v>2628.4979971889766</v>
      </c>
      <c r="V5871" s="181">
        <v>2612.8806847206038</v>
      </c>
      <c r="W5871" s="181">
        <v>2596.5294946657577</v>
      </c>
      <c r="X5871" s="181">
        <v>2579.4455543564309</v>
      </c>
      <c r="Y5871" s="181">
        <v>2561.5644271504102</v>
      </c>
    </row>
    <row r="5872" spans="1:25" x14ac:dyDescent="0.25">
      <c r="A5872" s="178" t="s">
        <v>4829</v>
      </c>
      <c r="B5872" s="178" t="s">
        <v>804</v>
      </c>
      <c r="C5872" s="178" t="s">
        <v>240</v>
      </c>
      <c r="D5872" s="178" t="s">
        <v>241</v>
      </c>
      <c r="E5872" s="181">
        <v>1307.2918601273341</v>
      </c>
      <c r="F5872" s="181">
        <v>1316.5166949439154</v>
      </c>
      <c r="G5872" s="181">
        <v>1329.0717451831999</v>
      </c>
      <c r="H5872" s="181">
        <v>1343.0518208617134</v>
      </c>
      <c r="I5872" s="181">
        <v>1358.10708083441</v>
      </c>
      <c r="J5872" s="182">
        <v>1373.9321156925555</v>
      </c>
      <c r="K5872" s="181">
        <v>1390.3081921322666</v>
      </c>
      <c r="L5872" s="181">
        <v>1407.0787141325491</v>
      </c>
      <c r="M5872" s="181">
        <v>1424.0736000053364</v>
      </c>
      <c r="N5872" s="181">
        <v>1441.1507021349848</v>
      </c>
      <c r="O5872" s="181">
        <v>1458.1638383551142</v>
      </c>
      <c r="P5872" s="181">
        <v>1475.1451399303967</v>
      </c>
      <c r="Q5872" s="181">
        <v>1492.1355621518258</v>
      </c>
      <c r="R5872" s="181">
        <v>1508.997218569051</v>
      </c>
      <c r="S5872" s="181">
        <v>1525.6742604311253</v>
      </c>
      <c r="T5872" s="181">
        <v>1542.0887186977129</v>
      </c>
      <c r="U5872" s="181">
        <v>1558.1897575152188</v>
      </c>
      <c r="V5872" s="181">
        <v>1573.9682585164605</v>
      </c>
      <c r="W5872" s="181">
        <v>1589.4005110120081</v>
      </c>
      <c r="X5872" s="181">
        <v>1604.4646393252438</v>
      </c>
      <c r="Y5872" s="181">
        <v>1619.0966151172643</v>
      </c>
    </row>
    <row r="5873" spans="1:25" x14ac:dyDescent="0.25">
      <c r="A5873" s="178" t="s">
        <v>4829</v>
      </c>
      <c r="B5873" s="178" t="s">
        <v>808</v>
      </c>
      <c r="C5873" s="178" t="s">
        <v>218</v>
      </c>
      <c r="D5873" s="178" t="s">
        <v>4893</v>
      </c>
      <c r="E5873" s="181">
        <v>58179.151919450094</v>
      </c>
      <c r="F5873" s="181">
        <v>60180.628275608404</v>
      </c>
      <c r="G5873" s="181">
        <v>62015.201914664627</v>
      </c>
      <c r="H5873" s="181">
        <v>63664.062150932194</v>
      </c>
      <c r="I5873" s="181">
        <v>65165.768937749228</v>
      </c>
      <c r="J5873" s="182">
        <v>66548.907999441668</v>
      </c>
      <c r="K5873" s="181">
        <v>67837.636960207412</v>
      </c>
      <c r="L5873" s="181">
        <v>69051.9354698815</v>
      </c>
      <c r="M5873" s="181">
        <v>70205.788397670054</v>
      </c>
      <c r="N5873" s="181">
        <v>71310.259116033194</v>
      </c>
      <c r="O5873" s="181">
        <v>72372.695543564172</v>
      </c>
      <c r="P5873" s="181">
        <v>73407.454868461355</v>
      </c>
      <c r="Q5873" s="181">
        <v>74427.386858628117</v>
      </c>
      <c r="R5873" s="181">
        <v>75434.090661300666</v>
      </c>
      <c r="S5873" s="181">
        <v>76431.497781189493</v>
      </c>
      <c r="T5873" s="181">
        <v>77420.472980566497</v>
      </c>
      <c r="U5873" s="181">
        <v>78397.437064096564</v>
      </c>
      <c r="V5873" s="181">
        <v>79360.479944379331</v>
      </c>
      <c r="W5873" s="181">
        <v>80310.895764934525</v>
      </c>
      <c r="X5873" s="181">
        <v>81249.129310272445</v>
      </c>
      <c r="Y5873" s="181">
        <v>82172.442345202828</v>
      </c>
    </row>
    <row r="5874" spans="1:25" x14ac:dyDescent="0.25">
      <c r="A5874" s="178" t="s">
        <v>4829</v>
      </c>
      <c r="B5874" s="178" t="s">
        <v>808</v>
      </c>
      <c r="C5874" s="178" t="s">
        <v>240</v>
      </c>
      <c r="D5874" s="178" t="s">
        <v>241</v>
      </c>
      <c r="E5874" s="181">
        <v>600.69390064130232</v>
      </c>
      <c r="F5874" s="181">
        <v>601.02093336467851</v>
      </c>
      <c r="G5874" s="181">
        <v>599.07071287465101</v>
      </c>
      <c r="H5874" s="181">
        <v>594.86897264051595</v>
      </c>
      <c r="I5874" s="181">
        <v>588.97049787371282</v>
      </c>
      <c r="J5874" s="182">
        <v>581.78429792252177</v>
      </c>
      <c r="K5874" s="181">
        <v>573.63919644303508</v>
      </c>
      <c r="L5874" s="181">
        <v>564.79521491164917</v>
      </c>
      <c r="M5874" s="181">
        <v>555.43739905581992</v>
      </c>
      <c r="N5874" s="181">
        <v>545.7091774508558</v>
      </c>
      <c r="O5874" s="181">
        <v>535.71158298450007</v>
      </c>
      <c r="P5874" s="181">
        <v>525.58565130257625</v>
      </c>
      <c r="Q5874" s="181">
        <v>515.44597178283402</v>
      </c>
      <c r="R5874" s="181">
        <v>505.31836628895979</v>
      </c>
      <c r="S5874" s="181">
        <v>495.24128237288943</v>
      </c>
      <c r="T5874" s="181">
        <v>485.22965451232233</v>
      </c>
      <c r="U5874" s="181">
        <v>475.27002539152335</v>
      </c>
      <c r="V5874" s="181">
        <v>465.36089979784083</v>
      </c>
      <c r="W5874" s="181">
        <v>455.51965414923473</v>
      </c>
      <c r="X5874" s="181">
        <v>445.75724542798883</v>
      </c>
      <c r="Y5874" s="181">
        <v>436.06671272534953</v>
      </c>
    </row>
    <row r="5875" spans="1:25" x14ac:dyDescent="0.25">
      <c r="A5875" s="178" t="s">
        <v>4829</v>
      </c>
      <c r="B5875" s="178" t="s">
        <v>810</v>
      </c>
      <c r="C5875" s="178" t="s">
        <v>565</v>
      </c>
      <c r="D5875" s="178" t="s">
        <v>566</v>
      </c>
      <c r="E5875" s="181">
        <v>3423.958760620525</v>
      </c>
      <c r="F5875" s="181">
        <v>3454.6463062006587</v>
      </c>
      <c r="G5875" s="181">
        <v>3486.8672122660923</v>
      </c>
      <c r="H5875" s="181">
        <v>3517.736657503292</v>
      </c>
      <c r="I5875" s="181">
        <v>3547.8720531582303</v>
      </c>
      <c r="J5875" s="182">
        <v>3577.6341099527708</v>
      </c>
      <c r="K5875" s="181">
        <v>3607.3394759090806</v>
      </c>
      <c r="L5875" s="181">
        <v>3637.2280148225946</v>
      </c>
      <c r="M5875" s="181">
        <v>3667.3503549000711</v>
      </c>
      <c r="N5875" s="181">
        <v>3697.7004692076325</v>
      </c>
      <c r="O5875" s="181">
        <v>3728.1953967975978</v>
      </c>
      <c r="P5875" s="181">
        <v>3759.1144647836609</v>
      </c>
      <c r="Q5875" s="181">
        <v>3790.6882147034139</v>
      </c>
      <c r="R5875" s="181">
        <v>3822.6232632703031</v>
      </c>
      <c r="S5875" s="181">
        <v>3854.7907679336731</v>
      </c>
      <c r="T5875" s="181">
        <v>3887.2170073515208</v>
      </c>
      <c r="U5875" s="181">
        <v>3919.6174003655606</v>
      </c>
      <c r="V5875" s="181">
        <v>3951.5941691481216</v>
      </c>
      <c r="W5875" s="181">
        <v>3983.0868931411751</v>
      </c>
      <c r="X5875" s="181">
        <v>4014.0279829724086</v>
      </c>
      <c r="Y5875" s="181">
        <v>4044.3517198157419</v>
      </c>
    </row>
    <row r="5876" spans="1:25" x14ac:dyDescent="0.25">
      <c r="A5876" s="178" t="s">
        <v>4829</v>
      </c>
      <c r="B5876" s="178" t="s">
        <v>811</v>
      </c>
      <c r="C5876" s="178" t="s">
        <v>565</v>
      </c>
      <c r="D5876" s="178" t="s">
        <v>566</v>
      </c>
      <c r="E5876" s="181">
        <v>1632.7055552774498</v>
      </c>
      <c r="F5876" s="181">
        <v>1635.1472392221531</v>
      </c>
      <c r="G5876" s="181">
        <v>1638.4360298929698</v>
      </c>
      <c r="H5876" s="181">
        <v>1641.2466344131019</v>
      </c>
      <c r="I5876" s="181">
        <v>1643.7725413691842</v>
      </c>
      <c r="J5876" s="182">
        <v>1646.1412988413929</v>
      </c>
      <c r="K5876" s="181">
        <v>1648.469978605141</v>
      </c>
      <c r="L5876" s="181">
        <v>1650.8419588382048</v>
      </c>
      <c r="M5876" s="181">
        <v>1653.274244267996</v>
      </c>
      <c r="N5876" s="181">
        <v>1655.7978652726088</v>
      </c>
      <c r="O5876" s="181">
        <v>1658.410396358513</v>
      </c>
      <c r="P5876" s="181">
        <v>1661.2547843477016</v>
      </c>
      <c r="Q5876" s="181">
        <v>1664.465703257757</v>
      </c>
      <c r="R5876" s="181">
        <v>1668.0093456181132</v>
      </c>
      <c r="S5876" s="181">
        <v>1671.976835183935</v>
      </c>
      <c r="T5876" s="181">
        <v>1676.5731082955167</v>
      </c>
      <c r="U5876" s="181">
        <v>1681.5751535506802</v>
      </c>
      <c r="V5876" s="181">
        <v>1686.615482603353</v>
      </c>
      <c r="W5876" s="181">
        <v>1691.6998243073272</v>
      </c>
      <c r="X5876" s="181">
        <v>1696.852008997339</v>
      </c>
      <c r="Y5876" s="181">
        <v>1702.1159026282298</v>
      </c>
    </row>
    <row r="5877" spans="1:25" x14ac:dyDescent="0.25">
      <c r="A5877" s="178" t="s">
        <v>4829</v>
      </c>
      <c r="B5877" s="178" t="s">
        <v>812</v>
      </c>
      <c r="C5877" s="178" t="s">
        <v>218</v>
      </c>
      <c r="D5877" s="178" t="s">
        <v>4894</v>
      </c>
      <c r="E5877" s="181">
        <v>2882.1840192397149</v>
      </c>
      <c r="F5877" s="181">
        <v>2896.3906485104749</v>
      </c>
      <c r="G5877" s="181">
        <v>2918.8319505943805</v>
      </c>
      <c r="H5877" s="181">
        <v>2945.2371308181946</v>
      </c>
      <c r="I5877" s="181">
        <v>2974.7057576462089</v>
      </c>
      <c r="J5877" s="182">
        <v>3006.530160109457</v>
      </c>
      <c r="K5877" s="181">
        <v>3040.227079385264</v>
      </c>
      <c r="L5877" s="181">
        <v>3075.4493002218805</v>
      </c>
      <c r="M5877" s="181">
        <v>3111.8493148171619</v>
      </c>
      <c r="N5877" s="181">
        <v>3149.1785059818371</v>
      </c>
      <c r="O5877" s="181">
        <v>3187.200302248872</v>
      </c>
      <c r="P5877" s="181">
        <v>3226.0509385782402</v>
      </c>
      <c r="Q5877" s="181">
        <v>3265.8843785552617</v>
      </c>
      <c r="R5877" s="181">
        <v>3306.4550419817697</v>
      </c>
      <c r="S5877" s="181">
        <v>3347.6647526457687</v>
      </c>
      <c r="T5877" s="181">
        <v>3389.3972888631515</v>
      </c>
      <c r="U5877" s="181">
        <v>3431.4823567271196</v>
      </c>
      <c r="V5877" s="181">
        <v>3473.7989818946548</v>
      </c>
      <c r="W5877" s="181">
        <v>3516.290085221593</v>
      </c>
      <c r="X5877" s="181">
        <v>3558.8760002620761</v>
      </c>
      <c r="Y5877" s="181">
        <v>3601.3879480665209</v>
      </c>
    </row>
    <row r="5878" spans="1:25" x14ac:dyDescent="0.25">
      <c r="A5878" s="178" t="s">
        <v>4829</v>
      </c>
      <c r="B5878" s="178" t="s">
        <v>812</v>
      </c>
      <c r="C5878" s="178" t="s">
        <v>240</v>
      </c>
      <c r="D5878" s="178" t="s">
        <v>241</v>
      </c>
      <c r="E5878" s="181">
        <v>2468.5419788230734</v>
      </c>
      <c r="F5878" s="181">
        <v>2447.2159316925263</v>
      </c>
      <c r="G5878" s="181">
        <v>2432.8794483195397</v>
      </c>
      <c r="H5878" s="181">
        <v>2421.7433100160483</v>
      </c>
      <c r="I5878" s="181">
        <v>2412.9493135321977</v>
      </c>
      <c r="J5878" s="182">
        <v>2405.8364114850619</v>
      </c>
      <c r="K5878" s="181">
        <v>2399.9538753915913</v>
      </c>
      <c r="L5878" s="181">
        <v>2394.9794292731276</v>
      </c>
      <c r="M5878" s="181">
        <v>2390.6066215919568</v>
      </c>
      <c r="N5878" s="181">
        <v>2386.6194806976314</v>
      </c>
      <c r="O5878" s="181">
        <v>2382.8220156864272</v>
      </c>
      <c r="P5878" s="181">
        <v>2379.3033173484946</v>
      </c>
      <c r="Q5878" s="181">
        <v>2376.1603161352973</v>
      </c>
      <c r="R5878" s="181">
        <v>2373.197589484465</v>
      </c>
      <c r="S5878" s="181">
        <v>2370.3341837856906</v>
      </c>
      <c r="T5878" s="181">
        <v>2367.4806674765246</v>
      </c>
      <c r="U5878" s="181">
        <v>2364.5150211890473</v>
      </c>
      <c r="V5878" s="181">
        <v>2361.3552794843108</v>
      </c>
      <c r="W5878" s="181">
        <v>2357.9668226597405</v>
      </c>
      <c r="X5878" s="181">
        <v>2354.3021213593211</v>
      </c>
      <c r="Y5878" s="181">
        <v>2350.2582611945859</v>
      </c>
    </row>
    <row r="5879" spans="1:25" x14ac:dyDescent="0.25">
      <c r="A5879" s="178" t="s">
        <v>4829</v>
      </c>
      <c r="B5879" s="178" t="s">
        <v>814</v>
      </c>
      <c r="C5879" s="178" t="s">
        <v>218</v>
      </c>
      <c r="D5879" s="178" t="s">
        <v>4895</v>
      </c>
      <c r="E5879" s="181">
        <v>4133.2923142797436</v>
      </c>
      <c r="F5879" s="181">
        <v>4173.0872256094926</v>
      </c>
      <c r="G5879" s="181">
        <v>4220.1024478476656</v>
      </c>
      <c r="H5879" s="181">
        <v>4269.4993880706552</v>
      </c>
      <c r="I5879" s="181">
        <v>4320.8591017673025</v>
      </c>
      <c r="J5879" s="182">
        <v>4373.7721918889483</v>
      </c>
      <c r="K5879" s="181">
        <v>4427.9734968878756</v>
      </c>
      <c r="L5879" s="181">
        <v>4483.2465579767195</v>
      </c>
      <c r="M5879" s="181">
        <v>4539.2583870212293</v>
      </c>
      <c r="N5879" s="181">
        <v>4595.7249563559708</v>
      </c>
      <c r="O5879" s="181">
        <v>4652.3225046996686</v>
      </c>
      <c r="P5879" s="181">
        <v>4709.229202328771</v>
      </c>
      <c r="Q5879" s="181">
        <v>4766.6031826925255</v>
      </c>
      <c r="R5879" s="181">
        <v>4824.0040315743763</v>
      </c>
      <c r="S5879" s="181">
        <v>4881.2519795630042</v>
      </c>
      <c r="T5879" s="181">
        <v>4938.4719572478953</v>
      </c>
      <c r="U5879" s="181">
        <v>4995.5245441611532</v>
      </c>
      <c r="V5879" s="181">
        <v>5052.0356395360714</v>
      </c>
      <c r="W5879" s="181">
        <v>5107.9210013638476</v>
      </c>
      <c r="X5879" s="181">
        <v>5163.1032527983043</v>
      </c>
      <c r="Y5879" s="181">
        <v>5217.5584262340808</v>
      </c>
    </row>
    <row r="5880" spans="1:25" x14ac:dyDescent="0.25">
      <c r="A5880" s="178" t="s">
        <v>4829</v>
      </c>
      <c r="B5880" s="178" t="s">
        <v>814</v>
      </c>
      <c r="C5880" s="178" t="s">
        <v>240</v>
      </c>
      <c r="D5880" s="178" t="s">
        <v>241</v>
      </c>
      <c r="E5880" s="181">
        <v>2024.1983395099267</v>
      </c>
      <c r="F5880" s="181">
        <v>2003.4886735689497</v>
      </c>
      <c r="G5880" s="181">
        <v>1986.2088315857584</v>
      </c>
      <c r="H5880" s="181">
        <v>1969.932546803228</v>
      </c>
      <c r="I5880" s="181">
        <v>1954.4159129105376</v>
      </c>
      <c r="J5880" s="182">
        <v>1939.4363437944062</v>
      </c>
      <c r="K5880" s="181">
        <v>1924.8499002498415</v>
      </c>
      <c r="L5880" s="181">
        <v>1910.5436534684995</v>
      </c>
      <c r="M5880" s="181">
        <v>1896.3641281148234</v>
      </c>
      <c r="N5880" s="181">
        <v>1882.1894791670748</v>
      </c>
      <c r="O5880" s="181">
        <v>1867.8913484445463</v>
      </c>
      <c r="P5880" s="181">
        <v>1853.5491709837777</v>
      </c>
      <c r="Q5880" s="181">
        <v>1839.2288349163846</v>
      </c>
      <c r="R5880" s="181">
        <v>1824.7648889105374</v>
      </c>
      <c r="S5880" s="181">
        <v>1810.101659554417</v>
      </c>
      <c r="T5880" s="181">
        <v>1795.2991141576954</v>
      </c>
      <c r="U5880" s="181">
        <v>1780.3189193250789</v>
      </c>
      <c r="V5880" s="181">
        <v>1765.0442633426942</v>
      </c>
      <c r="W5880" s="181">
        <v>1749.4673939469099</v>
      </c>
      <c r="X5880" s="181">
        <v>1733.5843446979891</v>
      </c>
      <c r="Y5880" s="181">
        <v>1717.4099414142436</v>
      </c>
    </row>
    <row r="5881" spans="1:25" x14ac:dyDescent="0.25">
      <c r="A5881" s="178" t="s">
        <v>4829</v>
      </c>
      <c r="B5881" s="178" t="s">
        <v>821</v>
      </c>
      <c r="C5881" s="178" t="s">
        <v>565</v>
      </c>
      <c r="D5881" s="178" t="s">
        <v>566</v>
      </c>
      <c r="E5881" s="181">
        <v>407.09778594705671</v>
      </c>
      <c r="F5881" s="181">
        <v>422.16949604338754</v>
      </c>
      <c r="G5881" s="181">
        <v>434.80533390317424</v>
      </c>
      <c r="H5881" s="181">
        <v>445.12595902790912</v>
      </c>
      <c r="I5881" s="181">
        <v>453.61963199280927</v>
      </c>
      <c r="J5881" s="182">
        <v>460.70503459849391</v>
      </c>
      <c r="K5881" s="181">
        <v>466.73407105431096</v>
      </c>
      <c r="L5881" s="181">
        <v>471.99262466263679</v>
      </c>
      <c r="M5881" s="181">
        <v>476.70854731787682</v>
      </c>
      <c r="N5881" s="181">
        <v>481.06336760058463</v>
      </c>
      <c r="O5881" s="181">
        <v>485.1954736830096</v>
      </c>
      <c r="P5881" s="181">
        <v>489.25267966047733</v>
      </c>
      <c r="Q5881" s="181">
        <v>493.3487725307628</v>
      </c>
      <c r="R5881" s="181">
        <v>497.51080665642877</v>
      </c>
      <c r="S5881" s="181">
        <v>501.78613783298454</v>
      </c>
      <c r="T5881" s="181">
        <v>506.20369666386046</v>
      </c>
      <c r="U5881" s="181">
        <v>510.73591104299072</v>
      </c>
      <c r="V5881" s="181">
        <v>515.34915921108507</v>
      </c>
      <c r="W5881" s="181">
        <v>520.0298247687864</v>
      </c>
      <c r="X5881" s="181">
        <v>524.76268669793728</v>
      </c>
      <c r="Y5881" s="181">
        <v>529.51464889858971</v>
      </c>
    </row>
    <row r="5882" spans="1:25" x14ac:dyDescent="0.25">
      <c r="A5882" s="178" t="s">
        <v>4829</v>
      </c>
      <c r="B5882" s="178" t="s">
        <v>822</v>
      </c>
      <c r="C5882" s="178" t="s">
        <v>565</v>
      </c>
      <c r="D5882" s="178" t="s">
        <v>566</v>
      </c>
      <c r="E5882" s="181">
        <v>505.99748226626502</v>
      </c>
      <c r="F5882" s="181">
        <v>553.66889712850048</v>
      </c>
      <c r="G5882" s="181">
        <v>595.75366181154106</v>
      </c>
      <c r="H5882" s="181">
        <v>631.60372702214499</v>
      </c>
      <c r="I5882" s="181">
        <v>661.78255876614287</v>
      </c>
      <c r="J5882" s="182">
        <v>687.08072105575116</v>
      </c>
      <c r="K5882" s="181">
        <v>708.35010041107932</v>
      </c>
      <c r="L5882" s="181">
        <v>726.39650295014815</v>
      </c>
      <c r="M5882" s="181">
        <v>741.92800639501297</v>
      </c>
      <c r="N5882" s="181">
        <v>755.46906287601541</v>
      </c>
      <c r="O5882" s="181">
        <v>767.45595556676233</v>
      </c>
      <c r="P5882" s="181">
        <v>778.3234449936524</v>
      </c>
      <c r="Q5882" s="181">
        <v>788.42554401727114</v>
      </c>
      <c r="R5882" s="181">
        <v>797.9085444192732</v>
      </c>
      <c r="S5882" s="181">
        <v>806.8970964478882</v>
      </c>
      <c r="T5882" s="181">
        <v>815.3546756413806</v>
      </c>
      <c r="U5882" s="181">
        <v>823.33948919944282</v>
      </c>
      <c r="V5882" s="181">
        <v>831.02472100923944</v>
      </c>
      <c r="W5882" s="181">
        <v>838.46549676806922</v>
      </c>
      <c r="X5882" s="181">
        <v>845.69261979214298</v>
      </c>
      <c r="Y5882" s="181">
        <v>852.65124608685915</v>
      </c>
    </row>
    <row r="5883" spans="1:25" x14ac:dyDescent="0.25">
      <c r="A5883" s="178" t="s">
        <v>4829</v>
      </c>
      <c r="B5883" s="178" t="s">
        <v>824</v>
      </c>
      <c r="C5883" s="178" t="s">
        <v>218</v>
      </c>
      <c r="D5883" s="178" t="s">
        <v>4896</v>
      </c>
      <c r="E5883" s="181">
        <v>161892.20809662112</v>
      </c>
      <c r="F5883" s="181">
        <v>164549.49989689389</v>
      </c>
      <c r="G5883" s="181">
        <v>167268.14558851055</v>
      </c>
      <c r="H5883" s="181">
        <v>169893.78641432294</v>
      </c>
      <c r="I5883" s="181">
        <v>172446.71824343907</v>
      </c>
      <c r="J5883" s="182">
        <v>174936.61520297168</v>
      </c>
      <c r="K5883" s="181">
        <v>177373.68609533433</v>
      </c>
      <c r="L5883" s="181">
        <v>179767.78615943895</v>
      </c>
      <c r="M5883" s="181">
        <v>182121.15910450902</v>
      </c>
      <c r="N5883" s="181">
        <v>184434.82640370133</v>
      </c>
      <c r="O5883" s="181">
        <v>186705.68485683118</v>
      </c>
      <c r="P5883" s="181">
        <v>188952.16166672629</v>
      </c>
      <c r="Q5883" s="181">
        <v>191191.55275443749</v>
      </c>
      <c r="R5883" s="181">
        <v>193414.44272232612</v>
      </c>
      <c r="S5883" s="181">
        <v>195619.04154982025</v>
      </c>
      <c r="T5883" s="181">
        <v>197800.75049403909</v>
      </c>
      <c r="U5883" s="181">
        <v>199950.62315872702</v>
      </c>
      <c r="V5883" s="181">
        <v>202062.80262471127</v>
      </c>
      <c r="W5883" s="181">
        <v>204136.0152077245</v>
      </c>
      <c r="X5883" s="181">
        <v>206167.6455192506</v>
      </c>
      <c r="Y5883" s="181">
        <v>208149.5166883677</v>
      </c>
    </row>
    <row r="5884" spans="1:25" x14ac:dyDescent="0.25">
      <c r="A5884" s="178" t="s">
        <v>4829</v>
      </c>
      <c r="B5884" s="178" t="s">
        <v>824</v>
      </c>
      <c r="C5884" s="178" t="s">
        <v>244</v>
      </c>
      <c r="D5884" s="178" t="s">
        <v>4897</v>
      </c>
      <c r="E5884" s="181">
        <v>4062.4356502937972</v>
      </c>
      <c r="F5884" s="181">
        <v>4203.3490939728354</v>
      </c>
      <c r="G5884" s="181">
        <v>4349.6116286870119</v>
      </c>
      <c r="H5884" s="181">
        <v>4497.3126439573916</v>
      </c>
      <c r="I5884" s="181">
        <v>4646.9592450901973</v>
      </c>
      <c r="J5884" s="182">
        <v>4798.8038028126521</v>
      </c>
      <c r="K5884" s="181">
        <v>4953.1309725337578</v>
      </c>
      <c r="L5884" s="181">
        <v>5110.2345749508804</v>
      </c>
      <c r="M5884" s="181">
        <v>5270.2075274463041</v>
      </c>
      <c r="N5884" s="181">
        <v>5433.1111258788715</v>
      </c>
      <c r="O5884" s="181">
        <v>5598.8849539736739</v>
      </c>
      <c r="P5884" s="181">
        <v>5768.1190078520649</v>
      </c>
      <c r="Q5884" s="181">
        <v>5941.4082254911018</v>
      </c>
      <c r="R5884" s="181">
        <v>6118.5419075679902</v>
      </c>
      <c r="S5884" s="181">
        <v>6299.5352482674007</v>
      </c>
      <c r="T5884" s="181">
        <v>6484.3084285950463</v>
      </c>
      <c r="U5884" s="181">
        <v>6672.6268140509865</v>
      </c>
      <c r="V5884" s="181">
        <v>6864.340088371644</v>
      </c>
      <c r="W5884" s="181">
        <v>7059.442384995953</v>
      </c>
      <c r="X5884" s="181">
        <v>7257.8772985519927</v>
      </c>
      <c r="Y5884" s="181">
        <v>7459.3822492604295</v>
      </c>
    </row>
    <row r="5885" spans="1:25" x14ac:dyDescent="0.25">
      <c r="A5885" s="178" t="s">
        <v>4829</v>
      </c>
      <c r="B5885" s="178" t="s">
        <v>824</v>
      </c>
      <c r="C5885" s="178" t="s">
        <v>972</v>
      </c>
      <c r="D5885" s="178" t="s">
        <v>4898</v>
      </c>
      <c r="E5885" s="181">
        <v>5693.759066204565</v>
      </c>
      <c r="F5885" s="181">
        <v>5827.2676317311998</v>
      </c>
      <c r="G5885" s="181">
        <v>5964.5392200617443</v>
      </c>
      <c r="H5885" s="181">
        <v>6100.0923609963829</v>
      </c>
      <c r="I5885" s="181">
        <v>6234.607356643367</v>
      </c>
      <c r="J5885" s="182">
        <v>6368.3973300022781</v>
      </c>
      <c r="K5885" s="181">
        <v>6501.8041355859659</v>
      </c>
      <c r="L5885" s="181">
        <v>6635.1664141690944</v>
      </c>
      <c r="M5885" s="181">
        <v>6768.549571020274</v>
      </c>
      <c r="N5885" s="181">
        <v>6901.9752581877092</v>
      </c>
      <c r="O5885" s="181">
        <v>7035.310460015512</v>
      </c>
      <c r="P5885" s="181">
        <v>7169.2355360111096</v>
      </c>
      <c r="Q5885" s="181">
        <v>7304.4066470292673</v>
      </c>
      <c r="R5885" s="181">
        <v>7440.4705505214733</v>
      </c>
      <c r="S5885" s="181">
        <v>7577.3593997387425</v>
      </c>
      <c r="T5885" s="181">
        <v>7714.8938263532245</v>
      </c>
      <c r="U5885" s="181">
        <v>7852.7186765681809</v>
      </c>
      <c r="V5885" s="181">
        <v>7990.5911175176452</v>
      </c>
      <c r="W5885" s="181">
        <v>8128.4441743345096</v>
      </c>
      <c r="X5885" s="181">
        <v>8266.1553747273283</v>
      </c>
      <c r="Y5885" s="181">
        <v>8403.3744992417323</v>
      </c>
    </row>
    <row r="5886" spans="1:25" x14ac:dyDescent="0.25">
      <c r="A5886" s="178" t="s">
        <v>4829</v>
      </c>
      <c r="B5886" s="178" t="s">
        <v>824</v>
      </c>
      <c r="C5886" s="178" t="s">
        <v>262</v>
      </c>
      <c r="D5886" s="178" t="s">
        <v>4899</v>
      </c>
      <c r="E5886" s="181">
        <v>1459.281775061422</v>
      </c>
      <c r="F5886" s="181">
        <v>1526.8809448191173</v>
      </c>
      <c r="G5886" s="181">
        <v>1597.7809804380042</v>
      </c>
      <c r="H5886" s="181">
        <v>1670.6170022733088</v>
      </c>
      <c r="I5886" s="181">
        <v>1745.6200914837079</v>
      </c>
      <c r="J5886" s="182">
        <v>1822.9338677728556</v>
      </c>
      <c r="K5886" s="181">
        <v>1902.7195580131668</v>
      </c>
      <c r="L5886" s="181">
        <v>1985.1478488981948</v>
      </c>
      <c r="M5886" s="181">
        <v>2070.3167200471562</v>
      </c>
      <c r="N5886" s="181">
        <v>2158.3144164232185</v>
      </c>
      <c r="O5886" s="181">
        <v>2249.1826173584363</v>
      </c>
      <c r="P5886" s="181">
        <v>2343.2274052528032</v>
      </c>
      <c r="Q5886" s="181">
        <v>2440.7689512714423</v>
      </c>
      <c r="R5886" s="181">
        <v>2541.8052184500357</v>
      </c>
      <c r="S5886" s="181">
        <v>2646.4268211845279</v>
      </c>
      <c r="T5886" s="181">
        <v>2754.6859518006222</v>
      </c>
      <c r="U5886" s="181">
        <v>2866.568456543549</v>
      </c>
      <c r="V5886" s="181">
        <v>2982.0939696238561</v>
      </c>
      <c r="W5886" s="181">
        <v>3101.344291813185</v>
      </c>
      <c r="X5886" s="181">
        <v>3224.3802792830061</v>
      </c>
      <c r="Y5886" s="181">
        <v>3351.1706855421176</v>
      </c>
    </row>
    <row r="5887" spans="1:25" x14ac:dyDescent="0.25">
      <c r="A5887" s="178" t="s">
        <v>4829</v>
      </c>
      <c r="B5887" s="178" t="s">
        <v>824</v>
      </c>
      <c r="C5887" s="178" t="s">
        <v>240</v>
      </c>
      <c r="D5887" s="178" t="s">
        <v>241</v>
      </c>
      <c r="E5887" s="181">
        <v>9563.6719279288554</v>
      </c>
      <c r="F5887" s="181">
        <v>9600.501526878732</v>
      </c>
      <c r="G5887" s="181">
        <v>9638.8420359064858</v>
      </c>
      <c r="H5887" s="181">
        <v>9669.8357414599595</v>
      </c>
      <c r="I5887" s="181">
        <v>9694.8770943753771</v>
      </c>
      <c r="J5887" s="182">
        <v>9714.7076263420313</v>
      </c>
      <c r="K5887" s="181">
        <v>9730.0661731526416</v>
      </c>
      <c r="L5887" s="181">
        <v>9741.6401000926198</v>
      </c>
      <c r="M5887" s="181">
        <v>9749.6790723808645</v>
      </c>
      <c r="N5887" s="181">
        <v>9754.3586513093287</v>
      </c>
      <c r="O5887" s="181">
        <v>9755.6328385886263</v>
      </c>
      <c r="P5887" s="181">
        <v>9754.5716207330443</v>
      </c>
      <c r="Q5887" s="181">
        <v>9752.1383871454163</v>
      </c>
      <c r="R5887" s="181">
        <v>9747.9059585003597</v>
      </c>
      <c r="S5887" s="181">
        <v>9741.8481906569359</v>
      </c>
      <c r="T5887" s="181">
        <v>9733.8032005927853</v>
      </c>
      <c r="U5887" s="181">
        <v>9723.4065748509274</v>
      </c>
      <c r="V5887" s="181">
        <v>9710.4608596362486</v>
      </c>
      <c r="W5887" s="181">
        <v>9694.9970768749845</v>
      </c>
      <c r="X5887" s="181">
        <v>9676.9834622786602</v>
      </c>
      <c r="Y5887" s="181">
        <v>9656.1333400175354</v>
      </c>
    </row>
    <row r="5888" spans="1:25" x14ac:dyDescent="0.25">
      <c r="A5888" s="178" t="s">
        <v>4829</v>
      </c>
      <c r="B5888" s="178" t="s">
        <v>826</v>
      </c>
      <c r="C5888" s="178" t="s">
        <v>590</v>
      </c>
      <c r="D5888" s="178" t="s">
        <v>4900</v>
      </c>
      <c r="E5888" s="181">
        <v>5835.9366363130084</v>
      </c>
      <c r="F5888" s="181">
        <v>6137.3432764706986</v>
      </c>
      <c r="G5888" s="181">
        <v>6414.1355244410688</v>
      </c>
      <c r="H5888" s="181">
        <v>6662.9238095800001</v>
      </c>
      <c r="I5888" s="181">
        <v>6888.9661383836929</v>
      </c>
      <c r="J5888" s="182">
        <v>7096.6304140302855</v>
      </c>
      <c r="K5888" s="181">
        <v>7289.7969083744401</v>
      </c>
      <c r="L5888" s="181">
        <v>7471.7559026309509</v>
      </c>
      <c r="M5888" s="181">
        <v>7644.8842380308997</v>
      </c>
      <c r="N5888" s="181">
        <v>7810.9778582172257</v>
      </c>
      <c r="O5888" s="181">
        <v>7971.2675659438664</v>
      </c>
      <c r="P5888" s="181">
        <v>8127.6538849277704</v>
      </c>
      <c r="Q5888" s="181">
        <v>8281.7849047651998</v>
      </c>
      <c r="R5888" s="181">
        <v>8433.827168240734</v>
      </c>
      <c r="S5888" s="181">
        <v>8584.0193161246025</v>
      </c>
      <c r="T5888" s="181">
        <v>8731.7704523175871</v>
      </c>
      <c r="U5888" s="181">
        <v>8876.8461309809936</v>
      </c>
      <c r="V5888" s="181">
        <v>9019.7540278205761</v>
      </c>
      <c r="W5888" s="181">
        <v>9160.6868613838105</v>
      </c>
      <c r="X5888" s="181">
        <v>9299.6801340692746</v>
      </c>
      <c r="Y5888" s="181">
        <v>9436.221303115457</v>
      </c>
    </row>
    <row r="5889" spans="1:25" x14ac:dyDescent="0.25">
      <c r="A5889" s="178" t="s">
        <v>4829</v>
      </c>
      <c r="B5889" s="178" t="s">
        <v>826</v>
      </c>
      <c r="C5889" s="178" t="s">
        <v>240</v>
      </c>
      <c r="D5889" s="178" t="s">
        <v>241</v>
      </c>
      <c r="E5889" s="181">
        <v>2747.4676250619059</v>
      </c>
      <c r="F5889" s="181">
        <v>2848.8175083379606</v>
      </c>
      <c r="G5889" s="181">
        <v>2935.7009927628342</v>
      </c>
      <c r="H5889" s="181">
        <v>3007.1508448521845</v>
      </c>
      <c r="I5889" s="181">
        <v>3066.1135149138108</v>
      </c>
      <c r="J5889" s="182">
        <v>3114.9941790355529</v>
      </c>
      <c r="K5889" s="181">
        <v>3155.8643929023883</v>
      </c>
      <c r="L5889" s="181">
        <v>3190.4381686271254</v>
      </c>
      <c r="M5889" s="181">
        <v>3219.9574957483565</v>
      </c>
      <c r="N5889" s="181">
        <v>3245.3603723804063</v>
      </c>
      <c r="O5889" s="181">
        <v>3267.3062539591538</v>
      </c>
      <c r="P5889" s="181">
        <v>3286.6929834402717</v>
      </c>
      <c r="Q5889" s="181">
        <v>3304.2721646640848</v>
      </c>
      <c r="R5889" s="181">
        <v>3320.17396784019</v>
      </c>
      <c r="S5889" s="181">
        <v>3334.5509336935829</v>
      </c>
      <c r="T5889" s="181">
        <v>3347.2307197216751</v>
      </c>
      <c r="U5889" s="181">
        <v>3358.1859162780879</v>
      </c>
      <c r="V5889" s="181">
        <v>3367.6687714262634</v>
      </c>
      <c r="W5889" s="181">
        <v>3375.8034933396966</v>
      </c>
      <c r="X5889" s="181">
        <v>3382.6516406010542</v>
      </c>
      <c r="Y5889" s="181">
        <v>3388.0756992146607</v>
      </c>
    </row>
    <row r="5890" spans="1:25" x14ac:dyDescent="0.25">
      <c r="A5890" s="178" t="s">
        <v>4829</v>
      </c>
      <c r="B5890" s="178" t="s">
        <v>827</v>
      </c>
      <c r="C5890" s="178" t="s">
        <v>565</v>
      </c>
      <c r="D5890" s="178" t="s">
        <v>566</v>
      </c>
      <c r="E5890" s="181">
        <v>1639.8898611852333</v>
      </c>
      <c r="F5890" s="181">
        <v>1670.2736725613349</v>
      </c>
      <c r="G5890" s="181">
        <v>1695.8981964041982</v>
      </c>
      <c r="H5890" s="181">
        <v>1716.8620284511792</v>
      </c>
      <c r="I5890" s="181">
        <v>1734.2114548513152</v>
      </c>
      <c r="J5890" s="182">
        <v>1748.709806038996</v>
      </c>
      <c r="K5890" s="181">
        <v>1760.9384716418961</v>
      </c>
      <c r="L5890" s="181">
        <v>1771.3673380495923</v>
      </c>
      <c r="M5890" s="181">
        <v>1780.3371248029221</v>
      </c>
      <c r="N5890" s="181">
        <v>1788.0293327565132</v>
      </c>
      <c r="O5890" s="181">
        <v>1794.5767354355835</v>
      </c>
      <c r="P5890" s="181">
        <v>1800.230498781928</v>
      </c>
      <c r="Q5890" s="181">
        <v>1805.2092511670223</v>
      </c>
      <c r="R5890" s="181">
        <v>1809.5042494830959</v>
      </c>
      <c r="S5890" s="181">
        <v>1813.1762050469479</v>
      </c>
      <c r="T5890" s="181">
        <v>1816.118959480807</v>
      </c>
      <c r="U5890" s="181">
        <v>1818.437883919747</v>
      </c>
      <c r="V5890" s="181">
        <v>1820.4015438540628</v>
      </c>
      <c r="W5890" s="181">
        <v>1822.0518459008367</v>
      </c>
      <c r="X5890" s="181">
        <v>1823.430348769054</v>
      </c>
      <c r="Y5890" s="181">
        <v>1824.4709287515502</v>
      </c>
    </row>
    <row r="5891" spans="1:25" x14ac:dyDescent="0.25">
      <c r="A5891" s="178" t="s">
        <v>4829</v>
      </c>
      <c r="B5891" s="178" t="s">
        <v>829</v>
      </c>
      <c r="C5891" s="178" t="s">
        <v>218</v>
      </c>
      <c r="D5891" s="178" t="s">
        <v>1413</v>
      </c>
      <c r="E5891" s="181">
        <v>12136.879292504536</v>
      </c>
      <c r="F5891" s="181">
        <v>12284.632701820881</v>
      </c>
      <c r="G5891" s="181">
        <v>12441.436012131542</v>
      </c>
      <c r="H5891" s="181">
        <v>12595.268375008833</v>
      </c>
      <c r="I5891" s="181">
        <v>12746.686555312846</v>
      </c>
      <c r="J5891" s="182">
        <v>12895.826284209405</v>
      </c>
      <c r="K5891" s="181">
        <v>13042.962906478067</v>
      </c>
      <c r="L5891" s="181">
        <v>13188.473662668906</v>
      </c>
      <c r="M5891" s="181">
        <v>13332.269940497468</v>
      </c>
      <c r="N5891" s="181">
        <v>13474.202979959027</v>
      </c>
      <c r="O5891" s="181">
        <v>13613.858893233275</v>
      </c>
      <c r="P5891" s="181">
        <v>13752.348016744008</v>
      </c>
      <c r="Q5891" s="181">
        <v>13890.717106367885</v>
      </c>
      <c r="R5891" s="181">
        <v>14028.121444391309</v>
      </c>
      <c r="S5891" s="181">
        <v>14164.193063035578</v>
      </c>
      <c r="T5891" s="181">
        <v>14298.179161335851</v>
      </c>
      <c r="U5891" s="181">
        <v>14429.610731479843</v>
      </c>
      <c r="V5891" s="181">
        <v>14558.483576389541</v>
      </c>
      <c r="W5891" s="181">
        <v>14684.613591027026</v>
      </c>
      <c r="X5891" s="181">
        <v>14807.69247395011</v>
      </c>
      <c r="Y5891" s="181">
        <v>14926.934349237936</v>
      </c>
    </row>
    <row r="5892" spans="1:25" x14ac:dyDescent="0.25">
      <c r="A5892" s="178" t="s">
        <v>4829</v>
      </c>
      <c r="B5892" s="178" t="s">
        <v>829</v>
      </c>
      <c r="C5892" s="178" t="s">
        <v>240</v>
      </c>
      <c r="D5892" s="178" t="s">
        <v>241</v>
      </c>
      <c r="E5892" s="181">
        <v>4245.4525509013674</v>
      </c>
      <c r="F5892" s="181">
        <v>4303.8604548703715</v>
      </c>
      <c r="G5892" s="181">
        <v>4366.1370945695853</v>
      </c>
      <c r="H5892" s="181">
        <v>4428.0996315527937</v>
      </c>
      <c r="I5892" s="181">
        <v>4489.9659376661384</v>
      </c>
      <c r="J5892" s="182">
        <v>4551.8066017531828</v>
      </c>
      <c r="K5892" s="181">
        <v>4613.7418801457225</v>
      </c>
      <c r="L5892" s="181">
        <v>4675.9289498330518</v>
      </c>
      <c r="M5892" s="181">
        <v>4738.3606899933293</v>
      </c>
      <c r="N5892" s="181">
        <v>4801.0083057019056</v>
      </c>
      <c r="O5892" s="181">
        <v>4863.7477682547251</v>
      </c>
      <c r="P5892" s="181">
        <v>4926.999480338719</v>
      </c>
      <c r="Q5892" s="181">
        <v>4991.1655547978407</v>
      </c>
      <c r="R5892" s="181">
        <v>5055.971209295376</v>
      </c>
      <c r="S5892" s="181">
        <v>5121.3106886797996</v>
      </c>
      <c r="T5892" s="181">
        <v>5186.9371540057946</v>
      </c>
      <c r="U5892" s="181">
        <v>5252.7034808421886</v>
      </c>
      <c r="V5892" s="181">
        <v>5318.6298507790743</v>
      </c>
      <c r="W5892" s="181">
        <v>5384.6702473062523</v>
      </c>
      <c r="X5892" s="181">
        <v>5450.7316830710879</v>
      </c>
      <c r="Y5892" s="181">
        <v>5516.542582327922</v>
      </c>
    </row>
    <row r="5893" spans="1:25" x14ac:dyDescent="0.25">
      <c r="A5893" s="178" t="s">
        <v>4829</v>
      </c>
      <c r="B5893" s="178" t="s">
        <v>831</v>
      </c>
      <c r="C5893" s="178" t="s">
        <v>565</v>
      </c>
      <c r="D5893" s="178" t="s">
        <v>566</v>
      </c>
      <c r="E5893" s="181">
        <v>2050.4597947315769</v>
      </c>
      <c r="F5893" s="181">
        <v>2071.4420306093662</v>
      </c>
      <c r="G5893" s="181">
        <v>2096.3668326720908</v>
      </c>
      <c r="H5893" s="181">
        <v>2122.3426377270011</v>
      </c>
      <c r="I5893" s="181">
        <v>2149.1278699418817</v>
      </c>
      <c r="J5893" s="182">
        <v>2176.4782900162081</v>
      </c>
      <c r="K5893" s="181">
        <v>2204.2890828628169</v>
      </c>
      <c r="L5893" s="181">
        <v>2232.5100466091812</v>
      </c>
      <c r="M5893" s="181">
        <v>2261.055568470947</v>
      </c>
      <c r="N5893" s="181">
        <v>2289.833225163482</v>
      </c>
      <c r="O5893" s="181">
        <v>2318.7597479965889</v>
      </c>
      <c r="P5893" s="181">
        <v>2348.0528805857834</v>
      </c>
      <c r="Q5893" s="181">
        <v>2377.9327936763584</v>
      </c>
      <c r="R5893" s="181">
        <v>2408.3105772535591</v>
      </c>
      <c r="S5893" s="181">
        <v>2439.2254828867499</v>
      </c>
      <c r="T5893" s="181">
        <v>2470.9321956369467</v>
      </c>
      <c r="U5893" s="181">
        <v>2502.9781095543535</v>
      </c>
      <c r="V5893" s="181">
        <v>2534.703431139641</v>
      </c>
      <c r="W5893" s="181">
        <v>2566.1182173452503</v>
      </c>
      <c r="X5893" s="181">
        <v>2597.2338877057737</v>
      </c>
      <c r="Y5893" s="181">
        <v>2628.1033190885137</v>
      </c>
    </row>
    <row r="5894" spans="1:25" x14ac:dyDescent="0.25">
      <c r="A5894" s="178" t="s">
        <v>4829</v>
      </c>
      <c r="B5894" s="178" t="s">
        <v>853</v>
      </c>
      <c r="C5894" s="178" t="s">
        <v>565</v>
      </c>
      <c r="D5894" s="178" t="s">
        <v>566</v>
      </c>
      <c r="E5894" s="181">
        <v>2762.3894661779486</v>
      </c>
      <c r="F5894" s="181">
        <v>2773.55398750839</v>
      </c>
      <c r="G5894" s="181">
        <v>2792.6119290608844</v>
      </c>
      <c r="H5894" s="181">
        <v>2815.1466851787618</v>
      </c>
      <c r="I5894" s="181">
        <v>2840.2422347579827</v>
      </c>
      <c r="J5894" s="182">
        <v>2867.1776195580051</v>
      </c>
      <c r="K5894" s="181">
        <v>2895.5468337160519</v>
      </c>
      <c r="L5894" s="181">
        <v>2925.1055894812789</v>
      </c>
      <c r="M5894" s="181">
        <v>2955.6622750343422</v>
      </c>
      <c r="N5894" s="181">
        <v>2987.013052844185</v>
      </c>
      <c r="O5894" s="181">
        <v>3019.0280706788735</v>
      </c>
      <c r="P5894" s="181">
        <v>3051.9759839499347</v>
      </c>
      <c r="Q5894" s="181">
        <v>3086.1433770583872</v>
      </c>
      <c r="R5894" s="181">
        <v>3121.4255822145969</v>
      </c>
      <c r="S5894" s="181">
        <v>3157.8562458565711</v>
      </c>
      <c r="T5894" s="181">
        <v>3195.6608830210125</v>
      </c>
      <c r="U5894" s="181">
        <v>3234.2664917452298</v>
      </c>
      <c r="V5894" s="181">
        <v>3272.8786524086254</v>
      </c>
      <c r="W5894" s="181">
        <v>3311.4679488800239</v>
      </c>
      <c r="X5894" s="181">
        <v>3349.9925630501284</v>
      </c>
      <c r="Y5894" s="181">
        <v>3388.4227639573878</v>
      </c>
    </row>
    <row r="5895" spans="1:25" x14ac:dyDescent="0.25">
      <c r="A5895" s="178" t="s">
        <v>4829</v>
      </c>
      <c r="B5895" s="178" t="s">
        <v>855</v>
      </c>
      <c r="C5895" s="178" t="s">
        <v>565</v>
      </c>
      <c r="D5895" s="178" t="s">
        <v>566</v>
      </c>
      <c r="E5895" s="181">
        <v>1314.1372620443803</v>
      </c>
      <c r="F5895" s="181">
        <v>1321.4679129644826</v>
      </c>
      <c r="G5895" s="181">
        <v>1328.6576944919711</v>
      </c>
      <c r="H5895" s="181">
        <v>1334.600754298918</v>
      </c>
      <c r="I5895" s="181">
        <v>1339.4972189800151</v>
      </c>
      <c r="J5895" s="182">
        <v>1343.5066410343011</v>
      </c>
      <c r="K5895" s="181">
        <v>1346.8188834138639</v>
      </c>
      <c r="L5895" s="181">
        <v>1349.590888751824</v>
      </c>
      <c r="M5895" s="181">
        <v>1351.9189291141308</v>
      </c>
      <c r="N5895" s="181">
        <v>1353.9881242289939</v>
      </c>
      <c r="O5895" s="181">
        <v>1355.8881755694008</v>
      </c>
      <c r="P5895" s="181">
        <v>1357.8267174167599</v>
      </c>
      <c r="Q5895" s="181">
        <v>1359.9989235527612</v>
      </c>
      <c r="R5895" s="181">
        <v>1362.4345890624641</v>
      </c>
      <c r="S5895" s="181">
        <v>1365.2317436435001</v>
      </c>
      <c r="T5895" s="181">
        <v>1368.4302607138702</v>
      </c>
      <c r="U5895" s="181">
        <v>1371.8995498758081</v>
      </c>
      <c r="V5895" s="181">
        <v>1375.526612072106</v>
      </c>
      <c r="W5895" s="181">
        <v>1379.3266862639828</v>
      </c>
      <c r="X5895" s="181">
        <v>1383.3029162699752</v>
      </c>
      <c r="Y5895" s="181">
        <v>1387.4040864872441</v>
      </c>
    </row>
    <row r="5896" spans="1:25" x14ac:dyDescent="0.25">
      <c r="A5896" s="178" t="s">
        <v>4829</v>
      </c>
      <c r="B5896" s="178" t="s">
        <v>860</v>
      </c>
      <c r="C5896" s="178" t="s">
        <v>565</v>
      </c>
      <c r="D5896" s="178" t="s">
        <v>566</v>
      </c>
      <c r="E5896" s="181">
        <v>1146.6613312549155</v>
      </c>
      <c r="F5896" s="181">
        <v>1143.8513747891718</v>
      </c>
      <c r="G5896" s="181">
        <v>1143.658951158837</v>
      </c>
      <c r="H5896" s="181">
        <v>1144.4858111969029</v>
      </c>
      <c r="I5896" s="181">
        <v>1146.0412578193072</v>
      </c>
      <c r="J5896" s="182">
        <v>1148.1320867036422</v>
      </c>
      <c r="K5896" s="181">
        <v>1150.6576484935676</v>
      </c>
      <c r="L5896" s="181">
        <v>1153.5484717724867</v>
      </c>
      <c r="M5896" s="181">
        <v>1156.7303756915508</v>
      </c>
      <c r="N5896" s="181">
        <v>1160.1628968019215</v>
      </c>
      <c r="O5896" s="181">
        <v>1163.8098614632156</v>
      </c>
      <c r="P5896" s="181">
        <v>1167.7528601911986</v>
      </c>
      <c r="Q5896" s="181">
        <v>1172.0768746416902</v>
      </c>
      <c r="R5896" s="181">
        <v>1176.7259572022692</v>
      </c>
      <c r="S5896" s="181">
        <v>1181.6881013600844</v>
      </c>
      <c r="T5896" s="181">
        <v>1186.913087901597</v>
      </c>
      <c r="U5896" s="181">
        <v>1192.3055328556202</v>
      </c>
      <c r="V5896" s="181">
        <v>1197.8024398498726</v>
      </c>
      <c r="W5896" s="181">
        <v>1203.3858948990094</v>
      </c>
      <c r="X5896" s="181">
        <v>1209.0281687047946</v>
      </c>
      <c r="Y5896" s="181">
        <v>1214.6564075938186</v>
      </c>
    </row>
    <row r="5897" spans="1:25" x14ac:dyDescent="0.25">
      <c r="A5897" s="178" t="s">
        <v>4829</v>
      </c>
      <c r="B5897" s="178" t="s">
        <v>862</v>
      </c>
      <c r="C5897" s="178" t="s">
        <v>565</v>
      </c>
      <c r="D5897" s="178" t="s">
        <v>566</v>
      </c>
      <c r="E5897" s="181">
        <v>1396.0604284346923</v>
      </c>
      <c r="F5897" s="181">
        <v>1424.4265478976413</v>
      </c>
      <c r="G5897" s="181">
        <v>1448.6226187640491</v>
      </c>
      <c r="H5897" s="181">
        <v>1468.52387010951</v>
      </c>
      <c r="I5897" s="181">
        <v>1485.0475827435339</v>
      </c>
      <c r="J5897" s="182">
        <v>1498.904858007561</v>
      </c>
      <c r="K5897" s="181">
        <v>1510.6661548713721</v>
      </c>
      <c r="L5897" s="181">
        <v>1520.8028684699252</v>
      </c>
      <c r="M5897" s="181">
        <v>1529.6750370068089</v>
      </c>
      <c r="N5897" s="181">
        <v>1537.4983292860159</v>
      </c>
      <c r="O5897" s="181">
        <v>1544.4373187013289</v>
      </c>
      <c r="P5897" s="181">
        <v>1550.763951829143</v>
      </c>
      <c r="Q5897" s="181">
        <v>1556.7150293100758</v>
      </c>
      <c r="R5897" s="181">
        <v>1562.3246875178488</v>
      </c>
      <c r="S5897" s="181">
        <v>1567.6572546515451</v>
      </c>
      <c r="T5897" s="181">
        <v>1572.7068376180971</v>
      </c>
      <c r="U5897" s="181">
        <v>1577.4828535739248</v>
      </c>
      <c r="V5897" s="181">
        <v>1582.0590497488129</v>
      </c>
      <c r="W5897" s="181">
        <v>1586.4770308415796</v>
      </c>
      <c r="X5897" s="181">
        <v>1590.7640673246638</v>
      </c>
      <c r="Y5897" s="181">
        <v>1594.881393570297</v>
      </c>
    </row>
    <row r="5898" spans="1:25" x14ac:dyDescent="0.25">
      <c r="A5898" s="178" t="s">
        <v>4829</v>
      </c>
      <c r="B5898" s="178" t="s">
        <v>864</v>
      </c>
      <c r="C5898" s="178" t="s">
        <v>565</v>
      </c>
      <c r="D5898" s="178" t="s">
        <v>566</v>
      </c>
      <c r="E5898" s="181">
        <v>1771.0871789186735</v>
      </c>
      <c r="F5898" s="181">
        <v>1770.8741556547911</v>
      </c>
      <c r="G5898" s="181">
        <v>1775.9576473517945</v>
      </c>
      <c r="H5898" s="181">
        <v>1783.4512627069832</v>
      </c>
      <c r="I5898" s="181">
        <v>1792.6911655915715</v>
      </c>
      <c r="J5898" s="182">
        <v>1803.1377640580026</v>
      </c>
      <c r="K5898" s="181">
        <v>1814.4409735697086</v>
      </c>
      <c r="L5898" s="181">
        <v>1826.3549440354627</v>
      </c>
      <c r="M5898" s="181">
        <v>1838.6572310118759</v>
      </c>
      <c r="N5898" s="181">
        <v>1851.1566592512461</v>
      </c>
      <c r="O5898" s="181">
        <v>1863.7054278373553</v>
      </c>
      <c r="P5898" s="181">
        <v>1876.402529943949</v>
      </c>
      <c r="Q5898" s="181">
        <v>1889.3731688278287</v>
      </c>
      <c r="R5898" s="181">
        <v>1902.5220346614387</v>
      </c>
      <c r="S5898" s="181">
        <v>1915.8368660116691</v>
      </c>
      <c r="T5898" s="181">
        <v>1929.3829216452821</v>
      </c>
      <c r="U5898" s="181">
        <v>1943.0367217320584</v>
      </c>
      <c r="V5898" s="181">
        <v>1956.611634161344</v>
      </c>
      <c r="W5898" s="181">
        <v>1970.1282155720767</v>
      </c>
      <c r="X5898" s="181">
        <v>1983.5959384230762</v>
      </c>
      <c r="Y5898" s="181">
        <v>1997.0154877639807</v>
      </c>
    </row>
    <row r="5899" spans="1:25" x14ac:dyDescent="0.25">
      <c r="A5899" s="178" t="s">
        <v>4829</v>
      </c>
      <c r="B5899" s="178" t="s">
        <v>870</v>
      </c>
      <c r="C5899" s="178" t="s">
        <v>565</v>
      </c>
      <c r="D5899" s="178" t="s">
        <v>566</v>
      </c>
      <c r="E5899" s="181">
        <v>1771.604000853999</v>
      </c>
      <c r="F5899" s="181">
        <v>1762.500972331336</v>
      </c>
      <c r="G5899" s="181">
        <v>1760.4323073502628</v>
      </c>
      <c r="H5899" s="181">
        <v>1762.1401310685535</v>
      </c>
      <c r="I5899" s="181">
        <v>1766.6469402280447</v>
      </c>
      <c r="J5899" s="182">
        <v>1773.2237426966035</v>
      </c>
      <c r="K5899" s="181">
        <v>1781.3716000291022</v>
      </c>
      <c r="L5899" s="181">
        <v>1790.7483527911343</v>
      </c>
      <c r="M5899" s="181">
        <v>1801.062481300364</v>
      </c>
      <c r="N5899" s="181">
        <v>1812.0599459971911</v>
      </c>
      <c r="O5899" s="181">
        <v>1823.5218430868561</v>
      </c>
      <c r="P5899" s="181">
        <v>1835.4668223060069</v>
      </c>
      <c r="Q5899" s="181">
        <v>1847.932815221202</v>
      </c>
      <c r="R5899" s="181">
        <v>1860.7577017699321</v>
      </c>
      <c r="S5899" s="181">
        <v>1873.878044812489</v>
      </c>
      <c r="T5899" s="181">
        <v>1887.4550792533146</v>
      </c>
      <c r="U5899" s="181">
        <v>1901.297490056683</v>
      </c>
      <c r="V5899" s="181">
        <v>1915.0161446116988</v>
      </c>
      <c r="W5899" s="181">
        <v>1928.5869413328558</v>
      </c>
      <c r="X5899" s="181">
        <v>1941.9911869107143</v>
      </c>
      <c r="Y5899" s="181">
        <v>1955.276864847054</v>
      </c>
    </row>
    <row r="5900" spans="1:25" x14ac:dyDescent="0.25">
      <c r="A5900" s="178" t="s">
        <v>4829</v>
      </c>
      <c r="B5900" s="178" t="s">
        <v>874</v>
      </c>
      <c r="C5900" s="178" t="s">
        <v>218</v>
      </c>
      <c r="D5900" s="178" t="s">
        <v>4901</v>
      </c>
      <c r="E5900" s="181">
        <v>3976.6852082579544</v>
      </c>
      <c r="F5900" s="181">
        <v>3974.4342264543343</v>
      </c>
      <c r="G5900" s="181">
        <v>3968.3277993962733</v>
      </c>
      <c r="H5900" s="181">
        <v>3956.3576175135577</v>
      </c>
      <c r="I5900" s="181">
        <v>3939.9247019647246</v>
      </c>
      <c r="J5900" s="182">
        <v>3920.0071369193479</v>
      </c>
      <c r="K5900" s="181">
        <v>3897.357206198898</v>
      </c>
      <c r="L5900" s="181">
        <v>3872.5548620884169</v>
      </c>
      <c r="M5900" s="181">
        <v>3845.8978820017323</v>
      </c>
      <c r="N5900" s="181">
        <v>3817.5878037269244</v>
      </c>
      <c r="O5900" s="181">
        <v>3787.7021073738256</v>
      </c>
      <c r="P5900" s="181">
        <v>3756.6386922089505</v>
      </c>
      <c r="Q5900" s="181">
        <v>3724.7152623220572</v>
      </c>
      <c r="R5900" s="181">
        <v>3691.7442284320332</v>
      </c>
      <c r="S5900" s="181">
        <v>3657.6596031504127</v>
      </c>
      <c r="T5900" s="181">
        <v>3622.4573495847412</v>
      </c>
      <c r="U5900" s="181">
        <v>3586.3295197602733</v>
      </c>
      <c r="V5900" s="181">
        <v>3549.4328613916655</v>
      </c>
      <c r="W5900" s="181">
        <v>3511.765640925245</v>
      </c>
      <c r="X5900" s="181">
        <v>3473.3049312650323</v>
      </c>
      <c r="Y5900" s="181">
        <v>3433.9987104980346</v>
      </c>
    </row>
    <row r="5901" spans="1:25" x14ac:dyDescent="0.25">
      <c r="A5901" s="178" t="s">
        <v>4829</v>
      </c>
      <c r="B5901" s="178" t="s">
        <v>874</v>
      </c>
      <c r="C5901" s="178" t="s">
        <v>240</v>
      </c>
      <c r="D5901" s="178" t="s">
        <v>241</v>
      </c>
      <c r="E5901" s="181">
        <v>5403.3491106555821</v>
      </c>
      <c r="F5901" s="181">
        <v>5522.5652194127115</v>
      </c>
      <c r="G5901" s="181">
        <v>5639.1979696515473</v>
      </c>
      <c r="H5901" s="181">
        <v>5750.0284563308842</v>
      </c>
      <c r="I5901" s="181">
        <v>5856.6229558299065</v>
      </c>
      <c r="J5901" s="182">
        <v>5960.0675278999779</v>
      </c>
      <c r="K5901" s="181">
        <v>6061.2116786910738</v>
      </c>
      <c r="L5901" s="181">
        <v>6160.7207015905769</v>
      </c>
      <c r="M5901" s="181">
        <v>6258.8713522449489</v>
      </c>
      <c r="N5901" s="181">
        <v>6355.8132235201265</v>
      </c>
      <c r="O5901" s="181">
        <v>6451.5051591748042</v>
      </c>
      <c r="P5901" s="181">
        <v>6546.4668724339926</v>
      </c>
      <c r="Q5901" s="181">
        <v>6641.1296288267758</v>
      </c>
      <c r="R5901" s="181">
        <v>6735.0477296098816</v>
      </c>
      <c r="S5901" s="181">
        <v>6827.9645992995302</v>
      </c>
      <c r="T5901" s="181">
        <v>6919.7229931837446</v>
      </c>
      <c r="U5901" s="181">
        <v>7010.5399554485748</v>
      </c>
      <c r="V5901" s="181">
        <v>7100.5883023386968</v>
      </c>
      <c r="W5901" s="181">
        <v>7189.7379991181988</v>
      </c>
      <c r="X5901" s="181">
        <v>7277.8072824112887</v>
      </c>
      <c r="Y5901" s="181">
        <v>7364.5401686409114</v>
      </c>
    </row>
    <row r="5902" spans="1:25" x14ac:dyDescent="0.25">
      <c r="A5902" s="178" t="s">
        <v>4829</v>
      </c>
      <c r="B5902" s="178" t="s">
        <v>876</v>
      </c>
      <c r="C5902" s="178" t="s">
        <v>565</v>
      </c>
      <c r="D5902" s="178" t="s">
        <v>566</v>
      </c>
      <c r="E5902" s="181">
        <v>1781.352808776996</v>
      </c>
      <c r="F5902" s="181">
        <v>1802.7258067441458</v>
      </c>
      <c r="G5902" s="181">
        <v>1823.9946487770653</v>
      </c>
      <c r="H5902" s="181">
        <v>1843.817956392731</v>
      </c>
      <c r="I5902" s="181">
        <v>1862.4584954942861</v>
      </c>
      <c r="J5902" s="182">
        <v>1880.1371188316489</v>
      </c>
      <c r="K5902" s="181">
        <v>1897.0865558433966</v>
      </c>
      <c r="L5902" s="181">
        <v>1913.5140648792278</v>
      </c>
      <c r="M5902" s="181">
        <v>1929.5582367492755</v>
      </c>
      <c r="N5902" s="181">
        <v>1945.3645338503779</v>
      </c>
      <c r="O5902" s="181">
        <v>1961.03518519099</v>
      </c>
      <c r="P5902" s="181">
        <v>1976.8636733651708</v>
      </c>
      <c r="Q5902" s="181">
        <v>1993.1352199960752</v>
      </c>
      <c r="R5902" s="181">
        <v>2009.8839830953914</v>
      </c>
      <c r="S5902" s="181">
        <v>2027.2166895415201</v>
      </c>
      <c r="T5902" s="181">
        <v>2045.0932276023368</v>
      </c>
      <c r="U5902" s="181">
        <v>2063.235400571843</v>
      </c>
      <c r="V5902" s="181">
        <v>2081.4638311314284</v>
      </c>
      <c r="W5902" s="181">
        <v>2099.7885157277169</v>
      </c>
      <c r="X5902" s="181">
        <v>2118.1954715081806</v>
      </c>
      <c r="Y5902" s="181">
        <v>2136.5485979279929</v>
      </c>
    </row>
    <row r="5903" spans="1:25" x14ac:dyDescent="0.25">
      <c r="A5903" s="178" t="s">
        <v>4829</v>
      </c>
      <c r="B5903" s="178" t="s">
        <v>878</v>
      </c>
      <c r="C5903" s="178" t="s">
        <v>565</v>
      </c>
      <c r="D5903" s="178" t="s">
        <v>566</v>
      </c>
      <c r="E5903" s="181">
        <v>1280.7428177609488</v>
      </c>
      <c r="F5903" s="181">
        <v>1260.6554174291946</v>
      </c>
      <c r="G5903" s="181">
        <v>1247.6120689518787</v>
      </c>
      <c r="H5903" s="181">
        <v>1238.8483044841544</v>
      </c>
      <c r="I5903" s="181">
        <v>1233.2735478909783</v>
      </c>
      <c r="J5903" s="182">
        <v>1230.0837849729207</v>
      </c>
      <c r="K5903" s="181">
        <v>1228.6943148520695</v>
      </c>
      <c r="L5903" s="181">
        <v>1228.6865116472864</v>
      </c>
      <c r="M5903" s="181">
        <v>1229.7225230468687</v>
      </c>
      <c r="N5903" s="181">
        <v>1231.5244463748772</v>
      </c>
      <c r="O5903" s="181">
        <v>1233.8889965221722</v>
      </c>
      <c r="P5903" s="181">
        <v>1236.7575883474271</v>
      </c>
      <c r="Q5903" s="181">
        <v>1240.0951130978187</v>
      </c>
      <c r="R5903" s="181">
        <v>1243.7338800051937</v>
      </c>
      <c r="S5903" s="181">
        <v>1247.5524459963078</v>
      </c>
      <c r="T5903" s="181">
        <v>1251.3445419735244</v>
      </c>
      <c r="U5903" s="181">
        <v>1255.0630045557905</v>
      </c>
      <c r="V5903" s="181">
        <v>1258.7849343118696</v>
      </c>
      <c r="W5903" s="181">
        <v>1262.4577695960288</v>
      </c>
      <c r="X5903" s="181">
        <v>1266.020258072989</v>
      </c>
      <c r="Y5903" s="181">
        <v>1269.3447240738249</v>
      </c>
    </row>
    <row r="5904" spans="1:25" x14ac:dyDescent="0.25">
      <c r="A5904" s="178" t="s">
        <v>4829</v>
      </c>
      <c r="B5904" s="178" t="s">
        <v>881</v>
      </c>
      <c r="C5904" s="178" t="s">
        <v>218</v>
      </c>
      <c r="D5904" s="178" t="s">
        <v>4902</v>
      </c>
      <c r="E5904" s="181">
        <v>2984.8691478503406</v>
      </c>
      <c r="F5904" s="181">
        <v>2997.1442043456018</v>
      </c>
      <c r="G5904" s="181">
        <v>3022.9056240080204</v>
      </c>
      <c r="H5904" s="181">
        <v>3056.4967965976871</v>
      </c>
      <c r="I5904" s="181">
        <v>3096.1838515387471</v>
      </c>
      <c r="J5904" s="182">
        <v>3140.6278734023167</v>
      </c>
      <c r="K5904" s="181">
        <v>3188.8920089106496</v>
      </c>
      <c r="L5904" s="181">
        <v>3240.3206788215803</v>
      </c>
      <c r="M5904" s="181">
        <v>3294.341707551288</v>
      </c>
      <c r="N5904" s="181">
        <v>3350.4723262908342</v>
      </c>
      <c r="O5904" s="181">
        <v>3408.2572064688989</v>
      </c>
      <c r="P5904" s="181">
        <v>3467.7009664696816</v>
      </c>
      <c r="Q5904" s="181">
        <v>3528.8549201861883</v>
      </c>
      <c r="R5904" s="181">
        <v>3591.3308068847609</v>
      </c>
      <c r="S5904" s="181">
        <v>3654.8797328940796</v>
      </c>
      <c r="T5904" s="181">
        <v>3719.3547054735445</v>
      </c>
      <c r="U5904" s="181">
        <v>3784.4404955595874</v>
      </c>
      <c r="V5904" s="181">
        <v>3849.7786653598664</v>
      </c>
      <c r="W5904" s="181">
        <v>3915.2527205672673</v>
      </c>
      <c r="X5904" s="181">
        <v>3980.7234041900492</v>
      </c>
      <c r="Y5904" s="181">
        <v>4046.0257744493479</v>
      </c>
    </row>
    <row r="5905" spans="1:25" x14ac:dyDescent="0.25">
      <c r="A5905" s="178" t="s">
        <v>4829</v>
      </c>
      <c r="B5905" s="178" t="s">
        <v>881</v>
      </c>
      <c r="C5905" s="178" t="s">
        <v>240</v>
      </c>
      <c r="D5905" s="178" t="s">
        <v>241</v>
      </c>
      <c r="E5905" s="181">
        <v>3195.4455329384118</v>
      </c>
      <c r="F5905" s="181">
        <v>3156.7284132620189</v>
      </c>
      <c r="G5905" s="181">
        <v>3132.4029683626113</v>
      </c>
      <c r="H5905" s="181">
        <v>3116.0214688590668</v>
      </c>
      <c r="I5905" s="181">
        <v>3105.4654045012539</v>
      </c>
      <c r="J5905" s="182">
        <v>3099.1307063640725</v>
      </c>
      <c r="K5905" s="181">
        <v>3095.8982772156055</v>
      </c>
      <c r="L5905" s="181">
        <v>3094.9833761178957</v>
      </c>
      <c r="M5905" s="181">
        <v>3095.7254030880354</v>
      </c>
      <c r="N5905" s="181">
        <v>3097.5853347535472</v>
      </c>
      <c r="O5905" s="181">
        <v>3100.0811615246703</v>
      </c>
      <c r="P5905" s="181">
        <v>3103.1716562445581</v>
      </c>
      <c r="Q5905" s="181">
        <v>3106.8581292026324</v>
      </c>
      <c r="R5905" s="181">
        <v>3110.7598671141081</v>
      </c>
      <c r="S5905" s="181">
        <v>3114.6383383919474</v>
      </c>
      <c r="T5905" s="181">
        <v>3118.3552560003523</v>
      </c>
      <c r="U5905" s="181">
        <v>3121.6422598294384</v>
      </c>
      <c r="V5905" s="181">
        <v>3124.2132492777191</v>
      </c>
      <c r="W5905" s="181">
        <v>3125.9941896022337</v>
      </c>
      <c r="X5905" s="181">
        <v>3126.8988059581361</v>
      </c>
      <c r="Y5905" s="181">
        <v>3126.8275333593892</v>
      </c>
    </row>
    <row r="5906" spans="1:25" x14ac:dyDescent="0.25">
      <c r="A5906" s="178" t="s">
        <v>4829</v>
      </c>
      <c r="B5906" s="178" t="s">
        <v>883</v>
      </c>
      <c r="C5906" s="178" t="s">
        <v>218</v>
      </c>
      <c r="D5906" s="178" t="s">
        <v>4903</v>
      </c>
      <c r="E5906" s="181">
        <v>13157.298411395224</v>
      </c>
      <c r="F5906" s="181">
        <v>13550.580298112967</v>
      </c>
      <c r="G5906" s="181">
        <v>13916.604086155103</v>
      </c>
      <c r="H5906" s="181">
        <v>14249.177271661541</v>
      </c>
      <c r="I5906" s="181">
        <v>14556.276158161851</v>
      </c>
      <c r="J5906" s="182">
        <v>14843.6975932842</v>
      </c>
      <c r="K5906" s="181">
        <v>15116.364888096257</v>
      </c>
      <c r="L5906" s="181">
        <v>15378.282422729784</v>
      </c>
      <c r="M5906" s="181">
        <v>15632.099566032384</v>
      </c>
      <c r="N5906" s="181">
        <v>15879.801426907234</v>
      </c>
      <c r="O5906" s="181">
        <v>16122.603917429567</v>
      </c>
      <c r="P5906" s="181">
        <v>16363.305322935852</v>
      </c>
      <c r="Q5906" s="181">
        <v>16604.367760467743</v>
      </c>
      <c r="R5906" s="181">
        <v>16845.632739553585</v>
      </c>
      <c r="S5906" s="181">
        <v>17087.378152622354</v>
      </c>
      <c r="T5906" s="181">
        <v>17329.55635425746</v>
      </c>
      <c r="U5906" s="181">
        <v>17570.538767681377</v>
      </c>
      <c r="V5906" s="181">
        <v>17808.851678112394</v>
      </c>
      <c r="W5906" s="181">
        <v>18044.521661963892</v>
      </c>
      <c r="X5906" s="181">
        <v>18277.369347846343</v>
      </c>
      <c r="Y5906" s="181">
        <v>18506.691682463876</v>
      </c>
    </row>
    <row r="5907" spans="1:25" x14ac:dyDescent="0.25">
      <c r="A5907" s="178" t="s">
        <v>4829</v>
      </c>
      <c r="B5907" s="178" t="s">
        <v>883</v>
      </c>
      <c r="C5907" s="178" t="s">
        <v>240</v>
      </c>
      <c r="D5907" s="178" t="s">
        <v>241</v>
      </c>
      <c r="E5907" s="181">
        <v>2870.2550741023283</v>
      </c>
      <c r="F5907" s="181">
        <v>2951.7281423923632</v>
      </c>
      <c r="G5907" s="181">
        <v>3027.0359489497869</v>
      </c>
      <c r="H5907" s="181">
        <v>3094.8605949066996</v>
      </c>
      <c r="I5907" s="181">
        <v>3156.9647587776799</v>
      </c>
      <c r="J5907" s="182">
        <v>3214.6288708628044</v>
      </c>
      <c r="K5907" s="181">
        <v>3268.9370220983683</v>
      </c>
      <c r="L5907" s="181">
        <v>3320.7685876813312</v>
      </c>
      <c r="M5907" s="181">
        <v>3370.7056792667991</v>
      </c>
      <c r="N5907" s="181">
        <v>3419.1840210795308</v>
      </c>
      <c r="O5907" s="181">
        <v>3466.4714433944805</v>
      </c>
      <c r="P5907" s="181">
        <v>3513.1739679549373</v>
      </c>
      <c r="Q5907" s="181">
        <v>3559.8220692482787</v>
      </c>
      <c r="R5907" s="181">
        <v>3606.3821560353235</v>
      </c>
      <c r="S5907" s="181">
        <v>3652.914119204203</v>
      </c>
      <c r="T5907" s="181">
        <v>3699.4080153814548</v>
      </c>
      <c r="U5907" s="181">
        <v>3745.5169512716798</v>
      </c>
      <c r="V5907" s="181">
        <v>3790.9289695528569</v>
      </c>
      <c r="W5907" s="181">
        <v>3835.6527918067359</v>
      </c>
      <c r="X5907" s="181">
        <v>3879.6533732817561</v>
      </c>
      <c r="Y5907" s="181">
        <v>3922.7848630773124</v>
      </c>
    </row>
    <row r="5908" spans="1:25" x14ac:dyDescent="0.25">
      <c r="A5908" s="178" t="s">
        <v>4829</v>
      </c>
      <c r="B5908" s="178" t="s">
        <v>884</v>
      </c>
      <c r="C5908" s="178" t="s">
        <v>218</v>
      </c>
      <c r="D5908" s="178" t="s">
        <v>249</v>
      </c>
      <c r="E5908" s="181">
        <v>14085.984568824289</v>
      </c>
      <c r="F5908" s="181">
        <v>14219.174793508993</v>
      </c>
      <c r="G5908" s="181">
        <v>14374.37433838628</v>
      </c>
      <c r="H5908" s="181">
        <v>14534.880607186025</v>
      </c>
      <c r="I5908" s="181">
        <v>14699.761299799071</v>
      </c>
      <c r="J5908" s="182">
        <v>14867.871144716231</v>
      </c>
      <c r="K5908" s="181">
        <v>15038.448116722064</v>
      </c>
      <c r="L5908" s="181">
        <v>15210.953289120725</v>
      </c>
      <c r="M5908" s="181">
        <v>15384.427885299347</v>
      </c>
      <c r="N5908" s="181">
        <v>15558.043705138756</v>
      </c>
      <c r="O5908" s="181">
        <v>15730.829554950196</v>
      </c>
      <c r="P5908" s="181">
        <v>15903.65349150094</v>
      </c>
      <c r="Q5908" s="181">
        <v>16077.366959405208</v>
      </c>
      <c r="R5908" s="181">
        <v>16250.734629044951</v>
      </c>
      <c r="S5908" s="181">
        <v>16423.284379343349</v>
      </c>
      <c r="T5908" s="181">
        <v>16594.777652515349</v>
      </c>
      <c r="U5908" s="181">
        <v>16764.442453321473</v>
      </c>
      <c r="V5908" s="181">
        <v>16931.444106873449</v>
      </c>
      <c r="W5908" s="181">
        <v>17095.611163570939</v>
      </c>
      <c r="X5908" s="181">
        <v>17256.715640458664</v>
      </c>
      <c r="Y5908" s="181">
        <v>17414.276149462545</v>
      </c>
    </row>
    <row r="5909" spans="1:25" x14ac:dyDescent="0.25">
      <c r="A5909" s="178" t="s">
        <v>4829</v>
      </c>
      <c r="B5909" s="178" t="s">
        <v>884</v>
      </c>
      <c r="C5909" s="178" t="s">
        <v>309</v>
      </c>
      <c r="D5909" s="178" t="s">
        <v>4904</v>
      </c>
      <c r="E5909" s="181">
        <v>2726.1546024630888</v>
      </c>
      <c r="F5909" s="181">
        <v>2764.4647557994626</v>
      </c>
      <c r="G5909" s="181">
        <v>2807.3658105558184</v>
      </c>
      <c r="H5909" s="181">
        <v>2851.6414326597442</v>
      </c>
      <c r="I5909" s="181">
        <v>2897.1242503792209</v>
      </c>
      <c r="J5909" s="182">
        <v>2943.6015219948067</v>
      </c>
      <c r="K5909" s="181">
        <v>2990.9327177874029</v>
      </c>
      <c r="L5909" s="181">
        <v>3039.0192134036133</v>
      </c>
      <c r="M5909" s="181">
        <v>3087.67623343379</v>
      </c>
      <c r="N5909" s="181">
        <v>3136.7418852818787</v>
      </c>
      <c r="O5909" s="181">
        <v>3186.022312033344</v>
      </c>
      <c r="P5909" s="181">
        <v>3235.694298120749</v>
      </c>
      <c r="Q5909" s="181">
        <v>3285.9344436994293</v>
      </c>
      <c r="R5909" s="181">
        <v>3336.4940918072753</v>
      </c>
      <c r="S5909" s="181">
        <v>3387.277412999591</v>
      </c>
      <c r="T5909" s="181">
        <v>3438.2352014006847</v>
      </c>
      <c r="U5909" s="181">
        <v>3489.2063195412961</v>
      </c>
      <c r="V5909" s="181">
        <v>3540.0135855437702</v>
      </c>
      <c r="W5909" s="181">
        <v>3590.6159041176538</v>
      </c>
      <c r="X5909" s="181">
        <v>3640.9595416535085</v>
      </c>
      <c r="Y5909" s="181">
        <v>3690.9361199515843</v>
      </c>
    </row>
    <row r="5910" spans="1:25" x14ac:dyDescent="0.25">
      <c r="A5910" s="178" t="s">
        <v>4829</v>
      </c>
      <c r="B5910" s="178" t="s">
        <v>884</v>
      </c>
      <c r="C5910" s="178" t="s">
        <v>240</v>
      </c>
      <c r="D5910" s="178" t="s">
        <v>241</v>
      </c>
      <c r="E5910" s="181">
        <v>5701.9083505175449</v>
      </c>
      <c r="F5910" s="181">
        <v>5735.0749416082162</v>
      </c>
      <c r="G5910" s="181">
        <v>5777.0829148755829</v>
      </c>
      <c r="H5910" s="181">
        <v>5821.1582362823901</v>
      </c>
      <c r="I5910" s="181">
        <v>5866.9166352673874</v>
      </c>
      <c r="J5910" s="182">
        <v>5913.8949321658938</v>
      </c>
      <c r="K5910" s="181">
        <v>5961.7885626580955</v>
      </c>
      <c r="L5910" s="181">
        <v>6010.3855017396236</v>
      </c>
      <c r="M5910" s="181">
        <v>6059.3114092260494</v>
      </c>
      <c r="N5910" s="181">
        <v>6108.2482158518669</v>
      </c>
      <c r="O5910" s="181">
        <v>6156.8260070904134</v>
      </c>
      <c r="P5910" s="181">
        <v>6205.3971168772177</v>
      </c>
      <c r="Q5910" s="181">
        <v>6254.3031343803141</v>
      </c>
      <c r="R5910" s="181">
        <v>6303.0722776139264</v>
      </c>
      <c r="S5910" s="181">
        <v>6351.5335374844626</v>
      </c>
      <c r="T5910" s="181">
        <v>6399.6079250045386</v>
      </c>
      <c r="U5910" s="181">
        <v>6447.0121407107272</v>
      </c>
      <c r="V5910" s="181">
        <v>6493.4418643396239</v>
      </c>
      <c r="W5910" s="181">
        <v>6538.8495422454434</v>
      </c>
      <c r="X5910" s="181">
        <v>6583.1662892267614</v>
      </c>
      <c r="Y5910" s="181">
        <v>6626.2272187101207</v>
      </c>
    </row>
    <row r="5911" spans="1:25" x14ac:dyDescent="0.25">
      <c r="A5911" s="178" t="s">
        <v>4829</v>
      </c>
      <c r="B5911" s="178" t="s">
        <v>886</v>
      </c>
      <c r="C5911" s="178" t="s">
        <v>218</v>
      </c>
      <c r="D5911" s="178" t="s">
        <v>4905</v>
      </c>
      <c r="E5911" s="181">
        <v>7898.4082867014886</v>
      </c>
      <c r="F5911" s="181">
        <v>8015.2558269537949</v>
      </c>
      <c r="G5911" s="181">
        <v>8149.9096846998928</v>
      </c>
      <c r="H5911" s="181">
        <v>8291.8896904236826</v>
      </c>
      <c r="I5911" s="181">
        <v>8440.0120611883285</v>
      </c>
      <c r="J5911" s="182">
        <v>8593.1188454833591</v>
      </c>
      <c r="K5911" s="181">
        <v>8750.4316909436438</v>
      </c>
      <c r="L5911" s="181">
        <v>8911.3725427109675</v>
      </c>
      <c r="M5911" s="181">
        <v>9075.1708151316161</v>
      </c>
      <c r="N5911" s="181">
        <v>9241.1537392711416</v>
      </c>
      <c r="O5911" s="181">
        <v>9408.5332812002398</v>
      </c>
      <c r="P5911" s="181">
        <v>9577.6493351511544</v>
      </c>
      <c r="Q5911" s="181">
        <v>9748.8593720476074</v>
      </c>
      <c r="R5911" s="181">
        <v>9921.2248041846487</v>
      </c>
      <c r="S5911" s="181">
        <v>10094.203396810612</v>
      </c>
      <c r="T5911" s="181">
        <v>10267.129757552655</v>
      </c>
      <c r="U5911" s="181">
        <v>10439.492023581528</v>
      </c>
      <c r="V5911" s="181">
        <v>10611.035819124771</v>
      </c>
      <c r="W5911" s="181">
        <v>10781.521840921778</v>
      </c>
      <c r="X5911" s="181">
        <v>10950.656715366349</v>
      </c>
      <c r="Y5911" s="181">
        <v>11117.872637433355</v>
      </c>
    </row>
    <row r="5912" spans="1:25" x14ac:dyDescent="0.25">
      <c r="A5912" s="178" t="s">
        <v>4829</v>
      </c>
      <c r="B5912" s="178" t="s">
        <v>886</v>
      </c>
      <c r="C5912" s="178" t="s">
        <v>972</v>
      </c>
      <c r="D5912" s="178" t="s">
        <v>4906</v>
      </c>
      <c r="E5912" s="181">
        <v>2934.0161386334757</v>
      </c>
      <c r="F5912" s="181">
        <v>2899.5073894973389</v>
      </c>
      <c r="G5912" s="181">
        <v>2871.0684059286009</v>
      </c>
      <c r="H5912" s="181">
        <v>2844.6456335060816</v>
      </c>
      <c r="I5912" s="181">
        <v>2819.691769825472</v>
      </c>
      <c r="J5912" s="182">
        <v>2795.7175992912539</v>
      </c>
      <c r="K5912" s="181">
        <v>2772.3998948239396</v>
      </c>
      <c r="L5912" s="181">
        <v>2749.5074916511526</v>
      </c>
      <c r="M5912" s="181">
        <v>2726.7732719338314</v>
      </c>
      <c r="N5912" s="181">
        <v>2703.9853122887534</v>
      </c>
      <c r="O5912" s="181">
        <v>2680.920718677688</v>
      </c>
      <c r="P5912" s="181">
        <v>2657.6934769133368</v>
      </c>
      <c r="Q5912" s="181">
        <v>2634.4118826118947</v>
      </c>
      <c r="R5912" s="181">
        <v>2610.8328832757306</v>
      </c>
      <c r="S5912" s="181">
        <v>2586.8410718878272</v>
      </c>
      <c r="T5912" s="181">
        <v>2562.3040302287309</v>
      </c>
      <c r="U5912" s="181">
        <v>2537.1426643518453</v>
      </c>
      <c r="V5912" s="181">
        <v>2511.3498352393667</v>
      </c>
      <c r="W5912" s="181">
        <v>2484.9257359340208</v>
      </c>
      <c r="X5912" s="181">
        <v>2457.861599720623</v>
      </c>
      <c r="Y5912" s="181">
        <v>2430.0928463211626</v>
      </c>
    </row>
    <row r="5913" spans="1:25" x14ac:dyDescent="0.25">
      <c r="A5913" s="178" t="s">
        <v>4829</v>
      </c>
      <c r="B5913" s="178" t="s">
        <v>886</v>
      </c>
      <c r="C5913" s="178" t="s">
        <v>240</v>
      </c>
      <c r="D5913" s="178" t="s">
        <v>241</v>
      </c>
      <c r="E5913" s="181">
        <v>3634.0046418861084</v>
      </c>
      <c r="F5913" s="181">
        <v>3652.4074814803266</v>
      </c>
      <c r="G5913" s="181">
        <v>3678.1595869056646</v>
      </c>
      <c r="H5913" s="181">
        <v>3706.3568010988079</v>
      </c>
      <c r="I5913" s="181">
        <v>3736.394411600746</v>
      </c>
      <c r="J5913" s="182">
        <v>3767.7007532795565</v>
      </c>
      <c r="K5913" s="181">
        <v>3799.889781253014</v>
      </c>
      <c r="L5913" s="181">
        <v>3832.6755646479551</v>
      </c>
      <c r="M5913" s="181">
        <v>3865.700498407889</v>
      </c>
      <c r="N5913" s="181">
        <v>3898.6614846833454</v>
      </c>
      <c r="O5913" s="181">
        <v>3931.2186085058456</v>
      </c>
      <c r="P5913" s="181">
        <v>3963.5116473308935</v>
      </c>
      <c r="Q5913" s="181">
        <v>3995.6822958164871</v>
      </c>
      <c r="R5913" s="181">
        <v>4027.3407009149378</v>
      </c>
      <c r="S5913" s="181">
        <v>4058.2712311522132</v>
      </c>
      <c r="T5913" s="181">
        <v>4088.217620964861</v>
      </c>
      <c r="U5913" s="181">
        <v>4116.9942361067942</v>
      </c>
      <c r="V5913" s="181">
        <v>4144.5235323162515</v>
      </c>
      <c r="W5913" s="181">
        <v>4170.7372752828787</v>
      </c>
      <c r="X5913" s="181">
        <v>4195.5496834760606</v>
      </c>
      <c r="Y5913" s="181">
        <v>4218.7747235722263</v>
      </c>
    </row>
    <row r="5914" spans="1:25" x14ac:dyDescent="0.25">
      <c r="A5914" s="178" t="s">
        <v>4907</v>
      </c>
      <c r="B5914" s="178" t="s">
        <v>217</v>
      </c>
      <c r="C5914" s="178" t="s">
        <v>218</v>
      </c>
      <c r="D5914" s="178" t="s">
        <v>4908</v>
      </c>
      <c r="E5914" s="181">
        <v>13103.87692620135</v>
      </c>
      <c r="F5914" s="181">
        <v>13016.612379980805</v>
      </c>
      <c r="G5914" s="181">
        <v>12923.420503614028</v>
      </c>
      <c r="H5914" s="181">
        <v>12841.750352682997</v>
      </c>
      <c r="I5914" s="181">
        <v>12768.451941433781</v>
      </c>
      <c r="J5914" s="182">
        <v>12701.003392928702</v>
      </c>
      <c r="K5914" s="181">
        <v>12637.495771445874</v>
      </c>
      <c r="L5914" s="181">
        <v>12576.529712098072</v>
      </c>
      <c r="M5914" s="181">
        <v>12516.733164389989</v>
      </c>
      <c r="N5914" s="181">
        <v>12457.12590911519</v>
      </c>
      <c r="O5914" s="181">
        <v>12397.20226760524</v>
      </c>
      <c r="P5914" s="181">
        <v>12336.446505794962</v>
      </c>
      <c r="Q5914" s="181">
        <v>12274.350681765376</v>
      </c>
      <c r="R5914" s="181">
        <v>12210.391814821012</v>
      </c>
      <c r="S5914" s="181">
        <v>12144.227390545064</v>
      </c>
      <c r="T5914" s="181">
        <v>12075.603286633785</v>
      </c>
      <c r="U5914" s="181">
        <v>12004.146128410235</v>
      </c>
      <c r="V5914" s="181">
        <v>11929.519075676677</v>
      </c>
      <c r="W5914" s="181">
        <v>11851.589568599862</v>
      </c>
      <c r="X5914" s="181">
        <v>11770.247230182731</v>
      </c>
      <c r="Y5914" s="181">
        <v>11685.247939307477</v>
      </c>
    </row>
    <row r="5915" spans="1:25" x14ac:dyDescent="0.25">
      <c r="A5915" s="178" t="s">
        <v>4907</v>
      </c>
      <c r="B5915" s="178" t="s">
        <v>217</v>
      </c>
      <c r="C5915" s="178" t="s">
        <v>1169</v>
      </c>
      <c r="D5915" s="178" t="s">
        <v>764</v>
      </c>
      <c r="E5915" s="181">
        <v>5658.9037193963932</v>
      </c>
      <c r="F5915" s="181">
        <v>5716.6936599320234</v>
      </c>
      <c r="G5915" s="181">
        <v>5772.1667982673216</v>
      </c>
      <c r="H5915" s="181">
        <v>5833.1086818344429</v>
      </c>
      <c r="I5915" s="181">
        <v>5898.3228481320275</v>
      </c>
      <c r="J5915" s="182">
        <v>5966.8177736613361</v>
      </c>
      <c r="K5915" s="181">
        <v>6037.8207360434571</v>
      </c>
      <c r="L5915" s="181">
        <v>6110.7492218213411</v>
      </c>
      <c r="M5915" s="181">
        <v>6184.9911496163886</v>
      </c>
      <c r="N5915" s="181">
        <v>6260.087323185996</v>
      </c>
      <c r="O5915" s="181">
        <v>6335.7885238846975</v>
      </c>
      <c r="P5915" s="181">
        <v>6411.8228430530316</v>
      </c>
      <c r="Q5915" s="181">
        <v>6487.9039273963681</v>
      </c>
      <c r="R5915" s="181">
        <v>6563.7182710350025</v>
      </c>
      <c r="S5915" s="181">
        <v>6639.0306084478225</v>
      </c>
      <c r="T5915" s="181">
        <v>6713.6402527390173</v>
      </c>
      <c r="U5915" s="181">
        <v>6787.2672709016697</v>
      </c>
      <c r="V5915" s="181">
        <v>6859.6358654667629</v>
      </c>
      <c r="W5915" s="181">
        <v>6930.5735712286423</v>
      </c>
      <c r="X5915" s="181">
        <v>6999.9124607712929</v>
      </c>
      <c r="Y5915" s="181">
        <v>7067.3956378314106</v>
      </c>
    </row>
    <row r="5916" spans="1:25" x14ac:dyDescent="0.25">
      <c r="A5916" s="178" t="s">
        <v>4907</v>
      </c>
      <c r="B5916" s="178" t="s">
        <v>217</v>
      </c>
      <c r="C5916" s="178" t="s">
        <v>240</v>
      </c>
      <c r="D5916" s="178" t="s">
        <v>241</v>
      </c>
      <c r="E5916" s="181">
        <v>38297.915664128923</v>
      </c>
      <c r="F5916" s="181">
        <v>38577.236747614865</v>
      </c>
      <c r="G5916" s="181">
        <v>38842.186520956486</v>
      </c>
      <c r="H5916" s="181">
        <v>39145.226349019758</v>
      </c>
      <c r="I5916" s="181">
        <v>39478.139741839477</v>
      </c>
      <c r="J5916" s="182">
        <v>39834.181093513362</v>
      </c>
      <c r="K5916" s="181">
        <v>40208.143884677782</v>
      </c>
      <c r="L5916" s="181">
        <v>40596.147399320951</v>
      </c>
      <c r="M5916" s="181">
        <v>40994.160891597334</v>
      </c>
      <c r="N5916" s="181">
        <v>41399.209014066109</v>
      </c>
      <c r="O5916" s="181">
        <v>41809.734190880714</v>
      </c>
      <c r="P5916" s="181">
        <v>42224.047510213029</v>
      </c>
      <c r="Q5916" s="181">
        <v>42640.383038976979</v>
      </c>
      <c r="R5916" s="181">
        <v>43056.813877838285</v>
      </c>
      <c r="S5916" s="181">
        <v>43471.942316462118</v>
      </c>
      <c r="T5916" s="181">
        <v>43884.608289338219</v>
      </c>
      <c r="U5916" s="181">
        <v>44293.143444861744</v>
      </c>
      <c r="V5916" s="181">
        <v>44695.917387799971</v>
      </c>
      <c r="W5916" s="181">
        <v>45091.981340555358</v>
      </c>
      <c r="X5916" s="181">
        <v>45480.420095229179</v>
      </c>
      <c r="Y5916" s="181">
        <v>45859.744139521077</v>
      </c>
    </row>
    <row r="5917" spans="1:25" x14ac:dyDescent="0.25">
      <c r="A5917" s="178" t="s">
        <v>4907</v>
      </c>
      <c r="B5917" s="178" t="s">
        <v>242</v>
      </c>
      <c r="C5917" s="178" t="s">
        <v>218</v>
      </c>
      <c r="D5917" s="178" t="s">
        <v>1436</v>
      </c>
      <c r="E5917" s="181">
        <v>92132.410791053262</v>
      </c>
      <c r="F5917" s="181">
        <v>93542.962413325135</v>
      </c>
      <c r="G5917" s="181">
        <v>94777.33471212913</v>
      </c>
      <c r="H5917" s="181">
        <v>95999.296618304375</v>
      </c>
      <c r="I5917" s="181">
        <v>97208.194279120144</v>
      </c>
      <c r="J5917" s="182">
        <v>98401.018130759636</v>
      </c>
      <c r="K5917" s="181">
        <v>99574.881032984049</v>
      </c>
      <c r="L5917" s="181">
        <v>100728.19176721692</v>
      </c>
      <c r="M5917" s="181">
        <v>101857.03499859144</v>
      </c>
      <c r="N5917" s="181">
        <v>102958.39150970915</v>
      </c>
      <c r="O5917" s="181">
        <v>104031.73126011006</v>
      </c>
      <c r="P5917" s="181">
        <v>105075.70834268196</v>
      </c>
      <c r="Q5917" s="181">
        <v>106088.48320614183</v>
      </c>
      <c r="R5917" s="181">
        <v>107067.68759132062</v>
      </c>
      <c r="S5917" s="181">
        <v>108012.19307697477</v>
      </c>
      <c r="T5917" s="181">
        <v>108921.32901814039</v>
      </c>
      <c r="U5917" s="181">
        <v>109790.2679177734</v>
      </c>
      <c r="V5917" s="181">
        <v>110613.94867673694</v>
      </c>
      <c r="W5917" s="181">
        <v>111391.38225253845</v>
      </c>
      <c r="X5917" s="181">
        <v>112121.76086497739</v>
      </c>
      <c r="Y5917" s="181">
        <v>112802.73545304265</v>
      </c>
    </row>
    <row r="5918" spans="1:25" x14ac:dyDescent="0.25">
      <c r="A5918" s="178" t="s">
        <v>4907</v>
      </c>
      <c r="B5918" s="178" t="s">
        <v>242</v>
      </c>
      <c r="C5918" s="178" t="s">
        <v>475</v>
      </c>
      <c r="D5918" s="178" t="s">
        <v>4909</v>
      </c>
      <c r="E5918" s="181">
        <v>2562.9792075494506</v>
      </c>
      <c r="F5918" s="181">
        <v>2536.377899456776</v>
      </c>
      <c r="G5918" s="181">
        <v>2504.8257867072157</v>
      </c>
      <c r="H5918" s="181">
        <v>2472.9268977990191</v>
      </c>
      <c r="I5918" s="181">
        <v>2440.7106514921174</v>
      </c>
      <c r="J5918" s="182">
        <v>2408.1481751115425</v>
      </c>
      <c r="K5918" s="181">
        <v>2375.218697526569</v>
      </c>
      <c r="L5918" s="181">
        <v>2341.9360837636655</v>
      </c>
      <c r="M5918" s="181">
        <v>2308.2626461216355</v>
      </c>
      <c r="N5918" s="181">
        <v>2274.1868079721735</v>
      </c>
      <c r="O5918" s="181">
        <v>2239.754439280814</v>
      </c>
      <c r="P5918" s="181">
        <v>2204.9924144319457</v>
      </c>
      <c r="Q5918" s="181">
        <v>2169.9174222704419</v>
      </c>
      <c r="R5918" s="181">
        <v>2134.5364872155269</v>
      </c>
      <c r="S5918" s="181">
        <v>2098.8825516395873</v>
      </c>
      <c r="T5918" s="181">
        <v>2062.9964383165598</v>
      </c>
      <c r="U5918" s="181">
        <v>2026.8405504020109</v>
      </c>
      <c r="V5918" s="181">
        <v>1990.3792197463536</v>
      </c>
      <c r="W5918" s="181">
        <v>1953.6543075536488</v>
      </c>
      <c r="X5918" s="181">
        <v>1916.7092073513513</v>
      </c>
      <c r="Y5918" s="181">
        <v>1879.5597836896375</v>
      </c>
    </row>
    <row r="5919" spans="1:25" x14ac:dyDescent="0.25">
      <c r="A5919" s="178" t="s">
        <v>4907</v>
      </c>
      <c r="B5919" s="178" t="s">
        <v>242</v>
      </c>
      <c r="C5919" s="178" t="s">
        <v>503</v>
      </c>
      <c r="D5919" s="178" t="s">
        <v>4910</v>
      </c>
      <c r="E5919" s="181">
        <v>2895.0495406830669</v>
      </c>
      <c r="F5919" s="181">
        <v>2913.1289530744129</v>
      </c>
      <c r="G5919" s="181">
        <v>2925.217124932185</v>
      </c>
      <c r="H5919" s="181">
        <v>2936.4776001048131</v>
      </c>
      <c r="I5919" s="181">
        <v>2946.9077625423474</v>
      </c>
      <c r="J5919" s="182">
        <v>2956.4346558169063</v>
      </c>
      <c r="K5919" s="181">
        <v>2964.9919208781462</v>
      </c>
      <c r="L5919" s="181">
        <v>2972.5541957657115</v>
      </c>
      <c r="M5919" s="181">
        <v>2979.0294683987231</v>
      </c>
      <c r="N5919" s="181">
        <v>2984.3554204284869</v>
      </c>
      <c r="O5919" s="181">
        <v>2988.5439458330484</v>
      </c>
      <c r="P5919" s="181">
        <v>2991.5837978754857</v>
      </c>
      <c r="Q5919" s="181">
        <v>2993.4507124834408</v>
      </c>
      <c r="R5919" s="181">
        <v>2994.1070255492446</v>
      </c>
      <c r="S5919" s="181">
        <v>2993.5513134896328</v>
      </c>
      <c r="T5919" s="181">
        <v>2991.7953322314747</v>
      </c>
      <c r="U5919" s="181">
        <v>2988.7378178192403</v>
      </c>
      <c r="V5919" s="181">
        <v>2984.2753770497447</v>
      </c>
      <c r="W5919" s="181">
        <v>2978.4177976978135</v>
      </c>
      <c r="X5919" s="181">
        <v>2971.1799830243158</v>
      </c>
      <c r="Y5919" s="181">
        <v>2962.5364864119774</v>
      </c>
    </row>
    <row r="5920" spans="1:25" x14ac:dyDescent="0.25">
      <c r="A5920" s="178" t="s">
        <v>4907</v>
      </c>
      <c r="B5920" s="178" t="s">
        <v>242</v>
      </c>
      <c r="C5920" s="178" t="s">
        <v>528</v>
      </c>
      <c r="D5920" s="178" t="s">
        <v>4911</v>
      </c>
      <c r="E5920" s="181">
        <v>2308.3919521470125</v>
      </c>
      <c r="F5920" s="181">
        <v>2363.7422209653882</v>
      </c>
      <c r="G5920" s="181">
        <v>2415.3794195308565</v>
      </c>
      <c r="H5920" s="181">
        <v>2467.4070310462339</v>
      </c>
      <c r="I5920" s="181">
        <v>2519.8082859252681</v>
      </c>
      <c r="J5920" s="182">
        <v>2572.5042016543171</v>
      </c>
      <c r="K5920" s="181">
        <v>2625.4162797106051</v>
      </c>
      <c r="L5920" s="181">
        <v>2678.4977897270082</v>
      </c>
      <c r="M5920" s="181">
        <v>2731.6380998337404</v>
      </c>
      <c r="N5920" s="181">
        <v>2784.7470817565136</v>
      </c>
      <c r="O5920" s="181">
        <v>2837.7995222310697</v>
      </c>
      <c r="P5920" s="181">
        <v>2890.7470333495826</v>
      </c>
      <c r="Q5920" s="181">
        <v>2943.5260206007092</v>
      </c>
      <c r="R5920" s="181">
        <v>2996.0560862143611</v>
      </c>
      <c r="S5920" s="181">
        <v>3048.2892677147584</v>
      </c>
      <c r="T5920" s="181">
        <v>3100.1892191621855</v>
      </c>
      <c r="U5920" s="181">
        <v>3151.5992733131211</v>
      </c>
      <c r="V5920" s="181">
        <v>3202.3509098501677</v>
      </c>
      <c r="W5920" s="181">
        <v>3252.3890762713099</v>
      </c>
      <c r="X5920" s="181">
        <v>3301.6625771751906</v>
      </c>
      <c r="Y5920" s="181">
        <v>3350.0731167423783</v>
      </c>
    </row>
    <row r="5921" spans="1:25" x14ac:dyDescent="0.25">
      <c r="A5921" s="178" t="s">
        <v>4907</v>
      </c>
      <c r="B5921" s="178" t="s">
        <v>242</v>
      </c>
      <c r="C5921" s="178" t="s">
        <v>755</v>
      </c>
      <c r="D5921" s="178" t="s">
        <v>4912</v>
      </c>
      <c r="E5921" s="181">
        <v>1653.3077495106979</v>
      </c>
      <c r="F5921" s="181">
        <v>1737.3217139447413</v>
      </c>
      <c r="G5921" s="181">
        <v>1821.8032894868629</v>
      </c>
      <c r="H5921" s="181">
        <v>1909.8220516261754</v>
      </c>
      <c r="I5921" s="181">
        <v>2001.4999822241334</v>
      </c>
      <c r="J5921" s="182">
        <v>2096.9118255332123</v>
      </c>
      <c r="K5921" s="181">
        <v>2196.1309641807316</v>
      </c>
      <c r="L5921" s="181">
        <v>2299.2560556697131</v>
      </c>
      <c r="M5921" s="181">
        <v>2406.3300436048467</v>
      </c>
      <c r="N5921" s="181">
        <v>2517.408966090607</v>
      </c>
      <c r="O5921" s="181">
        <v>2632.6050719331597</v>
      </c>
      <c r="P5921" s="181">
        <v>2752.010434813099</v>
      </c>
      <c r="Q5921" s="181">
        <v>2875.7018196247209</v>
      </c>
      <c r="R5921" s="181">
        <v>3003.7369520177672</v>
      </c>
      <c r="S5921" s="181">
        <v>3136.2026718251423</v>
      </c>
      <c r="T5921" s="181">
        <v>3273.1968937872462</v>
      </c>
      <c r="U5921" s="181">
        <v>3414.6870349201031</v>
      </c>
      <c r="V5921" s="181">
        <v>3560.6133748401849</v>
      </c>
      <c r="W5921" s="181">
        <v>3711.0292564299011</v>
      </c>
      <c r="X5921" s="181">
        <v>3865.9884921194625</v>
      </c>
      <c r="Y5921" s="181">
        <v>4025.4843332301066</v>
      </c>
    </row>
    <row r="5922" spans="1:25" x14ac:dyDescent="0.25">
      <c r="A5922" s="178" t="s">
        <v>4907</v>
      </c>
      <c r="B5922" s="178" t="s">
        <v>242</v>
      </c>
      <c r="C5922" s="178" t="s">
        <v>508</v>
      </c>
      <c r="D5922" s="178" t="s">
        <v>4913</v>
      </c>
      <c r="E5922" s="181">
        <v>3363.9731020172026</v>
      </c>
      <c r="F5922" s="181">
        <v>3476.8361437900171</v>
      </c>
      <c r="G5922" s="181">
        <v>3586.0027709176643</v>
      </c>
      <c r="H5922" s="181">
        <v>3697.4916793006737</v>
      </c>
      <c r="I5922" s="181">
        <v>3811.3168527199168</v>
      </c>
      <c r="J5922" s="182">
        <v>3927.3969309592626</v>
      </c>
      <c r="K5922" s="181">
        <v>4045.6473691198398</v>
      </c>
      <c r="L5922" s="181">
        <v>4166.0290330970665</v>
      </c>
      <c r="M5922" s="181">
        <v>4288.4002185742556</v>
      </c>
      <c r="N5922" s="181">
        <v>4412.6456507607545</v>
      </c>
      <c r="O5922" s="181">
        <v>4538.7488879783405</v>
      </c>
      <c r="P5922" s="181">
        <v>4666.6548472225404</v>
      </c>
      <c r="Q5922" s="181">
        <v>4796.2810066682014</v>
      </c>
      <c r="R5922" s="181">
        <v>4927.5135560223016</v>
      </c>
      <c r="S5922" s="181">
        <v>5060.2877544266312</v>
      </c>
      <c r="T5922" s="181">
        <v>5194.5554499525369</v>
      </c>
      <c r="U5922" s="181">
        <v>5330.0627835534788</v>
      </c>
      <c r="V5922" s="181">
        <v>5466.5257828823069</v>
      </c>
      <c r="W5922" s="181">
        <v>5603.8451111336026</v>
      </c>
      <c r="X5922" s="181">
        <v>5741.9243268307455</v>
      </c>
      <c r="Y5922" s="181">
        <v>5880.5806602460234</v>
      </c>
    </row>
    <row r="5923" spans="1:25" x14ac:dyDescent="0.25">
      <c r="A5923" s="178" t="s">
        <v>4907</v>
      </c>
      <c r="B5923" s="178" t="s">
        <v>242</v>
      </c>
      <c r="C5923" s="178" t="s">
        <v>512</v>
      </c>
      <c r="D5923" s="178" t="s">
        <v>4914</v>
      </c>
      <c r="E5923" s="181">
        <v>2925.2377527861231</v>
      </c>
      <c r="F5923" s="181">
        <v>2980.930877247527</v>
      </c>
      <c r="G5923" s="181">
        <v>3031.3586995678015</v>
      </c>
      <c r="H5923" s="181">
        <v>3081.7183227335258</v>
      </c>
      <c r="I5923" s="181">
        <v>3131.986035820903</v>
      </c>
      <c r="J5923" s="182">
        <v>3182.0616163005261</v>
      </c>
      <c r="K5923" s="181">
        <v>3231.847359648842</v>
      </c>
      <c r="L5923" s="181">
        <v>3281.2863664776382</v>
      </c>
      <c r="M5923" s="181">
        <v>3330.244946692043</v>
      </c>
      <c r="N5923" s="181">
        <v>3378.6168900213788</v>
      </c>
      <c r="O5923" s="181">
        <v>3426.3764572558512</v>
      </c>
      <c r="P5923" s="181">
        <v>3473.4706176768964</v>
      </c>
      <c r="Q5923" s="181">
        <v>3519.8292418221831</v>
      </c>
      <c r="R5923" s="181">
        <v>3565.36362668729</v>
      </c>
      <c r="S5923" s="181">
        <v>3610.0252727731618</v>
      </c>
      <c r="T5923" s="181">
        <v>3653.7803995331051</v>
      </c>
      <c r="U5923" s="181">
        <v>3696.454854921883</v>
      </c>
      <c r="V5923" s="181">
        <v>3737.8641162426029</v>
      </c>
      <c r="W5923" s="181">
        <v>3777.959153785152</v>
      </c>
      <c r="X5923" s="181">
        <v>3816.6964980434291</v>
      </c>
      <c r="Y5923" s="181">
        <v>3853.9794959505084</v>
      </c>
    </row>
    <row r="5924" spans="1:25" x14ac:dyDescent="0.25">
      <c r="A5924" s="178" t="s">
        <v>4907</v>
      </c>
      <c r="B5924" s="178" t="s">
        <v>242</v>
      </c>
      <c r="C5924" s="178" t="s">
        <v>464</v>
      </c>
      <c r="D5924" s="178" t="s">
        <v>4915</v>
      </c>
      <c r="E5924" s="181">
        <v>1694.5649727182081</v>
      </c>
      <c r="F5924" s="181">
        <v>1780.675451176473</v>
      </c>
      <c r="G5924" s="181">
        <v>1867.2652096749105</v>
      </c>
      <c r="H5924" s="181">
        <v>1957.4804229692515</v>
      </c>
      <c r="I5924" s="181">
        <v>2051.4461168992343</v>
      </c>
      <c r="J5924" s="182">
        <v>2149.2389009117046</v>
      </c>
      <c r="K5924" s="181">
        <v>2250.9339888498798</v>
      </c>
      <c r="L5924" s="181">
        <v>2356.6325001508199</v>
      </c>
      <c r="M5924" s="181">
        <v>2466.3784500490328</v>
      </c>
      <c r="N5924" s="181">
        <v>2580.2292750435668</v>
      </c>
      <c r="O5924" s="181">
        <v>2698.3000250367854</v>
      </c>
      <c r="P5924" s="181">
        <v>2820.6850713482991</v>
      </c>
      <c r="Q5924" s="181">
        <v>2947.4630944905821</v>
      </c>
      <c r="R5924" s="181">
        <v>3078.6932606195473</v>
      </c>
      <c r="S5924" s="181">
        <v>3214.4645765998398</v>
      </c>
      <c r="T5924" s="181">
        <v>3354.8774005707373</v>
      </c>
      <c r="U5924" s="181">
        <v>3499.8983364610194</v>
      </c>
      <c r="V5924" s="181">
        <v>3649.4661736036974</v>
      </c>
      <c r="W5924" s="181">
        <v>3803.6355860182348</v>
      </c>
      <c r="X5924" s="181">
        <v>3962.4617289891562</v>
      </c>
      <c r="Y5924" s="181">
        <v>4125.9376854287957</v>
      </c>
    </row>
    <row r="5925" spans="1:25" x14ac:dyDescent="0.25">
      <c r="A5925" s="178" t="s">
        <v>4907</v>
      </c>
      <c r="B5925" s="178" t="s">
        <v>242</v>
      </c>
      <c r="C5925" s="178" t="s">
        <v>703</v>
      </c>
      <c r="D5925" s="178" t="s">
        <v>4916</v>
      </c>
      <c r="E5925" s="181">
        <v>1250.7982548032853</v>
      </c>
      <c r="F5925" s="181">
        <v>1314.3584238790711</v>
      </c>
      <c r="G5925" s="181">
        <v>1378.272360822989</v>
      </c>
      <c r="H5925" s="181">
        <v>1444.862331205926</v>
      </c>
      <c r="I5925" s="181">
        <v>1514.2206195402302</v>
      </c>
      <c r="J5925" s="182">
        <v>1586.4037730601237</v>
      </c>
      <c r="K5925" s="181">
        <v>1661.4673088719715</v>
      </c>
      <c r="L5925" s="181">
        <v>1739.4858656101353</v>
      </c>
      <c r="M5925" s="181">
        <v>1820.4919319542437</v>
      </c>
      <c r="N5925" s="181">
        <v>1904.527903134888</v>
      </c>
      <c r="O5925" s="181">
        <v>1991.678700190452</v>
      </c>
      <c r="P5925" s="181">
        <v>2082.013980811123</v>
      </c>
      <c r="Q5925" s="181">
        <v>2175.5918209333654</v>
      </c>
      <c r="R5925" s="181">
        <v>2272.4558924881762</v>
      </c>
      <c r="S5925" s="181">
        <v>2372.6718935353852</v>
      </c>
      <c r="T5925" s="181">
        <v>2476.3139007775594</v>
      </c>
      <c r="U5925" s="181">
        <v>2583.357263789208</v>
      </c>
      <c r="V5925" s="181">
        <v>2693.756801537631</v>
      </c>
      <c r="W5925" s="181">
        <v>2807.552870202278</v>
      </c>
      <c r="X5925" s="181">
        <v>2924.7861811956568</v>
      </c>
      <c r="Y5925" s="181">
        <v>3045.4516288527029</v>
      </c>
    </row>
    <row r="5926" spans="1:25" x14ac:dyDescent="0.25">
      <c r="A5926" s="178" t="s">
        <v>4907</v>
      </c>
      <c r="B5926" s="178" t="s">
        <v>242</v>
      </c>
      <c r="C5926" s="178" t="s">
        <v>252</v>
      </c>
      <c r="D5926" s="178" t="s">
        <v>4917</v>
      </c>
      <c r="E5926" s="181">
        <v>1552.6803758338449</v>
      </c>
      <c r="F5926" s="181">
        <v>1631.5808914283236</v>
      </c>
      <c r="G5926" s="181">
        <v>1710.920557320894</v>
      </c>
      <c r="H5926" s="181">
        <v>1793.5821215211124</v>
      </c>
      <c r="I5926" s="181">
        <v>1879.680141553157</v>
      </c>
      <c r="J5926" s="182">
        <v>1969.2848124149396</v>
      </c>
      <c r="K5926" s="181">
        <v>2062.4650503535404</v>
      </c>
      <c r="L5926" s="181">
        <v>2159.3135081548166</v>
      </c>
      <c r="M5926" s="181">
        <v>2259.8705156921928</v>
      </c>
      <c r="N5926" s="181">
        <v>2364.1887003516727</v>
      </c>
      <c r="O5926" s="181">
        <v>2472.3734789974769</v>
      </c>
      <c r="P5926" s="181">
        <v>2584.5113213125978</v>
      </c>
      <c r="Q5926" s="181">
        <v>2700.6743199518733</v>
      </c>
      <c r="R5926" s="181">
        <v>2820.9166871353591</v>
      </c>
      <c r="S5926" s="181">
        <v>2945.3199772526909</v>
      </c>
      <c r="T5926" s="181">
        <v>3073.9761455348107</v>
      </c>
      <c r="U5926" s="181">
        <v>3206.8545921373639</v>
      </c>
      <c r="V5926" s="181">
        <v>3343.8992315145288</v>
      </c>
      <c r="W5926" s="181">
        <v>3485.1601598729758</v>
      </c>
      <c r="X5926" s="181">
        <v>3630.6879143884894</v>
      </c>
      <c r="Y5926" s="181">
        <v>3780.4761571357321</v>
      </c>
    </row>
    <row r="5927" spans="1:25" x14ac:dyDescent="0.25">
      <c r="A5927" s="178" t="s">
        <v>4907</v>
      </c>
      <c r="B5927" s="178" t="s">
        <v>242</v>
      </c>
      <c r="C5927" s="178" t="s">
        <v>638</v>
      </c>
      <c r="D5927" s="178" t="s">
        <v>4918</v>
      </c>
      <c r="E5927" s="181">
        <v>6956.3703422808621</v>
      </c>
      <c r="F5927" s="181">
        <v>6815.6711420248776</v>
      </c>
      <c r="G5927" s="181">
        <v>6663.9119157966925</v>
      </c>
      <c r="H5927" s="181">
        <v>6513.5845639053687</v>
      </c>
      <c r="I5927" s="181">
        <v>6364.7614217892451</v>
      </c>
      <c r="J5927" s="182">
        <v>6217.3611295758155</v>
      </c>
      <c r="K5927" s="181">
        <v>6071.3259075178903</v>
      </c>
      <c r="L5927" s="181">
        <v>5926.6876058911494</v>
      </c>
      <c r="M5927" s="181">
        <v>5783.3473495979733</v>
      </c>
      <c r="N5927" s="181">
        <v>5641.2746538114434</v>
      </c>
      <c r="O5927" s="181">
        <v>5500.5810686442846</v>
      </c>
      <c r="P5927" s="181">
        <v>5361.3272714104532</v>
      </c>
      <c r="Q5927" s="181">
        <v>5223.5466891335809</v>
      </c>
      <c r="R5927" s="181">
        <v>5087.24802898302</v>
      </c>
      <c r="S5927" s="181">
        <v>4952.5004269678338</v>
      </c>
      <c r="T5927" s="181">
        <v>4819.3882869872741</v>
      </c>
      <c r="U5927" s="181">
        <v>4687.8108440305205</v>
      </c>
      <c r="V5927" s="181">
        <v>4557.675269613439</v>
      </c>
      <c r="W5927" s="181">
        <v>4429.0677585469402</v>
      </c>
      <c r="X5927" s="181">
        <v>4302.0741290672258</v>
      </c>
      <c r="Y5927" s="181">
        <v>4176.7151686433417</v>
      </c>
    </row>
    <row r="5928" spans="1:25" x14ac:dyDescent="0.25">
      <c r="A5928" s="178" t="s">
        <v>4907</v>
      </c>
      <c r="B5928" s="178" t="s">
        <v>242</v>
      </c>
      <c r="C5928" s="178" t="s">
        <v>797</v>
      </c>
      <c r="D5928" s="178" t="s">
        <v>4919</v>
      </c>
      <c r="E5928" s="181">
        <v>5526.4553623327783</v>
      </c>
      <c r="F5928" s="181">
        <v>5626.70321567066</v>
      </c>
      <c r="G5928" s="181">
        <v>5716.8400125828093</v>
      </c>
      <c r="H5928" s="181">
        <v>5806.6848502653902</v>
      </c>
      <c r="I5928" s="181">
        <v>5896.1936496253993</v>
      </c>
      <c r="J5928" s="182">
        <v>5985.1785766516323</v>
      </c>
      <c r="K5928" s="181">
        <v>6073.4571936055763</v>
      </c>
      <c r="L5928" s="181">
        <v>6160.9243243705778</v>
      </c>
      <c r="M5928" s="181">
        <v>6247.331112554195</v>
      </c>
      <c r="N5928" s="181">
        <v>6332.4810886216746</v>
      </c>
      <c r="O5928" s="181">
        <v>6416.3291735903458</v>
      </c>
      <c r="P5928" s="181">
        <v>6498.7793914682106</v>
      </c>
      <c r="Q5928" s="181">
        <v>6579.7041477613284</v>
      </c>
      <c r="R5928" s="181">
        <v>6658.94161528738</v>
      </c>
      <c r="S5928" s="181">
        <v>6736.4055657871586</v>
      </c>
      <c r="T5928" s="181">
        <v>6812.0375247418197</v>
      </c>
      <c r="U5928" s="181">
        <v>6885.5177571133781</v>
      </c>
      <c r="V5928" s="181">
        <v>6956.5083640167559</v>
      </c>
      <c r="W5928" s="181">
        <v>7024.9245914436506</v>
      </c>
      <c r="X5928" s="181">
        <v>7090.6923257569933</v>
      </c>
      <c r="Y5928" s="181">
        <v>7153.639009040262</v>
      </c>
    </row>
    <row r="5929" spans="1:25" x14ac:dyDescent="0.25">
      <c r="A5929" s="178" t="s">
        <v>4907</v>
      </c>
      <c r="B5929" s="178" t="s">
        <v>242</v>
      </c>
      <c r="C5929" s="178" t="s">
        <v>246</v>
      </c>
      <c r="D5929" s="178" t="s">
        <v>4920</v>
      </c>
      <c r="E5929" s="181">
        <v>4259.5567277411956</v>
      </c>
      <c r="F5929" s="181">
        <v>4326.8489547776298</v>
      </c>
      <c r="G5929" s="181">
        <v>4386.0517441250495</v>
      </c>
      <c r="H5929" s="181">
        <v>4444.7358354269709</v>
      </c>
      <c r="I5929" s="181">
        <v>4502.8701526776922</v>
      </c>
      <c r="J5929" s="182">
        <v>4560.3143873876179</v>
      </c>
      <c r="K5929" s="181">
        <v>4616.9336385079405</v>
      </c>
      <c r="L5929" s="181">
        <v>4672.6528628318283</v>
      </c>
      <c r="M5929" s="181">
        <v>4727.2890094663644</v>
      </c>
      <c r="N5929" s="181">
        <v>4780.7002866522616</v>
      </c>
      <c r="O5929" s="181">
        <v>4832.860267909402</v>
      </c>
      <c r="P5929" s="181">
        <v>4883.7045578656416</v>
      </c>
      <c r="Q5929" s="181">
        <v>4933.1456845294906</v>
      </c>
      <c r="R5929" s="181">
        <v>4981.0714127350657</v>
      </c>
      <c r="S5929" s="181">
        <v>5027.4270018007746</v>
      </c>
      <c r="T5929" s="181">
        <v>5072.1789253803272</v>
      </c>
      <c r="U5929" s="181">
        <v>5115.0999282278226</v>
      </c>
      <c r="V5929" s="181">
        <v>5155.9514318314832</v>
      </c>
      <c r="W5929" s="181">
        <v>5194.6843000842919</v>
      </c>
      <c r="X5929" s="181">
        <v>5231.2577624616106</v>
      </c>
      <c r="Y5929" s="181">
        <v>5265.5590270297416</v>
      </c>
    </row>
    <row r="5930" spans="1:25" x14ac:dyDescent="0.25">
      <c r="A5930" s="178" t="s">
        <v>4907</v>
      </c>
      <c r="B5930" s="178" t="s">
        <v>242</v>
      </c>
      <c r="C5930" s="178" t="s">
        <v>741</v>
      </c>
      <c r="D5930" s="178" t="s">
        <v>4921</v>
      </c>
      <c r="E5930" s="181">
        <v>4609.7399881366446</v>
      </c>
      <c r="F5930" s="181">
        <v>4516.503616608702</v>
      </c>
      <c r="G5930" s="181">
        <v>4415.9381580015397</v>
      </c>
      <c r="H5930" s="181">
        <v>4316.3215517503959</v>
      </c>
      <c r="I5930" s="181">
        <v>4217.7017319856095</v>
      </c>
      <c r="J5930" s="182">
        <v>4120.0247844042806</v>
      </c>
      <c r="K5930" s="181">
        <v>4023.2524204165238</v>
      </c>
      <c r="L5930" s="181">
        <v>3927.4057460707832</v>
      </c>
      <c r="M5930" s="181">
        <v>3832.4192403454776</v>
      </c>
      <c r="N5930" s="181">
        <v>3738.2727020266439</v>
      </c>
      <c r="O5930" s="181">
        <v>3645.0400514189828</v>
      </c>
      <c r="P5930" s="181">
        <v>3552.7614972271431</v>
      </c>
      <c r="Q5930" s="181">
        <v>3461.4591903545329</v>
      </c>
      <c r="R5930" s="181">
        <v>3371.1389007335688</v>
      </c>
      <c r="S5930" s="181">
        <v>3281.8464423462447</v>
      </c>
      <c r="T5930" s="181">
        <v>3193.6377466640597</v>
      </c>
      <c r="U5930" s="181">
        <v>3106.4460402869599</v>
      </c>
      <c r="V5930" s="181">
        <v>3020.2098090697382</v>
      </c>
      <c r="W5930" s="181">
        <v>2934.986171257553</v>
      </c>
      <c r="X5930" s="181">
        <v>2850.8319955528555</v>
      </c>
      <c r="Y5930" s="181">
        <v>2767.7610570743627</v>
      </c>
    </row>
    <row r="5931" spans="1:25" x14ac:dyDescent="0.25">
      <c r="A5931" s="178" t="s">
        <v>4907</v>
      </c>
      <c r="B5931" s="178" t="s">
        <v>242</v>
      </c>
      <c r="C5931" s="178" t="s">
        <v>282</v>
      </c>
      <c r="D5931" s="178" t="s">
        <v>4922</v>
      </c>
      <c r="E5931" s="181">
        <v>4283.7072974236407</v>
      </c>
      <c r="F5931" s="181">
        <v>4239.2464538623854</v>
      </c>
      <c r="G5931" s="181">
        <v>4186.5109438604686</v>
      </c>
      <c r="H5931" s="181">
        <v>4133.1958397842236</v>
      </c>
      <c r="I5931" s="181">
        <v>4079.3503115044887</v>
      </c>
      <c r="J5931" s="182">
        <v>4024.926101864869</v>
      </c>
      <c r="K5931" s="181">
        <v>3969.8884944525266</v>
      </c>
      <c r="L5931" s="181">
        <v>3914.2606629689444</v>
      </c>
      <c r="M5931" s="181">
        <v>3857.9796170160103</v>
      </c>
      <c r="N5931" s="181">
        <v>3801.0260076707955</v>
      </c>
      <c r="O5931" s="181">
        <v>3743.4765009887697</v>
      </c>
      <c r="P5931" s="181">
        <v>3685.3760142272331</v>
      </c>
      <c r="Q5931" s="181">
        <v>3626.7524407558849</v>
      </c>
      <c r="R5931" s="181">
        <v>3567.6175210351248</v>
      </c>
      <c r="S5931" s="181">
        <v>3508.0263142244544</v>
      </c>
      <c r="T5931" s="181">
        <v>3448.0470506138809</v>
      </c>
      <c r="U5931" s="181">
        <v>3387.6168916612946</v>
      </c>
      <c r="V5931" s="181">
        <v>3326.6762224028976</v>
      </c>
      <c r="W5931" s="181">
        <v>3265.2950087380573</v>
      </c>
      <c r="X5931" s="181">
        <v>3203.545777657891</v>
      </c>
      <c r="Y5931" s="181">
        <v>3141.4550448240007</v>
      </c>
    </row>
    <row r="5932" spans="1:25" x14ac:dyDescent="0.25">
      <c r="A5932" s="178" t="s">
        <v>4907</v>
      </c>
      <c r="B5932" s="178" t="s">
        <v>242</v>
      </c>
      <c r="C5932" s="178" t="s">
        <v>867</v>
      </c>
      <c r="D5932" s="178" t="s">
        <v>4923</v>
      </c>
      <c r="E5932" s="181">
        <v>3468.6255706411298</v>
      </c>
      <c r="F5932" s="181">
        <v>3496.1028628535928</v>
      </c>
      <c r="G5932" s="181">
        <v>3516.4599101156005</v>
      </c>
      <c r="H5932" s="181">
        <v>3535.8784445866022</v>
      </c>
      <c r="I5932" s="181">
        <v>3554.3504659923024</v>
      </c>
      <c r="J5932" s="182">
        <v>3571.7829557907121</v>
      </c>
      <c r="K5932" s="181">
        <v>3588.0902753747009</v>
      </c>
      <c r="L5932" s="181">
        <v>3603.2359283374244</v>
      </c>
      <c r="M5932" s="181">
        <v>3617.1022682673465</v>
      </c>
      <c r="N5932" s="181">
        <v>3629.6069980891384</v>
      </c>
      <c r="O5932" s="181">
        <v>3640.7577020344452</v>
      </c>
      <c r="P5932" s="181">
        <v>3650.5337999261974</v>
      </c>
      <c r="Q5932" s="181">
        <v>3658.8986860700065</v>
      </c>
      <c r="R5932" s="181">
        <v>3665.7991276903772</v>
      </c>
      <c r="S5932" s="181">
        <v>3671.226005452193</v>
      </c>
      <c r="T5932" s="181">
        <v>3675.1863537577883</v>
      </c>
      <c r="U5932" s="181">
        <v>3677.5482111213864</v>
      </c>
      <c r="V5932" s="181">
        <v>3678.1761366633818</v>
      </c>
      <c r="W5932" s="181">
        <v>3677.0735435834772</v>
      </c>
      <c r="X5932" s="181">
        <v>3674.2502226968504</v>
      </c>
      <c r="Y5932" s="181">
        <v>3669.6660778758855</v>
      </c>
    </row>
    <row r="5933" spans="1:25" x14ac:dyDescent="0.25">
      <c r="A5933" s="178" t="s">
        <v>4907</v>
      </c>
      <c r="B5933" s="178" t="s">
        <v>242</v>
      </c>
      <c r="C5933" s="178" t="s">
        <v>694</v>
      </c>
      <c r="D5933" s="178" t="s">
        <v>4924</v>
      </c>
      <c r="E5933" s="181">
        <v>1504.3792364689555</v>
      </c>
      <c r="F5933" s="181">
        <v>1580.8252966204436</v>
      </c>
      <c r="G5933" s="181">
        <v>1657.6968458812298</v>
      </c>
      <c r="H5933" s="181">
        <v>1737.7869550706835</v>
      </c>
      <c r="I5933" s="181">
        <v>1821.2066180310899</v>
      </c>
      <c r="J5933" s="182">
        <v>1908.02384611817</v>
      </c>
      <c r="K5933" s="181">
        <v>1998.3054117164907</v>
      </c>
      <c r="L5933" s="181">
        <v>2092.1410853476696</v>
      </c>
      <c r="M5933" s="181">
        <v>2189.5699422941238</v>
      </c>
      <c r="N5933" s="181">
        <v>2290.6429727969912</v>
      </c>
      <c r="O5933" s="181">
        <v>2395.4623143883582</v>
      </c>
      <c r="P5933" s="181">
        <v>2504.1117468323687</v>
      </c>
      <c r="Q5933" s="181">
        <v>2616.6611201089204</v>
      </c>
      <c r="R5933" s="181">
        <v>2733.1629599918197</v>
      </c>
      <c r="S5933" s="181">
        <v>2853.6962838579334</v>
      </c>
      <c r="T5933" s="181">
        <v>2978.3501863736637</v>
      </c>
      <c r="U5933" s="181">
        <v>3107.0950196016743</v>
      </c>
      <c r="V5933" s="181">
        <v>3239.8764427182437</v>
      </c>
      <c r="W5933" s="181">
        <v>3376.7429935256864</v>
      </c>
      <c r="X5933" s="181">
        <v>3517.7436370776627</v>
      </c>
      <c r="Y5933" s="181">
        <v>3662.8722326104785</v>
      </c>
    </row>
    <row r="5934" spans="1:25" x14ac:dyDescent="0.25">
      <c r="A5934" s="178" t="s">
        <v>4907</v>
      </c>
      <c r="B5934" s="178" t="s">
        <v>242</v>
      </c>
      <c r="C5934" s="178" t="s">
        <v>610</v>
      </c>
      <c r="D5934" s="178" t="s">
        <v>2508</v>
      </c>
      <c r="E5934" s="181">
        <v>3844.9719481925608</v>
      </c>
      <c r="F5934" s="181">
        <v>3929.9875584438132</v>
      </c>
      <c r="G5934" s="181">
        <v>4008.5182314498761</v>
      </c>
      <c r="H5934" s="181">
        <v>4087.3962144076004</v>
      </c>
      <c r="I5934" s="181">
        <v>4166.591071488031</v>
      </c>
      <c r="J5934" s="182">
        <v>4245.9698962717539</v>
      </c>
      <c r="K5934" s="181">
        <v>4325.4015407425368</v>
      </c>
      <c r="L5934" s="181">
        <v>4404.8080506759779</v>
      </c>
      <c r="M5934" s="181">
        <v>4484.0071424923035</v>
      </c>
      <c r="N5934" s="181">
        <v>4562.8514560135864</v>
      </c>
      <c r="O5934" s="181">
        <v>4641.3008782622937</v>
      </c>
      <c r="P5934" s="181">
        <v>4719.277760242805</v>
      </c>
      <c r="Q5934" s="181">
        <v>4796.6802449595443</v>
      </c>
      <c r="R5934" s="181">
        <v>4873.3798935902832</v>
      </c>
      <c r="S5934" s="181">
        <v>4949.3018765470642</v>
      </c>
      <c r="T5934" s="181">
        <v>5024.3907486698208</v>
      </c>
      <c r="U5934" s="181">
        <v>5098.3968369032364</v>
      </c>
      <c r="V5934" s="181">
        <v>5171.0531638435768</v>
      </c>
      <c r="W5934" s="181">
        <v>5242.2776090100861</v>
      </c>
      <c r="X5934" s="181">
        <v>5311.9948815383996</v>
      </c>
      <c r="Y5934" s="181">
        <v>5380.0546254280098</v>
      </c>
    </row>
    <row r="5935" spans="1:25" x14ac:dyDescent="0.25">
      <c r="A5935" s="178" t="s">
        <v>4907</v>
      </c>
      <c r="B5935" s="178" t="s">
        <v>242</v>
      </c>
      <c r="C5935" s="178" t="s">
        <v>1206</v>
      </c>
      <c r="D5935" s="178" t="s">
        <v>4925</v>
      </c>
      <c r="E5935" s="181">
        <v>1354.4444496904441</v>
      </c>
      <c r="F5935" s="181">
        <v>1423.2714710709811</v>
      </c>
      <c r="G5935" s="181">
        <v>1492.4815749539362</v>
      </c>
      <c r="H5935" s="181">
        <v>1564.5894592141397</v>
      </c>
      <c r="I5935" s="181">
        <v>1639.6950554313348</v>
      </c>
      <c r="J5935" s="182">
        <v>1717.8595965719437</v>
      </c>
      <c r="K5935" s="181">
        <v>1799.1432001139774</v>
      </c>
      <c r="L5935" s="181">
        <v>1883.6266895504773</v>
      </c>
      <c r="M5935" s="181">
        <v>1971.3452457042752</v>
      </c>
      <c r="N5935" s="181">
        <v>2062.3447768459878</v>
      </c>
      <c r="O5935" s="181">
        <v>2156.7172409142022</v>
      </c>
      <c r="P5935" s="181">
        <v>2254.5380677166363</v>
      </c>
      <c r="Q5935" s="181">
        <v>2355.8701455963956</v>
      </c>
      <c r="R5935" s="181">
        <v>2460.7607653170535</v>
      </c>
      <c r="S5935" s="181">
        <v>2569.2810689450071</v>
      </c>
      <c r="T5935" s="181">
        <v>2681.5112714775651</v>
      </c>
      <c r="U5935" s="181">
        <v>2797.4246798554263</v>
      </c>
      <c r="V5935" s="181">
        <v>2916.9723691630534</v>
      </c>
      <c r="W5935" s="181">
        <v>3040.1980396559075</v>
      </c>
      <c r="X5935" s="181">
        <v>3167.1457762585551</v>
      </c>
      <c r="Y5935" s="181">
        <v>3297.8100502299048</v>
      </c>
    </row>
    <row r="5936" spans="1:25" x14ac:dyDescent="0.25">
      <c r="A5936" s="178" t="s">
        <v>4907</v>
      </c>
      <c r="B5936" s="178" t="s">
        <v>242</v>
      </c>
      <c r="C5936" s="178" t="s">
        <v>889</v>
      </c>
      <c r="D5936" s="178" t="s">
        <v>4926</v>
      </c>
      <c r="E5936" s="181">
        <v>2595.1799671260442</v>
      </c>
      <c r="F5936" s="181">
        <v>2568.2444455041327</v>
      </c>
      <c r="G5936" s="181">
        <v>2536.2959183030657</v>
      </c>
      <c r="H5936" s="181">
        <v>2503.9962581168702</v>
      </c>
      <c r="I5936" s="181">
        <v>2471.375253316909</v>
      </c>
      <c r="J5936" s="182">
        <v>2438.4036684776847</v>
      </c>
      <c r="K5936" s="181">
        <v>2405.0604715041281</v>
      </c>
      <c r="L5936" s="181">
        <v>2371.3597016201356</v>
      </c>
      <c r="M5936" s="181">
        <v>2337.2631976237494</v>
      </c>
      <c r="N5936" s="181">
        <v>2302.7592374402143</v>
      </c>
      <c r="O5936" s="181">
        <v>2267.8942673361635</v>
      </c>
      <c r="P5936" s="181">
        <v>2232.6954993403911</v>
      </c>
      <c r="Q5936" s="181">
        <v>2197.1798319730883</v>
      </c>
      <c r="R5936" s="181">
        <v>2161.3543779068823</v>
      </c>
      <c r="S5936" s="181">
        <v>2125.2524933955551</v>
      </c>
      <c r="T5936" s="181">
        <v>2088.9155141022334</v>
      </c>
      <c r="U5936" s="181">
        <v>2052.3053708232287</v>
      </c>
      <c r="V5936" s="181">
        <v>2015.3859472814368</v>
      </c>
      <c r="W5936" s="181">
        <v>1978.1996306167377</v>
      </c>
      <c r="X5936" s="181">
        <v>1940.7903595442101</v>
      </c>
      <c r="Y5936" s="181">
        <v>1903.1741979330745</v>
      </c>
    </row>
    <row r="5937" spans="1:25" x14ac:dyDescent="0.25">
      <c r="A5937" s="178" t="s">
        <v>4907</v>
      </c>
      <c r="B5937" s="178" t="s">
        <v>242</v>
      </c>
      <c r="C5937" s="178" t="s">
        <v>980</v>
      </c>
      <c r="D5937" s="178" t="s">
        <v>4927</v>
      </c>
      <c r="E5937" s="181">
        <v>2522.72825807871</v>
      </c>
      <c r="F5937" s="181">
        <v>2562.5478779964415</v>
      </c>
      <c r="G5937" s="181">
        <v>2597.5755794821553</v>
      </c>
      <c r="H5937" s="181">
        <v>2632.2951557253</v>
      </c>
      <c r="I5937" s="181">
        <v>2666.6882152557955</v>
      </c>
      <c r="J5937" s="182">
        <v>2700.67167882996</v>
      </c>
      <c r="K5937" s="181">
        <v>2734.165673958606</v>
      </c>
      <c r="L5937" s="181">
        <v>2767.1257799959399</v>
      </c>
      <c r="M5937" s="181">
        <v>2799.4436178235774</v>
      </c>
      <c r="N5937" s="181">
        <v>2831.0352469601639</v>
      </c>
      <c r="O5937" s="181">
        <v>2861.8850475186996</v>
      </c>
      <c r="P5937" s="181">
        <v>2891.9549166311745</v>
      </c>
      <c r="Q5937" s="181">
        <v>2921.1930885054148</v>
      </c>
      <c r="R5937" s="181">
        <v>2949.5331366485912</v>
      </c>
      <c r="S5937" s="181">
        <v>2976.9426829319596</v>
      </c>
      <c r="T5937" s="181">
        <v>3003.4019126579856</v>
      </c>
      <c r="U5937" s="181">
        <v>3028.7763005511147</v>
      </c>
      <c r="V5937" s="181">
        <v>3052.924623843669</v>
      </c>
      <c r="W5937" s="181">
        <v>3075.8178378271737</v>
      </c>
      <c r="X5937" s="181">
        <v>3097.431852617131</v>
      </c>
      <c r="Y5937" s="181">
        <v>3117.6999362573779</v>
      </c>
    </row>
    <row r="5938" spans="1:25" x14ac:dyDescent="0.25">
      <c r="A5938" s="178" t="s">
        <v>4907</v>
      </c>
      <c r="B5938" s="178" t="s">
        <v>242</v>
      </c>
      <c r="C5938" s="178" t="s">
        <v>1485</v>
      </c>
      <c r="D5938" s="178" t="s">
        <v>4928</v>
      </c>
      <c r="E5938" s="181">
        <v>2308.3919521470125</v>
      </c>
      <c r="F5938" s="181">
        <v>2351.8464367894107</v>
      </c>
      <c r="G5938" s="181">
        <v>2391.1292864104616</v>
      </c>
      <c r="H5938" s="181">
        <v>2430.3417284593379</v>
      </c>
      <c r="I5938" s="181">
        <v>2469.4651068547305</v>
      </c>
      <c r="J5938" s="182">
        <v>2508.4204670935314</v>
      </c>
      <c r="K5938" s="181">
        <v>2547.1309056277087</v>
      </c>
      <c r="L5938" s="181">
        <v>2585.551736811809</v>
      </c>
      <c r="M5938" s="181">
        <v>2623.5778166782329</v>
      </c>
      <c r="N5938" s="181">
        <v>2661.1257339098934</v>
      </c>
      <c r="O5938" s="181">
        <v>2698.1755161537867</v>
      </c>
      <c r="P5938" s="181">
        <v>2734.6857212001187</v>
      </c>
      <c r="Q5938" s="181">
        <v>2770.6014827048975</v>
      </c>
      <c r="R5938" s="181">
        <v>2805.8533636914217</v>
      </c>
      <c r="S5938" s="181">
        <v>2840.4036182557429</v>
      </c>
      <c r="T5938" s="181">
        <v>2874.2261109974729</v>
      </c>
      <c r="U5938" s="181">
        <v>2907.184329438548</v>
      </c>
      <c r="V5938" s="181">
        <v>2939.1337215220824</v>
      </c>
      <c r="W5938" s="181">
        <v>2970.0363745844015</v>
      </c>
      <c r="X5938" s="181">
        <v>2999.8587783410626</v>
      </c>
      <c r="Y5938" s="181">
        <v>3028.5256583798073</v>
      </c>
    </row>
    <row r="5939" spans="1:25" x14ac:dyDescent="0.25">
      <c r="A5939" s="178" t="s">
        <v>4907</v>
      </c>
      <c r="B5939" s="178" t="s">
        <v>242</v>
      </c>
      <c r="C5939" s="178" t="s">
        <v>1089</v>
      </c>
      <c r="D5939" s="178" t="s">
        <v>4929</v>
      </c>
      <c r="E5939" s="181">
        <v>5562.6812168564447</v>
      </c>
      <c r="F5939" s="181">
        <v>5615.3007752862113</v>
      </c>
      <c r="G5939" s="181">
        <v>5656.6142422336161</v>
      </c>
      <c r="H5939" s="181">
        <v>5696.5286930952288</v>
      </c>
      <c r="I5939" s="181">
        <v>5735.0245475389866</v>
      </c>
      <c r="J5939" s="182">
        <v>5771.94473766188</v>
      </c>
      <c r="K5939" s="181">
        <v>5807.1432014468792</v>
      </c>
      <c r="L5939" s="181">
        <v>5840.552663561205</v>
      </c>
      <c r="M5939" s="181">
        <v>5871.9737244168555</v>
      </c>
      <c r="N5939" s="181">
        <v>5901.2632664016865</v>
      </c>
      <c r="O5939" s="181">
        <v>5928.4236848581968</v>
      </c>
      <c r="P5939" s="181">
        <v>5953.4114884777346</v>
      </c>
      <c r="Q5939" s="181">
        <v>5976.1567758451229</v>
      </c>
      <c r="R5939" s="181">
        <v>5996.5620508675966</v>
      </c>
      <c r="S5939" s="181">
        <v>6014.6015255518832</v>
      </c>
      <c r="T5939" s="181">
        <v>6030.2757926867007</v>
      </c>
      <c r="U5939" s="181">
        <v>6043.3570684412207</v>
      </c>
      <c r="V5939" s="181">
        <v>6053.6104857272994</v>
      </c>
      <c r="W5939" s="181">
        <v>6061.0286578417699</v>
      </c>
      <c r="X5939" s="181">
        <v>6065.6147210986855</v>
      </c>
      <c r="Y5939" s="181">
        <v>6067.2893894443068</v>
      </c>
    </row>
    <row r="5940" spans="1:25" x14ac:dyDescent="0.25">
      <c r="A5940" s="178" t="s">
        <v>4907</v>
      </c>
      <c r="B5940" s="178" t="s">
        <v>242</v>
      </c>
      <c r="C5940" s="178" t="s">
        <v>520</v>
      </c>
      <c r="D5940" s="178" t="s">
        <v>4930</v>
      </c>
      <c r="E5940" s="181">
        <v>2796.4347144797507</v>
      </c>
      <c r="F5940" s="181">
        <v>2856.7580983638268</v>
      </c>
      <c r="G5940" s="181">
        <v>2912.3055477341986</v>
      </c>
      <c r="H5940" s="181">
        <v>2968.0457798241546</v>
      </c>
      <c r="I5940" s="181">
        <v>3023.9563534613321</v>
      </c>
      <c r="J5940" s="182">
        <v>3079.9405443927062</v>
      </c>
      <c r="K5940" s="181">
        <v>3135.9031070322062</v>
      </c>
      <c r="L5940" s="181">
        <v>3191.7875416542274</v>
      </c>
      <c r="M5940" s="181">
        <v>3247.461909117093</v>
      </c>
      <c r="N5940" s="181">
        <v>3302.8198281518994</v>
      </c>
      <c r="O5940" s="181">
        <v>3357.8327322564314</v>
      </c>
      <c r="P5940" s="181">
        <v>3412.4449739374959</v>
      </c>
      <c r="Q5940" s="181">
        <v>3466.5835284595846</v>
      </c>
      <c r="R5940" s="181">
        <v>3520.1563251755192</v>
      </c>
      <c r="S5940" s="181">
        <v>3573.1101912944241</v>
      </c>
      <c r="T5940" s="181">
        <v>3625.4060542191405</v>
      </c>
      <c r="U5940" s="181">
        <v>3676.8648514332531</v>
      </c>
      <c r="V5940" s="181">
        <v>3727.2954264444797</v>
      </c>
      <c r="W5940" s="181">
        <v>3776.6402021591666</v>
      </c>
      <c r="X5940" s="181">
        <v>3824.8466422879796</v>
      </c>
      <c r="Y5940" s="181">
        <v>3871.8083018586544</v>
      </c>
    </row>
    <row r="5941" spans="1:25" x14ac:dyDescent="0.25">
      <c r="A5941" s="178" t="s">
        <v>4907</v>
      </c>
      <c r="B5941" s="178" t="s">
        <v>242</v>
      </c>
      <c r="C5941" s="178" t="s">
        <v>3162</v>
      </c>
      <c r="D5941" s="178" t="s">
        <v>4931</v>
      </c>
      <c r="E5941" s="181">
        <v>3076.1788133014029</v>
      </c>
      <c r="F5941" s="181">
        <v>3085.9835986945777</v>
      </c>
      <c r="G5941" s="181">
        <v>3089.3729404863293</v>
      </c>
      <c r="H5941" s="181">
        <v>3091.8417017015522</v>
      </c>
      <c r="I5941" s="181">
        <v>3093.395347716109</v>
      </c>
      <c r="J5941" s="182">
        <v>3093.9657152752457</v>
      </c>
      <c r="K5941" s="181">
        <v>3093.492403077817</v>
      </c>
      <c r="L5941" s="181">
        <v>3091.9584419072908</v>
      </c>
      <c r="M5941" s="181">
        <v>3089.278009570407</v>
      </c>
      <c r="N5941" s="181">
        <v>3085.3970846298189</v>
      </c>
      <c r="O5941" s="181">
        <v>3080.3388574801147</v>
      </c>
      <c r="P5941" s="181">
        <v>3074.1025241716525</v>
      </c>
      <c r="Q5941" s="181">
        <v>3066.6740201663793</v>
      </c>
      <c r="R5941" s="181">
        <v>3058.0258313440545</v>
      </c>
      <c r="S5941" s="181">
        <v>3048.1677462114658</v>
      </c>
      <c r="T5941" s="181">
        <v>3037.1228816303956</v>
      </c>
      <c r="U5941" s="181">
        <v>3024.799757650947</v>
      </c>
      <c r="V5941" s="181">
        <v>3011.1059244233052</v>
      </c>
      <c r="W5941" s="181">
        <v>2996.0639791188378</v>
      </c>
      <c r="X5941" s="181">
        <v>2979.7014514691277</v>
      </c>
      <c r="Y5941" s="181">
        <v>2962.0052699154849</v>
      </c>
    </row>
    <row r="5942" spans="1:25" x14ac:dyDescent="0.25">
      <c r="A5942" s="178" t="s">
        <v>4907</v>
      </c>
      <c r="B5942" s="178" t="s">
        <v>242</v>
      </c>
      <c r="C5942" s="178" t="s">
        <v>477</v>
      </c>
      <c r="D5942" s="178" t="s">
        <v>4932</v>
      </c>
      <c r="E5942" s="181">
        <v>1031.4305801877454</v>
      </c>
      <c r="F5942" s="181">
        <v>1083.8434307932807</v>
      </c>
      <c r="G5942" s="181">
        <v>1136.5480047011777</v>
      </c>
      <c r="H5942" s="181">
        <v>1191.4592835768899</v>
      </c>
      <c r="I5942" s="181">
        <v>1248.653366877503</v>
      </c>
      <c r="J5942" s="182">
        <v>1308.1768844622904</v>
      </c>
      <c r="K5942" s="181">
        <v>1370.0756167286977</v>
      </c>
      <c r="L5942" s="181">
        <v>1434.4111120276666</v>
      </c>
      <c r="M5942" s="181">
        <v>1501.2101611046673</v>
      </c>
      <c r="N5942" s="181">
        <v>1570.5077238240249</v>
      </c>
      <c r="O5942" s="181">
        <v>1642.3738275906815</v>
      </c>
      <c r="P5942" s="181">
        <v>1716.8659133800534</v>
      </c>
      <c r="Q5942" s="181">
        <v>1794.0318716465856</v>
      </c>
      <c r="R5942" s="181">
        <v>1873.9077150445603</v>
      </c>
      <c r="S5942" s="181">
        <v>1956.5476193674813</v>
      </c>
      <c r="T5942" s="181">
        <v>2042.0126695872968</v>
      </c>
      <c r="U5942" s="181">
        <v>2130.2825385228898</v>
      </c>
      <c r="V5942" s="181">
        <v>2221.3199690877618</v>
      </c>
      <c r="W5942" s="181">
        <v>2315.1582397082489</v>
      </c>
      <c r="X5942" s="181">
        <v>2411.8309217422116</v>
      </c>
      <c r="Y5942" s="181">
        <v>2511.333804967051</v>
      </c>
    </row>
    <row r="5943" spans="1:25" x14ac:dyDescent="0.25">
      <c r="A5943" s="178" t="s">
        <v>4907</v>
      </c>
      <c r="B5943" s="178" t="s">
        <v>242</v>
      </c>
      <c r="C5943" s="178" t="s">
        <v>1820</v>
      </c>
      <c r="D5943" s="178" t="s">
        <v>4933</v>
      </c>
      <c r="E5943" s="181">
        <v>3019.8274840423646</v>
      </c>
      <c r="F5943" s="181">
        <v>3069.8381077869535</v>
      </c>
      <c r="G5943" s="181">
        <v>3114.1784880382556</v>
      </c>
      <c r="H5943" s="181">
        <v>3158.2151701405696</v>
      </c>
      <c r="I5943" s="181">
        <v>3201.9252984984919</v>
      </c>
      <c r="J5943" s="182">
        <v>3245.2082180092893</v>
      </c>
      <c r="K5943" s="181">
        <v>3287.9668233302536</v>
      </c>
      <c r="L5943" s="181">
        <v>3330.1463789529685</v>
      </c>
      <c r="M5943" s="181">
        <v>3371.6149531502256</v>
      </c>
      <c r="N5943" s="181">
        <v>3412.2696690223038</v>
      </c>
      <c r="O5943" s="181">
        <v>3452.0897480093086</v>
      </c>
      <c r="P5943" s="181">
        <v>3491.0272105890108</v>
      </c>
      <c r="Q5943" s="181">
        <v>3529.0174277216061</v>
      </c>
      <c r="R5943" s="181">
        <v>3565.9778511873519</v>
      </c>
      <c r="S5943" s="181">
        <v>3601.8668796215698</v>
      </c>
      <c r="T5943" s="181">
        <v>3636.658000528982</v>
      </c>
      <c r="U5943" s="181">
        <v>3670.1856211358991</v>
      </c>
      <c r="V5943" s="181">
        <v>3702.275524266237</v>
      </c>
      <c r="W5943" s="181">
        <v>3732.889106672711</v>
      </c>
      <c r="X5943" s="181">
        <v>3761.9936700758344</v>
      </c>
      <c r="Y5943" s="181">
        <v>3789.5045908345555</v>
      </c>
    </row>
    <row r="5944" spans="1:25" x14ac:dyDescent="0.25">
      <c r="A5944" s="178" t="s">
        <v>4907</v>
      </c>
      <c r="B5944" s="178" t="s">
        <v>242</v>
      </c>
      <c r="C5944" s="178" t="s">
        <v>468</v>
      </c>
      <c r="D5944" s="178" t="s">
        <v>4934</v>
      </c>
      <c r="E5944" s="181">
        <v>2615.3054418614147</v>
      </c>
      <c r="F5944" s="181">
        <v>2621.4043331943926</v>
      </c>
      <c r="G5944" s="181">
        <v>2622.0459388904619</v>
      </c>
      <c r="H5944" s="181">
        <v>2621.9038859836128</v>
      </c>
      <c r="I5944" s="181">
        <v>2620.9848066393811</v>
      </c>
      <c r="J5944" s="182">
        <v>2619.232982638548</v>
      </c>
      <c r="K5944" s="181">
        <v>2616.5994545438516</v>
      </c>
      <c r="L5944" s="181">
        <v>2613.0721387943581</v>
      </c>
      <c r="M5944" s="181">
        <v>2608.5808575568876</v>
      </c>
      <c r="N5944" s="181">
        <v>2603.0825058458722</v>
      </c>
      <c r="O5944" s="181">
        <v>2596.5992162993498</v>
      </c>
      <c r="P5944" s="181">
        <v>2589.1328414734621</v>
      </c>
      <c r="Q5944" s="181">
        <v>2580.6740728358482</v>
      </c>
      <c r="R5944" s="181">
        <v>2571.2023294316741</v>
      </c>
      <c r="S5944" s="181">
        <v>2560.7284423224837</v>
      </c>
      <c r="T5944" s="181">
        <v>2549.2743975103867</v>
      </c>
      <c r="U5944" s="181">
        <v>2536.766003122581</v>
      </c>
      <c r="V5944" s="181">
        <v>2523.1285118939127</v>
      </c>
      <c r="W5944" s="181">
        <v>2508.3837565051799</v>
      </c>
      <c r="X5944" s="181">
        <v>2492.5576262810773</v>
      </c>
      <c r="Y5944" s="181">
        <v>2475.6419925835517</v>
      </c>
    </row>
    <row r="5945" spans="1:25" x14ac:dyDescent="0.25">
      <c r="A5945" s="178" t="s">
        <v>4907</v>
      </c>
      <c r="B5945" s="178" t="s">
        <v>242</v>
      </c>
      <c r="C5945" s="178" t="s">
        <v>350</v>
      </c>
      <c r="D5945" s="178" t="s">
        <v>4935</v>
      </c>
      <c r="E5945" s="181">
        <v>1477.209845576205</v>
      </c>
      <c r="F5945" s="181">
        <v>1537.0323974151004</v>
      </c>
      <c r="G5945" s="181">
        <v>1595.9472676242106</v>
      </c>
      <c r="H5945" s="181">
        <v>1656.6251143649397</v>
      </c>
      <c r="I5945" s="181">
        <v>1719.1002746362144</v>
      </c>
      <c r="J5945" s="182">
        <v>1783.3643050496194</v>
      </c>
      <c r="K5945" s="181">
        <v>1849.4066627010154</v>
      </c>
      <c r="L5945" s="181">
        <v>1917.2370072836434</v>
      </c>
      <c r="M5945" s="181">
        <v>1986.8173299206251</v>
      </c>
      <c r="N5945" s="181">
        <v>2058.1205189787138</v>
      </c>
      <c r="O5945" s="181">
        <v>2131.1647452446578</v>
      </c>
      <c r="P5945" s="181">
        <v>2205.9500157059015</v>
      </c>
      <c r="Q5945" s="181">
        <v>2282.4628905656214</v>
      </c>
      <c r="R5945" s="181">
        <v>2360.6741916575788</v>
      </c>
      <c r="S5945" s="181">
        <v>2440.5772408233256</v>
      </c>
      <c r="T5945" s="181">
        <v>2522.172863076908</v>
      </c>
      <c r="U5945" s="181">
        <v>2605.3609867660439</v>
      </c>
      <c r="V5945" s="181">
        <v>2690.0236649405351</v>
      </c>
      <c r="W5945" s="181">
        <v>2776.130910256084</v>
      </c>
      <c r="X5945" s="181">
        <v>2863.6530693987429</v>
      </c>
      <c r="Y5945" s="181">
        <v>2952.5160542325734</v>
      </c>
    </row>
    <row r="5946" spans="1:25" x14ac:dyDescent="0.25">
      <c r="A5946" s="178" t="s">
        <v>4907</v>
      </c>
      <c r="B5946" s="178" t="s">
        <v>242</v>
      </c>
      <c r="C5946" s="178" t="s">
        <v>1228</v>
      </c>
      <c r="D5946" s="178" t="s">
        <v>4936</v>
      </c>
      <c r="E5946" s="181">
        <v>3306.6154990213959</v>
      </c>
      <c r="F5946" s="181">
        <v>3319.3702135152816</v>
      </c>
      <c r="G5946" s="181">
        <v>3325.2352510009282</v>
      </c>
      <c r="H5946" s="181">
        <v>3330.1151167909311</v>
      </c>
      <c r="I5946" s="181">
        <v>3334.0137206020781</v>
      </c>
      <c r="J5946" s="182">
        <v>3336.8555764383705</v>
      </c>
      <c r="K5946" s="181">
        <v>3338.5733761656206</v>
      </c>
      <c r="L5946" s="181">
        <v>3339.1465389509749</v>
      </c>
      <c r="M5946" s="181">
        <v>3338.4800248682495</v>
      </c>
      <c r="N5946" s="181">
        <v>3336.5129321278891</v>
      </c>
      <c r="O5946" s="181">
        <v>3333.267751310862</v>
      </c>
      <c r="P5946" s="181">
        <v>3328.7410546826409</v>
      </c>
      <c r="Q5946" s="181">
        <v>3322.9150401702823</v>
      </c>
      <c r="R5946" s="181">
        <v>3315.7572784502058</v>
      </c>
      <c r="S5946" s="181">
        <v>3307.2757305532864</v>
      </c>
      <c r="T5946" s="181">
        <v>3297.4928533185716</v>
      </c>
      <c r="U5946" s="181">
        <v>3286.3066629152113</v>
      </c>
      <c r="V5946" s="181">
        <v>3273.6138520779905</v>
      </c>
      <c r="W5946" s="181">
        <v>3259.4360016443457</v>
      </c>
      <c r="X5946" s="181">
        <v>3243.8001238692159</v>
      </c>
      <c r="Y5946" s="181">
        <v>3226.6890777216486</v>
      </c>
    </row>
    <row r="5947" spans="1:25" x14ac:dyDescent="0.25">
      <c r="A5947" s="178" t="s">
        <v>4907</v>
      </c>
      <c r="B5947" s="178" t="s">
        <v>242</v>
      </c>
      <c r="C5947" s="178" t="s">
        <v>1573</v>
      </c>
      <c r="D5947" s="178" t="s">
        <v>4937</v>
      </c>
      <c r="E5947" s="181">
        <v>2724.9892791691846</v>
      </c>
      <c r="F5947" s="181">
        <v>2809.9985602138381</v>
      </c>
      <c r="G5947" s="181">
        <v>2891.6257576763001</v>
      </c>
      <c r="H5947" s="181">
        <v>2974.7348363924712</v>
      </c>
      <c r="I5947" s="181">
        <v>3059.3255904570119</v>
      </c>
      <c r="J5947" s="182">
        <v>3145.321407938317</v>
      </c>
      <c r="K5947" s="181">
        <v>3232.6437801305942</v>
      </c>
      <c r="L5947" s="181">
        <v>3321.2510683418755</v>
      </c>
      <c r="M5947" s="181">
        <v>3411.0203828392546</v>
      </c>
      <c r="N5947" s="181">
        <v>3501.8508837214044</v>
      </c>
      <c r="O5947" s="181">
        <v>3593.7208641887742</v>
      </c>
      <c r="P5947" s="181">
        <v>3686.5782518613023</v>
      </c>
      <c r="Q5947" s="181">
        <v>3780.3497852470796</v>
      </c>
      <c r="R5947" s="181">
        <v>3874.9382303259677</v>
      </c>
      <c r="S5947" s="181">
        <v>3970.2857058126879</v>
      </c>
      <c r="T5947" s="181">
        <v>4066.3478138215787</v>
      </c>
      <c r="U5947" s="181">
        <v>4162.9198701043024</v>
      </c>
      <c r="V5947" s="181">
        <v>4259.7755628474151</v>
      </c>
      <c r="W5947" s="181">
        <v>4356.8341707928266</v>
      </c>
      <c r="X5947" s="181">
        <v>4454.0179405881245</v>
      </c>
      <c r="Y5947" s="181">
        <v>4551.1830039375318</v>
      </c>
    </row>
    <row r="5948" spans="1:25" x14ac:dyDescent="0.25">
      <c r="A5948" s="178" t="s">
        <v>4907</v>
      </c>
      <c r="B5948" s="178" t="s">
        <v>242</v>
      </c>
      <c r="C5948" s="178" t="s">
        <v>940</v>
      </c>
      <c r="D5948" s="178" t="s">
        <v>4938</v>
      </c>
      <c r="E5948" s="181">
        <v>1525.5109849410946</v>
      </c>
      <c r="F5948" s="181">
        <v>1603.0308693488912</v>
      </c>
      <c r="G5948" s="181">
        <v>1680.9822196360831</v>
      </c>
      <c r="H5948" s="181">
        <v>1762.1973403927464</v>
      </c>
      <c r="I5948" s="181">
        <v>1846.7887845719943</v>
      </c>
      <c r="J5948" s="182">
        <v>1934.8255188730063</v>
      </c>
      <c r="K5948" s="181">
        <v>2026.3752536201994</v>
      </c>
      <c r="L5948" s="181">
        <v>2121.5290203257955</v>
      </c>
      <c r="M5948" s="181">
        <v>2220.3264431557777</v>
      </c>
      <c r="N5948" s="181">
        <v>2322.8192286021631</v>
      </c>
      <c r="O5948" s="181">
        <v>2429.1109489048463</v>
      </c>
      <c r="P5948" s="181">
        <v>2539.2865606674673</v>
      </c>
      <c r="Q5948" s="181">
        <v>2653.4168950402109</v>
      </c>
      <c r="R5948" s="181">
        <v>2771.5552156171175</v>
      </c>
      <c r="S5948" s="181">
        <v>2893.7816497181393</v>
      </c>
      <c r="T5948" s="181">
        <v>3020.1865435066652</v>
      </c>
      <c r="U5948" s="181">
        <v>3150.7398325860381</v>
      </c>
      <c r="V5948" s="181">
        <v>3285.3864128166183</v>
      </c>
      <c r="W5948" s="181">
        <v>3424.1755038026249</v>
      </c>
      <c r="X5948" s="181">
        <v>3567.1567584011477</v>
      </c>
      <c r="Y5948" s="181">
        <v>3714.323949590274</v>
      </c>
    </row>
    <row r="5949" spans="1:25" x14ac:dyDescent="0.25">
      <c r="A5949" s="178" t="s">
        <v>4907</v>
      </c>
      <c r="B5949" s="178" t="s">
        <v>242</v>
      </c>
      <c r="C5949" s="178" t="s">
        <v>240</v>
      </c>
      <c r="D5949" s="178" t="s">
        <v>241</v>
      </c>
      <c r="E5949" s="181">
        <v>67329.775727182481</v>
      </c>
      <c r="F5949" s="181">
        <v>67904.451634480487</v>
      </c>
      <c r="G5949" s="181">
        <v>68348.298081180852</v>
      </c>
      <c r="H5949" s="181">
        <v>68781.295311155671</v>
      </c>
      <c r="I5949" s="181">
        <v>69203.263506834759</v>
      </c>
      <c r="J5949" s="182">
        <v>69612.355336123379</v>
      </c>
      <c r="K5949" s="181">
        <v>70006.849741239115</v>
      </c>
      <c r="L5949" s="181">
        <v>70385.967115882595</v>
      </c>
      <c r="M5949" s="181">
        <v>70747.325750552656</v>
      </c>
      <c r="N5949" s="181">
        <v>71089.212307781476</v>
      </c>
      <c r="O5949" s="181">
        <v>71411.654664235364</v>
      </c>
      <c r="P5949" s="181">
        <v>71714.115380310424</v>
      </c>
      <c r="Q5949" s="181">
        <v>71995.72644420524</v>
      </c>
      <c r="R5949" s="181">
        <v>72255.274614406633</v>
      </c>
      <c r="S5949" s="181">
        <v>72492.397489994401</v>
      </c>
      <c r="T5949" s="181">
        <v>72707.037918056812</v>
      </c>
      <c r="U5949" s="181">
        <v>72896.371837225772</v>
      </c>
      <c r="V5949" s="181">
        <v>73057.472217911549</v>
      </c>
      <c r="W5949" s="181">
        <v>73190.139476528886</v>
      </c>
      <c r="X5949" s="181">
        <v>73294.287169971227</v>
      </c>
      <c r="Y5949" s="181">
        <v>73368.818807067146</v>
      </c>
    </row>
    <row r="5950" spans="1:25" x14ac:dyDescent="0.25">
      <c r="A5950" s="178" t="s">
        <v>4907</v>
      </c>
      <c r="B5950" s="178" t="s">
        <v>250</v>
      </c>
      <c r="C5950" s="178" t="s">
        <v>218</v>
      </c>
      <c r="D5950" s="178" t="s">
        <v>576</v>
      </c>
      <c r="E5950" s="181">
        <v>22929.20390544508</v>
      </c>
      <c r="F5950" s="181">
        <v>22762.954716779364</v>
      </c>
      <c r="G5950" s="181">
        <v>22579.508776079201</v>
      </c>
      <c r="H5950" s="181">
        <v>22413.389813046742</v>
      </c>
      <c r="I5950" s="181">
        <v>22258.916415034771</v>
      </c>
      <c r="J5950" s="182">
        <v>22111.368425394485</v>
      </c>
      <c r="K5950" s="181">
        <v>21967.123214535441</v>
      </c>
      <c r="L5950" s="181">
        <v>21823.778671039079</v>
      </c>
      <c r="M5950" s="181">
        <v>21679.072939371912</v>
      </c>
      <c r="N5950" s="181">
        <v>21531.349981819516</v>
      </c>
      <c r="O5950" s="181">
        <v>21379.888490404799</v>
      </c>
      <c r="P5950" s="181">
        <v>21224.105908592839</v>
      </c>
      <c r="Q5950" s="181">
        <v>21063.554564458016</v>
      </c>
      <c r="R5950" s="181">
        <v>20897.878042964076</v>
      </c>
      <c r="S5950" s="181">
        <v>20727.074452097921</v>
      </c>
      <c r="T5950" s="181">
        <v>20551.479191538434</v>
      </c>
      <c r="U5950" s="181">
        <v>20370.263568962782</v>
      </c>
      <c r="V5950" s="181">
        <v>20182.484665277061</v>
      </c>
      <c r="W5950" s="181">
        <v>19988.464215797198</v>
      </c>
      <c r="X5950" s="181">
        <v>19788.574100512826</v>
      </c>
      <c r="Y5950" s="181">
        <v>19583.051235814499</v>
      </c>
    </row>
    <row r="5951" spans="1:25" x14ac:dyDescent="0.25">
      <c r="A5951" s="178" t="s">
        <v>4907</v>
      </c>
      <c r="B5951" s="178" t="s">
        <v>250</v>
      </c>
      <c r="C5951" s="178" t="s">
        <v>503</v>
      </c>
      <c r="D5951" s="178" t="s">
        <v>724</v>
      </c>
      <c r="E5951" s="181">
        <v>2212.9523400736639</v>
      </c>
      <c r="F5951" s="181">
        <v>2313.2285560392907</v>
      </c>
      <c r="G5951" s="181">
        <v>2416.0795314989391</v>
      </c>
      <c r="H5951" s="181">
        <v>2525.2891177209913</v>
      </c>
      <c r="I5951" s="181">
        <v>2640.671678485342</v>
      </c>
      <c r="J5951" s="182">
        <v>2762.0582676441209</v>
      </c>
      <c r="K5951" s="181">
        <v>2889.3305350044056</v>
      </c>
      <c r="L5951" s="181">
        <v>3022.4617677130664</v>
      </c>
      <c r="M5951" s="181">
        <v>3161.3923656900292</v>
      </c>
      <c r="N5951" s="181">
        <v>3306.0984354336993</v>
      </c>
      <c r="O5951" s="181">
        <v>3456.6609365328004</v>
      </c>
      <c r="P5951" s="181">
        <v>3613.1631830315928</v>
      </c>
      <c r="Q5951" s="181">
        <v>3775.6928750767897</v>
      </c>
      <c r="R5951" s="181">
        <v>3944.3370121371699</v>
      </c>
      <c r="S5951" s="181">
        <v>4119.2358454954629</v>
      </c>
      <c r="T5951" s="181">
        <v>4300.5951665877274</v>
      </c>
      <c r="U5951" s="181">
        <v>4488.3731047848787</v>
      </c>
      <c r="V5951" s="181">
        <v>4682.4565956078241</v>
      </c>
      <c r="W5951" s="181">
        <v>4882.9849120145063</v>
      </c>
      <c r="X5951" s="181">
        <v>5090.1113505503281</v>
      </c>
      <c r="Y5951" s="181">
        <v>5303.956674260633</v>
      </c>
    </row>
    <row r="5952" spans="1:25" x14ac:dyDescent="0.25">
      <c r="A5952" s="178" t="s">
        <v>4907</v>
      </c>
      <c r="B5952" s="178" t="s">
        <v>250</v>
      </c>
      <c r="C5952" s="178" t="s">
        <v>464</v>
      </c>
      <c r="D5952" s="178" t="s">
        <v>668</v>
      </c>
      <c r="E5952" s="181">
        <v>3610.1299766019915</v>
      </c>
      <c r="F5952" s="181">
        <v>3583.9545724290911</v>
      </c>
      <c r="G5952" s="181">
        <v>3555.0715945316183</v>
      </c>
      <c r="H5952" s="181">
        <v>3528.9166939690608</v>
      </c>
      <c r="I5952" s="181">
        <v>3504.5953504522827</v>
      </c>
      <c r="J5952" s="182">
        <v>3481.364390381259</v>
      </c>
      <c r="K5952" s="181">
        <v>3458.6534422885579</v>
      </c>
      <c r="L5952" s="181">
        <v>3436.0843013976414</v>
      </c>
      <c r="M5952" s="181">
        <v>3413.3008457734491</v>
      </c>
      <c r="N5952" s="181">
        <v>3390.0423375630712</v>
      </c>
      <c r="O5952" s="181">
        <v>3366.1952091275616</v>
      </c>
      <c r="P5952" s="181">
        <v>3341.6677387997197</v>
      </c>
      <c r="Q5952" s="181">
        <v>3316.389442063597</v>
      </c>
      <c r="R5952" s="181">
        <v>3290.3042025092304</v>
      </c>
      <c r="S5952" s="181">
        <v>3263.4117222451964</v>
      </c>
      <c r="T5952" s="181">
        <v>3235.7648088805104</v>
      </c>
      <c r="U5952" s="181">
        <v>3207.2329874537054</v>
      </c>
      <c r="V5952" s="181">
        <v>3177.6677983627619</v>
      </c>
      <c r="W5952" s="181">
        <v>3147.1198978063585</v>
      </c>
      <c r="X5952" s="181">
        <v>3115.6478371020116</v>
      </c>
      <c r="Y5952" s="181">
        <v>3083.2889179792974</v>
      </c>
    </row>
    <row r="5953" spans="1:25" x14ac:dyDescent="0.25">
      <c r="A5953" s="178" t="s">
        <v>4907</v>
      </c>
      <c r="B5953" s="178" t="s">
        <v>250</v>
      </c>
      <c r="C5953" s="178" t="s">
        <v>282</v>
      </c>
      <c r="D5953" s="178" t="s">
        <v>781</v>
      </c>
      <c r="E5953" s="181">
        <v>2196.8581412367648</v>
      </c>
      <c r="F5953" s="181">
        <v>2264.2354163940422</v>
      </c>
      <c r="G5953" s="181">
        <v>2331.7787572865168</v>
      </c>
      <c r="H5953" s="181">
        <v>2403.036147720708</v>
      </c>
      <c r="I5953" s="181">
        <v>2477.6313364226589</v>
      </c>
      <c r="J5953" s="182">
        <v>2555.2193924190451</v>
      </c>
      <c r="K5953" s="181">
        <v>2635.5160606974969</v>
      </c>
      <c r="L5953" s="181">
        <v>2718.3309940708045</v>
      </c>
      <c r="M5953" s="181">
        <v>2803.4512098692735</v>
      </c>
      <c r="N5953" s="181">
        <v>2890.7029335351112</v>
      </c>
      <c r="O5953" s="181">
        <v>2980.0087958790177</v>
      </c>
      <c r="P5953" s="181">
        <v>3071.2942139543607</v>
      </c>
      <c r="Q5953" s="181">
        <v>3164.4889740430481</v>
      </c>
      <c r="R5953" s="181">
        <v>3259.5227935839271</v>
      </c>
      <c r="S5953" s="181">
        <v>3356.3693513081216</v>
      </c>
      <c r="T5953" s="181">
        <v>3455.0531466081738</v>
      </c>
      <c r="U5953" s="181">
        <v>3555.3978229067261</v>
      </c>
      <c r="V5953" s="181">
        <v>3657.1779468311456</v>
      </c>
      <c r="W5953" s="181">
        <v>3760.3718713618218</v>
      </c>
      <c r="X5953" s="181">
        <v>3864.9668840162508</v>
      </c>
      <c r="Y5953" s="181">
        <v>3970.9237068886005</v>
      </c>
    </row>
    <row r="5954" spans="1:25" x14ac:dyDescent="0.25">
      <c r="A5954" s="178" t="s">
        <v>4907</v>
      </c>
      <c r="B5954" s="178" t="s">
        <v>250</v>
      </c>
      <c r="C5954" s="178" t="s">
        <v>541</v>
      </c>
      <c r="D5954" s="178" t="s">
        <v>1190</v>
      </c>
      <c r="E5954" s="181">
        <v>3428.0643522595669</v>
      </c>
      <c r="F5954" s="181">
        <v>3403.2090228025468</v>
      </c>
      <c r="G5954" s="181">
        <v>3375.7826676410564</v>
      </c>
      <c r="H5954" s="181">
        <v>3350.9468077588617</v>
      </c>
      <c r="I5954" s="181">
        <v>3327.8520352023888</v>
      </c>
      <c r="J5954" s="182">
        <v>3305.7926560098417</v>
      </c>
      <c r="K5954" s="181">
        <v>3284.227063616438</v>
      </c>
      <c r="L5954" s="181">
        <v>3262.7961268217196</v>
      </c>
      <c r="M5954" s="181">
        <v>3241.1616835876016</v>
      </c>
      <c r="N5954" s="181">
        <v>3219.0761455600255</v>
      </c>
      <c r="O5954" s="181">
        <v>3196.4316725290364</v>
      </c>
      <c r="P5954" s="181">
        <v>3173.1411685231051</v>
      </c>
      <c r="Q5954" s="181">
        <v>3149.1377036925928</v>
      </c>
      <c r="R5954" s="181">
        <v>3124.3679916833194</v>
      </c>
      <c r="S5954" s="181">
        <v>3098.8317496270834</v>
      </c>
      <c r="T5954" s="181">
        <v>3072.5791219461553</v>
      </c>
      <c r="U5954" s="181">
        <v>3045.4862137760374</v>
      </c>
      <c r="V5954" s="181">
        <v>3017.4120526108277</v>
      </c>
      <c r="W5954" s="181">
        <v>2988.4047399621163</v>
      </c>
      <c r="X5954" s="181">
        <v>2958.5198742946832</v>
      </c>
      <c r="Y5954" s="181">
        <v>2927.7928761419348</v>
      </c>
    </row>
    <row r="5955" spans="1:25" x14ac:dyDescent="0.25">
      <c r="A5955" s="178" t="s">
        <v>4907</v>
      </c>
      <c r="B5955" s="178" t="s">
        <v>250</v>
      </c>
      <c r="C5955" s="178" t="s">
        <v>543</v>
      </c>
      <c r="D5955" s="178" t="s">
        <v>773</v>
      </c>
      <c r="E5955" s="181">
        <v>2340.7000433415528</v>
      </c>
      <c r="F5955" s="181">
        <v>2370.0511101035204</v>
      </c>
      <c r="G5955" s="181">
        <v>2397.8160187372123</v>
      </c>
      <c r="H5955" s="181">
        <v>2427.6227716905432</v>
      </c>
      <c r="I5955" s="181">
        <v>2458.9515252648807</v>
      </c>
      <c r="J5955" s="182">
        <v>2491.3449287405301</v>
      </c>
      <c r="K5955" s="181">
        <v>2524.43222636878</v>
      </c>
      <c r="L5955" s="181">
        <v>2557.9542262695504</v>
      </c>
      <c r="M5955" s="181">
        <v>2591.6468198099064</v>
      </c>
      <c r="N5955" s="181">
        <v>2625.2983242119858</v>
      </c>
      <c r="O5955" s="181">
        <v>2658.7966770456796</v>
      </c>
      <c r="P5955" s="181">
        <v>2692.0392409368978</v>
      </c>
      <c r="Q5955" s="181">
        <v>2724.9336662598357</v>
      </c>
      <c r="R5955" s="181">
        <v>2757.3935373574159</v>
      </c>
      <c r="S5955" s="181">
        <v>2789.374721935269</v>
      </c>
      <c r="T5955" s="181">
        <v>2820.8775183440298</v>
      </c>
      <c r="U5955" s="181">
        <v>2851.7410208996148</v>
      </c>
      <c r="V5955" s="181">
        <v>2881.776902192018</v>
      </c>
      <c r="W5955" s="181">
        <v>2910.968074617836</v>
      </c>
      <c r="X5955" s="181">
        <v>2939.306042116496</v>
      </c>
      <c r="Y5955" s="181">
        <v>2966.7637001094272</v>
      </c>
    </row>
    <row r="5956" spans="1:25" x14ac:dyDescent="0.25">
      <c r="A5956" s="178" t="s">
        <v>4907</v>
      </c>
      <c r="B5956" s="178" t="s">
        <v>250</v>
      </c>
      <c r="C5956" s="178" t="s">
        <v>2700</v>
      </c>
      <c r="D5956" s="178" t="s">
        <v>4939</v>
      </c>
      <c r="E5956" s="181">
        <v>3061.9213287201064</v>
      </c>
      <c r="F5956" s="181">
        <v>3039.7207351557963</v>
      </c>
      <c r="G5956" s="181">
        <v>3015.2237207451226</v>
      </c>
      <c r="H5956" s="181">
        <v>2993.0405172587962</v>
      </c>
      <c r="I5956" s="181">
        <v>2972.4124398932145</v>
      </c>
      <c r="J5956" s="182">
        <v>2952.7091681026891</v>
      </c>
      <c r="K5956" s="181">
        <v>2933.4469429719611</v>
      </c>
      <c r="L5956" s="181">
        <v>2914.3049912104811</v>
      </c>
      <c r="M5956" s="181">
        <v>2894.9812690260169</v>
      </c>
      <c r="N5956" s="181">
        <v>2875.2546323605416</v>
      </c>
      <c r="O5956" s="181">
        <v>2855.0287591485908</v>
      </c>
      <c r="P5956" s="181">
        <v>2834.2258559226357</v>
      </c>
      <c r="Q5956" s="181">
        <v>2812.7861414437389</v>
      </c>
      <c r="R5956" s="181">
        <v>2790.6620207406204</v>
      </c>
      <c r="S5956" s="181">
        <v>2767.8532411575275</v>
      </c>
      <c r="T5956" s="181">
        <v>2744.4045913157597</v>
      </c>
      <c r="U5956" s="181">
        <v>2720.2054092530134</v>
      </c>
      <c r="V5956" s="181">
        <v>2695.1297793859653</v>
      </c>
      <c r="W5956" s="181">
        <v>2669.2206656234416</v>
      </c>
      <c r="X5956" s="181">
        <v>2642.5277280965433</v>
      </c>
      <c r="Y5956" s="181">
        <v>2615.0826041596397</v>
      </c>
    </row>
    <row r="5957" spans="1:25" x14ac:dyDescent="0.25">
      <c r="A5957" s="178" t="s">
        <v>4907</v>
      </c>
      <c r="B5957" s="178" t="s">
        <v>250</v>
      </c>
      <c r="C5957" s="178" t="s">
        <v>889</v>
      </c>
      <c r="D5957" s="178" t="s">
        <v>320</v>
      </c>
      <c r="E5957" s="181">
        <v>8236.2062547832556</v>
      </c>
      <c r="F5957" s="181">
        <v>8294.8648359723229</v>
      </c>
      <c r="G5957" s="181">
        <v>8347.1383238176022</v>
      </c>
      <c r="H5957" s="181">
        <v>8405.6849260036888</v>
      </c>
      <c r="I5957" s="181">
        <v>8468.6078564470972</v>
      </c>
      <c r="J5957" s="182">
        <v>8534.2638801433968</v>
      </c>
      <c r="K5957" s="181">
        <v>8601.3391845961796</v>
      </c>
      <c r="L5957" s="181">
        <v>8668.9256504409295</v>
      </c>
      <c r="M5957" s="181">
        <v>8736.117728505993</v>
      </c>
      <c r="N5957" s="181">
        <v>8802.204889114777</v>
      </c>
      <c r="O5957" s="181">
        <v>8866.8240521041407</v>
      </c>
      <c r="P5957" s="181">
        <v>8929.6513126464597</v>
      </c>
      <c r="Q5957" s="181">
        <v>8990.4038448523243</v>
      </c>
      <c r="R5957" s="181">
        <v>9048.8246098860527</v>
      </c>
      <c r="S5957" s="181">
        <v>9104.8003976120035</v>
      </c>
      <c r="T5957" s="181">
        <v>9158.3650268600595</v>
      </c>
      <c r="U5957" s="181">
        <v>9209.0313987053996</v>
      </c>
      <c r="V5957" s="181">
        <v>9256.2351328903296</v>
      </c>
      <c r="W5957" s="181">
        <v>9299.9714626714376</v>
      </c>
      <c r="X5957" s="181">
        <v>9340.2635809359454</v>
      </c>
      <c r="Y5957" s="181">
        <v>9377.0759271884781</v>
      </c>
    </row>
    <row r="5958" spans="1:25" x14ac:dyDescent="0.25">
      <c r="A5958" s="178" t="s">
        <v>4907</v>
      </c>
      <c r="B5958" s="178" t="s">
        <v>250</v>
      </c>
      <c r="C5958" s="178" t="s">
        <v>240</v>
      </c>
      <c r="D5958" s="178" t="s">
        <v>241</v>
      </c>
      <c r="E5958" s="181">
        <v>54695.128859775228</v>
      </c>
      <c r="F5958" s="181">
        <v>55452.866745562002</v>
      </c>
      <c r="G5958" s="181">
        <v>56176.627379807658</v>
      </c>
      <c r="H5958" s="181">
        <v>56951.409247125375</v>
      </c>
      <c r="I5958" s="181">
        <v>57765.23001929521</v>
      </c>
      <c r="J5958" s="182">
        <v>58607.516290838423</v>
      </c>
      <c r="K5958" s="181">
        <v>59469.678721331788</v>
      </c>
      <c r="L5958" s="181">
        <v>60345.713093172919</v>
      </c>
      <c r="M5958" s="181">
        <v>61229.465431521232</v>
      </c>
      <c r="N5958" s="181">
        <v>62115.986475640988</v>
      </c>
      <c r="O5958" s="181">
        <v>63002.657843736233</v>
      </c>
      <c r="P5958" s="181">
        <v>63887.06830260835</v>
      </c>
      <c r="Q5958" s="181">
        <v>64767.035417174229</v>
      </c>
      <c r="R5958" s="181">
        <v>65640.503296138893</v>
      </c>
      <c r="S5958" s="181">
        <v>66506.409923466548</v>
      </c>
      <c r="T5958" s="181">
        <v>67364.746059992511</v>
      </c>
      <c r="U5958" s="181">
        <v>68211.644973434522</v>
      </c>
      <c r="V5958" s="181">
        <v>69042.556217871286</v>
      </c>
      <c r="W5958" s="181">
        <v>69857.006889906785</v>
      </c>
      <c r="X5958" s="181">
        <v>70654.725281766077</v>
      </c>
      <c r="Y5958" s="181">
        <v>71434.987648456154</v>
      </c>
    </row>
    <row r="5959" spans="1:25" x14ac:dyDescent="0.25">
      <c r="A5959" s="178" t="s">
        <v>4907</v>
      </c>
      <c r="B5959" s="178" t="s">
        <v>256</v>
      </c>
      <c r="C5959" s="178" t="s">
        <v>218</v>
      </c>
      <c r="D5959" s="178" t="s">
        <v>4940</v>
      </c>
      <c r="E5959" s="181">
        <v>355962.82760561042</v>
      </c>
      <c r="F5959" s="181">
        <v>356304.30744843034</v>
      </c>
      <c r="G5959" s="181">
        <v>355258.31341972569</v>
      </c>
      <c r="H5959" s="181">
        <v>353571.05405334936</v>
      </c>
      <c r="I5959" s="181">
        <v>351330.42097918218</v>
      </c>
      <c r="J5959" s="182">
        <v>348595.28123607865</v>
      </c>
      <c r="K5959" s="181">
        <v>345419.17903652845</v>
      </c>
      <c r="L5959" s="181">
        <v>341846.00098532683</v>
      </c>
      <c r="M5959" s="181">
        <v>337905.98216426786</v>
      </c>
      <c r="N5959" s="181">
        <v>333625.37342818925</v>
      </c>
      <c r="O5959" s="181">
        <v>329032.92721744318</v>
      </c>
      <c r="P5959" s="181">
        <v>324154.85427352157</v>
      </c>
      <c r="Q5959" s="181">
        <v>319015.64735734282</v>
      </c>
      <c r="R5959" s="181">
        <v>313637.20232485502</v>
      </c>
      <c r="S5959" s="181">
        <v>308042.08088892628</v>
      </c>
      <c r="T5959" s="181">
        <v>302248.87362544733</v>
      </c>
      <c r="U5959" s="181">
        <v>296284.04294582811</v>
      </c>
      <c r="V5959" s="181">
        <v>290174.13657826616</v>
      </c>
      <c r="W5959" s="181">
        <v>283935.70598435041</v>
      </c>
      <c r="X5959" s="181">
        <v>277584.80207138148</v>
      </c>
      <c r="Y5959" s="181">
        <v>271131.45827787981</v>
      </c>
    </row>
    <row r="5960" spans="1:25" x14ac:dyDescent="0.25">
      <c r="A5960" s="178" t="s">
        <v>4907</v>
      </c>
      <c r="B5960" s="178" t="s">
        <v>256</v>
      </c>
      <c r="C5960" s="178" t="s">
        <v>733</v>
      </c>
      <c r="D5960" s="178" t="s">
        <v>4941</v>
      </c>
      <c r="E5960" s="181">
        <v>2636.6721972840251</v>
      </c>
      <c r="F5960" s="181">
        <v>2707.2307277378204</v>
      </c>
      <c r="G5960" s="181">
        <v>2768.8609986475999</v>
      </c>
      <c r="H5960" s="181">
        <v>2826.7429248396429</v>
      </c>
      <c r="I5960" s="181">
        <v>2881.2309610155244</v>
      </c>
      <c r="J5960" s="182">
        <v>2932.4899142558756</v>
      </c>
      <c r="K5960" s="181">
        <v>2980.671925527784</v>
      </c>
      <c r="L5960" s="181">
        <v>3025.8746950947216</v>
      </c>
      <c r="M5960" s="181">
        <v>3068.0965504059795</v>
      </c>
      <c r="N5960" s="181">
        <v>3107.312421296841</v>
      </c>
      <c r="O5960" s="181">
        <v>3143.5322168476755</v>
      </c>
      <c r="P5960" s="181">
        <v>3176.7554989928099</v>
      </c>
      <c r="Q5960" s="181">
        <v>3206.977790155514</v>
      </c>
      <c r="R5960" s="181">
        <v>3234.180427430384</v>
      </c>
      <c r="S5960" s="181">
        <v>3258.3627186824565</v>
      </c>
      <c r="T5960" s="181">
        <v>3279.4935183176067</v>
      </c>
      <c r="U5960" s="181">
        <v>3297.6385714285457</v>
      </c>
      <c r="V5960" s="181">
        <v>3312.8837696107666</v>
      </c>
      <c r="W5960" s="181">
        <v>3325.218704357233</v>
      </c>
      <c r="X5960" s="181">
        <v>3334.6372364735143</v>
      </c>
      <c r="Y5960" s="181">
        <v>3341.0696328548975</v>
      </c>
    </row>
    <row r="5961" spans="1:25" x14ac:dyDescent="0.25">
      <c r="A5961" s="178" t="s">
        <v>4907</v>
      </c>
      <c r="B5961" s="178" t="s">
        <v>256</v>
      </c>
      <c r="C5961" s="178" t="s">
        <v>264</v>
      </c>
      <c r="D5961" s="178" t="s">
        <v>4942</v>
      </c>
      <c r="E5961" s="181">
        <v>3929.336229858553</v>
      </c>
      <c r="F5961" s="181">
        <v>4176.3153673262186</v>
      </c>
      <c r="G5961" s="181">
        <v>4421.545842671836</v>
      </c>
      <c r="H5961" s="181">
        <v>4672.660788891345</v>
      </c>
      <c r="I5961" s="181">
        <v>4930.1595753956244</v>
      </c>
      <c r="J5961" s="182">
        <v>5194.2684755801192</v>
      </c>
      <c r="K5961" s="181">
        <v>5465.2119060564728</v>
      </c>
      <c r="L5961" s="181">
        <v>5743.1311087449458</v>
      </c>
      <c r="M5961" s="181">
        <v>6027.9796347220208</v>
      </c>
      <c r="N5961" s="181">
        <v>6319.6443436011614</v>
      </c>
      <c r="O5961" s="181">
        <v>6618.0583960680551</v>
      </c>
      <c r="P5961" s="181">
        <v>6923.113192010047</v>
      </c>
      <c r="Q5961" s="181">
        <v>7234.6671801086723</v>
      </c>
      <c r="R5961" s="181">
        <v>7552.5187439945894</v>
      </c>
      <c r="S5961" s="181">
        <v>7876.4760707513578</v>
      </c>
      <c r="T5961" s="181">
        <v>8206.2410435910842</v>
      </c>
      <c r="U5961" s="181">
        <v>8541.7235095428459</v>
      </c>
      <c r="V5961" s="181">
        <v>8882.8763560858642</v>
      </c>
      <c r="W5961" s="181">
        <v>9229.381439394072</v>
      </c>
      <c r="X5961" s="181">
        <v>9580.8918664082721</v>
      </c>
      <c r="Y5961" s="181">
        <v>9936.8293802928602</v>
      </c>
    </row>
    <row r="5962" spans="1:25" x14ac:dyDescent="0.25">
      <c r="A5962" s="178" t="s">
        <v>4907</v>
      </c>
      <c r="B5962" s="178" t="s">
        <v>256</v>
      </c>
      <c r="C5962" s="178" t="s">
        <v>867</v>
      </c>
      <c r="D5962" s="178" t="s">
        <v>4943</v>
      </c>
      <c r="E5962" s="181">
        <v>5187.7708410097675</v>
      </c>
      <c r="F5962" s="181">
        <v>5513.8491129469649</v>
      </c>
      <c r="G5962" s="181">
        <v>5837.6186849315827</v>
      </c>
      <c r="H5962" s="181">
        <v>6169.1573264558274</v>
      </c>
      <c r="I5962" s="181">
        <v>6509.1243382048806</v>
      </c>
      <c r="J5962" s="182">
        <v>6857.8184613539206</v>
      </c>
      <c r="K5962" s="181">
        <v>7215.5359856287469</v>
      </c>
      <c r="L5962" s="181">
        <v>7582.4633879996672</v>
      </c>
      <c r="M5962" s="181">
        <v>7958.5393435107817</v>
      </c>
      <c r="N5962" s="181">
        <v>8343.6144767042806</v>
      </c>
      <c r="O5962" s="181">
        <v>8737.6005418751538</v>
      </c>
      <c r="P5962" s="181">
        <v>9140.3541579369266</v>
      </c>
      <c r="Q5962" s="181">
        <v>9551.6884394312219</v>
      </c>
      <c r="R5962" s="181">
        <v>9971.33719902747</v>
      </c>
      <c r="S5962" s="181">
        <v>10399.047192565171</v>
      </c>
      <c r="T5962" s="181">
        <v>10834.424826447603</v>
      </c>
      <c r="U5962" s="181">
        <v>11277.351074730834</v>
      </c>
      <c r="V5962" s="181">
        <v>11727.763736333756</v>
      </c>
      <c r="W5962" s="181">
        <v>12185.242776632818</v>
      </c>
      <c r="X5962" s="181">
        <v>12649.330204356165</v>
      </c>
      <c r="Y5962" s="181">
        <v>13119.262566397503</v>
      </c>
    </row>
    <row r="5963" spans="1:25" x14ac:dyDescent="0.25">
      <c r="A5963" s="178" t="s">
        <v>4907</v>
      </c>
      <c r="B5963" s="178" t="s">
        <v>256</v>
      </c>
      <c r="C5963" s="178" t="s">
        <v>541</v>
      </c>
      <c r="D5963" s="178" t="s">
        <v>4944</v>
      </c>
      <c r="E5963" s="181">
        <v>2606.4697666163956</v>
      </c>
      <c r="F5963" s="181">
        <v>2770.2998939296899</v>
      </c>
      <c r="G5963" s="181">
        <v>2932.9700708883893</v>
      </c>
      <c r="H5963" s="181">
        <v>3099.5436286035588</v>
      </c>
      <c r="I5963" s="181">
        <v>3270.3518167305319</v>
      </c>
      <c r="J5963" s="182">
        <v>3445.5447305346961</v>
      </c>
      <c r="K5963" s="181">
        <v>3625.2712336100926</v>
      </c>
      <c r="L5963" s="181">
        <v>3809.6250167923754</v>
      </c>
      <c r="M5963" s="181">
        <v>3998.5752688432699</v>
      </c>
      <c r="N5963" s="181">
        <v>4192.0469396831586</v>
      </c>
      <c r="O5963" s="181">
        <v>4389.9956923956288</v>
      </c>
      <c r="P5963" s="181">
        <v>4592.3494886277067</v>
      </c>
      <c r="Q5963" s="181">
        <v>4799.0144323088052</v>
      </c>
      <c r="R5963" s="181">
        <v>5009.8567840640244</v>
      </c>
      <c r="S5963" s="181">
        <v>5224.749307500676</v>
      </c>
      <c r="T5963" s="181">
        <v>5443.4942510523106</v>
      </c>
      <c r="U5963" s="181">
        <v>5666.03181301723</v>
      </c>
      <c r="V5963" s="181">
        <v>5892.3307419692792</v>
      </c>
      <c r="W5963" s="181">
        <v>6122.1800016887055</v>
      </c>
      <c r="X5963" s="181">
        <v>6355.3494855574554</v>
      </c>
      <c r="Y5963" s="181">
        <v>6591.4556150596754</v>
      </c>
    </row>
    <row r="5964" spans="1:25" x14ac:dyDescent="0.25">
      <c r="A5964" s="178" t="s">
        <v>4907</v>
      </c>
      <c r="B5964" s="178" t="s">
        <v>256</v>
      </c>
      <c r="C5964" s="178" t="s">
        <v>2700</v>
      </c>
      <c r="D5964" s="178" t="s">
        <v>4945</v>
      </c>
      <c r="E5964" s="181">
        <v>2982.9934022728394</v>
      </c>
      <c r="F5964" s="181">
        <v>3054.1763760526069</v>
      </c>
      <c r="G5964" s="181">
        <v>3114.8898001911957</v>
      </c>
      <c r="H5964" s="181">
        <v>3171.0313543456969</v>
      </c>
      <c r="I5964" s="181">
        <v>3223.0347288557787</v>
      </c>
      <c r="J5964" s="182">
        <v>3271.1173843082402</v>
      </c>
      <c r="K5964" s="181">
        <v>3315.4804302296707</v>
      </c>
      <c r="L5964" s="181">
        <v>3356.2625035387364</v>
      </c>
      <c r="M5964" s="181">
        <v>3393.4909373880355</v>
      </c>
      <c r="N5964" s="181">
        <v>3427.1671172307956</v>
      </c>
      <c r="O5964" s="181">
        <v>3457.331049805643</v>
      </c>
      <c r="P5964" s="181">
        <v>3484.0111085085605</v>
      </c>
      <c r="Q5964" s="181">
        <v>3507.2310933264002</v>
      </c>
      <c r="R5964" s="181">
        <v>3526.9992294783642</v>
      </c>
      <c r="S5964" s="181">
        <v>3543.3433545664557</v>
      </c>
      <c r="T5964" s="181">
        <v>3556.2581310878086</v>
      </c>
      <c r="U5964" s="181">
        <v>3565.8432144284275</v>
      </c>
      <c r="V5964" s="181">
        <v>3572.2190208212783</v>
      </c>
      <c r="W5964" s="181">
        <v>3575.4012194348634</v>
      </c>
      <c r="X5964" s="181">
        <v>3575.4100323951175</v>
      </c>
      <c r="Y5964" s="181">
        <v>3572.1976121589291</v>
      </c>
    </row>
    <row r="5965" spans="1:25" x14ac:dyDescent="0.25">
      <c r="A5965" s="178" t="s">
        <v>4907</v>
      </c>
      <c r="B5965" s="178" t="s">
        <v>256</v>
      </c>
      <c r="C5965" s="178" t="s">
        <v>248</v>
      </c>
      <c r="D5965" s="178" t="s">
        <v>4946</v>
      </c>
      <c r="E5965" s="181">
        <v>2918.561550181897</v>
      </c>
      <c r="F5965" s="181">
        <v>3102.0082628436353</v>
      </c>
      <c r="G5965" s="181">
        <v>3284.156135768807</v>
      </c>
      <c r="H5965" s="181">
        <v>3470.6747699195516</v>
      </c>
      <c r="I5965" s="181">
        <v>3661.9350779072297</v>
      </c>
      <c r="J5965" s="182">
        <v>3858.1051270066027</v>
      </c>
      <c r="K5965" s="181">
        <v>4059.3516053440221</v>
      </c>
      <c r="L5965" s="181">
        <v>4265.7794220475535</v>
      </c>
      <c r="M5965" s="181">
        <v>4477.3540766228907</v>
      </c>
      <c r="N5965" s="181">
        <v>4693.9915326927412</v>
      </c>
      <c r="O5965" s="181">
        <v>4915.6421445558008</v>
      </c>
      <c r="P5965" s="181">
        <v>5142.2252481775877</v>
      </c>
      <c r="Q5965" s="181">
        <v>5373.635704620815</v>
      </c>
      <c r="R5965" s="181">
        <v>5609.7237609121994</v>
      </c>
      <c r="S5965" s="181">
        <v>5850.3469457105257</v>
      </c>
      <c r="T5965" s="181">
        <v>6095.2838292007536</v>
      </c>
      <c r="U5965" s="181">
        <v>6344.4674491838814</v>
      </c>
      <c r="V5965" s="181">
        <v>6597.8628122707914</v>
      </c>
      <c r="W5965" s="181">
        <v>6855.2336133239542</v>
      </c>
      <c r="X5965" s="181">
        <v>7116.3221933685782</v>
      </c>
      <c r="Y5965" s="181">
        <v>7380.6990452136788</v>
      </c>
    </row>
    <row r="5966" spans="1:25" x14ac:dyDescent="0.25">
      <c r="A5966" s="178" t="s">
        <v>4907</v>
      </c>
      <c r="B5966" s="178" t="s">
        <v>256</v>
      </c>
      <c r="C5966" s="178" t="s">
        <v>889</v>
      </c>
      <c r="D5966" s="178" t="s">
        <v>4947</v>
      </c>
      <c r="E5966" s="181">
        <v>3025.2768052075203</v>
      </c>
      <c r="F5966" s="181">
        <v>3028.1789932109082</v>
      </c>
      <c r="G5966" s="181">
        <v>3019.2892406074939</v>
      </c>
      <c r="H5966" s="181">
        <v>3004.9494662557668</v>
      </c>
      <c r="I5966" s="181">
        <v>2985.906648459722</v>
      </c>
      <c r="J5966" s="182">
        <v>2962.6610897044129</v>
      </c>
      <c r="K5966" s="181">
        <v>2935.6678545402247</v>
      </c>
      <c r="L5966" s="181">
        <v>2905.2999289006589</v>
      </c>
      <c r="M5966" s="181">
        <v>2871.8142763913556</v>
      </c>
      <c r="N5966" s="181">
        <v>2835.4339992468699</v>
      </c>
      <c r="O5966" s="181">
        <v>2796.4034603167602</v>
      </c>
      <c r="P5966" s="181">
        <v>2754.9454209180326</v>
      </c>
      <c r="Q5966" s="181">
        <v>2711.2680414982265</v>
      </c>
      <c r="R5966" s="181">
        <v>2665.5574117835517</v>
      </c>
      <c r="S5966" s="181">
        <v>2618.0052805222826</v>
      </c>
      <c r="T5966" s="181">
        <v>2568.7696463414554</v>
      </c>
      <c r="U5966" s="181">
        <v>2518.0754094644644</v>
      </c>
      <c r="V5966" s="181">
        <v>2466.1481952097929</v>
      </c>
      <c r="W5966" s="181">
        <v>2413.1286720657049</v>
      </c>
      <c r="X5966" s="181">
        <v>2359.1532543816588</v>
      </c>
      <c r="Y5966" s="181">
        <v>2304.3072149066002</v>
      </c>
    </row>
    <row r="5967" spans="1:25" x14ac:dyDescent="0.25">
      <c r="A5967" s="178" t="s">
        <v>4907</v>
      </c>
      <c r="B5967" s="178" t="s">
        <v>256</v>
      </c>
      <c r="C5967" s="178" t="s">
        <v>967</v>
      </c>
      <c r="D5967" s="178" t="s">
        <v>4948</v>
      </c>
      <c r="E5967" s="181">
        <v>5664.9692455583081</v>
      </c>
      <c r="F5967" s="181">
        <v>5914.8905819910306</v>
      </c>
      <c r="G5967" s="181">
        <v>6151.805925479428</v>
      </c>
      <c r="H5967" s="181">
        <v>6386.5720140353078</v>
      </c>
      <c r="I5967" s="181">
        <v>6619.7196993449206</v>
      </c>
      <c r="J5967" s="182">
        <v>6851.3804200790346</v>
      </c>
      <c r="K5967" s="181">
        <v>7081.6712178742218</v>
      </c>
      <c r="L5967" s="181">
        <v>7310.5920508675763</v>
      </c>
      <c r="M5967" s="181">
        <v>7537.9050128381232</v>
      </c>
      <c r="N5967" s="181">
        <v>7763.3038935218683</v>
      </c>
      <c r="O5967" s="181">
        <v>7986.557248669913</v>
      </c>
      <c r="P5967" s="181">
        <v>8207.398328675521</v>
      </c>
      <c r="Q5967" s="181">
        <v>8425.5391524655479</v>
      </c>
      <c r="R5967" s="181">
        <v>8640.6421837709004</v>
      </c>
      <c r="S5967" s="181">
        <v>8852.4041311564069</v>
      </c>
      <c r="T5967" s="181">
        <v>9060.4258132492123</v>
      </c>
      <c r="U5967" s="181">
        <v>9264.5624636959546</v>
      </c>
      <c r="V5967" s="181">
        <v>9464.7268837054235</v>
      </c>
      <c r="W5967" s="181">
        <v>9660.5561609228844</v>
      </c>
      <c r="X5967" s="181">
        <v>9851.6854719370949</v>
      </c>
      <c r="Y5967" s="181">
        <v>10037.544814213938</v>
      </c>
    </row>
    <row r="5968" spans="1:25" x14ac:dyDescent="0.25">
      <c r="A5968" s="178" t="s">
        <v>4907</v>
      </c>
      <c r="B5968" s="178" t="s">
        <v>256</v>
      </c>
      <c r="C5968" s="178" t="s">
        <v>466</v>
      </c>
      <c r="D5968" s="178" t="s">
        <v>4949</v>
      </c>
      <c r="E5968" s="181">
        <v>5778.7317344063786</v>
      </c>
      <c r="F5968" s="181">
        <v>6141.9549598904687</v>
      </c>
      <c r="G5968" s="181">
        <v>6502.606491656762</v>
      </c>
      <c r="H5968" s="181">
        <v>6871.9121004961116</v>
      </c>
      <c r="I5968" s="181">
        <v>7250.6061908201091</v>
      </c>
      <c r="J5968" s="182">
        <v>7639.0215346732984</v>
      </c>
      <c r="K5968" s="181">
        <v>8037.4881733958873</v>
      </c>
      <c r="L5968" s="181">
        <v>8446.2138263376837</v>
      </c>
      <c r="M5968" s="181">
        <v>8865.1301827579791</v>
      </c>
      <c r="N5968" s="181">
        <v>9294.0708512094952</v>
      </c>
      <c r="O5968" s="181">
        <v>9732.93753354615</v>
      </c>
      <c r="P5968" s="181">
        <v>10181.570515536165</v>
      </c>
      <c r="Q5968" s="181">
        <v>10639.761622809061</v>
      </c>
      <c r="R5968" s="181">
        <v>11107.214345510871</v>
      </c>
      <c r="S5968" s="181">
        <v>11583.646591368888</v>
      </c>
      <c r="T5968" s="181">
        <v>12068.619930876963</v>
      </c>
      <c r="U5968" s="181">
        <v>12562.001779343038</v>
      </c>
      <c r="V5968" s="181">
        <v>13063.722850098075</v>
      </c>
      <c r="W5968" s="181">
        <v>13573.315260600022</v>
      </c>
      <c r="X5968" s="181">
        <v>14090.268847856361</v>
      </c>
      <c r="Y5968" s="181">
        <v>14613.733190592082</v>
      </c>
    </row>
    <row r="5969" spans="1:25" x14ac:dyDescent="0.25">
      <c r="A5969" s="178" t="s">
        <v>4907</v>
      </c>
      <c r="B5969" s="178" t="s">
        <v>256</v>
      </c>
      <c r="C5969" s="178" t="s">
        <v>1236</v>
      </c>
      <c r="D5969" s="178" t="s">
        <v>4950</v>
      </c>
      <c r="E5969" s="181">
        <v>4259.5494718246318</v>
      </c>
      <c r="F5969" s="181">
        <v>4423.4401002127188</v>
      </c>
      <c r="G5969" s="181">
        <v>4575.761574686986</v>
      </c>
      <c r="H5969" s="181">
        <v>4724.7180821071688</v>
      </c>
      <c r="I5969" s="181">
        <v>4870.7407224057233</v>
      </c>
      <c r="J5969" s="182">
        <v>5013.9594713492961</v>
      </c>
      <c r="K5969" s="181">
        <v>5154.4914327514643</v>
      </c>
      <c r="L5969" s="181">
        <v>5292.3668142635352</v>
      </c>
      <c r="M5969" s="181">
        <v>5427.4442796279227</v>
      </c>
      <c r="N5969" s="181">
        <v>5559.537004645973</v>
      </c>
      <c r="O5969" s="181">
        <v>5688.5158540306038</v>
      </c>
      <c r="P5969" s="181">
        <v>5814.2299053692341</v>
      </c>
      <c r="Q5969" s="181">
        <v>5936.5169957237867</v>
      </c>
      <c r="R5969" s="181">
        <v>6055.1842249572592</v>
      </c>
      <c r="S5969" s="181">
        <v>6170.0672460086271</v>
      </c>
      <c r="T5969" s="181">
        <v>6280.9393416908051</v>
      </c>
      <c r="U5969" s="181">
        <v>6387.7546917963546</v>
      </c>
      <c r="V5969" s="181">
        <v>6490.5085685043287</v>
      </c>
      <c r="W5969" s="181">
        <v>6589.0089302264632</v>
      </c>
      <c r="X5969" s="181">
        <v>6683.0672276108844</v>
      </c>
      <c r="Y5969" s="181">
        <v>6772.3612256135675</v>
      </c>
    </row>
    <row r="5970" spans="1:25" x14ac:dyDescent="0.25">
      <c r="A5970" s="178" t="s">
        <v>4907</v>
      </c>
      <c r="B5970" s="178" t="s">
        <v>256</v>
      </c>
      <c r="C5970" s="178" t="s">
        <v>1518</v>
      </c>
      <c r="D5970" s="178" t="s">
        <v>4951</v>
      </c>
      <c r="E5970" s="181">
        <v>2214.8449156261381</v>
      </c>
      <c r="F5970" s="181">
        <v>2302.4333501400251</v>
      </c>
      <c r="G5970" s="181">
        <v>2384.1718980152245</v>
      </c>
      <c r="H5970" s="181">
        <v>2464.3213445470988</v>
      </c>
      <c r="I5970" s="181">
        <v>2543.1016047923745</v>
      </c>
      <c r="J5970" s="182">
        <v>2620.5761263169243</v>
      </c>
      <c r="K5970" s="181">
        <v>2696.8018927230223</v>
      </c>
      <c r="L5970" s="181">
        <v>2771.790620688646</v>
      </c>
      <c r="M5970" s="181">
        <v>2845.4641475816047</v>
      </c>
      <c r="N5970" s="181">
        <v>2917.7201241433763</v>
      </c>
      <c r="O5970" s="181">
        <v>2988.4860950971629</v>
      </c>
      <c r="P5970" s="181">
        <v>3057.6778581343224</v>
      </c>
      <c r="Q5970" s="181">
        <v>3125.2049562731104</v>
      </c>
      <c r="R5970" s="181">
        <v>3190.9603721572748</v>
      </c>
      <c r="S5970" s="181">
        <v>3254.8517206581405</v>
      </c>
      <c r="T5970" s="181">
        <v>3316.7533118844149</v>
      </c>
      <c r="U5970" s="181">
        <v>3376.6345741198334</v>
      </c>
      <c r="V5970" s="181">
        <v>3434.4865668477141</v>
      </c>
      <c r="W5970" s="181">
        <v>3490.2011056497026</v>
      </c>
      <c r="X5970" s="181">
        <v>3543.6714251504714</v>
      </c>
      <c r="Y5970" s="181">
        <v>3594.7193744221804</v>
      </c>
    </row>
    <row r="5971" spans="1:25" x14ac:dyDescent="0.25">
      <c r="A5971" s="178" t="s">
        <v>4907</v>
      </c>
      <c r="B5971" s="178" t="s">
        <v>256</v>
      </c>
      <c r="C5971" s="178" t="s">
        <v>816</v>
      </c>
      <c r="D5971" s="178" t="s">
        <v>4952</v>
      </c>
      <c r="E5971" s="181">
        <v>1892.6856551714268</v>
      </c>
      <c r="F5971" s="181">
        <v>1972.2012538941601</v>
      </c>
      <c r="G5971" s="181">
        <v>2047.0607102846418</v>
      </c>
      <c r="H5971" s="181">
        <v>2120.8965795095401</v>
      </c>
      <c r="I5971" s="181">
        <v>2193.890056774077</v>
      </c>
      <c r="J5971" s="182">
        <v>2266.0887930574459</v>
      </c>
      <c r="K5971" s="181">
        <v>2337.5353209627083</v>
      </c>
      <c r="L5971" s="181">
        <v>2408.2332777690731</v>
      </c>
      <c r="M5971" s="181">
        <v>2478.1080887691123</v>
      </c>
      <c r="N5971" s="181">
        <v>2547.0633866167655</v>
      </c>
      <c r="O5971" s="181">
        <v>2615.0280793262259</v>
      </c>
      <c r="P5971" s="181">
        <v>2681.9201316058507</v>
      </c>
      <c r="Q5971" s="181">
        <v>2747.6512677597234</v>
      </c>
      <c r="R5971" s="181">
        <v>2812.1178199741926</v>
      </c>
      <c r="S5971" s="181">
        <v>2875.2281050794668</v>
      </c>
      <c r="T5971" s="181">
        <v>2936.8601259659049</v>
      </c>
      <c r="U5971" s="181">
        <v>2996.975200437686</v>
      </c>
      <c r="V5971" s="181">
        <v>3055.5535770399297</v>
      </c>
      <c r="W5971" s="181">
        <v>3112.4868677258528</v>
      </c>
      <c r="X5971" s="181">
        <v>3167.6669794688255</v>
      </c>
      <c r="Y5971" s="181">
        <v>3220.9208896687983</v>
      </c>
    </row>
    <row r="5972" spans="1:25" x14ac:dyDescent="0.25">
      <c r="A5972" s="178" t="s">
        <v>4907</v>
      </c>
      <c r="B5972" s="178" t="s">
        <v>256</v>
      </c>
      <c r="C5972" s="178" t="s">
        <v>684</v>
      </c>
      <c r="D5972" s="178" t="s">
        <v>4953</v>
      </c>
      <c r="E5972" s="181">
        <v>1582.6073669837676</v>
      </c>
      <c r="F5972" s="181">
        <v>1646.1947689499402</v>
      </c>
      <c r="G5972" s="181">
        <v>1705.6738995501282</v>
      </c>
      <c r="H5972" s="181">
        <v>1764.0872739894739</v>
      </c>
      <c r="I5972" s="181">
        <v>1821.590402511355</v>
      </c>
      <c r="J5972" s="182">
        <v>1878.227032598817</v>
      </c>
      <c r="K5972" s="181">
        <v>1934.0363846421949</v>
      </c>
      <c r="L5972" s="181">
        <v>1989.0252931545283</v>
      </c>
      <c r="M5972" s="181">
        <v>2043.1360749041173</v>
      </c>
      <c r="N5972" s="181">
        <v>2096.2935307202297</v>
      </c>
      <c r="O5972" s="181">
        <v>2148.4437713235498</v>
      </c>
      <c r="P5972" s="181">
        <v>2199.5243282210754</v>
      </c>
      <c r="Q5972" s="181">
        <v>2249.4680810954874</v>
      </c>
      <c r="R5972" s="181">
        <v>2298.1958214958836</v>
      </c>
      <c r="S5972" s="181">
        <v>2345.6386955260991</v>
      </c>
      <c r="T5972" s="181">
        <v>2391.7036683910746</v>
      </c>
      <c r="U5972" s="181">
        <v>2436.366112926371</v>
      </c>
      <c r="V5972" s="181">
        <v>2479.6169623155733</v>
      </c>
      <c r="W5972" s="181">
        <v>2521.3754354901885</v>
      </c>
      <c r="X5972" s="181">
        <v>2561.561583626325</v>
      </c>
      <c r="Y5972" s="181">
        <v>2600.0436337520123</v>
      </c>
    </row>
    <row r="5973" spans="1:25" x14ac:dyDescent="0.25">
      <c r="A5973" s="178" t="s">
        <v>4907</v>
      </c>
      <c r="B5973" s="178" t="s">
        <v>256</v>
      </c>
      <c r="C5973" s="178" t="s">
        <v>518</v>
      </c>
      <c r="D5973" s="178" t="s">
        <v>4954</v>
      </c>
      <c r="E5973" s="181">
        <v>1921.8813381501348</v>
      </c>
      <c r="F5973" s="181">
        <v>2042.6815363120038</v>
      </c>
      <c r="G5973" s="181">
        <v>2162.6264446990867</v>
      </c>
      <c r="H5973" s="181">
        <v>2285.4495121684804</v>
      </c>
      <c r="I5973" s="181">
        <v>2411.3949857622979</v>
      </c>
      <c r="J5973" s="182">
        <v>2540.5735382737507</v>
      </c>
      <c r="K5973" s="181">
        <v>2673.094934322779</v>
      </c>
      <c r="L5973" s="181">
        <v>2809.0282568778116</v>
      </c>
      <c r="M5973" s="181">
        <v>2948.3507872621913</v>
      </c>
      <c r="N5973" s="181">
        <v>3091.0071872750727</v>
      </c>
      <c r="O5973" s="181">
        <v>3236.9647650765837</v>
      </c>
      <c r="P5973" s="181">
        <v>3386.1704031635063</v>
      </c>
      <c r="Q5973" s="181">
        <v>3538.5548672373652</v>
      </c>
      <c r="R5973" s="181">
        <v>3694.0195445261706</v>
      </c>
      <c r="S5973" s="181">
        <v>3852.4706172340002</v>
      </c>
      <c r="T5973" s="181">
        <v>4013.7622731784077</v>
      </c>
      <c r="U5973" s="181">
        <v>4177.8504175550142</v>
      </c>
      <c r="V5973" s="181">
        <v>4344.7120071144836</v>
      </c>
      <c r="W5973" s="181">
        <v>4514.1914342308955</v>
      </c>
      <c r="X5973" s="181">
        <v>4686.119029713881</v>
      </c>
      <c r="Y5973" s="181">
        <v>4860.2119618188417</v>
      </c>
    </row>
    <row r="5974" spans="1:25" x14ac:dyDescent="0.25">
      <c r="A5974" s="178" t="s">
        <v>4907</v>
      </c>
      <c r="B5974" s="178" t="s">
        <v>256</v>
      </c>
      <c r="C5974" s="178" t="s">
        <v>520</v>
      </c>
      <c r="D5974" s="178" t="s">
        <v>277</v>
      </c>
      <c r="E5974" s="181">
        <v>2650.7666649289185</v>
      </c>
      <c r="F5974" s="181">
        <v>2817.3810817755402</v>
      </c>
      <c r="G5974" s="181">
        <v>2982.8158349359323</v>
      </c>
      <c r="H5974" s="181">
        <v>3152.2203067258292</v>
      </c>
      <c r="I5974" s="181">
        <v>3325.9313763814189</v>
      </c>
      <c r="J5974" s="182">
        <v>3504.1016900339355</v>
      </c>
      <c r="K5974" s="181">
        <v>3686.8826412110388</v>
      </c>
      <c r="L5974" s="181">
        <v>3874.3695130221445</v>
      </c>
      <c r="M5974" s="181">
        <v>4066.5309705926384</v>
      </c>
      <c r="N5974" s="181">
        <v>4263.2906883683945</v>
      </c>
      <c r="O5974" s="181">
        <v>4464.6035759280476</v>
      </c>
      <c r="P5974" s="181">
        <v>4670.3963706283448</v>
      </c>
      <c r="Q5974" s="181">
        <v>4880.5735806369739</v>
      </c>
      <c r="R5974" s="181">
        <v>5094.9991936812012</v>
      </c>
      <c r="S5974" s="181">
        <v>5313.5438109885463</v>
      </c>
      <c r="T5974" s="181">
        <v>5536.0063202088877</v>
      </c>
      <c r="U5974" s="181">
        <v>5762.3259033118811</v>
      </c>
      <c r="V5974" s="181">
        <v>5992.4707777540452</v>
      </c>
      <c r="W5974" s="181">
        <v>6226.2263207595561</v>
      </c>
      <c r="X5974" s="181">
        <v>6463.3585150532754</v>
      </c>
      <c r="Y5974" s="181">
        <v>6703.4772632106205</v>
      </c>
    </row>
    <row r="5975" spans="1:25" x14ac:dyDescent="0.25">
      <c r="A5975" s="178" t="s">
        <v>4907</v>
      </c>
      <c r="B5975" s="178" t="s">
        <v>256</v>
      </c>
      <c r="C5975" s="178" t="s">
        <v>1581</v>
      </c>
      <c r="D5975" s="178" t="s">
        <v>4955</v>
      </c>
      <c r="E5975" s="181">
        <v>2941.7167470270797</v>
      </c>
      <c r="F5975" s="181">
        <v>3126.6188837630571</v>
      </c>
      <c r="G5975" s="181">
        <v>3310.2118760663857</v>
      </c>
      <c r="H5975" s="181">
        <v>3498.2103062107367</v>
      </c>
      <c r="I5975" s="181">
        <v>3690.988029542917</v>
      </c>
      <c r="J5975" s="182">
        <v>3888.7144467448361</v>
      </c>
      <c r="K5975" s="181">
        <v>4091.5575684081473</v>
      </c>
      <c r="L5975" s="181">
        <v>4299.6231359858357</v>
      </c>
      <c r="M5975" s="181">
        <v>4512.8763752645991</v>
      </c>
      <c r="N5975" s="181">
        <v>4731.2325831418339</v>
      </c>
      <c r="O5975" s="181">
        <v>4954.6417200386459</v>
      </c>
      <c r="P5975" s="181">
        <v>5183.0224819506348</v>
      </c>
      <c r="Q5975" s="181">
        <v>5416.268895792341</v>
      </c>
      <c r="R5975" s="181">
        <v>5654.2300204847943</v>
      </c>
      <c r="S5975" s="181">
        <v>5896.7622543518892</v>
      </c>
      <c r="T5975" s="181">
        <v>6143.6424108053034</v>
      </c>
      <c r="U5975" s="181">
        <v>6394.8029963833314</v>
      </c>
      <c r="V5975" s="181">
        <v>6650.2087400673436</v>
      </c>
      <c r="W5975" s="181">
        <v>6909.6214619291368</v>
      </c>
      <c r="X5975" s="181">
        <v>7172.7814587868079</v>
      </c>
      <c r="Y5975" s="181">
        <v>7439.2558158379898</v>
      </c>
    </row>
    <row r="5976" spans="1:25" x14ac:dyDescent="0.25">
      <c r="A5976" s="178" t="s">
        <v>4907</v>
      </c>
      <c r="B5976" s="178" t="s">
        <v>256</v>
      </c>
      <c r="C5976" s="178" t="s">
        <v>772</v>
      </c>
      <c r="D5976" s="178" t="s">
        <v>4956</v>
      </c>
      <c r="E5976" s="181">
        <v>2006.4481440194966</v>
      </c>
      <c r="F5976" s="181">
        <v>2074.9798669728198</v>
      </c>
      <c r="G5976" s="181">
        <v>2137.5022801579953</v>
      </c>
      <c r="H5976" s="181">
        <v>2197.903207045008</v>
      </c>
      <c r="I5976" s="181">
        <v>2256.4054396766583</v>
      </c>
      <c r="J5976" s="182">
        <v>2313.089346725686</v>
      </c>
      <c r="K5976" s="181">
        <v>2368.0282250757227</v>
      </c>
      <c r="L5976" s="181">
        <v>2421.2545682567629</v>
      </c>
      <c r="M5976" s="181">
        <v>2472.7223385547595</v>
      </c>
      <c r="N5976" s="181">
        <v>2522.3657877794549</v>
      </c>
      <c r="O5976" s="181">
        <v>2570.1464930444986</v>
      </c>
      <c r="P5976" s="181">
        <v>2616.0170419970118</v>
      </c>
      <c r="Q5976" s="181">
        <v>2659.9259532203246</v>
      </c>
      <c r="R5976" s="181">
        <v>2701.8090709748772</v>
      </c>
      <c r="S5976" s="181">
        <v>2741.616184172497</v>
      </c>
      <c r="T5976" s="181">
        <v>2779.2705158920453</v>
      </c>
      <c r="U5976" s="181">
        <v>2814.7764821816886</v>
      </c>
      <c r="V5976" s="181">
        <v>2848.1566689930364</v>
      </c>
      <c r="W5976" s="181">
        <v>2879.351643028072</v>
      </c>
      <c r="X5976" s="181">
        <v>2908.3046894434483</v>
      </c>
      <c r="Y5976" s="181">
        <v>2934.9023189914446</v>
      </c>
    </row>
    <row r="5977" spans="1:25" x14ac:dyDescent="0.25">
      <c r="A5977" s="178" t="s">
        <v>4907</v>
      </c>
      <c r="B5977" s="178" t="s">
        <v>256</v>
      </c>
      <c r="C5977" s="178" t="s">
        <v>2246</v>
      </c>
      <c r="D5977" s="178" t="s">
        <v>4957</v>
      </c>
      <c r="E5977" s="181">
        <v>1268.5020880404245</v>
      </c>
      <c r="F5977" s="181">
        <v>1348.2340155857125</v>
      </c>
      <c r="G5977" s="181">
        <v>1427.4014249978256</v>
      </c>
      <c r="H5977" s="181">
        <v>1508.468509865</v>
      </c>
      <c r="I5977" s="181">
        <v>1591.5964809117313</v>
      </c>
      <c r="J5977" s="182">
        <v>1676.8583856599923</v>
      </c>
      <c r="K5977" s="181">
        <v>1764.3266722088531</v>
      </c>
      <c r="L5977" s="181">
        <v>1854.0469374887593</v>
      </c>
      <c r="M5977" s="181">
        <v>1946.0041864590676</v>
      </c>
      <c r="N5977" s="181">
        <v>2040.1618941679362</v>
      </c>
      <c r="O5977" s="181">
        <v>2136.4984829735427</v>
      </c>
      <c r="P5977" s="181">
        <v>2234.9788936542768</v>
      </c>
      <c r="Q5977" s="181">
        <v>2335.5574293971063</v>
      </c>
      <c r="R5977" s="181">
        <v>2438.1690026731121</v>
      </c>
      <c r="S5977" s="181">
        <v>2542.7516907882855</v>
      </c>
      <c r="T5977" s="181">
        <v>2649.2092531193248</v>
      </c>
      <c r="U5977" s="181">
        <v>2757.5125857094376</v>
      </c>
      <c r="V5977" s="181">
        <v>2867.6464792898105</v>
      </c>
      <c r="W5977" s="181">
        <v>2979.5082279365788</v>
      </c>
      <c r="X5977" s="181">
        <v>3092.9858446513845</v>
      </c>
      <c r="Y5977" s="181">
        <v>3207.8926515933717</v>
      </c>
    </row>
    <row r="5978" spans="1:25" x14ac:dyDescent="0.25">
      <c r="A5978" s="178" t="s">
        <v>4907</v>
      </c>
      <c r="B5978" s="178" t="s">
        <v>256</v>
      </c>
      <c r="C5978" s="178" t="s">
        <v>532</v>
      </c>
      <c r="D5978" s="178" t="s">
        <v>4958</v>
      </c>
      <c r="E5978" s="181">
        <v>1127.5574115914885</v>
      </c>
      <c r="F5978" s="181">
        <v>1192.7814424199648</v>
      </c>
      <c r="G5978" s="181">
        <v>1256.8684814893375</v>
      </c>
      <c r="H5978" s="181">
        <v>1321.9897079141303</v>
      </c>
      <c r="I5978" s="181">
        <v>1388.2667171277576</v>
      </c>
      <c r="J5978" s="182">
        <v>1455.7421090120167</v>
      </c>
      <c r="K5978" s="181">
        <v>1524.4569803767799</v>
      </c>
      <c r="L5978" s="181">
        <v>1594.4283737800436</v>
      </c>
      <c r="M5978" s="181">
        <v>1665.6209544971841</v>
      </c>
      <c r="N5978" s="181">
        <v>1737.9815160153316</v>
      </c>
      <c r="O5978" s="181">
        <v>1811.4703354843168</v>
      </c>
      <c r="P5978" s="181">
        <v>1886.0368759528483</v>
      </c>
      <c r="Q5978" s="181">
        <v>1961.6224373031437</v>
      </c>
      <c r="R5978" s="181">
        <v>2038.1530414488186</v>
      </c>
      <c r="S5978" s="181">
        <v>2115.5585702475082</v>
      </c>
      <c r="T5978" s="181">
        <v>2193.7416512047121</v>
      </c>
      <c r="U5978" s="181">
        <v>2272.6619301240885</v>
      </c>
      <c r="V5978" s="181">
        <v>2352.2910741893356</v>
      </c>
      <c r="W5978" s="181">
        <v>2432.5297186991061</v>
      </c>
      <c r="X5978" s="181">
        <v>2513.2727021992978</v>
      </c>
      <c r="Y5978" s="181">
        <v>2594.3563246292829</v>
      </c>
    </row>
    <row r="5979" spans="1:25" x14ac:dyDescent="0.25">
      <c r="A5979" s="178" t="s">
        <v>4907</v>
      </c>
      <c r="B5979" s="178" t="s">
        <v>256</v>
      </c>
      <c r="C5979" s="178" t="s">
        <v>872</v>
      </c>
      <c r="D5979" s="178" t="s">
        <v>4959</v>
      </c>
      <c r="E5979" s="181">
        <v>1384.2780722663363</v>
      </c>
      <c r="F5979" s="181">
        <v>1471.2871201828214</v>
      </c>
      <c r="G5979" s="181">
        <v>1557.6801264857229</v>
      </c>
      <c r="H5979" s="181">
        <v>1646.146191320933</v>
      </c>
      <c r="I5979" s="181">
        <v>1736.8612390901835</v>
      </c>
      <c r="J5979" s="182">
        <v>1829.904984351183</v>
      </c>
      <c r="K5979" s="181">
        <v>1925.3564875295035</v>
      </c>
      <c r="L5979" s="181">
        <v>2023.2655071801953</v>
      </c>
      <c r="M5979" s="181">
        <v>2123.6156796676355</v>
      </c>
      <c r="N5979" s="181">
        <v>2226.367146413425</v>
      </c>
      <c r="O5979" s="181">
        <v>2331.4963603877973</v>
      </c>
      <c r="P5979" s="181">
        <v>2438.9650625195513</v>
      </c>
      <c r="Q5979" s="181">
        <v>2548.7233852547829</v>
      </c>
      <c r="R5979" s="181">
        <v>2660.7003005361389</v>
      </c>
      <c r="S5979" s="181">
        <v>2774.8282339951579</v>
      </c>
      <c r="T5979" s="181">
        <v>2891.0021611421266</v>
      </c>
      <c r="U5979" s="181">
        <v>3009.1903217067343</v>
      </c>
      <c r="V5979" s="181">
        <v>3129.376118272618</v>
      </c>
      <c r="W5979" s="181">
        <v>3251.4474709625429</v>
      </c>
      <c r="X5979" s="181">
        <v>3375.2821717425877</v>
      </c>
      <c r="Y5979" s="181">
        <v>3500.6765047149929</v>
      </c>
    </row>
    <row r="5980" spans="1:25" x14ac:dyDescent="0.25">
      <c r="A5980" s="178" t="s">
        <v>4907</v>
      </c>
      <c r="B5980" s="178" t="s">
        <v>256</v>
      </c>
      <c r="C5980" s="178" t="s">
        <v>352</v>
      </c>
      <c r="D5980" s="178" t="s">
        <v>4960</v>
      </c>
      <c r="E5980" s="181">
        <v>5278.3781330126549</v>
      </c>
      <c r="F5980" s="181">
        <v>5471.4480852529268</v>
      </c>
      <c r="G5980" s="181">
        <v>5649.5104845698515</v>
      </c>
      <c r="H5980" s="181">
        <v>5822.7565370232478</v>
      </c>
      <c r="I5980" s="181">
        <v>5991.7411569240603</v>
      </c>
      <c r="J5980" s="182">
        <v>6156.6455421509336</v>
      </c>
      <c r="K5980" s="181">
        <v>6317.6338700969691</v>
      </c>
      <c r="L5980" s="181">
        <v>6474.7628850926967</v>
      </c>
      <c r="M5980" s="181">
        <v>6627.8795051720899</v>
      </c>
      <c r="N5980" s="181">
        <v>6776.7763938597918</v>
      </c>
      <c r="O5980" s="181">
        <v>6921.3179985565948</v>
      </c>
      <c r="P5980" s="181">
        <v>7061.3433784159897</v>
      </c>
      <c r="Q5980" s="181">
        <v>7196.6792265551321</v>
      </c>
      <c r="R5980" s="181">
        <v>7327.1163966482209</v>
      </c>
      <c r="S5980" s="181">
        <v>7452.4818500265474</v>
      </c>
      <c r="T5980" s="181">
        <v>7572.5287125723398</v>
      </c>
      <c r="U5980" s="181">
        <v>7687.2297111899079</v>
      </c>
      <c r="V5980" s="181">
        <v>7796.6072372305725</v>
      </c>
      <c r="W5980" s="181">
        <v>7900.4590265363931</v>
      </c>
      <c r="X5980" s="181">
        <v>7998.5885775893166</v>
      </c>
      <c r="Y5980" s="181">
        <v>8090.6412254938168</v>
      </c>
    </row>
    <row r="5981" spans="1:25" x14ac:dyDescent="0.25">
      <c r="A5981" s="178" t="s">
        <v>4907</v>
      </c>
      <c r="B5981" s="178" t="s">
        <v>256</v>
      </c>
      <c r="C5981" s="178" t="s">
        <v>2329</v>
      </c>
      <c r="D5981" s="178" t="s">
        <v>4961</v>
      </c>
      <c r="E5981" s="181">
        <v>2258.1350662497393</v>
      </c>
      <c r="F5981" s="181">
        <v>2400.0705531418675</v>
      </c>
      <c r="G5981" s="181">
        <v>2541.0011081508915</v>
      </c>
      <c r="H5981" s="181">
        <v>2685.31338700571</v>
      </c>
      <c r="I5981" s="181">
        <v>2833.2943703849301</v>
      </c>
      <c r="J5981" s="182">
        <v>2985.0740944725085</v>
      </c>
      <c r="K5981" s="181">
        <v>3140.781528384488</v>
      </c>
      <c r="L5981" s="181">
        <v>3300.4978418946694</v>
      </c>
      <c r="M5981" s="181">
        <v>3464.1963414505435</v>
      </c>
      <c r="N5981" s="181">
        <v>3631.81200684022</v>
      </c>
      <c r="O5981" s="181">
        <v>3803.306426436232</v>
      </c>
      <c r="P5981" s="181">
        <v>3978.6171892591583</v>
      </c>
      <c r="Q5981" s="181">
        <v>4157.6629477283395</v>
      </c>
      <c r="R5981" s="181">
        <v>4340.3278357109448</v>
      </c>
      <c r="S5981" s="181">
        <v>4526.501620982639</v>
      </c>
      <c r="T5981" s="181">
        <v>4716.0129799576571</v>
      </c>
      <c r="U5981" s="181">
        <v>4908.8101029732316</v>
      </c>
      <c r="V5981" s="181">
        <v>5104.8659151167058</v>
      </c>
      <c r="W5981" s="181">
        <v>5303.9975835410714</v>
      </c>
      <c r="X5981" s="181">
        <v>5506.0057536135382</v>
      </c>
      <c r="Y5981" s="181">
        <v>5710.558109145979</v>
      </c>
    </row>
    <row r="5982" spans="1:25" x14ac:dyDescent="0.25">
      <c r="A5982" s="178" t="s">
        <v>4907</v>
      </c>
      <c r="B5982" s="178" t="s">
        <v>256</v>
      </c>
      <c r="C5982" s="178" t="s">
        <v>1041</v>
      </c>
      <c r="D5982" s="178" t="s">
        <v>4962</v>
      </c>
      <c r="E5982" s="181">
        <v>1926.91507659474</v>
      </c>
      <c r="F5982" s="181">
        <v>2027.2681215038622</v>
      </c>
      <c r="G5982" s="181">
        <v>2124.5480605036869</v>
      </c>
      <c r="H5982" s="181">
        <v>2222.4459373279583</v>
      </c>
      <c r="I5982" s="181">
        <v>2321.145953994399</v>
      </c>
      <c r="J5982" s="182">
        <v>2420.69676299092</v>
      </c>
      <c r="K5982" s="181">
        <v>2521.1432620470237</v>
      </c>
      <c r="L5982" s="181">
        <v>2622.4895884553221</v>
      </c>
      <c r="M5982" s="181">
        <v>2724.6538833887616</v>
      </c>
      <c r="N5982" s="181">
        <v>2827.5267694575678</v>
      </c>
      <c r="O5982" s="181">
        <v>2931.0228572893061</v>
      </c>
      <c r="P5982" s="181">
        <v>3035.0410221520083</v>
      </c>
      <c r="Q5982" s="181">
        <v>3139.469099213442</v>
      </c>
      <c r="R5982" s="181">
        <v>3244.1728881903109</v>
      </c>
      <c r="S5982" s="181">
        <v>3349.0270820756296</v>
      </c>
      <c r="T5982" s="181">
        <v>3453.866076602103</v>
      </c>
      <c r="U5982" s="181">
        <v>3558.6170619398094</v>
      </c>
      <c r="V5982" s="181">
        <v>3663.2274685080665</v>
      </c>
      <c r="W5982" s="181">
        <v>3767.5358025052719</v>
      </c>
      <c r="X5982" s="181">
        <v>3871.3751160198785</v>
      </c>
      <c r="Y5982" s="181">
        <v>3974.4924041234271</v>
      </c>
    </row>
    <row r="5983" spans="1:25" x14ac:dyDescent="0.25">
      <c r="A5983" s="178" t="s">
        <v>4907</v>
      </c>
      <c r="B5983" s="178" t="s">
        <v>256</v>
      </c>
      <c r="C5983" s="178" t="s">
        <v>915</v>
      </c>
      <c r="D5983" s="178" t="s">
        <v>4963</v>
      </c>
      <c r="E5983" s="181">
        <v>1802.0783631685395</v>
      </c>
      <c r="F5983" s="181">
        <v>1915.3483237289092</v>
      </c>
      <c r="G5983" s="181">
        <v>2027.8163101159589</v>
      </c>
      <c r="H5983" s="181">
        <v>2142.9830417923417</v>
      </c>
      <c r="I5983" s="181">
        <v>2261.0775403428574</v>
      </c>
      <c r="J5983" s="182">
        <v>2382.2035796280866</v>
      </c>
      <c r="K5983" s="181">
        <v>2506.4640819475012</v>
      </c>
      <c r="L5983" s="181">
        <v>2633.923823892766</v>
      </c>
      <c r="M5983" s="181">
        <v>2764.5615029855071</v>
      </c>
      <c r="N5983" s="181">
        <v>2898.3252306036638</v>
      </c>
      <c r="O5983" s="181">
        <v>3035.1843527957576</v>
      </c>
      <c r="P5983" s="181">
        <v>3175.0890632072792</v>
      </c>
      <c r="Q5983" s="181">
        <v>3317.9744433498731</v>
      </c>
      <c r="R5983" s="181">
        <v>3463.7480276070592</v>
      </c>
      <c r="S5983" s="181">
        <v>3612.3218464373481</v>
      </c>
      <c r="T5983" s="181">
        <v>3763.5591770504948</v>
      </c>
      <c r="U5983" s="181">
        <v>3917.418673349151</v>
      </c>
      <c r="V5983" s="181">
        <v>4073.8787285149228</v>
      </c>
      <c r="W5983" s="181">
        <v>4232.7934349258121</v>
      </c>
      <c r="X5983" s="181">
        <v>4394.0036999412951</v>
      </c>
      <c r="Y5983" s="181">
        <v>4557.2443225017423</v>
      </c>
    </row>
    <row r="5984" spans="1:25" x14ac:dyDescent="0.25">
      <c r="A5984" s="178" t="s">
        <v>4907</v>
      </c>
      <c r="B5984" s="178" t="s">
        <v>256</v>
      </c>
      <c r="C5984" s="178" t="s">
        <v>592</v>
      </c>
      <c r="D5984" s="178" t="s">
        <v>4964</v>
      </c>
      <c r="E5984" s="181">
        <v>2773.5898829772773</v>
      </c>
      <c r="F5984" s="181">
        <v>2877.8069150393462</v>
      </c>
      <c r="G5984" s="181">
        <v>2974.3208217408664</v>
      </c>
      <c r="H5984" s="181">
        <v>3068.4796509259786</v>
      </c>
      <c r="I5984" s="181">
        <v>3160.5690502765997</v>
      </c>
      <c r="J5984" s="182">
        <v>3250.67845972246</v>
      </c>
      <c r="K5984" s="181">
        <v>3338.8886798325912</v>
      </c>
      <c r="L5984" s="181">
        <v>3425.2240001174064</v>
      </c>
      <c r="M5984" s="181">
        <v>3509.5977071122411</v>
      </c>
      <c r="N5984" s="181">
        <v>3591.894007865073</v>
      </c>
      <c r="O5984" s="181">
        <v>3672.0347592201747</v>
      </c>
      <c r="P5984" s="181">
        <v>3749.9280467030876</v>
      </c>
      <c r="Q5984" s="181">
        <v>3825.4750410811221</v>
      </c>
      <c r="R5984" s="181">
        <v>3898.5574763767227</v>
      </c>
      <c r="S5984" s="181">
        <v>3969.0758751697394</v>
      </c>
      <c r="T5984" s="181">
        <v>4036.8910297299249</v>
      </c>
      <c r="U5984" s="181">
        <v>4101.9803923468417</v>
      </c>
      <c r="V5984" s="181">
        <v>4164.3478707274271</v>
      </c>
      <c r="W5984" s="181">
        <v>4223.877293857021</v>
      </c>
      <c r="X5984" s="181">
        <v>4280.4551428882987</v>
      </c>
      <c r="Y5984" s="181">
        <v>4333.8827553289448</v>
      </c>
    </row>
    <row r="5985" spans="1:25" x14ac:dyDescent="0.25">
      <c r="A5985" s="178" t="s">
        <v>4907</v>
      </c>
      <c r="B5985" s="178" t="s">
        <v>256</v>
      </c>
      <c r="C5985" s="178" t="s">
        <v>1573</v>
      </c>
      <c r="D5985" s="178" t="s">
        <v>4965</v>
      </c>
      <c r="E5985" s="181">
        <v>6124.0461917062712</v>
      </c>
      <c r="F5985" s="181">
        <v>6204.6101339831803</v>
      </c>
      <c r="G5985" s="181">
        <v>6261.7725750976042</v>
      </c>
      <c r="H5985" s="181">
        <v>6307.966221757626</v>
      </c>
      <c r="I5985" s="181">
        <v>6344.363052526488</v>
      </c>
      <c r="J5985" s="182">
        <v>6371.6716970194047</v>
      </c>
      <c r="K5985" s="181">
        <v>6390.5457675582711</v>
      </c>
      <c r="L5985" s="181">
        <v>6401.4981005294894</v>
      </c>
      <c r="M5985" s="181">
        <v>6404.8153406321235</v>
      </c>
      <c r="N5985" s="181">
        <v>6400.7287163917654</v>
      </c>
      <c r="O5985" s="181">
        <v>6389.5360437937916</v>
      </c>
      <c r="P5985" s="181">
        <v>6371.5061725011428</v>
      </c>
      <c r="Q5985" s="181">
        <v>6346.8930345448416</v>
      </c>
      <c r="R5985" s="181">
        <v>6315.9165105454722</v>
      </c>
      <c r="S5985" s="181">
        <v>6278.826362460929</v>
      </c>
      <c r="T5985" s="181">
        <v>6235.8079446675374</v>
      </c>
      <c r="U5985" s="181">
        <v>6187.2251124801278</v>
      </c>
      <c r="V5985" s="181">
        <v>6133.4661309594776</v>
      </c>
      <c r="W5985" s="181">
        <v>6074.7288275793526</v>
      </c>
      <c r="X5985" s="181">
        <v>6011.2139533905938</v>
      </c>
      <c r="Y5985" s="181">
        <v>5943.0040540912987</v>
      </c>
    </row>
    <row r="5986" spans="1:25" x14ac:dyDescent="0.25">
      <c r="A5986" s="178" t="s">
        <v>4907</v>
      </c>
      <c r="B5986" s="178" t="s">
        <v>256</v>
      </c>
      <c r="C5986" s="178" t="s">
        <v>4270</v>
      </c>
      <c r="D5986" s="178" t="s">
        <v>4966</v>
      </c>
      <c r="E5986" s="181">
        <v>7877.8006658066042</v>
      </c>
      <c r="F5986" s="181">
        <v>8372.9612475858739</v>
      </c>
      <c r="G5986" s="181">
        <v>8864.6159925460215</v>
      </c>
      <c r="H5986" s="181">
        <v>9368.0683251536702</v>
      </c>
      <c r="I5986" s="181">
        <v>9884.3194151859516</v>
      </c>
      <c r="J5986" s="182">
        <v>10413.822910944004</v>
      </c>
      <c r="K5986" s="181">
        <v>10957.028738122448</v>
      </c>
      <c r="L5986" s="181">
        <v>11514.220068134566</v>
      </c>
      <c r="M5986" s="181">
        <v>12085.303777017634</v>
      </c>
      <c r="N5986" s="181">
        <v>12670.053033225493</v>
      </c>
      <c r="O5986" s="181">
        <v>13268.333832752378</v>
      </c>
      <c r="P5986" s="181">
        <v>13879.928446702183</v>
      </c>
      <c r="Q5986" s="181">
        <v>14504.553083359046</v>
      </c>
      <c r="R5986" s="181">
        <v>15141.803528505674</v>
      </c>
      <c r="S5986" s="181">
        <v>15791.295222554278</v>
      </c>
      <c r="T5986" s="181">
        <v>16452.430480681578</v>
      </c>
      <c r="U5986" s="181">
        <v>17125.028558076538</v>
      </c>
      <c r="V5986" s="181">
        <v>17808.99500035149</v>
      </c>
      <c r="W5986" s="181">
        <v>18503.691971114171</v>
      </c>
      <c r="X5986" s="181">
        <v>19208.423995553352</v>
      </c>
      <c r="Y5986" s="181">
        <v>19922.031745014516</v>
      </c>
    </row>
    <row r="5987" spans="1:25" x14ac:dyDescent="0.25">
      <c r="A5987" s="178" t="s">
        <v>4907</v>
      </c>
      <c r="B5987" s="178" t="s">
        <v>256</v>
      </c>
      <c r="C5987" s="178" t="s">
        <v>307</v>
      </c>
      <c r="D5987" s="178" t="s">
        <v>4967</v>
      </c>
      <c r="E5987" s="181">
        <v>1101.3819716795431</v>
      </c>
      <c r="F5987" s="181">
        <v>1170.6095341672774</v>
      </c>
      <c r="G5987" s="181">
        <v>1239.3469515457314</v>
      </c>
      <c r="H5987" s="181">
        <v>1309.7337696764371</v>
      </c>
      <c r="I5987" s="181">
        <v>1381.9099604106632</v>
      </c>
      <c r="J5987" s="182">
        <v>1455.9389475492337</v>
      </c>
      <c r="K5987" s="181">
        <v>1531.8836344416584</v>
      </c>
      <c r="L5987" s="181">
        <v>1609.783610803737</v>
      </c>
      <c r="M5987" s="181">
        <v>1689.6258571319265</v>
      </c>
      <c r="N5987" s="181">
        <v>1771.3786604918503</v>
      </c>
      <c r="O5987" s="181">
        <v>1855.0232860103704</v>
      </c>
      <c r="P5987" s="181">
        <v>1940.5292933791998</v>
      </c>
      <c r="Q5987" s="181">
        <v>2027.8570061590869</v>
      </c>
      <c r="R5987" s="181">
        <v>2116.9499118447643</v>
      </c>
      <c r="S5987" s="181">
        <v>2207.7542458114335</v>
      </c>
      <c r="T5987" s="181">
        <v>2300.1864467560058</v>
      </c>
      <c r="U5987" s="181">
        <v>2394.2212450525039</v>
      </c>
      <c r="V5987" s="181">
        <v>2489.8454351929267</v>
      </c>
      <c r="W5987" s="181">
        <v>2586.9698423513146</v>
      </c>
      <c r="X5987" s="181">
        <v>2685.4972333719511</v>
      </c>
      <c r="Y5987" s="181">
        <v>2785.2655244787275</v>
      </c>
    </row>
    <row r="5988" spans="1:25" x14ac:dyDescent="0.25">
      <c r="A5988" s="178" t="s">
        <v>4907</v>
      </c>
      <c r="B5988" s="178" t="s">
        <v>256</v>
      </c>
      <c r="C5988" s="178" t="s">
        <v>2909</v>
      </c>
      <c r="D5988" s="178" t="s">
        <v>4968</v>
      </c>
      <c r="E5988" s="181">
        <v>5557.247242843765</v>
      </c>
      <c r="F5988" s="181">
        <v>5764.3436523445162</v>
      </c>
      <c r="G5988" s="181">
        <v>5955.8912824883146</v>
      </c>
      <c r="H5988" s="181">
        <v>6142.6099038337516</v>
      </c>
      <c r="I5988" s="181">
        <v>6325.0754277863416</v>
      </c>
      <c r="J5988" s="182">
        <v>6503.4705396685686</v>
      </c>
      <c r="K5988" s="181">
        <v>6677.9604303847027</v>
      </c>
      <c r="L5988" s="181">
        <v>6848.597104763885</v>
      </c>
      <c r="M5988" s="181">
        <v>7015.2106278687379</v>
      </c>
      <c r="N5988" s="181">
        <v>7177.5731604164903</v>
      </c>
      <c r="O5988" s="181">
        <v>7335.532348517434</v>
      </c>
      <c r="P5988" s="181">
        <v>7488.9085194474237</v>
      </c>
      <c r="Q5988" s="181">
        <v>7637.5084114622896</v>
      </c>
      <c r="R5988" s="181">
        <v>7781.1002016434522</v>
      </c>
      <c r="S5988" s="181">
        <v>7919.4898343236355</v>
      </c>
      <c r="T5988" s="181">
        <v>8052.4042372555141</v>
      </c>
      <c r="U5988" s="181">
        <v>8179.8032990006868</v>
      </c>
      <c r="V5988" s="181">
        <v>8301.699698096294</v>
      </c>
      <c r="W5988" s="181">
        <v>8417.8667931274904</v>
      </c>
      <c r="X5988" s="181">
        <v>8528.0834993725148</v>
      </c>
      <c r="Y5988" s="181">
        <v>8631.959414472065</v>
      </c>
    </row>
    <row r="5989" spans="1:25" x14ac:dyDescent="0.25">
      <c r="A5989" s="178" t="s">
        <v>4907</v>
      </c>
      <c r="B5989" s="178" t="s">
        <v>256</v>
      </c>
      <c r="C5989" s="178" t="s">
        <v>726</v>
      </c>
      <c r="D5989" s="178" t="s">
        <v>4969</v>
      </c>
      <c r="E5989" s="181">
        <v>9729.2096657322709</v>
      </c>
      <c r="F5989" s="181">
        <v>9738.5430250882582</v>
      </c>
      <c r="G5989" s="181">
        <v>9709.9538173813071</v>
      </c>
      <c r="H5989" s="181">
        <v>9663.8374848238745</v>
      </c>
      <c r="I5989" s="181">
        <v>9602.5962897553327</v>
      </c>
      <c r="J5989" s="182">
        <v>9527.8391916484125</v>
      </c>
      <c r="K5989" s="181">
        <v>9441.0296659822889</v>
      </c>
      <c r="L5989" s="181">
        <v>9343.3672255893598</v>
      </c>
      <c r="M5989" s="181">
        <v>9235.678258584403</v>
      </c>
      <c r="N5989" s="181">
        <v>9118.6802558142554</v>
      </c>
      <c r="O5989" s="181">
        <v>8993.159081697595</v>
      </c>
      <c r="P5989" s="181">
        <v>8859.8311306994947</v>
      </c>
      <c r="Q5989" s="181">
        <v>8719.3658412775349</v>
      </c>
      <c r="R5989" s="181">
        <v>8572.3616730370686</v>
      </c>
      <c r="S5989" s="181">
        <v>8419.4352848477556</v>
      </c>
      <c r="T5989" s="181">
        <v>8261.0947960878584</v>
      </c>
      <c r="U5989" s="181">
        <v>8098.0634798884521</v>
      </c>
      <c r="V5989" s="181">
        <v>7931.0669412671141</v>
      </c>
      <c r="W5989" s="181">
        <v>7760.5575663371828</v>
      </c>
      <c r="X5989" s="181">
        <v>7586.9740600148525</v>
      </c>
      <c r="Y5989" s="181">
        <v>7410.5906571905753</v>
      </c>
    </row>
    <row r="5990" spans="1:25" x14ac:dyDescent="0.25">
      <c r="A5990" s="178" t="s">
        <v>4907</v>
      </c>
      <c r="B5990" s="178" t="s">
        <v>256</v>
      </c>
      <c r="C5990" s="178" t="s">
        <v>1270</v>
      </c>
      <c r="D5990" s="178" t="s">
        <v>4970</v>
      </c>
      <c r="E5990" s="181">
        <v>5806.9206696961655</v>
      </c>
      <c r="F5990" s="181">
        <v>5929.9114390715622</v>
      </c>
      <c r="G5990" s="181">
        <v>6031.9436263075631</v>
      </c>
      <c r="H5990" s="181">
        <v>6124.570204577115</v>
      </c>
      <c r="I5990" s="181">
        <v>6208.6983440972972</v>
      </c>
      <c r="J5990" s="182">
        <v>6284.810643393017</v>
      </c>
      <c r="K5990" s="181">
        <v>6353.3536527723918</v>
      </c>
      <c r="L5990" s="181">
        <v>6414.650165276782</v>
      </c>
      <c r="M5990" s="181">
        <v>6468.8077249901344</v>
      </c>
      <c r="N5990" s="181">
        <v>6515.8837091582027</v>
      </c>
      <c r="O5990" s="181">
        <v>6556.0084191366832</v>
      </c>
      <c r="P5990" s="181">
        <v>6589.2890760063165</v>
      </c>
      <c r="Q5990" s="181">
        <v>6615.8234327021428</v>
      </c>
      <c r="R5990" s="181">
        <v>6635.6791940380172</v>
      </c>
      <c r="S5990" s="181">
        <v>6648.9604323645362</v>
      </c>
      <c r="T5990" s="181">
        <v>6655.708313318416</v>
      </c>
      <c r="U5990" s="181">
        <v>6656.1598245216874</v>
      </c>
      <c r="V5990" s="181">
        <v>6650.588389069957</v>
      </c>
      <c r="W5990" s="181">
        <v>6639.0703206551416</v>
      </c>
      <c r="X5990" s="181">
        <v>6621.689812991759</v>
      </c>
      <c r="Y5990" s="181">
        <v>6598.4046871283717</v>
      </c>
    </row>
    <row r="5991" spans="1:25" x14ac:dyDescent="0.25">
      <c r="A5991" s="178" t="s">
        <v>4907</v>
      </c>
      <c r="B5991" s="178" t="s">
        <v>256</v>
      </c>
      <c r="C5991" s="178" t="s">
        <v>940</v>
      </c>
      <c r="D5991" s="178" t="s">
        <v>4971</v>
      </c>
      <c r="E5991" s="181">
        <v>1130.5776546582513</v>
      </c>
      <c r="F5991" s="181">
        <v>1201.6403170656786</v>
      </c>
      <c r="G5991" s="181">
        <v>1272.1998414861571</v>
      </c>
      <c r="H5991" s="181">
        <v>1344.4524893479322</v>
      </c>
      <c r="I5991" s="181">
        <v>1418.5419429078365</v>
      </c>
      <c r="J5991" s="182">
        <v>1494.5333072191838</v>
      </c>
      <c r="K5991" s="181">
        <v>1572.4911530877323</v>
      </c>
      <c r="L5991" s="181">
        <v>1652.4561196824427</v>
      </c>
      <c r="M5991" s="181">
        <v>1734.4148423758213</v>
      </c>
      <c r="N5991" s="181">
        <v>1818.3347675798379</v>
      </c>
      <c r="O5991" s="181">
        <v>1904.1966637930902</v>
      </c>
      <c r="P5991" s="181">
        <v>1991.9692837886987</v>
      </c>
      <c r="Q5991" s="181">
        <v>2081.6118993753657</v>
      </c>
      <c r="R5991" s="181">
        <v>2173.0665000015219</v>
      </c>
      <c r="S5991" s="181">
        <v>2266.2778958375079</v>
      </c>
      <c r="T5991" s="181">
        <v>2361.1603105182699</v>
      </c>
      <c r="U5991" s="181">
        <v>2457.6878045648568</v>
      </c>
      <c r="V5991" s="181">
        <v>2555.8468224146682</v>
      </c>
      <c r="W5991" s="181">
        <v>2655.5458253752431</v>
      </c>
      <c r="X5991" s="181">
        <v>2756.6850028123313</v>
      </c>
      <c r="Y5991" s="181">
        <v>2859.0979743963444</v>
      </c>
    </row>
    <row r="5992" spans="1:25" x14ac:dyDescent="0.25">
      <c r="A5992" s="178" t="s">
        <v>4907</v>
      </c>
      <c r="B5992" s="178" t="s">
        <v>256</v>
      </c>
      <c r="C5992" s="178" t="s">
        <v>1017</v>
      </c>
      <c r="D5992" s="178" t="s">
        <v>4972</v>
      </c>
      <c r="E5992" s="181">
        <v>1909.8003658830833</v>
      </c>
      <c r="F5992" s="181">
        <v>1982.238523282186</v>
      </c>
      <c r="G5992" s="181">
        <v>2049.4182732302693</v>
      </c>
      <c r="H5992" s="181">
        <v>2115.0204596665831</v>
      </c>
      <c r="I5992" s="181">
        <v>2179.2403968001768</v>
      </c>
      <c r="J5992" s="182">
        <v>2242.1383339379054</v>
      </c>
      <c r="K5992" s="181">
        <v>2303.7686428129273</v>
      </c>
      <c r="L5992" s="181">
        <v>2364.1467656162245</v>
      </c>
      <c r="M5992" s="181">
        <v>2423.2115242541449</v>
      </c>
      <c r="N5992" s="181">
        <v>2480.8815729327034</v>
      </c>
      <c r="O5992" s="181">
        <v>2537.1014686809071</v>
      </c>
      <c r="P5992" s="181">
        <v>2591.8061754490977</v>
      </c>
      <c r="Q5992" s="181">
        <v>2644.9257883780792</v>
      </c>
      <c r="R5992" s="181">
        <v>2696.3768649093176</v>
      </c>
      <c r="S5992" s="181">
        <v>2746.0888486936233</v>
      </c>
      <c r="T5992" s="181">
        <v>2793.9635903658486</v>
      </c>
      <c r="U5992" s="181">
        <v>2839.9835764186805</v>
      </c>
      <c r="V5992" s="181">
        <v>2884.1495932075809</v>
      </c>
      <c r="W5992" s="181">
        <v>2926.3792367450606</v>
      </c>
      <c r="X5992" s="181">
        <v>2966.5918297001608</v>
      </c>
      <c r="Y5992" s="181">
        <v>3004.647556286372</v>
      </c>
    </row>
    <row r="5993" spans="1:25" x14ac:dyDescent="0.25">
      <c r="A5993" s="178" t="s">
        <v>4907</v>
      </c>
      <c r="B5993" s="178" t="s">
        <v>256</v>
      </c>
      <c r="C5993" s="178" t="s">
        <v>645</v>
      </c>
      <c r="D5993" s="178" t="s">
        <v>4973</v>
      </c>
      <c r="E5993" s="181">
        <v>2000.4076578859706</v>
      </c>
      <c r="F5993" s="181">
        <v>2053.8765020565747</v>
      </c>
      <c r="G5993" s="181">
        <v>2100.5687313626204</v>
      </c>
      <c r="H5993" s="181">
        <v>2144.4145390143717</v>
      </c>
      <c r="I5993" s="181">
        <v>2185.6830736764614</v>
      </c>
      <c r="J5993" s="182">
        <v>2224.4995899853129</v>
      </c>
      <c r="K5993" s="181">
        <v>2260.9797193912414</v>
      </c>
      <c r="L5993" s="181">
        <v>2295.1977846140148</v>
      </c>
      <c r="M5993" s="181">
        <v>2327.1527249454934</v>
      </c>
      <c r="N5993" s="181">
        <v>2356.8257332627722</v>
      </c>
      <c r="O5993" s="181">
        <v>2384.2245349095774</v>
      </c>
      <c r="P5993" s="181">
        <v>2409.3490067016651</v>
      </c>
      <c r="Q5993" s="181">
        <v>2432.1959618872925</v>
      </c>
      <c r="R5993" s="181">
        <v>2452.7514561886214</v>
      </c>
      <c r="S5993" s="181">
        <v>2471.0151753817054</v>
      </c>
      <c r="T5993" s="181">
        <v>2486.963711286573</v>
      </c>
      <c r="U5993" s="181">
        <v>2500.6471322187886</v>
      </c>
      <c r="V5993" s="181">
        <v>2512.1307772845457</v>
      </c>
      <c r="W5993" s="181">
        <v>2521.4069563044172</v>
      </c>
      <c r="X5993" s="181">
        <v>2528.4712172382419</v>
      </c>
      <c r="Y5993" s="181">
        <v>2533.2708903329781</v>
      </c>
    </row>
    <row r="5994" spans="1:25" x14ac:dyDescent="0.25">
      <c r="A5994" s="178" t="s">
        <v>4907</v>
      </c>
      <c r="B5994" s="178" t="s">
        <v>256</v>
      </c>
      <c r="C5994" s="178" t="s">
        <v>1186</v>
      </c>
      <c r="D5994" s="178" t="s">
        <v>4974</v>
      </c>
      <c r="E5994" s="181">
        <v>6771.3849556824562</v>
      </c>
      <c r="F5994" s="181">
        <v>7084.098814340844</v>
      </c>
      <c r="G5994" s="181">
        <v>7382.4152305047537</v>
      </c>
      <c r="H5994" s="181">
        <v>7679.299464206666</v>
      </c>
      <c r="I5994" s="181">
        <v>7975.3791398595095</v>
      </c>
      <c r="J5994" s="182">
        <v>8270.8047281801028</v>
      </c>
      <c r="K5994" s="181">
        <v>8565.7105039390408</v>
      </c>
      <c r="L5994" s="181">
        <v>8860.0899287458815</v>
      </c>
      <c r="M5994" s="181">
        <v>9153.647583353395</v>
      </c>
      <c r="N5994" s="181">
        <v>9446.0026241843716</v>
      </c>
      <c r="O5994" s="181">
        <v>9736.8623749857306</v>
      </c>
      <c r="P5994" s="181">
        <v>10025.888753786132</v>
      </c>
      <c r="Q5994" s="181">
        <v>10312.71506148888</v>
      </c>
      <c r="R5994" s="181">
        <v>10596.910975697929</v>
      </c>
      <c r="S5994" s="181">
        <v>10878.084911683947</v>
      </c>
      <c r="T5994" s="181">
        <v>11155.724192514768</v>
      </c>
      <c r="U5994" s="181">
        <v>11429.626035654088</v>
      </c>
      <c r="V5994" s="181">
        <v>11699.65730720013</v>
      </c>
      <c r="W5994" s="181">
        <v>11965.342423825545</v>
      </c>
      <c r="X5994" s="181">
        <v>12226.19976787538</v>
      </c>
      <c r="Y5994" s="181">
        <v>12481.488886152027</v>
      </c>
    </row>
    <row r="5995" spans="1:25" x14ac:dyDescent="0.25">
      <c r="A5995" s="178" t="s">
        <v>4907</v>
      </c>
      <c r="B5995" s="178" t="s">
        <v>256</v>
      </c>
      <c r="C5995" s="178" t="s">
        <v>1028</v>
      </c>
      <c r="D5995" s="178" t="s">
        <v>4975</v>
      </c>
      <c r="E5995" s="181">
        <v>22040.727153546835</v>
      </c>
      <c r="F5995" s="181">
        <v>23426.101034300005</v>
      </c>
      <c r="G5995" s="181">
        <v>24801.66618847413</v>
      </c>
      <c r="H5995" s="181">
        <v>26210.238957519407</v>
      </c>
      <c r="I5995" s="181">
        <v>27654.620441746458</v>
      </c>
      <c r="J5995" s="182">
        <v>29136.079870836682</v>
      </c>
      <c r="K5995" s="181">
        <v>30655.876059260663</v>
      </c>
      <c r="L5995" s="181">
        <v>32214.801271778913</v>
      </c>
      <c r="M5995" s="181">
        <v>33812.594963609845</v>
      </c>
      <c r="N5995" s="181">
        <v>35448.622499221179</v>
      </c>
      <c r="O5995" s="181">
        <v>37122.508958523686</v>
      </c>
      <c r="P5995" s="181">
        <v>38833.645173629506</v>
      </c>
      <c r="Q5995" s="181">
        <v>40581.237144278544</v>
      </c>
      <c r="R5995" s="181">
        <v>42364.153948827443</v>
      </c>
      <c r="S5995" s="181">
        <v>44181.319655895306</v>
      </c>
      <c r="T5995" s="181">
        <v>46031.062046461549</v>
      </c>
      <c r="U5995" s="181">
        <v>47912.875427727711</v>
      </c>
      <c r="V5995" s="181">
        <v>49826.495532612731</v>
      </c>
      <c r="W5995" s="181">
        <v>51770.137804933132</v>
      </c>
      <c r="X5995" s="181">
        <v>53741.856426153165</v>
      </c>
      <c r="Y5995" s="181">
        <v>55738.407794709463</v>
      </c>
    </row>
    <row r="5996" spans="1:25" x14ac:dyDescent="0.25">
      <c r="A5996" s="178" t="s">
        <v>4907</v>
      </c>
      <c r="B5996" s="178" t="s">
        <v>256</v>
      </c>
      <c r="C5996" s="178" t="s">
        <v>1282</v>
      </c>
      <c r="D5996" s="178" t="s">
        <v>4976</v>
      </c>
      <c r="E5996" s="181">
        <v>1469.8516258246186</v>
      </c>
      <c r="F5996" s="181">
        <v>1540.4887068355197</v>
      </c>
      <c r="G5996" s="181">
        <v>1608.2379014940348</v>
      </c>
      <c r="H5996" s="181">
        <v>1675.9125130359982</v>
      </c>
      <c r="I5996" s="181">
        <v>1743.6487127770911</v>
      </c>
      <c r="J5996" s="182">
        <v>1811.4791449060635</v>
      </c>
      <c r="K5996" s="181">
        <v>1879.433134457709</v>
      </c>
      <c r="L5996" s="181">
        <v>1947.5092647816352</v>
      </c>
      <c r="M5996" s="181">
        <v>2015.6424963727663</v>
      </c>
      <c r="N5996" s="181">
        <v>2083.7484782528991</v>
      </c>
      <c r="O5996" s="181">
        <v>2151.7617391974863</v>
      </c>
      <c r="P5996" s="181">
        <v>2219.6062882870588</v>
      </c>
      <c r="Q5996" s="181">
        <v>2287.1992461547229</v>
      </c>
      <c r="R5996" s="181">
        <v>2354.4430079288459</v>
      </c>
      <c r="S5996" s="181">
        <v>2421.2478974219048</v>
      </c>
      <c r="T5996" s="181">
        <v>2487.4966025561516</v>
      </c>
      <c r="U5996" s="181">
        <v>2553.1402039133964</v>
      </c>
      <c r="V5996" s="181">
        <v>2618.1450294478082</v>
      </c>
      <c r="W5996" s="181">
        <v>2682.4004082163879</v>
      </c>
      <c r="X5996" s="181">
        <v>2745.793534223325</v>
      </c>
      <c r="Y5996" s="181">
        <v>2808.1525742196563</v>
      </c>
    </row>
    <row r="5997" spans="1:25" x14ac:dyDescent="0.25">
      <c r="A5997" s="178" t="s">
        <v>4907</v>
      </c>
      <c r="B5997" s="178" t="s">
        <v>256</v>
      </c>
      <c r="C5997" s="178" t="s">
        <v>577</v>
      </c>
      <c r="D5997" s="178" t="s">
        <v>4977</v>
      </c>
      <c r="E5997" s="181">
        <v>6528.7587626525019</v>
      </c>
      <c r="F5997" s="181">
        <v>6535.0218871789484</v>
      </c>
      <c r="G5997" s="181">
        <v>6515.8371798135122</v>
      </c>
      <c r="H5997" s="181">
        <v>6484.8909446484704</v>
      </c>
      <c r="I5997" s="181">
        <v>6443.7952130653257</v>
      </c>
      <c r="J5997" s="182">
        <v>6393.6296727897252</v>
      </c>
      <c r="K5997" s="181">
        <v>6335.3763849229163</v>
      </c>
      <c r="L5997" s="181">
        <v>6269.8402791749677</v>
      </c>
      <c r="M5997" s="181">
        <v>6197.5759009643743</v>
      </c>
      <c r="N5997" s="181">
        <v>6119.0647205044761</v>
      </c>
      <c r="O5997" s="181">
        <v>6034.8340899015584</v>
      </c>
      <c r="P5997" s="181">
        <v>5945.3647436450683</v>
      </c>
      <c r="Q5997" s="181">
        <v>5851.1059065277823</v>
      </c>
      <c r="R5997" s="181">
        <v>5752.459173183468</v>
      </c>
      <c r="S5997" s="181">
        <v>5649.83835081098</v>
      </c>
      <c r="T5997" s="181">
        <v>5543.5844114889642</v>
      </c>
      <c r="U5997" s="181">
        <v>5434.1827056163256</v>
      </c>
      <c r="V5997" s="181">
        <v>5322.1201483978439</v>
      </c>
      <c r="W5997" s="181">
        <v>5207.7003122616024</v>
      </c>
      <c r="X5997" s="181">
        <v>5091.2175889068494</v>
      </c>
      <c r="Y5997" s="181">
        <v>4972.8560028849697</v>
      </c>
    </row>
    <row r="5998" spans="1:25" x14ac:dyDescent="0.25">
      <c r="A5998" s="178" t="s">
        <v>4907</v>
      </c>
      <c r="B5998" s="178" t="s">
        <v>256</v>
      </c>
      <c r="C5998" s="178" t="s">
        <v>4723</v>
      </c>
      <c r="D5998" s="178" t="s">
        <v>4978</v>
      </c>
      <c r="E5998" s="181">
        <v>8883.5416070386545</v>
      </c>
      <c r="F5998" s="181">
        <v>9069.9283290751318</v>
      </c>
      <c r="G5998" s="181">
        <v>9224.191742911682</v>
      </c>
      <c r="H5998" s="181">
        <v>9364.0142384764604</v>
      </c>
      <c r="I5998" s="181">
        <v>9490.7909624401</v>
      </c>
      <c r="J5998" s="182">
        <v>9605.2670919534357</v>
      </c>
      <c r="K5998" s="181">
        <v>9708.1321436981507</v>
      </c>
      <c r="L5998" s="181">
        <v>9799.8860316208284</v>
      </c>
      <c r="M5998" s="181">
        <v>9880.6995034864813</v>
      </c>
      <c r="N5998" s="181">
        <v>9950.6665647691316</v>
      </c>
      <c r="O5998" s="181">
        <v>10009.992493821825</v>
      </c>
      <c r="P5998" s="181">
        <v>10058.84717844682</v>
      </c>
      <c r="Q5998" s="181">
        <v>10097.385925767518</v>
      </c>
      <c r="R5998" s="181">
        <v>10125.718072340702</v>
      </c>
      <c r="S5998" s="181">
        <v>10144.008356136001</v>
      </c>
      <c r="T5998" s="181">
        <v>10152.325433953763</v>
      </c>
      <c r="U5998" s="181">
        <v>10151.036551471852</v>
      </c>
      <c r="V5998" s="181">
        <v>10140.564225934579</v>
      </c>
      <c r="W5998" s="181">
        <v>10121.030161200146</v>
      </c>
      <c r="X5998" s="181">
        <v>10092.567978874236</v>
      </c>
      <c r="Y5998" s="181">
        <v>10055.118622857235</v>
      </c>
    </row>
    <row r="5999" spans="1:25" x14ac:dyDescent="0.25">
      <c r="A5999" s="178" t="s">
        <v>4907</v>
      </c>
      <c r="B5999" s="178" t="s">
        <v>256</v>
      </c>
      <c r="C5999" s="178" t="s">
        <v>2094</v>
      </c>
      <c r="D5999" s="178" t="s">
        <v>4979</v>
      </c>
      <c r="E5999" s="181">
        <v>1518.1755148928253</v>
      </c>
      <c r="F5999" s="181">
        <v>1613.6007107168687</v>
      </c>
      <c r="G5999" s="181">
        <v>1708.3502769021597</v>
      </c>
      <c r="H5999" s="181">
        <v>1805.3734229177937</v>
      </c>
      <c r="I5999" s="181">
        <v>1904.863089853088</v>
      </c>
      <c r="J5999" s="182">
        <v>2006.906702837515</v>
      </c>
      <c r="K5999" s="181">
        <v>2111.5909695959931</v>
      </c>
      <c r="L5999" s="181">
        <v>2218.9704616928971</v>
      </c>
      <c r="M5999" s="181">
        <v>2329.0272326827589</v>
      </c>
      <c r="N5999" s="181">
        <v>2441.7175685755969</v>
      </c>
      <c r="O5999" s="181">
        <v>2557.0156447016734</v>
      </c>
      <c r="P5999" s="181">
        <v>2674.8795012941728</v>
      </c>
      <c r="Q5999" s="181">
        <v>2795.2544472467043</v>
      </c>
      <c r="R5999" s="181">
        <v>2918.0625841516403</v>
      </c>
      <c r="S5999" s="181">
        <v>3043.2298013561517</v>
      </c>
      <c r="T5999" s="181">
        <v>3170.6409156380651</v>
      </c>
      <c r="U5999" s="181">
        <v>3300.2610946427421</v>
      </c>
      <c r="V5999" s="181">
        <v>3432.0721355310006</v>
      </c>
      <c r="W5999" s="181">
        <v>3565.9511172447537</v>
      </c>
      <c r="X5999" s="181">
        <v>3701.7640109002527</v>
      </c>
      <c r="Y5999" s="181">
        <v>3839.2873957165375</v>
      </c>
    </row>
    <row r="6000" spans="1:25" x14ac:dyDescent="0.25">
      <c r="A6000" s="178" t="s">
        <v>4907</v>
      </c>
      <c r="B6000" s="178" t="s">
        <v>256</v>
      </c>
      <c r="C6000" s="178" t="s">
        <v>358</v>
      </c>
      <c r="D6000" s="178" t="s">
        <v>4980</v>
      </c>
      <c r="E6000" s="181">
        <v>1324.8799586199989</v>
      </c>
      <c r="F6000" s="181">
        <v>1388.0830968696339</v>
      </c>
      <c r="G6000" s="181">
        <v>1448.6422691451924</v>
      </c>
      <c r="H6000" s="181">
        <v>1509.0933906702694</v>
      </c>
      <c r="I6000" s="181">
        <v>1569.5591255438726</v>
      </c>
      <c r="J6000" s="182">
        <v>1630.0688134943784</v>
      </c>
      <c r="K6000" s="181">
        <v>1690.6487690075965</v>
      </c>
      <c r="L6000" s="181">
        <v>1751.2976266707433</v>
      </c>
      <c r="M6000" s="181">
        <v>1811.9568292433632</v>
      </c>
      <c r="N6000" s="181">
        <v>1872.5505440425802</v>
      </c>
      <c r="O6000" s="181">
        <v>1933.0200008792767</v>
      </c>
      <c r="P6000" s="181">
        <v>1993.2970615464885</v>
      </c>
      <c r="Q6000" s="181">
        <v>2053.3074955509346</v>
      </c>
      <c r="R6000" s="181">
        <v>2112.9639571707703</v>
      </c>
      <c r="S6000" s="181">
        <v>2172.1863314608554</v>
      </c>
      <c r="T6000" s="181">
        <v>2230.8698266972274</v>
      </c>
      <c r="U6000" s="181">
        <v>2288.9711086026555</v>
      </c>
      <c r="V6000" s="181">
        <v>2346.4605667085375</v>
      </c>
      <c r="W6000" s="181">
        <v>2403.2396452411604</v>
      </c>
      <c r="X6000" s="181">
        <v>2459.2080092065894</v>
      </c>
      <c r="Y6000" s="181">
        <v>2514.2126104160229</v>
      </c>
    </row>
    <row r="6001" spans="1:25" x14ac:dyDescent="0.25">
      <c r="A6001" s="178" t="s">
        <v>4907</v>
      </c>
      <c r="B6001" s="178" t="s">
        <v>256</v>
      </c>
      <c r="C6001" s="178" t="s">
        <v>4276</v>
      </c>
      <c r="D6001" s="178" t="s">
        <v>4981</v>
      </c>
      <c r="E6001" s="181">
        <v>1398.3725399112298</v>
      </c>
      <c r="F6001" s="181">
        <v>1486.2674981337734</v>
      </c>
      <c r="G6001" s="181">
        <v>1573.5401423190312</v>
      </c>
      <c r="H6001" s="181">
        <v>1662.9069525416539</v>
      </c>
      <c r="I6001" s="181">
        <v>1754.5456444336453</v>
      </c>
      <c r="J6001" s="182">
        <v>1848.5367441918468</v>
      </c>
      <c r="K6001" s="181">
        <v>1944.9601172207097</v>
      </c>
      <c r="L6001" s="181">
        <v>2043.8660287078444</v>
      </c>
      <c r="M6001" s="181">
        <v>2145.2379484060657</v>
      </c>
      <c r="N6001" s="181">
        <v>2249.0356119041767</v>
      </c>
      <c r="O6001" s="181">
        <v>2355.2352324208341</v>
      </c>
      <c r="P6001" s="181">
        <v>2463.7981613379302</v>
      </c>
      <c r="Q6001" s="181">
        <v>2574.6740233591936</v>
      </c>
      <c r="R6001" s="181">
        <v>2687.7910672325061</v>
      </c>
      <c r="S6001" s="181">
        <v>2803.0810305594723</v>
      </c>
      <c r="T6001" s="181">
        <v>2920.4378195101194</v>
      </c>
      <c r="U6001" s="181">
        <v>3039.8293504368403</v>
      </c>
      <c r="V6001" s="181">
        <v>3161.2388569313957</v>
      </c>
      <c r="W6001" s="181">
        <v>3284.5531179396198</v>
      </c>
      <c r="X6001" s="181">
        <v>3409.6486811276091</v>
      </c>
      <c r="Y6001" s="181">
        <v>3536.3197563993717</v>
      </c>
    </row>
    <row r="6002" spans="1:25" x14ac:dyDescent="0.25">
      <c r="A6002" s="178" t="s">
        <v>4907</v>
      </c>
      <c r="B6002" s="178" t="s">
        <v>256</v>
      </c>
      <c r="C6002" s="178" t="s">
        <v>838</v>
      </c>
      <c r="D6002" s="178" t="s">
        <v>4982</v>
      </c>
      <c r="E6002" s="181">
        <v>1129.5709069693303</v>
      </c>
      <c r="F6002" s="181">
        <v>1200.570290069182</v>
      </c>
      <c r="G6002" s="181">
        <v>1271.0669832123492</v>
      </c>
      <c r="H6002" s="181">
        <v>1343.2552921178801</v>
      </c>
      <c r="I6002" s="181">
        <v>1417.2787710975881</v>
      </c>
      <c r="J6002" s="182">
        <v>1493.2024672305631</v>
      </c>
      <c r="K6002" s="181">
        <v>1571.0908938240721</v>
      </c>
      <c r="L6002" s="181">
        <v>1650.9846538590359</v>
      </c>
      <c r="M6002" s="181">
        <v>1732.8703946087867</v>
      </c>
      <c r="N6002" s="181">
        <v>1816.7155914733512</v>
      </c>
      <c r="O6002" s="181">
        <v>1902.5010300764395</v>
      </c>
      <c r="P6002" s="181">
        <v>1990.1954910159511</v>
      </c>
      <c r="Q6002" s="181">
        <v>2079.7582823679004</v>
      </c>
      <c r="R6002" s="181">
        <v>2171.1314452374877</v>
      </c>
      <c r="S6002" s="181">
        <v>2264.2598389400482</v>
      </c>
      <c r="T6002" s="181">
        <v>2359.057763491975</v>
      </c>
      <c r="U6002" s="181">
        <v>2455.4993025126955</v>
      </c>
      <c r="V6002" s="181">
        <v>2553.5709125104572</v>
      </c>
      <c r="W6002" s="181">
        <v>2653.1811363054367</v>
      </c>
      <c r="X6002" s="181">
        <v>2754.2302521419542</v>
      </c>
      <c r="Y6002" s="181">
        <v>2856.5520278474382</v>
      </c>
    </row>
    <row r="6003" spans="1:25" x14ac:dyDescent="0.25">
      <c r="A6003" s="178" t="s">
        <v>4907</v>
      </c>
      <c r="B6003" s="178" t="s">
        <v>256</v>
      </c>
      <c r="C6003" s="178" t="s">
        <v>1615</v>
      </c>
      <c r="D6003" s="178" t="s">
        <v>4983</v>
      </c>
      <c r="E6003" s="181">
        <v>5676.0434701364384</v>
      </c>
      <c r="F6003" s="181">
        <v>5796.2622561521266</v>
      </c>
      <c r="G6003" s="181">
        <v>5895.994827517693</v>
      </c>
      <c r="H6003" s="181">
        <v>5986.5337748623087</v>
      </c>
      <c r="I6003" s="181">
        <v>6068.7658224723646</v>
      </c>
      <c r="J6003" s="182">
        <v>6143.1626919989403</v>
      </c>
      <c r="K6003" s="181">
        <v>6210.1608693361341</v>
      </c>
      <c r="L6003" s="181">
        <v>6270.0758723700746</v>
      </c>
      <c r="M6003" s="181">
        <v>6323.0128213409316</v>
      </c>
      <c r="N6003" s="181">
        <v>6369.0278003179774</v>
      </c>
      <c r="O6003" s="181">
        <v>6408.248173906517</v>
      </c>
      <c r="P6003" s="181">
        <v>6440.7787466234058</v>
      </c>
      <c r="Q6003" s="181">
        <v>6466.7150682342062</v>
      </c>
      <c r="R6003" s="181">
        <v>6486.1233176120995</v>
      </c>
      <c r="S6003" s="181">
        <v>6499.1052215103236</v>
      </c>
      <c r="T6003" s="181">
        <v>6505.7010177686479</v>
      </c>
      <c r="U6003" s="181">
        <v>6506.1423527485504</v>
      </c>
      <c r="V6003" s="181">
        <v>6500.6964870972279</v>
      </c>
      <c r="W6003" s="181">
        <v>6489.4380145378136</v>
      </c>
      <c r="X6003" s="181">
        <v>6472.4492312149778</v>
      </c>
      <c r="Y6003" s="181">
        <v>6449.6889088124572</v>
      </c>
    </row>
    <row r="6004" spans="1:25" x14ac:dyDescent="0.25">
      <c r="A6004" s="178" t="s">
        <v>4907</v>
      </c>
      <c r="B6004" s="178" t="s">
        <v>256</v>
      </c>
      <c r="C6004" s="178" t="s">
        <v>362</v>
      </c>
      <c r="D6004" s="178" t="s">
        <v>1256</v>
      </c>
      <c r="E6004" s="181">
        <v>1436.6289520902267</v>
      </c>
      <c r="F6004" s="181">
        <v>1526.9285240006443</v>
      </c>
      <c r="G6004" s="181">
        <v>1616.588756723728</v>
      </c>
      <c r="H6004" s="181">
        <v>1708.4004472836152</v>
      </c>
      <c r="I6004" s="181">
        <v>1802.5461732230488</v>
      </c>
      <c r="J6004" s="182">
        <v>1899.1086637593739</v>
      </c>
      <c r="K6004" s="181">
        <v>1998.1699692397119</v>
      </c>
      <c r="L6004" s="181">
        <v>2099.7817299971944</v>
      </c>
      <c r="M6004" s="181">
        <v>2203.9269635532514</v>
      </c>
      <c r="N6004" s="181">
        <v>2310.5643039505194</v>
      </c>
      <c r="O6004" s="181">
        <v>2419.6693136533786</v>
      </c>
      <c r="P6004" s="181">
        <v>2531.2022867021169</v>
      </c>
      <c r="Q6004" s="181">
        <v>2645.1114696426089</v>
      </c>
      <c r="R6004" s="181">
        <v>2761.323148265516</v>
      </c>
      <c r="S6004" s="181">
        <v>2879.7671926626235</v>
      </c>
      <c r="T6004" s="181">
        <v>3000.3346065089704</v>
      </c>
      <c r="U6004" s="181">
        <v>3122.9924284185695</v>
      </c>
      <c r="V6004" s="181">
        <v>3247.723433290947</v>
      </c>
      <c r="W6004" s="181">
        <v>3374.4113025916936</v>
      </c>
      <c r="X6004" s="181">
        <v>3502.9292066012408</v>
      </c>
      <c r="Y6004" s="181">
        <v>3633.065725256969</v>
      </c>
    </row>
    <row r="6005" spans="1:25" x14ac:dyDescent="0.25">
      <c r="A6005" s="178" t="s">
        <v>4907</v>
      </c>
      <c r="B6005" s="178" t="s">
        <v>256</v>
      </c>
      <c r="C6005" s="178" t="s">
        <v>4984</v>
      </c>
      <c r="D6005" s="178" t="s">
        <v>4985</v>
      </c>
      <c r="E6005" s="181">
        <v>18435.563679520837</v>
      </c>
      <c r="F6005" s="181">
        <v>19199.096857946955</v>
      </c>
      <c r="G6005" s="181">
        <v>19916.450006766248</v>
      </c>
      <c r="H6005" s="181">
        <v>20623.023560556529</v>
      </c>
      <c r="I6005" s="181">
        <v>21320.596186502546</v>
      </c>
      <c r="J6005" s="182">
        <v>22009.645441363442</v>
      </c>
      <c r="K6005" s="181">
        <v>22690.598122534808</v>
      </c>
      <c r="L6005" s="181">
        <v>23363.502724157195</v>
      </c>
      <c r="M6005" s="181">
        <v>24027.649304148545</v>
      </c>
      <c r="N6005" s="181">
        <v>24682.11837936299</v>
      </c>
      <c r="O6005" s="181">
        <v>25326.237374906523</v>
      </c>
      <c r="P6005" s="181">
        <v>25959.229348406276</v>
      </c>
      <c r="Q6005" s="181">
        <v>26580.258785546495</v>
      </c>
      <c r="R6005" s="181">
        <v>27188.343288726883</v>
      </c>
      <c r="S6005" s="181">
        <v>27782.61853456777</v>
      </c>
      <c r="T6005" s="181">
        <v>28361.929452532015</v>
      </c>
      <c r="U6005" s="181">
        <v>28925.927771338629</v>
      </c>
      <c r="V6005" s="181">
        <v>29474.448654559976</v>
      </c>
      <c r="W6005" s="181">
        <v>30006.473155774431</v>
      </c>
      <c r="X6005" s="181">
        <v>30520.987531222385</v>
      </c>
      <c r="Y6005" s="181">
        <v>31016.355137996339</v>
      </c>
    </row>
    <row r="6006" spans="1:25" x14ac:dyDescent="0.25">
      <c r="A6006" s="178" t="s">
        <v>4907</v>
      </c>
      <c r="B6006" s="178" t="s">
        <v>256</v>
      </c>
      <c r="C6006" s="178" t="s">
        <v>1460</v>
      </c>
      <c r="D6006" s="178" t="s">
        <v>4986</v>
      </c>
      <c r="E6006" s="181">
        <v>4706.545445705543</v>
      </c>
      <c r="F6006" s="181">
        <v>5002.376208621592</v>
      </c>
      <c r="G6006" s="181">
        <v>5296.1124300514566</v>
      </c>
      <c r="H6006" s="181">
        <v>5596.8970504911704</v>
      </c>
      <c r="I6006" s="181">
        <v>5905.328212906622</v>
      </c>
      <c r="J6006" s="182">
        <v>6221.6769467940185</v>
      </c>
      <c r="K6006" s="181">
        <v>6546.2120576003072</v>
      </c>
      <c r="L6006" s="181">
        <v>6879.1027244126572</v>
      </c>
      <c r="M6006" s="181">
        <v>7220.2933108699517</v>
      </c>
      <c r="N6006" s="181">
        <v>7569.6482978056356</v>
      </c>
      <c r="O6006" s="181">
        <v>7927.0876253185024</v>
      </c>
      <c r="P6006" s="181">
        <v>8292.4812125664685</v>
      </c>
      <c r="Q6006" s="181">
        <v>8665.6595098662565</v>
      </c>
      <c r="R6006" s="181">
        <v>9046.3810218228682</v>
      </c>
      <c r="S6006" s="181">
        <v>9434.415995583533</v>
      </c>
      <c r="T6006" s="181">
        <v>9829.4073478832252</v>
      </c>
      <c r="U6006" s="181">
        <v>10231.247093802891</v>
      </c>
      <c r="V6006" s="181">
        <v>10639.878802126894</v>
      </c>
      <c r="W6006" s="181">
        <v>11054.921401272637</v>
      </c>
      <c r="X6006" s="181">
        <v>11475.959383924788</v>
      </c>
      <c r="Y6006" s="181">
        <v>11902.300116030967</v>
      </c>
    </row>
    <row r="6007" spans="1:25" x14ac:dyDescent="0.25">
      <c r="A6007" s="178" t="s">
        <v>4907</v>
      </c>
      <c r="B6007" s="178" t="s">
        <v>256</v>
      </c>
      <c r="C6007" s="178" t="s">
        <v>1291</v>
      </c>
      <c r="D6007" s="178" t="s">
        <v>1090</v>
      </c>
      <c r="E6007" s="181">
        <v>2739.3604615539639</v>
      </c>
      <c r="F6007" s="181">
        <v>2770.4282579765068</v>
      </c>
      <c r="G6007" s="181">
        <v>2790.9456919491436</v>
      </c>
      <c r="H6007" s="181">
        <v>2806.500602763248</v>
      </c>
      <c r="I6007" s="181">
        <v>2817.6399295226647</v>
      </c>
      <c r="J6007" s="182">
        <v>2824.7013763250166</v>
      </c>
      <c r="K6007" s="181">
        <v>2827.9959664439903</v>
      </c>
      <c r="L6007" s="181">
        <v>2827.7703879636533</v>
      </c>
      <c r="M6007" s="181">
        <v>2824.1698963813751</v>
      </c>
      <c r="N6007" s="181">
        <v>2817.3143827458262</v>
      </c>
      <c r="O6007" s="181">
        <v>2807.3522006689855</v>
      </c>
      <c r="P6007" s="181">
        <v>2794.4179998404384</v>
      </c>
      <c r="Q6007" s="181">
        <v>2778.6389945932374</v>
      </c>
      <c r="R6007" s="181">
        <v>2760.1266646551016</v>
      </c>
      <c r="S6007" s="181">
        <v>2739.0047814122345</v>
      </c>
      <c r="T6007" s="181">
        <v>2715.3682365631989</v>
      </c>
      <c r="U6007" s="181">
        <v>2689.3888814235552</v>
      </c>
      <c r="V6007" s="181">
        <v>2661.2479764550694</v>
      </c>
      <c r="W6007" s="181">
        <v>2631.0430485263678</v>
      </c>
      <c r="X6007" s="181">
        <v>2598.8722321261966</v>
      </c>
      <c r="Y6007" s="181">
        <v>2564.7819861308672</v>
      </c>
    </row>
    <row r="6008" spans="1:25" x14ac:dyDescent="0.25">
      <c r="A6008" s="178" t="s">
        <v>4907</v>
      </c>
      <c r="B6008" s="178" t="s">
        <v>256</v>
      </c>
      <c r="C6008" s="178" t="s">
        <v>2534</v>
      </c>
      <c r="D6008" s="178" t="s">
        <v>4987</v>
      </c>
      <c r="E6008" s="181">
        <v>11041.001904396298</v>
      </c>
      <c r="F6008" s="181">
        <v>11734.986070578185</v>
      </c>
      <c r="G6008" s="181">
        <v>12424.056688850125</v>
      </c>
      <c r="H6008" s="181">
        <v>13129.662021975761</v>
      </c>
      <c r="I6008" s="181">
        <v>13853.205242983302</v>
      </c>
      <c r="J6008" s="182">
        <v>14595.322155185033</v>
      </c>
      <c r="K6008" s="181">
        <v>15356.643344535321</v>
      </c>
      <c r="L6008" s="181">
        <v>16137.565685269245</v>
      </c>
      <c r="M6008" s="181">
        <v>16937.958661029075</v>
      </c>
      <c r="N6008" s="181">
        <v>17757.504359793507</v>
      </c>
      <c r="O6008" s="181">
        <v>18596.014970453118</v>
      </c>
      <c r="P6008" s="181">
        <v>19453.185338656007</v>
      </c>
      <c r="Q6008" s="181">
        <v>20328.61772079223</v>
      </c>
      <c r="R6008" s="181">
        <v>21221.745597076344</v>
      </c>
      <c r="S6008" s="181">
        <v>22132.029994345503</v>
      </c>
      <c r="T6008" s="181">
        <v>23058.633237269751</v>
      </c>
      <c r="U6008" s="181">
        <v>24001.302005933092</v>
      </c>
      <c r="V6008" s="181">
        <v>24959.903919342614</v>
      </c>
      <c r="W6008" s="181">
        <v>25933.545028397493</v>
      </c>
      <c r="X6008" s="181">
        <v>26921.250601819174</v>
      </c>
      <c r="Y6008" s="181">
        <v>27921.395801607123</v>
      </c>
    </row>
    <row r="6009" spans="1:25" x14ac:dyDescent="0.25">
      <c r="A6009" s="178" t="s">
        <v>4907</v>
      </c>
      <c r="B6009" s="178" t="s">
        <v>256</v>
      </c>
      <c r="C6009" s="178" t="s">
        <v>1462</v>
      </c>
      <c r="D6009" s="178" t="s">
        <v>4988</v>
      </c>
      <c r="E6009" s="181">
        <v>1915.8408520166092</v>
      </c>
      <c r="F6009" s="181">
        <v>2036.2613743330246</v>
      </c>
      <c r="G6009" s="181">
        <v>2155.82929505624</v>
      </c>
      <c r="H6009" s="181">
        <v>2278.2663287881705</v>
      </c>
      <c r="I6009" s="181">
        <v>2403.8159549008133</v>
      </c>
      <c r="J6009" s="182">
        <v>2532.5884983420365</v>
      </c>
      <c r="K6009" s="181">
        <v>2664.693378740832</v>
      </c>
      <c r="L6009" s="181">
        <v>2800.1994619373891</v>
      </c>
      <c r="M6009" s="181">
        <v>2939.0841006600053</v>
      </c>
      <c r="N6009" s="181">
        <v>3081.2921306361782</v>
      </c>
      <c r="O6009" s="181">
        <v>3226.7909627767103</v>
      </c>
      <c r="P6009" s="181">
        <v>3375.527646527059</v>
      </c>
      <c r="Q6009" s="181">
        <v>3527.4331651926209</v>
      </c>
      <c r="R6009" s="181">
        <v>3682.4092159420202</v>
      </c>
      <c r="S6009" s="181">
        <v>3840.3622758493057</v>
      </c>
      <c r="T6009" s="181">
        <v>4001.1469910207134</v>
      </c>
      <c r="U6009" s="181">
        <v>4164.7194052421346</v>
      </c>
      <c r="V6009" s="181">
        <v>4331.0565476893225</v>
      </c>
      <c r="W6009" s="181">
        <v>4500.0032998121851</v>
      </c>
      <c r="X6009" s="181">
        <v>4671.3905256917742</v>
      </c>
      <c r="Y6009" s="181">
        <v>4844.9362825255912</v>
      </c>
    </row>
    <row r="6010" spans="1:25" x14ac:dyDescent="0.25">
      <c r="A6010" s="178" t="s">
        <v>4907</v>
      </c>
      <c r="B6010" s="178" t="s">
        <v>256</v>
      </c>
      <c r="C6010" s="178" t="s">
        <v>408</v>
      </c>
      <c r="D6010" s="178" t="s">
        <v>753</v>
      </c>
      <c r="E6010" s="181">
        <v>1259.4413588401358</v>
      </c>
      <c r="F6010" s="181">
        <v>1338.6037726172435</v>
      </c>
      <c r="G6010" s="181">
        <v>1417.2057005335564</v>
      </c>
      <c r="H6010" s="181">
        <v>1497.6937347945372</v>
      </c>
      <c r="I6010" s="181">
        <v>1580.2279346195071</v>
      </c>
      <c r="J6010" s="182">
        <v>1664.8808257624248</v>
      </c>
      <c r="K6010" s="181">
        <v>1751.7243388359382</v>
      </c>
      <c r="L6010" s="181">
        <v>1840.8037450781326</v>
      </c>
      <c r="M6010" s="181">
        <v>1932.104156555798</v>
      </c>
      <c r="N6010" s="181">
        <v>2025.5893092096062</v>
      </c>
      <c r="O6010" s="181">
        <v>2121.2377795237471</v>
      </c>
      <c r="P6010" s="181">
        <v>2219.0147586996222</v>
      </c>
      <c r="Q6010" s="181">
        <v>2318.8748763300073</v>
      </c>
      <c r="R6010" s="181">
        <v>2420.7535097969035</v>
      </c>
      <c r="S6010" s="181">
        <v>2524.5891787112591</v>
      </c>
      <c r="T6010" s="181">
        <v>2630.2863298827965</v>
      </c>
      <c r="U6010" s="181">
        <v>2737.8160672401282</v>
      </c>
      <c r="V6010" s="181">
        <v>2847.1632901520761</v>
      </c>
      <c r="W6010" s="181">
        <v>2958.2260263085163</v>
      </c>
      <c r="X6010" s="181">
        <v>3070.8930886182225</v>
      </c>
      <c r="Y6010" s="181">
        <v>3184.9791326534873</v>
      </c>
    </row>
    <row r="6011" spans="1:25" x14ac:dyDescent="0.25">
      <c r="A6011" s="178" t="s">
        <v>4907</v>
      </c>
      <c r="B6011" s="178" t="s">
        <v>256</v>
      </c>
      <c r="C6011" s="178" t="s">
        <v>240</v>
      </c>
      <c r="D6011" s="178" t="s">
        <v>241</v>
      </c>
      <c r="E6011" s="181">
        <v>77183.318318815218</v>
      </c>
      <c r="F6011" s="181">
        <v>79441.801906835855</v>
      </c>
      <c r="G6011" s="181">
        <v>81457.056170794793</v>
      </c>
      <c r="H6011" s="181">
        <v>83380.416152921069</v>
      </c>
      <c r="I6011" s="181">
        <v>85221.992459024725</v>
      </c>
      <c r="J6011" s="182">
        <v>86986.314660611402</v>
      </c>
      <c r="K6011" s="181">
        <v>88677.526214153535</v>
      </c>
      <c r="L6011" s="181">
        <v>90298.138554686098</v>
      </c>
      <c r="M6011" s="181">
        <v>91847.666242684907</v>
      </c>
      <c r="N6011" s="181">
        <v>93324.864368309718</v>
      </c>
      <c r="O6011" s="181">
        <v>94729.476703814988</v>
      </c>
      <c r="P6011" s="181">
        <v>96060.883229655286</v>
      </c>
      <c r="Q6011" s="181">
        <v>97318.287000337674</v>
      </c>
      <c r="R6011" s="181">
        <v>98500.403513852929</v>
      </c>
      <c r="S6011" s="181">
        <v>99606.43606522138</v>
      </c>
      <c r="T6011" s="181">
        <v>100634.60016250897</v>
      </c>
      <c r="U6011" s="181">
        <v>101586.02861763918</v>
      </c>
      <c r="V6011" s="181">
        <v>102462.45682376178</v>
      </c>
      <c r="W6011" s="181">
        <v>103262.62158855038</v>
      </c>
      <c r="X6011" s="181">
        <v>103985.33799465492</v>
      </c>
      <c r="Y6011" s="181">
        <v>104627.37687171118</v>
      </c>
    </row>
    <row r="6012" spans="1:25" x14ac:dyDescent="0.25">
      <c r="A6012" s="178" t="s">
        <v>4907</v>
      </c>
      <c r="B6012" s="178" t="s">
        <v>260</v>
      </c>
      <c r="C6012" s="178" t="s">
        <v>218</v>
      </c>
      <c r="D6012" s="178" t="s">
        <v>4989</v>
      </c>
      <c r="E6012" s="181">
        <v>41706.030996130241</v>
      </c>
      <c r="F6012" s="181">
        <v>41478.597261670118</v>
      </c>
      <c r="G6012" s="181">
        <v>41177.861329413274</v>
      </c>
      <c r="H6012" s="181">
        <v>40874.392246986958</v>
      </c>
      <c r="I6012" s="181">
        <v>40565.047716022404</v>
      </c>
      <c r="J6012" s="182">
        <v>40246.463809415625</v>
      </c>
      <c r="K6012" s="181">
        <v>39916.52815779722</v>
      </c>
      <c r="L6012" s="181">
        <v>39573.943390292632</v>
      </c>
      <c r="M6012" s="181">
        <v>39216.968768655199</v>
      </c>
      <c r="N6012" s="181">
        <v>38844.500964911989</v>
      </c>
      <c r="O6012" s="181">
        <v>38456.62721416237</v>
      </c>
      <c r="P6012" s="181">
        <v>38053.331915117</v>
      </c>
      <c r="Q6012" s="181">
        <v>37634.596512065094</v>
      </c>
      <c r="R6012" s="181">
        <v>37200.281520153563</v>
      </c>
      <c r="S6012" s="181">
        <v>36750.606901817337</v>
      </c>
      <c r="T6012" s="181">
        <v>36285.606733192471</v>
      </c>
      <c r="U6012" s="181">
        <v>35805.278533834884</v>
      </c>
      <c r="V6012" s="181">
        <v>35309.995028851547</v>
      </c>
      <c r="W6012" s="181">
        <v>34800.292385474568</v>
      </c>
      <c r="X6012" s="181">
        <v>34276.667887855132</v>
      </c>
      <c r="Y6012" s="181">
        <v>33738.903003667037</v>
      </c>
    </row>
    <row r="6013" spans="1:25" x14ac:dyDescent="0.25">
      <c r="A6013" s="178" t="s">
        <v>4907</v>
      </c>
      <c r="B6013" s="178" t="s">
        <v>260</v>
      </c>
      <c r="C6013" s="178" t="s">
        <v>560</v>
      </c>
      <c r="D6013" s="178" t="s">
        <v>1062</v>
      </c>
      <c r="E6013" s="181">
        <v>5268.3314276311939</v>
      </c>
      <c r="F6013" s="181">
        <v>5320.446860731894</v>
      </c>
      <c r="G6013" s="181">
        <v>5363.3687624240029</v>
      </c>
      <c r="H6013" s="181">
        <v>5405.9870642396054</v>
      </c>
      <c r="I6013" s="181">
        <v>5447.8545930101454</v>
      </c>
      <c r="J6013" s="182">
        <v>5488.4671157064085</v>
      </c>
      <c r="K6013" s="181">
        <v>5527.4639836525103</v>
      </c>
      <c r="L6013" s="181">
        <v>5564.578989700588</v>
      </c>
      <c r="M6013" s="181">
        <v>5599.4687878534323</v>
      </c>
      <c r="N6013" s="181">
        <v>5631.8642062128802</v>
      </c>
      <c r="O6013" s="181">
        <v>5661.6581476122301</v>
      </c>
      <c r="P6013" s="181">
        <v>5688.7252919688153</v>
      </c>
      <c r="Q6013" s="181">
        <v>5712.9360108359815</v>
      </c>
      <c r="R6013" s="181">
        <v>5734.1380486303788</v>
      </c>
      <c r="S6013" s="181">
        <v>5752.2301707672787</v>
      </c>
      <c r="T6013" s="181">
        <v>5767.07968166723</v>
      </c>
      <c r="U6013" s="181">
        <v>5778.5442262405422</v>
      </c>
      <c r="V6013" s="181">
        <v>5786.5387241763501</v>
      </c>
      <c r="W6013" s="181">
        <v>5791.0047693917613</v>
      </c>
      <c r="X6013" s="181">
        <v>5791.8785791537157</v>
      </c>
      <c r="Y6013" s="181">
        <v>5788.9744433519236</v>
      </c>
    </row>
    <row r="6014" spans="1:25" x14ac:dyDescent="0.25">
      <c r="A6014" s="178" t="s">
        <v>4907</v>
      </c>
      <c r="B6014" s="178" t="s">
        <v>260</v>
      </c>
      <c r="C6014" s="178" t="s">
        <v>503</v>
      </c>
      <c r="D6014" s="178" t="s">
        <v>4990</v>
      </c>
      <c r="E6014" s="181">
        <v>3071.2651992663805</v>
      </c>
      <c r="F6014" s="181">
        <v>3116.8232883506753</v>
      </c>
      <c r="G6014" s="181">
        <v>3157.3415752692681</v>
      </c>
      <c r="H6014" s="181">
        <v>3198.0021554957998</v>
      </c>
      <c r="I6014" s="181">
        <v>3238.538745507647</v>
      </c>
      <c r="J6014" s="182">
        <v>3278.6457609433542</v>
      </c>
      <c r="K6014" s="181">
        <v>3318.0978642261089</v>
      </c>
      <c r="L6014" s="181">
        <v>3356.7223562899239</v>
      </c>
      <c r="M6014" s="181">
        <v>3394.2965088164165</v>
      </c>
      <c r="N6014" s="181">
        <v>3430.6385527053067</v>
      </c>
      <c r="O6014" s="181">
        <v>3465.6625388883913</v>
      </c>
      <c r="P6014" s="181">
        <v>3499.2698194164523</v>
      </c>
      <c r="Q6014" s="181">
        <v>3531.3573568657671</v>
      </c>
      <c r="R6014" s="181">
        <v>3561.806260074165</v>
      </c>
      <c r="S6014" s="181">
        <v>3590.5273901726141</v>
      </c>
      <c r="T6014" s="181">
        <v>3617.4103781110803</v>
      </c>
      <c r="U6014" s="181">
        <v>3642.3368665273133</v>
      </c>
      <c r="V6014" s="181">
        <v>3665.2227351494212</v>
      </c>
      <c r="W6014" s="181">
        <v>3685.9994871425884</v>
      </c>
      <c r="X6014" s="181">
        <v>3704.5941487781811</v>
      </c>
      <c r="Y6014" s="181">
        <v>3720.8542610557715</v>
      </c>
    </row>
    <row r="6015" spans="1:25" x14ac:dyDescent="0.25">
      <c r="A6015" s="178" t="s">
        <v>4907</v>
      </c>
      <c r="B6015" s="178" t="s">
        <v>260</v>
      </c>
      <c r="C6015" s="178" t="s">
        <v>528</v>
      </c>
      <c r="D6015" s="178" t="s">
        <v>4991</v>
      </c>
      <c r="E6015" s="181">
        <v>1861.0680047962021</v>
      </c>
      <c r="F6015" s="181">
        <v>1906.2702021162265</v>
      </c>
      <c r="G6015" s="181">
        <v>1949.0420202737182</v>
      </c>
      <c r="H6015" s="181">
        <v>1992.5340014357066</v>
      </c>
      <c r="I6015" s="181">
        <v>2036.5892226661183</v>
      </c>
      <c r="J6015" s="182">
        <v>2081.0197171052341</v>
      </c>
      <c r="K6015" s="181">
        <v>2125.6817545304225</v>
      </c>
      <c r="L6015" s="181">
        <v>2170.4602166625641</v>
      </c>
      <c r="M6015" s="181">
        <v>2215.2030526856615</v>
      </c>
      <c r="N6015" s="181">
        <v>2259.7795936872335</v>
      </c>
      <c r="O6015" s="181">
        <v>2304.1181538316459</v>
      </c>
      <c r="P6015" s="181">
        <v>2348.1360694183791</v>
      </c>
      <c r="Q6015" s="181">
        <v>2391.7448747096596</v>
      </c>
      <c r="R6015" s="181">
        <v>2434.8422630158689</v>
      </c>
      <c r="S6015" s="181">
        <v>2477.3429812589143</v>
      </c>
      <c r="T6015" s="181">
        <v>2519.144204454738</v>
      </c>
      <c r="U6015" s="181">
        <v>2560.1340930320553</v>
      </c>
      <c r="V6015" s="181">
        <v>2600.2214118757379</v>
      </c>
      <c r="W6015" s="181">
        <v>2639.3232519946923</v>
      </c>
      <c r="X6015" s="181">
        <v>2677.3509628687821</v>
      </c>
      <c r="Y6015" s="181">
        <v>2714.1552338718793</v>
      </c>
    </row>
    <row r="6016" spans="1:25" x14ac:dyDescent="0.25">
      <c r="A6016" s="178" t="s">
        <v>4907</v>
      </c>
      <c r="B6016" s="178" t="s">
        <v>260</v>
      </c>
      <c r="C6016" s="178" t="s">
        <v>510</v>
      </c>
      <c r="D6016" s="178" t="s">
        <v>4992</v>
      </c>
      <c r="E6016" s="181">
        <v>1845.9782642167734</v>
      </c>
      <c r="F6016" s="181">
        <v>1905.8406772164658</v>
      </c>
      <c r="G6016" s="181">
        <v>1964.0888391932826</v>
      </c>
      <c r="H6016" s="181">
        <v>2023.873943890211</v>
      </c>
      <c r="I6016" s="181">
        <v>2085.0618967734117</v>
      </c>
      <c r="J6016" s="182">
        <v>2147.4818321300795</v>
      </c>
      <c r="K6016" s="181">
        <v>2211.0030454254979</v>
      </c>
      <c r="L6016" s="181">
        <v>2275.5203219798891</v>
      </c>
      <c r="M6016" s="181">
        <v>2340.8857741740753</v>
      </c>
      <c r="N6016" s="181">
        <v>2406.9693293188047</v>
      </c>
      <c r="O6016" s="181">
        <v>2473.6999033526745</v>
      </c>
      <c r="P6016" s="181">
        <v>2540.9921230710702</v>
      </c>
      <c r="Q6016" s="181">
        <v>2608.75145103767</v>
      </c>
      <c r="R6016" s="181">
        <v>2676.8650393766752</v>
      </c>
      <c r="S6016" s="181">
        <v>2745.235298867105</v>
      </c>
      <c r="T6016" s="181">
        <v>2813.7419028672975</v>
      </c>
      <c r="U6016" s="181">
        <v>2882.2505799631208</v>
      </c>
      <c r="V6016" s="181">
        <v>2950.6462465877939</v>
      </c>
      <c r="W6016" s="181">
        <v>3018.8198099026586</v>
      </c>
      <c r="X6016" s="181">
        <v>3086.6522590091995</v>
      </c>
      <c r="Y6016" s="181">
        <v>3153.9505204475804</v>
      </c>
    </row>
    <row r="6017" spans="1:25" x14ac:dyDescent="0.25">
      <c r="A6017" s="178" t="s">
        <v>4907</v>
      </c>
      <c r="B6017" s="178" t="s">
        <v>260</v>
      </c>
      <c r="C6017" s="178" t="s">
        <v>703</v>
      </c>
      <c r="D6017" s="178" t="s">
        <v>4993</v>
      </c>
      <c r="E6017" s="181">
        <v>2689.9977539594834</v>
      </c>
      <c r="F6017" s="181">
        <v>2730.1808375679916</v>
      </c>
      <c r="G6017" s="181">
        <v>2765.9570853414375</v>
      </c>
      <c r="H6017" s="181">
        <v>2801.8653259974008</v>
      </c>
      <c r="I6017" s="181">
        <v>2837.672276168053</v>
      </c>
      <c r="J6017" s="182">
        <v>2873.1101168494379</v>
      </c>
      <c r="K6017" s="181">
        <v>2907.9812472251901</v>
      </c>
      <c r="L6017" s="181">
        <v>2942.1341224002299</v>
      </c>
      <c r="M6017" s="181">
        <v>2975.3732805567101</v>
      </c>
      <c r="N6017" s="181">
        <v>3007.539087294615</v>
      </c>
      <c r="O6017" s="181">
        <v>3038.5558538565087</v>
      </c>
      <c r="P6017" s="181">
        <v>3068.3367254143736</v>
      </c>
      <c r="Q6017" s="181">
        <v>3096.7909621959379</v>
      </c>
      <c r="R6017" s="181">
        <v>3123.8138829844606</v>
      </c>
      <c r="S6017" s="181">
        <v>3149.3268599702346</v>
      </c>
      <c r="T6017" s="181">
        <v>3173.232609757476</v>
      </c>
      <c r="U6017" s="181">
        <v>3195.4268008937888</v>
      </c>
      <c r="V6017" s="181">
        <v>3215.8350984656486</v>
      </c>
      <c r="W6017" s="181">
        <v>3234.3968463860515</v>
      </c>
      <c r="X6017" s="181">
        <v>3251.047434948031</v>
      </c>
      <c r="Y6017" s="181">
        <v>3265.6524667947142</v>
      </c>
    </row>
    <row r="6018" spans="1:25" x14ac:dyDescent="0.25">
      <c r="A6018" s="178" t="s">
        <v>4907</v>
      </c>
      <c r="B6018" s="178" t="s">
        <v>260</v>
      </c>
      <c r="C6018" s="178" t="s">
        <v>972</v>
      </c>
      <c r="D6018" s="178" t="s">
        <v>4994</v>
      </c>
      <c r="E6018" s="181">
        <v>2148.7790585106418</v>
      </c>
      <c r="F6018" s="181">
        <v>2203.2562766166939</v>
      </c>
      <c r="G6018" s="181">
        <v>2255.0324508853541</v>
      </c>
      <c r="H6018" s="181">
        <v>2307.7479375071744</v>
      </c>
      <c r="I6018" s="181">
        <v>2361.223562727504</v>
      </c>
      <c r="J6018" s="182">
        <v>2415.2433724705324</v>
      </c>
      <c r="K6018" s="181">
        <v>2469.6419050289937</v>
      </c>
      <c r="L6018" s="181">
        <v>2524.28628392052</v>
      </c>
      <c r="M6018" s="181">
        <v>2579.000080295179</v>
      </c>
      <c r="N6018" s="181">
        <v>2633.6310499141164</v>
      </c>
      <c r="O6018" s="181">
        <v>2688.0951280453014</v>
      </c>
      <c r="P6018" s="181">
        <v>2742.2950807190919</v>
      </c>
      <c r="Q6018" s="181">
        <v>2796.1264881394686</v>
      </c>
      <c r="R6018" s="181">
        <v>2849.4683005474653</v>
      </c>
      <c r="S6018" s="181">
        <v>2902.2189460713635</v>
      </c>
      <c r="T6018" s="181">
        <v>2954.2558271195426</v>
      </c>
      <c r="U6018" s="181">
        <v>3005.4452580168422</v>
      </c>
      <c r="V6018" s="181">
        <v>3055.6772158403878</v>
      </c>
      <c r="W6018" s="181">
        <v>3104.851020790712</v>
      </c>
      <c r="X6018" s="181">
        <v>3152.8588197890926</v>
      </c>
      <c r="Y6018" s="181">
        <v>3199.5208107567432</v>
      </c>
    </row>
    <row r="6019" spans="1:25" x14ac:dyDescent="0.25">
      <c r="A6019" s="178" t="s">
        <v>4907</v>
      </c>
      <c r="B6019" s="178" t="s">
        <v>260</v>
      </c>
      <c r="C6019" s="178" t="s">
        <v>280</v>
      </c>
      <c r="D6019" s="178" t="s">
        <v>4995</v>
      </c>
      <c r="E6019" s="181">
        <v>1133.7425088677403</v>
      </c>
      <c r="F6019" s="181">
        <v>1197.2843302090323</v>
      </c>
      <c r="G6019" s="181">
        <v>1262.1026930183236</v>
      </c>
      <c r="H6019" s="181">
        <v>1330.2702658714268</v>
      </c>
      <c r="I6019" s="181">
        <v>1401.839314772584</v>
      </c>
      <c r="J6019" s="182">
        <v>1476.8338605356857</v>
      </c>
      <c r="K6019" s="181">
        <v>1555.3006113543904</v>
      </c>
      <c r="L6019" s="181">
        <v>1637.3011973726111</v>
      </c>
      <c r="M6019" s="181">
        <v>1722.8637864143657</v>
      </c>
      <c r="N6019" s="181">
        <v>1812.0247925878023</v>
      </c>
      <c r="O6019" s="181">
        <v>1904.8617025482274</v>
      </c>
      <c r="P6019" s="181">
        <v>2001.4401885903387</v>
      </c>
      <c r="Q6019" s="181">
        <v>2101.8168047518561</v>
      </c>
      <c r="R6019" s="181">
        <v>2206.0303914894039</v>
      </c>
      <c r="S6019" s="181">
        <v>2314.1283832781414</v>
      </c>
      <c r="T6019" s="181">
        <v>2426.135160765049</v>
      </c>
      <c r="U6019" s="181">
        <v>2542.0572549494968</v>
      </c>
      <c r="V6019" s="181">
        <v>2661.9114038901512</v>
      </c>
      <c r="W6019" s="181">
        <v>2785.7138416506236</v>
      </c>
      <c r="X6019" s="181">
        <v>2913.4654667214131</v>
      </c>
      <c r="Y6019" s="181">
        <v>3045.0883997010528</v>
      </c>
    </row>
    <row r="6020" spans="1:25" x14ac:dyDescent="0.25">
      <c r="A6020" s="178" t="s">
        <v>4907</v>
      </c>
      <c r="B6020" s="178" t="s">
        <v>260</v>
      </c>
      <c r="C6020" s="178" t="s">
        <v>583</v>
      </c>
      <c r="D6020" s="178" t="s">
        <v>4996</v>
      </c>
      <c r="E6020" s="181">
        <v>7133.4233632485766</v>
      </c>
      <c r="F6020" s="181">
        <v>7194.3555783849879</v>
      </c>
      <c r="G6020" s="181">
        <v>7242.6971310242179</v>
      </c>
      <c r="H6020" s="181">
        <v>7290.4871027304171</v>
      </c>
      <c r="I6020" s="181">
        <v>7337.1251805931643</v>
      </c>
      <c r="J6020" s="182">
        <v>7381.9375230772266</v>
      </c>
      <c r="K6020" s="181">
        <v>7424.4467661299868</v>
      </c>
      <c r="L6020" s="181">
        <v>7464.304801622683</v>
      </c>
      <c r="M6020" s="181">
        <v>7501.0620722379126</v>
      </c>
      <c r="N6020" s="181">
        <v>7534.3706841804797</v>
      </c>
      <c r="O6020" s="181">
        <v>7564.1011727610266</v>
      </c>
      <c r="P6020" s="181">
        <v>7590.1004887233094</v>
      </c>
      <c r="Q6020" s="181">
        <v>7612.2106987930829</v>
      </c>
      <c r="R6020" s="181">
        <v>7630.2446449153849</v>
      </c>
      <c r="S6020" s="181">
        <v>7644.0840128697009</v>
      </c>
      <c r="T6020" s="181">
        <v>7653.5694124543761</v>
      </c>
      <c r="U6020" s="181">
        <v>7658.5295486868936</v>
      </c>
      <c r="V6020" s="181">
        <v>7658.8698963439001</v>
      </c>
      <c r="W6020" s="181">
        <v>7654.5317421383625</v>
      </c>
      <c r="X6020" s="181">
        <v>7645.4496389816677</v>
      </c>
      <c r="Y6020" s="181">
        <v>7631.397807513782</v>
      </c>
    </row>
    <row r="6021" spans="1:25" x14ac:dyDescent="0.25">
      <c r="A6021" s="178" t="s">
        <v>4907</v>
      </c>
      <c r="B6021" s="178" t="s">
        <v>260</v>
      </c>
      <c r="C6021" s="178" t="s">
        <v>246</v>
      </c>
      <c r="D6021" s="178" t="s">
        <v>4997</v>
      </c>
      <c r="E6021" s="181">
        <v>2247.3653636295758</v>
      </c>
      <c r="F6021" s="181">
        <v>2282.4373712840029</v>
      </c>
      <c r="G6021" s="181">
        <v>2313.8680143728848</v>
      </c>
      <c r="H6021" s="181">
        <v>2345.4495260530257</v>
      </c>
      <c r="I6021" s="181">
        <v>2376.986753295751</v>
      </c>
      <c r="J6021" s="182">
        <v>2408.255081100338</v>
      </c>
      <c r="K6021" s="181">
        <v>2439.088199355027</v>
      </c>
      <c r="L6021" s="181">
        <v>2469.358016050367</v>
      </c>
      <c r="M6021" s="181">
        <v>2498.8992190841682</v>
      </c>
      <c r="N6021" s="181">
        <v>2527.5761725661628</v>
      </c>
      <c r="O6021" s="181">
        <v>2555.3234809849068</v>
      </c>
      <c r="P6021" s="181">
        <v>2582.066182506102</v>
      </c>
      <c r="Q6021" s="181">
        <v>2607.725849022218</v>
      </c>
      <c r="R6021" s="181">
        <v>2632.2121011840409</v>
      </c>
      <c r="S6021" s="181">
        <v>2655.4562923614981</v>
      </c>
      <c r="T6021" s="181">
        <v>2677.3738579039477</v>
      </c>
      <c r="U6021" s="181">
        <v>2697.8740632076028</v>
      </c>
      <c r="V6021" s="181">
        <v>2716.8912808235727</v>
      </c>
      <c r="W6021" s="181">
        <v>2734.3712783991577</v>
      </c>
      <c r="X6021" s="181">
        <v>2750.2563401043799</v>
      </c>
      <c r="Y6021" s="181">
        <v>2764.4295257918893</v>
      </c>
    </row>
    <row r="6022" spans="1:25" x14ac:dyDescent="0.25">
      <c r="A6022" s="178" t="s">
        <v>4907</v>
      </c>
      <c r="B6022" s="178" t="s">
        <v>260</v>
      </c>
      <c r="C6022" s="178" t="s">
        <v>264</v>
      </c>
      <c r="D6022" s="178" t="s">
        <v>4998</v>
      </c>
      <c r="E6022" s="181">
        <v>1590.4586570717813</v>
      </c>
      <c r="F6022" s="181">
        <v>1637.1524851168897</v>
      </c>
      <c r="G6022" s="181">
        <v>1682.1720228537022</v>
      </c>
      <c r="H6022" s="181">
        <v>1728.2217851826274</v>
      </c>
      <c r="I6022" s="181">
        <v>1775.1771799037192</v>
      </c>
      <c r="J6022" s="182">
        <v>1822.8838240518587</v>
      </c>
      <c r="K6022" s="181">
        <v>1871.2231071613794</v>
      </c>
      <c r="L6022" s="181">
        <v>1920.0992930655698</v>
      </c>
      <c r="M6022" s="181">
        <v>1969.3818448901188</v>
      </c>
      <c r="N6022" s="181">
        <v>2018.9566877107895</v>
      </c>
      <c r="O6022" s="181">
        <v>2068.7604088426615</v>
      </c>
      <c r="P6022" s="181">
        <v>2118.7184144643952</v>
      </c>
      <c r="Q6022" s="181">
        <v>2168.7493618831136</v>
      </c>
      <c r="R6022" s="181">
        <v>2218.757685420916</v>
      </c>
      <c r="S6022" s="181">
        <v>2268.6615564888821</v>
      </c>
      <c r="T6022" s="181">
        <v>2318.3613811873374</v>
      </c>
      <c r="U6022" s="181">
        <v>2367.7472947394067</v>
      </c>
      <c r="V6022" s="181">
        <v>2416.726460270017</v>
      </c>
      <c r="W6022" s="181">
        <v>2465.2120484387251</v>
      </c>
      <c r="X6022" s="181">
        <v>2513.1102036773277</v>
      </c>
      <c r="Y6022" s="181">
        <v>2560.2680861226318</v>
      </c>
    </row>
    <row r="6023" spans="1:25" x14ac:dyDescent="0.25">
      <c r="A6023" s="178" t="s">
        <v>4907</v>
      </c>
      <c r="B6023" s="178" t="s">
        <v>260</v>
      </c>
      <c r="C6023" s="178" t="s">
        <v>867</v>
      </c>
      <c r="D6023" s="178" t="s">
        <v>4999</v>
      </c>
      <c r="E6023" s="181">
        <v>1641.7637750418389</v>
      </c>
      <c r="F6023" s="181">
        <v>1709.0712453376768</v>
      </c>
      <c r="G6023" s="181">
        <v>1775.9232483657497</v>
      </c>
      <c r="H6023" s="181">
        <v>1845.1684214196848</v>
      </c>
      <c r="I6023" s="181">
        <v>1916.7302438580571</v>
      </c>
      <c r="J6023" s="182">
        <v>1990.4947273687226</v>
      </c>
      <c r="K6023" s="181">
        <v>2066.3808262440866</v>
      </c>
      <c r="L6023" s="181">
        <v>2144.3280691113277</v>
      </c>
      <c r="M6023" s="181">
        <v>2224.2327134448037</v>
      </c>
      <c r="N6023" s="181">
        <v>2306.0039526376945</v>
      </c>
      <c r="O6023" s="181">
        <v>2389.6043082808765</v>
      </c>
      <c r="P6023" s="181">
        <v>2474.9805409676014</v>
      </c>
      <c r="Q6023" s="181">
        <v>2562.0680641388321</v>
      </c>
      <c r="R6023" s="181">
        <v>2650.7814614015438</v>
      </c>
      <c r="S6023" s="181">
        <v>2741.0471927856424</v>
      </c>
      <c r="T6023" s="181">
        <v>2832.7659012920349</v>
      </c>
      <c r="U6023" s="181">
        <v>2925.8203251118248</v>
      </c>
      <c r="V6023" s="181">
        <v>3020.1085425487904</v>
      </c>
      <c r="W6023" s="181">
        <v>3115.5310757191369</v>
      </c>
      <c r="X6023" s="181">
        <v>3211.9745130263673</v>
      </c>
      <c r="Y6023" s="181">
        <v>3309.2437016065596</v>
      </c>
    </row>
    <row r="6024" spans="1:25" x14ac:dyDescent="0.25">
      <c r="A6024" s="178" t="s">
        <v>4907</v>
      </c>
      <c r="B6024" s="178" t="s">
        <v>260</v>
      </c>
      <c r="C6024" s="178" t="s">
        <v>1319</v>
      </c>
      <c r="D6024" s="178" t="s">
        <v>5000</v>
      </c>
      <c r="E6024" s="181">
        <v>2737.27894110836</v>
      </c>
      <c r="F6024" s="181">
        <v>2876.4734490382516</v>
      </c>
      <c r="G6024" s="181">
        <v>3017.2841392838859</v>
      </c>
      <c r="H6024" s="181">
        <v>3164.6074463374111</v>
      </c>
      <c r="I6024" s="181">
        <v>3318.4604254378096</v>
      </c>
      <c r="J6024" s="182">
        <v>3478.7922483862726</v>
      </c>
      <c r="K6024" s="181">
        <v>3645.605246141361</v>
      </c>
      <c r="L6024" s="181">
        <v>3818.935492928922</v>
      </c>
      <c r="M6024" s="181">
        <v>3998.7396684684541</v>
      </c>
      <c r="N6024" s="181">
        <v>4184.9933225797522</v>
      </c>
      <c r="O6024" s="181">
        <v>4377.7658548383179</v>
      </c>
      <c r="P6024" s="181">
        <v>4577.0972568788384</v>
      </c>
      <c r="Q6024" s="181">
        <v>4783.0049460692717</v>
      </c>
      <c r="R6024" s="181">
        <v>4995.4648389729427</v>
      </c>
      <c r="S6024" s="181">
        <v>5214.4716388971856</v>
      </c>
      <c r="T6024" s="181">
        <v>5439.9674093010999</v>
      </c>
      <c r="U6024" s="181">
        <v>5671.8544729340083</v>
      </c>
      <c r="V6024" s="181">
        <v>5910.058687218997</v>
      </c>
      <c r="W6024" s="181">
        <v>6154.5052166376472</v>
      </c>
      <c r="X6024" s="181">
        <v>6405.0859530607604</v>
      </c>
      <c r="Y6024" s="181">
        <v>6661.5215557660176</v>
      </c>
    </row>
    <row r="6025" spans="1:25" x14ac:dyDescent="0.25">
      <c r="A6025" s="178" t="s">
        <v>4907</v>
      </c>
      <c r="B6025" s="178" t="s">
        <v>260</v>
      </c>
      <c r="C6025" s="178" t="s">
        <v>266</v>
      </c>
      <c r="D6025" s="178" t="s">
        <v>5001</v>
      </c>
      <c r="E6025" s="181">
        <v>2263.4610869142994</v>
      </c>
      <c r="F6025" s="181">
        <v>2390.319204055299</v>
      </c>
      <c r="G6025" s="181">
        <v>2519.7258733728722</v>
      </c>
      <c r="H6025" s="181">
        <v>2655.8190756084373</v>
      </c>
      <c r="I6025" s="181">
        <v>2798.7031572655833</v>
      </c>
      <c r="J6025" s="182">
        <v>2948.4260747163189</v>
      </c>
      <c r="K6025" s="181">
        <v>3105.0810785691015</v>
      </c>
      <c r="L6025" s="181">
        <v>3268.7912103712288</v>
      </c>
      <c r="M6025" s="181">
        <v>3439.6127057962053</v>
      </c>
      <c r="N6025" s="181">
        <v>3617.6182638177074</v>
      </c>
      <c r="O6025" s="181">
        <v>3802.9625827271643</v>
      </c>
      <c r="P6025" s="181">
        <v>3995.7767740268546</v>
      </c>
      <c r="Q6025" s="181">
        <v>4196.1737450680384</v>
      </c>
      <c r="R6025" s="181">
        <v>4404.2310389096374</v>
      </c>
      <c r="S6025" s="181">
        <v>4620.0433561453592</v>
      </c>
      <c r="T6025" s="181">
        <v>4843.6593715362569</v>
      </c>
      <c r="U6025" s="181">
        <v>5075.0921239009467</v>
      </c>
      <c r="V6025" s="181">
        <v>5314.3750299492804</v>
      </c>
      <c r="W6025" s="181">
        <v>5561.540500189798</v>
      </c>
      <c r="X6025" s="181">
        <v>5816.5903284145343</v>
      </c>
      <c r="Y6025" s="181">
        <v>6079.3690322336925</v>
      </c>
    </row>
    <row r="6026" spans="1:25" x14ac:dyDescent="0.25">
      <c r="A6026" s="178" t="s">
        <v>4907</v>
      </c>
      <c r="B6026" s="178" t="s">
        <v>260</v>
      </c>
      <c r="C6026" s="178" t="s">
        <v>752</v>
      </c>
      <c r="D6026" s="178" t="s">
        <v>982</v>
      </c>
      <c r="E6026" s="181">
        <v>5429.2886604784344</v>
      </c>
      <c r="F6026" s="181">
        <v>5551.7617402536662</v>
      </c>
      <c r="G6026" s="181">
        <v>5666.7393030547355</v>
      </c>
      <c r="H6026" s="181">
        <v>5783.4028273011209</v>
      </c>
      <c r="I6026" s="181">
        <v>5901.2880517311787</v>
      </c>
      <c r="J6026" s="182">
        <v>6019.8440193645329</v>
      </c>
      <c r="K6026" s="181">
        <v>6138.6512220058548</v>
      </c>
      <c r="L6026" s="181">
        <v>6257.3754599907797</v>
      </c>
      <c r="M6026" s="181">
        <v>6375.5784898640113</v>
      </c>
      <c r="N6026" s="181">
        <v>6492.8864640870024</v>
      </c>
      <c r="O6026" s="181">
        <v>6609.0972542144409</v>
      </c>
      <c r="P6026" s="181">
        <v>6723.9786751812353</v>
      </c>
      <c r="Q6026" s="181">
        <v>6837.2835411459528</v>
      </c>
      <c r="R6026" s="181">
        <v>6948.726856850416</v>
      </c>
      <c r="S6026" s="181">
        <v>7058.0741642728708</v>
      </c>
      <c r="T6026" s="181">
        <v>7165.0426407676905</v>
      </c>
      <c r="U6026" s="181">
        <v>7269.3258123065352</v>
      </c>
      <c r="V6026" s="181">
        <v>7370.6777206002034</v>
      </c>
      <c r="W6026" s="181">
        <v>7468.8776749855333</v>
      </c>
      <c r="X6026" s="181">
        <v>7563.6903040981306</v>
      </c>
      <c r="Y6026" s="181">
        <v>7654.7107998846113</v>
      </c>
    </row>
    <row r="6027" spans="1:25" x14ac:dyDescent="0.25">
      <c r="A6027" s="178" t="s">
        <v>4907</v>
      </c>
      <c r="B6027" s="178" t="s">
        <v>260</v>
      </c>
      <c r="C6027" s="178" t="s">
        <v>674</v>
      </c>
      <c r="D6027" s="178" t="s">
        <v>5002</v>
      </c>
      <c r="E6027" s="181">
        <v>2143.7491449841655</v>
      </c>
      <c r="F6027" s="181">
        <v>2217.1197314392307</v>
      </c>
      <c r="G6027" s="181">
        <v>2288.8580346456192</v>
      </c>
      <c r="H6027" s="181">
        <v>2362.633523001713</v>
      </c>
      <c r="I6027" s="181">
        <v>2438.2993807236985</v>
      </c>
      <c r="J6027" s="182">
        <v>2515.6646588984422</v>
      </c>
      <c r="K6027" s="181">
        <v>2594.5841751460462</v>
      </c>
      <c r="L6027" s="181">
        <v>2674.9416711762542</v>
      </c>
      <c r="M6027" s="181">
        <v>2756.5698021257572</v>
      </c>
      <c r="N6027" s="181">
        <v>2839.3210486107578</v>
      </c>
      <c r="O6027" s="181">
        <v>2923.1165484352559</v>
      </c>
      <c r="P6027" s="181">
        <v>3007.8599571419932</v>
      </c>
      <c r="Q6027" s="181">
        <v>3093.4433754214074</v>
      </c>
      <c r="R6027" s="181">
        <v>3179.7363871338675</v>
      </c>
      <c r="S6027" s="181">
        <v>3266.6258114117882</v>
      </c>
      <c r="T6027" s="181">
        <v>3353.9705654386053</v>
      </c>
      <c r="U6027" s="181">
        <v>3441.6119241590959</v>
      </c>
      <c r="V6027" s="181">
        <v>3529.4130026155394</v>
      </c>
      <c r="W6027" s="181">
        <v>3617.2431376281588</v>
      </c>
      <c r="X6027" s="181">
        <v>3704.9588505170241</v>
      </c>
      <c r="Y6027" s="181">
        <v>3792.3266118616452</v>
      </c>
    </row>
    <row r="6028" spans="1:25" x14ac:dyDescent="0.25">
      <c r="A6028" s="178" t="s">
        <v>4907</v>
      </c>
      <c r="B6028" s="178" t="s">
        <v>260</v>
      </c>
      <c r="C6028" s="178" t="s">
        <v>1206</v>
      </c>
      <c r="D6028" s="178" t="s">
        <v>5003</v>
      </c>
      <c r="E6028" s="181">
        <v>2432.4661814039005</v>
      </c>
      <c r="F6028" s="181">
        <v>2488.5704606756012</v>
      </c>
      <c r="G6028" s="181">
        <v>2541.3682463826285</v>
      </c>
      <c r="H6028" s="181">
        <v>2594.9742480635227</v>
      </c>
      <c r="I6028" s="181">
        <v>2649.1812148917438</v>
      </c>
      <c r="J6028" s="182">
        <v>2703.7425455365174</v>
      </c>
      <c r="K6028" s="181">
        <v>2758.4702167591217</v>
      </c>
      <c r="L6028" s="181">
        <v>2813.2141853096318</v>
      </c>
      <c r="M6028" s="181">
        <v>2867.7773106054296</v>
      </c>
      <c r="N6028" s="181">
        <v>2921.9910412128493</v>
      </c>
      <c r="O6028" s="181">
        <v>2975.7638087443179</v>
      </c>
      <c r="P6028" s="181">
        <v>3028.9903239948067</v>
      </c>
      <c r="Q6028" s="181">
        <v>3081.5583288134912</v>
      </c>
      <c r="R6028" s="181">
        <v>3133.3382941555769</v>
      </c>
      <c r="S6028" s="181">
        <v>3184.2232348037273</v>
      </c>
      <c r="T6028" s="181">
        <v>3234.0841242484207</v>
      </c>
      <c r="U6028" s="181">
        <v>3282.7810006576897</v>
      </c>
      <c r="V6028" s="181">
        <v>3330.2009682638877</v>
      </c>
      <c r="W6028" s="181">
        <v>3376.2423311866733</v>
      </c>
      <c r="X6028" s="181">
        <v>3420.7965542179645</v>
      </c>
      <c r="Y6028" s="181">
        <v>3463.678220618559</v>
      </c>
    </row>
    <row r="6029" spans="1:25" x14ac:dyDescent="0.25">
      <c r="A6029" s="178" t="s">
        <v>4907</v>
      </c>
      <c r="B6029" s="178" t="s">
        <v>260</v>
      </c>
      <c r="C6029" s="178" t="s">
        <v>934</v>
      </c>
      <c r="D6029" s="178" t="s">
        <v>5004</v>
      </c>
      <c r="E6029" s="181">
        <v>2092.4440270141081</v>
      </c>
      <c r="F6029" s="181">
        <v>2209.7173086377875</v>
      </c>
      <c r="G6029" s="181">
        <v>2329.3465851624769</v>
      </c>
      <c r="H6029" s="181">
        <v>2455.1571898957986</v>
      </c>
      <c r="I6029" s="181">
        <v>2587.2455853832926</v>
      </c>
      <c r="J6029" s="182">
        <v>2725.6561046266379</v>
      </c>
      <c r="K6029" s="181">
        <v>2870.4749526327637</v>
      </c>
      <c r="L6029" s="181">
        <v>3021.815874476506</v>
      </c>
      <c r="M6029" s="181">
        <v>3179.7308569138149</v>
      </c>
      <c r="N6029" s="181">
        <v>3344.2871061070227</v>
      </c>
      <c r="O6029" s="181">
        <v>3515.6276320322058</v>
      </c>
      <c r="P6029" s="181">
        <v>3693.8736399892487</v>
      </c>
      <c r="Q6029" s="181">
        <v>3879.1295065517597</v>
      </c>
      <c r="R6029" s="181">
        <v>4071.4669159697651</v>
      </c>
      <c r="S6029" s="181">
        <v>4270.9734136810039</v>
      </c>
      <c r="T6029" s="181">
        <v>4477.693996797916</v>
      </c>
      <c r="U6029" s="181">
        <v>4691.6407189839338</v>
      </c>
      <c r="V6029" s="181">
        <v>4912.8444721308297</v>
      </c>
      <c r="W6029" s="181">
        <v>5141.3352179531676</v>
      </c>
      <c r="X6029" s="181">
        <v>5377.1146147120271</v>
      </c>
      <c r="Y6029" s="181">
        <v>5620.0389275759517</v>
      </c>
    </row>
    <row r="6030" spans="1:25" x14ac:dyDescent="0.25">
      <c r="A6030" s="178" t="s">
        <v>4907</v>
      </c>
      <c r="B6030" s="178" t="s">
        <v>260</v>
      </c>
      <c r="C6030" s="178" t="s">
        <v>1449</v>
      </c>
      <c r="D6030" s="178" t="s">
        <v>5005</v>
      </c>
      <c r="E6030" s="181">
        <v>3313.7070312425344</v>
      </c>
      <c r="F6030" s="181">
        <v>3262.844401470807</v>
      </c>
      <c r="G6030" s="181">
        <v>3206.9570586435229</v>
      </c>
      <c r="H6030" s="181">
        <v>3151.6481105508851</v>
      </c>
      <c r="I6030" s="181">
        <v>3096.673798770003</v>
      </c>
      <c r="J6030" s="182">
        <v>3041.7831608253559</v>
      </c>
      <c r="K6030" s="181">
        <v>2986.8288605866951</v>
      </c>
      <c r="L6030" s="181">
        <v>2931.7299390153007</v>
      </c>
      <c r="M6030" s="181">
        <v>2876.37636418801</v>
      </c>
      <c r="N6030" s="181">
        <v>2820.7090419698116</v>
      </c>
      <c r="O6030" s="181">
        <v>2764.7571623161552</v>
      </c>
      <c r="P6030" s="181">
        <v>2708.5418095239202</v>
      </c>
      <c r="Q6030" s="181">
        <v>2652.0833807242384</v>
      </c>
      <c r="R6030" s="181">
        <v>2595.3933735724518</v>
      </c>
      <c r="S6030" s="181">
        <v>2538.5079953495247</v>
      </c>
      <c r="T6030" s="181">
        <v>2481.4496336190978</v>
      </c>
      <c r="U6030" s="181">
        <v>2424.2376232474376</v>
      </c>
      <c r="V6030" s="181">
        <v>2366.915981987449</v>
      </c>
      <c r="W6030" s="181">
        <v>2309.5381137994277</v>
      </c>
      <c r="X6030" s="181">
        <v>2252.1530085573304</v>
      </c>
      <c r="Y6030" s="181">
        <v>2194.7613769871036</v>
      </c>
    </row>
    <row r="6031" spans="1:25" x14ac:dyDescent="0.25">
      <c r="A6031" s="178" t="s">
        <v>4907</v>
      </c>
      <c r="B6031" s="178" t="s">
        <v>260</v>
      </c>
      <c r="C6031" s="178" t="s">
        <v>248</v>
      </c>
      <c r="D6031" s="178" t="s">
        <v>5006</v>
      </c>
      <c r="E6031" s="181">
        <v>2726.2131313501118</v>
      </c>
      <c r="F6031" s="181">
        <v>2879.0066857732718</v>
      </c>
      <c r="G6031" s="181">
        <v>3034.8698297068827</v>
      </c>
      <c r="H6031" s="181">
        <v>3198.7865310661641</v>
      </c>
      <c r="I6031" s="181">
        <v>3370.8824694176615</v>
      </c>
      <c r="J6031" s="182">
        <v>3551.2154055472156</v>
      </c>
      <c r="K6031" s="181">
        <v>3739.8976546321242</v>
      </c>
      <c r="L6031" s="181">
        <v>3937.0774133804657</v>
      </c>
      <c r="M6031" s="181">
        <v>4142.8224145367731</v>
      </c>
      <c r="N6031" s="181">
        <v>4357.2202199760077</v>
      </c>
      <c r="O6031" s="181">
        <v>4580.4571551958461</v>
      </c>
      <c r="P6031" s="181">
        <v>4812.6911367168095</v>
      </c>
      <c r="Q6031" s="181">
        <v>5054.058155170861</v>
      </c>
      <c r="R6031" s="181">
        <v>5304.6516068645242</v>
      </c>
      <c r="S6031" s="181">
        <v>5564.5855534017765</v>
      </c>
      <c r="T6031" s="181">
        <v>5833.9186208281517</v>
      </c>
      <c r="U6031" s="181">
        <v>6112.6665136762958</v>
      </c>
      <c r="V6031" s="181">
        <v>6400.8694805167388</v>
      </c>
      <c r="W6031" s="181">
        <v>6698.566558006436</v>
      </c>
      <c r="X6031" s="181">
        <v>7005.7599066682369</v>
      </c>
      <c r="Y6031" s="181">
        <v>7322.2622566015416</v>
      </c>
    </row>
    <row r="6032" spans="1:25" x14ac:dyDescent="0.25">
      <c r="A6032" s="178" t="s">
        <v>4907</v>
      </c>
      <c r="B6032" s="178" t="s">
        <v>260</v>
      </c>
      <c r="C6032" s="178" t="s">
        <v>967</v>
      </c>
      <c r="D6032" s="178" t="s">
        <v>5007</v>
      </c>
      <c r="E6032" s="181">
        <v>1479.8005594893043</v>
      </c>
      <c r="F6032" s="181">
        <v>1562.73757740682</v>
      </c>
      <c r="G6032" s="181">
        <v>1647.3407821028868</v>
      </c>
      <c r="H6032" s="181">
        <v>1736.3154934311162</v>
      </c>
      <c r="I6032" s="181">
        <v>1829.7299308167439</v>
      </c>
      <c r="J6032" s="182">
        <v>1927.6154470700915</v>
      </c>
      <c r="K6032" s="181">
        <v>2030.0330073667328</v>
      </c>
      <c r="L6032" s="181">
        <v>2137.0630535360342</v>
      </c>
      <c r="M6032" s="181">
        <v>2248.742351211652</v>
      </c>
      <c r="N6032" s="181">
        <v>2365.1184293670431</v>
      </c>
      <c r="O6032" s="181">
        <v>2486.2924263074033</v>
      </c>
      <c r="P6032" s="181">
        <v>2612.3500598193341</v>
      </c>
      <c r="Q6032" s="181">
        <v>2743.3651462200364</v>
      </c>
      <c r="R6032" s="181">
        <v>2879.3883814382552</v>
      </c>
      <c r="S6032" s="181">
        <v>3020.4816786176984</v>
      </c>
      <c r="T6032" s="181">
        <v>3166.6768602354809</v>
      </c>
      <c r="U6032" s="181">
        <v>3317.9824507814637</v>
      </c>
      <c r="V6032" s="181">
        <v>3474.4202973579527</v>
      </c>
      <c r="W6032" s="181">
        <v>3636.0115892351987</v>
      </c>
      <c r="X6032" s="181">
        <v>3802.7574991545721</v>
      </c>
      <c r="Y6032" s="181">
        <v>3974.556376184788</v>
      </c>
    </row>
    <row r="6033" spans="1:25" x14ac:dyDescent="0.25">
      <c r="A6033" s="178" t="s">
        <v>4907</v>
      </c>
      <c r="B6033" s="178" t="s">
        <v>260</v>
      </c>
      <c r="C6033" s="178" t="s">
        <v>466</v>
      </c>
      <c r="D6033" s="178" t="s">
        <v>5008</v>
      </c>
      <c r="E6033" s="181">
        <v>10700.638036225513</v>
      </c>
      <c r="F6033" s="181">
        <v>10771.584883776392</v>
      </c>
      <c r="G6033" s="181">
        <v>10823.408983323245</v>
      </c>
      <c r="H6033" s="181">
        <v>10874.175209251454</v>
      </c>
      <c r="I6033" s="181">
        <v>10922.995241494205</v>
      </c>
      <c r="J6033" s="182">
        <v>10968.878259548104</v>
      </c>
      <c r="K6033" s="181">
        <v>11011.132389586981</v>
      </c>
      <c r="L6033" s="181">
        <v>11049.262400255651</v>
      </c>
      <c r="M6033" s="181">
        <v>11082.627003201887</v>
      </c>
      <c r="N6033" s="181">
        <v>11110.739780344084</v>
      </c>
      <c r="O6033" s="181">
        <v>11133.439604223297</v>
      </c>
      <c r="P6033" s="181">
        <v>11150.532033351192</v>
      </c>
      <c r="Q6033" s="181">
        <v>11161.817054774179</v>
      </c>
      <c r="R6033" s="181">
        <v>11167.05352091398</v>
      </c>
      <c r="S6033" s="181">
        <v>11166.102800797173</v>
      </c>
      <c r="T6033" s="181">
        <v>11158.767556409068</v>
      </c>
      <c r="U6033" s="181">
        <v>11144.834754940111</v>
      </c>
      <c r="V6033" s="181">
        <v>11124.204621290723</v>
      </c>
      <c r="W6033" s="181">
        <v>11096.830195935108</v>
      </c>
      <c r="X6033" s="181">
        <v>11062.655276453357</v>
      </c>
      <c r="Y6033" s="181">
        <v>11021.392677786785</v>
      </c>
    </row>
    <row r="6034" spans="1:25" x14ac:dyDescent="0.25">
      <c r="A6034" s="178" t="s">
        <v>4907</v>
      </c>
      <c r="B6034" s="178" t="s">
        <v>260</v>
      </c>
      <c r="C6034" s="178" t="s">
        <v>1178</v>
      </c>
      <c r="D6034" s="178" t="s">
        <v>4932</v>
      </c>
      <c r="E6034" s="181">
        <v>1963.6782407363169</v>
      </c>
      <c r="F6034" s="181">
        <v>2016.8318449896249</v>
      </c>
      <c r="G6034" s="181">
        <v>2067.681200223059</v>
      </c>
      <c r="H6034" s="181">
        <v>2119.5577975804131</v>
      </c>
      <c r="I6034" s="181">
        <v>2172.3015380849779</v>
      </c>
      <c r="J6034" s="182">
        <v>2225.717340707386</v>
      </c>
      <c r="K6034" s="181">
        <v>2279.6554131224352</v>
      </c>
      <c r="L6034" s="181">
        <v>2333.9950788953047</v>
      </c>
      <c r="M6034" s="181">
        <v>2388.5745094843942</v>
      </c>
      <c r="N6034" s="181">
        <v>2443.253223799984</v>
      </c>
      <c r="O6034" s="181">
        <v>2497.9531542823875</v>
      </c>
      <c r="P6034" s="181">
        <v>2552.5834519870923</v>
      </c>
      <c r="Q6034" s="181">
        <v>2607.0459606352247</v>
      </c>
      <c r="R6034" s="181">
        <v>2661.2263377817094</v>
      </c>
      <c r="S6034" s="181">
        <v>2715.0277010518057</v>
      </c>
      <c r="T6034" s="181">
        <v>2768.3328228597861</v>
      </c>
      <c r="U6034" s="181">
        <v>2821.013290689436</v>
      </c>
      <c r="V6034" s="181">
        <v>2872.9620896756874</v>
      </c>
      <c r="W6034" s="181">
        <v>2924.0802992900922</v>
      </c>
      <c r="X6034" s="181">
        <v>2974.2615832158313</v>
      </c>
      <c r="Y6034" s="181">
        <v>3023.3309213578382</v>
      </c>
    </row>
    <row r="6035" spans="1:25" x14ac:dyDescent="0.25">
      <c r="A6035" s="178" t="s">
        <v>4907</v>
      </c>
      <c r="B6035" s="178" t="s">
        <v>260</v>
      </c>
      <c r="C6035" s="178" t="s">
        <v>522</v>
      </c>
      <c r="D6035" s="178" t="s">
        <v>5009</v>
      </c>
      <c r="E6035" s="181">
        <v>1251.4424853872838</v>
      </c>
      <c r="F6035" s="181">
        <v>1321.5809288199077</v>
      </c>
      <c r="G6035" s="181">
        <v>1393.128438433713</v>
      </c>
      <c r="H6035" s="181">
        <v>1468.3728578030657</v>
      </c>
      <c r="I6035" s="181">
        <v>1547.3718789503948</v>
      </c>
      <c r="J6035" s="182">
        <v>1630.1520164209351</v>
      </c>
      <c r="K6035" s="181">
        <v>1716.7648274399844</v>
      </c>
      <c r="L6035" s="181">
        <v>1807.2783403119158</v>
      </c>
      <c r="M6035" s="181">
        <v>1901.7236471157694</v>
      </c>
      <c r="N6035" s="181">
        <v>2000.1409423063242</v>
      </c>
      <c r="O6035" s="181">
        <v>2102.6157568500416</v>
      </c>
      <c r="P6035" s="181">
        <v>2209.2205808397371</v>
      </c>
      <c r="Q6035" s="181">
        <v>2320.0178394953964</v>
      </c>
      <c r="R6035" s="181">
        <v>2435.0504055127071</v>
      </c>
      <c r="S6035" s="181">
        <v>2554.3706377977014</v>
      </c>
      <c r="T6035" s="181">
        <v>2678.0054480849349</v>
      </c>
      <c r="U6035" s="181">
        <v>2805.9620453923449</v>
      </c>
      <c r="V6035" s="181">
        <v>2938.2589054475111</v>
      </c>
      <c r="W6035" s="181">
        <v>3074.9139476604896</v>
      </c>
      <c r="X6035" s="181">
        <v>3215.9281637989648</v>
      </c>
      <c r="Y6035" s="181">
        <v>3361.2155893772006</v>
      </c>
    </row>
    <row r="6036" spans="1:25" x14ac:dyDescent="0.25">
      <c r="A6036" s="178" t="s">
        <v>4907</v>
      </c>
      <c r="B6036" s="178" t="s">
        <v>260</v>
      </c>
      <c r="C6036" s="178" t="s">
        <v>240</v>
      </c>
      <c r="D6036" s="178" t="s">
        <v>241</v>
      </c>
      <c r="E6036" s="181">
        <v>83083.105647628938</v>
      </c>
      <c r="F6036" s="181">
        <v>83816.993189883782</v>
      </c>
      <c r="G6036" s="181">
        <v>84412.033801225436</v>
      </c>
      <c r="H6036" s="181">
        <v>85008.579538187245</v>
      </c>
      <c r="I6036" s="181">
        <v>85599.758279706279</v>
      </c>
      <c r="J6036" s="182">
        <v>86177.820496808446</v>
      </c>
      <c r="K6036" s="181">
        <v>86737.284424071666</v>
      </c>
      <c r="L6036" s="181">
        <v>87274.152618333144</v>
      </c>
      <c r="M6036" s="181">
        <v>87783.21406534921</v>
      </c>
      <c r="N6036" s="181">
        <v>88260.414113447259</v>
      </c>
      <c r="O6036" s="181">
        <v>88704.225620069221</v>
      </c>
      <c r="P6036" s="181">
        <v>89112.818911922412</v>
      </c>
      <c r="Q6036" s="181">
        <v>89484.278554587727</v>
      </c>
      <c r="R6036" s="181">
        <v>89816.314855407545</v>
      </c>
      <c r="S6036" s="181">
        <v>90107.415761035474</v>
      </c>
      <c r="T6036" s="181">
        <v>90355.553308250092</v>
      </c>
      <c r="U6036" s="181">
        <v>90558.523372171243</v>
      </c>
      <c r="V6036" s="181">
        <v>90714.993007411307</v>
      </c>
      <c r="W6036" s="181">
        <v>90824.020578850061</v>
      </c>
      <c r="X6036" s="181">
        <v>90884.552786312925</v>
      </c>
      <c r="Y6036" s="181">
        <v>90893.593646109744</v>
      </c>
    </row>
    <row r="6037" spans="1:25" x14ac:dyDescent="0.25">
      <c r="A6037" s="178" t="s">
        <v>4907</v>
      </c>
      <c r="B6037" s="178" t="s">
        <v>274</v>
      </c>
      <c r="C6037" s="178" t="s">
        <v>218</v>
      </c>
      <c r="D6037" s="178" t="s">
        <v>5010</v>
      </c>
      <c r="E6037" s="181">
        <v>19948.584684618207</v>
      </c>
      <c r="F6037" s="181">
        <v>20252.04123703868</v>
      </c>
      <c r="G6037" s="181">
        <v>20519.196009706851</v>
      </c>
      <c r="H6037" s="181">
        <v>20784.353893008174</v>
      </c>
      <c r="I6037" s="181">
        <v>21046.981912976174</v>
      </c>
      <c r="J6037" s="182">
        <v>21306.131187509891</v>
      </c>
      <c r="K6037" s="181">
        <v>21561.073581777342</v>
      </c>
      <c r="L6037" s="181">
        <v>21811.444460268904</v>
      </c>
      <c r="M6037" s="181">
        <v>22056.46356563599</v>
      </c>
      <c r="N6037" s="181">
        <v>22295.523278053879</v>
      </c>
      <c r="O6037" s="181">
        <v>22528.565916221596</v>
      </c>
      <c r="P6037" s="181">
        <v>22755.43327928245</v>
      </c>
      <c r="Q6037" s="181">
        <v>22975.916321497727</v>
      </c>
      <c r="R6037" s="181">
        <v>23189.710561963679</v>
      </c>
      <c r="S6037" s="181">
        <v>23396.736383992447</v>
      </c>
      <c r="T6037" s="181">
        <v>23596.925849484047</v>
      </c>
      <c r="U6037" s="181">
        <v>23789.492282746123</v>
      </c>
      <c r="V6037" s="181">
        <v>23973.639160881063</v>
      </c>
      <c r="W6037" s="181">
        <v>24149.23789133129</v>
      </c>
      <c r="X6037" s="181">
        <v>24316.170839812188</v>
      </c>
      <c r="Y6037" s="181">
        <v>24473.912306751026</v>
      </c>
    </row>
    <row r="6038" spans="1:25" x14ac:dyDescent="0.25">
      <c r="A6038" s="178" t="s">
        <v>4907</v>
      </c>
      <c r="B6038" s="178" t="s">
        <v>274</v>
      </c>
      <c r="C6038" s="178" t="s">
        <v>276</v>
      </c>
      <c r="D6038" s="178" t="s">
        <v>5011</v>
      </c>
      <c r="E6038" s="181">
        <v>2692.8174241342977</v>
      </c>
      <c r="F6038" s="181">
        <v>2667.9164748328039</v>
      </c>
      <c r="G6038" s="181">
        <v>2637.9853037476396</v>
      </c>
      <c r="H6038" s="181">
        <v>2607.6972315851995</v>
      </c>
      <c r="I6038" s="181">
        <v>2577.0276072772444</v>
      </c>
      <c r="J6038" s="182">
        <v>2545.906476210831</v>
      </c>
      <c r="K6038" s="181">
        <v>2514.2985016066123</v>
      </c>
      <c r="L6038" s="181">
        <v>2482.2155290347632</v>
      </c>
      <c r="M6038" s="181">
        <v>2449.6246710483156</v>
      </c>
      <c r="N6038" s="181">
        <v>2416.517485638135</v>
      </c>
      <c r="O6038" s="181">
        <v>2382.9472301807282</v>
      </c>
      <c r="P6038" s="181">
        <v>2348.9544383625739</v>
      </c>
      <c r="Q6038" s="181">
        <v>2314.5732549234035</v>
      </c>
      <c r="R6038" s="181">
        <v>2279.8276868948547</v>
      </c>
      <c r="S6038" s="181">
        <v>2244.7634532787274</v>
      </c>
      <c r="T6038" s="181">
        <v>2209.4253614653808</v>
      </c>
      <c r="U6038" s="181">
        <v>2173.7904989158455</v>
      </c>
      <c r="V6038" s="181">
        <v>2137.8394301441194</v>
      </c>
      <c r="W6038" s="181">
        <v>2101.6149740836095</v>
      </c>
      <c r="X6038" s="181">
        <v>2065.1591040769622</v>
      </c>
      <c r="Y6038" s="181">
        <v>2028.4781574637996</v>
      </c>
    </row>
    <row r="6039" spans="1:25" x14ac:dyDescent="0.25">
      <c r="A6039" s="178" t="s">
        <v>4907</v>
      </c>
      <c r="B6039" s="178" t="s">
        <v>274</v>
      </c>
      <c r="C6039" s="178" t="s">
        <v>703</v>
      </c>
      <c r="D6039" s="178" t="s">
        <v>5012</v>
      </c>
      <c r="E6039" s="181">
        <v>4145.8922972471255</v>
      </c>
      <c r="F6039" s="181">
        <v>4193.5547774398574</v>
      </c>
      <c r="G6039" s="181">
        <v>4233.3234040113284</v>
      </c>
      <c r="H6039" s="181">
        <v>4272.3342839094939</v>
      </c>
      <c r="I6039" s="181">
        <v>4310.4847786893315</v>
      </c>
      <c r="J6039" s="182">
        <v>4347.5889373825867</v>
      </c>
      <c r="K6039" s="181">
        <v>4383.508471418475</v>
      </c>
      <c r="L6039" s="181">
        <v>4418.1808239209513</v>
      </c>
      <c r="M6039" s="181">
        <v>4451.4605597206983</v>
      </c>
      <c r="N6039" s="181">
        <v>4483.2391795826561</v>
      </c>
      <c r="O6039" s="181">
        <v>4513.5200552931756</v>
      </c>
      <c r="P6039" s="181">
        <v>4542.2865575661508</v>
      </c>
      <c r="Q6039" s="181">
        <v>4569.5123017419455</v>
      </c>
      <c r="R6039" s="181">
        <v>4595.1524934597373</v>
      </c>
      <c r="S6039" s="181">
        <v>4619.2075063642978</v>
      </c>
      <c r="T6039" s="181">
        <v>4641.68012716878</v>
      </c>
      <c r="U6039" s="181">
        <v>4662.4323600853022</v>
      </c>
      <c r="V6039" s="181">
        <v>4681.3264283296285</v>
      </c>
      <c r="W6039" s="181">
        <v>4698.356654406829</v>
      </c>
      <c r="X6039" s="181">
        <v>4713.5197125643099</v>
      </c>
      <c r="Y6039" s="181">
        <v>4726.7336598959109</v>
      </c>
    </row>
    <row r="6040" spans="1:25" x14ac:dyDescent="0.25">
      <c r="A6040" s="178" t="s">
        <v>4907</v>
      </c>
      <c r="B6040" s="178" t="s">
        <v>274</v>
      </c>
      <c r="C6040" s="178" t="s">
        <v>972</v>
      </c>
      <c r="D6040" s="178" t="s">
        <v>5013</v>
      </c>
      <c r="E6040" s="181">
        <v>2141.373497218904</v>
      </c>
      <c r="F6040" s="181">
        <v>2182.478256302265</v>
      </c>
      <c r="G6040" s="181">
        <v>2219.9451833479625</v>
      </c>
      <c r="H6040" s="181">
        <v>2257.4556504284442</v>
      </c>
      <c r="I6040" s="181">
        <v>2294.9504561494618</v>
      </c>
      <c r="J6040" s="182">
        <v>2332.3239461063281</v>
      </c>
      <c r="K6040" s="181">
        <v>2369.4930769951802</v>
      </c>
      <c r="L6040" s="181">
        <v>2406.413625998036</v>
      </c>
      <c r="M6040" s="181">
        <v>2442.9946688960154</v>
      </c>
      <c r="N6040" s="181">
        <v>2479.163082283721</v>
      </c>
      <c r="O6040" s="181">
        <v>2514.9060254361848</v>
      </c>
      <c r="P6040" s="181">
        <v>2550.1992372582517</v>
      </c>
      <c r="Q6040" s="181">
        <v>2585.0124027903703</v>
      </c>
      <c r="R6040" s="181">
        <v>2619.3040013501532</v>
      </c>
      <c r="S6040" s="181">
        <v>2653.0574111741521</v>
      </c>
      <c r="T6040" s="181">
        <v>2686.2571350848275</v>
      </c>
      <c r="U6040" s="181">
        <v>2718.8053484333482</v>
      </c>
      <c r="V6040" s="181">
        <v>2750.6016200321042</v>
      </c>
      <c r="W6040" s="181">
        <v>2781.6209452591179</v>
      </c>
      <c r="X6040" s="181">
        <v>2811.8392709028012</v>
      </c>
      <c r="Y6040" s="181">
        <v>2841.1848725987516</v>
      </c>
    </row>
    <row r="6041" spans="1:25" x14ac:dyDescent="0.25">
      <c r="A6041" s="178" t="s">
        <v>4907</v>
      </c>
      <c r="B6041" s="178" t="s">
        <v>274</v>
      </c>
      <c r="C6041" s="178" t="s">
        <v>262</v>
      </c>
      <c r="D6041" s="178" t="s">
        <v>5014</v>
      </c>
      <c r="E6041" s="181">
        <v>2449.2965658979374</v>
      </c>
      <c r="F6041" s="181">
        <v>2561.5117290837843</v>
      </c>
      <c r="G6041" s="181">
        <v>2673.5366801030736</v>
      </c>
      <c r="H6041" s="181">
        <v>2789.7198729657912</v>
      </c>
      <c r="I6041" s="181">
        <v>2910.1284353240571</v>
      </c>
      <c r="J6041" s="182">
        <v>3034.7658364026051</v>
      </c>
      <c r="K6041" s="181">
        <v>3163.6558388918415</v>
      </c>
      <c r="L6041" s="181">
        <v>3296.8678478544221</v>
      </c>
      <c r="M6041" s="181">
        <v>3434.4029882472719</v>
      </c>
      <c r="N6041" s="181">
        <v>3576.2782643572596</v>
      </c>
      <c r="O6041" s="181">
        <v>3722.5920150215579</v>
      </c>
      <c r="P6041" s="181">
        <v>3873.426010276371</v>
      </c>
      <c r="Q6041" s="181">
        <v>4028.8514740403743</v>
      </c>
      <c r="R6041" s="181">
        <v>4188.9194124025053</v>
      </c>
      <c r="S6041" s="181">
        <v>4353.7172442731489</v>
      </c>
      <c r="T6041" s="181">
        <v>4523.3336879013896</v>
      </c>
      <c r="U6041" s="181">
        <v>4697.7146533481719</v>
      </c>
      <c r="V6041" s="181">
        <v>4876.7858512529156</v>
      </c>
      <c r="W6041" s="181">
        <v>5060.5930152904921</v>
      </c>
      <c r="X6041" s="181">
        <v>5249.1795589301364</v>
      </c>
      <c r="Y6041" s="181">
        <v>5442.493305347667</v>
      </c>
    </row>
    <row r="6042" spans="1:25" x14ac:dyDescent="0.25">
      <c r="A6042" s="178" t="s">
        <v>4907</v>
      </c>
      <c r="B6042" s="178" t="s">
        <v>274</v>
      </c>
      <c r="C6042" s="178" t="s">
        <v>246</v>
      </c>
      <c r="D6042" s="178" t="s">
        <v>5015</v>
      </c>
      <c r="E6042" s="181">
        <v>1222.6357138726353</v>
      </c>
      <c r="F6042" s="181">
        <v>1286.2342404974368</v>
      </c>
      <c r="G6042" s="181">
        <v>1350.4480385848558</v>
      </c>
      <c r="H6042" s="181">
        <v>1417.4911024489718</v>
      </c>
      <c r="I6042" s="181">
        <v>1487.4415731198758</v>
      </c>
      <c r="J6042" s="182">
        <v>1560.3461698117485</v>
      </c>
      <c r="K6042" s="181">
        <v>1636.262656649985</v>
      </c>
      <c r="L6042" s="181">
        <v>1715.2733477802055</v>
      </c>
      <c r="M6042" s="181">
        <v>1797.4261984011819</v>
      </c>
      <c r="N6042" s="181">
        <v>1882.778069638586</v>
      </c>
      <c r="O6042" s="181">
        <v>1971.4296458773215</v>
      </c>
      <c r="P6042" s="181">
        <v>2063.4745646720085</v>
      </c>
      <c r="Q6042" s="181">
        <v>2159.0024060201986</v>
      </c>
      <c r="R6042" s="181">
        <v>2258.0933318114303</v>
      </c>
      <c r="S6042" s="181">
        <v>2360.8484901494062</v>
      </c>
      <c r="T6042" s="181">
        <v>2467.371462596831</v>
      </c>
      <c r="U6042" s="181">
        <v>2577.6892341833773</v>
      </c>
      <c r="V6042" s="181">
        <v>2691.8175685181577</v>
      </c>
      <c r="W6042" s="181">
        <v>2809.8385297655032</v>
      </c>
      <c r="X6042" s="181">
        <v>2931.8341177804191</v>
      </c>
      <c r="Y6042" s="181">
        <v>3057.8338413551483</v>
      </c>
    </row>
    <row r="6043" spans="1:25" x14ac:dyDescent="0.25">
      <c r="A6043" s="178" t="s">
        <v>4907</v>
      </c>
      <c r="B6043" s="178" t="s">
        <v>274</v>
      </c>
      <c r="C6043" s="178" t="s">
        <v>682</v>
      </c>
      <c r="D6043" s="178" t="s">
        <v>5016</v>
      </c>
      <c r="E6043" s="181">
        <v>4184.1311096974623</v>
      </c>
      <c r="F6043" s="181">
        <v>4228.3811926982744</v>
      </c>
      <c r="G6043" s="181">
        <v>4264.595094682677</v>
      </c>
      <c r="H6043" s="181">
        <v>4299.9769237441096</v>
      </c>
      <c r="I6043" s="181">
        <v>4334.4256501420823</v>
      </c>
      <c r="J6043" s="182">
        <v>4367.7569169712106</v>
      </c>
      <c r="K6043" s="181">
        <v>4399.8348829466877</v>
      </c>
      <c r="L6043" s="181">
        <v>4430.6001513528208</v>
      </c>
      <c r="M6043" s="181">
        <v>4459.9105122250321</v>
      </c>
      <c r="N6043" s="181">
        <v>4487.6612521241786</v>
      </c>
      <c r="O6043" s="181">
        <v>4513.8599254152969</v>
      </c>
      <c r="P6043" s="181">
        <v>4538.4940822481121</v>
      </c>
      <c r="Q6043" s="181">
        <v>4561.541587368235</v>
      </c>
      <c r="R6043" s="181">
        <v>4582.9620329395293</v>
      </c>
      <c r="S6043" s="181">
        <v>4602.7601732233816</v>
      </c>
      <c r="T6043" s="181">
        <v>4620.9431554749144</v>
      </c>
      <c r="U6043" s="181">
        <v>4637.3780829391517</v>
      </c>
      <c r="V6043" s="181">
        <v>4651.9327682830644</v>
      </c>
      <c r="W6043" s="181">
        <v>4664.6066644221619</v>
      </c>
      <c r="X6043" s="181">
        <v>4675.4015682802128</v>
      </c>
      <c r="Y6043" s="181">
        <v>4684.2413691373768</v>
      </c>
    </row>
    <row r="6044" spans="1:25" x14ac:dyDescent="0.25">
      <c r="A6044" s="178" t="s">
        <v>4907</v>
      </c>
      <c r="B6044" s="178" t="s">
        <v>274</v>
      </c>
      <c r="C6044" s="178" t="s">
        <v>1465</v>
      </c>
      <c r="D6044" s="178" t="s">
        <v>5017</v>
      </c>
      <c r="E6044" s="181">
        <v>3909.4154307779322</v>
      </c>
      <c r="F6044" s="181">
        <v>3942.1117581913386</v>
      </c>
      <c r="G6044" s="181">
        <v>3967.1704877688353</v>
      </c>
      <c r="H6044" s="181">
        <v>3991.3282693122196</v>
      </c>
      <c r="I6044" s="181">
        <v>4014.4970452844432</v>
      </c>
      <c r="J6044" s="182">
        <v>4036.5125462098258</v>
      </c>
      <c r="K6044" s="181">
        <v>4057.2567064428008</v>
      </c>
      <c r="L6044" s="181">
        <v>4076.6828644040565</v>
      </c>
      <c r="M6044" s="181">
        <v>4094.6687713248452</v>
      </c>
      <c r="N6044" s="181">
        <v>4111.1276362169692</v>
      </c>
      <c r="O6044" s="181">
        <v>4126.0760914799239</v>
      </c>
      <c r="P6044" s="181">
        <v>4139.5124212999353</v>
      </c>
      <c r="Q6044" s="181">
        <v>4151.42615291323</v>
      </c>
      <c r="R6044" s="181">
        <v>4161.7903546712478</v>
      </c>
      <c r="S6044" s="181">
        <v>4170.6192958129513</v>
      </c>
      <c r="T6044" s="181">
        <v>4177.9293281647679</v>
      </c>
      <c r="U6044" s="181">
        <v>4183.6103632886598</v>
      </c>
      <c r="V6044" s="181">
        <v>4187.5539585163333</v>
      </c>
      <c r="W6044" s="181">
        <v>4189.7709070328629</v>
      </c>
      <c r="X6044" s="181">
        <v>4190.2740579260226</v>
      </c>
      <c r="Y6044" s="181">
        <v>4189.0065261893751</v>
      </c>
    </row>
    <row r="6045" spans="1:25" x14ac:dyDescent="0.25">
      <c r="A6045" s="178" t="s">
        <v>4907</v>
      </c>
      <c r="B6045" s="178" t="s">
        <v>274</v>
      </c>
      <c r="C6045" s="178" t="s">
        <v>600</v>
      </c>
      <c r="D6045" s="178" t="s">
        <v>5018</v>
      </c>
      <c r="E6045" s="181">
        <v>2112.1912456120672</v>
      </c>
      <c r="F6045" s="181">
        <v>2169.2969996596694</v>
      </c>
      <c r="G6045" s="181">
        <v>2223.5127067765729</v>
      </c>
      <c r="H6045" s="181">
        <v>2278.4781441901141</v>
      </c>
      <c r="I6045" s="181">
        <v>2334.1417643829282</v>
      </c>
      <c r="J6045" s="182">
        <v>2390.4026487448905</v>
      </c>
      <c r="K6045" s="181">
        <v>2447.1799699924554</v>
      </c>
      <c r="L6045" s="181">
        <v>2504.4306966117315</v>
      </c>
      <c r="M6045" s="181">
        <v>2562.0614062749241</v>
      </c>
      <c r="N6045" s="181">
        <v>2619.9945407649648</v>
      </c>
      <c r="O6045" s="181">
        <v>2678.2143131860548</v>
      </c>
      <c r="P6045" s="181">
        <v>2736.6921841095077</v>
      </c>
      <c r="Q6045" s="181">
        <v>2795.3921840768407</v>
      </c>
      <c r="R6045" s="181">
        <v>2854.2650310521767</v>
      </c>
      <c r="S6045" s="181">
        <v>2913.2872858929213</v>
      </c>
      <c r="T6045" s="181">
        <v>2972.4360685142437</v>
      </c>
      <c r="U6045" s="181">
        <v>3031.596040123211</v>
      </c>
      <c r="V6045" s="181">
        <v>3090.6454364774131</v>
      </c>
      <c r="W6045" s="181">
        <v>3149.5442431036586</v>
      </c>
      <c r="X6045" s="181">
        <v>3208.2524363279076</v>
      </c>
      <c r="Y6045" s="181">
        <v>3266.6741009788448</v>
      </c>
    </row>
    <row r="6046" spans="1:25" x14ac:dyDescent="0.25">
      <c r="A6046" s="178" t="s">
        <v>4907</v>
      </c>
      <c r="B6046" s="178" t="s">
        <v>274</v>
      </c>
      <c r="C6046" s="178" t="s">
        <v>674</v>
      </c>
      <c r="D6046" s="178" t="s">
        <v>5019</v>
      </c>
      <c r="E6046" s="181">
        <v>8050.2763053342242</v>
      </c>
      <c r="F6046" s="181">
        <v>8126.810712608336</v>
      </c>
      <c r="G6046" s="181">
        <v>8187.7453094501943</v>
      </c>
      <c r="H6046" s="181">
        <v>8246.9461109482982</v>
      </c>
      <c r="I6046" s="181">
        <v>8304.2248427941686</v>
      </c>
      <c r="J6046" s="182">
        <v>8359.2345626287224</v>
      </c>
      <c r="K6046" s="181">
        <v>8411.7225616698379</v>
      </c>
      <c r="L6046" s="181">
        <v>8461.583209226339</v>
      </c>
      <c r="M6046" s="181">
        <v>8508.5533481251932</v>
      </c>
      <c r="N6046" s="181">
        <v>8552.4424113585792</v>
      </c>
      <c r="O6046" s="181">
        <v>8593.274387299356</v>
      </c>
      <c r="P6046" s="181">
        <v>8631.0351404790708</v>
      </c>
      <c r="Q6046" s="181">
        <v>8665.6922158706384</v>
      </c>
      <c r="R6046" s="181">
        <v>8697.1786398842505</v>
      </c>
      <c r="S6046" s="181">
        <v>8725.5133572363138</v>
      </c>
      <c r="T6046" s="181">
        <v>8750.7197852413246</v>
      </c>
      <c r="U6046" s="181">
        <v>8772.556341042442</v>
      </c>
      <c r="V6046" s="181">
        <v>8790.7838250776185</v>
      </c>
      <c r="W6046" s="181">
        <v>8805.4125703083719</v>
      </c>
      <c r="X6046" s="181">
        <v>8816.4573102123886</v>
      </c>
      <c r="Y6046" s="181">
        <v>8823.7859840276888</v>
      </c>
    </row>
    <row r="6047" spans="1:25" x14ac:dyDescent="0.25">
      <c r="A6047" s="178" t="s">
        <v>4907</v>
      </c>
      <c r="B6047" s="178" t="s">
        <v>274</v>
      </c>
      <c r="C6047" s="178" t="s">
        <v>1957</v>
      </c>
      <c r="D6047" s="178" t="s">
        <v>5020</v>
      </c>
      <c r="E6047" s="181">
        <v>1482.257124719664</v>
      </c>
      <c r="F6047" s="181">
        <v>1559.3605236647936</v>
      </c>
      <c r="G6047" s="181">
        <v>1637.2098443090474</v>
      </c>
      <c r="H6047" s="181">
        <v>1718.4892130924577</v>
      </c>
      <c r="I6047" s="181">
        <v>1803.2933639552086</v>
      </c>
      <c r="J6047" s="182">
        <v>1891.6789367347387</v>
      </c>
      <c r="K6047" s="181">
        <v>1983.7159615188727</v>
      </c>
      <c r="L6047" s="181">
        <v>2079.5042315063752</v>
      </c>
      <c r="M6047" s="181">
        <v>2179.1018849752636</v>
      </c>
      <c r="N6047" s="181">
        <v>2282.5778572655499</v>
      </c>
      <c r="O6047" s="181">
        <v>2390.0542126562154</v>
      </c>
      <c r="P6047" s="181">
        <v>2501.644472231997</v>
      </c>
      <c r="Q6047" s="181">
        <v>2617.4572379158531</v>
      </c>
      <c r="R6047" s="181">
        <v>2737.5896936281865</v>
      </c>
      <c r="S6047" s="181">
        <v>2862.1644658354617</v>
      </c>
      <c r="T6047" s="181">
        <v>2991.3071311976487</v>
      </c>
      <c r="U6047" s="181">
        <v>3125.0504048988701</v>
      </c>
      <c r="V6047" s="181">
        <v>3263.4133978825184</v>
      </c>
      <c r="W6047" s="181">
        <v>3406.4956002836225</v>
      </c>
      <c r="X6047" s="181">
        <v>3554.3964242720772</v>
      </c>
      <c r="Y6047" s="181">
        <v>3707.151644704652</v>
      </c>
    </row>
    <row r="6048" spans="1:25" x14ac:dyDescent="0.25">
      <c r="A6048" s="178" t="s">
        <v>4907</v>
      </c>
      <c r="B6048" s="178" t="s">
        <v>274</v>
      </c>
      <c r="C6048" s="178" t="s">
        <v>240</v>
      </c>
      <c r="D6048" s="178" t="s">
        <v>241</v>
      </c>
      <c r="E6048" s="181">
        <v>74871.594777760954</v>
      </c>
      <c r="F6048" s="181">
        <v>75601.767970012777</v>
      </c>
      <c r="G6048" s="181">
        <v>76198.383365154936</v>
      </c>
      <c r="H6048" s="181">
        <v>76790.525897622414</v>
      </c>
      <c r="I6048" s="181">
        <v>77376.552326242279</v>
      </c>
      <c r="J6048" s="182">
        <v>77953.321270345128</v>
      </c>
      <c r="K6048" s="181">
        <v>78518.544549224142</v>
      </c>
      <c r="L6048" s="181">
        <v>79071.281600058399</v>
      </c>
      <c r="M6048" s="181">
        <v>79609.095059457424</v>
      </c>
      <c r="N6048" s="181">
        <v>80130.19557843027</v>
      </c>
      <c r="O6048" s="181">
        <v>80634.776044734128</v>
      </c>
      <c r="P6048" s="181">
        <v>81122.651159810572</v>
      </c>
      <c r="Q6048" s="181">
        <v>81593.441344332678</v>
      </c>
      <c r="R6048" s="181">
        <v>82046.418394950611</v>
      </c>
      <c r="S6048" s="181">
        <v>82481.640518299275</v>
      </c>
      <c r="T6048" s="181">
        <v>82899.188993999109</v>
      </c>
      <c r="U6048" s="181">
        <v>83296.61046168812</v>
      </c>
      <c r="V6048" s="181">
        <v>83671.432005364288</v>
      </c>
      <c r="W6048" s="181">
        <v>84023.517056574055</v>
      </c>
      <c r="X6048" s="181">
        <v>84352.749026070349</v>
      </c>
      <c r="Y6048" s="181">
        <v>84657.581608555018</v>
      </c>
    </row>
    <row r="6049" spans="1:25" x14ac:dyDescent="0.25">
      <c r="A6049" s="178" t="s">
        <v>4907</v>
      </c>
      <c r="B6049" s="178" t="s">
        <v>278</v>
      </c>
      <c r="C6049" s="178" t="s">
        <v>218</v>
      </c>
      <c r="D6049" s="178" t="s">
        <v>277</v>
      </c>
      <c r="E6049" s="181">
        <v>20145.784021281001</v>
      </c>
      <c r="F6049" s="181">
        <v>20534.472377845635</v>
      </c>
      <c r="G6049" s="181">
        <v>20887.506698725119</v>
      </c>
      <c r="H6049" s="181">
        <v>21237.430906511188</v>
      </c>
      <c r="I6049" s="181">
        <v>21584.603236893287</v>
      </c>
      <c r="J6049" s="182">
        <v>21928.794661081574</v>
      </c>
      <c r="K6049" s="181">
        <v>22270.088782227343</v>
      </c>
      <c r="L6049" s="181">
        <v>22608.500167103513</v>
      </c>
      <c r="M6049" s="181">
        <v>22943.557885751437</v>
      </c>
      <c r="N6049" s="181">
        <v>23274.819168510519</v>
      </c>
      <c r="O6049" s="181">
        <v>23602.281536142189</v>
      </c>
      <c r="P6049" s="181">
        <v>23925.807051412772</v>
      </c>
      <c r="Q6049" s="181">
        <v>24245.15609488581</v>
      </c>
      <c r="R6049" s="181">
        <v>24559.890460184968</v>
      </c>
      <c r="S6049" s="181">
        <v>24869.562751167021</v>
      </c>
      <c r="T6049" s="181">
        <v>25173.674652822694</v>
      </c>
      <c r="U6049" s="181">
        <v>25472.152817803675</v>
      </c>
      <c r="V6049" s="181">
        <v>25764.988316356917</v>
      </c>
      <c r="W6049" s="181">
        <v>26051.828700079583</v>
      </c>
      <c r="X6049" s="181">
        <v>26332.211576439866</v>
      </c>
      <c r="Y6049" s="181">
        <v>26605.28586082597</v>
      </c>
    </row>
    <row r="6050" spans="1:25" x14ac:dyDescent="0.25">
      <c r="A6050" s="178" t="s">
        <v>4907</v>
      </c>
      <c r="B6050" s="178" t="s">
        <v>278</v>
      </c>
      <c r="C6050" s="178" t="s">
        <v>755</v>
      </c>
      <c r="D6050" s="178" t="s">
        <v>5021</v>
      </c>
      <c r="E6050" s="181">
        <v>3396.520850717221</v>
      </c>
      <c r="F6050" s="181">
        <v>3372.7984080689221</v>
      </c>
      <c r="G6050" s="181">
        <v>3342.3364294550488</v>
      </c>
      <c r="H6050" s="181">
        <v>3310.7185622812194</v>
      </c>
      <c r="I6050" s="181">
        <v>3278.0915575506542</v>
      </c>
      <c r="J6050" s="182">
        <v>3244.5053508085725</v>
      </c>
      <c r="K6050" s="181">
        <v>3210.0545064028825</v>
      </c>
      <c r="L6050" s="181">
        <v>3174.8187413532423</v>
      </c>
      <c r="M6050" s="181">
        <v>3138.807435314493</v>
      </c>
      <c r="N6050" s="181">
        <v>3102.0368120070311</v>
      </c>
      <c r="O6050" s="181">
        <v>3064.5826803561549</v>
      </c>
      <c r="P6050" s="181">
        <v>3026.4999906586913</v>
      </c>
      <c r="Q6050" s="181">
        <v>2987.8293552951113</v>
      </c>
      <c r="R6050" s="181">
        <v>2948.5870602102837</v>
      </c>
      <c r="S6050" s="181">
        <v>2908.7902380970077</v>
      </c>
      <c r="T6050" s="181">
        <v>2868.4520460774897</v>
      </c>
      <c r="U6050" s="181">
        <v>2827.6350408255871</v>
      </c>
      <c r="V6050" s="181">
        <v>2786.4058786052833</v>
      </c>
      <c r="W6050" s="181">
        <v>2744.7915384176395</v>
      </c>
      <c r="X6050" s="181">
        <v>2702.8081062372457</v>
      </c>
      <c r="Y6050" s="181">
        <v>2660.4342541510482</v>
      </c>
    </row>
    <row r="6051" spans="1:25" x14ac:dyDescent="0.25">
      <c r="A6051" s="178" t="s">
        <v>4907</v>
      </c>
      <c r="B6051" s="178" t="s">
        <v>278</v>
      </c>
      <c r="C6051" s="178" t="s">
        <v>240</v>
      </c>
      <c r="D6051" s="178" t="s">
        <v>241</v>
      </c>
      <c r="E6051" s="181">
        <v>6146.324820471702</v>
      </c>
      <c r="F6051" s="181">
        <v>6125.8013788261669</v>
      </c>
      <c r="G6051" s="181">
        <v>6093.0584740852501</v>
      </c>
      <c r="H6051" s="181">
        <v>6058.1728721956642</v>
      </c>
      <c r="I6051" s="181">
        <v>6021.3858259880462</v>
      </c>
      <c r="J6051" s="182">
        <v>5982.7632740954205</v>
      </c>
      <c r="K6051" s="181">
        <v>5942.4543334342034</v>
      </c>
      <c r="L6051" s="181">
        <v>5900.5824382954524</v>
      </c>
      <c r="M6051" s="181">
        <v>5857.1413332889579</v>
      </c>
      <c r="N6051" s="181">
        <v>5812.1370871308927</v>
      </c>
      <c r="O6051" s="181">
        <v>5765.6875750282552</v>
      </c>
      <c r="P6051" s="181">
        <v>5717.8728443648033</v>
      </c>
      <c r="Q6051" s="181">
        <v>5668.7467311832552</v>
      </c>
      <c r="R6051" s="181">
        <v>5618.3172982540264</v>
      </c>
      <c r="S6051" s="181">
        <v>5566.5940379203457</v>
      </c>
      <c r="T6051" s="181">
        <v>5513.5786420323029</v>
      </c>
      <c r="U6051" s="181">
        <v>5459.3678888231043</v>
      </c>
      <c r="V6051" s="181">
        <v>5404.067940040205</v>
      </c>
      <c r="W6051" s="181">
        <v>5347.7093054443449</v>
      </c>
      <c r="X6051" s="181">
        <v>5290.3014756301318</v>
      </c>
      <c r="Y6051" s="181">
        <v>5231.7802926327313</v>
      </c>
    </row>
    <row r="6052" spans="1:25" x14ac:dyDescent="0.25">
      <c r="A6052" s="178" t="s">
        <v>4907</v>
      </c>
      <c r="B6052" s="178" t="s">
        <v>286</v>
      </c>
      <c r="C6052" s="178" t="s">
        <v>218</v>
      </c>
      <c r="D6052" s="178" t="s">
        <v>5022</v>
      </c>
      <c r="E6052" s="181">
        <v>27506.274448258566</v>
      </c>
      <c r="F6052" s="181">
        <v>27252.285978464704</v>
      </c>
      <c r="G6052" s="181">
        <v>26975.354322115512</v>
      </c>
      <c r="H6052" s="181">
        <v>26716.958259516432</v>
      </c>
      <c r="I6052" s="181">
        <v>26470.64926566989</v>
      </c>
      <c r="J6052" s="182">
        <v>26231.043226992835</v>
      </c>
      <c r="K6052" s="181">
        <v>25993.970847968958</v>
      </c>
      <c r="L6052" s="181">
        <v>25756.557868025426</v>
      </c>
      <c r="M6052" s="181">
        <v>25515.993640736837</v>
      </c>
      <c r="N6052" s="181">
        <v>25270.242438947826</v>
      </c>
      <c r="O6052" s="181">
        <v>25018.297686641319</v>
      </c>
      <c r="P6052" s="181">
        <v>24759.220312472793</v>
      </c>
      <c r="Q6052" s="181">
        <v>24492.170133747408</v>
      </c>
      <c r="R6052" s="181">
        <v>24216.361046592148</v>
      </c>
      <c r="S6052" s="181">
        <v>23931.455793003966</v>
      </c>
      <c r="T6052" s="181">
        <v>23637.418862797644</v>
      </c>
      <c r="U6052" s="181">
        <v>23333.340724968497</v>
      </c>
      <c r="V6052" s="181">
        <v>23018.392117210089</v>
      </c>
      <c r="W6052" s="181">
        <v>22692.833991351625</v>
      </c>
      <c r="X6052" s="181">
        <v>22357.025732415015</v>
      </c>
      <c r="Y6052" s="181">
        <v>22011.128876464496</v>
      </c>
    </row>
    <row r="6053" spans="1:25" x14ac:dyDescent="0.25">
      <c r="A6053" s="178" t="s">
        <v>4907</v>
      </c>
      <c r="B6053" s="178" t="s">
        <v>286</v>
      </c>
      <c r="C6053" s="178" t="s">
        <v>703</v>
      </c>
      <c r="D6053" s="178" t="s">
        <v>5023</v>
      </c>
      <c r="E6053" s="181">
        <v>7379.5358891319784</v>
      </c>
      <c r="F6053" s="181">
        <v>7763.5058369940925</v>
      </c>
      <c r="G6053" s="181">
        <v>8159.8048630029834</v>
      </c>
      <c r="H6053" s="181">
        <v>8581.3832047079977</v>
      </c>
      <c r="I6053" s="181">
        <v>9028.0207095615369</v>
      </c>
      <c r="J6053" s="182">
        <v>9499.5095784430905</v>
      </c>
      <c r="K6053" s="181">
        <v>9995.7622607242793</v>
      </c>
      <c r="L6053" s="181">
        <v>10516.925142523285</v>
      </c>
      <c r="M6053" s="181">
        <v>11062.954184686529</v>
      </c>
      <c r="N6053" s="181">
        <v>11633.910167133341</v>
      </c>
      <c r="O6053" s="181">
        <v>12230.148271328861</v>
      </c>
      <c r="P6053" s="181">
        <v>12851.937344656782</v>
      </c>
      <c r="Q6053" s="181">
        <v>13499.465454201163</v>
      </c>
      <c r="R6053" s="181">
        <v>14172.806446721444</v>
      </c>
      <c r="S6053" s="181">
        <v>14872.150114417323</v>
      </c>
      <c r="T6053" s="181">
        <v>15597.764613739177</v>
      </c>
      <c r="U6053" s="181">
        <v>16349.214914792299</v>
      </c>
      <c r="V6053" s="181">
        <v>17125.869596634057</v>
      </c>
      <c r="W6053" s="181">
        <v>17927.678437865121</v>
      </c>
      <c r="X6053" s="181">
        <v>18754.565773372549</v>
      </c>
      <c r="Y6053" s="181">
        <v>19606.179399990706</v>
      </c>
    </row>
    <row r="6054" spans="1:25" x14ac:dyDescent="0.25">
      <c r="A6054" s="178" t="s">
        <v>4907</v>
      </c>
      <c r="B6054" s="178" t="s">
        <v>286</v>
      </c>
      <c r="C6054" s="178" t="s">
        <v>1233</v>
      </c>
      <c r="D6054" s="178" t="s">
        <v>5017</v>
      </c>
      <c r="E6054" s="181">
        <v>3442.308044248859</v>
      </c>
      <c r="F6054" s="181">
        <v>3582.7637709775477</v>
      </c>
      <c r="G6054" s="181">
        <v>3725.4579915411468</v>
      </c>
      <c r="H6054" s="181">
        <v>3876.1163172529073</v>
      </c>
      <c r="I6054" s="181">
        <v>4034.3322264552144</v>
      </c>
      <c r="J6054" s="182">
        <v>4199.7158306443216</v>
      </c>
      <c r="K6054" s="181">
        <v>4371.9405344048764</v>
      </c>
      <c r="L6054" s="181">
        <v>4550.7891937383492</v>
      </c>
      <c r="M6054" s="181">
        <v>4735.9668828178237</v>
      </c>
      <c r="N6054" s="181">
        <v>4927.2302407576526</v>
      </c>
      <c r="O6054" s="181">
        <v>5124.4643989476481</v>
      </c>
      <c r="P6054" s="181">
        <v>5327.5184852833836</v>
      </c>
      <c r="Q6054" s="181">
        <v>5536.2098674510598</v>
      </c>
      <c r="R6054" s="181">
        <v>5750.312366538813</v>
      </c>
      <c r="S6054" s="181">
        <v>5969.651092913824</v>
      </c>
      <c r="T6054" s="181">
        <v>6194.0849602577082</v>
      </c>
      <c r="U6054" s="181">
        <v>6423.1979490216372</v>
      </c>
      <c r="V6054" s="181">
        <v>6656.5108434540789</v>
      </c>
      <c r="W6054" s="181">
        <v>6893.7840104580164</v>
      </c>
      <c r="X6054" s="181">
        <v>7134.7743027471724</v>
      </c>
      <c r="Y6054" s="181">
        <v>7379.1409486915863</v>
      </c>
    </row>
    <row r="6055" spans="1:25" x14ac:dyDescent="0.25">
      <c r="A6055" s="178" t="s">
        <v>4907</v>
      </c>
      <c r="B6055" s="178" t="s">
        <v>286</v>
      </c>
      <c r="C6055" s="178" t="s">
        <v>1449</v>
      </c>
      <c r="D6055" s="178" t="s">
        <v>5024</v>
      </c>
      <c r="E6055" s="181">
        <v>2816.6167515770908</v>
      </c>
      <c r="F6055" s="181">
        <v>2844.6514968618353</v>
      </c>
      <c r="G6055" s="181">
        <v>2870.2744970438675</v>
      </c>
      <c r="H6055" s="181">
        <v>2897.833511934452</v>
      </c>
      <c r="I6055" s="181">
        <v>2926.7198725519738</v>
      </c>
      <c r="J6055" s="182">
        <v>2956.3937132080782</v>
      </c>
      <c r="K6055" s="181">
        <v>2986.4103268436061</v>
      </c>
      <c r="L6055" s="181">
        <v>3016.4408832844315</v>
      </c>
      <c r="M6055" s="181">
        <v>3046.1383533137209</v>
      </c>
      <c r="N6055" s="181">
        <v>3075.2235528991046</v>
      </c>
      <c r="O6055" s="181">
        <v>3103.5245396139912</v>
      </c>
      <c r="P6055" s="181">
        <v>3130.8664040800645</v>
      </c>
      <c r="Q6055" s="181">
        <v>3157.0756158343156</v>
      </c>
      <c r="R6055" s="181">
        <v>3181.9748558079164</v>
      </c>
      <c r="S6055" s="181">
        <v>3205.4360951362482</v>
      </c>
      <c r="T6055" s="181">
        <v>3227.3658556852793</v>
      </c>
      <c r="U6055" s="181">
        <v>3247.5452866832152</v>
      </c>
      <c r="V6055" s="181">
        <v>3265.753652739842</v>
      </c>
      <c r="W6055" s="181">
        <v>3281.9149148243296</v>
      </c>
      <c r="X6055" s="181">
        <v>3295.9662227516105</v>
      </c>
      <c r="Y6055" s="181">
        <v>3307.8148038322261</v>
      </c>
    </row>
    <row r="6056" spans="1:25" x14ac:dyDescent="0.25">
      <c r="A6056" s="178" t="s">
        <v>4907</v>
      </c>
      <c r="B6056" s="178" t="s">
        <v>286</v>
      </c>
      <c r="C6056" s="178" t="s">
        <v>1518</v>
      </c>
      <c r="D6056" s="178" t="s">
        <v>5025</v>
      </c>
      <c r="E6056" s="181">
        <v>1410.3202448968148</v>
      </c>
      <c r="F6056" s="181">
        <v>1483.701633514956</v>
      </c>
      <c r="G6056" s="181">
        <v>1559.4392608956084</v>
      </c>
      <c r="H6056" s="181">
        <v>1640.0080770175318</v>
      </c>
      <c r="I6056" s="181">
        <v>1725.3660080159862</v>
      </c>
      <c r="J6056" s="182">
        <v>1815.4733409183771</v>
      </c>
      <c r="K6056" s="181">
        <v>1910.3133437207528</v>
      </c>
      <c r="L6056" s="181">
        <v>2009.9139926141841</v>
      </c>
      <c r="M6056" s="181">
        <v>2114.2668711737356</v>
      </c>
      <c r="N6056" s="181">
        <v>2223.38359519097</v>
      </c>
      <c r="O6056" s="181">
        <v>2337.3320442207028</v>
      </c>
      <c r="P6056" s="181">
        <v>2456.1635983109081</v>
      </c>
      <c r="Q6056" s="181">
        <v>2579.9141993988605</v>
      </c>
      <c r="R6056" s="181">
        <v>2708.597960510288</v>
      </c>
      <c r="S6056" s="181">
        <v>2842.251153273322</v>
      </c>
      <c r="T6056" s="181">
        <v>2980.9250256900655</v>
      </c>
      <c r="U6056" s="181">
        <v>3124.5364381868585</v>
      </c>
      <c r="V6056" s="181">
        <v>3272.964718440694</v>
      </c>
      <c r="W6056" s="181">
        <v>3426.2002685232933</v>
      </c>
      <c r="X6056" s="181">
        <v>3584.2286278991669</v>
      </c>
      <c r="Y6056" s="181">
        <v>3746.9824862032356</v>
      </c>
    </row>
    <row r="6057" spans="1:25" x14ac:dyDescent="0.25">
      <c r="A6057" s="178" t="s">
        <v>4907</v>
      </c>
      <c r="B6057" s="178" t="s">
        <v>286</v>
      </c>
      <c r="C6057" s="178" t="s">
        <v>757</v>
      </c>
      <c r="D6057" s="178" t="s">
        <v>5026</v>
      </c>
      <c r="E6057" s="181">
        <v>4178.6521378754414</v>
      </c>
      <c r="F6057" s="181">
        <v>4396.0745974473093</v>
      </c>
      <c r="G6057" s="181">
        <v>4620.4783807135218</v>
      </c>
      <c r="H6057" s="181">
        <v>4859.1965420334</v>
      </c>
      <c r="I6057" s="181">
        <v>5112.1044203269639</v>
      </c>
      <c r="J6057" s="182">
        <v>5379.0843496254856</v>
      </c>
      <c r="K6057" s="181">
        <v>5660.0867545049887</v>
      </c>
      <c r="L6057" s="181">
        <v>5955.19452590535</v>
      </c>
      <c r="M6057" s="181">
        <v>6264.3827267158849</v>
      </c>
      <c r="N6057" s="181">
        <v>6587.6857734830637</v>
      </c>
      <c r="O6057" s="181">
        <v>6925.3047872273582</v>
      </c>
      <c r="P6057" s="181">
        <v>7277.3920024133085</v>
      </c>
      <c r="Q6057" s="181">
        <v>7644.0539117709004</v>
      </c>
      <c r="R6057" s="181">
        <v>8025.3323309270045</v>
      </c>
      <c r="S6057" s="181">
        <v>8421.3347294559844</v>
      </c>
      <c r="T6057" s="181">
        <v>8832.2129505823304</v>
      </c>
      <c r="U6057" s="181">
        <v>9257.7206592211733</v>
      </c>
      <c r="V6057" s="181">
        <v>9697.5003141244633</v>
      </c>
      <c r="W6057" s="181">
        <v>10151.523477493289</v>
      </c>
      <c r="X6057" s="181">
        <v>10619.747304060589</v>
      </c>
      <c r="Y6057" s="181">
        <v>11101.972359263926</v>
      </c>
    </row>
    <row r="6058" spans="1:25" x14ac:dyDescent="0.25">
      <c r="A6058" s="178" t="s">
        <v>4907</v>
      </c>
      <c r="B6058" s="178" t="s">
        <v>286</v>
      </c>
      <c r="C6058" s="178" t="s">
        <v>818</v>
      </c>
      <c r="D6058" s="178" t="s">
        <v>5027</v>
      </c>
      <c r="E6058" s="181">
        <v>2481.6405450502439</v>
      </c>
      <c r="F6058" s="181">
        <v>2500.8541189381031</v>
      </c>
      <c r="G6058" s="181">
        <v>2517.8560456490568</v>
      </c>
      <c r="H6058" s="181">
        <v>2536.4661313567299</v>
      </c>
      <c r="I6058" s="181">
        <v>2556.1419432984226</v>
      </c>
      <c r="J6058" s="182">
        <v>2576.4057117481716</v>
      </c>
      <c r="K6058" s="181">
        <v>2596.8665655998666</v>
      </c>
      <c r="L6058" s="181">
        <v>2617.237580282751</v>
      </c>
      <c r="M6058" s="181">
        <v>2637.2185812958378</v>
      </c>
      <c r="N6058" s="181">
        <v>2656.5706333649291</v>
      </c>
      <c r="O6058" s="181">
        <v>2675.1493430805799</v>
      </c>
      <c r="P6058" s="181">
        <v>2692.8090468532323</v>
      </c>
      <c r="Q6058" s="181">
        <v>2709.4065614301235</v>
      </c>
      <c r="R6058" s="181">
        <v>2724.79673874027</v>
      </c>
      <c r="S6058" s="181">
        <v>2738.8778474316532</v>
      </c>
      <c r="T6058" s="181">
        <v>2751.5785381451319</v>
      </c>
      <c r="U6058" s="181">
        <v>2762.7214674262787</v>
      </c>
      <c r="V6058" s="181">
        <v>2772.1292841146419</v>
      </c>
      <c r="W6058" s="181">
        <v>2779.7487906789938</v>
      </c>
      <c r="X6058" s="181">
        <v>2785.5384511710386</v>
      </c>
      <c r="Y6058" s="181">
        <v>2789.4319111324917</v>
      </c>
    </row>
    <row r="6059" spans="1:25" x14ac:dyDescent="0.25">
      <c r="A6059" s="178" t="s">
        <v>4907</v>
      </c>
      <c r="B6059" s="178" t="s">
        <v>286</v>
      </c>
      <c r="C6059" s="178" t="s">
        <v>1820</v>
      </c>
      <c r="D6059" s="178" t="s">
        <v>5028</v>
      </c>
      <c r="E6059" s="181">
        <v>1965.5961187791554</v>
      </c>
      <c r="F6059" s="181">
        <v>2009.5585890832117</v>
      </c>
      <c r="G6059" s="181">
        <v>2052.580098973795</v>
      </c>
      <c r="H6059" s="181">
        <v>2097.7570480405466</v>
      </c>
      <c r="I6059" s="181">
        <v>2144.7071105320006</v>
      </c>
      <c r="J6059" s="182">
        <v>2193.0785241057456</v>
      </c>
      <c r="K6059" s="181">
        <v>2242.5723720758706</v>
      </c>
      <c r="L6059" s="181">
        <v>2292.9621396226498</v>
      </c>
      <c r="M6059" s="181">
        <v>2343.9954650599698</v>
      </c>
      <c r="N6059" s="181">
        <v>2395.4599341388698</v>
      </c>
      <c r="O6059" s="181">
        <v>2447.2169928693911</v>
      </c>
      <c r="P6059" s="181">
        <v>2499.1188434005721</v>
      </c>
      <c r="Q6059" s="181">
        <v>2551.0115996747963</v>
      </c>
      <c r="R6059" s="181">
        <v>2602.7309099370882</v>
      </c>
      <c r="S6059" s="181">
        <v>2654.14549349462</v>
      </c>
      <c r="T6059" s="181">
        <v>2705.1470613506149</v>
      </c>
      <c r="U6059" s="181">
        <v>2755.5162252411042</v>
      </c>
      <c r="V6059" s="181">
        <v>2805.0218895049816</v>
      </c>
      <c r="W6059" s="181">
        <v>2853.5482989665693</v>
      </c>
      <c r="X6059" s="181">
        <v>2900.9867110269688</v>
      </c>
      <c r="Y6059" s="181">
        <v>2947.1975690689133</v>
      </c>
    </row>
    <row r="6060" spans="1:25" x14ac:dyDescent="0.25">
      <c r="A6060" s="178" t="s">
        <v>4907</v>
      </c>
      <c r="B6060" s="178" t="s">
        <v>286</v>
      </c>
      <c r="C6060" s="178" t="s">
        <v>1581</v>
      </c>
      <c r="D6060" s="178" t="s">
        <v>3477</v>
      </c>
      <c r="E6060" s="181">
        <v>8873.3487020219691</v>
      </c>
      <c r="F6060" s="181">
        <v>8789.6593279169247</v>
      </c>
      <c r="G6060" s="181">
        <v>8698.6046285635421</v>
      </c>
      <c r="H6060" s="181">
        <v>8613.5618043305531</v>
      </c>
      <c r="I6060" s="181">
        <v>8532.4486739561216</v>
      </c>
      <c r="J6060" s="182">
        <v>8453.527746602791</v>
      </c>
      <c r="K6060" s="181">
        <v>8375.4543409366324</v>
      </c>
      <c r="L6060" s="181">
        <v>8297.3020352237854</v>
      </c>
      <c r="M6060" s="181">
        <v>8218.1656357755728</v>
      </c>
      <c r="N6060" s="181">
        <v>8137.3902068617008</v>
      </c>
      <c r="O6060" s="181">
        <v>8054.652671446871</v>
      </c>
      <c r="P6060" s="181">
        <v>7969.6519395922296</v>
      </c>
      <c r="Q6060" s="181">
        <v>7882.1189867007315</v>
      </c>
      <c r="R6060" s="181">
        <v>7791.8024037338037</v>
      </c>
      <c r="S6060" s="181">
        <v>7698.5953737626478</v>
      </c>
      <c r="T6060" s="181">
        <v>7602.4882167484993</v>
      </c>
      <c r="U6060" s="181">
        <v>7503.1902063993521</v>
      </c>
      <c r="V6060" s="181">
        <v>7400.4366556438072</v>
      </c>
      <c r="W6060" s="181">
        <v>7294.3135244666701</v>
      </c>
      <c r="X6060" s="181">
        <v>7184.9383388123451</v>
      </c>
      <c r="Y6060" s="181">
        <v>7072.3649610538059</v>
      </c>
    </row>
    <row r="6061" spans="1:25" x14ac:dyDescent="0.25">
      <c r="A6061" s="178" t="s">
        <v>4907</v>
      </c>
      <c r="B6061" s="178" t="s">
        <v>286</v>
      </c>
      <c r="C6061" s="178" t="s">
        <v>1026</v>
      </c>
      <c r="D6061" s="178" t="s">
        <v>5029</v>
      </c>
      <c r="E6061" s="181">
        <v>3876.8717716350384</v>
      </c>
      <c r="F6061" s="181">
        <v>3908.792479463104</v>
      </c>
      <c r="G6061" s="181">
        <v>3937.2849400540381</v>
      </c>
      <c r="H6061" s="181">
        <v>3968.3202319612615</v>
      </c>
      <c r="I6061" s="181">
        <v>4001.0530008088763</v>
      </c>
      <c r="J6061" s="182">
        <v>4034.7375044317459</v>
      </c>
      <c r="K6061" s="181">
        <v>4068.7626963685339</v>
      </c>
      <c r="L6061" s="181">
        <v>4102.6792796451409</v>
      </c>
      <c r="M6061" s="181">
        <v>4136.0163003758016</v>
      </c>
      <c r="N6061" s="181">
        <v>4168.3979762150848</v>
      </c>
      <c r="O6061" s="181">
        <v>4199.5962097960191</v>
      </c>
      <c r="P6061" s="181">
        <v>4229.3804653116849</v>
      </c>
      <c r="Q6061" s="181">
        <v>4257.5236566217882</v>
      </c>
      <c r="R6061" s="181">
        <v>4283.7951677487417</v>
      </c>
      <c r="S6061" s="181">
        <v>4308.0322262799418</v>
      </c>
      <c r="T6061" s="181">
        <v>4330.1195567431587</v>
      </c>
      <c r="U6061" s="181">
        <v>4349.774779054831</v>
      </c>
      <c r="V6061" s="181">
        <v>4366.7149533577858</v>
      </c>
      <c r="W6061" s="181">
        <v>4380.8522561676455</v>
      </c>
      <c r="X6061" s="181">
        <v>4392.1170840853511</v>
      </c>
      <c r="Y6061" s="181">
        <v>4400.4005501355505</v>
      </c>
    </row>
    <row r="6062" spans="1:25" x14ac:dyDescent="0.25">
      <c r="A6062" s="178" t="s">
        <v>4907</v>
      </c>
      <c r="B6062" s="178" t="s">
        <v>286</v>
      </c>
      <c r="C6062" s="178" t="s">
        <v>479</v>
      </c>
      <c r="D6062" s="178" t="s">
        <v>5030</v>
      </c>
      <c r="E6062" s="181">
        <v>3940.2456485455227</v>
      </c>
      <c r="F6062" s="181">
        <v>3974.3268036887803</v>
      </c>
      <c r="G6062" s="181">
        <v>4004.9482413783712</v>
      </c>
      <c r="H6062" s="181">
        <v>4038.1818617288855</v>
      </c>
      <c r="I6062" s="181">
        <v>4073.1702902700395</v>
      </c>
      <c r="J6062" s="182">
        <v>4109.1561847847443</v>
      </c>
      <c r="K6062" s="181">
        <v>4145.5181884040394</v>
      </c>
      <c r="L6062" s="181">
        <v>4181.7987868636601</v>
      </c>
      <c r="M6062" s="181">
        <v>4217.517626998203</v>
      </c>
      <c r="N6062" s="181">
        <v>4252.2906501442631</v>
      </c>
      <c r="O6062" s="181">
        <v>4285.8838839688242</v>
      </c>
      <c r="P6062" s="181">
        <v>4318.060481511352</v>
      </c>
      <c r="Q6062" s="181">
        <v>4348.586729698347</v>
      </c>
      <c r="R6062" s="181">
        <v>4377.2249244815957</v>
      </c>
      <c r="S6062" s="181">
        <v>4403.8063231452134</v>
      </c>
      <c r="T6062" s="181">
        <v>4428.2104793943226</v>
      </c>
      <c r="U6062" s="181">
        <v>4450.1457897667069</v>
      </c>
      <c r="V6062" s="181">
        <v>4469.3195989822207</v>
      </c>
      <c r="W6062" s="181">
        <v>4485.6385548232547</v>
      </c>
      <c r="X6062" s="181">
        <v>4499.0278174635205</v>
      </c>
      <c r="Y6062" s="181">
        <v>4509.3721701212007</v>
      </c>
    </row>
    <row r="6063" spans="1:25" x14ac:dyDescent="0.25">
      <c r="A6063" s="178" t="s">
        <v>4907</v>
      </c>
      <c r="B6063" s="178" t="s">
        <v>286</v>
      </c>
      <c r="C6063" s="178" t="s">
        <v>1015</v>
      </c>
      <c r="D6063" s="178" t="s">
        <v>5031</v>
      </c>
      <c r="E6063" s="181">
        <v>3176.7413219573045</v>
      </c>
      <c r="F6063" s="181">
        <v>3181.3836703745742</v>
      </c>
      <c r="G6063" s="181">
        <v>3183.0488032013986</v>
      </c>
      <c r="H6063" s="181">
        <v>3186.5899423213791</v>
      </c>
      <c r="I6063" s="181">
        <v>3191.2938289724366</v>
      </c>
      <c r="J6063" s="182">
        <v>3196.544770153354</v>
      </c>
      <c r="K6063" s="181">
        <v>3201.8492863617912</v>
      </c>
      <c r="L6063" s="181">
        <v>3206.8534278097131</v>
      </c>
      <c r="M6063" s="181">
        <v>3211.1959128282474</v>
      </c>
      <c r="N6063" s="181">
        <v>3214.598629685222</v>
      </c>
      <c r="O6063" s="181">
        <v>3216.9042326147642</v>
      </c>
      <c r="P6063" s="181">
        <v>3217.9579906967524</v>
      </c>
      <c r="Q6063" s="181">
        <v>3217.6122237092318</v>
      </c>
      <c r="R6063" s="181">
        <v>3215.7208990778267</v>
      </c>
      <c r="S6063" s="181">
        <v>3212.1928649596362</v>
      </c>
      <c r="T6063" s="181">
        <v>3206.9750080307776</v>
      </c>
      <c r="U6063" s="181">
        <v>3199.8931510277735</v>
      </c>
      <c r="V6063" s="181">
        <v>3190.7778426034333</v>
      </c>
      <c r="W6063" s="181">
        <v>3179.6063033260248</v>
      </c>
      <c r="X6063" s="181">
        <v>3166.3700535664411</v>
      </c>
      <c r="Y6063" s="181">
        <v>3151.033272560649</v>
      </c>
    </row>
    <row r="6064" spans="1:25" x14ac:dyDescent="0.25">
      <c r="A6064" s="178" t="s">
        <v>4907</v>
      </c>
      <c r="B6064" s="178" t="s">
        <v>286</v>
      </c>
      <c r="C6064" s="178" t="s">
        <v>350</v>
      </c>
      <c r="D6064" s="178" t="s">
        <v>5032</v>
      </c>
      <c r="E6064" s="181">
        <v>3760.1833633554161</v>
      </c>
      <c r="F6064" s="181">
        <v>3840.5792503311918</v>
      </c>
      <c r="G6064" s="181">
        <v>3919.0201213503301</v>
      </c>
      <c r="H6064" s="181">
        <v>4001.4177032590378</v>
      </c>
      <c r="I6064" s="181">
        <v>4087.0317624706727</v>
      </c>
      <c r="J6064" s="182">
        <v>4175.183082789199</v>
      </c>
      <c r="K6064" s="181">
        <v>4265.295558339446</v>
      </c>
      <c r="L6064" s="181">
        <v>4356.9328624672708</v>
      </c>
      <c r="M6064" s="181">
        <v>4449.6112738581105</v>
      </c>
      <c r="N6064" s="181">
        <v>4542.9246860221429</v>
      </c>
      <c r="O6064" s="181">
        <v>4636.6084906040933</v>
      </c>
      <c r="P6064" s="181">
        <v>4730.3815982977112</v>
      </c>
      <c r="Q6064" s="181">
        <v>4823.952488029533</v>
      </c>
      <c r="R6064" s="181">
        <v>4917.0109899835825</v>
      </c>
      <c r="S6064" s="181">
        <v>5009.3105474061576</v>
      </c>
      <c r="T6064" s="181">
        <v>5100.6489080103411</v>
      </c>
      <c r="U6064" s="181">
        <v>5190.615323263115</v>
      </c>
      <c r="V6064" s="181">
        <v>5278.7786006238439</v>
      </c>
      <c r="W6064" s="181">
        <v>5364.9260672477085</v>
      </c>
      <c r="X6064" s="181">
        <v>5448.8590512851997</v>
      </c>
      <c r="Y6064" s="181">
        <v>5530.3218360229557</v>
      </c>
    </row>
    <row r="6065" spans="1:25" x14ac:dyDescent="0.25">
      <c r="A6065" s="178" t="s">
        <v>4907</v>
      </c>
      <c r="B6065" s="178" t="s">
        <v>286</v>
      </c>
      <c r="C6065" s="178" t="s">
        <v>352</v>
      </c>
      <c r="D6065" s="178" t="s">
        <v>5033</v>
      </c>
      <c r="E6065" s="181">
        <v>3701.8391592156054</v>
      </c>
      <c r="F6065" s="181">
        <v>3663.9541522003142</v>
      </c>
      <c r="G6065" s="181">
        <v>3623.0603687372918</v>
      </c>
      <c r="H6065" s="181">
        <v>3584.7324251057025</v>
      </c>
      <c r="I6065" s="181">
        <v>3548.0983176617228</v>
      </c>
      <c r="J6065" s="182">
        <v>3512.4320772541128</v>
      </c>
      <c r="K6065" s="181">
        <v>3477.1731605766822</v>
      </c>
      <c r="L6065" s="181">
        <v>3441.9363421439903</v>
      </c>
      <c r="M6065" s="181">
        <v>3406.3464421922772</v>
      </c>
      <c r="N6065" s="181">
        <v>3370.1331421777927</v>
      </c>
      <c r="O6065" s="181">
        <v>3333.1643303405544</v>
      </c>
      <c r="P6065" s="181">
        <v>3295.3174168945861</v>
      </c>
      <c r="Q6065" s="181">
        <v>3256.4834601340876</v>
      </c>
      <c r="R6065" s="181">
        <v>3216.561146888238</v>
      </c>
      <c r="S6065" s="181">
        <v>3175.5091375022689</v>
      </c>
      <c r="T6065" s="181">
        <v>3133.3262651307377</v>
      </c>
      <c r="U6065" s="181">
        <v>3089.8956333275873</v>
      </c>
      <c r="V6065" s="181">
        <v>3045.1114435729255</v>
      </c>
      <c r="W6065" s="181">
        <v>2999.0124116157649</v>
      </c>
      <c r="X6065" s="181">
        <v>2951.650100793312</v>
      </c>
      <c r="Y6065" s="181">
        <v>2903.0497801169554</v>
      </c>
    </row>
    <row r="6066" spans="1:25" x14ac:dyDescent="0.25">
      <c r="A6066" s="178" t="s">
        <v>4907</v>
      </c>
      <c r="B6066" s="178" t="s">
        <v>286</v>
      </c>
      <c r="C6066" s="178" t="s">
        <v>1032</v>
      </c>
      <c r="D6066" s="178" t="s">
        <v>5034</v>
      </c>
      <c r="E6066" s="181">
        <v>2427.3200791269715</v>
      </c>
      <c r="F6066" s="181">
        <v>2457.7718905592483</v>
      </c>
      <c r="G6066" s="181">
        <v>2486.2749355573151</v>
      </c>
      <c r="H6066" s="181">
        <v>2516.5894093469951</v>
      </c>
      <c r="I6066" s="181">
        <v>2548.1987895550869</v>
      </c>
      <c r="J6066" s="182">
        <v>2580.6412398096363</v>
      </c>
      <c r="K6066" s="181">
        <v>2613.5334105031384</v>
      </c>
      <c r="L6066" s="181">
        <v>2646.5896545852934</v>
      </c>
      <c r="M6066" s="181">
        <v>2679.5053681872569</v>
      </c>
      <c r="N6066" s="181">
        <v>2712.0326484461561</v>
      </c>
      <c r="O6066" s="181">
        <v>2744.015874009137</v>
      </c>
      <c r="P6066" s="181">
        <v>2775.2952133447789</v>
      </c>
      <c r="Q6066" s="181">
        <v>2805.7104430892509</v>
      </c>
      <c r="R6066" s="181">
        <v>2835.096349256642</v>
      </c>
      <c r="S6066" s="181">
        <v>2863.3300875012806</v>
      </c>
      <c r="T6066" s="181">
        <v>2890.3185374003879</v>
      </c>
      <c r="U6066" s="181">
        <v>2915.8551023174091</v>
      </c>
      <c r="V6066" s="181">
        <v>2939.7294191755136</v>
      </c>
      <c r="W6066" s="181">
        <v>2961.859609784809</v>
      </c>
      <c r="X6066" s="181">
        <v>2982.1749558801716</v>
      </c>
      <c r="Y6066" s="181">
        <v>3000.5769403781692</v>
      </c>
    </row>
    <row r="6067" spans="1:25" x14ac:dyDescent="0.25">
      <c r="A6067" s="178" t="s">
        <v>4907</v>
      </c>
      <c r="B6067" s="178" t="s">
        <v>286</v>
      </c>
      <c r="C6067" s="178" t="s">
        <v>384</v>
      </c>
      <c r="D6067" s="178" t="s">
        <v>5035</v>
      </c>
      <c r="E6067" s="181">
        <v>2507.7948434577456</v>
      </c>
      <c r="F6067" s="181">
        <v>2526.7053893343204</v>
      </c>
      <c r="G6067" s="181">
        <v>2543.3742075035143</v>
      </c>
      <c r="H6067" s="181">
        <v>2561.6603885388213</v>
      </c>
      <c r="I6067" s="181">
        <v>2581.0152487806549</v>
      </c>
      <c r="J6067" s="182">
        <v>2600.9558223962185</v>
      </c>
      <c r="K6067" s="181">
        <v>2621.0872388425209</v>
      </c>
      <c r="L6067" s="181">
        <v>2641.1198384278223</v>
      </c>
      <c r="M6067" s="181">
        <v>2660.7508250172395</v>
      </c>
      <c r="N6067" s="181">
        <v>2679.7394180874444</v>
      </c>
      <c r="O6067" s="181">
        <v>2697.9403771834354</v>
      </c>
      <c r="P6067" s="181">
        <v>2715.2072974693178</v>
      </c>
      <c r="Q6067" s="181">
        <v>2731.3963919075372</v>
      </c>
      <c r="R6067" s="181">
        <v>2746.3620083633327</v>
      </c>
      <c r="S6067" s="181">
        <v>2760.0023630852747</v>
      </c>
      <c r="T6067" s="181">
        <v>2772.2463642549897</v>
      </c>
      <c r="U6067" s="181">
        <v>2782.9162083709962</v>
      </c>
      <c r="V6067" s="181">
        <v>2791.8342267710946</v>
      </c>
      <c r="W6067" s="181">
        <v>2798.9479044590557</v>
      </c>
      <c r="X6067" s="181">
        <v>2804.2165086556406</v>
      </c>
      <c r="Y6067" s="181">
        <v>2807.5743596764441</v>
      </c>
    </row>
    <row r="6068" spans="1:25" x14ac:dyDescent="0.25">
      <c r="A6068" s="178" t="s">
        <v>4907</v>
      </c>
      <c r="B6068" s="178" t="s">
        <v>286</v>
      </c>
      <c r="C6068" s="178" t="s">
        <v>5036</v>
      </c>
      <c r="D6068" s="178" t="s">
        <v>5037</v>
      </c>
      <c r="E6068" s="181">
        <v>1315.7623968081552</v>
      </c>
      <c r="F6068" s="181">
        <v>1384.2237779155225</v>
      </c>
      <c r="G6068" s="181">
        <v>1454.8834188669448</v>
      </c>
      <c r="H6068" s="181">
        <v>1530.0503314828341</v>
      </c>
      <c r="I6068" s="181">
        <v>1609.6852628280403</v>
      </c>
      <c r="J6068" s="182">
        <v>1693.7511625686452</v>
      </c>
      <c r="K6068" s="181">
        <v>1782.2324205326313</v>
      </c>
      <c r="L6068" s="181">
        <v>1875.155137189271</v>
      </c>
      <c r="M6068" s="181">
        <v>1972.5114604103082</v>
      </c>
      <c r="N6068" s="181">
        <v>2074.3122271824509</v>
      </c>
      <c r="O6068" s="181">
        <v>2180.6207659348697</v>
      </c>
      <c r="P6068" s="181">
        <v>2291.4850118335776</v>
      </c>
      <c r="Q6068" s="181">
        <v>2406.9384970140636</v>
      </c>
      <c r="R6068" s="181">
        <v>2526.9943882649527</v>
      </c>
      <c r="S6068" s="181">
        <v>2651.6865253077831</v>
      </c>
      <c r="T6068" s="181">
        <v>2781.0627201159859</v>
      </c>
      <c r="U6068" s="181">
        <v>2915.045407381182</v>
      </c>
      <c r="V6068" s="181">
        <v>3053.5220055067289</v>
      </c>
      <c r="W6068" s="181">
        <v>3196.4835600773704</v>
      </c>
      <c r="X6068" s="181">
        <v>3343.9165800942342</v>
      </c>
      <c r="Y6068" s="181">
        <v>3495.7582681553768</v>
      </c>
    </row>
    <row r="6069" spans="1:25" x14ac:dyDescent="0.25">
      <c r="A6069" s="178" t="s">
        <v>4907</v>
      </c>
      <c r="B6069" s="178" t="s">
        <v>286</v>
      </c>
      <c r="C6069" s="178" t="s">
        <v>240</v>
      </c>
      <c r="D6069" s="178" t="s">
        <v>241</v>
      </c>
      <c r="E6069" s="181">
        <v>95587.925072093378</v>
      </c>
      <c r="F6069" s="181">
        <v>96151.481294774276</v>
      </c>
      <c r="G6069" s="181">
        <v>96633.269152116482</v>
      </c>
      <c r="H6069" s="181">
        <v>97180.163022508146</v>
      </c>
      <c r="I6069" s="181">
        <v>97771.181511429415</v>
      </c>
      <c r="J6069" s="182">
        <v>98387.969130430356</v>
      </c>
      <c r="K6069" s="181">
        <v>99015.612608267911</v>
      </c>
      <c r="L6069" s="181">
        <v>99643.254438298201</v>
      </c>
      <c r="M6069" s="181">
        <v>100259.60026619304</v>
      </c>
      <c r="N6069" s="181">
        <v>100855.74403888368</v>
      </c>
      <c r="O6069" s="181">
        <v>101426.4087268271</v>
      </c>
      <c r="P6069" s="181">
        <v>101966.29041652803</v>
      </c>
      <c r="Q6069" s="181">
        <v>102470.19743265386</v>
      </c>
      <c r="R6069" s="181">
        <v>102932.87884608231</v>
      </c>
      <c r="S6069" s="181">
        <v>103350.73437994263</v>
      </c>
      <c r="T6069" s="181">
        <v>103721.31149129862</v>
      </c>
      <c r="U6069" s="181">
        <v>104038.16200450469</v>
      </c>
      <c r="V6069" s="181">
        <v>104294.8468409398</v>
      </c>
      <c r="W6069" s="181">
        <v>104489.59949725747</v>
      </c>
      <c r="X6069" s="181">
        <v>104621.07809303651</v>
      </c>
      <c r="Y6069" s="181">
        <v>104686.99353440019</v>
      </c>
    </row>
    <row r="6070" spans="1:25" x14ac:dyDescent="0.25">
      <c r="A6070" s="178" t="s">
        <v>4907</v>
      </c>
      <c r="B6070" s="178" t="s">
        <v>288</v>
      </c>
      <c r="C6070" s="178" t="s">
        <v>218</v>
      </c>
      <c r="D6070" s="178" t="s">
        <v>5038</v>
      </c>
      <c r="E6070" s="181">
        <v>5031.2235327309618</v>
      </c>
      <c r="F6070" s="181">
        <v>5065.0335635295887</v>
      </c>
      <c r="G6070" s="181">
        <v>5091.2260197215965</v>
      </c>
      <c r="H6070" s="181">
        <v>5117.9053639298163</v>
      </c>
      <c r="I6070" s="181">
        <v>5144.6103155578139</v>
      </c>
      <c r="J6070" s="182">
        <v>5170.884455281921</v>
      </c>
      <c r="K6070" s="181">
        <v>5196.4733362938705</v>
      </c>
      <c r="L6070" s="181">
        <v>5221.1974060173752</v>
      </c>
      <c r="M6070" s="181">
        <v>5244.8246644537094</v>
      </c>
      <c r="N6070" s="181">
        <v>5267.1900630922855</v>
      </c>
      <c r="O6070" s="181">
        <v>5288.281603154287</v>
      </c>
      <c r="P6070" s="181">
        <v>5308.0843895229518</v>
      </c>
      <c r="Q6070" s="181">
        <v>5326.5832803816793</v>
      </c>
      <c r="R6070" s="181">
        <v>5343.7295269414499</v>
      </c>
      <c r="S6070" s="181">
        <v>5359.4875752998068</v>
      </c>
      <c r="T6070" s="181">
        <v>5373.795932840836</v>
      </c>
      <c r="U6070" s="181">
        <v>5386.773671877253</v>
      </c>
      <c r="V6070" s="181">
        <v>5398.5563106534055</v>
      </c>
      <c r="W6070" s="181">
        <v>5409.0990721599464</v>
      </c>
      <c r="X6070" s="181">
        <v>5418.3301846361592</v>
      </c>
      <c r="Y6070" s="181">
        <v>5426.0835657568941</v>
      </c>
    </row>
    <row r="6071" spans="1:25" x14ac:dyDescent="0.25">
      <c r="A6071" s="178" t="s">
        <v>4907</v>
      </c>
      <c r="B6071" s="178" t="s">
        <v>288</v>
      </c>
      <c r="C6071" s="178" t="s">
        <v>240</v>
      </c>
      <c r="D6071" s="178" t="s">
        <v>241</v>
      </c>
      <c r="E6071" s="181">
        <v>31594.352698437753</v>
      </c>
      <c r="F6071" s="181">
        <v>31879.860700927522</v>
      </c>
      <c r="G6071" s="181">
        <v>32120.292241179497</v>
      </c>
      <c r="H6071" s="181">
        <v>32366.574774821827</v>
      </c>
      <c r="I6071" s="181">
        <v>32615.819366462969</v>
      </c>
      <c r="J6071" s="182">
        <v>32865.139711931253</v>
      </c>
      <c r="K6071" s="181">
        <v>33112.906802841979</v>
      </c>
      <c r="L6071" s="181">
        <v>33357.952238755599</v>
      </c>
      <c r="M6071" s="181">
        <v>33598.757948821134</v>
      </c>
      <c r="N6071" s="181">
        <v>33834.217929535451</v>
      </c>
      <c r="O6071" s="181">
        <v>34064.19799984579</v>
      </c>
      <c r="P6071" s="181">
        <v>34288.541823976848</v>
      </c>
      <c r="Q6071" s="181">
        <v>34507.087800206304</v>
      </c>
      <c r="R6071" s="181">
        <v>34719.452269631918</v>
      </c>
      <c r="S6071" s="181">
        <v>34925.331237514642</v>
      </c>
      <c r="T6071" s="181">
        <v>35124.24574542795</v>
      </c>
      <c r="U6071" s="181">
        <v>35316.89306668214</v>
      </c>
      <c r="V6071" s="181">
        <v>35504.085566237314</v>
      </c>
      <c r="W6071" s="181">
        <v>35685.454887449989</v>
      </c>
      <c r="X6071" s="181">
        <v>35860.448061726456</v>
      </c>
      <c r="Y6071" s="181">
        <v>36027.877528993078</v>
      </c>
    </row>
    <row r="6072" spans="1:25" x14ac:dyDescent="0.25">
      <c r="A6072" s="178" t="s">
        <v>4907</v>
      </c>
      <c r="B6072" s="178" t="s">
        <v>291</v>
      </c>
      <c r="C6072" s="178" t="s">
        <v>218</v>
      </c>
      <c r="D6072" s="178" t="s">
        <v>5039</v>
      </c>
      <c r="E6072" s="181">
        <v>15793.992921436216</v>
      </c>
      <c r="F6072" s="181">
        <v>15795.334004317176</v>
      </c>
      <c r="G6072" s="181">
        <v>15755.837941523989</v>
      </c>
      <c r="H6072" s="181">
        <v>15706.33678275236</v>
      </c>
      <c r="I6072" s="181">
        <v>15648.093426307836</v>
      </c>
      <c r="J6072" s="182">
        <v>15581.688613860164</v>
      </c>
      <c r="K6072" s="181">
        <v>15507.653380345564</v>
      </c>
      <c r="L6072" s="181">
        <v>15426.613453585282</v>
      </c>
      <c r="M6072" s="181">
        <v>15338.769573431806</v>
      </c>
      <c r="N6072" s="181">
        <v>15244.352163851328</v>
      </c>
      <c r="O6072" s="181">
        <v>15143.896424194583</v>
      </c>
      <c r="P6072" s="181">
        <v>15037.825773650349</v>
      </c>
      <c r="Q6072" s="181">
        <v>14926.496952962229</v>
      </c>
      <c r="R6072" s="181">
        <v>14810.172907225138</v>
      </c>
      <c r="S6072" s="181">
        <v>14689.207135896306</v>
      </c>
      <c r="T6072" s="181">
        <v>14563.849712638323</v>
      </c>
      <c r="U6072" s="181">
        <v>14433.899620183513</v>
      </c>
      <c r="V6072" s="181">
        <v>14299.239644031088</v>
      </c>
      <c r="W6072" s="181">
        <v>14160.16645206686</v>
      </c>
      <c r="X6072" s="181">
        <v>14016.951792141554</v>
      </c>
      <c r="Y6072" s="181">
        <v>13869.551641767035</v>
      </c>
    </row>
    <row r="6073" spans="1:25" x14ac:dyDescent="0.25">
      <c r="A6073" s="178" t="s">
        <v>4907</v>
      </c>
      <c r="B6073" s="178" t="s">
        <v>291</v>
      </c>
      <c r="C6073" s="178" t="s">
        <v>475</v>
      </c>
      <c r="D6073" s="178" t="s">
        <v>5040</v>
      </c>
      <c r="E6073" s="181">
        <v>5675.5731173558625</v>
      </c>
      <c r="F6073" s="181">
        <v>5753.4570218087811</v>
      </c>
      <c r="G6073" s="181">
        <v>5817.3318669599721</v>
      </c>
      <c r="H6073" s="181">
        <v>5878.1344579593933</v>
      </c>
      <c r="I6073" s="181">
        <v>5936.1971535151843</v>
      </c>
      <c r="J6073" s="182">
        <v>5991.6120090101413</v>
      </c>
      <c r="K6073" s="181">
        <v>6044.4601993601036</v>
      </c>
      <c r="L6073" s="181">
        <v>6094.8680792610767</v>
      </c>
      <c r="M6073" s="181">
        <v>6142.8019188498993</v>
      </c>
      <c r="N6073" s="181">
        <v>6188.2412499034654</v>
      </c>
      <c r="O6073" s="181">
        <v>6231.2929570059814</v>
      </c>
      <c r="P6073" s="181">
        <v>6272.0261919260456</v>
      </c>
      <c r="Q6073" s="181">
        <v>6310.4886011488397</v>
      </c>
      <c r="R6073" s="181">
        <v>6346.6930447865716</v>
      </c>
      <c r="S6073" s="181">
        <v>6380.6951507478225</v>
      </c>
      <c r="T6073" s="181">
        <v>6412.5107350693379</v>
      </c>
      <c r="U6073" s="181">
        <v>6441.9577574730347</v>
      </c>
      <c r="V6073" s="181">
        <v>6468.8847248990387</v>
      </c>
      <c r="W6073" s="181">
        <v>6493.3244166947288</v>
      </c>
      <c r="X6073" s="181">
        <v>6515.3027056370847</v>
      </c>
      <c r="Y6073" s="181">
        <v>6534.7009246822108</v>
      </c>
    </row>
    <row r="6074" spans="1:25" x14ac:dyDescent="0.25">
      <c r="A6074" s="178" t="s">
        <v>4907</v>
      </c>
      <c r="B6074" s="178" t="s">
        <v>291</v>
      </c>
      <c r="C6074" s="178" t="s">
        <v>733</v>
      </c>
      <c r="D6074" s="178" t="s">
        <v>5041</v>
      </c>
      <c r="E6074" s="181">
        <v>2933.3857512575069</v>
      </c>
      <c r="F6074" s="181">
        <v>2900.7906453661635</v>
      </c>
      <c r="G6074" s="181">
        <v>2861.1419887520483</v>
      </c>
      <c r="H6074" s="181">
        <v>2820.221016247338</v>
      </c>
      <c r="I6074" s="181">
        <v>2778.3055263386213</v>
      </c>
      <c r="J6074" s="182">
        <v>2735.5422503973155</v>
      </c>
      <c r="K6074" s="181">
        <v>2692.06365254713</v>
      </c>
      <c r="L6074" s="181">
        <v>2648.0133475969301</v>
      </c>
      <c r="M6074" s="181">
        <v>2603.4571198037243</v>
      </c>
      <c r="N6074" s="181">
        <v>2558.4634203464047</v>
      </c>
      <c r="O6074" s="181">
        <v>2513.1487982803515</v>
      </c>
      <c r="P6074" s="181">
        <v>2467.6067783870503</v>
      </c>
      <c r="Q6074" s="181">
        <v>2421.9163311598077</v>
      </c>
      <c r="R6074" s="181">
        <v>2376.138227211944</v>
      </c>
      <c r="S6074" s="181">
        <v>2330.345209302825</v>
      </c>
      <c r="T6074" s="181">
        <v>2284.5908220685401</v>
      </c>
      <c r="U6074" s="181">
        <v>2238.8564732295586</v>
      </c>
      <c r="V6074" s="181">
        <v>2193.1374469873313</v>
      </c>
      <c r="W6074" s="181">
        <v>2147.4922121538639</v>
      </c>
      <c r="X6074" s="181">
        <v>2101.9730914473553</v>
      </c>
      <c r="Y6074" s="181">
        <v>2056.583407815735</v>
      </c>
    </row>
    <row r="6075" spans="1:25" x14ac:dyDescent="0.25">
      <c r="A6075" s="178" t="s">
        <v>4907</v>
      </c>
      <c r="B6075" s="178" t="s">
        <v>291</v>
      </c>
      <c r="C6075" s="178" t="s">
        <v>252</v>
      </c>
      <c r="D6075" s="178" t="s">
        <v>5042</v>
      </c>
      <c r="E6075" s="181">
        <v>4830.2749934943513</v>
      </c>
      <c r="F6075" s="181">
        <v>4849.0527160846586</v>
      </c>
      <c r="G6075" s="181">
        <v>4855.3190272619404</v>
      </c>
      <c r="H6075" s="181">
        <v>4858.4679933657353</v>
      </c>
      <c r="I6075" s="181">
        <v>4858.8561900521745</v>
      </c>
      <c r="J6075" s="182">
        <v>4856.6332665586579</v>
      </c>
      <c r="K6075" s="181">
        <v>4851.9358353815878</v>
      </c>
      <c r="L6075" s="181">
        <v>4844.9325518932628</v>
      </c>
      <c r="M6075" s="181">
        <v>4835.6608690948096</v>
      </c>
      <c r="N6075" s="181">
        <v>4824.1684013025879</v>
      </c>
      <c r="O6075" s="181">
        <v>4810.6004959731063</v>
      </c>
      <c r="P6075" s="181">
        <v>4795.0692577266282</v>
      </c>
      <c r="Q6075" s="181">
        <v>4777.6673302750469</v>
      </c>
      <c r="R6075" s="181">
        <v>4758.4587964448619</v>
      </c>
      <c r="S6075" s="181">
        <v>4737.5380769925869</v>
      </c>
      <c r="T6075" s="181">
        <v>4714.9676970688888</v>
      </c>
      <c r="U6075" s="181">
        <v>4690.664682544113</v>
      </c>
      <c r="V6075" s="181">
        <v>4664.5722722326336</v>
      </c>
      <c r="W6075" s="181">
        <v>4636.7685124356885</v>
      </c>
      <c r="X6075" s="181">
        <v>4607.3245942258745</v>
      </c>
      <c r="Y6075" s="181">
        <v>4576.2087458690485</v>
      </c>
    </row>
    <row r="6076" spans="1:25" x14ac:dyDescent="0.25">
      <c r="A6076" s="178" t="s">
        <v>4907</v>
      </c>
      <c r="B6076" s="178" t="s">
        <v>291</v>
      </c>
      <c r="C6076" s="178" t="s">
        <v>262</v>
      </c>
      <c r="D6076" s="178" t="s">
        <v>5043</v>
      </c>
      <c r="E6076" s="181">
        <v>2295.3869292001282</v>
      </c>
      <c r="F6076" s="181">
        <v>2329.1580434095931</v>
      </c>
      <c r="G6076" s="181">
        <v>2357.3161352966677</v>
      </c>
      <c r="H6076" s="181">
        <v>2384.2808380824622</v>
      </c>
      <c r="I6076" s="181">
        <v>2410.1835196945626</v>
      </c>
      <c r="J6076" s="182">
        <v>2435.0584061716472</v>
      </c>
      <c r="K6076" s="181">
        <v>2458.9354371591512</v>
      </c>
      <c r="L6076" s="181">
        <v>2481.8630726776896</v>
      </c>
      <c r="M6076" s="181">
        <v>2503.8247168902262</v>
      </c>
      <c r="N6076" s="181">
        <v>2524.8091254155843</v>
      </c>
      <c r="O6076" s="181">
        <v>2544.8570263850734</v>
      </c>
      <c r="P6076" s="181">
        <v>2563.9938875812504</v>
      </c>
      <c r="Q6076" s="181">
        <v>2582.2364817942121</v>
      </c>
      <c r="R6076" s="181">
        <v>2599.5874042179153</v>
      </c>
      <c r="S6076" s="181">
        <v>2616.0668000440073</v>
      </c>
      <c r="T6076" s="181">
        <v>2631.6785596292252</v>
      </c>
      <c r="U6076" s="181">
        <v>2646.3453145375515</v>
      </c>
      <c r="V6076" s="181">
        <v>2660.0019601395566</v>
      </c>
      <c r="W6076" s="181">
        <v>2672.6589896686983</v>
      </c>
      <c r="X6076" s="181">
        <v>2684.3240976515881</v>
      </c>
      <c r="Y6076" s="181">
        <v>2694.9454054487778</v>
      </c>
    </row>
    <row r="6077" spans="1:25" x14ac:dyDescent="0.25">
      <c r="A6077" s="178" t="s">
        <v>4907</v>
      </c>
      <c r="B6077" s="178" t="s">
        <v>291</v>
      </c>
      <c r="C6077" s="178" t="s">
        <v>246</v>
      </c>
      <c r="D6077" s="178" t="s">
        <v>4125</v>
      </c>
      <c r="E6077" s="181">
        <v>2340.670757264138</v>
      </c>
      <c r="F6077" s="181">
        <v>2396.5537181878949</v>
      </c>
      <c r="G6077" s="181">
        <v>2447.4274305395315</v>
      </c>
      <c r="H6077" s="181">
        <v>2497.7742697933982</v>
      </c>
      <c r="I6077" s="181">
        <v>2547.7081490288265</v>
      </c>
      <c r="J6077" s="182">
        <v>2597.2438751973027</v>
      </c>
      <c r="K6077" s="181">
        <v>2646.3925108614271</v>
      </c>
      <c r="L6077" s="181">
        <v>2695.1859555825035</v>
      </c>
      <c r="M6077" s="181">
        <v>2743.5862938433575</v>
      </c>
      <c r="N6077" s="181">
        <v>2791.5604587783696</v>
      </c>
      <c r="O6077" s="181">
        <v>2839.1324899926167</v>
      </c>
      <c r="P6077" s="181">
        <v>2886.3104497035797</v>
      </c>
      <c r="Q6077" s="181">
        <v>2933.0931346455077</v>
      </c>
      <c r="R6077" s="181">
        <v>2979.4633630285875</v>
      </c>
      <c r="S6077" s="181">
        <v>3025.4239420969097</v>
      </c>
      <c r="T6077" s="181">
        <v>3070.9591327204116</v>
      </c>
      <c r="U6077" s="181">
        <v>3115.9572660311637</v>
      </c>
      <c r="V6077" s="181">
        <v>3160.3175340921393</v>
      </c>
      <c r="W6077" s="181">
        <v>3204.0264926762266</v>
      </c>
      <c r="X6077" s="181">
        <v>3247.0672506723558</v>
      </c>
      <c r="Y6077" s="181">
        <v>3289.3500226334722</v>
      </c>
    </row>
    <row r="6078" spans="1:25" x14ac:dyDescent="0.25">
      <c r="A6078" s="178" t="s">
        <v>4907</v>
      </c>
      <c r="B6078" s="178" t="s">
        <v>291</v>
      </c>
      <c r="C6078" s="178" t="s">
        <v>953</v>
      </c>
      <c r="D6078" s="178" t="s">
        <v>5044</v>
      </c>
      <c r="E6078" s="181">
        <v>2582.1845069388555</v>
      </c>
      <c r="F6078" s="181">
        <v>2611.1570951531171</v>
      </c>
      <c r="G6078" s="181">
        <v>2633.6287085344611</v>
      </c>
      <c r="H6078" s="181">
        <v>2654.5860226311515</v>
      </c>
      <c r="I6078" s="181">
        <v>2674.1895257210613</v>
      </c>
      <c r="J6078" s="182">
        <v>2692.4901885929244</v>
      </c>
      <c r="K6078" s="181">
        <v>2709.533649515819</v>
      </c>
      <c r="L6078" s="181">
        <v>2725.3853450897086</v>
      </c>
      <c r="M6078" s="181">
        <v>2740.0387037277051</v>
      </c>
      <c r="N6078" s="181">
        <v>2753.4931620250163</v>
      </c>
      <c r="O6078" s="181">
        <v>2765.804731371572</v>
      </c>
      <c r="P6078" s="181">
        <v>2777.01220629302</v>
      </c>
      <c r="Q6078" s="181">
        <v>2787.1445409127673</v>
      </c>
      <c r="R6078" s="181">
        <v>2796.215116856994</v>
      </c>
      <c r="S6078" s="181">
        <v>2804.2560181985059</v>
      </c>
      <c r="T6078" s="181">
        <v>2811.2815965557443</v>
      </c>
      <c r="U6078" s="181">
        <v>2817.2195716155461</v>
      </c>
      <c r="V6078" s="181">
        <v>2822.0117393613336</v>
      </c>
      <c r="W6078" s="181">
        <v>2825.6806990197283</v>
      </c>
      <c r="X6078" s="181">
        <v>2828.2458700052844</v>
      </c>
      <c r="Y6078" s="181">
        <v>2829.6639318494836</v>
      </c>
    </row>
    <row r="6079" spans="1:25" x14ac:dyDescent="0.25">
      <c r="A6079" s="178" t="s">
        <v>4907</v>
      </c>
      <c r="B6079" s="178" t="s">
        <v>291</v>
      </c>
      <c r="C6079" s="178" t="s">
        <v>543</v>
      </c>
      <c r="D6079" s="178" t="s">
        <v>5045</v>
      </c>
      <c r="E6079" s="181">
        <v>4071.5192965996134</v>
      </c>
      <c r="F6079" s="181">
        <v>4200.467415627114</v>
      </c>
      <c r="G6079" s="181">
        <v>4322.2965408761629</v>
      </c>
      <c r="H6079" s="181">
        <v>4444.7998313903236</v>
      </c>
      <c r="I6079" s="181">
        <v>4568.1776038459684</v>
      </c>
      <c r="J6079" s="182">
        <v>4692.4571867461473</v>
      </c>
      <c r="K6079" s="181">
        <v>4817.6598220019559</v>
      </c>
      <c r="L6079" s="181">
        <v>4943.8455095180725</v>
      </c>
      <c r="M6079" s="181">
        <v>5070.946921002821</v>
      </c>
      <c r="N6079" s="181">
        <v>5198.9035708595993</v>
      </c>
      <c r="O6079" s="181">
        <v>5327.7601822402376</v>
      </c>
      <c r="P6079" s="181">
        <v>5457.5325401564742</v>
      </c>
      <c r="Q6079" s="181">
        <v>5588.21915333787</v>
      </c>
      <c r="R6079" s="181">
        <v>5719.7877020295309</v>
      </c>
      <c r="S6079" s="181">
        <v>5852.2434412135044</v>
      </c>
      <c r="T6079" s="181">
        <v>5985.5555431226248</v>
      </c>
      <c r="U6079" s="181">
        <v>6119.5037472647482</v>
      </c>
      <c r="V6079" s="181">
        <v>6253.8824939333872</v>
      </c>
      <c r="W6079" s="181">
        <v>6388.6541556522061</v>
      </c>
      <c r="X6079" s="181">
        <v>6523.7731003360868</v>
      </c>
      <c r="Y6079" s="181">
        <v>6659.0448169561514</v>
      </c>
    </row>
    <row r="6080" spans="1:25" x14ac:dyDescent="0.25">
      <c r="A6080" s="178" t="s">
        <v>4907</v>
      </c>
      <c r="B6080" s="178" t="s">
        <v>291</v>
      </c>
      <c r="C6080" s="178" t="s">
        <v>600</v>
      </c>
      <c r="D6080" s="178" t="s">
        <v>5046</v>
      </c>
      <c r="E6080" s="181">
        <v>2538.9132934554682</v>
      </c>
      <c r="F6080" s="181">
        <v>2593.5423037469809</v>
      </c>
      <c r="G6080" s="181">
        <v>2642.4977094854212</v>
      </c>
      <c r="H6080" s="181">
        <v>2690.6463043646272</v>
      </c>
      <c r="I6080" s="181">
        <v>2738.1152787201991</v>
      </c>
      <c r="J6080" s="182">
        <v>2784.9244067000859</v>
      </c>
      <c r="K6080" s="181">
        <v>2831.0892937709268</v>
      </c>
      <c r="L6080" s="181">
        <v>2876.6476601547638</v>
      </c>
      <c r="M6080" s="181">
        <v>2921.5625527425764</v>
      </c>
      <c r="N6080" s="181">
        <v>2965.8025271108909</v>
      </c>
      <c r="O6080" s="181">
        <v>3009.3969778664109</v>
      </c>
      <c r="P6080" s="181">
        <v>3052.3581514691045</v>
      </c>
      <c r="Q6080" s="181">
        <v>3094.6884239062183</v>
      </c>
      <c r="R6080" s="181">
        <v>3136.3733472026311</v>
      </c>
      <c r="S6080" s="181">
        <v>3177.4196176499604</v>
      </c>
      <c r="T6080" s="181">
        <v>3217.814454961152</v>
      </c>
      <c r="U6080" s="181">
        <v>3257.4449291246683</v>
      </c>
      <c r="V6080" s="181">
        <v>3296.2104970666005</v>
      </c>
      <c r="W6080" s="181">
        <v>3334.1024746862058</v>
      </c>
      <c r="X6080" s="181">
        <v>3371.1087048239419</v>
      </c>
      <c r="Y6080" s="181">
        <v>3407.1416634501315</v>
      </c>
    </row>
    <row r="6081" spans="1:25" x14ac:dyDescent="0.25">
      <c r="A6081" s="178" t="s">
        <v>4907</v>
      </c>
      <c r="B6081" s="178" t="s">
        <v>291</v>
      </c>
      <c r="C6081" s="178" t="s">
        <v>240</v>
      </c>
      <c r="D6081" s="178" t="s">
        <v>241</v>
      </c>
      <c r="E6081" s="181">
        <v>40819.848924188511</v>
      </c>
      <c r="F6081" s="181">
        <v>41654.634991830084</v>
      </c>
      <c r="G6081" s="181">
        <v>42403.551870218645</v>
      </c>
      <c r="H6081" s="181">
        <v>43145.135510336724</v>
      </c>
      <c r="I6081" s="181">
        <v>43881.695838460299</v>
      </c>
      <c r="J6081" s="182">
        <v>44613.801721369302</v>
      </c>
      <c r="K6081" s="181">
        <v>45341.940462954575</v>
      </c>
      <c r="L6081" s="181">
        <v>46066.93976071995</v>
      </c>
      <c r="M6081" s="181">
        <v>46788.418618934847</v>
      </c>
      <c r="N6081" s="181">
        <v>47506.071904976176</v>
      </c>
      <c r="O6081" s="181">
        <v>48220.556668253892</v>
      </c>
      <c r="P6081" s="181">
        <v>48932.243979749335</v>
      </c>
      <c r="Q6081" s="181">
        <v>49641.335906382519</v>
      </c>
      <c r="R6081" s="181">
        <v>50347.753958163805</v>
      </c>
      <c r="S6081" s="181">
        <v>51051.748357714183</v>
      </c>
      <c r="T6081" s="181">
        <v>51753.246495403138</v>
      </c>
      <c r="U6081" s="181">
        <v>52450.552643749346</v>
      </c>
      <c r="V6081" s="181">
        <v>53142.152118842409</v>
      </c>
      <c r="W6081" s="181">
        <v>53827.993747623972</v>
      </c>
      <c r="X6081" s="181">
        <v>54507.957992794516</v>
      </c>
      <c r="Y6081" s="181">
        <v>55180.692301077455</v>
      </c>
    </row>
    <row r="6082" spans="1:25" x14ac:dyDescent="0.25">
      <c r="A6082" s="178" t="s">
        <v>4907</v>
      </c>
      <c r="B6082" s="178" t="s">
        <v>293</v>
      </c>
      <c r="C6082" s="178" t="s">
        <v>218</v>
      </c>
      <c r="D6082" s="178" t="s">
        <v>5047</v>
      </c>
      <c r="E6082" s="181">
        <v>6941.2942946847315</v>
      </c>
      <c r="F6082" s="181">
        <v>7035.4075539596897</v>
      </c>
      <c r="G6082" s="181">
        <v>7133.3861518503463</v>
      </c>
      <c r="H6082" s="181">
        <v>7243.9383218539288</v>
      </c>
      <c r="I6082" s="181">
        <v>7364.5535556015939</v>
      </c>
      <c r="J6082" s="182">
        <v>7493.2428147550445</v>
      </c>
      <c r="K6082" s="181">
        <v>7628.5232622339463</v>
      </c>
      <c r="L6082" s="181">
        <v>7769.2444461213427</v>
      </c>
      <c r="M6082" s="181">
        <v>7914.3100955700893</v>
      </c>
      <c r="N6082" s="181">
        <v>8062.8801333881811</v>
      </c>
      <c r="O6082" s="181">
        <v>8214.455591675036</v>
      </c>
      <c r="P6082" s="181">
        <v>8368.5464002927984</v>
      </c>
      <c r="Q6082" s="181">
        <v>8524.6732399521134</v>
      </c>
      <c r="R6082" s="181">
        <v>8682.3650933680874</v>
      </c>
      <c r="S6082" s="181">
        <v>8841.3074755741654</v>
      </c>
      <c r="T6082" s="181">
        <v>9001.2610960722195</v>
      </c>
      <c r="U6082" s="181">
        <v>9161.8942931772053</v>
      </c>
      <c r="V6082" s="181">
        <v>9322.8665048344355</v>
      </c>
      <c r="W6082" s="181">
        <v>9483.9473410571354</v>
      </c>
      <c r="X6082" s="181">
        <v>9644.9588471767638</v>
      </c>
      <c r="Y6082" s="181">
        <v>9805.613246588824</v>
      </c>
    </row>
    <row r="6083" spans="1:25" x14ac:dyDescent="0.25">
      <c r="A6083" s="178" t="s">
        <v>4907</v>
      </c>
      <c r="B6083" s="178" t="s">
        <v>293</v>
      </c>
      <c r="C6083" s="178" t="s">
        <v>240</v>
      </c>
      <c r="D6083" s="178" t="s">
        <v>241</v>
      </c>
      <c r="E6083" s="181">
        <v>22750.622784666062</v>
      </c>
      <c r="F6083" s="181">
        <v>22712.126902332733</v>
      </c>
      <c r="G6083" s="181">
        <v>22681.929344277876</v>
      </c>
      <c r="H6083" s="181">
        <v>22686.876993003898</v>
      </c>
      <c r="I6083" s="181">
        <v>22717.582334790979</v>
      </c>
      <c r="J6083" s="182">
        <v>22766.75874563033</v>
      </c>
      <c r="K6083" s="181">
        <v>22829.036788689587</v>
      </c>
      <c r="L6083" s="181">
        <v>22900.323246230106</v>
      </c>
      <c r="M6083" s="181">
        <v>22976.9089228964</v>
      </c>
      <c r="N6083" s="181">
        <v>23056.026205738795</v>
      </c>
      <c r="O6083" s="181">
        <v>23136.025448626919</v>
      </c>
      <c r="P6083" s="181">
        <v>23215.375318486414</v>
      </c>
      <c r="Q6083" s="181">
        <v>23292.662568870757</v>
      </c>
      <c r="R6083" s="181">
        <v>23366.579964360768</v>
      </c>
      <c r="S6083" s="181">
        <v>23436.314413643591</v>
      </c>
      <c r="T6083" s="181">
        <v>23501.300421217871</v>
      </c>
      <c r="U6083" s="181">
        <v>23560.772465344075</v>
      </c>
      <c r="V6083" s="181">
        <v>23613.992856573645</v>
      </c>
      <c r="W6083" s="181">
        <v>23660.548564718356</v>
      </c>
      <c r="X6083" s="181">
        <v>23700.186742793088</v>
      </c>
      <c r="Y6083" s="181">
        <v>23732.411081361362</v>
      </c>
    </row>
    <row r="6084" spans="1:25" x14ac:dyDescent="0.25">
      <c r="A6084" s="178" t="s">
        <v>4907</v>
      </c>
      <c r="B6084" s="178" t="s">
        <v>580</v>
      </c>
      <c r="C6084" s="178" t="s">
        <v>218</v>
      </c>
      <c r="D6084" s="178" t="s">
        <v>5048</v>
      </c>
      <c r="E6084" s="181">
        <v>32405.01156155068</v>
      </c>
      <c r="F6084" s="181">
        <v>32279.939059449705</v>
      </c>
      <c r="G6084" s="181">
        <v>32136.999174251716</v>
      </c>
      <c r="H6084" s="181">
        <v>32022.127388145444</v>
      </c>
      <c r="I6084" s="181">
        <v>31925.297243499717</v>
      </c>
      <c r="J6084" s="182">
        <v>31838.266815174647</v>
      </c>
      <c r="K6084" s="181">
        <v>31755.11092366065</v>
      </c>
      <c r="L6084" s="181">
        <v>31671.462792667218</v>
      </c>
      <c r="M6084" s="181">
        <v>31583.339458823113</v>
      </c>
      <c r="N6084" s="181">
        <v>31487.73180927155</v>
      </c>
      <c r="O6084" s="181">
        <v>31382.948925015371</v>
      </c>
      <c r="P6084" s="181">
        <v>31267.610588843683</v>
      </c>
      <c r="Q6084" s="181">
        <v>31140.590504557858</v>
      </c>
      <c r="R6084" s="181">
        <v>31000.854023379783</v>
      </c>
      <c r="S6084" s="181">
        <v>30847.74917284245</v>
      </c>
      <c r="T6084" s="181">
        <v>30680.992187497759</v>
      </c>
      <c r="U6084" s="181">
        <v>30500.65057086396</v>
      </c>
      <c r="V6084" s="181">
        <v>30306.719451753124</v>
      </c>
      <c r="W6084" s="181">
        <v>30099.118741765538</v>
      </c>
      <c r="X6084" s="181">
        <v>29877.810453194896</v>
      </c>
      <c r="Y6084" s="181">
        <v>29642.558630472944</v>
      </c>
    </row>
    <row r="6085" spans="1:25" x14ac:dyDescent="0.25">
      <c r="A6085" s="178" t="s">
        <v>4907</v>
      </c>
      <c r="B6085" s="178" t="s">
        <v>580</v>
      </c>
      <c r="C6085" s="178" t="s">
        <v>244</v>
      </c>
      <c r="D6085" s="178" t="s">
        <v>5049</v>
      </c>
      <c r="E6085" s="181">
        <v>4638.7686061577433</v>
      </c>
      <c r="F6085" s="181">
        <v>4680.6040249172547</v>
      </c>
      <c r="G6085" s="181">
        <v>4720.1215686385167</v>
      </c>
      <c r="H6085" s="181">
        <v>4764.0543833069396</v>
      </c>
      <c r="I6085" s="181">
        <v>4811.0530535939452</v>
      </c>
      <c r="J6085" s="182">
        <v>4859.9665658592085</v>
      </c>
      <c r="K6085" s="181">
        <v>4909.9397702171091</v>
      </c>
      <c r="L6085" s="181">
        <v>4960.3157211451926</v>
      </c>
      <c r="M6085" s="181">
        <v>5010.4636153629654</v>
      </c>
      <c r="N6085" s="181">
        <v>5059.8764127619334</v>
      </c>
      <c r="O6085" s="181">
        <v>5108.2359435138387</v>
      </c>
      <c r="P6085" s="181">
        <v>5155.2598434543934</v>
      </c>
      <c r="Q6085" s="181">
        <v>5200.6948965033416</v>
      </c>
      <c r="R6085" s="181">
        <v>5244.2919117338351</v>
      </c>
      <c r="S6085" s="181">
        <v>5285.8562416880804</v>
      </c>
      <c r="T6085" s="181">
        <v>5325.2491741528911</v>
      </c>
      <c r="U6085" s="181">
        <v>5362.3888510858051</v>
      </c>
      <c r="V6085" s="181">
        <v>5397.1786827619608</v>
      </c>
      <c r="W6085" s="181">
        <v>5429.5059687352041</v>
      </c>
      <c r="X6085" s="181">
        <v>5459.2624018650486</v>
      </c>
      <c r="Y6085" s="181">
        <v>5486.3000542946393</v>
      </c>
    </row>
    <row r="6086" spans="1:25" x14ac:dyDescent="0.25">
      <c r="A6086" s="178" t="s">
        <v>4907</v>
      </c>
      <c r="B6086" s="178" t="s">
        <v>580</v>
      </c>
      <c r="C6086" s="178" t="s">
        <v>703</v>
      </c>
      <c r="D6086" s="178" t="s">
        <v>5050</v>
      </c>
      <c r="E6086" s="181">
        <v>5924.913207778327</v>
      </c>
      <c r="F6086" s="181">
        <v>5902.0450252374749</v>
      </c>
      <c r="G6086" s="181">
        <v>5875.9099809058516</v>
      </c>
      <c r="H6086" s="181">
        <v>5854.9068912630846</v>
      </c>
      <c r="I6086" s="181">
        <v>5837.2025247075344</v>
      </c>
      <c r="J6086" s="182">
        <v>5821.289932506098</v>
      </c>
      <c r="K6086" s="181">
        <v>5806.0857583307543</v>
      </c>
      <c r="L6086" s="181">
        <v>5790.7915833792176</v>
      </c>
      <c r="M6086" s="181">
        <v>5774.679164977063</v>
      </c>
      <c r="N6086" s="181">
        <v>5757.1983187037422</v>
      </c>
      <c r="O6086" s="181">
        <v>5738.039877926788</v>
      </c>
      <c r="P6086" s="181">
        <v>5716.9514845451422</v>
      </c>
      <c r="Q6086" s="181">
        <v>5693.7272072259175</v>
      </c>
      <c r="R6086" s="181">
        <v>5668.1778713965559</v>
      </c>
      <c r="S6086" s="181">
        <v>5640.1842707955966</v>
      </c>
      <c r="T6086" s="181">
        <v>5609.6945219158179</v>
      </c>
      <c r="U6086" s="181">
        <v>5576.7209670606971</v>
      </c>
      <c r="V6086" s="181">
        <v>5541.2627155851042</v>
      </c>
      <c r="W6086" s="181">
        <v>5503.3051241732564</v>
      </c>
      <c r="X6086" s="181">
        <v>5462.8412471753318</v>
      </c>
      <c r="Y6086" s="181">
        <v>5419.8279426143499</v>
      </c>
    </row>
    <row r="6087" spans="1:25" x14ac:dyDescent="0.25">
      <c r="A6087" s="178" t="s">
        <v>4907</v>
      </c>
      <c r="B6087" s="178" t="s">
        <v>580</v>
      </c>
      <c r="C6087" s="178" t="s">
        <v>280</v>
      </c>
      <c r="D6087" s="178" t="s">
        <v>5051</v>
      </c>
      <c r="E6087" s="181">
        <v>14531.724501969553</v>
      </c>
      <c r="F6087" s="181">
        <v>14475.636907621651</v>
      </c>
      <c r="G6087" s="181">
        <v>14411.536852354124</v>
      </c>
      <c r="H6087" s="181">
        <v>14360.023673734369</v>
      </c>
      <c r="I6087" s="181">
        <v>14316.601100568341</v>
      </c>
      <c r="J6087" s="182">
        <v>14277.573118575307</v>
      </c>
      <c r="K6087" s="181">
        <v>14240.282636394739</v>
      </c>
      <c r="L6087" s="181">
        <v>14202.771414021237</v>
      </c>
      <c r="M6087" s="181">
        <v>14163.253328765035</v>
      </c>
      <c r="N6087" s="181">
        <v>14120.378972095692</v>
      </c>
      <c r="O6087" s="181">
        <v>14073.390067196207</v>
      </c>
      <c r="P6087" s="181">
        <v>14021.667668561082</v>
      </c>
      <c r="Q6087" s="181">
        <v>13964.706699189033</v>
      </c>
      <c r="R6087" s="181">
        <v>13902.043180507755</v>
      </c>
      <c r="S6087" s="181">
        <v>13833.384741559274</v>
      </c>
      <c r="T6087" s="181">
        <v>13758.604130381123</v>
      </c>
      <c r="U6087" s="181">
        <v>13677.73161829502</v>
      </c>
      <c r="V6087" s="181">
        <v>13590.765020862271</v>
      </c>
      <c r="W6087" s="181">
        <v>13497.668423188719</v>
      </c>
      <c r="X6087" s="181">
        <v>13398.424790042591</v>
      </c>
      <c r="Y6087" s="181">
        <v>13292.928309355093</v>
      </c>
    </row>
    <row r="6088" spans="1:25" x14ac:dyDescent="0.25">
      <c r="A6088" s="178" t="s">
        <v>4907</v>
      </c>
      <c r="B6088" s="178" t="s">
        <v>580</v>
      </c>
      <c r="C6088" s="178" t="s">
        <v>543</v>
      </c>
      <c r="D6088" s="178" t="s">
        <v>5052</v>
      </c>
      <c r="E6088" s="181">
        <v>1685.3622770258787</v>
      </c>
      <c r="F6088" s="181">
        <v>1739.938264246633</v>
      </c>
      <c r="G6088" s="181">
        <v>1795.2564645084356</v>
      </c>
      <c r="H6088" s="181">
        <v>1853.9217653730809</v>
      </c>
      <c r="I6088" s="181">
        <v>1915.5620147479844</v>
      </c>
      <c r="J6088" s="182">
        <v>1979.8428960334832</v>
      </c>
      <c r="K6088" s="181">
        <v>2046.5152746166175</v>
      </c>
      <c r="L6088" s="181">
        <v>2115.3855011426867</v>
      </c>
      <c r="M6088" s="181">
        <v>2186.2483455922847</v>
      </c>
      <c r="N6088" s="181">
        <v>2258.9304939103376</v>
      </c>
      <c r="O6088" s="181">
        <v>2333.3252730328627</v>
      </c>
      <c r="P6088" s="181">
        <v>2409.3299221152279</v>
      </c>
      <c r="Q6088" s="181">
        <v>2486.8435719897634</v>
      </c>
      <c r="R6088" s="181">
        <v>2565.7558464980616</v>
      </c>
      <c r="S6088" s="181">
        <v>2645.971698845528</v>
      </c>
      <c r="T6088" s="181">
        <v>2727.4145845746593</v>
      </c>
      <c r="U6088" s="181">
        <v>2810.0296730536738</v>
      </c>
      <c r="V6088" s="181">
        <v>2893.7484553055601</v>
      </c>
      <c r="W6088" s="181">
        <v>2978.486751989371</v>
      </c>
      <c r="X6088" s="181">
        <v>3064.1548209867547</v>
      </c>
      <c r="Y6088" s="181">
        <v>3150.631925083534</v>
      </c>
    </row>
    <row r="6089" spans="1:25" x14ac:dyDescent="0.25">
      <c r="A6089" s="178" t="s">
        <v>4907</v>
      </c>
      <c r="B6089" s="178" t="s">
        <v>580</v>
      </c>
      <c r="C6089" s="178" t="s">
        <v>1319</v>
      </c>
      <c r="D6089" s="178" t="s">
        <v>5053</v>
      </c>
      <c r="E6089" s="181">
        <v>5682.5669614995459</v>
      </c>
      <c r="F6089" s="181">
        <v>5771.1936585278881</v>
      </c>
      <c r="G6089" s="181">
        <v>5857.8577815107765</v>
      </c>
      <c r="H6089" s="181">
        <v>5950.9217977575199</v>
      </c>
      <c r="I6089" s="181">
        <v>6048.8048337975442</v>
      </c>
      <c r="J6089" s="182">
        <v>6150.1343194454939</v>
      </c>
      <c r="K6089" s="181">
        <v>6253.8776052145586</v>
      </c>
      <c r="L6089" s="181">
        <v>6359.2284361683778</v>
      </c>
      <c r="M6089" s="181">
        <v>6465.3927533856659</v>
      </c>
      <c r="N6089" s="181">
        <v>6571.7162290119541</v>
      </c>
      <c r="O6089" s="181">
        <v>6677.7742733660143</v>
      </c>
      <c r="P6089" s="181">
        <v>6783.1784033811073</v>
      </c>
      <c r="Q6089" s="181">
        <v>6887.5687824482211</v>
      </c>
      <c r="R6089" s="181">
        <v>6990.5818290029438</v>
      </c>
      <c r="S6089" s="181">
        <v>7091.9180240047199</v>
      </c>
      <c r="T6089" s="181">
        <v>7191.3460293019198</v>
      </c>
      <c r="U6089" s="181">
        <v>7288.7062815530417</v>
      </c>
      <c r="V6089" s="181">
        <v>7383.8154887213013</v>
      </c>
      <c r="W6089" s="181">
        <v>7476.4640194031672</v>
      </c>
      <c r="X6089" s="181">
        <v>7566.4435338974845</v>
      </c>
      <c r="Y6089" s="181">
        <v>7653.4857080195898</v>
      </c>
    </row>
    <row r="6090" spans="1:25" x14ac:dyDescent="0.25">
      <c r="A6090" s="178" t="s">
        <v>4907</v>
      </c>
      <c r="B6090" s="178" t="s">
        <v>580</v>
      </c>
      <c r="C6090" s="178" t="s">
        <v>684</v>
      </c>
      <c r="D6090" s="178" t="s">
        <v>5054</v>
      </c>
      <c r="E6090" s="181">
        <v>1999.1051352789063</v>
      </c>
      <c r="F6090" s="181">
        <v>2079.509292424415</v>
      </c>
      <c r="G6090" s="181">
        <v>2161.912865592868</v>
      </c>
      <c r="H6090" s="181">
        <v>2249.5090797864655</v>
      </c>
      <c r="I6090" s="181">
        <v>2341.9478727048431</v>
      </c>
      <c r="J6090" s="182">
        <v>2438.9135016135288</v>
      </c>
      <c r="K6090" s="181">
        <v>2540.1848368909145</v>
      </c>
      <c r="L6090" s="181">
        <v>2645.6020151147636</v>
      </c>
      <c r="M6090" s="181">
        <v>2754.9843978547101</v>
      </c>
      <c r="N6090" s="181">
        <v>2868.1851205696785</v>
      </c>
      <c r="O6090" s="181">
        <v>2985.1369207013054</v>
      </c>
      <c r="P6090" s="181">
        <v>3105.7743983870209</v>
      </c>
      <c r="Q6090" s="181">
        <v>3230.031516515442</v>
      </c>
      <c r="R6090" s="181">
        <v>3357.8267112996436</v>
      </c>
      <c r="S6090" s="181">
        <v>3489.0951055260998</v>
      </c>
      <c r="T6090" s="181">
        <v>3623.7934186752514</v>
      </c>
      <c r="U6090" s="181">
        <v>3761.9051369637086</v>
      </c>
      <c r="V6090" s="181">
        <v>3903.3938267943222</v>
      </c>
      <c r="W6090" s="181">
        <v>4048.1996935971488</v>
      </c>
      <c r="X6090" s="181">
        <v>4196.2525708316662</v>
      </c>
      <c r="Y6090" s="181">
        <v>4347.4364802270447</v>
      </c>
    </row>
    <row r="6091" spans="1:25" x14ac:dyDescent="0.25">
      <c r="A6091" s="178" t="s">
        <v>4907</v>
      </c>
      <c r="B6091" s="178" t="s">
        <v>580</v>
      </c>
      <c r="C6091" s="178" t="s">
        <v>717</v>
      </c>
      <c r="D6091" s="178" t="s">
        <v>5055</v>
      </c>
      <c r="E6091" s="181">
        <v>1454.0774776726851</v>
      </c>
      <c r="F6091" s="181">
        <v>1515.7797451873262</v>
      </c>
      <c r="G6091" s="181">
        <v>1579.1985671365967</v>
      </c>
      <c r="H6091" s="181">
        <v>1646.6815778442701</v>
      </c>
      <c r="I6091" s="181">
        <v>1717.9970820670685</v>
      </c>
      <c r="J6091" s="182">
        <v>1792.9365336615069</v>
      </c>
      <c r="K6091" s="181">
        <v>1871.3592111795228</v>
      </c>
      <c r="L6091" s="181">
        <v>1953.1683304071187</v>
      </c>
      <c r="M6091" s="181">
        <v>2038.2508211746751</v>
      </c>
      <c r="N6091" s="181">
        <v>2126.5176021744333</v>
      </c>
      <c r="O6091" s="181">
        <v>2217.9378916607311</v>
      </c>
      <c r="P6091" s="181">
        <v>2312.4819494543608</v>
      </c>
      <c r="Q6091" s="181">
        <v>2410.1192243611326</v>
      </c>
      <c r="R6091" s="181">
        <v>2510.8072136490159</v>
      </c>
      <c r="S6091" s="181">
        <v>2614.5154761901213</v>
      </c>
      <c r="T6091" s="181">
        <v>2721.2294502034424</v>
      </c>
      <c r="U6091" s="181">
        <v>2830.9545145198667</v>
      </c>
      <c r="V6091" s="181">
        <v>2943.6809938168381</v>
      </c>
      <c r="W6091" s="181">
        <v>3059.3813978388935</v>
      </c>
      <c r="X6091" s="181">
        <v>3178.0200697231553</v>
      </c>
      <c r="Y6091" s="181">
        <v>3299.5262032924043</v>
      </c>
    </row>
    <row r="6092" spans="1:25" x14ac:dyDescent="0.25">
      <c r="A6092" s="178" t="s">
        <v>4907</v>
      </c>
      <c r="B6092" s="178" t="s">
        <v>580</v>
      </c>
      <c r="C6092" s="178" t="s">
        <v>518</v>
      </c>
      <c r="D6092" s="178" t="s">
        <v>5056</v>
      </c>
      <c r="E6092" s="181">
        <v>1624.0215258930752</v>
      </c>
      <c r="F6092" s="181">
        <v>1678.9441413404118</v>
      </c>
      <c r="G6092" s="181">
        <v>1734.7336517952601</v>
      </c>
      <c r="H6092" s="181">
        <v>1793.913933859297</v>
      </c>
      <c r="I6092" s="181">
        <v>1856.1382153139384</v>
      </c>
      <c r="J6092" s="182">
        <v>1921.0944678145443</v>
      </c>
      <c r="K6092" s="181">
        <v>1988.5516609189538</v>
      </c>
      <c r="L6092" s="181">
        <v>2058.3314359704741</v>
      </c>
      <c r="M6092" s="181">
        <v>2130.243129212276</v>
      </c>
      <c r="N6092" s="181">
        <v>2204.1261310436244</v>
      </c>
      <c r="O6092" s="181">
        <v>2279.8840285761917</v>
      </c>
      <c r="P6092" s="181">
        <v>2357.4236780925935</v>
      </c>
      <c r="Q6092" s="181">
        <v>2436.6532499469067</v>
      </c>
      <c r="R6092" s="181">
        <v>2517.4710554029593</v>
      </c>
      <c r="S6092" s="181">
        <v>2599.7898827348567</v>
      </c>
      <c r="T6092" s="181">
        <v>2683.5402218944723</v>
      </c>
      <c r="U6092" s="181">
        <v>2768.6735536239385</v>
      </c>
      <c r="V6092" s="181">
        <v>2855.1275770668353</v>
      </c>
      <c r="W6092" s="181">
        <v>2942.8241466924983</v>
      </c>
      <c r="X6092" s="181">
        <v>3031.6791637601532</v>
      </c>
      <c r="Y6092" s="181">
        <v>3121.5773386609271</v>
      </c>
    </row>
    <row r="6093" spans="1:25" x14ac:dyDescent="0.25">
      <c r="A6093" s="178" t="s">
        <v>4907</v>
      </c>
      <c r="B6093" s="178" t="s">
        <v>580</v>
      </c>
      <c r="C6093" s="178" t="s">
        <v>818</v>
      </c>
      <c r="D6093" s="178" t="s">
        <v>5057</v>
      </c>
      <c r="E6093" s="181">
        <v>5854.5221818882246</v>
      </c>
      <c r="F6093" s="181">
        <v>5831.9256851548844</v>
      </c>
      <c r="G6093" s="181">
        <v>5806.1011386343971</v>
      </c>
      <c r="H6093" s="181">
        <v>5785.3475765332105</v>
      </c>
      <c r="I6093" s="181">
        <v>5767.8535469869757</v>
      </c>
      <c r="J6093" s="182">
        <v>5752.1300045910548</v>
      </c>
      <c r="K6093" s="181">
        <v>5737.1064638495654</v>
      </c>
      <c r="L6093" s="181">
        <v>5721.9939915875402</v>
      </c>
      <c r="M6093" s="181">
        <v>5706.0729970292668</v>
      </c>
      <c r="N6093" s="181">
        <v>5688.7998322289823</v>
      </c>
      <c r="O6093" s="181">
        <v>5669.8690036133294</v>
      </c>
      <c r="P6093" s="181">
        <v>5649.0311512256958</v>
      </c>
      <c r="Q6093" s="181">
        <v>5626.0827903036788</v>
      </c>
      <c r="R6093" s="181">
        <v>5600.8369937662501</v>
      </c>
      <c r="S6093" s="181">
        <v>5573.1759715838371</v>
      </c>
      <c r="T6093" s="181">
        <v>5543.0484566520536</v>
      </c>
      <c r="U6093" s="181">
        <v>5510.4666446414449</v>
      </c>
      <c r="V6093" s="181">
        <v>5475.4296554882048</v>
      </c>
      <c r="W6093" s="181">
        <v>5437.9230198466967</v>
      </c>
      <c r="X6093" s="181">
        <v>5397.9398745850003</v>
      </c>
      <c r="Y6093" s="181">
        <v>5355.4375902750826</v>
      </c>
    </row>
    <row r="6094" spans="1:25" x14ac:dyDescent="0.25">
      <c r="A6094" s="178" t="s">
        <v>4907</v>
      </c>
      <c r="B6094" s="178" t="s">
        <v>580</v>
      </c>
      <c r="C6094" s="178" t="s">
        <v>1164</v>
      </c>
      <c r="D6094" s="178" t="s">
        <v>1686</v>
      </c>
      <c r="E6094" s="181">
        <v>1450.0551333361079</v>
      </c>
      <c r="F6094" s="181">
        <v>1533.7787251383529</v>
      </c>
      <c r="G6094" s="181">
        <v>1621.4105473934021</v>
      </c>
      <c r="H6094" s="181">
        <v>1715.5189588460655</v>
      </c>
      <c r="I6094" s="181">
        <v>1816.0924774600965</v>
      </c>
      <c r="J6094" s="182">
        <v>1923.1364392452799</v>
      </c>
      <c r="K6094" s="181">
        <v>2036.7230665753989</v>
      </c>
      <c r="L6094" s="181">
        <v>2156.9701704170916</v>
      </c>
      <c r="M6094" s="181">
        <v>2283.9770401712699</v>
      </c>
      <c r="N6094" s="181">
        <v>2417.8688063670315</v>
      </c>
      <c r="O6094" s="181">
        <v>2558.8378935474479</v>
      </c>
      <c r="P6094" s="181">
        <v>2707.0818492836906</v>
      </c>
      <c r="Q6094" s="181">
        <v>2862.80129477747</v>
      </c>
      <c r="R6094" s="181">
        <v>3026.18649182728</v>
      </c>
      <c r="S6094" s="181">
        <v>3197.4457161663986</v>
      </c>
      <c r="T6094" s="181">
        <v>3376.8111110640257</v>
      </c>
      <c r="U6094" s="181">
        <v>3564.5453123549673</v>
      </c>
      <c r="V6094" s="181">
        <v>3760.8986896635124</v>
      </c>
      <c r="W6094" s="181">
        <v>3966.1045196911009</v>
      </c>
      <c r="X6094" s="181">
        <v>4180.3901086561873</v>
      </c>
      <c r="Y6094" s="181">
        <v>4403.940068329448</v>
      </c>
    </row>
    <row r="6095" spans="1:25" x14ac:dyDescent="0.25">
      <c r="A6095" s="178" t="s">
        <v>4907</v>
      </c>
      <c r="B6095" s="178" t="s">
        <v>580</v>
      </c>
      <c r="C6095" s="178" t="s">
        <v>1828</v>
      </c>
      <c r="D6095" s="178" t="s">
        <v>5058</v>
      </c>
      <c r="E6095" s="181">
        <v>2063.4626446641423</v>
      </c>
      <c r="F6095" s="181">
        <v>2087.630787050517</v>
      </c>
      <c r="G6095" s="181">
        <v>2110.8766932183098</v>
      </c>
      <c r="H6095" s="181">
        <v>2136.2116557270356</v>
      </c>
      <c r="I6095" s="181">
        <v>2163.0452527423008</v>
      </c>
      <c r="J6095" s="182">
        <v>2190.8701091357875</v>
      </c>
      <c r="K6095" s="181">
        <v>2219.3071006438372</v>
      </c>
      <c r="L6095" s="181">
        <v>2248.0628420861453</v>
      </c>
      <c r="M6095" s="181">
        <v>2276.8526706621778</v>
      </c>
      <c r="N6095" s="181">
        <v>2305.4452626918355</v>
      </c>
      <c r="O6095" s="181">
        <v>2333.693110079379</v>
      </c>
      <c r="P6095" s="181">
        <v>2361.4635414899976</v>
      </c>
      <c r="Q6095" s="181">
        <v>2388.635873095749</v>
      </c>
      <c r="R6095" s="181">
        <v>2415.090008415998</v>
      </c>
      <c r="S6095" s="181">
        <v>2440.729781356596</v>
      </c>
      <c r="T6095" s="181">
        <v>2465.4839284475051</v>
      </c>
      <c r="U6095" s="181">
        <v>2489.3068545460069</v>
      </c>
      <c r="V6095" s="181">
        <v>2512.1456603697734</v>
      </c>
      <c r="W6095" s="181">
        <v>2533.9394044780438</v>
      </c>
      <c r="X6095" s="181">
        <v>2554.6285942427126</v>
      </c>
      <c r="Y6095" s="181">
        <v>2574.1345582593917</v>
      </c>
    </row>
    <row r="6096" spans="1:25" x14ac:dyDescent="0.25">
      <c r="A6096" s="178" t="s">
        <v>4907</v>
      </c>
      <c r="B6096" s="178" t="s">
        <v>580</v>
      </c>
      <c r="C6096" s="178" t="s">
        <v>5059</v>
      </c>
      <c r="D6096" s="178" t="s">
        <v>5060</v>
      </c>
      <c r="E6096" s="181">
        <v>1422.9043090642115</v>
      </c>
      <c r="F6096" s="181">
        <v>1471.0058657424152</v>
      </c>
      <c r="G6096" s="181">
        <v>1519.8656665817439</v>
      </c>
      <c r="H6096" s="181">
        <v>1571.6949157088131</v>
      </c>
      <c r="I6096" s="181">
        <v>1626.1896828460619</v>
      </c>
      <c r="J6096" s="182">
        <v>1683.076493035345</v>
      </c>
      <c r="K6096" s="181">
        <v>1742.1528473731082</v>
      </c>
      <c r="L6096" s="181">
        <v>1803.2624023710971</v>
      </c>
      <c r="M6096" s="181">
        <v>1866.2380427215983</v>
      </c>
      <c r="N6096" s="181">
        <v>1930.9389911126707</v>
      </c>
      <c r="O6096" s="181">
        <v>1997.2807168945119</v>
      </c>
      <c r="P6096" s="181">
        <v>2065.1815577993552</v>
      </c>
      <c r="Q6096" s="181">
        <v>2134.5610070420566</v>
      </c>
      <c r="R6096" s="181">
        <v>2205.3299254418052</v>
      </c>
      <c r="S6096" s="181">
        <v>2277.4118603802158</v>
      </c>
      <c r="T6096" s="181">
        <v>2350.7458697269954</v>
      </c>
      <c r="U6096" s="181">
        <v>2425.2894019932332</v>
      </c>
      <c r="V6096" s="181">
        <v>2500.9878357658458</v>
      </c>
      <c r="W6096" s="181">
        <v>2577.7726733522445</v>
      </c>
      <c r="X6096" s="181">
        <v>2655.5702060328663</v>
      </c>
      <c r="Y6096" s="181">
        <v>2734.2794080158233</v>
      </c>
    </row>
    <row r="6097" spans="1:25" x14ac:dyDescent="0.25">
      <c r="A6097" s="178" t="s">
        <v>4907</v>
      </c>
      <c r="B6097" s="178" t="s">
        <v>580</v>
      </c>
      <c r="C6097" s="178" t="s">
        <v>368</v>
      </c>
      <c r="D6097" s="178" t="s">
        <v>290</v>
      </c>
      <c r="E6097" s="181">
        <v>1495.3065071226022</v>
      </c>
      <c r="F6097" s="181">
        <v>1581.6428323722128</v>
      </c>
      <c r="G6097" s="181">
        <v>1672.009350883488</v>
      </c>
      <c r="H6097" s="181">
        <v>1769.0545712927187</v>
      </c>
      <c r="I6097" s="181">
        <v>1872.7666532476869</v>
      </c>
      <c r="J6097" s="182">
        <v>1983.1510992772069</v>
      </c>
      <c r="K6097" s="181">
        <v>2100.2823855739384</v>
      </c>
      <c r="L6097" s="181">
        <v>2224.2819995909954</v>
      </c>
      <c r="M6097" s="181">
        <v>2355.2523292196097</v>
      </c>
      <c r="N6097" s="181">
        <v>2493.3224098944338</v>
      </c>
      <c r="O6097" s="181">
        <v>2638.6906710853336</v>
      </c>
      <c r="P6097" s="181">
        <v>2791.5608251628587</v>
      </c>
      <c r="Q6097" s="181">
        <v>2952.139754045832</v>
      </c>
      <c r="R6097" s="181">
        <v>3120.6236569675129</v>
      </c>
      <c r="S6097" s="181">
        <v>3297.227309250638</v>
      </c>
      <c r="T6097" s="181">
        <v>3482.1900985798802</v>
      </c>
      <c r="U6097" s="181">
        <v>3675.7828567765696</v>
      </c>
      <c r="V6097" s="181">
        <v>3878.2637666640885</v>
      </c>
      <c r="W6097" s="181">
        <v>4089.8733847299836</v>
      </c>
      <c r="X6097" s="181">
        <v>4310.846110659998</v>
      </c>
      <c r="Y6097" s="181">
        <v>4541.3723173410899</v>
      </c>
    </row>
    <row r="6098" spans="1:25" x14ac:dyDescent="0.25">
      <c r="A6098" s="178" t="s">
        <v>4907</v>
      </c>
      <c r="B6098" s="178" t="s">
        <v>580</v>
      </c>
      <c r="C6098" s="178" t="s">
        <v>240</v>
      </c>
      <c r="D6098" s="178" t="s">
        <v>241</v>
      </c>
      <c r="E6098" s="181">
        <v>71755.60620628616</v>
      </c>
      <c r="F6098" s="181">
        <v>72363.35296583944</v>
      </c>
      <c r="G6098" s="181">
        <v>72936.996825050388</v>
      </c>
      <c r="H6098" s="181">
        <v>73580.649102571246</v>
      </c>
      <c r="I6098" s="181">
        <v>74273.450417236847</v>
      </c>
      <c r="J6098" s="182">
        <v>74997.652029442033</v>
      </c>
      <c r="K6098" s="181">
        <v>75740.106607474081</v>
      </c>
      <c r="L6098" s="181">
        <v>76490.748512895429</v>
      </c>
      <c r="M6098" s="181">
        <v>77239.932209137536</v>
      </c>
      <c r="N6098" s="181">
        <v>77979.932828460238</v>
      </c>
      <c r="O6098" s="181">
        <v>78705.943750797145</v>
      </c>
      <c r="P6098" s="181">
        <v>79413.713054987602</v>
      </c>
      <c r="Q6098" s="181">
        <v>80099.438853770451</v>
      </c>
      <c r="R6098" s="181">
        <v>80759.38062677499</v>
      </c>
      <c r="S6098" s="181">
        <v>81390.635729997346</v>
      </c>
      <c r="T6098" s="181">
        <v>81991.159191094208</v>
      </c>
      <c r="U6098" s="181">
        <v>82559.7766398081</v>
      </c>
      <c r="V6098" s="181">
        <v>83095.081388562961</v>
      </c>
      <c r="W6098" s="181">
        <v>83595.412693613005</v>
      </c>
      <c r="X6098" s="181">
        <v>84059.170821181877</v>
      </c>
      <c r="Y6098" s="181">
        <v>84484.138641593439</v>
      </c>
    </row>
    <row r="6099" spans="1:25" x14ac:dyDescent="0.25">
      <c r="A6099" s="178" t="s">
        <v>4907</v>
      </c>
      <c r="B6099" s="178" t="s">
        <v>581</v>
      </c>
      <c r="C6099" s="178" t="s">
        <v>218</v>
      </c>
      <c r="D6099" s="178" t="s">
        <v>5061</v>
      </c>
      <c r="E6099" s="181">
        <v>11367.702345659241</v>
      </c>
      <c r="F6099" s="181">
        <v>11871.963401498349</v>
      </c>
      <c r="G6099" s="181">
        <v>12290.620253054385</v>
      </c>
      <c r="H6099" s="181">
        <v>12655.977880877292</v>
      </c>
      <c r="I6099" s="181">
        <v>12977.346232316508</v>
      </c>
      <c r="J6099" s="182">
        <v>13261.924819693137</v>
      </c>
      <c r="K6099" s="181">
        <v>13515.594824504989</v>
      </c>
      <c r="L6099" s="181">
        <v>13743.140398807078</v>
      </c>
      <c r="M6099" s="181">
        <v>13948.044772949283</v>
      </c>
      <c r="N6099" s="181">
        <v>14133.061865951835</v>
      </c>
      <c r="O6099" s="181">
        <v>14300.660362938053</v>
      </c>
      <c r="P6099" s="181">
        <v>14452.770259359469</v>
      </c>
      <c r="Q6099" s="181">
        <v>14590.910800430729</v>
      </c>
      <c r="R6099" s="181">
        <v>14716.24663435497</v>
      </c>
      <c r="S6099" s="181">
        <v>14829.88417553313</v>
      </c>
      <c r="T6099" s="181">
        <v>14932.859654860016</v>
      </c>
      <c r="U6099" s="181">
        <v>15025.713069685889</v>
      </c>
      <c r="V6099" s="181">
        <v>15108.735742097266</v>
      </c>
      <c r="W6099" s="181">
        <v>15182.380623327846</v>
      </c>
      <c r="X6099" s="181">
        <v>15247.041961880934</v>
      </c>
      <c r="Y6099" s="181">
        <v>15302.874658572568</v>
      </c>
    </row>
    <row r="6100" spans="1:25" x14ac:dyDescent="0.25">
      <c r="A6100" s="178" t="s">
        <v>4907</v>
      </c>
      <c r="B6100" s="178" t="s">
        <v>581</v>
      </c>
      <c r="C6100" s="178" t="s">
        <v>475</v>
      </c>
      <c r="D6100" s="178" t="s">
        <v>5062</v>
      </c>
      <c r="E6100" s="181">
        <v>1409.7602342034666</v>
      </c>
      <c r="F6100" s="181">
        <v>1509.09074022709</v>
      </c>
      <c r="G6100" s="181">
        <v>1601.3521531614276</v>
      </c>
      <c r="H6100" s="181">
        <v>1690.1645847749755</v>
      </c>
      <c r="I6100" s="181">
        <v>1776.3945187718193</v>
      </c>
      <c r="J6100" s="182">
        <v>1860.7170491525001</v>
      </c>
      <c r="K6100" s="181">
        <v>1943.6997630730611</v>
      </c>
      <c r="L6100" s="181">
        <v>2025.8171510029579</v>
      </c>
      <c r="M6100" s="181">
        <v>2107.404173193876</v>
      </c>
      <c r="N6100" s="181">
        <v>2188.7240272897675</v>
      </c>
      <c r="O6100" s="181">
        <v>2270.0273012198718</v>
      </c>
      <c r="P6100" s="181">
        <v>2351.5072916777826</v>
      </c>
      <c r="Q6100" s="181">
        <v>2433.3124353174167</v>
      </c>
      <c r="R6100" s="181">
        <v>2515.5489538900033</v>
      </c>
      <c r="S6100" s="181">
        <v>2598.3264678818864</v>
      </c>
      <c r="T6100" s="181">
        <v>2681.7555257217014</v>
      </c>
      <c r="U6100" s="181">
        <v>2765.8685403188078</v>
      </c>
      <c r="V6100" s="181">
        <v>2850.6559910850801</v>
      </c>
      <c r="W6100" s="181">
        <v>2936.1402956704146</v>
      </c>
      <c r="X6100" s="181">
        <v>3022.3361545448533</v>
      </c>
      <c r="Y6100" s="181">
        <v>3109.2127108818295</v>
      </c>
    </row>
    <row r="6101" spans="1:25" x14ac:dyDescent="0.25">
      <c r="A6101" s="178" t="s">
        <v>4907</v>
      </c>
      <c r="B6101" s="178" t="s">
        <v>581</v>
      </c>
      <c r="C6101" s="178" t="s">
        <v>530</v>
      </c>
      <c r="D6101" s="178" t="s">
        <v>5063</v>
      </c>
      <c r="E6101" s="181">
        <v>3831.526922245851</v>
      </c>
      <c r="F6101" s="181">
        <v>4101.4930475457704</v>
      </c>
      <c r="G6101" s="181">
        <v>4352.2463876994525</v>
      </c>
      <c r="H6101" s="181">
        <v>4593.6258893348449</v>
      </c>
      <c r="I6101" s="181">
        <v>4827.9865313762666</v>
      </c>
      <c r="J6101" s="182">
        <v>5057.1631228751876</v>
      </c>
      <c r="K6101" s="181">
        <v>5282.6982846378551</v>
      </c>
      <c r="L6101" s="181">
        <v>5505.8816139758956</v>
      </c>
      <c r="M6101" s="181">
        <v>5727.6234850019264</v>
      </c>
      <c r="N6101" s="181">
        <v>5948.6392313125461</v>
      </c>
      <c r="O6101" s="181">
        <v>6169.6099151011504</v>
      </c>
      <c r="P6101" s="181">
        <v>6391.0608891671154</v>
      </c>
      <c r="Q6101" s="181">
        <v>6613.3955831305484</v>
      </c>
      <c r="R6101" s="181">
        <v>6836.9026925367571</v>
      </c>
      <c r="S6101" s="181">
        <v>7061.8801502075539</v>
      </c>
      <c r="T6101" s="181">
        <v>7288.6284109793369</v>
      </c>
      <c r="U6101" s="181">
        <v>7517.2355685093298</v>
      </c>
      <c r="V6101" s="181">
        <v>7747.6757471990913</v>
      </c>
      <c r="W6101" s="181">
        <v>7980.0098750185161</v>
      </c>
      <c r="X6101" s="181">
        <v>8214.2779057451135</v>
      </c>
      <c r="Y6101" s="181">
        <v>8450.3959749323931</v>
      </c>
    </row>
    <row r="6102" spans="1:25" x14ac:dyDescent="0.25">
      <c r="A6102" s="178" t="s">
        <v>4907</v>
      </c>
      <c r="B6102" s="178" t="s">
        <v>581</v>
      </c>
      <c r="C6102" s="178" t="s">
        <v>512</v>
      </c>
      <c r="D6102" s="178" t="s">
        <v>5064</v>
      </c>
      <c r="E6102" s="181">
        <v>3609.9931711567347</v>
      </c>
      <c r="F6102" s="181">
        <v>3733.4497494915408</v>
      </c>
      <c r="G6102" s="181">
        <v>3827.5038460996275</v>
      </c>
      <c r="H6102" s="181">
        <v>3902.9376801816384</v>
      </c>
      <c r="I6102" s="181">
        <v>3963.1077073582892</v>
      </c>
      <c r="J6102" s="182">
        <v>4010.6117304175082</v>
      </c>
      <c r="K6102" s="181">
        <v>4047.5600078897637</v>
      </c>
      <c r="L6102" s="181">
        <v>4075.662277600105</v>
      </c>
      <c r="M6102" s="181">
        <v>4096.1854781557822</v>
      </c>
      <c r="N6102" s="181">
        <v>4110.1399994941912</v>
      </c>
      <c r="O6102" s="181">
        <v>4118.4189318992567</v>
      </c>
      <c r="P6102" s="181">
        <v>4121.7306017556921</v>
      </c>
      <c r="Q6102" s="181">
        <v>4120.6429048245827</v>
      </c>
      <c r="R6102" s="181">
        <v>4115.6052223403849</v>
      </c>
      <c r="S6102" s="181">
        <v>4107.0357693951146</v>
      </c>
      <c r="T6102" s="181">
        <v>4095.3194484713558</v>
      </c>
      <c r="U6102" s="181">
        <v>4080.6934031804717</v>
      </c>
      <c r="V6102" s="181">
        <v>4063.320451987232</v>
      </c>
      <c r="W6102" s="181">
        <v>4043.4017813721571</v>
      </c>
      <c r="X6102" s="181">
        <v>4021.1168439395124</v>
      </c>
      <c r="Y6102" s="181">
        <v>3996.5770726619203</v>
      </c>
    </row>
    <row r="6103" spans="1:25" x14ac:dyDescent="0.25">
      <c r="A6103" s="178" t="s">
        <v>4907</v>
      </c>
      <c r="B6103" s="178" t="s">
        <v>581</v>
      </c>
      <c r="C6103" s="178" t="s">
        <v>462</v>
      </c>
      <c r="D6103" s="178" t="s">
        <v>5065</v>
      </c>
      <c r="E6103" s="181">
        <v>2561.735739866871</v>
      </c>
      <c r="F6103" s="181">
        <v>2628.6134364178556</v>
      </c>
      <c r="G6103" s="181">
        <v>2673.7482616112961</v>
      </c>
      <c r="H6103" s="181">
        <v>2705.1102030156399</v>
      </c>
      <c r="I6103" s="181">
        <v>2725.3211552941502</v>
      </c>
      <c r="J6103" s="182">
        <v>2736.4082925578446</v>
      </c>
      <c r="K6103" s="181">
        <v>2740.0093232287113</v>
      </c>
      <c r="L6103" s="181">
        <v>2737.4449886249222</v>
      </c>
      <c r="M6103" s="181">
        <v>2729.7023297582814</v>
      </c>
      <c r="N6103" s="181">
        <v>2717.5701160074941</v>
      </c>
      <c r="O6103" s="181">
        <v>2701.7373763549867</v>
      </c>
      <c r="P6103" s="181">
        <v>2682.7529322329365</v>
      </c>
      <c r="Q6103" s="181">
        <v>2661.059111956472</v>
      </c>
      <c r="R6103" s="181">
        <v>2637.0096413008578</v>
      </c>
      <c r="S6103" s="181">
        <v>2610.9283835830761</v>
      </c>
      <c r="T6103" s="181">
        <v>2583.1089507810384</v>
      </c>
      <c r="U6103" s="181">
        <v>2553.7440786186912</v>
      </c>
      <c r="V6103" s="181">
        <v>2522.9749995516549</v>
      </c>
      <c r="W6103" s="181">
        <v>2490.9627737831202</v>
      </c>
      <c r="X6103" s="181">
        <v>2457.8506984956484</v>
      </c>
      <c r="Y6103" s="181">
        <v>2423.736841242408</v>
      </c>
    </row>
    <row r="6104" spans="1:25" x14ac:dyDescent="0.25">
      <c r="A6104" s="178" t="s">
        <v>4907</v>
      </c>
      <c r="B6104" s="178" t="s">
        <v>581</v>
      </c>
      <c r="C6104" s="178" t="s">
        <v>703</v>
      </c>
      <c r="D6104" s="178" t="s">
        <v>5017</v>
      </c>
      <c r="E6104" s="181">
        <v>3694.5787852089425</v>
      </c>
      <c r="F6104" s="181">
        <v>3724.5804678877998</v>
      </c>
      <c r="G6104" s="181">
        <v>3722.1269916371366</v>
      </c>
      <c r="H6104" s="181">
        <v>3699.778009381796</v>
      </c>
      <c r="I6104" s="181">
        <v>3662.0850375654941</v>
      </c>
      <c r="J6104" s="182">
        <v>3612.5317144411997</v>
      </c>
      <c r="K6104" s="181">
        <v>3553.8806951698175</v>
      </c>
      <c r="L6104" s="181">
        <v>3488.3193522719976</v>
      </c>
      <c r="M6104" s="181">
        <v>3417.4814073961766</v>
      </c>
      <c r="N6104" s="181">
        <v>3342.6558204442035</v>
      </c>
      <c r="O6104" s="181">
        <v>3264.9314501301428</v>
      </c>
      <c r="P6104" s="181">
        <v>3185.1628945831658</v>
      </c>
      <c r="Q6104" s="181">
        <v>3104.0272459594594</v>
      </c>
      <c r="R6104" s="181">
        <v>3022.057710354431</v>
      </c>
      <c r="S6104" s="181">
        <v>2939.7204163177653</v>
      </c>
      <c r="T6104" s="181">
        <v>2857.4183311006777</v>
      </c>
      <c r="U6104" s="181">
        <v>2775.4186865829311</v>
      </c>
      <c r="V6104" s="181">
        <v>2693.9164088187754</v>
      </c>
      <c r="W6104" s="181">
        <v>2613.1144948999759</v>
      </c>
      <c r="X6104" s="181">
        <v>2533.1839814667451</v>
      </c>
      <c r="Y6104" s="181">
        <v>2454.2383170097428</v>
      </c>
    </row>
    <row r="6105" spans="1:25" x14ac:dyDescent="0.25">
      <c r="A6105" s="178" t="s">
        <v>4907</v>
      </c>
      <c r="B6105" s="178" t="s">
        <v>581</v>
      </c>
      <c r="C6105" s="178" t="s">
        <v>972</v>
      </c>
      <c r="D6105" s="178" t="s">
        <v>5066</v>
      </c>
      <c r="E6105" s="181">
        <v>4377.3055272017637</v>
      </c>
      <c r="F6105" s="181">
        <v>4493.037759693083</v>
      </c>
      <c r="G6105" s="181">
        <v>4571.6678734814295</v>
      </c>
      <c r="H6105" s="181">
        <v>4626.7915187631133</v>
      </c>
      <c r="I6105" s="181">
        <v>4662.8717173909063</v>
      </c>
      <c r="J6105" s="182">
        <v>4683.3594317031029</v>
      </c>
      <c r="K6105" s="181">
        <v>4691.043326216005</v>
      </c>
      <c r="L6105" s="181">
        <v>4688.1728518546151</v>
      </c>
      <c r="M6105" s="181">
        <v>4676.4287019983494</v>
      </c>
      <c r="N6105" s="181">
        <v>4657.1539747294055</v>
      </c>
      <c r="O6105" s="181">
        <v>4631.5225333765002</v>
      </c>
      <c r="P6105" s="181">
        <v>4600.4693363473525</v>
      </c>
      <c r="Q6105" s="181">
        <v>4564.7478818486734</v>
      </c>
      <c r="R6105" s="181">
        <v>4524.9606119048394</v>
      </c>
      <c r="S6105" s="181">
        <v>4481.6594940093191</v>
      </c>
      <c r="T6105" s="181">
        <v>4435.3452709187868</v>
      </c>
      <c r="U6105" s="181">
        <v>4386.3460706861615</v>
      </c>
      <c r="V6105" s="181">
        <v>4334.9019574742288</v>
      </c>
      <c r="W6105" s="181">
        <v>4281.2873870332287</v>
      </c>
      <c r="X6105" s="181">
        <v>4225.7466329545605</v>
      </c>
      <c r="Y6105" s="181">
        <v>4168.446499192496</v>
      </c>
    </row>
    <row r="6106" spans="1:25" x14ac:dyDescent="0.25">
      <c r="A6106" s="178" t="s">
        <v>4907</v>
      </c>
      <c r="B6106" s="178" t="s">
        <v>581</v>
      </c>
      <c r="C6106" s="178" t="s">
        <v>280</v>
      </c>
      <c r="D6106" s="178" t="s">
        <v>5067</v>
      </c>
      <c r="E6106" s="181">
        <v>2320.0625568605624</v>
      </c>
      <c r="F6106" s="181">
        <v>2404.6080453719592</v>
      </c>
      <c r="G6106" s="181">
        <v>2470.5309110584776</v>
      </c>
      <c r="H6106" s="181">
        <v>2524.6835126471369</v>
      </c>
      <c r="I6106" s="181">
        <v>2569.1642695071218</v>
      </c>
      <c r="J6106" s="182">
        <v>2605.5972575117735</v>
      </c>
      <c r="K6106" s="181">
        <v>2635.3034811089897</v>
      </c>
      <c r="L6106" s="181">
        <v>2659.354292729417</v>
      </c>
      <c r="M6106" s="181">
        <v>2678.5409768361083</v>
      </c>
      <c r="N6106" s="181">
        <v>2693.4937178517548</v>
      </c>
      <c r="O6106" s="181">
        <v>2704.7712675711455</v>
      </c>
      <c r="P6106" s="181">
        <v>2712.8157373796612</v>
      </c>
      <c r="Q6106" s="181">
        <v>2717.9805492563223</v>
      </c>
      <c r="R6106" s="181">
        <v>2720.543940301719</v>
      </c>
      <c r="S6106" s="181">
        <v>2720.7659958819982</v>
      </c>
      <c r="T6106" s="181">
        <v>2718.8870144171028</v>
      </c>
      <c r="U6106" s="181">
        <v>2715.0511346162102</v>
      </c>
      <c r="V6106" s="181">
        <v>2709.3542457966105</v>
      </c>
      <c r="W6106" s="181">
        <v>2701.918762642948</v>
      </c>
      <c r="X6106" s="181">
        <v>2692.8536591599695</v>
      </c>
      <c r="Y6106" s="181">
        <v>2682.2232532446733</v>
      </c>
    </row>
    <row r="6107" spans="1:25" x14ac:dyDescent="0.25">
      <c r="A6107" s="178" t="s">
        <v>4907</v>
      </c>
      <c r="B6107" s="178" t="s">
        <v>581</v>
      </c>
      <c r="C6107" s="178" t="s">
        <v>583</v>
      </c>
      <c r="D6107" s="178" t="s">
        <v>5068</v>
      </c>
      <c r="E6107" s="181">
        <v>1941.4412368173457</v>
      </c>
      <c r="F6107" s="181">
        <v>2038.0929658129642</v>
      </c>
      <c r="G6107" s="181">
        <v>2120.9240939805286</v>
      </c>
      <c r="H6107" s="181">
        <v>2195.3153648031621</v>
      </c>
      <c r="I6107" s="181">
        <v>2262.752148690498</v>
      </c>
      <c r="J6107" s="182">
        <v>2324.382196807509</v>
      </c>
      <c r="K6107" s="181">
        <v>2381.1460113523358</v>
      </c>
      <c r="L6107" s="181">
        <v>2433.8103345325394</v>
      </c>
      <c r="M6107" s="181">
        <v>2482.927078543994</v>
      </c>
      <c r="N6107" s="181">
        <v>2528.929814892364</v>
      </c>
      <c r="O6107" s="181">
        <v>2572.2104209303584</v>
      </c>
      <c r="P6107" s="181">
        <v>2613.0720499412637</v>
      </c>
      <c r="Q6107" s="181">
        <v>2651.749968420218</v>
      </c>
      <c r="R6107" s="181">
        <v>2688.4199655861707</v>
      </c>
      <c r="S6107" s="181">
        <v>2723.2511637187658</v>
      </c>
      <c r="T6107" s="181">
        <v>2756.4035886422625</v>
      </c>
      <c r="U6107" s="181">
        <v>2787.9488333848076</v>
      </c>
      <c r="V6107" s="181">
        <v>2817.9138875369263</v>
      </c>
      <c r="W6107" s="181">
        <v>2846.3568800213375</v>
      </c>
      <c r="X6107" s="181">
        <v>2873.3263562866723</v>
      </c>
      <c r="Y6107" s="181">
        <v>2898.8267918121992</v>
      </c>
    </row>
    <row r="6108" spans="1:25" x14ac:dyDescent="0.25">
      <c r="A6108" s="178" t="s">
        <v>4907</v>
      </c>
      <c r="B6108" s="178" t="s">
        <v>581</v>
      </c>
      <c r="C6108" s="178" t="s">
        <v>797</v>
      </c>
      <c r="D6108" s="178" t="s">
        <v>5069</v>
      </c>
      <c r="E6108" s="181">
        <v>2988.6916965113501</v>
      </c>
      <c r="F6108" s="181">
        <v>3199.2723692814316</v>
      </c>
      <c r="G6108" s="181">
        <v>3394.8665647022276</v>
      </c>
      <c r="H6108" s="181">
        <v>3583.1489197229494</v>
      </c>
      <c r="I6108" s="181">
        <v>3765.9563797962587</v>
      </c>
      <c r="J6108" s="182">
        <v>3944.7201442033029</v>
      </c>
      <c r="K6108" s="181">
        <v>4120.6434977148929</v>
      </c>
      <c r="L6108" s="181">
        <v>4294.7323601262751</v>
      </c>
      <c r="M6108" s="181">
        <v>4467.6968471710225</v>
      </c>
      <c r="N6108" s="181">
        <v>4640.0949378543128</v>
      </c>
      <c r="O6108" s="181">
        <v>4812.457878586134</v>
      </c>
      <c r="P6108" s="181">
        <v>4985.195458356905</v>
      </c>
      <c r="Q6108" s="181">
        <v>5158.6223628729304</v>
      </c>
      <c r="R6108" s="181">
        <v>5332.9637822468158</v>
      </c>
      <c r="S6108" s="181">
        <v>5508.4521119096107</v>
      </c>
      <c r="T6108" s="181">
        <v>5685.3217145300223</v>
      </c>
      <c r="U6108" s="181">
        <v>5863.6413054758932</v>
      </c>
      <c r="V6108" s="181">
        <v>6043.3907011003957</v>
      </c>
      <c r="W6108" s="181">
        <v>6224.617426821309</v>
      </c>
      <c r="X6108" s="181">
        <v>6407.3526476351244</v>
      </c>
      <c r="Y6108" s="181">
        <v>6591.5309470695183</v>
      </c>
    </row>
    <row r="6109" spans="1:25" x14ac:dyDescent="0.25">
      <c r="A6109" s="178" t="s">
        <v>4907</v>
      </c>
      <c r="B6109" s="178" t="s">
        <v>581</v>
      </c>
      <c r="C6109" s="178" t="s">
        <v>246</v>
      </c>
      <c r="D6109" s="178" t="s">
        <v>5070</v>
      </c>
      <c r="E6109" s="181">
        <v>3620.0628871153303</v>
      </c>
      <c r="F6109" s="181">
        <v>3875.129436511706</v>
      </c>
      <c r="G6109" s="181">
        <v>4112.043564725237</v>
      </c>
      <c r="H6109" s="181">
        <v>4340.1012016185978</v>
      </c>
      <c r="I6109" s="181">
        <v>4561.5273535604938</v>
      </c>
      <c r="J6109" s="182">
        <v>4778.0555655023136</v>
      </c>
      <c r="K6109" s="181">
        <v>4991.1433201768978</v>
      </c>
      <c r="L6109" s="181">
        <v>5202.0090413254547</v>
      </c>
      <c r="M6109" s="181">
        <v>5411.5128590228487</v>
      </c>
      <c r="N6109" s="181">
        <v>5620.3306272190857</v>
      </c>
      <c r="O6109" s="181">
        <v>5829.1058199181753</v>
      </c>
      <c r="P6109" s="181">
        <v>6038.3347954154533</v>
      </c>
      <c r="Q6109" s="181">
        <v>6248.3987178329426</v>
      </c>
      <c r="R6109" s="181">
        <v>6459.5703494532645</v>
      </c>
      <c r="S6109" s="181">
        <v>6672.1311800252797</v>
      </c>
      <c r="T6109" s="181">
        <v>6886.3650821210904</v>
      </c>
      <c r="U6109" s="181">
        <v>7102.3552874615179</v>
      </c>
      <c r="V6109" s="181">
        <v>7320.0773485363388</v>
      </c>
      <c r="W6109" s="181">
        <v>7539.5888306679644</v>
      </c>
      <c r="X6109" s="181">
        <v>7760.9274825633966</v>
      </c>
      <c r="Y6109" s="181">
        <v>7984.0140683001309</v>
      </c>
    </row>
    <row r="6110" spans="1:25" x14ac:dyDescent="0.25">
      <c r="A6110" s="178" t="s">
        <v>4907</v>
      </c>
      <c r="B6110" s="178" t="s">
        <v>581</v>
      </c>
      <c r="C6110" s="178" t="s">
        <v>590</v>
      </c>
      <c r="D6110" s="178" t="s">
        <v>5071</v>
      </c>
      <c r="E6110" s="181">
        <v>3388.4594200676183</v>
      </c>
      <c r="F6110" s="181">
        <v>3627.2073863315418</v>
      </c>
      <c r="G6110" s="181">
        <v>3848.964282420146</v>
      </c>
      <c r="H6110" s="181">
        <v>4062.4313055484236</v>
      </c>
      <c r="I6110" s="181">
        <v>4269.6911111908366</v>
      </c>
      <c r="J6110" s="182">
        <v>4472.3663359986858</v>
      </c>
      <c r="K6110" s="181">
        <v>4671.821216243462</v>
      </c>
      <c r="L6110" s="181">
        <v>4869.1962236606769</v>
      </c>
      <c r="M6110" s="181">
        <v>5065.2964591409891</v>
      </c>
      <c r="N6110" s="181">
        <v>5260.7545370214693</v>
      </c>
      <c r="O6110" s="181">
        <v>5456.1727632891816</v>
      </c>
      <c r="P6110" s="181">
        <v>5652.0157403540852</v>
      </c>
      <c r="Q6110" s="181">
        <v>5848.6402463164877</v>
      </c>
      <c r="R6110" s="181">
        <v>6046.3015927427377</v>
      </c>
      <c r="S6110" s="181">
        <v>6245.2632603017973</v>
      </c>
      <c r="T6110" s="181">
        <v>6445.7909600382063</v>
      </c>
      <c r="U6110" s="181">
        <v>6647.9625986948195</v>
      </c>
      <c r="V6110" s="181">
        <v>6851.7552928580344</v>
      </c>
      <c r="W6110" s="181">
        <v>7057.2229249506381</v>
      </c>
      <c r="X6110" s="181">
        <v>7264.4008286024091</v>
      </c>
      <c r="Y6110" s="181">
        <v>7473.2148372266365</v>
      </c>
    </row>
    <row r="6111" spans="1:25" x14ac:dyDescent="0.25">
      <c r="A6111" s="178" t="s">
        <v>4907</v>
      </c>
      <c r="B6111" s="178" t="s">
        <v>581</v>
      </c>
      <c r="C6111" s="178" t="s">
        <v>682</v>
      </c>
      <c r="D6111" s="178" t="s">
        <v>5072</v>
      </c>
      <c r="E6111" s="181">
        <v>3409.6058235806704</v>
      </c>
      <c r="F6111" s="181">
        <v>3645.0954747498558</v>
      </c>
      <c r="G6111" s="181">
        <v>3862.913983157272</v>
      </c>
      <c r="H6111" s="181">
        <v>4071.8504854235034</v>
      </c>
      <c r="I6111" s="181">
        <v>4274.0233013792285</v>
      </c>
      <c r="J6111" s="182">
        <v>4471.0799292835572</v>
      </c>
      <c r="K6111" s="181">
        <v>4664.4013709768669</v>
      </c>
      <c r="L6111" s="181">
        <v>4855.1383734855945</v>
      </c>
      <c r="M6111" s="181">
        <v>5044.1017641963563</v>
      </c>
      <c r="N6111" s="181">
        <v>5231.9266342727524</v>
      </c>
      <c r="O6111" s="181">
        <v>5419.2146832500894</v>
      </c>
      <c r="P6111" s="181">
        <v>5606.4278965253097</v>
      </c>
      <c r="Q6111" s="181">
        <v>5793.9190437131274</v>
      </c>
      <c r="R6111" s="181">
        <v>5981.9386713558997</v>
      </c>
      <c r="S6111" s="181">
        <v>6170.7440893407902</v>
      </c>
      <c r="T6111" s="181">
        <v>6360.5934624248857</v>
      </c>
      <c r="U6111" s="181">
        <v>6551.5585213771692</v>
      </c>
      <c r="V6111" s="181">
        <v>6743.611412065381</v>
      </c>
      <c r="W6111" s="181">
        <v>6936.799868204811</v>
      </c>
      <c r="X6111" s="181">
        <v>7131.1531538059653</v>
      </c>
      <c r="Y6111" s="181">
        <v>7326.593015492148</v>
      </c>
    </row>
    <row r="6112" spans="1:25" x14ac:dyDescent="0.25">
      <c r="A6112" s="178" t="s">
        <v>4907</v>
      </c>
      <c r="B6112" s="178" t="s">
        <v>581</v>
      </c>
      <c r="C6112" s="178" t="s">
        <v>1465</v>
      </c>
      <c r="D6112" s="178" t="s">
        <v>5073</v>
      </c>
      <c r="E6112" s="181">
        <v>2030.0547372529923</v>
      </c>
      <c r="F6112" s="181">
        <v>2119.4623992276493</v>
      </c>
      <c r="G6112" s="181">
        <v>2193.537583851793</v>
      </c>
      <c r="H6112" s="181">
        <v>2258.0580324718376</v>
      </c>
      <c r="I6112" s="181">
        <v>2314.6929886330608</v>
      </c>
      <c r="J6112" s="182">
        <v>2364.7333621886469</v>
      </c>
      <c r="K6112" s="181">
        <v>2409.2334993306536</v>
      </c>
      <c r="L6112" s="181">
        <v>2449.0509768306792</v>
      </c>
      <c r="M6112" s="181">
        <v>2484.8105768859004</v>
      </c>
      <c r="N6112" s="181">
        <v>2517.0064398461668</v>
      </c>
      <c r="O6112" s="181">
        <v>2546.0813252673524</v>
      </c>
      <c r="P6112" s="181">
        <v>2572.3815780438758</v>
      </c>
      <c r="Q6112" s="181">
        <v>2596.1800388091242</v>
      </c>
      <c r="R6112" s="181">
        <v>2617.6861435936294</v>
      </c>
      <c r="S6112" s="181">
        <v>2637.0987201134017</v>
      </c>
      <c r="T6112" s="181">
        <v>2654.6038793924813</v>
      </c>
      <c r="U6112" s="181">
        <v>2670.2993192700715</v>
      </c>
      <c r="V6112" s="181">
        <v>2684.2384399959778</v>
      </c>
      <c r="W6112" s="181">
        <v>2696.5032844961484</v>
      </c>
      <c r="X6112" s="181">
        <v>2707.1653741473533</v>
      </c>
      <c r="Y6112" s="181">
        <v>2716.2536602736232</v>
      </c>
    </row>
    <row r="6113" spans="1:25" x14ac:dyDescent="0.25">
      <c r="A6113" s="178" t="s">
        <v>4907</v>
      </c>
      <c r="B6113" s="178" t="s">
        <v>581</v>
      </c>
      <c r="C6113" s="178" t="s">
        <v>867</v>
      </c>
      <c r="D6113" s="178" t="s">
        <v>5074</v>
      </c>
      <c r="E6113" s="181">
        <v>2224.4002552538986</v>
      </c>
      <c r="F6113" s="181">
        <v>2308.057705110336</v>
      </c>
      <c r="G6113" s="181">
        <v>2374.0058491567279</v>
      </c>
      <c r="H6113" s="181">
        <v>2428.7765559377031</v>
      </c>
      <c r="I6113" s="181">
        <v>2474.3527704252656</v>
      </c>
      <c r="J6113" s="182">
        <v>2512.2691080540744</v>
      </c>
      <c r="K6113" s="181">
        <v>2543.7746267758198</v>
      </c>
      <c r="L6113" s="181">
        <v>2569.8828206454336</v>
      </c>
      <c r="M6113" s="181">
        <v>2591.3408508224129</v>
      </c>
      <c r="N6113" s="181">
        <v>2608.7432565873746</v>
      </c>
      <c r="O6113" s="181">
        <v>2622.6180297413971</v>
      </c>
      <c r="P6113" s="181">
        <v>2633.3823479696407</v>
      </c>
      <c r="Q6113" s="181">
        <v>2641.3691068537537</v>
      </c>
      <c r="R6113" s="181">
        <v>2646.8395783074561</v>
      </c>
      <c r="S6113" s="181">
        <v>2650.0385532890018</v>
      </c>
      <c r="T6113" s="181">
        <v>2651.192651084009</v>
      </c>
      <c r="U6113" s="181">
        <v>2650.4356586037829</v>
      </c>
      <c r="V6113" s="181">
        <v>2647.8548272228518</v>
      </c>
      <c r="W6113" s="181">
        <v>2643.5637686520417</v>
      </c>
      <c r="X6113" s="181">
        <v>2637.6634553882541</v>
      </c>
      <c r="Y6113" s="181">
        <v>2630.2115379096936</v>
      </c>
    </row>
    <row r="6114" spans="1:25" x14ac:dyDescent="0.25">
      <c r="A6114" s="178" t="s">
        <v>4907</v>
      </c>
      <c r="B6114" s="178" t="s">
        <v>581</v>
      </c>
      <c r="C6114" s="178" t="s">
        <v>543</v>
      </c>
      <c r="D6114" s="178" t="s">
        <v>5075</v>
      </c>
      <c r="E6114" s="181">
        <v>1179.1637387516139</v>
      </c>
      <c r="F6114" s="181">
        <v>1262.2466120042304</v>
      </c>
      <c r="G6114" s="181">
        <v>1339.4166938228805</v>
      </c>
      <c r="H6114" s="181">
        <v>1413.7019491224987</v>
      </c>
      <c r="I6114" s="181">
        <v>1485.8271296298597</v>
      </c>
      <c r="J6114" s="182">
        <v>1556.3569032554155</v>
      </c>
      <c r="K6114" s="181">
        <v>1625.7660161132571</v>
      </c>
      <c r="L6114" s="181">
        <v>1694.4513455889073</v>
      </c>
      <c r="M6114" s="181">
        <v>1762.6930620071689</v>
      </c>
      <c r="N6114" s="181">
        <v>1830.7113113973762</v>
      </c>
      <c r="O6114" s="181">
        <v>1898.7156926631994</v>
      </c>
      <c r="P6114" s="181">
        <v>1966.8678846819237</v>
      </c>
      <c r="Q6114" s="181">
        <v>2035.2920441119325</v>
      </c>
      <c r="R6114" s="181">
        <v>2104.0770178608614</v>
      </c>
      <c r="S6114" s="181">
        <v>2173.3144956355018</v>
      </c>
      <c r="T6114" s="181">
        <v>2243.0969433000905</v>
      </c>
      <c r="U6114" s="181">
        <v>2313.4514719381</v>
      </c>
      <c r="V6114" s="181">
        <v>2384.3701182576042</v>
      </c>
      <c r="W6114" s="181">
        <v>2455.8716330214806</v>
      </c>
      <c r="X6114" s="181">
        <v>2527.9683121228863</v>
      </c>
      <c r="Y6114" s="181">
        <v>2600.6343460304574</v>
      </c>
    </row>
    <row r="6115" spans="1:25" x14ac:dyDescent="0.25">
      <c r="A6115" s="178" t="s">
        <v>4907</v>
      </c>
      <c r="B6115" s="178" t="s">
        <v>581</v>
      </c>
      <c r="C6115" s="178" t="s">
        <v>1331</v>
      </c>
      <c r="D6115" s="178" t="s">
        <v>5076</v>
      </c>
      <c r="E6115" s="181">
        <v>8659.9557243927247</v>
      </c>
      <c r="F6115" s="181">
        <v>8730.2785565099712</v>
      </c>
      <c r="G6115" s="181">
        <v>8724.5276991222072</v>
      </c>
      <c r="H6115" s="181">
        <v>8672.1425131325832</v>
      </c>
      <c r="I6115" s="181">
        <v>8583.7915843726478</v>
      </c>
      <c r="J6115" s="182">
        <v>8467.6404317782253</v>
      </c>
      <c r="K6115" s="181">
        <v>8330.1646166422506</v>
      </c>
      <c r="L6115" s="181">
        <v>8176.4912590730864</v>
      </c>
      <c r="M6115" s="181">
        <v>8010.449742056986</v>
      </c>
      <c r="N6115" s="181">
        <v>7835.0613398255919</v>
      </c>
      <c r="O6115" s="181">
        <v>7652.8782968435962</v>
      </c>
      <c r="P6115" s="181">
        <v>7465.9037594481142</v>
      </c>
      <c r="Q6115" s="181">
        <v>7275.7248065552576</v>
      </c>
      <c r="R6115" s="181">
        <v>7083.59125348814</v>
      </c>
      <c r="S6115" s="181">
        <v>6890.595688289085</v>
      </c>
      <c r="T6115" s="181">
        <v>6697.6826512580237</v>
      </c>
      <c r="U6115" s="181">
        <v>6505.4785240155516</v>
      </c>
      <c r="V6115" s="181">
        <v>6314.4402060074444</v>
      </c>
      <c r="W6115" s="181">
        <v>6125.0435148922406</v>
      </c>
      <c r="X6115" s="181">
        <v>5937.6893542147291</v>
      </c>
      <c r="Y6115" s="181">
        <v>5752.6436430317844</v>
      </c>
    </row>
    <row r="6116" spans="1:25" x14ac:dyDescent="0.25">
      <c r="A6116" s="178" t="s">
        <v>4907</v>
      </c>
      <c r="B6116" s="178" t="s">
        <v>581</v>
      </c>
      <c r="C6116" s="178" t="s">
        <v>1687</v>
      </c>
      <c r="D6116" s="178" t="s">
        <v>5077</v>
      </c>
      <c r="E6116" s="181">
        <v>2910.1479120342992</v>
      </c>
      <c r="F6116" s="181">
        <v>3008.4010024502468</v>
      </c>
      <c r="G6116" s="181">
        <v>3082.8882454755299</v>
      </c>
      <c r="H6116" s="181">
        <v>3142.3206145887775</v>
      </c>
      <c r="I6116" s="181">
        <v>3189.4183234447096</v>
      </c>
      <c r="J6116" s="182">
        <v>3226.2867222658251</v>
      </c>
      <c r="K6116" s="181">
        <v>3254.6355879807552</v>
      </c>
      <c r="L6116" s="181">
        <v>3275.8499009076004</v>
      </c>
      <c r="M6116" s="181">
        <v>3290.9565594853343</v>
      </c>
      <c r="N6116" s="181">
        <v>3300.7747074396366</v>
      </c>
      <c r="O6116" s="181">
        <v>3306.0279512582292</v>
      </c>
      <c r="P6116" s="181">
        <v>3307.2904267375616</v>
      </c>
      <c r="Q6116" s="181">
        <v>3305.0226711688838</v>
      </c>
      <c r="R6116" s="181">
        <v>3299.589432670778</v>
      </c>
      <c r="S6116" s="181">
        <v>3291.329871402153</v>
      </c>
      <c r="T6116" s="181">
        <v>3280.5558934661694</v>
      </c>
      <c r="U6116" s="181">
        <v>3267.4605692954055</v>
      </c>
      <c r="V6116" s="181">
        <v>3252.1771582478259</v>
      </c>
      <c r="W6116" s="181">
        <v>3234.8693930909089</v>
      </c>
      <c r="X6116" s="181">
        <v>3215.6833520558221</v>
      </c>
      <c r="Y6116" s="181">
        <v>3194.7104967316141</v>
      </c>
    </row>
    <row r="6117" spans="1:25" x14ac:dyDescent="0.25">
      <c r="A6117" s="178" t="s">
        <v>4907</v>
      </c>
      <c r="B6117" s="178" t="s">
        <v>581</v>
      </c>
      <c r="C6117" s="178" t="s">
        <v>1178</v>
      </c>
      <c r="D6117" s="178" t="s">
        <v>5078</v>
      </c>
      <c r="E6117" s="181">
        <v>7743.6115721604701</v>
      </c>
      <c r="F6117" s="181">
        <v>8010.3758099003953</v>
      </c>
      <c r="G6117" s="181">
        <v>8214.1687128261401</v>
      </c>
      <c r="H6117" s="181">
        <v>8378.0896118009659</v>
      </c>
      <c r="I6117" s="181">
        <v>8509.316191020489</v>
      </c>
      <c r="J6117" s="182">
        <v>8613.4037943025414</v>
      </c>
      <c r="K6117" s="181">
        <v>8694.8658405071074</v>
      </c>
      <c r="L6117" s="181">
        <v>8757.3595429146317</v>
      </c>
      <c r="M6117" s="181">
        <v>8803.5940017246103</v>
      </c>
      <c r="N6117" s="181">
        <v>8835.7294413620857</v>
      </c>
      <c r="O6117" s="181">
        <v>8855.6759644892591</v>
      </c>
      <c r="P6117" s="181">
        <v>8864.9481462223339</v>
      </c>
      <c r="Q6117" s="181">
        <v>8864.7599273810574</v>
      </c>
      <c r="R6117" s="181">
        <v>8856.0714083910152</v>
      </c>
      <c r="S6117" s="181">
        <v>8839.7765447536403</v>
      </c>
      <c r="T6117" s="181">
        <v>8816.6984451352891</v>
      </c>
      <c r="U6117" s="181">
        <v>8787.3428369040139</v>
      </c>
      <c r="V6117" s="181">
        <v>8752.0558506240977</v>
      </c>
      <c r="W6117" s="181">
        <v>8711.2666167250518</v>
      </c>
      <c r="X6117" s="181">
        <v>8665.3578486767292</v>
      </c>
      <c r="Y6117" s="181">
        <v>8614.5660181039711</v>
      </c>
    </row>
    <row r="6118" spans="1:25" x14ac:dyDescent="0.25">
      <c r="A6118" s="178" t="s">
        <v>4907</v>
      </c>
      <c r="B6118" s="178" t="s">
        <v>581</v>
      </c>
      <c r="C6118" s="178" t="s">
        <v>684</v>
      </c>
      <c r="D6118" s="178" t="s">
        <v>5079</v>
      </c>
      <c r="E6118" s="181">
        <v>2099.5357773673059</v>
      </c>
      <c r="F6118" s="181">
        <v>2182.4584671563425</v>
      </c>
      <c r="G6118" s="181">
        <v>2248.8997246358776</v>
      </c>
      <c r="H6118" s="181">
        <v>2304.9677342807627</v>
      </c>
      <c r="I6118" s="181">
        <v>2352.4905482858617</v>
      </c>
      <c r="J6118" s="182">
        <v>2392.882698037356</v>
      </c>
      <c r="K6118" s="181">
        <v>2427.2966922366986</v>
      </c>
      <c r="L6118" s="181">
        <v>2456.6683785239229</v>
      </c>
      <c r="M6118" s="181">
        <v>2481.6854681381028</v>
      </c>
      <c r="N6118" s="181">
        <v>2502.8943458497711</v>
      </c>
      <c r="O6118" s="181">
        <v>2520.781494134997</v>
      </c>
      <c r="P6118" s="181">
        <v>2535.7303051053314</v>
      </c>
      <c r="Q6118" s="181">
        <v>2548.045721519587</v>
      </c>
      <c r="R6118" s="181">
        <v>2557.9657440642663</v>
      </c>
      <c r="S6118" s="181">
        <v>2565.7142005420387</v>
      </c>
      <c r="T6118" s="181">
        <v>2571.4989690922539</v>
      </c>
      <c r="U6118" s="181">
        <v>2575.4392775232345</v>
      </c>
      <c r="V6118" s="181">
        <v>2577.6099589520059</v>
      </c>
      <c r="W6118" s="181">
        <v>2578.1121351727661</v>
      </c>
      <c r="X6118" s="181">
        <v>2577.0353499566309</v>
      </c>
      <c r="Y6118" s="181">
        <v>2574.4274282834804</v>
      </c>
    </row>
    <row r="6119" spans="1:25" x14ac:dyDescent="0.25">
      <c r="A6119" s="178" t="s">
        <v>4907</v>
      </c>
      <c r="B6119" s="178" t="s">
        <v>581</v>
      </c>
      <c r="C6119" s="178" t="s">
        <v>449</v>
      </c>
      <c r="D6119" s="178" t="s">
        <v>5080</v>
      </c>
      <c r="E6119" s="181">
        <v>10939.739417418901</v>
      </c>
      <c r="F6119" s="181">
        <v>11251.36714043814</v>
      </c>
      <c r="G6119" s="181">
        <v>11471.098547500855</v>
      </c>
      <c r="H6119" s="181">
        <v>11632.562130423355</v>
      </c>
      <c r="I6119" s="181">
        <v>11746.649993978212</v>
      </c>
      <c r="J6119" s="182">
        <v>11821.787862321085</v>
      </c>
      <c r="K6119" s="181">
        <v>11864.794684530205</v>
      </c>
      <c r="L6119" s="181">
        <v>11881.178207307892</v>
      </c>
      <c r="M6119" s="181">
        <v>11875.046606056918</v>
      </c>
      <c r="N6119" s="181">
        <v>11849.682479989013</v>
      </c>
      <c r="O6119" s="181">
        <v>11807.963687233474</v>
      </c>
      <c r="P6119" s="181">
        <v>11752.1812005966</v>
      </c>
      <c r="Q6119" s="181">
        <v>11684.180179106206</v>
      </c>
      <c r="R6119" s="181">
        <v>11605.433409897239</v>
      </c>
      <c r="S6119" s="181">
        <v>11517.29600330908</v>
      </c>
      <c r="T6119" s="181">
        <v>11421.002228362036</v>
      </c>
      <c r="U6119" s="181">
        <v>11317.351051142694</v>
      </c>
      <c r="V6119" s="181">
        <v>11206.920332306365</v>
      </c>
      <c r="W6119" s="181">
        <v>11090.381802804583</v>
      </c>
      <c r="X6119" s="181">
        <v>10968.334368802329</v>
      </c>
      <c r="Y6119" s="181">
        <v>10841.180374420863</v>
      </c>
    </row>
    <row r="6120" spans="1:25" x14ac:dyDescent="0.25">
      <c r="A6120" s="178" t="s">
        <v>4907</v>
      </c>
      <c r="B6120" s="178" t="s">
        <v>581</v>
      </c>
      <c r="C6120" s="178" t="s">
        <v>240</v>
      </c>
      <c r="D6120" s="178" t="s">
        <v>241</v>
      </c>
      <c r="E6120" s="181">
        <v>29560.658168054979</v>
      </c>
      <c r="F6120" s="181">
        <v>30844.815635241746</v>
      </c>
      <c r="G6120" s="181">
        <v>31914.401557626654</v>
      </c>
      <c r="H6120" s="181">
        <v>32854.585492460799</v>
      </c>
      <c r="I6120" s="181">
        <v>33690.438881647053</v>
      </c>
      <c r="J6120" s="182">
        <v>34441.329011690665</v>
      </c>
      <c r="K6120" s="181">
        <v>35123.036382326529</v>
      </c>
      <c r="L6120" s="181">
        <v>35748.373081590733</v>
      </c>
      <c r="M6120" s="181">
        <v>36326.681794510951</v>
      </c>
      <c r="N6120" s="181">
        <v>36865.339330575196</v>
      </c>
      <c r="O6120" s="181">
        <v>37370.92776612701</v>
      </c>
      <c r="P6120" s="181">
        <v>37848.584930147073</v>
      </c>
      <c r="Q6120" s="181">
        <v>38302.342934053624</v>
      </c>
      <c r="R6120" s="181">
        <v>38735.276803378598</v>
      </c>
      <c r="S6120" s="181">
        <v>39150.285047827667</v>
      </c>
      <c r="T6120" s="181">
        <v>39550.064741211565</v>
      </c>
      <c r="U6120" s="181">
        <v>39935.98454776279</v>
      </c>
      <c r="V6120" s="181">
        <v>40308.728255777569</v>
      </c>
      <c r="W6120" s="181">
        <v>40669.384676557376</v>
      </c>
      <c r="X6120" s="181">
        <v>41018.866564976175</v>
      </c>
      <c r="Y6120" s="181">
        <v>41357.422284850116</v>
      </c>
    </row>
    <row r="6121" spans="1:25" x14ac:dyDescent="0.25">
      <c r="A6121" s="178" t="s">
        <v>4907</v>
      </c>
      <c r="B6121" s="178" t="s">
        <v>582</v>
      </c>
      <c r="C6121" s="178" t="s">
        <v>218</v>
      </c>
      <c r="D6121" s="178" t="s">
        <v>5081</v>
      </c>
      <c r="E6121" s="181">
        <v>25343.27841065036</v>
      </c>
      <c r="F6121" s="181">
        <v>25159.016515027408</v>
      </c>
      <c r="G6121" s="181">
        <v>24933.72927730668</v>
      </c>
      <c r="H6121" s="181">
        <v>24708.372768492554</v>
      </c>
      <c r="I6121" s="181">
        <v>24480.174260793498</v>
      </c>
      <c r="J6121" s="182">
        <v>24246.547514103346</v>
      </c>
      <c r="K6121" s="181">
        <v>24005.921623879134</v>
      </c>
      <c r="L6121" s="181">
        <v>23757.418350272459</v>
      </c>
      <c r="M6121" s="181">
        <v>23500.045018860768</v>
      </c>
      <c r="N6121" s="181">
        <v>23233.220447491112</v>
      </c>
      <c r="O6121" s="181">
        <v>22957.090008838499</v>
      </c>
      <c r="P6121" s="181">
        <v>22671.850142387721</v>
      </c>
      <c r="Q6121" s="181">
        <v>22377.742062001427</v>
      </c>
      <c r="R6121" s="181">
        <v>22074.943513224312</v>
      </c>
      <c r="S6121" s="181">
        <v>21763.842291758323</v>
      </c>
      <c r="T6121" s="181">
        <v>21444.801721008596</v>
      </c>
      <c r="U6121" s="181">
        <v>21118.321409291621</v>
      </c>
      <c r="V6121" s="181">
        <v>20784.961148262897</v>
      </c>
      <c r="W6121" s="181">
        <v>20445.144512352239</v>
      </c>
      <c r="X6121" s="181">
        <v>20099.288366349614</v>
      </c>
      <c r="Y6121" s="181">
        <v>19747.477874088065</v>
      </c>
    </row>
    <row r="6122" spans="1:25" x14ac:dyDescent="0.25">
      <c r="A6122" s="178" t="s">
        <v>4907</v>
      </c>
      <c r="B6122" s="178" t="s">
        <v>582</v>
      </c>
      <c r="C6122" s="178" t="s">
        <v>528</v>
      </c>
      <c r="D6122" s="178" t="s">
        <v>5082</v>
      </c>
      <c r="E6122" s="181">
        <v>2702.7731998335139</v>
      </c>
      <c r="F6122" s="181">
        <v>2849.0373216943426</v>
      </c>
      <c r="G6122" s="181">
        <v>2998.1225911134165</v>
      </c>
      <c r="H6122" s="181">
        <v>3154.7428218215541</v>
      </c>
      <c r="I6122" s="181">
        <v>3318.8833620833952</v>
      </c>
      <c r="J6122" s="182">
        <v>3490.4792587583411</v>
      </c>
      <c r="K6122" s="181">
        <v>3669.5364557709695</v>
      </c>
      <c r="L6122" s="181">
        <v>3856.1128670361722</v>
      </c>
      <c r="M6122" s="181">
        <v>4050.2035955531269</v>
      </c>
      <c r="N6122" s="181">
        <v>4251.8236448829039</v>
      </c>
      <c r="O6122" s="181">
        <v>4461.0833278636401</v>
      </c>
      <c r="P6122" s="181">
        <v>4678.0852267878263</v>
      </c>
      <c r="Q6122" s="181">
        <v>4902.9233066852967</v>
      </c>
      <c r="R6122" s="181">
        <v>5135.6581323013388</v>
      </c>
      <c r="S6122" s="181">
        <v>5376.3773686864333</v>
      </c>
      <c r="T6122" s="181">
        <v>5625.1470249198992</v>
      </c>
      <c r="U6122" s="181">
        <v>5882.052646125604</v>
      </c>
      <c r="V6122" s="181">
        <v>6147.1866200692593</v>
      </c>
      <c r="W6122" s="181">
        <v>6420.5914245048989</v>
      </c>
      <c r="X6122" s="181">
        <v>6702.2897604064774</v>
      </c>
      <c r="Y6122" s="181">
        <v>6992.1675008116326</v>
      </c>
    </row>
    <row r="6123" spans="1:25" x14ac:dyDescent="0.25">
      <c r="A6123" s="178" t="s">
        <v>4907</v>
      </c>
      <c r="B6123" s="178" t="s">
        <v>582</v>
      </c>
      <c r="C6123" s="178" t="s">
        <v>530</v>
      </c>
      <c r="D6123" s="178" t="s">
        <v>5083</v>
      </c>
      <c r="E6123" s="181">
        <v>2797.3601993809266</v>
      </c>
      <c r="F6123" s="181">
        <v>2777.0215957983091</v>
      </c>
      <c r="G6123" s="181">
        <v>2752.1546649294287</v>
      </c>
      <c r="H6123" s="181">
        <v>2727.2800880016412</v>
      </c>
      <c r="I6123" s="181">
        <v>2702.0918146988793</v>
      </c>
      <c r="J6123" s="182">
        <v>2676.3043789886196</v>
      </c>
      <c r="K6123" s="181">
        <v>2649.7443863409862</v>
      </c>
      <c r="L6123" s="181">
        <v>2622.3148977113287</v>
      </c>
      <c r="M6123" s="181">
        <v>2593.9063429060993</v>
      </c>
      <c r="N6123" s="181">
        <v>2564.4545717472151</v>
      </c>
      <c r="O6123" s="181">
        <v>2533.9756302934602</v>
      </c>
      <c r="P6123" s="181">
        <v>2502.4912012958757</v>
      </c>
      <c r="Q6123" s="181">
        <v>2470.0279096467893</v>
      </c>
      <c r="R6123" s="181">
        <v>2436.6053746829052</v>
      </c>
      <c r="S6123" s="181">
        <v>2402.2664008214165</v>
      </c>
      <c r="T6123" s="181">
        <v>2367.0510912572049</v>
      </c>
      <c r="U6123" s="181">
        <v>2331.0145921476524</v>
      </c>
      <c r="V6123" s="181">
        <v>2294.2186926137902</v>
      </c>
      <c r="W6123" s="181">
        <v>2256.7101462852097</v>
      </c>
      <c r="X6123" s="181">
        <v>2218.5349661896294</v>
      </c>
      <c r="Y6123" s="181">
        <v>2179.7025526071989</v>
      </c>
    </row>
    <row r="6124" spans="1:25" x14ac:dyDescent="0.25">
      <c r="A6124" s="178" t="s">
        <v>4907</v>
      </c>
      <c r="B6124" s="178" t="s">
        <v>582</v>
      </c>
      <c r="C6124" s="178" t="s">
        <v>755</v>
      </c>
      <c r="D6124" s="178" t="s">
        <v>5084</v>
      </c>
      <c r="E6124" s="181">
        <v>2132.2324685209292</v>
      </c>
      <c r="F6124" s="181">
        <v>2175.298555490725</v>
      </c>
      <c r="G6124" s="181">
        <v>2215.4701580292663</v>
      </c>
      <c r="H6124" s="181">
        <v>2256.1930815953338</v>
      </c>
      <c r="I6124" s="181">
        <v>2297.2067140108757</v>
      </c>
      <c r="J6124" s="182">
        <v>2338.239179572965</v>
      </c>
      <c r="K6124" s="181">
        <v>2379.089952744021</v>
      </c>
      <c r="L6124" s="181">
        <v>2419.6089260175136</v>
      </c>
      <c r="M6124" s="181">
        <v>2459.6203660844103</v>
      </c>
      <c r="N6124" s="181">
        <v>2498.9769652647915</v>
      </c>
      <c r="O6124" s="181">
        <v>2537.5997934031443</v>
      </c>
      <c r="P6124" s="181">
        <v>2575.4119656690136</v>
      </c>
      <c r="Q6124" s="181">
        <v>2612.338578503648</v>
      </c>
      <c r="R6124" s="181">
        <v>2648.2943557646176</v>
      </c>
      <c r="S6124" s="181">
        <v>2683.2162642686258</v>
      </c>
      <c r="T6124" s="181">
        <v>2717.0372728776424</v>
      </c>
      <c r="U6124" s="181">
        <v>2749.7069412235242</v>
      </c>
      <c r="V6124" s="181">
        <v>2781.183763205001</v>
      </c>
      <c r="W6124" s="181">
        <v>2811.4094895646131</v>
      </c>
      <c r="X6124" s="181">
        <v>2840.3251311158415</v>
      </c>
      <c r="Y6124" s="181">
        <v>2867.8238011591579</v>
      </c>
    </row>
    <row r="6125" spans="1:25" x14ac:dyDescent="0.25">
      <c r="A6125" s="178" t="s">
        <v>4907</v>
      </c>
      <c r="B6125" s="178" t="s">
        <v>582</v>
      </c>
      <c r="C6125" s="178" t="s">
        <v>462</v>
      </c>
      <c r="D6125" s="178" t="s">
        <v>5085</v>
      </c>
      <c r="E6125" s="181">
        <v>2517.6241794428338</v>
      </c>
      <c r="F6125" s="181">
        <v>2550.9012161895548</v>
      </c>
      <c r="G6125" s="181">
        <v>2580.2340060582387</v>
      </c>
      <c r="H6125" s="181">
        <v>2609.6837065759291</v>
      </c>
      <c r="I6125" s="181">
        <v>2638.9436005147691</v>
      </c>
      <c r="J6125" s="182">
        <v>2667.7024380875737</v>
      </c>
      <c r="K6125" s="181">
        <v>2695.7383441227785</v>
      </c>
      <c r="L6125" s="181">
        <v>2722.8923507290347</v>
      </c>
      <c r="M6125" s="181">
        <v>2748.9813604195188</v>
      </c>
      <c r="N6125" s="181">
        <v>2773.8590449116518</v>
      </c>
      <c r="O6125" s="181">
        <v>2797.4587185771502</v>
      </c>
      <c r="P6125" s="181">
        <v>2819.7180609690931</v>
      </c>
      <c r="Q6125" s="181">
        <v>2840.5789326119329</v>
      </c>
      <c r="R6125" s="181">
        <v>2859.9739236203854</v>
      </c>
      <c r="S6125" s="181">
        <v>2877.8616835741009</v>
      </c>
      <c r="T6125" s="181">
        <v>2894.1981138757737</v>
      </c>
      <c r="U6125" s="181">
        <v>2908.9582666801725</v>
      </c>
      <c r="V6125" s="181">
        <v>2922.1276704616625</v>
      </c>
      <c r="W6125" s="181">
        <v>2933.6751939247702</v>
      </c>
      <c r="X6125" s="181">
        <v>2943.5702124612326</v>
      </c>
      <c r="Y6125" s="181">
        <v>2951.7340729011853</v>
      </c>
    </row>
    <row r="6126" spans="1:25" x14ac:dyDescent="0.25">
      <c r="A6126" s="178" t="s">
        <v>4907</v>
      </c>
      <c r="B6126" s="178" t="s">
        <v>582</v>
      </c>
      <c r="C6126" s="178" t="s">
        <v>733</v>
      </c>
      <c r="D6126" s="178" t="s">
        <v>5086</v>
      </c>
      <c r="E6126" s="181">
        <v>2738.9980081708209</v>
      </c>
      <c r="F6126" s="181">
        <v>2747.3244119355522</v>
      </c>
      <c r="G6126" s="181">
        <v>2751.0018842229624</v>
      </c>
      <c r="H6126" s="181">
        <v>2754.4516666100294</v>
      </c>
      <c r="I6126" s="181">
        <v>2757.3562427812831</v>
      </c>
      <c r="J6126" s="182">
        <v>2759.4062607206356</v>
      </c>
      <c r="K6126" s="181">
        <v>2760.3966044500921</v>
      </c>
      <c r="L6126" s="181">
        <v>2760.1946460980994</v>
      </c>
      <c r="M6126" s="181">
        <v>2758.6494774253774</v>
      </c>
      <c r="N6126" s="181">
        <v>2755.6534712296548</v>
      </c>
      <c r="O6126" s="181">
        <v>2751.1824358182457</v>
      </c>
      <c r="P6126" s="181">
        <v>2745.218257865416</v>
      </c>
      <c r="Q6126" s="181">
        <v>2737.7484584980234</v>
      </c>
      <c r="R6126" s="181">
        <v>2728.7531091969422</v>
      </c>
      <c r="S6126" s="181">
        <v>2718.2386038958061</v>
      </c>
      <c r="T6126" s="181">
        <v>2706.2094358557138</v>
      </c>
      <c r="U6126" s="181">
        <v>2692.6885730648705</v>
      </c>
      <c r="V6126" s="181">
        <v>2677.7085925278921</v>
      </c>
      <c r="W6126" s="181">
        <v>2661.2865735574605</v>
      </c>
      <c r="X6126" s="181">
        <v>2643.440274867125</v>
      </c>
      <c r="Y6126" s="181">
        <v>2624.1449497022054</v>
      </c>
    </row>
    <row r="6127" spans="1:25" x14ac:dyDescent="0.25">
      <c r="A6127" s="178" t="s">
        <v>4907</v>
      </c>
      <c r="B6127" s="178" t="s">
        <v>582</v>
      </c>
      <c r="C6127" s="178" t="s">
        <v>583</v>
      </c>
      <c r="D6127" s="178" t="s">
        <v>5087</v>
      </c>
      <c r="E6127" s="181">
        <v>2732.9605401146032</v>
      </c>
      <c r="F6127" s="181">
        <v>2799.3793648948372</v>
      </c>
      <c r="G6127" s="181">
        <v>2862.5485857757399</v>
      </c>
      <c r="H6127" s="181">
        <v>2926.8960724770018</v>
      </c>
      <c r="I6127" s="181">
        <v>2992.0937174067963</v>
      </c>
      <c r="J6127" s="182">
        <v>3057.7933033771474</v>
      </c>
      <c r="K6127" s="181">
        <v>3123.7346242300246</v>
      </c>
      <c r="L6127" s="181">
        <v>3189.7197180643484</v>
      </c>
      <c r="M6127" s="181">
        <v>3255.5135115743969</v>
      </c>
      <c r="N6127" s="181">
        <v>3320.9149349811414</v>
      </c>
      <c r="O6127" s="181">
        <v>3385.81095029163</v>
      </c>
      <c r="P6127" s="181">
        <v>3450.0894944744527</v>
      </c>
      <c r="Q6127" s="181">
        <v>3513.6394308877798</v>
      </c>
      <c r="R6127" s="181">
        <v>3576.3339026455883</v>
      </c>
      <c r="S6127" s="181">
        <v>3638.0742560562203</v>
      </c>
      <c r="T6127" s="181">
        <v>3698.7549057915612</v>
      </c>
      <c r="U6127" s="181">
        <v>3758.2913513693029</v>
      </c>
      <c r="V6127" s="181">
        <v>3816.6101107761792</v>
      </c>
      <c r="W6127" s="181">
        <v>3873.6135762293384</v>
      </c>
      <c r="X6127" s="181">
        <v>3929.2016781257621</v>
      </c>
      <c r="Y6127" s="181">
        <v>3983.2063518678442</v>
      </c>
    </row>
    <row r="6128" spans="1:25" x14ac:dyDescent="0.25">
      <c r="A6128" s="178" t="s">
        <v>4907</v>
      </c>
      <c r="B6128" s="178" t="s">
        <v>582</v>
      </c>
      <c r="C6128" s="178" t="s">
        <v>252</v>
      </c>
      <c r="D6128" s="178" t="s">
        <v>5088</v>
      </c>
      <c r="E6128" s="181">
        <v>2593.0925301455563</v>
      </c>
      <c r="F6128" s="181">
        <v>2632.2383026624625</v>
      </c>
      <c r="G6128" s="181">
        <v>2667.4427590265432</v>
      </c>
      <c r="H6128" s="181">
        <v>2702.8897937896768</v>
      </c>
      <c r="I6128" s="181">
        <v>2738.2621491804243</v>
      </c>
      <c r="J6128" s="182">
        <v>2773.2354986010932</v>
      </c>
      <c r="K6128" s="181">
        <v>2807.5761951109102</v>
      </c>
      <c r="L6128" s="181">
        <v>2841.1145066922363</v>
      </c>
      <c r="M6128" s="181">
        <v>2873.6542325501973</v>
      </c>
      <c r="N6128" s="181">
        <v>2905.036242269749</v>
      </c>
      <c r="O6128" s="181">
        <v>2935.1838103602013</v>
      </c>
      <c r="P6128" s="181">
        <v>2964.0242555787345</v>
      </c>
      <c r="Q6128" s="181">
        <v>2991.4887869865606</v>
      </c>
      <c r="R6128" s="181">
        <v>3017.4983501612019</v>
      </c>
      <c r="S6128" s="181">
        <v>3042.0008792504027</v>
      </c>
      <c r="T6128" s="181">
        <v>3064.9410426427658</v>
      </c>
      <c r="U6128" s="181">
        <v>3086.2834482398321</v>
      </c>
      <c r="V6128" s="181">
        <v>3106.0036098287569</v>
      </c>
      <c r="W6128" s="181">
        <v>3124.0591521825468</v>
      </c>
      <c r="X6128" s="181">
        <v>3140.4079603496925</v>
      </c>
      <c r="Y6128" s="181">
        <v>3154.9563065948905</v>
      </c>
    </row>
    <row r="6129" spans="1:25" x14ac:dyDescent="0.25">
      <c r="A6129" s="178" t="s">
        <v>4907</v>
      </c>
      <c r="B6129" s="178" t="s">
        <v>582</v>
      </c>
      <c r="C6129" s="178" t="s">
        <v>638</v>
      </c>
      <c r="D6129" s="178" t="s">
        <v>4125</v>
      </c>
      <c r="E6129" s="181">
        <v>2126.1950004647115</v>
      </c>
      <c r="F6129" s="181">
        <v>2179.6569828658953</v>
      </c>
      <c r="G6129" s="181">
        <v>2230.6730872648509</v>
      </c>
      <c r="H6129" s="181">
        <v>2282.690480063332</v>
      </c>
      <c r="I6129" s="181">
        <v>2335.455425278898</v>
      </c>
      <c r="J6129" s="182">
        <v>2388.6976398355191</v>
      </c>
      <c r="K6129" s="181">
        <v>2442.2147587481572</v>
      </c>
      <c r="L6129" s="181">
        <v>2495.8524542887526</v>
      </c>
      <c r="M6129" s="181">
        <v>2549.4268282266976</v>
      </c>
      <c r="N6129" s="181">
        <v>2602.7800280027727</v>
      </c>
      <c r="O6129" s="181">
        <v>2655.8227346140902</v>
      </c>
      <c r="P6129" s="181">
        <v>2708.4661019234791</v>
      </c>
      <c r="Q6129" s="181">
        <v>2760.6217210411792</v>
      </c>
      <c r="R6129" s="181">
        <v>2812.1885329253105</v>
      </c>
      <c r="S6129" s="181">
        <v>2863.0873438255694</v>
      </c>
      <c r="T6129" s="181">
        <v>2913.2332426993785</v>
      </c>
      <c r="U6129" s="181">
        <v>2962.5576628788563</v>
      </c>
      <c r="V6129" s="181">
        <v>3011.000508214719</v>
      </c>
      <c r="W6129" s="181">
        <v>3058.4824395548894</v>
      </c>
      <c r="X6129" s="181">
        <v>3104.9219153172098</v>
      </c>
      <c r="Y6129" s="181">
        <v>3150.1833549985286</v>
      </c>
    </row>
    <row r="6130" spans="1:25" x14ac:dyDescent="0.25">
      <c r="A6130" s="178" t="s">
        <v>4907</v>
      </c>
      <c r="B6130" s="178" t="s">
        <v>582</v>
      </c>
      <c r="C6130" s="178" t="s">
        <v>590</v>
      </c>
      <c r="D6130" s="178" t="s">
        <v>5089</v>
      </c>
      <c r="E6130" s="181">
        <v>5210.3349325159843</v>
      </c>
      <c r="F6130" s="181">
        <v>5351.8917791681042</v>
      </c>
      <c r="G6130" s="181">
        <v>5487.9698677660235</v>
      </c>
      <c r="H6130" s="181">
        <v>5627.0326995748565</v>
      </c>
      <c r="I6130" s="181">
        <v>5768.4696870869675</v>
      </c>
      <c r="J6130" s="182">
        <v>5911.6244036733106</v>
      </c>
      <c r="K6130" s="181">
        <v>6056.0036049122136</v>
      </c>
      <c r="L6130" s="181">
        <v>6201.2294690814615</v>
      </c>
      <c r="M6130" s="181">
        <v>6346.8475499310134</v>
      </c>
      <c r="N6130" s="181">
        <v>6492.4647659748416</v>
      </c>
      <c r="O6130" s="181">
        <v>6637.856216555886</v>
      </c>
      <c r="P6130" s="181">
        <v>6782.7964134557951</v>
      </c>
      <c r="Q6130" s="181">
        <v>6927.0591944758726</v>
      </c>
      <c r="R6130" s="181">
        <v>7070.3848212965968</v>
      </c>
      <c r="S6130" s="181">
        <v>7212.5666066093427</v>
      </c>
      <c r="T6130" s="181">
        <v>7353.3818258450547</v>
      </c>
      <c r="U6130" s="181">
        <v>7492.6473633100368</v>
      </c>
      <c r="V6130" s="181">
        <v>7630.2001585851895</v>
      </c>
      <c r="W6130" s="181">
        <v>7765.8270438202162</v>
      </c>
      <c r="X6130" s="181">
        <v>7899.3076086394276</v>
      </c>
      <c r="Y6130" s="181">
        <v>8030.281997950693</v>
      </c>
    </row>
    <row r="6131" spans="1:25" x14ac:dyDescent="0.25">
      <c r="A6131" s="178" t="s">
        <v>4907</v>
      </c>
      <c r="B6131" s="178" t="s">
        <v>582</v>
      </c>
      <c r="C6131" s="178" t="s">
        <v>698</v>
      </c>
      <c r="D6131" s="178" t="s">
        <v>5090</v>
      </c>
      <c r="E6131" s="181">
        <v>1297.0493874107965</v>
      </c>
      <c r="F6131" s="181">
        <v>1355.5626518151505</v>
      </c>
      <c r="G6131" s="181">
        <v>1414.312534803264</v>
      </c>
      <c r="H6131" s="181">
        <v>1475.4840248642743</v>
      </c>
      <c r="I6131" s="181">
        <v>1538.9945721356064</v>
      </c>
      <c r="J6131" s="182">
        <v>1604.7401074922718</v>
      </c>
      <c r="K6131" s="181">
        <v>1672.6512498798502</v>
      </c>
      <c r="L6131" s="181">
        <v>1742.6833308686664</v>
      </c>
      <c r="M6131" s="181">
        <v>1814.7639445996665</v>
      </c>
      <c r="N6131" s="181">
        <v>1888.8308934138786</v>
      </c>
      <c r="O6131" s="181">
        <v>1964.865003059359</v>
      </c>
      <c r="P6131" s="181">
        <v>2042.8433201388027</v>
      </c>
      <c r="Q6131" s="181">
        <v>2122.7388892130075</v>
      </c>
      <c r="R6131" s="181">
        <v>2204.5102878993398</v>
      </c>
      <c r="S6131" s="181">
        <v>2288.1279985544638</v>
      </c>
      <c r="T6131" s="181">
        <v>2373.5533430556447</v>
      </c>
      <c r="U6131" s="181">
        <v>2460.7561143232606</v>
      </c>
      <c r="V6131" s="181">
        <v>2549.7089640585455</v>
      </c>
      <c r="W6131" s="181">
        <v>2640.3639504934631</v>
      </c>
      <c r="X6131" s="181">
        <v>2732.6657103411776</v>
      </c>
      <c r="Y6131" s="181">
        <v>2826.5044807888007</v>
      </c>
    </row>
    <row r="6132" spans="1:25" x14ac:dyDescent="0.25">
      <c r="A6132" s="178" t="s">
        <v>4907</v>
      </c>
      <c r="B6132" s="178" t="s">
        <v>582</v>
      </c>
      <c r="C6132" s="178" t="s">
        <v>694</v>
      </c>
      <c r="D6132" s="178" t="s">
        <v>5091</v>
      </c>
      <c r="E6132" s="181">
        <v>1520.435705490856</v>
      </c>
      <c r="F6132" s="181">
        <v>1575.0866286417756</v>
      </c>
      <c r="G6132" s="181">
        <v>1628.9342067338309</v>
      </c>
      <c r="H6132" s="181">
        <v>1684.4804213512593</v>
      </c>
      <c r="I6132" s="181">
        <v>1741.5736567640806</v>
      </c>
      <c r="J6132" s="182">
        <v>1800.0425401724176</v>
      </c>
      <c r="K6132" s="181">
        <v>1859.7594067127802</v>
      </c>
      <c r="L6132" s="181">
        <v>1920.6275079792586</v>
      </c>
      <c r="M6132" s="181">
        <v>1982.5224445328488</v>
      </c>
      <c r="N6132" s="181">
        <v>2045.334532672038</v>
      </c>
      <c r="O6132" s="181">
        <v>2109.003467521899</v>
      </c>
      <c r="P6132" s="181">
        <v>2173.4664375196317</v>
      </c>
      <c r="Q6132" s="181">
        <v>2238.6580375817894</v>
      </c>
      <c r="R6132" s="181">
        <v>2304.4994839002616</v>
      </c>
      <c r="S6132" s="181">
        <v>2370.9265697275673</v>
      </c>
      <c r="T6132" s="181">
        <v>2437.8674436725009</v>
      </c>
      <c r="U6132" s="181">
        <v>2505.260938401771</v>
      </c>
      <c r="V6132" s="181">
        <v>2573.0504876412988</v>
      </c>
      <c r="W6132" s="181">
        <v>2641.1605065527115</v>
      </c>
      <c r="X6132" s="181">
        <v>2709.5103246521367</v>
      </c>
      <c r="Y6132" s="181">
        <v>2777.9682909442349</v>
      </c>
    </row>
    <row r="6133" spans="1:25" x14ac:dyDescent="0.25">
      <c r="A6133" s="178" t="s">
        <v>4907</v>
      </c>
      <c r="B6133" s="178" t="s">
        <v>582</v>
      </c>
      <c r="C6133" s="178" t="s">
        <v>488</v>
      </c>
      <c r="D6133" s="178" t="s">
        <v>1419</v>
      </c>
      <c r="E6133" s="181">
        <v>1663.3224494880114</v>
      </c>
      <c r="F6133" s="181">
        <v>1753.3353286525494</v>
      </c>
      <c r="G6133" s="181">
        <v>1845.0843794156654</v>
      </c>
      <c r="H6133" s="181">
        <v>1941.4705452237633</v>
      </c>
      <c r="I6133" s="181">
        <v>2042.48480920471</v>
      </c>
      <c r="J6133" s="182">
        <v>2148.0871983348984</v>
      </c>
      <c r="K6133" s="181">
        <v>2258.2813705842937</v>
      </c>
      <c r="L6133" s="181">
        <v>2373.1029669437057</v>
      </c>
      <c r="M6133" s="181">
        <v>2492.548973733924</v>
      </c>
      <c r="N6133" s="181">
        <v>2616.6286243452873</v>
      </c>
      <c r="O6133" s="181">
        <v>2745.4098067604618</v>
      </c>
      <c r="P6133" s="181">
        <v>2878.9556514818623</v>
      </c>
      <c r="Q6133" s="181">
        <v>3017.3239858342527</v>
      </c>
      <c r="R6133" s="181">
        <v>3160.5520821646028</v>
      </c>
      <c r="S6133" s="181">
        <v>3308.693890706882</v>
      </c>
      <c r="T6133" s="181">
        <v>3461.7900343233832</v>
      </c>
      <c r="U6133" s="181">
        <v>3619.8931586171407</v>
      </c>
      <c r="V6133" s="181">
        <v>3783.0601202436715</v>
      </c>
      <c r="W6133" s="181">
        <v>3951.317060575806</v>
      </c>
      <c r="X6133" s="181">
        <v>4124.6779500937928</v>
      </c>
      <c r="Y6133" s="181">
        <v>4303.0725535523661</v>
      </c>
    </row>
    <row r="6134" spans="1:25" x14ac:dyDescent="0.25">
      <c r="A6134" s="178" t="s">
        <v>4907</v>
      </c>
      <c r="B6134" s="178" t="s">
        <v>582</v>
      </c>
      <c r="C6134" s="178" t="s">
        <v>240</v>
      </c>
      <c r="D6134" s="178" t="s">
        <v>241</v>
      </c>
      <c r="E6134" s="181">
        <v>31785.256826634784</v>
      </c>
      <c r="F6134" s="181">
        <v>32149.713413726196</v>
      </c>
      <c r="G6134" s="181">
        <v>32465.405240702574</v>
      </c>
      <c r="H6134" s="181">
        <v>32783.659671919719</v>
      </c>
      <c r="I6134" s="181">
        <v>33100.684815282446</v>
      </c>
      <c r="J6134" s="182">
        <v>33412.654916227555</v>
      </c>
      <c r="K6134" s="181">
        <v>33716.882638672076</v>
      </c>
      <c r="L6134" s="181">
        <v>34011.478412018267</v>
      </c>
      <c r="M6134" s="181">
        <v>34294.257833443939</v>
      </c>
      <c r="N6134" s="181">
        <v>34563.500982105426</v>
      </c>
      <c r="O6134" s="181">
        <v>34818.481981712619</v>
      </c>
      <c r="P6134" s="181">
        <v>35058.526656963237</v>
      </c>
      <c r="Q6134" s="181">
        <v>35283.009490881574</v>
      </c>
      <c r="R6134" s="181">
        <v>35491.186010978003</v>
      </c>
      <c r="S6134" s="181">
        <v>35682.630924330435</v>
      </c>
      <c r="T6134" s="181">
        <v>35856.879450086286</v>
      </c>
      <c r="U6134" s="181">
        <v>36013.698284583334</v>
      </c>
      <c r="V6134" s="181">
        <v>36152.977204673152</v>
      </c>
      <c r="W6134" s="181">
        <v>36274.393010269676</v>
      </c>
      <c r="X6134" s="181">
        <v>36377.622155536948</v>
      </c>
      <c r="Y6134" s="181">
        <v>36461.740997621171</v>
      </c>
    </row>
    <row r="6135" spans="1:25" x14ac:dyDescent="0.25">
      <c r="A6135" s="178" t="s">
        <v>4907</v>
      </c>
      <c r="B6135" s="178" t="s">
        <v>585</v>
      </c>
      <c r="C6135" s="178" t="s">
        <v>218</v>
      </c>
      <c r="D6135" s="178" t="s">
        <v>5092</v>
      </c>
      <c r="E6135" s="181">
        <v>8119.6290656088177</v>
      </c>
      <c r="F6135" s="181">
        <v>8153.6277214068259</v>
      </c>
      <c r="G6135" s="181">
        <v>8182.1034139981475</v>
      </c>
      <c r="H6135" s="181">
        <v>8217.5135047774111</v>
      </c>
      <c r="I6135" s="181">
        <v>8258.2272698711076</v>
      </c>
      <c r="J6135" s="182">
        <v>8302.8098105670852</v>
      </c>
      <c r="K6135" s="181">
        <v>8350.1398789533287</v>
      </c>
      <c r="L6135" s="181">
        <v>8399.3382807599937</v>
      </c>
      <c r="M6135" s="181">
        <v>8449.4750885927842</v>
      </c>
      <c r="N6135" s="181">
        <v>8499.8084585182769</v>
      </c>
      <c r="O6135" s="181">
        <v>8549.8998280637552</v>
      </c>
      <c r="P6135" s="181">
        <v>8599.2953046622606</v>
      </c>
      <c r="Q6135" s="181">
        <v>8647.5460526666502</v>
      </c>
      <c r="R6135" s="181">
        <v>8694.2142987991519</v>
      </c>
      <c r="S6135" s="181">
        <v>8739.0121645727595</v>
      </c>
      <c r="T6135" s="181">
        <v>8781.7726800254695</v>
      </c>
      <c r="U6135" s="181">
        <v>8822.2024904330392</v>
      </c>
      <c r="V6135" s="181">
        <v>8859.9876620440846</v>
      </c>
      <c r="W6135" s="181">
        <v>8895.0064253909968</v>
      </c>
      <c r="X6135" s="181">
        <v>8927.1881225204979</v>
      </c>
      <c r="Y6135" s="181">
        <v>8956.4072270456745</v>
      </c>
    </row>
    <row r="6136" spans="1:25" x14ac:dyDescent="0.25">
      <c r="A6136" s="178" t="s">
        <v>4907</v>
      </c>
      <c r="B6136" s="178" t="s">
        <v>585</v>
      </c>
      <c r="C6136" s="178" t="s">
        <v>299</v>
      </c>
      <c r="D6136" s="178" t="s">
        <v>5093</v>
      </c>
      <c r="E6136" s="181">
        <v>2938.599492088138</v>
      </c>
      <c r="F6136" s="181">
        <v>2917.7087372574206</v>
      </c>
      <c r="G6136" s="181">
        <v>2894.9620126544319</v>
      </c>
      <c r="H6136" s="181">
        <v>2874.7837365002792</v>
      </c>
      <c r="I6136" s="181">
        <v>2856.5276430734752</v>
      </c>
      <c r="J6136" s="182">
        <v>2839.6416533125562</v>
      </c>
      <c r="K6136" s="181">
        <v>2823.7032039388218</v>
      </c>
      <c r="L6136" s="181">
        <v>2808.3886959625115</v>
      </c>
      <c r="M6136" s="181">
        <v>2793.3716500627293</v>
      </c>
      <c r="N6136" s="181">
        <v>2778.4013293544785</v>
      </c>
      <c r="O6136" s="181">
        <v>2763.3361163117352</v>
      </c>
      <c r="P6136" s="181">
        <v>2748.0358718384259</v>
      </c>
      <c r="Q6136" s="181">
        <v>2732.3684730459172</v>
      </c>
      <c r="R6136" s="181">
        <v>2716.2114179563464</v>
      </c>
      <c r="S6136" s="181">
        <v>2699.4943411597596</v>
      </c>
      <c r="T6136" s="181">
        <v>2682.1873891359496</v>
      </c>
      <c r="U6136" s="181">
        <v>2664.2243580879558</v>
      </c>
      <c r="V6136" s="181">
        <v>2645.5363779757886</v>
      </c>
      <c r="W6136" s="181">
        <v>2626.1149647228349</v>
      </c>
      <c r="X6136" s="181">
        <v>2605.9675459164728</v>
      </c>
      <c r="Y6136" s="181">
        <v>2585.0859988807756</v>
      </c>
    </row>
    <row r="6137" spans="1:25" x14ac:dyDescent="0.25">
      <c r="A6137" s="178" t="s">
        <v>4907</v>
      </c>
      <c r="B6137" s="178" t="s">
        <v>585</v>
      </c>
      <c r="C6137" s="178" t="s">
        <v>240</v>
      </c>
      <c r="D6137" s="178" t="s">
        <v>241</v>
      </c>
      <c r="E6137" s="181">
        <v>35522.74839631364</v>
      </c>
      <c r="F6137" s="181">
        <v>35832.350101896809</v>
      </c>
      <c r="G6137" s="181">
        <v>36121.061430657348</v>
      </c>
      <c r="H6137" s="181">
        <v>36443.827116495122</v>
      </c>
      <c r="I6137" s="181">
        <v>36793.83767659025</v>
      </c>
      <c r="J6137" s="182">
        <v>37165.036000816624</v>
      </c>
      <c r="K6137" s="181">
        <v>37552.663583791938</v>
      </c>
      <c r="L6137" s="181">
        <v>37952.966664855747</v>
      </c>
      <c r="M6137" s="181">
        <v>38361.890097004456</v>
      </c>
      <c r="N6137" s="181">
        <v>38776.158958320411</v>
      </c>
      <c r="O6137" s="181">
        <v>39193.824958451361</v>
      </c>
      <c r="P6137" s="181">
        <v>39612.830716386321</v>
      </c>
      <c r="Q6137" s="181">
        <v>40031.101217969699</v>
      </c>
      <c r="R6137" s="181">
        <v>40446.571102144153</v>
      </c>
      <c r="S6137" s="181">
        <v>40857.833804935763</v>
      </c>
      <c r="T6137" s="181">
        <v>41264.021753006862</v>
      </c>
      <c r="U6137" s="181">
        <v>41663.652060080312</v>
      </c>
      <c r="V6137" s="181">
        <v>42055.113077480179</v>
      </c>
      <c r="W6137" s="181">
        <v>42437.676045016095</v>
      </c>
      <c r="X6137" s="181">
        <v>42810.841400889352</v>
      </c>
      <c r="Y6137" s="181">
        <v>43173.833900999169</v>
      </c>
    </row>
    <row r="6138" spans="1:25" x14ac:dyDescent="0.25">
      <c r="A6138" s="178" t="s">
        <v>4907</v>
      </c>
      <c r="B6138" s="178" t="s">
        <v>586</v>
      </c>
      <c r="C6138" s="178" t="s">
        <v>218</v>
      </c>
      <c r="D6138" s="178" t="s">
        <v>5094</v>
      </c>
      <c r="E6138" s="181">
        <v>26702.803800590173</v>
      </c>
      <c r="F6138" s="181">
        <v>26530.8892849738</v>
      </c>
      <c r="G6138" s="181">
        <v>26329.067820585966</v>
      </c>
      <c r="H6138" s="181">
        <v>26138.062597667922</v>
      </c>
      <c r="I6138" s="181">
        <v>25952.516250222758</v>
      </c>
      <c r="J6138" s="182">
        <v>25767.889081263169</v>
      </c>
      <c r="K6138" s="181">
        <v>25581.088460472729</v>
      </c>
      <c r="L6138" s="181">
        <v>25389.993812995403</v>
      </c>
      <c r="M6138" s="181">
        <v>25192.573057849662</v>
      </c>
      <c r="N6138" s="181">
        <v>24987.33053471168</v>
      </c>
      <c r="O6138" s="181">
        <v>24773.651539582148</v>
      </c>
      <c r="P6138" s="181">
        <v>24551.098872288341</v>
      </c>
      <c r="Q6138" s="181">
        <v>24319.40469825004</v>
      </c>
      <c r="R6138" s="181">
        <v>24078.33859468537</v>
      </c>
      <c r="S6138" s="181">
        <v>23827.907586463749</v>
      </c>
      <c r="T6138" s="181">
        <v>23568.028368339888</v>
      </c>
      <c r="U6138" s="181">
        <v>23299.081777266827</v>
      </c>
      <c r="V6138" s="181">
        <v>23021.676710860014</v>
      </c>
      <c r="W6138" s="181">
        <v>22736.125772803352</v>
      </c>
      <c r="X6138" s="181">
        <v>22442.73725741588</v>
      </c>
      <c r="Y6138" s="181">
        <v>22141.391412106219</v>
      </c>
    </row>
    <row r="6139" spans="1:25" x14ac:dyDescent="0.25">
      <c r="A6139" s="178" t="s">
        <v>4907</v>
      </c>
      <c r="B6139" s="178" t="s">
        <v>586</v>
      </c>
      <c r="C6139" s="178" t="s">
        <v>972</v>
      </c>
      <c r="D6139" s="178" t="s">
        <v>1077</v>
      </c>
      <c r="E6139" s="181">
        <v>3521.4146491587389</v>
      </c>
      <c r="F6139" s="181">
        <v>3593.5473733442582</v>
      </c>
      <c r="G6139" s="181">
        <v>3662.8431001353692</v>
      </c>
      <c r="H6139" s="181">
        <v>3734.8012178387921</v>
      </c>
      <c r="I6139" s="181">
        <v>3808.7707661776049</v>
      </c>
      <c r="J6139" s="182">
        <v>3884.1453304309225</v>
      </c>
      <c r="K6139" s="181">
        <v>3960.4716950050688</v>
      </c>
      <c r="L6139" s="181">
        <v>4037.3997773221872</v>
      </c>
      <c r="M6139" s="181">
        <v>4114.5557559210092</v>
      </c>
      <c r="N6139" s="181">
        <v>4191.616606036293</v>
      </c>
      <c r="O6139" s="181">
        <v>4268.3790588806678</v>
      </c>
      <c r="P6139" s="181">
        <v>4344.6536084995405</v>
      </c>
      <c r="Q6139" s="181">
        <v>4420.2662217283287</v>
      </c>
      <c r="R6139" s="181">
        <v>4495.0369852661606</v>
      </c>
      <c r="S6139" s="181">
        <v>4568.8186994054777</v>
      </c>
      <c r="T6139" s="181">
        <v>4641.4378043259176</v>
      </c>
      <c r="U6139" s="181">
        <v>4712.8037371578721</v>
      </c>
      <c r="V6139" s="181">
        <v>4782.8720700507965</v>
      </c>
      <c r="W6139" s="181">
        <v>4851.53917189401</v>
      </c>
      <c r="X6139" s="181">
        <v>4918.6981284422709</v>
      </c>
      <c r="Y6139" s="181">
        <v>4984.1432901296876</v>
      </c>
    </row>
    <row r="6140" spans="1:25" x14ac:dyDescent="0.25">
      <c r="A6140" s="178" t="s">
        <v>4907</v>
      </c>
      <c r="B6140" s="178" t="s">
        <v>586</v>
      </c>
      <c r="C6140" s="178" t="s">
        <v>1518</v>
      </c>
      <c r="D6140" s="178" t="s">
        <v>5095</v>
      </c>
      <c r="E6140" s="181">
        <v>1525.8457648596989</v>
      </c>
      <c r="F6140" s="181">
        <v>1586.9823342598741</v>
      </c>
      <c r="G6140" s="181">
        <v>1648.6265195526962</v>
      </c>
      <c r="H6140" s="181">
        <v>1713.2735309211196</v>
      </c>
      <c r="I6140" s="181">
        <v>1780.7350073238072</v>
      </c>
      <c r="J6140" s="182">
        <v>1850.8242475954912</v>
      </c>
      <c r="K6140" s="181">
        <v>1923.4100057194964</v>
      </c>
      <c r="L6140" s="181">
        <v>1998.3978774200884</v>
      </c>
      <c r="M6140" s="181">
        <v>2075.6704598375673</v>
      </c>
      <c r="N6140" s="181">
        <v>2155.1239485286119</v>
      </c>
      <c r="O6140" s="181">
        <v>2236.7061358422206</v>
      </c>
      <c r="P6140" s="181">
        <v>2320.3652514313408</v>
      </c>
      <c r="Q6140" s="181">
        <v>2406.051234172704</v>
      </c>
      <c r="R6140" s="181">
        <v>2493.7043428543661</v>
      </c>
      <c r="S6140" s="181">
        <v>2583.2763302387275</v>
      </c>
      <c r="T6140" s="181">
        <v>2674.6978161555367</v>
      </c>
      <c r="U6140" s="181">
        <v>2767.9407523870586</v>
      </c>
      <c r="V6140" s="181">
        <v>2863.0006611029862</v>
      </c>
      <c r="W6140" s="181">
        <v>2959.8348112674662</v>
      </c>
      <c r="X6140" s="181">
        <v>3058.3934086767067</v>
      </c>
      <c r="Y6140" s="181">
        <v>3158.558657643382</v>
      </c>
    </row>
    <row r="6141" spans="1:25" x14ac:dyDescent="0.25">
      <c r="A6141" s="178" t="s">
        <v>4907</v>
      </c>
      <c r="B6141" s="178" t="s">
        <v>586</v>
      </c>
      <c r="C6141" s="178" t="s">
        <v>240</v>
      </c>
      <c r="D6141" s="178" t="s">
        <v>241</v>
      </c>
      <c r="E6141" s="181">
        <v>22117.219857284061</v>
      </c>
      <c r="F6141" s="181">
        <v>22618.226800879915</v>
      </c>
      <c r="G6141" s="181">
        <v>23104.478481473063</v>
      </c>
      <c r="H6141" s="181">
        <v>23610.674002479911</v>
      </c>
      <c r="I6141" s="181">
        <v>24132.851780154309</v>
      </c>
      <c r="J6141" s="182">
        <v>24667.299222995687</v>
      </c>
      <c r="K6141" s="181">
        <v>25211.245601468636</v>
      </c>
      <c r="L6141" s="181">
        <v>25762.552348114794</v>
      </c>
      <c r="M6141" s="181">
        <v>26318.90814428384</v>
      </c>
      <c r="N6141" s="181">
        <v>26878.303941246533</v>
      </c>
      <c r="O6141" s="181">
        <v>27439.479283064549</v>
      </c>
      <c r="P6141" s="181">
        <v>28001.248117113486</v>
      </c>
      <c r="Q6141" s="181">
        <v>28562.51045168185</v>
      </c>
      <c r="R6141" s="181">
        <v>29122.114842584277</v>
      </c>
      <c r="S6141" s="181">
        <v>29679.108156435912</v>
      </c>
      <c r="T6141" s="181">
        <v>30232.353222960104</v>
      </c>
      <c r="U6141" s="181">
        <v>30781.240400255785</v>
      </c>
      <c r="V6141" s="181">
        <v>31325.453255745735</v>
      </c>
      <c r="W6141" s="181">
        <v>31864.280779631605</v>
      </c>
      <c r="X6141" s="181">
        <v>32396.980138506544</v>
      </c>
      <c r="Y6141" s="181">
        <v>32922.145664386451</v>
      </c>
    </row>
    <row r="6142" spans="1:25" x14ac:dyDescent="0.25">
      <c r="A6142" s="178" t="s">
        <v>4907</v>
      </c>
      <c r="B6142" s="178" t="s">
        <v>587</v>
      </c>
      <c r="C6142" s="178" t="s">
        <v>218</v>
      </c>
      <c r="D6142" s="178" t="s">
        <v>5096</v>
      </c>
      <c r="E6142" s="181">
        <v>32756.763246261868</v>
      </c>
      <c r="F6142" s="181">
        <v>32628.404123119959</v>
      </c>
      <c r="G6142" s="181">
        <v>32500.567106342798</v>
      </c>
      <c r="H6142" s="181">
        <v>32412.368198256718</v>
      </c>
      <c r="I6142" s="181">
        <v>32352.63234602501</v>
      </c>
      <c r="J6142" s="182">
        <v>32312.437059890362</v>
      </c>
      <c r="K6142" s="181">
        <v>32285.175988549439</v>
      </c>
      <c r="L6142" s="181">
        <v>32265.929390438861</v>
      </c>
      <c r="M6142" s="181">
        <v>32250.187011783531</v>
      </c>
      <c r="N6142" s="181">
        <v>32234.534142960361</v>
      </c>
      <c r="O6142" s="181">
        <v>32216.969143961149</v>
      </c>
      <c r="P6142" s="181">
        <v>32195.6649348065</v>
      </c>
      <c r="Q6142" s="181">
        <v>32168.905880857044</v>
      </c>
      <c r="R6142" s="181">
        <v>32135.035329849281</v>
      </c>
      <c r="S6142" s="181">
        <v>32092.975651259421</v>
      </c>
      <c r="T6142" s="181">
        <v>32042.57074028948</v>
      </c>
      <c r="U6142" s="181">
        <v>31983.206084418525</v>
      </c>
      <c r="V6142" s="181">
        <v>31913.783963873786</v>
      </c>
      <c r="W6142" s="181">
        <v>31833.892341263891</v>
      </c>
      <c r="X6142" s="181">
        <v>31743.279862161613</v>
      </c>
      <c r="Y6142" s="181">
        <v>31641.894671175833</v>
      </c>
    </row>
    <row r="6143" spans="1:25" x14ac:dyDescent="0.25">
      <c r="A6143" s="178" t="s">
        <v>4907</v>
      </c>
      <c r="B6143" s="178" t="s">
        <v>587</v>
      </c>
      <c r="C6143" s="178" t="s">
        <v>240</v>
      </c>
      <c r="D6143" s="178" t="s">
        <v>241</v>
      </c>
      <c r="E6143" s="181">
        <v>26524.944633034604</v>
      </c>
      <c r="F6143" s="181">
        <v>26869.172413996759</v>
      </c>
      <c r="G6143" s="181">
        <v>27217.89952821517</v>
      </c>
      <c r="H6143" s="181">
        <v>27604.500877623323</v>
      </c>
      <c r="I6143" s="181">
        <v>28021.055087466204</v>
      </c>
      <c r="J6143" s="182">
        <v>28461.026619999939</v>
      </c>
      <c r="K6143" s="181">
        <v>28919.46476328628</v>
      </c>
      <c r="L6143" s="181">
        <v>29392.584710556657</v>
      </c>
      <c r="M6143" s="181">
        <v>29876.698562910788</v>
      </c>
      <c r="N6143" s="181">
        <v>30368.881527374393</v>
      </c>
      <c r="O6143" s="181">
        <v>30867.352041882023</v>
      </c>
      <c r="P6143" s="181">
        <v>31370.370791635632</v>
      </c>
      <c r="Q6143" s="181">
        <v>31876.187106182533</v>
      </c>
      <c r="R6143" s="181">
        <v>32382.990270861112</v>
      </c>
      <c r="S6143" s="181">
        <v>32889.442466662935</v>
      </c>
      <c r="T6143" s="181">
        <v>33395.081035126786</v>
      </c>
      <c r="U6143" s="181">
        <v>33898.933883645346</v>
      </c>
      <c r="V6143" s="181">
        <v>34399.450671784442</v>
      </c>
      <c r="W6143" s="181">
        <v>34895.737645645851</v>
      </c>
      <c r="X6143" s="181">
        <v>35387.03230604939</v>
      </c>
      <c r="Y6143" s="181">
        <v>35872.760801267148</v>
      </c>
    </row>
    <row r="6144" spans="1:25" x14ac:dyDescent="0.25">
      <c r="A6144" s="178" t="s">
        <v>5097</v>
      </c>
      <c r="B6144" s="178" t="s">
        <v>217</v>
      </c>
      <c r="C6144" s="178" t="s">
        <v>218</v>
      </c>
      <c r="D6144" s="178" t="s">
        <v>833</v>
      </c>
      <c r="E6144" s="181">
        <v>6132.244026812099</v>
      </c>
      <c r="F6144" s="181">
        <v>6073.4494570608431</v>
      </c>
      <c r="G6144" s="181">
        <v>6025.0586644889681</v>
      </c>
      <c r="H6144" s="181">
        <v>5981.8854632581997</v>
      </c>
      <c r="I6144" s="181">
        <v>5942.8463397929527</v>
      </c>
      <c r="J6144" s="182">
        <v>5906.7771898232704</v>
      </c>
      <c r="K6144" s="181">
        <v>5872.8719998587958</v>
      </c>
      <c r="L6144" s="181">
        <v>5840.6312219815482</v>
      </c>
      <c r="M6144" s="181">
        <v>5809.3005980712196</v>
      </c>
      <c r="N6144" s="181">
        <v>5778.3770837184111</v>
      </c>
      <c r="O6144" s="181">
        <v>5747.5951643967073</v>
      </c>
      <c r="P6144" s="181">
        <v>5717.1164869589738</v>
      </c>
      <c r="Q6144" s="181">
        <v>5687.0830105668729</v>
      </c>
      <c r="R6144" s="181">
        <v>5657.0444169418197</v>
      </c>
      <c r="S6144" s="181">
        <v>5626.7741053096925</v>
      </c>
      <c r="T6144" s="181">
        <v>5596.1612201185826</v>
      </c>
      <c r="U6144" s="181">
        <v>5564.8236188904557</v>
      </c>
      <c r="V6144" s="181">
        <v>5532.3568691477531</v>
      </c>
      <c r="W6144" s="181">
        <v>5498.6635761200341</v>
      </c>
      <c r="X6144" s="181">
        <v>5463.6185364479352</v>
      </c>
      <c r="Y6144" s="181">
        <v>5427.0824923836926</v>
      </c>
    </row>
    <row r="6145" spans="1:25" x14ac:dyDescent="0.25">
      <c r="A6145" s="178" t="s">
        <v>5097</v>
      </c>
      <c r="B6145" s="178" t="s">
        <v>217</v>
      </c>
      <c r="C6145" s="178" t="s">
        <v>352</v>
      </c>
      <c r="D6145" s="178" t="s">
        <v>1014</v>
      </c>
      <c r="E6145" s="181">
        <v>2304.6949088784486</v>
      </c>
      <c r="F6145" s="181">
        <v>2324.4559483380194</v>
      </c>
      <c r="G6145" s="181">
        <v>2348.2215168703842</v>
      </c>
      <c r="H6145" s="181">
        <v>2374.1478513983375</v>
      </c>
      <c r="I6145" s="181">
        <v>2401.906260721049</v>
      </c>
      <c r="J6145" s="182">
        <v>2431.1067378920266</v>
      </c>
      <c r="K6145" s="181">
        <v>2461.4774312817808</v>
      </c>
      <c r="L6145" s="181">
        <v>2492.8548585500344</v>
      </c>
      <c r="M6145" s="181">
        <v>2524.9509261692597</v>
      </c>
      <c r="N6145" s="181">
        <v>2557.5660411632593</v>
      </c>
      <c r="O6145" s="181">
        <v>2590.5920767362713</v>
      </c>
      <c r="P6145" s="181">
        <v>2624.1085008662676</v>
      </c>
      <c r="Q6145" s="181">
        <v>2658.1910982946952</v>
      </c>
      <c r="R6145" s="181">
        <v>2692.6388365650791</v>
      </c>
      <c r="S6145" s="181">
        <v>2727.3437663624641</v>
      </c>
      <c r="T6145" s="181">
        <v>2762.2469588288013</v>
      </c>
      <c r="U6145" s="181">
        <v>2797.1488308766725</v>
      </c>
      <c r="V6145" s="181">
        <v>2831.8239017638589</v>
      </c>
      <c r="W6145" s="181">
        <v>2866.1907507031278</v>
      </c>
      <c r="X6145" s="181">
        <v>2900.1482296268882</v>
      </c>
      <c r="Y6145" s="181">
        <v>2933.5813349771361</v>
      </c>
    </row>
    <row r="6146" spans="1:25" x14ac:dyDescent="0.25">
      <c r="A6146" s="178" t="s">
        <v>5097</v>
      </c>
      <c r="B6146" s="178" t="s">
        <v>217</v>
      </c>
      <c r="C6146" s="178" t="s">
        <v>240</v>
      </c>
      <c r="D6146" s="178" t="s">
        <v>241</v>
      </c>
      <c r="E6146" s="181">
        <v>3882.6658252318948</v>
      </c>
      <c r="F6146" s="181">
        <v>3940.6700505289282</v>
      </c>
      <c r="G6146" s="181">
        <v>4006.1176093759486</v>
      </c>
      <c r="H6146" s="181">
        <v>4075.9791969140679</v>
      </c>
      <c r="I6146" s="181">
        <v>4149.7649200250307</v>
      </c>
      <c r="J6146" s="182">
        <v>4226.8650264789958</v>
      </c>
      <c r="K6146" s="181">
        <v>4306.8602781134605</v>
      </c>
      <c r="L6146" s="181">
        <v>4389.5109774501043</v>
      </c>
      <c r="M6146" s="181">
        <v>4474.3499696314302</v>
      </c>
      <c r="N6146" s="181">
        <v>4561.0555220032584</v>
      </c>
      <c r="O6146" s="181">
        <v>4649.4614442931888</v>
      </c>
      <c r="P6146" s="181">
        <v>4739.7357990504634</v>
      </c>
      <c r="Q6146" s="181">
        <v>4832.0439562151641</v>
      </c>
      <c r="R6146" s="181">
        <v>4926.0487683928159</v>
      </c>
      <c r="S6146" s="181">
        <v>5021.5754451784242</v>
      </c>
      <c r="T6146" s="181">
        <v>5118.5352355659252</v>
      </c>
      <c r="U6146" s="181">
        <v>5216.5745207898799</v>
      </c>
      <c r="V6146" s="181">
        <v>5315.2817055390533</v>
      </c>
      <c r="W6146" s="181">
        <v>5414.5065327732646</v>
      </c>
      <c r="X6146" s="181">
        <v>5514.0572574095459</v>
      </c>
      <c r="Y6146" s="181">
        <v>5613.7105918662237</v>
      </c>
    </row>
    <row r="6147" spans="1:25" x14ac:dyDescent="0.25">
      <c r="A6147" s="178" t="s">
        <v>5097</v>
      </c>
      <c r="B6147" s="178" t="s">
        <v>242</v>
      </c>
      <c r="C6147" s="178" t="s">
        <v>218</v>
      </c>
      <c r="D6147" s="178" t="s">
        <v>1062</v>
      </c>
      <c r="E6147" s="181">
        <v>13942.226092561403</v>
      </c>
      <c r="F6147" s="181">
        <v>14006.785714832607</v>
      </c>
      <c r="G6147" s="181">
        <v>14074.771728899304</v>
      </c>
      <c r="H6147" s="181">
        <v>14139.484051805868</v>
      </c>
      <c r="I6147" s="181">
        <v>14201.945012427292</v>
      </c>
      <c r="J6147" s="182">
        <v>14261.805846979463</v>
      </c>
      <c r="K6147" s="181">
        <v>14319.265504301948</v>
      </c>
      <c r="L6147" s="181">
        <v>14374.680307137276</v>
      </c>
      <c r="M6147" s="181">
        <v>14427.474030086336</v>
      </c>
      <c r="N6147" s="181">
        <v>14477.204694980413</v>
      </c>
      <c r="O6147" s="181">
        <v>14523.884600310579</v>
      </c>
      <c r="P6147" s="181">
        <v>14568.586235866607</v>
      </c>
      <c r="Q6147" s="181">
        <v>14612.303766551331</v>
      </c>
      <c r="R6147" s="181">
        <v>14654.439266891017</v>
      </c>
      <c r="S6147" s="181">
        <v>14694.862974246442</v>
      </c>
      <c r="T6147" s="181">
        <v>14733.516385479401</v>
      </c>
      <c r="U6147" s="181">
        <v>14769.888354319248</v>
      </c>
      <c r="V6147" s="181">
        <v>14803.570644669846</v>
      </c>
      <c r="W6147" s="181">
        <v>14834.560769046873</v>
      </c>
      <c r="X6147" s="181">
        <v>14862.745362788426</v>
      </c>
      <c r="Y6147" s="181">
        <v>14887.755471519333</v>
      </c>
    </row>
    <row r="6148" spans="1:25" x14ac:dyDescent="0.25">
      <c r="A6148" s="178" t="s">
        <v>5097</v>
      </c>
      <c r="B6148" s="178" t="s">
        <v>242</v>
      </c>
      <c r="C6148" s="178" t="s">
        <v>240</v>
      </c>
      <c r="D6148" s="178" t="s">
        <v>241</v>
      </c>
      <c r="E6148" s="181">
        <v>16134.444937947677</v>
      </c>
      <c r="F6148" s="181">
        <v>16359.678320475938</v>
      </c>
      <c r="G6148" s="181">
        <v>16591.742637326493</v>
      </c>
      <c r="H6148" s="181">
        <v>16822.811247509238</v>
      </c>
      <c r="I6148" s="181">
        <v>17054.03711362711</v>
      </c>
      <c r="J6148" s="182">
        <v>17284.955431729064</v>
      </c>
      <c r="K6148" s="181">
        <v>17515.754646579819</v>
      </c>
      <c r="L6148" s="181">
        <v>17746.825269556182</v>
      </c>
      <c r="M6148" s="181">
        <v>17977.410986805815</v>
      </c>
      <c r="N6148" s="181">
        <v>18206.896694146228</v>
      </c>
      <c r="O6148" s="181">
        <v>18435.221915186292</v>
      </c>
      <c r="P6148" s="181">
        <v>18663.683304357113</v>
      </c>
      <c r="Q6148" s="181">
        <v>18893.525609196156</v>
      </c>
      <c r="R6148" s="181">
        <v>19123.962669844906</v>
      </c>
      <c r="S6148" s="181">
        <v>19354.795628050542</v>
      </c>
      <c r="T6148" s="181">
        <v>19585.913257056887</v>
      </c>
      <c r="U6148" s="181">
        <v>19816.593285167877</v>
      </c>
      <c r="V6148" s="181">
        <v>20046.226417346526</v>
      </c>
      <c r="W6148" s="181">
        <v>20274.736095015629</v>
      </c>
      <c r="X6148" s="181">
        <v>20501.891105140083</v>
      </c>
      <c r="Y6148" s="181">
        <v>20727.096977491648</v>
      </c>
    </row>
    <row r="6149" spans="1:25" x14ac:dyDescent="0.25">
      <c r="A6149" s="178" t="s">
        <v>5097</v>
      </c>
      <c r="B6149" s="178" t="s">
        <v>250</v>
      </c>
      <c r="C6149" s="178" t="s">
        <v>218</v>
      </c>
      <c r="D6149" s="178" t="s">
        <v>5098</v>
      </c>
      <c r="E6149" s="181">
        <v>60745.877100518039</v>
      </c>
      <c r="F6149" s="181">
        <v>62648.557391308299</v>
      </c>
      <c r="G6149" s="181">
        <v>64195.142135660833</v>
      </c>
      <c r="H6149" s="181">
        <v>65426.19944530489</v>
      </c>
      <c r="I6149" s="181">
        <v>66407.060268456058</v>
      </c>
      <c r="J6149" s="182">
        <v>67184.047447896155</v>
      </c>
      <c r="K6149" s="181">
        <v>67796.335474030464</v>
      </c>
      <c r="L6149" s="181">
        <v>68276.355696137674</v>
      </c>
      <c r="M6149" s="181">
        <v>68645.401642175493</v>
      </c>
      <c r="N6149" s="181">
        <v>68919.880956288209</v>
      </c>
      <c r="O6149" s="181">
        <v>69114.134000788603</v>
      </c>
      <c r="P6149" s="181">
        <v>69245.001071636987</v>
      </c>
      <c r="Q6149" s="181">
        <v>69326.501792442155</v>
      </c>
      <c r="R6149" s="181">
        <v>69362.743106433423</v>
      </c>
      <c r="S6149" s="181">
        <v>69358.321701191191</v>
      </c>
      <c r="T6149" s="181">
        <v>69316.933990946651</v>
      </c>
      <c r="U6149" s="181">
        <v>69240.774811753174</v>
      </c>
      <c r="V6149" s="181">
        <v>69131.934336179387</v>
      </c>
      <c r="W6149" s="181">
        <v>68992.677853645117</v>
      </c>
      <c r="X6149" s="181">
        <v>68824.084834487629</v>
      </c>
      <c r="Y6149" s="181">
        <v>68625.876729111187</v>
      </c>
    </row>
    <row r="6150" spans="1:25" x14ac:dyDescent="0.25">
      <c r="A6150" s="178" t="s">
        <v>5097</v>
      </c>
      <c r="B6150" s="178" t="s">
        <v>250</v>
      </c>
      <c r="C6150" s="178" t="s">
        <v>600</v>
      </c>
      <c r="D6150" s="178" t="s">
        <v>668</v>
      </c>
      <c r="E6150" s="181">
        <v>5676.0500253658611</v>
      </c>
      <c r="F6150" s="181">
        <v>5686.8758750772577</v>
      </c>
      <c r="G6150" s="181">
        <v>5661.0645381950744</v>
      </c>
      <c r="H6150" s="181">
        <v>5605.0682025734168</v>
      </c>
      <c r="I6150" s="181">
        <v>5526.8379422923535</v>
      </c>
      <c r="J6150" s="182">
        <v>5432.0268286476976</v>
      </c>
      <c r="K6150" s="181">
        <v>5325.1914894535876</v>
      </c>
      <c r="L6150" s="181">
        <v>5209.9386406199519</v>
      </c>
      <c r="M6150" s="181">
        <v>5088.7017044874829</v>
      </c>
      <c r="N6150" s="181">
        <v>4963.3320283820021</v>
      </c>
      <c r="O6150" s="181">
        <v>4835.361496208493</v>
      </c>
      <c r="P6150" s="181">
        <v>4706.3451131436823</v>
      </c>
      <c r="Q6150" s="181">
        <v>4577.495199316093</v>
      </c>
      <c r="R6150" s="181">
        <v>4449.263615846312</v>
      </c>
      <c r="S6150" s="181">
        <v>4322.0891528413295</v>
      </c>
      <c r="T6150" s="181">
        <v>4196.3118656974566</v>
      </c>
      <c r="U6150" s="181">
        <v>4072.1484163602072</v>
      </c>
      <c r="V6150" s="181">
        <v>3949.7868078147576</v>
      </c>
      <c r="W6150" s="181">
        <v>3829.4042502818265</v>
      </c>
      <c r="X6150" s="181">
        <v>3711.093747521807</v>
      </c>
      <c r="Y6150" s="181">
        <v>3594.8655567700566</v>
      </c>
    </row>
    <row r="6151" spans="1:25" x14ac:dyDescent="0.25">
      <c r="A6151" s="178" t="s">
        <v>5097</v>
      </c>
      <c r="B6151" s="178" t="s">
        <v>250</v>
      </c>
      <c r="C6151" s="178" t="s">
        <v>592</v>
      </c>
      <c r="D6151" s="178" t="s">
        <v>5099</v>
      </c>
      <c r="E6151" s="181">
        <v>121024.44682882368</v>
      </c>
      <c r="F6151" s="181">
        <v>127141.95852184566</v>
      </c>
      <c r="G6151" s="181">
        <v>132709.34631924733</v>
      </c>
      <c r="H6151" s="181">
        <v>137775.67946032289</v>
      </c>
      <c r="I6151" s="181">
        <v>142448.09526711129</v>
      </c>
      <c r="J6151" s="182">
        <v>146801.35979159118</v>
      </c>
      <c r="K6151" s="181">
        <v>150900.84004766846</v>
      </c>
      <c r="L6151" s="181">
        <v>154802.2585576066</v>
      </c>
      <c r="M6151" s="181">
        <v>158540.39428541172</v>
      </c>
      <c r="N6151" s="181">
        <v>162141.62647874388</v>
      </c>
      <c r="O6151" s="181">
        <v>165629.77058485252</v>
      </c>
      <c r="P6151" s="181">
        <v>169036.88423496406</v>
      </c>
      <c r="Q6151" s="181">
        <v>172390.71146938932</v>
      </c>
      <c r="R6151" s="181">
        <v>175696.19602617173</v>
      </c>
      <c r="S6151" s="181">
        <v>178960.09333217249</v>
      </c>
      <c r="T6151" s="181">
        <v>182187.46363342457</v>
      </c>
      <c r="U6151" s="181">
        <v>185379.87584867599</v>
      </c>
      <c r="V6151" s="181">
        <v>188538.86996902589</v>
      </c>
      <c r="W6151" s="181">
        <v>191666.72221789722</v>
      </c>
      <c r="X6151" s="181">
        <v>194762.65325163709</v>
      </c>
      <c r="Y6151" s="181">
        <v>197822.03537037937</v>
      </c>
    </row>
    <row r="6152" spans="1:25" x14ac:dyDescent="0.25">
      <c r="A6152" s="178" t="s">
        <v>5097</v>
      </c>
      <c r="B6152" s="178" t="s">
        <v>250</v>
      </c>
      <c r="C6152" s="178" t="s">
        <v>240</v>
      </c>
      <c r="D6152" s="178" t="s">
        <v>241</v>
      </c>
      <c r="E6152" s="181">
        <v>28862.862325642542</v>
      </c>
      <c r="F6152" s="181">
        <v>29604.781371751065</v>
      </c>
      <c r="G6152" s="181">
        <v>30174.503252265549</v>
      </c>
      <c r="H6152" s="181">
        <v>30593.972446307158</v>
      </c>
      <c r="I6152" s="181">
        <v>30896.104011119089</v>
      </c>
      <c r="J6152" s="182">
        <v>31104.270481641459</v>
      </c>
      <c r="K6152" s="181">
        <v>31238.027798976684</v>
      </c>
      <c r="L6152" s="181">
        <v>31313.413757783914</v>
      </c>
      <c r="M6152" s="181">
        <v>31341.041303666127</v>
      </c>
      <c r="N6152" s="181">
        <v>31329.0760367158</v>
      </c>
      <c r="O6152" s="181">
        <v>31284.575155327744</v>
      </c>
      <c r="P6152" s="181">
        <v>31215.577852356895</v>
      </c>
      <c r="Q6152" s="181">
        <v>31128.704622870941</v>
      </c>
      <c r="R6152" s="181">
        <v>31026.021268713313</v>
      </c>
      <c r="S6152" s="181">
        <v>30909.766339055859</v>
      </c>
      <c r="T6152" s="181">
        <v>30781.733065520926</v>
      </c>
      <c r="U6152" s="181">
        <v>30643.013393666748</v>
      </c>
      <c r="V6152" s="181">
        <v>30494.627715758161</v>
      </c>
      <c r="W6152" s="181">
        <v>30337.650247718135</v>
      </c>
      <c r="X6152" s="181">
        <v>30172.612755511651</v>
      </c>
      <c r="Y6152" s="181">
        <v>29999.438327803677</v>
      </c>
    </row>
    <row r="6153" spans="1:25" x14ac:dyDescent="0.25">
      <c r="A6153" s="178" t="s">
        <v>5097</v>
      </c>
      <c r="B6153" s="178" t="s">
        <v>256</v>
      </c>
      <c r="C6153" s="178" t="s">
        <v>218</v>
      </c>
      <c r="D6153" s="178" t="s">
        <v>5100</v>
      </c>
      <c r="E6153" s="181">
        <v>3166.3934103320234</v>
      </c>
      <c r="F6153" s="181">
        <v>3166.7116926678705</v>
      </c>
      <c r="G6153" s="181">
        <v>3166.7235551943113</v>
      </c>
      <c r="H6153" s="181">
        <v>3165.1889609196314</v>
      </c>
      <c r="I6153" s="181">
        <v>3162.5557658908756</v>
      </c>
      <c r="J6153" s="182">
        <v>3158.9675300122258</v>
      </c>
      <c r="K6153" s="181">
        <v>3154.594392511824</v>
      </c>
      <c r="L6153" s="181">
        <v>3149.5862483494552</v>
      </c>
      <c r="M6153" s="181">
        <v>3143.8533177053632</v>
      </c>
      <c r="N6153" s="181">
        <v>3137.2934082785787</v>
      </c>
      <c r="O6153" s="181">
        <v>3129.8831249266327</v>
      </c>
      <c r="P6153" s="181">
        <v>3121.8090529227638</v>
      </c>
      <c r="Q6153" s="181">
        <v>3113.2156366039108</v>
      </c>
      <c r="R6153" s="181">
        <v>3103.8949200273432</v>
      </c>
      <c r="S6153" s="181">
        <v>3093.7173051228533</v>
      </c>
      <c r="T6153" s="181">
        <v>3082.678213181207</v>
      </c>
      <c r="U6153" s="181">
        <v>3070.7731234890925</v>
      </c>
      <c r="V6153" s="181">
        <v>3057.9238388315089</v>
      </c>
      <c r="W6153" s="181">
        <v>3044.0850033516181</v>
      </c>
      <c r="X6153" s="181">
        <v>3029.1934093836662</v>
      </c>
      <c r="Y6153" s="181">
        <v>3013.2459973407099</v>
      </c>
    </row>
    <row r="6154" spans="1:25" x14ac:dyDescent="0.25">
      <c r="A6154" s="178" t="s">
        <v>5097</v>
      </c>
      <c r="B6154" s="178" t="s">
        <v>256</v>
      </c>
      <c r="C6154" s="178" t="s">
        <v>741</v>
      </c>
      <c r="D6154" s="178" t="s">
        <v>5101</v>
      </c>
      <c r="E6154" s="181">
        <v>1653.5836720838306</v>
      </c>
      <c r="F6154" s="181">
        <v>1702.9547490297052</v>
      </c>
      <c r="G6154" s="181">
        <v>1753.630195888763</v>
      </c>
      <c r="H6154" s="181">
        <v>1804.9317519541019</v>
      </c>
      <c r="I6154" s="181">
        <v>1857.0885613576409</v>
      </c>
      <c r="J6154" s="182">
        <v>1910.1737157941996</v>
      </c>
      <c r="K6154" s="181">
        <v>1964.2850441598387</v>
      </c>
      <c r="L6154" s="181">
        <v>2019.5181873832073</v>
      </c>
      <c r="M6154" s="181">
        <v>2075.8206037329046</v>
      </c>
      <c r="N6154" s="181">
        <v>2133.1233041992796</v>
      </c>
      <c r="O6154" s="181">
        <v>2191.4028596719809</v>
      </c>
      <c r="P6154" s="181">
        <v>2250.7834819424247</v>
      </c>
      <c r="Q6154" s="181">
        <v>2311.3721005558405</v>
      </c>
      <c r="R6154" s="181">
        <v>2373.0175710727485</v>
      </c>
      <c r="S6154" s="181">
        <v>2435.6105725312937</v>
      </c>
      <c r="T6154" s="181">
        <v>2499.1291325588172</v>
      </c>
      <c r="U6154" s="181">
        <v>2563.548362760911</v>
      </c>
      <c r="V6154" s="181">
        <v>2628.7768946946749</v>
      </c>
      <c r="W6154" s="181">
        <v>2694.7415576998665</v>
      </c>
      <c r="X6154" s="181">
        <v>2761.3447293736194</v>
      </c>
      <c r="Y6154" s="181">
        <v>2828.5345832285921</v>
      </c>
    </row>
    <row r="6155" spans="1:25" x14ac:dyDescent="0.25">
      <c r="A6155" s="178" t="s">
        <v>5097</v>
      </c>
      <c r="B6155" s="178" t="s">
        <v>256</v>
      </c>
      <c r="C6155" s="178" t="s">
        <v>240</v>
      </c>
      <c r="D6155" s="178" t="s">
        <v>241</v>
      </c>
      <c r="E6155" s="181">
        <v>4363.991948904767</v>
      </c>
      <c r="F6155" s="181">
        <v>4389.971440562932</v>
      </c>
      <c r="G6155" s="181">
        <v>4415.678275697881</v>
      </c>
      <c r="H6155" s="181">
        <v>4439.3666470231992</v>
      </c>
      <c r="I6155" s="181">
        <v>4461.6311776358107</v>
      </c>
      <c r="J6155" s="182">
        <v>4482.6490365122272</v>
      </c>
      <c r="K6155" s="181">
        <v>4502.6397836127617</v>
      </c>
      <c r="L6155" s="181">
        <v>4521.7993228994383</v>
      </c>
      <c r="M6155" s="181">
        <v>4539.9822566963903</v>
      </c>
      <c r="N6155" s="181">
        <v>4557.0219358608047</v>
      </c>
      <c r="O6155" s="181">
        <v>4572.8631463132169</v>
      </c>
      <c r="P6155" s="181">
        <v>4587.7582093970132</v>
      </c>
      <c r="Q6155" s="181">
        <v>4601.9033154021581</v>
      </c>
      <c r="R6155" s="181">
        <v>4614.9754882379593</v>
      </c>
      <c r="S6155" s="181">
        <v>4626.7615391297295</v>
      </c>
      <c r="T6155" s="181">
        <v>4637.2315803195916</v>
      </c>
      <c r="U6155" s="181">
        <v>4646.3553815373743</v>
      </c>
      <c r="V6155" s="181">
        <v>4653.9901477837111</v>
      </c>
      <c r="W6155" s="181">
        <v>4660.0402963033912</v>
      </c>
      <c r="X6155" s="181">
        <v>4664.3808263789524</v>
      </c>
      <c r="Y6155" s="181">
        <v>4666.9772961111248</v>
      </c>
    </row>
    <row r="6156" spans="1:25" x14ac:dyDescent="0.25">
      <c r="A6156" s="178" t="s">
        <v>5097</v>
      </c>
      <c r="B6156" s="178" t="s">
        <v>260</v>
      </c>
      <c r="C6156" s="178" t="s">
        <v>565</v>
      </c>
      <c r="D6156" s="178" t="s">
        <v>566</v>
      </c>
      <c r="E6156" s="181">
        <v>4686.730614483311</v>
      </c>
      <c r="F6156" s="181">
        <v>4657.7586707302407</v>
      </c>
      <c r="G6156" s="181">
        <v>4642.1552712893335</v>
      </c>
      <c r="H6156" s="181">
        <v>4634.539189277124</v>
      </c>
      <c r="I6156" s="181">
        <v>4632.9352802826434</v>
      </c>
      <c r="J6156" s="182">
        <v>4635.6253029253994</v>
      </c>
      <c r="K6156" s="181">
        <v>4641.4664468667761</v>
      </c>
      <c r="L6156" s="181">
        <v>4649.6798968108051</v>
      </c>
      <c r="M6156" s="181">
        <v>4659.4574012315325</v>
      </c>
      <c r="N6156" s="181">
        <v>4670.2264080416908</v>
      </c>
      <c r="O6156" s="181">
        <v>4681.6846220241123</v>
      </c>
      <c r="P6156" s="181">
        <v>4693.9178775405926</v>
      </c>
      <c r="Q6156" s="181">
        <v>4707.0504690364423</v>
      </c>
      <c r="R6156" s="181">
        <v>4720.7858554049581</v>
      </c>
      <c r="S6156" s="181">
        <v>4734.987113210188</v>
      </c>
      <c r="T6156" s="181">
        <v>4749.4925761551203</v>
      </c>
      <c r="U6156" s="181">
        <v>4764.1434629100013</v>
      </c>
      <c r="V6156" s="181">
        <v>4778.8695380107965</v>
      </c>
      <c r="W6156" s="181">
        <v>4793.6210509039647</v>
      </c>
      <c r="X6156" s="181">
        <v>4808.3052983804337</v>
      </c>
      <c r="Y6156" s="181">
        <v>4822.6940488132232</v>
      </c>
    </row>
    <row r="6157" spans="1:25" x14ac:dyDescent="0.25">
      <c r="A6157" s="178" t="s">
        <v>5097</v>
      </c>
      <c r="B6157" s="178" t="s">
        <v>274</v>
      </c>
      <c r="C6157" s="178" t="s">
        <v>565</v>
      </c>
      <c r="D6157" s="178" t="s">
        <v>566</v>
      </c>
      <c r="E6157" s="181">
        <v>7792.2858068335299</v>
      </c>
      <c r="F6157" s="181">
        <v>7805.2287548674803</v>
      </c>
      <c r="G6157" s="181">
        <v>7828.036781007062</v>
      </c>
      <c r="H6157" s="181">
        <v>7855.3394840661513</v>
      </c>
      <c r="I6157" s="181">
        <v>7886.9344963020958</v>
      </c>
      <c r="J6157" s="182">
        <v>7922.23555228855</v>
      </c>
      <c r="K6157" s="181">
        <v>7960.8719232178173</v>
      </c>
      <c r="L6157" s="181">
        <v>8002.816411580332</v>
      </c>
      <c r="M6157" s="181">
        <v>8047.5667252828498</v>
      </c>
      <c r="N6157" s="181">
        <v>8094.8652916543388</v>
      </c>
      <c r="O6157" s="181">
        <v>8144.6851871355993</v>
      </c>
      <c r="P6157" s="181">
        <v>8197.5448916674814</v>
      </c>
      <c r="Q6157" s="181">
        <v>8253.9486465787668</v>
      </c>
      <c r="R6157" s="181">
        <v>8313.5626184296889</v>
      </c>
      <c r="S6157" s="181">
        <v>8376.3680988554679</v>
      </c>
      <c r="T6157" s="181">
        <v>8442.5535286452305</v>
      </c>
      <c r="U6157" s="181">
        <v>8510.8316122038086</v>
      </c>
      <c r="V6157" s="181">
        <v>8579.7269523391042</v>
      </c>
      <c r="W6157" s="181">
        <v>8649.1988377103498</v>
      </c>
      <c r="X6157" s="181">
        <v>8719.1698615308887</v>
      </c>
      <c r="Y6157" s="181">
        <v>8789.566731672694</v>
      </c>
    </row>
    <row r="6158" spans="1:25" x14ac:dyDescent="0.25">
      <c r="A6158" s="178" t="s">
        <v>5097</v>
      </c>
      <c r="B6158" s="178" t="s">
        <v>278</v>
      </c>
      <c r="C6158" s="178" t="s">
        <v>218</v>
      </c>
      <c r="D6158" s="178" t="s">
        <v>5102</v>
      </c>
      <c r="E6158" s="181">
        <v>8133.8106859062082</v>
      </c>
      <c r="F6158" s="181">
        <v>7914.415083151519</v>
      </c>
      <c r="G6158" s="181">
        <v>7770.1031144688177</v>
      </c>
      <c r="H6158" s="181">
        <v>7676.3304903651479</v>
      </c>
      <c r="I6158" s="181">
        <v>7619.4406307333402</v>
      </c>
      <c r="J6158" s="182">
        <v>7589.2393151564911</v>
      </c>
      <c r="K6158" s="181">
        <v>7578.5777737555309</v>
      </c>
      <c r="L6158" s="181">
        <v>7582.4345425203237</v>
      </c>
      <c r="M6158" s="181">
        <v>7596.7165753866893</v>
      </c>
      <c r="N6158" s="181">
        <v>7618.2956623157743</v>
      </c>
      <c r="O6158" s="181">
        <v>7644.9713752488151</v>
      </c>
      <c r="P6158" s="181">
        <v>7675.6596834578277</v>
      </c>
      <c r="Q6158" s="181">
        <v>7709.6410469129196</v>
      </c>
      <c r="R6158" s="181">
        <v>7745.674603129255</v>
      </c>
      <c r="S6158" s="181">
        <v>7782.9029246904438</v>
      </c>
      <c r="T6158" s="181">
        <v>7820.860734501297</v>
      </c>
      <c r="U6158" s="181">
        <v>7858.8955902643547</v>
      </c>
      <c r="V6158" s="181">
        <v>7896.2958161336855</v>
      </c>
      <c r="W6158" s="181">
        <v>7932.7948464698284</v>
      </c>
      <c r="X6158" s="181">
        <v>7968.1192219034156</v>
      </c>
      <c r="Y6158" s="181">
        <v>8002.1224055706452</v>
      </c>
    </row>
    <row r="6159" spans="1:25" x14ac:dyDescent="0.25">
      <c r="A6159" s="178" t="s">
        <v>5097</v>
      </c>
      <c r="B6159" s="178" t="s">
        <v>278</v>
      </c>
      <c r="C6159" s="178" t="s">
        <v>703</v>
      </c>
      <c r="D6159" s="178" t="s">
        <v>5103</v>
      </c>
      <c r="E6159" s="181">
        <v>2474.5774243569867</v>
      </c>
      <c r="F6159" s="181">
        <v>2431.2189429759419</v>
      </c>
      <c r="G6159" s="181">
        <v>2410.0735143468232</v>
      </c>
      <c r="H6159" s="181">
        <v>2404.1160768952072</v>
      </c>
      <c r="I6159" s="181">
        <v>2409.478850495092</v>
      </c>
      <c r="J6159" s="182">
        <v>2423.240604939851</v>
      </c>
      <c r="K6159" s="181">
        <v>2443.3420104604716</v>
      </c>
      <c r="L6159" s="181">
        <v>2468.3314734103033</v>
      </c>
      <c r="M6159" s="181">
        <v>2497.0026047995525</v>
      </c>
      <c r="N6159" s="181">
        <v>2528.4196436436118</v>
      </c>
      <c r="O6159" s="181">
        <v>2561.9193661749518</v>
      </c>
      <c r="P6159" s="181">
        <v>2597.1890595875489</v>
      </c>
      <c r="Q6159" s="181">
        <v>2634.0273041011887</v>
      </c>
      <c r="R6159" s="181">
        <v>2672.0441101763313</v>
      </c>
      <c r="S6159" s="181">
        <v>2710.9671131463965</v>
      </c>
      <c r="T6159" s="181">
        <v>2750.6507323206461</v>
      </c>
      <c r="U6159" s="181">
        <v>2790.876866654376</v>
      </c>
      <c r="V6159" s="181">
        <v>2831.3973895595045</v>
      </c>
      <c r="W6159" s="181">
        <v>2872.1155025199855</v>
      </c>
      <c r="X6159" s="181">
        <v>2912.9280820849804</v>
      </c>
      <c r="Y6159" s="181">
        <v>2953.7748599310607</v>
      </c>
    </row>
    <row r="6160" spans="1:25" x14ac:dyDescent="0.25">
      <c r="A6160" s="178" t="s">
        <v>5097</v>
      </c>
      <c r="B6160" s="178" t="s">
        <v>278</v>
      </c>
      <c r="C6160" s="178" t="s">
        <v>240</v>
      </c>
      <c r="D6160" s="178" t="s">
        <v>241</v>
      </c>
      <c r="E6160" s="181">
        <v>4604.8126628627342</v>
      </c>
      <c r="F6160" s="181">
        <v>4480.6057334475036</v>
      </c>
      <c r="G6160" s="181">
        <v>4398.9060718185183</v>
      </c>
      <c r="H6160" s="181">
        <v>4345.8183637838747</v>
      </c>
      <c r="I6160" s="181">
        <v>4313.6111787217787</v>
      </c>
      <c r="J6160" s="182">
        <v>4296.5132395424998</v>
      </c>
      <c r="K6160" s="181">
        <v>4290.4773969658036</v>
      </c>
      <c r="L6160" s="181">
        <v>4292.6608382003806</v>
      </c>
      <c r="M6160" s="181">
        <v>4300.7463578090938</v>
      </c>
      <c r="N6160" s="181">
        <v>4312.9629751587245</v>
      </c>
      <c r="O6160" s="181">
        <v>4328.0649569294328</v>
      </c>
      <c r="P6160" s="181">
        <v>4345.4385983503662</v>
      </c>
      <c r="Q6160" s="181">
        <v>4364.6765445949823</v>
      </c>
      <c r="R6160" s="181">
        <v>4385.0763033747717</v>
      </c>
      <c r="S6160" s="181">
        <v>4406.152457364823</v>
      </c>
      <c r="T6160" s="181">
        <v>4427.6415981896034</v>
      </c>
      <c r="U6160" s="181">
        <v>4449.1743572137784</v>
      </c>
      <c r="V6160" s="181">
        <v>4470.3478317790796</v>
      </c>
      <c r="W6160" s="181">
        <v>4491.0111104763937</v>
      </c>
      <c r="X6160" s="181">
        <v>4511.0093791336831</v>
      </c>
      <c r="Y6160" s="181">
        <v>4530.259678504407</v>
      </c>
    </row>
    <row r="6161" spans="1:25" x14ac:dyDescent="0.25">
      <c r="A6161" s="178" t="s">
        <v>5097</v>
      </c>
      <c r="B6161" s="178" t="s">
        <v>286</v>
      </c>
      <c r="C6161" s="178" t="s">
        <v>565</v>
      </c>
      <c r="D6161" s="178" t="s">
        <v>566</v>
      </c>
      <c r="E6161" s="181">
        <v>4504.7964789724101</v>
      </c>
      <c r="F6161" s="181">
        <v>4528.6115017331285</v>
      </c>
      <c r="G6161" s="181">
        <v>4555.8106155848081</v>
      </c>
      <c r="H6161" s="181">
        <v>4583.6564710434086</v>
      </c>
      <c r="I6161" s="181">
        <v>4612.3021860293138</v>
      </c>
      <c r="J6161" s="182">
        <v>4641.5760305963368</v>
      </c>
      <c r="K6161" s="181">
        <v>4671.3906010232276</v>
      </c>
      <c r="L6161" s="181">
        <v>4701.8547062372236</v>
      </c>
      <c r="M6161" s="181">
        <v>4732.7877424956887</v>
      </c>
      <c r="N6161" s="181">
        <v>4764.0995404024561</v>
      </c>
      <c r="O6161" s="181">
        <v>4795.8445709443968</v>
      </c>
      <c r="P6161" s="181">
        <v>4828.4246477121542</v>
      </c>
      <c r="Q6161" s="181">
        <v>4862.217891771832</v>
      </c>
      <c r="R6161" s="181">
        <v>4897.0722741160534</v>
      </c>
      <c r="S6161" s="181">
        <v>4932.973398895263</v>
      </c>
      <c r="T6161" s="181">
        <v>4970.1754550684036</v>
      </c>
      <c r="U6161" s="181">
        <v>5008.1881888995231</v>
      </c>
      <c r="V6161" s="181">
        <v>5046.2626809977646</v>
      </c>
      <c r="W6161" s="181">
        <v>5084.3799517706211</v>
      </c>
      <c r="X6161" s="181">
        <v>5122.47350383703</v>
      </c>
      <c r="Y6161" s="181">
        <v>5160.6284732791319</v>
      </c>
    </row>
    <row r="6162" spans="1:25" x14ac:dyDescent="0.25">
      <c r="A6162" s="178" t="s">
        <v>5097</v>
      </c>
      <c r="B6162" s="178" t="s">
        <v>288</v>
      </c>
      <c r="C6162" s="178" t="s">
        <v>218</v>
      </c>
      <c r="D6162" s="178" t="s">
        <v>5104</v>
      </c>
      <c r="E6162" s="181">
        <v>201301.47604185701</v>
      </c>
      <c r="F6162" s="181">
        <v>202703.78470496513</v>
      </c>
      <c r="G6162" s="181">
        <v>204291.54288697796</v>
      </c>
      <c r="H6162" s="181">
        <v>205928.45340544055</v>
      </c>
      <c r="I6162" s="181">
        <v>207595.80139940669</v>
      </c>
      <c r="J6162" s="182">
        <v>209263.11526324143</v>
      </c>
      <c r="K6162" s="181">
        <v>210915.21018613901</v>
      </c>
      <c r="L6162" s="181">
        <v>212542.46307193284</v>
      </c>
      <c r="M6162" s="181">
        <v>214125.8242509354</v>
      </c>
      <c r="N6162" s="181">
        <v>215648.85136935662</v>
      </c>
      <c r="O6162" s="181">
        <v>217101.48420536617</v>
      </c>
      <c r="P6162" s="181">
        <v>218492.90471097559</v>
      </c>
      <c r="Q6162" s="181">
        <v>219833.2085280797</v>
      </c>
      <c r="R6162" s="181">
        <v>221110.87870711891</v>
      </c>
      <c r="S6162" s="181">
        <v>222320.46465449189</v>
      </c>
      <c r="T6162" s="181">
        <v>223458.31846768991</v>
      </c>
      <c r="U6162" s="181">
        <v>224534.89232199732</v>
      </c>
      <c r="V6162" s="181">
        <v>225562.0885518679</v>
      </c>
      <c r="W6162" s="181">
        <v>226539.94164554615</v>
      </c>
      <c r="X6162" s="181">
        <v>227466.8616393336</v>
      </c>
      <c r="Y6162" s="181">
        <v>228339.04110569679</v>
      </c>
    </row>
    <row r="6163" spans="1:25" x14ac:dyDescent="0.25">
      <c r="A6163" s="178" t="s">
        <v>5097</v>
      </c>
      <c r="B6163" s="178" t="s">
        <v>291</v>
      </c>
      <c r="C6163" s="178" t="s">
        <v>240</v>
      </c>
      <c r="D6163" s="178" t="s">
        <v>241</v>
      </c>
      <c r="E6163" s="181">
        <v>2052.828584864269</v>
      </c>
      <c r="F6163" s="181">
        <v>2013.6001258225153</v>
      </c>
      <c r="G6163" s="181">
        <v>1987.4786049760428</v>
      </c>
      <c r="H6163" s="181">
        <v>1970.1437407277981</v>
      </c>
      <c r="I6163" s="181">
        <v>1959.4439207021439</v>
      </c>
      <c r="J6163" s="182">
        <v>1953.7297708757499</v>
      </c>
      <c r="K6163" s="181">
        <v>1951.8037999765481</v>
      </c>
      <c r="L6163" s="181">
        <v>1952.8303939320617</v>
      </c>
      <c r="M6163" s="181">
        <v>1956.0689019852362</v>
      </c>
      <c r="N6163" s="181">
        <v>1960.971048716533</v>
      </c>
      <c r="O6163" s="181">
        <v>1967.1545922919079</v>
      </c>
      <c r="P6163" s="181">
        <v>1974.4527729786039</v>
      </c>
      <c r="Q6163" s="181">
        <v>1982.7485445045411</v>
      </c>
      <c r="R6163" s="181">
        <v>1991.7560403805701</v>
      </c>
      <c r="S6163" s="181">
        <v>2001.250559218641</v>
      </c>
      <c r="T6163" s="181">
        <v>2011.033390147516</v>
      </c>
      <c r="U6163" s="181">
        <v>2020.9411553155551</v>
      </c>
      <c r="V6163" s="181">
        <v>2030.8487049207829</v>
      </c>
      <c r="W6163" s="181">
        <v>2040.659051369646</v>
      </c>
      <c r="X6163" s="181">
        <v>2050.2614604696114</v>
      </c>
      <c r="Y6163" s="181">
        <v>2059.5202257915776</v>
      </c>
    </row>
    <row r="6164" spans="1:25" x14ac:dyDescent="0.25">
      <c r="A6164" s="178" t="s">
        <v>5097</v>
      </c>
      <c r="B6164" s="178" t="s">
        <v>293</v>
      </c>
      <c r="C6164" s="178" t="s">
        <v>218</v>
      </c>
      <c r="D6164" s="178" t="s">
        <v>5105</v>
      </c>
      <c r="E6164" s="181">
        <v>2175.1278420369722</v>
      </c>
      <c r="F6164" s="181">
        <v>2199.7766856753801</v>
      </c>
      <c r="G6164" s="181">
        <v>2225.4651183532437</v>
      </c>
      <c r="H6164" s="181">
        <v>2251.2308301213766</v>
      </c>
      <c r="I6164" s="181">
        <v>2277.2751099212796</v>
      </c>
      <c r="J6164" s="182">
        <v>2303.6072926041493</v>
      </c>
      <c r="K6164" s="181">
        <v>2330.2915213607826</v>
      </c>
      <c r="L6164" s="181">
        <v>2357.4047895483909</v>
      </c>
      <c r="M6164" s="181">
        <v>2384.8490629559119</v>
      </c>
      <c r="N6164" s="181">
        <v>2412.5118266501481</v>
      </c>
      <c r="O6164" s="181">
        <v>2440.3340665512937</v>
      </c>
      <c r="P6164" s="181">
        <v>2468.4186840277221</v>
      </c>
      <c r="Q6164" s="181">
        <v>2496.8366335468641</v>
      </c>
      <c r="R6164" s="181">
        <v>2525.3716483445542</v>
      </c>
      <c r="S6164" s="181">
        <v>2553.8593318373119</v>
      </c>
      <c r="T6164" s="181">
        <v>2582.2439901390871</v>
      </c>
      <c r="U6164" s="181">
        <v>2610.5220132470208</v>
      </c>
      <c r="V6164" s="181">
        <v>2638.6176686342765</v>
      </c>
      <c r="W6164" s="181">
        <v>2666.4272636918558</v>
      </c>
      <c r="X6164" s="181">
        <v>2693.8309019718072</v>
      </c>
      <c r="Y6164" s="181">
        <v>2720.7728134994263</v>
      </c>
    </row>
    <row r="6165" spans="1:25" x14ac:dyDescent="0.25">
      <c r="A6165" s="178" t="s">
        <v>5097</v>
      </c>
      <c r="B6165" s="178" t="s">
        <v>293</v>
      </c>
      <c r="C6165" s="178" t="s">
        <v>240</v>
      </c>
      <c r="D6165" s="178" t="s">
        <v>241</v>
      </c>
      <c r="E6165" s="181">
        <v>6767.6298650930394</v>
      </c>
      <c r="F6165" s="181">
        <v>6796.1439487189182</v>
      </c>
      <c r="G6165" s="181">
        <v>6827.1104532584204</v>
      </c>
      <c r="H6165" s="181">
        <v>6857.5396713014907</v>
      </c>
      <c r="I6165" s="181">
        <v>6888.0448115635018</v>
      </c>
      <c r="J6165" s="182">
        <v>6918.6454027564014</v>
      </c>
      <c r="K6165" s="181">
        <v>6949.5237944039636</v>
      </c>
      <c r="L6165" s="181">
        <v>6980.8951667004976</v>
      </c>
      <c r="M6165" s="181">
        <v>7012.4538447171644</v>
      </c>
      <c r="N6165" s="181">
        <v>7043.8602739024063</v>
      </c>
      <c r="O6165" s="181">
        <v>7074.9394517618384</v>
      </c>
      <c r="P6165" s="181">
        <v>7105.9874031873414</v>
      </c>
      <c r="Q6165" s="181">
        <v>7137.200534249253</v>
      </c>
      <c r="R6165" s="181">
        <v>7167.9544277228497</v>
      </c>
      <c r="S6165" s="181">
        <v>7197.7883285816415</v>
      </c>
      <c r="T6165" s="181">
        <v>7226.5587412395471</v>
      </c>
      <c r="U6165" s="181">
        <v>7254.2711572259568</v>
      </c>
      <c r="V6165" s="181">
        <v>7280.7321628672817</v>
      </c>
      <c r="W6165" s="181">
        <v>7305.6774398880161</v>
      </c>
      <c r="X6165" s="181">
        <v>7328.8063438709924</v>
      </c>
      <c r="Y6165" s="181">
        <v>7350.0003250276295</v>
      </c>
    </row>
    <row r="6166" spans="1:25" x14ac:dyDescent="0.25">
      <c r="A6166" s="178" t="s">
        <v>5097</v>
      </c>
      <c r="B6166" s="178" t="s">
        <v>580</v>
      </c>
      <c r="C6166" s="178" t="s">
        <v>218</v>
      </c>
      <c r="D6166" s="178" t="s">
        <v>5106</v>
      </c>
      <c r="E6166" s="181">
        <v>11443.003243933124</v>
      </c>
      <c r="F6166" s="181">
        <v>11480.643911840667</v>
      </c>
      <c r="G6166" s="181">
        <v>11527.912270004119</v>
      </c>
      <c r="H6166" s="181">
        <v>11577.689569050615</v>
      </c>
      <c r="I6166" s="181">
        <v>11629.794114062362</v>
      </c>
      <c r="J6166" s="182">
        <v>11683.194095906116</v>
      </c>
      <c r="K6166" s="181">
        <v>11737.362701136464</v>
      </c>
      <c r="L6166" s="181">
        <v>11792.131712788481</v>
      </c>
      <c r="M6166" s="181">
        <v>11846.676200729251</v>
      </c>
      <c r="N6166" s="181">
        <v>11900.341452553648</v>
      </c>
      <c r="O6166" s="181">
        <v>11952.858910111423</v>
      </c>
      <c r="P6166" s="181">
        <v>12004.88983295616</v>
      </c>
      <c r="Q6166" s="181">
        <v>12057.071204859927</v>
      </c>
      <c r="R6166" s="181">
        <v>12108.72184912414</v>
      </c>
      <c r="S6166" s="181">
        <v>12159.49567888106</v>
      </c>
      <c r="T6166" s="181">
        <v>12209.051613460553</v>
      </c>
      <c r="U6166" s="181">
        <v>12256.654261572354</v>
      </c>
      <c r="V6166" s="181">
        <v>12301.723051840827</v>
      </c>
      <c r="W6166" s="181">
        <v>12344.135305950551</v>
      </c>
      <c r="X6166" s="181">
        <v>12383.648928769249</v>
      </c>
      <c r="Y6166" s="181">
        <v>12419.795002485158</v>
      </c>
    </row>
    <row r="6167" spans="1:25" x14ac:dyDescent="0.25">
      <c r="A6167" s="178" t="s">
        <v>5097</v>
      </c>
      <c r="B6167" s="178" t="s">
        <v>580</v>
      </c>
      <c r="C6167" s="178" t="s">
        <v>889</v>
      </c>
      <c r="D6167" s="178" t="s">
        <v>5107</v>
      </c>
      <c r="E6167" s="181">
        <v>4517.1898285451298</v>
      </c>
      <c r="F6167" s="181">
        <v>4542.474501730997</v>
      </c>
      <c r="G6167" s="181">
        <v>4571.6696934012625</v>
      </c>
      <c r="H6167" s="181">
        <v>4601.9724401127232</v>
      </c>
      <c r="I6167" s="181">
        <v>4633.3175899452363</v>
      </c>
      <c r="J6167" s="182">
        <v>4665.2998923923924</v>
      </c>
      <c r="K6167" s="181">
        <v>4697.7124534822033</v>
      </c>
      <c r="L6167" s="181">
        <v>4730.4903099113408</v>
      </c>
      <c r="M6167" s="181">
        <v>4763.3038375575752</v>
      </c>
      <c r="N6167" s="181">
        <v>4795.8889674745333</v>
      </c>
      <c r="O6167" s="181">
        <v>4828.135180958534</v>
      </c>
      <c r="P6167" s="181">
        <v>4860.3073976390278</v>
      </c>
      <c r="Q6167" s="181">
        <v>4892.6631361929576</v>
      </c>
      <c r="R6167" s="181">
        <v>4924.9261592316343</v>
      </c>
      <c r="S6167" s="181">
        <v>4956.9542861894261</v>
      </c>
      <c r="T6167" s="181">
        <v>4988.6060780872131</v>
      </c>
      <c r="U6167" s="181">
        <v>5019.5773177809333</v>
      </c>
      <c r="V6167" s="181">
        <v>5049.6245527830633</v>
      </c>
      <c r="W6167" s="181">
        <v>5078.6905022289511</v>
      </c>
      <c r="X6167" s="181">
        <v>5106.6681447392575</v>
      </c>
      <c r="Y6167" s="181">
        <v>5133.3557561601074</v>
      </c>
    </row>
    <row r="6168" spans="1:25" x14ac:dyDescent="0.25">
      <c r="A6168" s="178" t="s">
        <v>5097</v>
      </c>
      <c r="B6168" s="178" t="s">
        <v>580</v>
      </c>
      <c r="C6168" s="178" t="s">
        <v>1019</v>
      </c>
      <c r="D6168" s="178" t="s">
        <v>5108</v>
      </c>
      <c r="E6168" s="181">
        <v>12325.825024703916</v>
      </c>
      <c r="F6168" s="181">
        <v>12374.809680431179</v>
      </c>
      <c r="G6168" s="181">
        <v>12434.240080712176</v>
      </c>
      <c r="H6168" s="181">
        <v>12496.453880599245</v>
      </c>
      <c r="I6168" s="181">
        <v>12561.260452548328</v>
      </c>
      <c r="J6168" s="182">
        <v>12627.54981172127</v>
      </c>
      <c r="K6168" s="181">
        <v>12694.755123000259</v>
      </c>
      <c r="L6168" s="181">
        <v>12762.696110905452</v>
      </c>
      <c r="M6168" s="181">
        <v>12830.480755562614</v>
      </c>
      <c r="N6168" s="181">
        <v>12897.399079156519</v>
      </c>
      <c r="O6168" s="181">
        <v>12963.157959572183</v>
      </c>
      <c r="P6168" s="181">
        <v>13028.472574488842</v>
      </c>
      <c r="Q6168" s="181">
        <v>13094.033693731306</v>
      </c>
      <c r="R6168" s="181">
        <v>13159.101469013878</v>
      </c>
      <c r="S6168" s="181">
        <v>13223.298437632118</v>
      </c>
      <c r="T6168" s="181">
        <v>13286.251555762394</v>
      </c>
      <c r="U6168" s="181">
        <v>13347.157370331772</v>
      </c>
      <c r="V6168" s="181">
        <v>13405.378948069125</v>
      </c>
      <c r="W6168" s="181">
        <v>13460.776936416332</v>
      </c>
      <c r="X6168" s="181">
        <v>13513.081301909217</v>
      </c>
      <c r="Y6168" s="181">
        <v>13561.773603225052</v>
      </c>
    </row>
    <row r="6169" spans="1:25" x14ac:dyDescent="0.25">
      <c r="A6169" s="178" t="s">
        <v>5097</v>
      </c>
      <c r="B6169" s="178" t="s">
        <v>580</v>
      </c>
      <c r="C6169" s="178" t="s">
        <v>4659</v>
      </c>
      <c r="D6169" s="178" t="s">
        <v>5109</v>
      </c>
      <c r="E6169" s="181">
        <v>1729.9224490248521</v>
      </c>
      <c r="F6169" s="181">
        <v>1765.4710421730999</v>
      </c>
      <c r="G6169" s="181">
        <v>1803.2367616067011</v>
      </c>
      <c r="H6169" s="181">
        <v>1842.1785818204401</v>
      </c>
      <c r="I6169" s="181">
        <v>1882.3032515290786</v>
      </c>
      <c r="J6169" s="182">
        <v>1923.4765503456968</v>
      </c>
      <c r="K6169" s="181">
        <v>1965.6381273540289</v>
      </c>
      <c r="L6169" s="181">
        <v>2008.7833591688607</v>
      </c>
      <c r="M6169" s="181">
        <v>2052.7924277230359</v>
      </c>
      <c r="N6169" s="181">
        <v>2097.5662161343157</v>
      </c>
      <c r="O6169" s="181">
        <v>2143.067194429053</v>
      </c>
      <c r="P6169" s="181">
        <v>2189.4241904913952</v>
      </c>
      <c r="Q6169" s="181">
        <v>2236.7698344666369</v>
      </c>
      <c r="R6169" s="181">
        <v>2284.9963604099389</v>
      </c>
      <c r="S6169" s="181">
        <v>2334.0519090013245</v>
      </c>
      <c r="T6169" s="181">
        <v>2383.8812380642394</v>
      </c>
      <c r="U6169" s="181">
        <v>2434.3463024628941</v>
      </c>
      <c r="V6169" s="181">
        <v>2485.3302610808082</v>
      </c>
      <c r="W6169" s="181">
        <v>2536.8020141630723</v>
      </c>
      <c r="X6169" s="181">
        <v>2588.7032562858972</v>
      </c>
      <c r="Y6169" s="181">
        <v>2640.9233975836573</v>
      </c>
    </row>
    <row r="6170" spans="1:25" x14ac:dyDescent="0.25">
      <c r="A6170" s="178" t="s">
        <v>5097</v>
      </c>
      <c r="B6170" s="178" t="s">
        <v>580</v>
      </c>
      <c r="C6170" s="178" t="s">
        <v>5110</v>
      </c>
      <c r="D6170" s="178" t="s">
        <v>5111</v>
      </c>
      <c r="E6170" s="181">
        <v>1508.4515514210807</v>
      </c>
      <c r="F6170" s="181">
        <v>1556.7153763183435</v>
      </c>
      <c r="G6170" s="181">
        <v>1607.8489791681752</v>
      </c>
      <c r="H6170" s="181">
        <v>1660.9941982029616</v>
      </c>
      <c r="I6170" s="181">
        <v>1716.2077719805088</v>
      </c>
      <c r="J6170" s="182">
        <v>1773.4177586893366</v>
      </c>
      <c r="K6170" s="181">
        <v>1832.6165727629505</v>
      </c>
      <c r="L6170" s="181">
        <v>1893.847605786081</v>
      </c>
      <c r="M6170" s="181">
        <v>1957.0451689182985</v>
      </c>
      <c r="N6170" s="181">
        <v>2022.1593554300359</v>
      </c>
      <c r="O6170" s="181">
        <v>2089.1968906711168</v>
      </c>
      <c r="P6170" s="181">
        <v>2158.3276768553146</v>
      </c>
      <c r="Q6170" s="181">
        <v>2229.7319137250811</v>
      </c>
      <c r="R6170" s="181">
        <v>2303.354324359665</v>
      </c>
      <c r="S6170" s="181">
        <v>2379.1927809270474</v>
      </c>
      <c r="T6170" s="181">
        <v>2457.2402677761224</v>
      </c>
      <c r="U6170" s="181">
        <v>2537.4018537659786</v>
      </c>
      <c r="V6170" s="181">
        <v>2619.5994225981754</v>
      </c>
      <c r="W6170" s="181">
        <v>2703.8415476796918</v>
      </c>
      <c r="X6170" s="181">
        <v>2790.1067415631019</v>
      </c>
      <c r="Y6170" s="181">
        <v>2878.3144490958407</v>
      </c>
    </row>
    <row r="6171" spans="1:25" x14ac:dyDescent="0.25">
      <c r="A6171" s="178" t="s">
        <v>5097</v>
      </c>
      <c r="B6171" s="178" t="s">
        <v>580</v>
      </c>
      <c r="C6171" s="178" t="s">
        <v>240</v>
      </c>
      <c r="D6171" s="178" t="s">
        <v>241</v>
      </c>
      <c r="E6171" s="181">
        <v>12805.508535642963</v>
      </c>
      <c r="F6171" s="181">
        <v>12939.062990283244</v>
      </c>
      <c r="G6171" s="181">
        <v>13084.98709106842</v>
      </c>
      <c r="H6171" s="181">
        <v>13235.395831500246</v>
      </c>
      <c r="I6171" s="181">
        <v>13390.162830032186</v>
      </c>
      <c r="J6171" s="182">
        <v>13548.171364492244</v>
      </c>
      <c r="K6171" s="181">
        <v>13708.861542831</v>
      </c>
      <c r="L6171" s="181">
        <v>13872.078559240879</v>
      </c>
      <c r="M6171" s="181">
        <v>14036.884510874899</v>
      </c>
      <c r="N6171" s="181">
        <v>14202.517026116244</v>
      </c>
      <c r="O6171" s="181">
        <v>14368.655557933713</v>
      </c>
      <c r="P6171" s="181">
        <v>14536.096017451229</v>
      </c>
      <c r="Q6171" s="181">
        <v>14705.627879008964</v>
      </c>
      <c r="R6171" s="181">
        <v>14876.444018176777</v>
      </c>
      <c r="S6171" s="181">
        <v>15048.128008475182</v>
      </c>
      <c r="T6171" s="181">
        <v>15220.257255219723</v>
      </c>
      <c r="U6171" s="181">
        <v>15391.901463293692</v>
      </c>
      <c r="V6171" s="181">
        <v>15562.298773574585</v>
      </c>
      <c r="W6171" s="181">
        <v>15731.248563169</v>
      </c>
      <c r="X6171" s="181">
        <v>15898.391333590887</v>
      </c>
      <c r="Y6171" s="181">
        <v>16063.063977939928</v>
      </c>
    </row>
    <row r="6172" spans="1:25" x14ac:dyDescent="0.25">
      <c r="A6172" s="178" t="s">
        <v>5097</v>
      </c>
      <c r="B6172" s="178" t="s">
        <v>581</v>
      </c>
      <c r="C6172" s="178" t="s">
        <v>565</v>
      </c>
      <c r="D6172" s="178" t="s">
        <v>566</v>
      </c>
      <c r="E6172" s="181">
        <v>15980.44863583971</v>
      </c>
      <c r="F6172" s="181">
        <v>16163.585862316997</v>
      </c>
      <c r="G6172" s="181">
        <v>16338.922233982905</v>
      </c>
      <c r="H6172" s="181">
        <v>16501.905115729685</v>
      </c>
      <c r="I6172" s="181">
        <v>16656.549116303715</v>
      </c>
      <c r="J6172" s="182">
        <v>16804.715202185656</v>
      </c>
      <c r="K6172" s="181">
        <v>16948.043058072668</v>
      </c>
      <c r="L6172" s="181">
        <v>17088.150981355371</v>
      </c>
      <c r="M6172" s="181">
        <v>17225.172245674508</v>
      </c>
      <c r="N6172" s="181">
        <v>17359.284161143671</v>
      </c>
      <c r="O6172" s="181">
        <v>17490.937099928007</v>
      </c>
      <c r="P6172" s="181">
        <v>17621.695239447563</v>
      </c>
      <c r="Q6172" s="181">
        <v>17752.918778806139</v>
      </c>
      <c r="R6172" s="181">
        <v>17883.96067136668</v>
      </c>
      <c r="S6172" s="181">
        <v>18014.650727012558</v>
      </c>
      <c r="T6172" s="181">
        <v>18145.190040584988</v>
      </c>
      <c r="U6172" s="181">
        <v>18274.998795085969</v>
      </c>
      <c r="V6172" s="181">
        <v>18403.181605237241</v>
      </c>
      <c r="W6172" s="181">
        <v>18529.588052000447</v>
      </c>
      <c r="X6172" s="181">
        <v>18653.91213871507</v>
      </c>
      <c r="Y6172" s="181">
        <v>18775.866830207502</v>
      </c>
    </row>
    <row r="6173" spans="1:25" x14ac:dyDescent="0.25">
      <c r="A6173" s="178" t="s">
        <v>5097</v>
      </c>
      <c r="B6173" s="178" t="s">
        <v>582</v>
      </c>
      <c r="C6173" s="178" t="s">
        <v>218</v>
      </c>
      <c r="D6173" s="178" t="s">
        <v>5112</v>
      </c>
      <c r="E6173" s="181">
        <v>4392.2928924883508</v>
      </c>
      <c r="F6173" s="181">
        <v>4520.0672715166329</v>
      </c>
      <c r="G6173" s="181">
        <v>4636.2466749767955</v>
      </c>
      <c r="H6173" s="181">
        <v>4740.6692353353847</v>
      </c>
      <c r="I6173" s="181">
        <v>4835.4854372813579</v>
      </c>
      <c r="J6173" s="182">
        <v>4922.0557714185343</v>
      </c>
      <c r="K6173" s="181">
        <v>5001.7510234453184</v>
      </c>
      <c r="L6173" s="181">
        <v>5075.7074243668967</v>
      </c>
      <c r="M6173" s="181">
        <v>5144.519989735627</v>
      </c>
      <c r="N6173" s="181">
        <v>5208.6379244209829</v>
      </c>
      <c r="O6173" s="181">
        <v>5268.4205473114607</v>
      </c>
      <c r="P6173" s="181">
        <v>5324.5798845078298</v>
      </c>
      <c r="Q6173" s="181">
        <v>5377.7312249311271</v>
      </c>
      <c r="R6173" s="181">
        <v>5427.804422686756</v>
      </c>
      <c r="S6173" s="181">
        <v>5474.7989193816293</v>
      </c>
      <c r="T6173" s="181">
        <v>5518.5434086216073</v>
      </c>
      <c r="U6173" s="181">
        <v>5559.4818750618169</v>
      </c>
      <c r="V6173" s="181">
        <v>5598.2956325294135</v>
      </c>
      <c r="W6173" s="181">
        <v>5635.0940719952014</v>
      </c>
      <c r="X6173" s="181">
        <v>5669.9072106599215</v>
      </c>
      <c r="Y6173" s="181">
        <v>5702.5421255476485</v>
      </c>
    </row>
    <row r="6174" spans="1:25" x14ac:dyDescent="0.25">
      <c r="A6174" s="178" t="s">
        <v>5097</v>
      </c>
      <c r="B6174" s="178" t="s">
        <v>582</v>
      </c>
      <c r="C6174" s="178" t="s">
        <v>240</v>
      </c>
      <c r="D6174" s="178" t="s">
        <v>241</v>
      </c>
      <c r="E6174" s="181">
        <v>168.07243211052366</v>
      </c>
      <c r="F6174" s="181">
        <v>170.31041207636184</v>
      </c>
      <c r="G6174" s="181">
        <v>172.01009888749894</v>
      </c>
      <c r="H6174" s="181">
        <v>173.18815070563707</v>
      </c>
      <c r="I6174" s="181">
        <v>173.94410258134911</v>
      </c>
      <c r="J6174" s="182">
        <v>174.34410561650446</v>
      </c>
      <c r="K6174" s="181">
        <v>174.4511824828858</v>
      </c>
      <c r="L6174" s="181">
        <v>174.31691752521238</v>
      </c>
      <c r="M6174" s="181">
        <v>173.97182750880117</v>
      </c>
      <c r="N6174" s="181">
        <v>173.4400318346795</v>
      </c>
      <c r="O6174" s="181">
        <v>172.74151334074162</v>
      </c>
      <c r="P6174" s="181">
        <v>171.90667549637536</v>
      </c>
      <c r="Q6174" s="181">
        <v>170.96121532612298</v>
      </c>
      <c r="R6174" s="181">
        <v>169.90799054277969</v>
      </c>
      <c r="S6174" s="181">
        <v>168.75198701410272</v>
      </c>
      <c r="T6174" s="181">
        <v>167.49285860017255</v>
      </c>
      <c r="U6174" s="181">
        <v>166.14881940949545</v>
      </c>
      <c r="V6174" s="181">
        <v>164.74410341168786</v>
      </c>
      <c r="W6174" s="181">
        <v>163.28501488290999</v>
      </c>
      <c r="X6174" s="181">
        <v>161.77530249479472</v>
      </c>
      <c r="Y6174" s="181">
        <v>160.21230930812422</v>
      </c>
    </row>
    <row r="6175" spans="1:25" x14ac:dyDescent="0.25">
      <c r="A6175" s="178" t="s">
        <v>5097</v>
      </c>
      <c r="B6175" s="178" t="s">
        <v>585</v>
      </c>
      <c r="C6175" s="178" t="s">
        <v>218</v>
      </c>
      <c r="D6175" s="178" t="s">
        <v>5113</v>
      </c>
      <c r="E6175" s="181">
        <v>11760.49463335954</v>
      </c>
      <c r="F6175" s="181">
        <v>11829.931611518741</v>
      </c>
      <c r="G6175" s="181">
        <v>11903.221012938275</v>
      </c>
      <c r="H6175" s="181">
        <v>11974.392300596552</v>
      </c>
      <c r="I6175" s="181">
        <v>12043.949204922275</v>
      </c>
      <c r="J6175" s="182">
        <v>12111.251281662102</v>
      </c>
      <c r="K6175" s="181">
        <v>12176.166321212568</v>
      </c>
      <c r="L6175" s="181">
        <v>12238.76434398458</v>
      </c>
      <c r="M6175" s="181">
        <v>12298.355626532024</v>
      </c>
      <c r="N6175" s="181">
        <v>12354.265444436476</v>
      </c>
      <c r="O6175" s="181">
        <v>12406.171455142196</v>
      </c>
      <c r="P6175" s="181">
        <v>12454.700767711854</v>
      </c>
      <c r="Q6175" s="181">
        <v>12500.478988839961</v>
      </c>
      <c r="R6175" s="181">
        <v>12542.835257675657</v>
      </c>
      <c r="S6175" s="181">
        <v>12581.410271201596</v>
      </c>
      <c r="T6175" s="181">
        <v>12615.740406817651</v>
      </c>
      <c r="U6175" s="181">
        <v>12645.528834424062</v>
      </c>
      <c r="V6175" s="181">
        <v>12670.769372996396</v>
      </c>
      <c r="W6175" s="181">
        <v>12691.420396599109</v>
      </c>
      <c r="X6175" s="181">
        <v>12707.342611834943</v>
      </c>
      <c r="Y6175" s="181">
        <v>12718.089429032829</v>
      </c>
    </row>
    <row r="6176" spans="1:25" x14ac:dyDescent="0.25">
      <c r="A6176" s="178" t="s">
        <v>5097</v>
      </c>
      <c r="B6176" s="178" t="s">
        <v>585</v>
      </c>
      <c r="C6176" s="178" t="s">
        <v>240</v>
      </c>
      <c r="D6176" s="178" t="s">
        <v>241</v>
      </c>
      <c r="E6176" s="181">
        <v>4339.6357876459924</v>
      </c>
      <c r="F6176" s="181">
        <v>4388.6960340362511</v>
      </c>
      <c r="G6176" s="181">
        <v>4441.8987052295161</v>
      </c>
      <c r="H6176" s="181">
        <v>4497.1038375082562</v>
      </c>
      <c r="I6176" s="181">
        <v>4554.5647587896474</v>
      </c>
      <c r="J6176" s="182">
        <v>4614.104243723471</v>
      </c>
      <c r="K6176" s="181">
        <v>4675.7328133041756</v>
      </c>
      <c r="L6176" s="181">
        <v>4739.5371139264189</v>
      </c>
      <c r="M6176" s="181">
        <v>4805.3072678263761</v>
      </c>
      <c r="N6176" s="181">
        <v>4872.8285612379987</v>
      </c>
      <c r="O6176" s="181">
        <v>4942.0145504326547</v>
      </c>
      <c r="P6176" s="181">
        <v>5013.1531126348154</v>
      </c>
      <c r="Q6176" s="181">
        <v>5086.5395406645384</v>
      </c>
      <c r="R6176" s="181">
        <v>5161.9450010803612</v>
      </c>
      <c r="S6176" s="181">
        <v>5239.255980113001</v>
      </c>
      <c r="T6176" s="181">
        <v>5318.3052457776002</v>
      </c>
      <c r="U6176" s="181">
        <v>5398.9837998042567</v>
      </c>
      <c r="V6176" s="181">
        <v>5481.2978666633826</v>
      </c>
      <c r="W6176" s="181">
        <v>5565.2335769784022</v>
      </c>
      <c r="X6176" s="181">
        <v>5650.7280346751386</v>
      </c>
      <c r="Y6176" s="181">
        <v>5737.5713190235638</v>
      </c>
    </row>
    <row r="6177" spans="1:25" x14ac:dyDescent="0.25">
      <c r="A6177" s="178" t="s">
        <v>5097</v>
      </c>
      <c r="B6177" s="178" t="s">
        <v>586</v>
      </c>
      <c r="C6177" s="178" t="s">
        <v>218</v>
      </c>
      <c r="D6177" s="178" t="s">
        <v>573</v>
      </c>
      <c r="E6177" s="181">
        <v>4649.4470103129024</v>
      </c>
      <c r="F6177" s="181">
        <v>4703.9085974082072</v>
      </c>
      <c r="G6177" s="181">
        <v>4763.4587546846178</v>
      </c>
      <c r="H6177" s="181">
        <v>4825.3327628026382</v>
      </c>
      <c r="I6177" s="181">
        <v>4889.4004132996688</v>
      </c>
      <c r="J6177" s="182">
        <v>4955.2277833036105</v>
      </c>
      <c r="K6177" s="181">
        <v>5022.6364312260794</v>
      </c>
      <c r="L6177" s="181">
        <v>5091.5497733536777</v>
      </c>
      <c r="M6177" s="181">
        <v>5161.6010845598739</v>
      </c>
      <c r="N6177" s="181">
        <v>5232.4613106410834</v>
      </c>
      <c r="O6177" s="181">
        <v>5303.9649309112137</v>
      </c>
      <c r="P6177" s="181">
        <v>5376.3179277879544</v>
      </c>
      <c r="Q6177" s="181">
        <v>5449.7141664565424</v>
      </c>
      <c r="R6177" s="181">
        <v>5523.7798284153387</v>
      </c>
      <c r="S6177" s="181">
        <v>5598.2687904961049</v>
      </c>
      <c r="T6177" s="181">
        <v>5672.8784784542222</v>
      </c>
      <c r="U6177" s="181">
        <v>5747.4091386329446</v>
      </c>
      <c r="V6177" s="181">
        <v>5821.7906538133302</v>
      </c>
      <c r="W6177" s="181">
        <v>5895.8788695972071</v>
      </c>
      <c r="X6177" s="181">
        <v>5969.4810160816314</v>
      </c>
      <c r="Y6177" s="181">
        <v>6042.2404566387722</v>
      </c>
    </row>
    <row r="6178" spans="1:25" x14ac:dyDescent="0.25">
      <c r="A6178" s="178" t="s">
        <v>5097</v>
      </c>
      <c r="B6178" s="178" t="s">
        <v>586</v>
      </c>
      <c r="C6178" s="178" t="s">
        <v>726</v>
      </c>
      <c r="D6178" s="178" t="s">
        <v>5114</v>
      </c>
      <c r="E6178" s="181">
        <v>6738.5359697514323</v>
      </c>
      <c r="F6178" s="181">
        <v>6836.6866576998818</v>
      </c>
      <c r="G6178" s="181">
        <v>6942.753773867812</v>
      </c>
      <c r="H6178" s="181">
        <v>7052.7611332873921</v>
      </c>
      <c r="I6178" s="181">
        <v>7166.5488323951649</v>
      </c>
      <c r="J6178" s="182">
        <v>7283.5085670245626</v>
      </c>
      <c r="K6178" s="181">
        <v>7403.4015841645905</v>
      </c>
      <c r="L6178" s="181">
        <v>7526.1368596036264</v>
      </c>
      <c r="M6178" s="181">
        <v>7651.1921278137825</v>
      </c>
      <c r="N6178" s="181">
        <v>7778.0951070937735</v>
      </c>
      <c r="O6178" s="181">
        <v>7906.6118693580083</v>
      </c>
      <c r="P6178" s="181">
        <v>8037.061131609822</v>
      </c>
      <c r="Q6178" s="181">
        <v>8169.7469735227696</v>
      </c>
      <c r="R6178" s="181">
        <v>8304.1234004234557</v>
      </c>
      <c r="S6178" s="181">
        <v>8439.8306763185192</v>
      </c>
      <c r="T6178" s="181">
        <v>8576.4195952605714</v>
      </c>
      <c r="U6178" s="181">
        <v>8713.5917194341764</v>
      </c>
      <c r="V6178" s="181">
        <v>8851.242310044594</v>
      </c>
      <c r="W6178" s="181">
        <v>8989.1525503665362</v>
      </c>
      <c r="X6178" s="181">
        <v>9127.0268146509334</v>
      </c>
      <c r="Y6178" s="181">
        <v>9264.3148930753541</v>
      </c>
    </row>
    <row r="6179" spans="1:25" x14ac:dyDescent="0.25">
      <c r="A6179" s="178" t="s">
        <v>5097</v>
      </c>
      <c r="B6179" s="178" t="s">
        <v>586</v>
      </c>
      <c r="C6179" s="178" t="s">
        <v>240</v>
      </c>
      <c r="D6179" s="178" t="s">
        <v>241</v>
      </c>
      <c r="E6179" s="181">
        <v>12882.37522888145</v>
      </c>
      <c r="F6179" s="181">
        <v>12785.377598848738</v>
      </c>
      <c r="G6179" s="181">
        <v>12700.97718439691</v>
      </c>
      <c r="H6179" s="181">
        <v>12621.240351178047</v>
      </c>
      <c r="I6179" s="181">
        <v>12545.570518617265</v>
      </c>
      <c r="J6179" s="182">
        <v>12472.64255177721</v>
      </c>
      <c r="K6179" s="181">
        <v>12401.854670185934</v>
      </c>
      <c r="L6179" s="181">
        <v>12332.892079722335</v>
      </c>
      <c r="M6179" s="181">
        <v>12264.770234822838</v>
      </c>
      <c r="N6179" s="181">
        <v>12196.663658545031</v>
      </c>
      <c r="O6179" s="181">
        <v>12128.182067041576</v>
      </c>
      <c r="P6179" s="181">
        <v>12059.798428413058</v>
      </c>
      <c r="Q6179" s="181">
        <v>11991.924146670945</v>
      </c>
      <c r="R6179" s="181">
        <v>11923.713991263285</v>
      </c>
      <c r="S6179" s="181">
        <v>11854.656629103007</v>
      </c>
      <c r="T6179" s="181">
        <v>11784.163383939098</v>
      </c>
      <c r="U6179" s="181">
        <v>11711.902038277907</v>
      </c>
      <c r="V6179" s="181">
        <v>11637.82825176812</v>
      </c>
      <c r="W6179" s="181">
        <v>11561.760097950617</v>
      </c>
      <c r="X6179" s="181">
        <v>11483.44035102294</v>
      </c>
      <c r="Y6179" s="181">
        <v>11402.32695685864</v>
      </c>
    </row>
    <row r="6180" spans="1:25" x14ac:dyDescent="0.25">
      <c r="A6180" s="178" t="s">
        <v>5097</v>
      </c>
      <c r="B6180" s="178" t="s">
        <v>587</v>
      </c>
      <c r="C6180" s="178" t="s">
        <v>218</v>
      </c>
      <c r="D6180" s="178" t="s">
        <v>5115</v>
      </c>
      <c r="E6180" s="181">
        <v>5743.8069696110806</v>
      </c>
      <c r="F6180" s="181">
        <v>5897.1938816651736</v>
      </c>
      <c r="G6180" s="181">
        <v>6054.9621784690316</v>
      </c>
      <c r="H6180" s="181">
        <v>6214.3640750574677</v>
      </c>
      <c r="I6180" s="181">
        <v>6376.0344492218437</v>
      </c>
      <c r="J6180" s="182">
        <v>6540.0081964196297</v>
      </c>
      <c r="K6180" s="181">
        <v>6706.4040352609672</v>
      </c>
      <c r="L6180" s="181">
        <v>6875.4859549418388</v>
      </c>
      <c r="M6180" s="181">
        <v>7047.0454136696608</v>
      </c>
      <c r="N6180" s="181">
        <v>7220.8601286958847</v>
      </c>
      <c r="O6180" s="181">
        <v>7396.8940304806592</v>
      </c>
      <c r="P6180" s="181">
        <v>7575.6714142000055</v>
      </c>
      <c r="Q6180" s="181">
        <v>7757.7339139945234</v>
      </c>
      <c r="R6180" s="181">
        <v>7942.7895140336059</v>
      </c>
      <c r="S6180" s="181">
        <v>8130.6962475202736</v>
      </c>
      <c r="T6180" s="181">
        <v>8321.4142901450596</v>
      </c>
      <c r="U6180" s="181">
        <v>8514.4145856082723</v>
      </c>
      <c r="V6180" s="181">
        <v>8709.0889916704073</v>
      </c>
      <c r="W6180" s="181">
        <v>8905.3481917510144</v>
      </c>
      <c r="X6180" s="181">
        <v>9102.9918046731746</v>
      </c>
      <c r="Y6180" s="181">
        <v>9301.7581955099013</v>
      </c>
    </row>
    <row r="6181" spans="1:25" x14ac:dyDescent="0.25">
      <c r="A6181" s="178" t="s">
        <v>5097</v>
      </c>
      <c r="B6181" s="178" t="s">
        <v>587</v>
      </c>
      <c r="C6181" s="178" t="s">
        <v>240</v>
      </c>
      <c r="D6181" s="178" t="s">
        <v>241</v>
      </c>
      <c r="E6181" s="181">
        <v>9658.3240930509764</v>
      </c>
      <c r="F6181" s="181">
        <v>9639.1905503211656</v>
      </c>
      <c r="G6181" s="181">
        <v>9620.5480990948163</v>
      </c>
      <c r="H6181" s="181">
        <v>9597.9458407954717</v>
      </c>
      <c r="I6181" s="181">
        <v>9572.5022642959011</v>
      </c>
      <c r="J6181" s="182">
        <v>9544.3495553799912</v>
      </c>
      <c r="K6181" s="181">
        <v>9513.733456163729</v>
      </c>
      <c r="L6181" s="181">
        <v>9481.0816284638822</v>
      </c>
      <c r="M6181" s="181">
        <v>9446.1487000094439</v>
      </c>
      <c r="N6181" s="181">
        <v>9408.7052064350173</v>
      </c>
      <c r="O6181" s="181">
        <v>9368.7909180291626</v>
      </c>
      <c r="P6181" s="181">
        <v>9327.1401084076988</v>
      </c>
      <c r="Q6181" s="181">
        <v>9284.434823936228</v>
      </c>
      <c r="R6181" s="181">
        <v>9240.3169342417586</v>
      </c>
      <c r="S6181" s="181">
        <v>9194.6408803381673</v>
      </c>
      <c r="T6181" s="181">
        <v>9147.394310062673</v>
      </c>
      <c r="U6181" s="181">
        <v>9098.0489737827447</v>
      </c>
      <c r="V6181" s="181">
        <v>9046.0592223616295</v>
      </c>
      <c r="W6181" s="181">
        <v>8991.4725799240859</v>
      </c>
      <c r="X6181" s="181">
        <v>8934.2333703174827</v>
      </c>
      <c r="Y6181" s="181">
        <v>8874.2448559146887</v>
      </c>
    </row>
    <row r="6182" spans="1:25" x14ac:dyDescent="0.25">
      <c r="A6182" s="178" t="s">
        <v>5097</v>
      </c>
      <c r="B6182" s="178" t="s">
        <v>594</v>
      </c>
      <c r="C6182" s="178" t="s">
        <v>218</v>
      </c>
      <c r="D6182" s="178" t="s">
        <v>5116</v>
      </c>
      <c r="E6182" s="181">
        <v>5613.2976796735538</v>
      </c>
      <c r="F6182" s="181">
        <v>5616.4512451689843</v>
      </c>
      <c r="G6182" s="181">
        <v>5630.9953849462199</v>
      </c>
      <c r="H6182" s="181">
        <v>5651.8949371658637</v>
      </c>
      <c r="I6182" s="181">
        <v>5677.8288258076473</v>
      </c>
      <c r="J6182" s="182">
        <v>5707.4058016963318</v>
      </c>
      <c r="K6182" s="181">
        <v>5739.783413666727</v>
      </c>
      <c r="L6182" s="181">
        <v>5774.4268842341717</v>
      </c>
      <c r="M6182" s="181">
        <v>5810.6116188849264</v>
      </c>
      <c r="N6182" s="181">
        <v>5847.7580014698497</v>
      </c>
      <c r="O6182" s="181">
        <v>5885.5526620336814</v>
      </c>
      <c r="P6182" s="181">
        <v>5924.1768379378027</v>
      </c>
      <c r="Q6182" s="181">
        <v>5963.8344774615762</v>
      </c>
      <c r="R6182" s="181">
        <v>6004.1036865444921</v>
      </c>
      <c r="S6182" s="181">
        <v>6044.706181628716</v>
      </c>
      <c r="T6182" s="181">
        <v>6085.395817033057</v>
      </c>
      <c r="U6182" s="181">
        <v>6125.9100624388375</v>
      </c>
      <c r="V6182" s="181">
        <v>6166.0545803066252</v>
      </c>
      <c r="W6182" s="181">
        <v>6205.7054700299041</v>
      </c>
      <c r="X6182" s="181">
        <v>6244.6569703011619</v>
      </c>
      <c r="Y6182" s="181">
        <v>6282.6087652263768</v>
      </c>
    </row>
    <row r="6183" spans="1:25" x14ac:dyDescent="0.25">
      <c r="A6183" s="178" t="s">
        <v>5097</v>
      </c>
      <c r="B6183" s="178" t="s">
        <v>594</v>
      </c>
      <c r="C6183" s="178" t="s">
        <v>240</v>
      </c>
      <c r="D6183" s="178" t="s">
        <v>241</v>
      </c>
      <c r="E6183" s="181">
        <v>2890.2771846284254</v>
      </c>
      <c r="F6183" s="181">
        <v>2895.9260397013936</v>
      </c>
      <c r="G6183" s="181">
        <v>2907.4663448555993</v>
      </c>
      <c r="H6183" s="181">
        <v>2922.319238452234</v>
      </c>
      <c r="I6183" s="181">
        <v>2939.8144783948082</v>
      </c>
      <c r="J6183" s="182">
        <v>2959.2416685055382</v>
      </c>
      <c r="K6183" s="181">
        <v>2980.1713701619847</v>
      </c>
      <c r="L6183" s="181">
        <v>3002.3317021931657</v>
      </c>
      <c r="M6183" s="181">
        <v>3025.350422443295</v>
      </c>
      <c r="N6183" s="181">
        <v>3048.9287916801254</v>
      </c>
      <c r="O6183" s="181">
        <v>3072.905407500069</v>
      </c>
      <c r="P6183" s="181">
        <v>3097.376561455249</v>
      </c>
      <c r="Q6183" s="181">
        <v>3122.4509674313904</v>
      </c>
      <c r="R6183" s="181">
        <v>3147.9098142793187</v>
      </c>
      <c r="S6183" s="181">
        <v>3173.6084646678346</v>
      </c>
      <c r="T6183" s="181">
        <v>3199.4183684049522</v>
      </c>
      <c r="U6183" s="181">
        <v>3225.2016308134598</v>
      </c>
      <c r="V6183" s="181">
        <v>3250.8555409411019</v>
      </c>
      <c r="W6183" s="181">
        <v>3276.314003891845</v>
      </c>
      <c r="X6183" s="181">
        <v>3301.4672798963629</v>
      </c>
      <c r="Y6183" s="181">
        <v>3326.154961423455</v>
      </c>
    </row>
    <row r="6184" spans="1:25" x14ac:dyDescent="0.25">
      <c r="A6184" s="178" t="s">
        <v>5097</v>
      </c>
      <c r="B6184" s="178" t="s">
        <v>596</v>
      </c>
      <c r="C6184" s="178" t="s">
        <v>218</v>
      </c>
      <c r="D6184" s="178" t="s">
        <v>5117</v>
      </c>
      <c r="E6184" s="181">
        <v>4224.7935546727813</v>
      </c>
      <c r="F6184" s="181">
        <v>4276.3539526826708</v>
      </c>
      <c r="G6184" s="181">
        <v>4335.5264539843893</v>
      </c>
      <c r="H6184" s="181">
        <v>4399.3335529022197</v>
      </c>
      <c r="I6184" s="181">
        <v>4467.2938336078032</v>
      </c>
      <c r="J6184" s="182">
        <v>4538.797975105409</v>
      </c>
      <c r="K6184" s="181">
        <v>4613.5002137996453</v>
      </c>
      <c r="L6184" s="181">
        <v>4691.2001548502667</v>
      </c>
      <c r="M6184" s="181">
        <v>4771.467793650977</v>
      </c>
      <c r="N6184" s="181">
        <v>4853.9570019143748</v>
      </c>
      <c r="O6184" s="181">
        <v>4938.486626528882</v>
      </c>
      <c r="P6184" s="181">
        <v>5025.2306862280375</v>
      </c>
      <c r="Q6184" s="181">
        <v>5114.3559877227244</v>
      </c>
      <c r="R6184" s="181">
        <v>5205.4889827372162</v>
      </c>
      <c r="S6184" s="181">
        <v>5298.3561944785424</v>
      </c>
      <c r="T6184" s="181">
        <v>5392.8304796367129</v>
      </c>
      <c r="U6184" s="181">
        <v>5488.6854525292329</v>
      </c>
      <c r="V6184" s="181">
        <v>5585.6228939135117</v>
      </c>
      <c r="W6184" s="181">
        <v>5683.4840229255842</v>
      </c>
      <c r="X6184" s="181">
        <v>5782.0437612900887</v>
      </c>
      <c r="Y6184" s="181">
        <v>5881.1047519210879</v>
      </c>
    </row>
    <row r="6185" spans="1:25" x14ac:dyDescent="0.25">
      <c r="A6185" s="178" t="s">
        <v>5097</v>
      </c>
      <c r="B6185" s="178" t="s">
        <v>596</v>
      </c>
      <c r="C6185" s="178" t="s">
        <v>240</v>
      </c>
      <c r="D6185" s="178" t="s">
        <v>241</v>
      </c>
      <c r="E6185" s="181">
        <v>13429.099088322231</v>
      </c>
      <c r="F6185" s="181">
        <v>13350.83641871602</v>
      </c>
      <c r="G6185" s="181">
        <v>13294.442029782811</v>
      </c>
      <c r="H6185" s="181">
        <v>13249.778221206836</v>
      </c>
      <c r="I6185" s="181">
        <v>13214.7721907219</v>
      </c>
      <c r="J6185" s="182">
        <v>13187.104816837491</v>
      </c>
      <c r="K6185" s="181">
        <v>13165.355619455686</v>
      </c>
      <c r="L6185" s="181">
        <v>13148.598265798444</v>
      </c>
      <c r="M6185" s="181">
        <v>13135.328367263888</v>
      </c>
      <c r="N6185" s="181">
        <v>13124.365183182363</v>
      </c>
      <c r="O6185" s="181">
        <v>13115.042644497747</v>
      </c>
      <c r="P6185" s="181">
        <v>13107.663148488828</v>
      </c>
      <c r="Q6185" s="181">
        <v>13102.484868381096</v>
      </c>
      <c r="R6185" s="181">
        <v>13098.383093731059</v>
      </c>
      <c r="S6185" s="181">
        <v>13094.555234321297</v>
      </c>
      <c r="T6185" s="181">
        <v>13090.607849795551</v>
      </c>
      <c r="U6185" s="181">
        <v>13085.937177057107</v>
      </c>
      <c r="V6185" s="181">
        <v>13079.813259140237</v>
      </c>
      <c r="W6185" s="181">
        <v>13071.879007489013</v>
      </c>
      <c r="X6185" s="181">
        <v>13061.654567536223</v>
      </c>
      <c r="Y6185" s="181">
        <v>13048.758052853351</v>
      </c>
    </row>
    <row r="6186" spans="1:25" x14ac:dyDescent="0.25">
      <c r="A6186" s="178" t="s">
        <v>5097</v>
      </c>
      <c r="B6186" s="178" t="s">
        <v>598</v>
      </c>
      <c r="C6186" s="178" t="s">
        <v>565</v>
      </c>
      <c r="D6186" s="178" t="s">
        <v>566</v>
      </c>
      <c r="E6186" s="181">
        <v>2631.7610748395232</v>
      </c>
      <c r="F6186" s="181">
        <v>2646.1450160190129</v>
      </c>
      <c r="G6186" s="181">
        <v>2658.5472186729971</v>
      </c>
      <c r="H6186" s="181">
        <v>2668.4628023061732</v>
      </c>
      <c r="I6186" s="181">
        <v>2676.7005244283287</v>
      </c>
      <c r="J6186" s="182">
        <v>2683.7759839903201</v>
      </c>
      <c r="K6186" s="181">
        <v>2690.1770720339741</v>
      </c>
      <c r="L6186" s="181">
        <v>2696.326853808062</v>
      </c>
      <c r="M6186" s="181">
        <v>2702.4110012414494</v>
      </c>
      <c r="N6186" s="181">
        <v>2708.5802780708664</v>
      </c>
      <c r="O6186" s="181">
        <v>2715.0049794548495</v>
      </c>
      <c r="P6186" s="181">
        <v>2721.9642812531729</v>
      </c>
      <c r="Q6186" s="181">
        <v>2729.6689961011843</v>
      </c>
      <c r="R6186" s="181">
        <v>2738.0262384997868</v>
      </c>
      <c r="S6186" s="181">
        <v>2747.0009521344437</v>
      </c>
      <c r="T6186" s="181">
        <v>2756.6474311348461</v>
      </c>
      <c r="U6186" s="181">
        <v>2766.7986063479029</v>
      </c>
      <c r="V6186" s="181">
        <v>2777.1866788872162</v>
      </c>
      <c r="W6186" s="181">
        <v>2787.7296125214461</v>
      </c>
      <c r="X6186" s="181">
        <v>2798.32883098509</v>
      </c>
      <c r="Y6186" s="181">
        <v>2808.9254175607293</v>
      </c>
    </row>
    <row r="6187" spans="1:25" x14ac:dyDescent="0.25">
      <c r="A6187" s="178" t="s">
        <v>5097</v>
      </c>
      <c r="B6187" s="178" t="s">
        <v>606</v>
      </c>
      <c r="C6187" s="178" t="s">
        <v>218</v>
      </c>
      <c r="D6187" s="178" t="s">
        <v>5118</v>
      </c>
      <c r="E6187" s="181">
        <v>86489.259646903069</v>
      </c>
      <c r="F6187" s="181">
        <v>87029.522459310683</v>
      </c>
      <c r="G6187" s="181">
        <v>87640.868174697622</v>
      </c>
      <c r="H6187" s="181">
        <v>88269.927550375534</v>
      </c>
      <c r="I6187" s="181">
        <v>88913.076249557053</v>
      </c>
      <c r="J6187" s="182">
        <v>89561.18484731311</v>
      </c>
      <c r="K6187" s="181">
        <v>90209.886380335956</v>
      </c>
      <c r="L6187" s="181">
        <v>90857.018874716872</v>
      </c>
      <c r="M6187" s="181">
        <v>91495.705212968154</v>
      </c>
      <c r="N6187" s="181">
        <v>92120.062156311149</v>
      </c>
      <c r="O6187" s="181">
        <v>92727.221078063798</v>
      </c>
      <c r="P6187" s="181">
        <v>93321.740479495624</v>
      </c>
      <c r="Q6187" s="181">
        <v>93908.107298738323</v>
      </c>
      <c r="R6187" s="181">
        <v>94480.940745185973</v>
      </c>
      <c r="S6187" s="181">
        <v>95036.975782902911</v>
      </c>
      <c r="T6187" s="181">
        <v>95574.128310294094</v>
      </c>
      <c r="U6187" s="181">
        <v>96093.364803976016</v>
      </c>
      <c r="V6187" s="181">
        <v>96595.808851806447</v>
      </c>
      <c r="W6187" s="181">
        <v>97080.451881535511</v>
      </c>
      <c r="X6187" s="181">
        <v>97545.238904796395</v>
      </c>
      <c r="Y6187" s="181">
        <v>97987.472867838806</v>
      </c>
    </row>
    <row r="6188" spans="1:25" x14ac:dyDescent="0.25">
      <c r="A6188" s="178" t="s">
        <v>5097</v>
      </c>
      <c r="B6188" s="178" t="s">
        <v>606</v>
      </c>
      <c r="C6188" s="178" t="s">
        <v>475</v>
      </c>
      <c r="D6188" s="178" t="s">
        <v>5119</v>
      </c>
      <c r="E6188" s="181">
        <v>2389.0200867237545</v>
      </c>
      <c r="F6188" s="181">
        <v>2400.0958562178944</v>
      </c>
      <c r="G6188" s="181">
        <v>2413.087236472998</v>
      </c>
      <c r="H6188" s="181">
        <v>2426.5178280201199</v>
      </c>
      <c r="I6188" s="181">
        <v>2440.2859397073653</v>
      </c>
      <c r="J6188" s="182">
        <v>2454.139674973942</v>
      </c>
      <c r="K6188" s="181">
        <v>2467.9590357188922</v>
      </c>
      <c r="L6188" s="181">
        <v>2481.6850179789312</v>
      </c>
      <c r="M6188" s="181">
        <v>2495.1304116566507</v>
      </c>
      <c r="N6188" s="181">
        <v>2508.136266504654</v>
      </c>
      <c r="O6188" s="181">
        <v>2520.6266008652401</v>
      </c>
      <c r="P6188" s="181">
        <v>2532.7274963263812</v>
      </c>
      <c r="Q6188" s="181">
        <v>2544.5622959105312</v>
      </c>
      <c r="R6188" s="181">
        <v>2555.9866077641409</v>
      </c>
      <c r="S6188" s="181">
        <v>2566.9141140550046</v>
      </c>
      <c r="T6188" s="181">
        <v>2577.2909012046694</v>
      </c>
      <c r="U6188" s="181">
        <v>2587.1455396911356</v>
      </c>
      <c r="V6188" s="181">
        <v>2596.5106485300234</v>
      </c>
      <c r="W6188" s="181">
        <v>2605.3614246772622</v>
      </c>
      <c r="X6188" s="181">
        <v>2613.6451933535291</v>
      </c>
      <c r="Y6188" s="181">
        <v>2621.2924486481106</v>
      </c>
    </row>
    <row r="6189" spans="1:25" x14ac:dyDescent="0.25">
      <c r="A6189" s="178" t="s">
        <v>5097</v>
      </c>
      <c r="B6189" s="178" t="s">
        <v>606</v>
      </c>
      <c r="C6189" s="178" t="s">
        <v>464</v>
      </c>
      <c r="D6189" s="178" t="s">
        <v>5120</v>
      </c>
      <c r="E6189" s="181">
        <v>2118.6997097033468</v>
      </c>
      <c r="F6189" s="181">
        <v>2168.3531560423962</v>
      </c>
      <c r="G6189" s="181">
        <v>2220.8860458514018</v>
      </c>
      <c r="H6189" s="181">
        <v>2275.0375168023343</v>
      </c>
      <c r="I6189" s="181">
        <v>2330.7603288935193</v>
      </c>
      <c r="J6189" s="182">
        <v>2387.8552679962722</v>
      </c>
      <c r="K6189" s="181">
        <v>2446.2367915655896</v>
      </c>
      <c r="L6189" s="181">
        <v>2505.8728413538092</v>
      </c>
      <c r="M6189" s="181">
        <v>2566.5955888503954</v>
      </c>
      <c r="N6189" s="181">
        <v>2628.2528581478923</v>
      </c>
      <c r="O6189" s="181">
        <v>2690.7686316305676</v>
      </c>
      <c r="P6189" s="181">
        <v>2754.2802614174734</v>
      </c>
      <c r="Q6189" s="181">
        <v>2818.9318444542196</v>
      </c>
      <c r="R6189" s="181">
        <v>2884.5753336495345</v>
      </c>
      <c r="S6189" s="181">
        <v>2951.1173062562143</v>
      </c>
      <c r="T6189" s="181">
        <v>3018.4945709904914</v>
      </c>
      <c r="U6189" s="181">
        <v>3086.7371059304987</v>
      </c>
      <c r="V6189" s="181">
        <v>3155.8816892313157</v>
      </c>
      <c r="W6189" s="181">
        <v>3225.8963395264891</v>
      </c>
      <c r="X6189" s="181">
        <v>3296.7110490222467</v>
      </c>
      <c r="Y6189" s="181">
        <v>3368.2285483707719</v>
      </c>
    </row>
    <row r="6190" spans="1:25" x14ac:dyDescent="0.25">
      <c r="A6190" s="178" t="s">
        <v>5097</v>
      </c>
      <c r="B6190" s="178" t="s">
        <v>606</v>
      </c>
      <c r="C6190" s="178" t="s">
        <v>980</v>
      </c>
      <c r="D6190" s="178" t="s">
        <v>2027</v>
      </c>
      <c r="E6190" s="181">
        <v>2856.2153043665721</v>
      </c>
      <c r="F6190" s="181">
        <v>2825.1631718604813</v>
      </c>
      <c r="G6190" s="181">
        <v>2796.6091883287654</v>
      </c>
      <c r="H6190" s="181">
        <v>2768.764721292906</v>
      </c>
      <c r="I6190" s="181">
        <v>2741.4926908975822</v>
      </c>
      <c r="J6190" s="182">
        <v>2714.4975860498093</v>
      </c>
      <c r="K6190" s="181">
        <v>2687.6452140030065</v>
      </c>
      <c r="L6190" s="181">
        <v>2660.8749141234766</v>
      </c>
      <c r="M6190" s="181">
        <v>2633.9944674178837</v>
      </c>
      <c r="N6190" s="181">
        <v>2606.8530192420308</v>
      </c>
      <c r="O6190" s="181">
        <v>2579.394331237228</v>
      </c>
      <c r="P6190" s="181">
        <v>2551.7698375142709</v>
      </c>
      <c r="Q6190" s="181">
        <v>2524.119608598643</v>
      </c>
      <c r="R6190" s="181">
        <v>2496.3140750603516</v>
      </c>
      <c r="S6190" s="181">
        <v>2468.2878072386889</v>
      </c>
      <c r="T6190" s="181">
        <v>2440.0105776386717</v>
      </c>
      <c r="U6190" s="181">
        <v>2411.5314916146008</v>
      </c>
      <c r="V6190" s="181">
        <v>2382.9009673709429</v>
      </c>
      <c r="W6190" s="181">
        <v>2354.1149899074826</v>
      </c>
      <c r="X6190" s="181">
        <v>2325.1454939118471</v>
      </c>
      <c r="Y6190" s="181">
        <v>2295.9519113894153</v>
      </c>
    </row>
    <row r="6191" spans="1:25" x14ac:dyDescent="0.25">
      <c r="A6191" s="178" t="s">
        <v>5097</v>
      </c>
      <c r="B6191" s="178" t="s">
        <v>606</v>
      </c>
      <c r="C6191" s="178" t="s">
        <v>818</v>
      </c>
      <c r="D6191" s="178" t="s">
        <v>5121</v>
      </c>
      <c r="E6191" s="181">
        <v>2429.8231625004196</v>
      </c>
      <c r="F6191" s="181">
        <v>2484.5709174496956</v>
      </c>
      <c r="G6191" s="181">
        <v>2542.5164803116322</v>
      </c>
      <c r="H6191" s="181">
        <v>2602.209059118069</v>
      </c>
      <c r="I6191" s="181">
        <v>2663.5899000454815</v>
      </c>
      <c r="J6191" s="182">
        <v>2726.426926178845</v>
      </c>
      <c r="K6191" s="181">
        <v>2790.6185470069963</v>
      </c>
      <c r="L6191" s="181">
        <v>2856.1244839798478</v>
      </c>
      <c r="M6191" s="181">
        <v>2922.7499839127449</v>
      </c>
      <c r="N6191" s="181">
        <v>2990.3187844563513</v>
      </c>
      <c r="O6191" s="181">
        <v>3058.741814001371</v>
      </c>
      <c r="P6191" s="181">
        <v>3128.1726457091477</v>
      </c>
      <c r="Q6191" s="181">
        <v>3198.7719594746718</v>
      </c>
      <c r="R6191" s="181">
        <v>3270.3686460091062</v>
      </c>
      <c r="S6191" s="181">
        <v>3342.854070355198</v>
      </c>
      <c r="T6191" s="181">
        <v>3416.1541908023833</v>
      </c>
      <c r="U6191" s="181">
        <v>3490.3005733775331</v>
      </c>
      <c r="V6191" s="181">
        <v>3565.3323508653493</v>
      </c>
      <c r="W6191" s="181">
        <v>3641.2109016911181</v>
      </c>
      <c r="X6191" s="181">
        <v>3717.8548522429396</v>
      </c>
      <c r="Y6191" s="181">
        <v>3795.1523953531314</v>
      </c>
    </row>
    <row r="6192" spans="1:25" x14ac:dyDescent="0.25">
      <c r="A6192" s="178" t="s">
        <v>5097</v>
      </c>
      <c r="B6192" s="178" t="s">
        <v>606</v>
      </c>
      <c r="C6192" s="178" t="s">
        <v>240</v>
      </c>
      <c r="D6192" s="178" t="s">
        <v>241</v>
      </c>
      <c r="E6192" s="181">
        <v>21833.725848093614</v>
      </c>
      <c r="F6192" s="181">
        <v>21951.592297142794</v>
      </c>
      <c r="G6192" s="181">
        <v>22087.19396094152</v>
      </c>
      <c r="H6192" s="181">
        <v>22227.047624030802</v>
      </c>
      <c r="I6192" s="181">
        <v>22370.231020330037</v>
      </c>
      <c r="J6192" s="182">
        <v>22514.441087979394</v>
      </c>
      <c r="K6192" s="181">
        <v>22658.578690795355</v>
      </c>
      <c r="L6192" s="181">
        <v>22802.101740115595</v>
      </c>
      <c r="M6192" s="181">
        <v>22943.28758887267</v>
      </c>
      <c r="N6192" s="181">
        <v>23080.668323254245</v>
      </c>
      <c r="O6192" s="181">
        <v>23213.535567130501</v>
      </c>
      <c r="P6192" s="181">
        <v>23343.041052768353</v>
      </c>
      <c r="Q6192" s="181">
        <v>23470.314797979212</v>
      </c>
      <c r="R6192" s="181">
        <v>23594.018882283195</v>
      </c>
      <c r="S6192" s="181">
        <v>23713.347692370258</v>
      </c>
      <c r="T6192" s="181">
        <v>23827.792663176617</v>
      </c>
      <c r="U6192" s="181">
        <v>23937.606796668908</v>
      </c>
      <c r="V6192" s="181">
        <v>24043.081346711406</v>
      </c>
      <c r="W6192" s="181">
        <v>24143.976321706752</v>
      </c>
      <c r="X6192" s="181">
        <v>24239.792457679741</v>
      </c>
      <c r="Y6192" s="181">
        <v>24329.872669876786</v>
      </c>
    </row>
    <row r="6193" spans="1:25" x14ac:dyDescent="0.25">
      <c r="A6193" s="178" t="s">
        <v>5097</v>
      </c>
      <c r="B6193" s="178" t="s">
        <v>608</v>
      </c>
      <c r="C6193" s="178" t="s">
        <v>218</v>
      </c>
      <c r="D6193" s="178" t="s">
        <v>5122</v>
      </c>
      <c r="E6193" s="181">
        <v>458788.43884950934</v>
      </c>
      <c r="F6193" s="181">
        <v>463394.63748693268</v>
      </c>
      <c r="G6193" s="181">
        <v>468621.43101036409</v>
      </c>
      <c r="H6193" s="181">
        <v>474123.27987580677</v>
      </c>
      <c r="I6193" s="181">
        <v>479850.63326791208</v>
      </c>
      <c r="J6193" s="182">
        <v>485722.14559938194</v>
      </c>
      <c r="K6193" s="181">
        <v>491690.46489572991</v>
      </c>
      <c r="L6193" s="181">
        <v>497729.06072394014</v>
      </c>
      <c r="M6193" s="181">
        <v>503787.0773071422</v>
      </c>
      <c r="N6193" s="181">
        <v>509819.19784294633</v>
      </c>
      <c r="O6193" s="181">
        <v>515797.84123640665</v>
      </c>
      <c r="P6193" s="181">
        <v>521741.5201251664</v>
      </c>
      <c r="Q6193" s="181">
        <v>527670.97203131008</v>
      </c>
      <c r="R6193" s="181">
        <v>533550.39265992492</v>
      </c>
      <c r="S6193" s="181">
        <v>539357.88513229904</v>
      </c>
      <c r="T6193" s="181">
        <v>545074.60716316151</v>
      </c>
      <c r="U6193" s="181">
        <v>550686.07762072189</v>
      </c>
      <c r="V6193" s="181">
        <v>556183.09920095035</v>
      </c>
      <c r="W6193" s="181">
        <v>561558.0048473858</v>
      </c>
      <c r="X6193" s="181">
        <v>566798.18274016504</v>
      </c>
      <c r="Y6193" s="181">
        <v>571884.41225294059</v>
      </c>
    </row>
    <row r="6194" spans="1:25" x14ac:dyDescent="0.25">
      <c r="A6194" s="178" t="s">
        <v>5097</v>
      </c>
      <c r="B6194" s="178" t="s">
        <v>608</v>
      </c>
      <c r="C6194" s="178" t="s">
        <v>522</v>
      </c>
      <c r="D6194" s="178" t="s">
        <v>5123</v>
      </c>
      <c r="E6194" s="181">
        <v>3198.560617658507</v>
      </c>
      <c r="F6194" s="181">
        <v>3159.5024036700083</v>
      </c>
      <c r="G6194" s="181">
        <v>3124.7508754235459</v>
      </c>
      <c r="H6194" s="181">
        <v>3091.7907871755051</v>
      </c>
      <c r="I6194" s="181">
        <v>3060.2045538945749</v>
      </c>
      <c r="J6194" s="182">
        <v>3029.4086121827318</v>
      </c>
      <c r="K6194" s="181">
        <v>2999.0748397799566</v>
      </c>
      <c r="L6194" s="181">
        <v>2969.026553341741</v>
      </c>
      <c r="M6194" s="181">
        <v>2938.9599816598907</v>
      </c>
      <c r="N6194" s="181">
        <v>2908.6294752293202</v>
      </c>
      <c r="O6194" s="181">
        <v>2877.9106199640564</v>
      </c>
      <c r="P6194" s="181">
        <v>2846.9428359599628</v>
      </c>
      <c r="Q6194" s="181">
        <v>2815.8668662723467</v>
      </c>
      <c r="R6194" s="181">
        <v>2784.5173221885871</v>
      </c>
      <c r="S6194" s="181">
        <v>2752.8153322687258</v>
      </c>
      <c r="T6194" s="181">
        <v>2720.7056770811623</v>
      </c>
      <c r="U6194" s="181">
        <v>2688.1609957357655</v>
      </c>
      <c r="V6194" s="181">
        <v>2655.1834500453024</v>
      </c>
      <c r="W6194" s="181">
        <v>2621.7841472739483</v>
      </c>
      <c r="X6194" s="181">
        <v>2587.9526499956542</v>
      </c>
      <c r="Y6194" s="181">
        <v>2553.6519353180042</v>
      </c>
    </row>
    <row r="6195" spans="1:25" x14ac:dyDescent="0.25">
      <c r="A6195" s="178" t="s">
        <v>5097</v>
      </c>
      <c r="B6195" s="178" t="s">
        <v>608</v>
      </c>
      <c r="C6195" s="178" t="s">
        <v>2534</v>
      </c>
      <c r="D6195" s="178" t="s">
        <v>5124</v>
      </c>
      <c r="E6195" s="181">
        <v>3817.6697678239129</v>
      </c>
      <c r="F6195" s="181">
        <v>3884.5690529699878</v>
      </c>
      <c r="G6195" s="181">
        <v>3957.4910105756735</v>
      </c>
      <c r="H6195" s="181">
        <v>4033.6203570125135</v>
      </c>
      <c r="I6195" s="181">
        <v>4112.5932772862989</v>
      </c>
      <c r="J6195" s="182">
        <v>4193.7597061074521</v>
      </c>
      <c r="K6195" s="181">
        <v>4276.7451653491307</v>
      </c>
      <c r="L6195" s="181">
        <v>4361.3459207986161</v>
      </c>
      <c r="M6195" s="181">
        <v>4447.1369907715398</v>
      </c>
      <c r="N6195" s="181">
        <v>4533.7296457632992</v>
      </c>
      <c r="O6195" s="181">
        <v>4620.8822571496503</v>
      </c>
      <c r="P6195" s="181">
        <v>4708.7618974181123</v>
      </c>
      <c r="Q6195" s="181">
        <v>4797.5607621985737</v>
      </c>
      <c r="R6195" s="181">
        <v>4886.9587473193296</v>
      </c>
      <c r="S6195" s="181">
        <v>4976.7544142008201</v>
      </c>
      <c r="T6195" s="181">
        <v>5066.7686812732118</v>
      </c>
      <c r="U6195" s="181">
        <v>5156.8579991946681</v>
      </c>
      <c r="V6195" s="181">
        <v>5246.924470213924</v>
      </c>
      <c r="W6195" s="181">
        <v>5336.8819449274488</v>
      </c>
      <c r="X6195" s="181">
        <v>5426.5945177770536</v>
      </c>
      <c r="Y6195" s="181">
        <v>5515.8586799259356</v>
      </c>
    </row>
    <row r="6196" spans="1:25" x14ac:dyDescent="0.25">
      <c r="A6196" s="178" t="s">
        <v>5097</v>
      </c>
      <c r="B6196" s="178" t="s">
        <v>608</v>
      </c>
      <c r="C6196" s="178" t="s">
        <v>5125</v>
      </c>
      <c r="D6196" s="178" t="s">
        <v>5126</v>
      </c>
      <c r="E6196" s="181">
        <v>2181.6712886388859</v>
      </c>
      <c r="F6196" s="181">
        <v>2197.942768701032</v>
      </c>
      <c r="G6196" s="181">
        <v>2217.0528569615808</v>
      </c>
      <c r="H6196" s="181">
        <v>2237.348858933884</v>
      </c>
      <c r="I6196" s="181">
        <v>2258.5880412358247</v>
      </c>
      <c r="J6196" s="182">
        <v>2280.3808334142491</v>
      </c>
      <c r="K6196" s="181">
        <v>2302.5007957188577</v>
      </c>
      <c r="L6196" s="181">
        <v>2324.8210347310714</v>
      </c>
      <c r="M6196" s="181">
        <v>2347.1026102315486</v>
      </c>
      <c r="N6196" s="181">
        <v>2369.134755161725</v>
      </c>
      <c r="O6196" s="181">
        <v>2390.7910646105088</v>
      </c>
      <c r="P6196" s="181">
        <v>2412.1595386612107</v>
      </c>
      <c r="Q6196" s="181">
        <v>2433.3375508295494</v>
      </c>
      <c r="R6196" s="181">
        <v>2454.1614145209778</v>
      </c>
      <c r="S6196" s="181">
        <v>2474.5329287716654</v>
      </c>
      <c r="T6196" s="181">
        <v>2494.3688874081922</v>
      </c>
      <c r="U6196" s="181">
        <v>2513.6068576784864</v>
      </c>
      <c r="V6196" s="181">
        <v>2532.2091210574995</v>
      </c>
      <c r="W6196" s="181">
        <v>2550.1453158181716</v>
      </c>
      <c r="X6196" s="181">
        <v>2567.3630164305719</v>
      </c>
      <c r="Y6196" s="181">
        <v>2583.7804994556445</v>
      </c>
    </row>
    <row r="6197" spans="1:25" x14ac:dyDescent="0.25">
      <c r="A6197" s="178" t="s">
        <v>5097</v>
      </c>
      <c r="B6197" s="178" t="s">
        <v>608</v>
      </c>
      <c r="C6197" s="178" t="s">
        <v>5127</v>
      </c>
      <c r="D6197" s="178" t="s">
        <v>5128</v>
      </c>
      <c r="E6197" s="181">
        <v>2123.5341855755778</v>
      </c>
      <c r="F6197" s="181">
        <v>2139.9777156056225</v>
      </c>
      <c r="G6197" s="181">
        <v>2159.1949153686528</v>
      </c>
      <c r="H6197" s="181">
        <v>2179.5781164739146</v>
      </c>
      <c r="I6197" s="181">
        <v>2200.8917719379074</v>
      </c>
      <c r="J6197" s="182">
        <v>2222.7569409027424</v>
      </c>
      <c r="K6197" s="181">
        <v>2244.9533064556313</v>
      </c>
      <c r="L6197" s="181">
        <v>2267.3573877357212</v>
      </c>
      <c r="M6197" s="181">
        <v>2289.7362556703829</v>
      </c>
      <c r="N6197" s="181">
        <v>2311.8842096736844</v>
      </c>
      <c r="O6197" s="181">
        <v>2333.6776630675972</v>
      </c>
      <c r="P6197" s="181">
        <v>2355.2022316782072</v>
      </c>
      <c r="Q6197" s="181">
        <v>2376.5527831471582</v>
      </c>
      <c r="R6197" s="181">
        <v>2397.5692525254422</v>
      </c>
      <c r="S6197" s="181">
        <v>2418.1553873582134</v>
      </c>
      <c r="T6197" s="181">
        <v>2438.2294836685296</v>
      </c>
      <c r="U6197" s="181">
        <v>2457.7300568011729</v>
      </c>
      <c r="V6197" s="181">
        <v>2476.6197244017376</v>
      </c>
      <c r="W6197" s="181">
        <v>2494.868259393671</v>
      </c>
      <c r="X6197" s="181">
        <v>2512.4238091092648</v>
      </c>
      <c r="Y6197" s="181">
        <v>2529.2057833957688</v>
      </c>
    </row>
    <row r="6198" spans="1:25" x14ac:dyDescent="0.25">
      <c r="A6198" s="178" t="s">
        <v>5097</v>
      </c>
      <c r="B6198" s="178" t="s">
        <v>608</v>
      </c>
      <c r="C6198" s="178" t="s">
        <v>240</v>
      </c>
      <c r="D6198" s="178" t="s">
        <v>241</v>
      </c>
      <c r="E6198" s="181">
        <v>28842.122814460221</v>
      </c>
      <c r="F6198" s="181">
        <v>28527.185438217617</v>
      </c>
      <c r="G6198" s="181">
        <v>28251.018556715288</v>
      </c>
      <c r="H6198" s="181">
        <v>27990.992290048842</v>
      </c>
      <c r="I6198" s="181">
        <v>27743.373862413664</v>
      </c>
      <c r="J6198" s="182">
        <v>27502.904695761976</v>
      </c>
      <c r="K6198" s="181">
        <v>27266.619987195729</v>
      </c>
      <c r="L6198" s="181">
        <v>27032.917282263195</v>
      </c>
      <c r="M6198" s="181">
        <v>26799.026143676205</v>
      </c>
      <c r="N6198" s="181">
        <v>26562.690301259696</v>
      </c>
      <c r="O6198" s="181">
        <v>26322.74819553053</v>
      </c>
      <c r="P6198" s="181">
        <v>26080.44733522044</v>
      </c>
      <c r="Q6198" s="181">
        <v>25837.054594287547</v>
      </c>
      <c r="R6198" s="181">
        <v>25591.031029947149</v>
      </c>
      <c r="S6198" s="181">
        <v>25341.623560428197</v>
      </c>
      <c r="T6198" s="181">
        <v>25088.291488495746</v>
      </c>
      <c r="U6198" s="181">
        <v>24830.746973136211</v>
      </c>
      <c r="V6198" s="181">
        <v>24568.972483209625</v>
      </c>
      <c r="W6198" s="181">
        <v>24303.032368022374</v>
      </c>
      <c r="X6198" s="181">
        <v>24032.790439206321</v>
      </c>
      <c r="Y6198" s="181">
        <v>23757.861238919253</v>
      </c>
    </row>
    <row r="6199" spans="1:25" x14ac:dyDescent="0.25">
      <c r="A6199" s="178" t="s">
        <v>5097</v>
      </c>
      <c r="B6199" s="178" t="s">
        <v>612</v>
      </c>
      <c r="C6199" s="178" t="s">
        <v>565</v>
      </c>
      <c r="D6199" s="178" t="s">
        <v>566</v>
      </c>
      <c r="E6199" s="181">
        <v>4625.4407931148307</v>
      </c>
      <c r="F6199" s="181">
        <v>4584.1826500988218</v>
      </c>
      <c r="G6199" s="181">
        <v>4562.2658018638112</v>
      </c>
      <c r="H6199" s="181">
        <v>4552.6189092362056</v>
      </c>
      <c r="I6199" s="181">
        <v>4552.1392655915497</v>
      </c>
      <c r="J6199" s="182">
        <v>4558.2512455003744</v>
      </c>
      <c r="K6199" s="181">
        <v>4569.0997823143834</v>
      </c>
      <c r="L6199" s="181">
        <v>4583.4049381962313</v>
      </c>
      <c r="M6199" s="181">
        <v>4599.9273746521776</v>
      </c>
      <c r="N6199" s="181">
        <v>4617.7354128387778</v>
      </c>
      <c r="O6199" s="181">
        <v>4636.2124620641653</v>
      </c>
      <c r="P6199" s="181">
        <v>4655.2295598514129</v>
      </c>
      <c r="Q6199" s="181">
        <v>4674.7563065898576</v>
      </c>
      <c r="R6199" s="181">
        <v>4694.3700101678278</v>
      </c>
      <c r="S6199" s="181">
        <v>4713.8421883689261</v>
      </c>
      <c r="T6199" s="181">
        <v>4733.1173453805977</v>
      </c>
      <c r="U6199" s="181">
        <v>4752.0291199720459</v>
      </c>
      <c r="V6199" s="181">
        <v>4770.3593606045706</v>
      </c>
      <c r="W6199" s="181">
        <v>4788.0903245958334</v>
      </c>
      <c r="X6199" s="181">
        <v>4805.1987471409884</v>
      </c>
      <c r="Y6199" s="181">
        <v>4821.7030682347031</v>
      </c>
    </row>
    <row r="6200" spans="1:25" x14ac:dyDescent="0.25">
      <c r="A6200" s="178" t="s">
        <v>5097</v>
      </c>
      <c r="B6200" s="178" t="s">
        <v>618</v>
      </c>
      <c r="C6200" s="178" t="s">
        <v>218</v>
      </c>
      <c r="D6200" s="178" t="s">
        <v>5129</v>
      </c>
      <c r="E6200" s="181">
        <v>4856.0429985818519</v>
      </c>
      <c r="F6200" s="181">
        <v>4642.986807849421</v>
      </c>
      <c r="G6200" s="181">
        <v>4498.8579714372245</v>
      </c>
      <c r="H6200" s="181">
        <v>4401.1307708959284</v>
      </c>
      <c r="I6200" s="181">
        <v>4336.4489599475291</v>
      </c>
      <c r="J6200" s="182">
        <v>4295.3334773686884</v>
      </c>
      <c r="K6200" s="181">
        <v>4271.3907687198425</v>
      </c>
      <c r="L6200" s="181">
        <v>4260.0701081783263</v>
      </c>
      <c r="M6200" s="181">
        <v>4257.8585052427006</v>
      </c>
      <c r="N6200" s="181">
        <v>4262.1731554558992</v>
      </c>
      <c r="O6200" s="181">
        <v>4271.1169002953029</v>
      </c>
      <c r="P6200" s="181">
        <v>4283.5807291904939</v>
      </c>
      <c r="Q6200" s="181">
        <v>4298.8039182506445</v>
      </c>
      <c r="R6200" s="181">
        <v>4315.8189136106121</v>
      </c>
      <c r="S6200" s="181">
        <v>4333.8540116002332</v>
      </c>
      <c r="T6200" s="181">
        <v>4351.9355783262818</v>
      </c>
      <c r="U6200" s="181">
        <v>4369.8511985479763</v>
      </c>
      <c r="V6200" s="181">
        <v>4387.8744336270474</v>
      </c>
      <c r="W6200" s="181">
        <v>4405.7627241256296</v>
      </c>
      <c r="X6200" s="181">
        <v>4423.212342124606</v>
      </c>
      <c r="Y6200" s="181">
        <v>4439.5847853912128</v>
      </c>
    </row>
    <row r="6201" spans="1:25" x14ac:dyDescent="0.25">
      <c r="A6201" s="178" t="s">
        <v>5097</v>
      </c>
      <c r="B6201" s="178" t="s">
        <v>620</v>
      </c>
      <c r="C6201" s="178" t="s">
        <v>565</v>
      </c>
      <c r="D6201" s="178" t="s">
        <v>566</v>
      </c>
      <c r="E6201" s="181">
        <v>20403.158637090819</v>
      </c>
      <c r="F6201" s="181">
        <v>20981.366493992962</v>
      </c>
      <c r="G6201" s="181">
        <v>21536.189328300217</v>
      </c>
      <c r="H6201" s="181">
        <v>22064.179626377801</v>
      </c>
      <c r="I6201" s="181">
        <v>22572.084986256337</v>
      </c>
      <c r="J6201" s="182">
        <v>23063.123956529835</v>
      </c>
      <c r="K6201" s="181">
        <v>23540.346302427322</v>
      </c>
      <c r="L6201" s="181">
        <v>24006.318636113796</v>
      </c>
      <c r="M6201" s="181">
        <v>24461.428275863091</v>
      </c>
      <c r="N6201" s="181">
        <v>24905.558383654268</v>
      </c>
      <c r="O6201" s="181">
        <v>25338.789091712089</v>
      </c>
      <c r="P6201" s="181">
        <v>25763.002681914055</v>
      </c>
      <c r="Q6201" s="181">
        <v>26179.860827640616</v>
      </c>
      <c r="R6201" s="181">
        <v>26588.045232214372</v>
      </c>
      <c r="S6201" s="181">
        <v>26986.901393322612</v>
      </c>
      <c r="T6201" s="181">
        <v>27375.753982986538</v>
      </c>
      <c r="U6201" s="181">
        <v>27754.642897222366</v>
      </c>
      <c r="V6201" s="181">
        <v>28123.962188070345</v>
      </c>
      <c r="W6201" s="181">
        <v>28483.594336518316</v>
      </c>
      <c r="X6201" s="181">
        <v>28833.233123391998</v>
      </c>
      <c r="Y6201" s="181">
        <v>29172.130466127292</v>
      </c>
    </row>
    <row r="6202" spans="1:25" x14ac:dyDescent="0.25">
      <c r="A6202" s="178" t="s">
        <v>5097</v>
      </c>
      <c r="B6202" s="178" t="s">
        <v>620</v>
      </c>
      <c r="C6202" s="178" t="s">
        <v>464</v>
      </c>
      <c r="D6202" s="178" t="s">
        <v>5130</v>
      </c>
      <c r="E6202" s="181">
        <v>4658.7399278370085</v>
      </c>
      <c r="F6202" s="181">
        <v>4584.3807438720887</v>
      </c>
      <c r="G6202" s="181">
        <v>4502.8929201519695</v>
      </c>
      <c r="H6202" s="181">
        <v>4414.5495175194983</v>
      </c>
      <c r="I6202" s="181">
        <v>4321.6155956093498</v>
      </c>
      <c r="J6202" s="182">
        <v>4225.4059519539796</v>
      </c>
      <c r="K6202" s="181">
        <v>4127.0430888637366</v>
      </c>
      <c r="L6202" s="181">
        <v>4027.4260157486206</v>
      </c>
      <c r="M6202" s="181">
        <v>3926.9888262913032</v>
      </c>
      <c r="N6202" s="181">
        <v>3826.0442311899196</v>
      </c>
      <c r="O6202" s="181">
        <v>3724.9067858363142</v>
      </c>
      <c r="P6202" s="181">
        <v>3624.1142509889851</v>
      </c>
      <c r="Q6202" s="181">
        <v>3524.1029289890657</v>
      </c>
      <c r="R6202" s="181">
        <v>3424.865408007006</v>
      </c>
      <c r="S6202" s="181">
        <v>3326.4880797079982</v>
      </c>
      <c r="T6202" s="181">
        <v>3229.0508772879962</v>
      </c>
      <c r="U6202" s="181">
        <v>3132.7107083234641</v>
      </c>
      <c r="V6202" s="181">
        <v>3037.6448909522578</v>
      </c>
      <c r="W6202" s="181">
        <v>2943.9548016633025</v>
      </c>
      <c r="X6202" s="181">
        <v>2851.7111826165046</v>
      </c>
      <c r="Y6202" s="181">
        <v>2760.9350598324945</v>
      </c>
    </row>
    <row r="6203" spans="1:25" x14ac:dyDescent="0.25">
      <c r="A6203" s="178" t="s">
        <v>5097</v>
      </c>
      <c r="B6203" s="178" t="s">
        <v>620</v>
      </c>
      <c r="C6203" s="178" t="s">
        <v>240</v>
      </c>
      <c r="D6203" s="178" t="s">
        <v>241</v>
      </c>
      <c r="E6203" s="181">
        <v>2501.8025192852269</v>
      </c>
      <c r="F6203" s="181">
        <v>2542.366168568944</v>
      </c>
      <c r="G6203" s="181">
        <v>2578.8251848163791</v>
      </c>
      <c r="H6203" s="181">
        <v>2610.8957926818839</v>
      </c>
      <c r="I6203" s="181">
        <v>2639.5028924592266</v>
      </c>
      <c r="J6203" s="182">
        <v>2665.1233251237491</v>
      </c>
      <c r="K6203" s="181">
        <v>2688.1947963607699</v>
      </c>
      <c r="L6203" s="181">
        <v>2709.0820977403073</v>
      </c>
      <c r="M6203" s="181">
        <v>2727.891692113827</v>
      </c>
      <c r="N6203" s="181">
        <v>2744.6710806335873</v>
      </c>
      <c r="O6203" s="181">
        <v>2759.4885191451704</v>
      </c>
      <c r="P6203" s="181">
        <v>2772.6045087547923</v>
      </c>
      <c r="Q6203" s="181">
        <v>2784.2452761063296</v>
      </c>
      <c r="R6203" s="181">
        <v>2794.314462153035</v>
      </c>
      <c r="S6203" s="181">
        <v>2802.7902838623563</v>
      </c>
      <c r="T6203" s="181">
        <v>2809.6510292767221</v>
      </c>
      <c r="U6203" s="181">
        <v>2814.949759731523</v>
      </c>
      <c r="V6203" s="181">
        <v>2818.7737675413109</v>
      </c>
      <c r="W6203" s="181">
        <v>2821.1567632115575</v>
      </c>
      <c r="X6203" s="181">
        <v>2822.1135390211666</v>
      </c>
      <c r="Y6203" s="181">
        <v>2821.6165738094687</v>
      </c>
    </row>
    <row r="6204" spans="1:25" x14ac:dyDescent="0.25">
      <c r="A6204" s="178" t="s">
        <v>5097</v>
      </c>
      <c r="B6204" s="178" t="s">
        <v>622</v>
      </c>
      <c r="C6204" s="178" t="s">
        <v>565</v>
      </c>
      <c r="D6204" s="178" t="s">
        <v>566</v>
      </c>
      <c r="E6204" s="181">
        <v>3583.3290940748839</v>
      </c>
      <c r="F6204" s="181">
        <v>3584.4349691495154</v>
      </c>
      <c r="G6204" s="181">
        <v>3590.5340756120095</v>
      </c>
      <c r="H6204" s="181">
        <v>3599.2666456303123</v>
      </c>
      <c r="I6204" s="181">
        <v>3610.4556758539411</v>
      </c>
      <c r="J6204" s="182">
        <v>3623.7260253020631</v>
      </c>
      <c r="K6204" s="181">
        <v>3638.7932573787966</v>
      </c>
      <c r="L6204" s="181">
        <v>3655.5370961947679</v>
      </c>
      <c r="M6204" s="181">
        <v>3673.6313644064558</v>
      </c>
      <c r="N6204" s="181">
        <v>3692.808103846784</v>
      </c>
      <c r="O6204" s="181">
        <v>3712.9410780282888</v>
      </c>
      <c r="P6204" s="181">
        <v>3734.156907317174</v>
      </c>
      <c r="Q6204" s="181">
        <v>3756.5812870244972</v>
      </c>
      <c r="R6204" s="181">
        <v>3779.955633350688</v>
      </c>
      <c r="S6204" s="181">
        <v>3804.1495684747078</v>
      </c>
      <c r="T6204" s="181">
        <v>3829.0709625043246</v>
      </c>
      <c r="U6204" s="181">
        <v>3854.3312929897484</v>
      </c>
      <c r="V6204" s="181">
        <v>3879.5396275976368</v>
      </c>
      <c r="W6204" s="181">
        <v>3904.6305425506089</v>
      </c>
      <c r="X6204" s="181">
        <v>3929.5248928677029</v>
      </c>
      <c r="Y6204" s="181">
        <v>3954.1114084021838</v>
      </c>
    </row>
    <row r="6205" spans="1:25" x14ac:dyDescent="0.25">
      <c r="A6205" s="178" t="s">
        <v>5097</v>
      </c>
      <c r="B6205" s="178" t="s">
        <v>623</v>
      </c>
      <c r="C6205" s="178" t="s">
        <v>218</v>
      </c>
      <c r="D6205" s="178" t="s">
        <v>5131</v>
      </c>
      <c r="E6205" s="181">
        <v>381136.81850750942</v>
      </c>
      <c r="F6205" s="181">
        <v>384835.68708491448</v>
      </c>
      <c r="G6205" s="181">
        <v>388858.62069436751</v>
      </c>
      <c r="H6205" s="181">
        <v>392959.29958079889</v>
      </c>
      <c r="I6205" s="181">
        <v>397130.02596591</v>
      </c>
      <c r="J6205" s="182">
        <v>401328.4213778422</v>
      </c>
      <c r="K6205" s="181">
        <v>405533.77060377441</v>
      </c>
      <c r="L6205" s="181">
        <v>409739.62129330786</v>
      </c>
      <c r="M6205" s="181">
        <v>413916.59552791214</v>
      </c>
      <c r="N6205" s="181">
        <v>418038.1209378785</v>
      </c>
      <c r="O6205" s="181">
        <v>422090.30609502399</v>
      </c>
      <c r="P6205" s="181">
        <v>426095.19293941534</v>
      </c>
      <c r="Q6205" s="181">
        <v>430075.39505976037</v>
      </c>
      <c r="R6205" s="181">
        <v>434005.62946242525</v>
      </c>
      <c r="S6205" s="181">
        <v>437870.43410656857</v>
      </c>
      <c r="T6205" s="181">
        <v>441650.67849672609</v>
      </c>
      <c r="U6205" s="181">
        <v>445329.0032252518</v>
      </c>
      <c r="V6205" s="181">
        <v>448897.07600294362</v>
      </c>
      <c r="W6205" s="181">
        <v>452348.56774754496</v>
      </c>
      <c r="X6205" s="181">
        <v>455671.70179354475</v>
      </c>
      <c r="Y6205" s="181">
        <v>458844.05206444586</v>
      </c>
    </row>
    <row r="6206" spans="1:25" x14ac:dyDescent="0.25">
      <c r="A6206" s="178" t="s">
        <v>5097</v>
      </c>
      <c r="B6206" s="178" t="s">
        <v>623</v>
      </c>
      <c r="C6206" s="178" t="s">
        <v>5132</v>
      </c>
      <c r="D6206" s="178" t="s">
        <v>5133</v>
      </c>
      <c r="E6206" s="181">
        <v>7088.8541720401308</v>
      </c>
      <c r="F6206" s="181">
        <v>7417.6404202055419</v>
      </c>
      <c r="G6206" s="181">
        <v>7767.432159947426</v>
      </c>
      <c r="H6206" s="181">
        <v>8134.457759213733</v>
      </c>
      <c r="I6206" s="181">
        <v>8519.4010128047703</v>
      </c>
      <c r="J6206" s="182">
        <v>8922.1917707001376</v>
      </c>
      <c r="K6206" s="181">
        <v>9343.1637889506092</v>
      </c>
      <c r="L6206" s="181">
        <v>9782.9582028292716</v>
      </c>
      <c r="M6206" s="181">
        <v>10241.660501441535</v>
      </c>
      <c r="N6206" s="181">
        <v>10719.356698767746</v>
      </c>
      <c r="O6206" s="181">
        <v>11216.400645046901</v>
      </c>
      <c r="P6206" s="181">
        <v>11734.107701504838</v>
      </c>
      <c r="Q6206" s="181">
        <v>12273.921239140209</v>
      </c>
      <c r="R6206" s="181">
        <v>12835.990816277494</v>
      </c>
      <c r="S6206" s="181">
        <v>13420.693448672229</v>
      </c>
      <c r="T6206" s="181">
        <v>14028.25127685042</v>
      </c>
      <c r="U6206" s="181">
        <v>14658.884226724102</v>
      </c>
      <c r="V6206" s="181">
        <v>15313.060929484698</v>
      </c>
      <c r="W6206" s="181">
        <v>15991.299357374324</v>
      </c>
      <c r="X6206" s="181">
        <v>16693.903255174118</v>
      </c>
      <c r="Y6206" s="181">
        <v>17420.725584651827</v>
      </c>
    </row>
    <row r="6207" spans="1:25" x14ac:dyDescent="0.25">
      <c r="A6207" s="178" t="s">
        <v>5097</v>
      </c>
      <c r="B6207" s="178" t="s">
        <v>623</v>
      </c>
      <c r="C6207" s="178" t="s">
        <v>5134</v>
      </c>
      <c r="D6207" s="178" t="s">
        <v>5135</v>
      </c>
      <c r="E6207" s="181">
        <v>1747.9925263813532</v>
      </c>
      <c r="F6207" s="181">
        <v>1829.065699932715</v>
      </c>
      <c r="G6207" s="181">
        <v>1915.3184753488556</v>
      </c>
      <c r="H6207" s="181">
        <v>2005.8208314332253</v>
      </c>
      <c r="I6207" s="181">
        <v>2100.7413805132201</v>
      </c>
      <c r="J6207" s="182">
        <v>2200.0628247705445</v>
      </c>
      <c r="K6207" s="181">
        <v>2303.867462848707</v>
      </c>
      <c r="L6207" s="181">
        <v>2412.3133879512857</v>
      </c>
      <c r="M6207" s="181">
        <v>2525.4216802576325</v>
      </c>
      <c r="N6207" s="181">
        <v>2643.2135493724536</v>
      </c>
      <c r="O6207" s="181">
        <v>2765.7762488290014</v>
      </c>
      <c r="P6207" s="181">
        <v>2893.4341246409563</v>
      </c>
      <c r="Q6207" s="181">
        <v>3026.5430878846646</v>
      </c>
      <c r="R6207" s="181">
        <v>3165.1400171341679</v>
      </c>
      <c r="S6207" s="181">
        <v>3309.3178781505062</v>
      </c>
      <c r="T6207" s="181">
        <v>3459.1314470610814</v>
      </c>
      <c r="U6207" s="181">
        <v>3614.6349539066396</v>
      </c>
      <c r="V6207" s="181">
        <v>3775.9439552779027</v>
      </c>
      <c r="W6207" s="181">
        <v>3943.1861744410166</v>
      </c>
      <c r="X6207" s="181">
        <v>4116.4365097638229</v>
      </c>
      <c r="Y6207" s="181">
        <v>4295.6587040847508</v>
      </c>
    </row>
    <row r="6208" spans="1:25" x14ac:dyDescent="0.25">
      <c r="A6208" s="178" t="s">
        <v>5097</v>
      </c>
      <c r="B6208" s="178" t="s">
        <v>623</v>
      </c>
      <c r="C6208" s="178" t="s">
        <v>240</v>
      </c>
      <c r="D6208" s="178" t="s">
        <v>241</v>
      </c>
      <c r="E6208" s="181">
        <v>1675.5844345650894</v>
      </c>
      <c r="F6208" s="181">
        <v>1736.6422745070124</v>
      </c>
      <c r="G6208" s="181">
        <v>1801.2598897670703</v>
      </c>
      <c r="H6208" s="181">
        <v>1868.4515249290323</v>
      </c>
      <c r="I6208" s="181">
        <v>1938.2804045301796</v>
      </c>
      <c r="J6208" s="182">
        <v>2010.6358176145282</v>
      </c>
      <c r="K6208" s="181">
        <v>2085.4997434924985</v>
      </c>
      <c r="L6208" s="181">
        <v>2162.9211820262472</v>
      </c>
      <c r="M6208" s="181">
        <v>2242.8239674803076</v>
      </c>
      <c r="N6208" s="181">
        <v>2325.1332842242073</v>
      </c>
      <c r="O6208" s="181">
        <v>2409.8330778080863</v>
      </c>
      <c r="P6208" s="181">
        <v>2497.1109261007468</v>
      </c>
      <c r="Q6208" s="181">
        <v>2587.1726662936076</v>
      </c>
      <c r="R6208" s="181">
        <v>2679.9444810017562</v>
      </c>
      <c r="S6208" s="181">
        <v>2775.4005696459817</v>
      </c>
      <c r="T6208" s="181">
        <v>2873.4825913111899</v>
      </c>
      <c r="U6208" s="181">
        <v>2974.1321798799131</v>
      </c>
      <c r="V6208" s="181">
        <v>3077.3413962218719</v>
      </c>
      <c r="W6208" s="181">
        <v>3183.1106749058404</v>
      </c>
      <c r="X6208" s="181">
        <v>3291.3964417871703</v>
      </c>
      <c r="Y6208" s="181">
        <v>3402.0669812671231</v>
      </c>
    </row>
    <row r="6209" spans="1:25" x14ac:dyDescent="0.25">
      <c r="A6209" s="178" t="s">
        <v>5097</v>
      </c>
      <c r="B6209" s="178" t="s">
        <v>625</v>
      </c>
      <c r="C6209" s="178" t="s">
        <v>565</v>
      </c>
      <c r="D6209" s="178" t="s">
        <v>566</v>
      </c>
      <c r="E6209" s="181">
        <v>3450.1380221794443</v>
      </c>
      <c r="F6209" s="181">
        <v>3496.0908845178301</v>
      </c>
      <c r="G6209" s="181">
        <v>3539.4079072826007</v>
      </c>
      <c r="H6209" s="181">
        <v>3579.5470512910897</v>
      </c>
      <c r="I6209" s="181">
        <v>3617.6655679306014</v>
      </c>
      <c r="J6209" s="182">
        <v>3654.3722598652712</v>
      </c>
      <c r="K6209" s="181">
        <v>3690.1020509762498</v>
      </c>
      <c r="L6209" s="181">
        <v>3725.2448863830909</v>
      </c>
      <c r="M6209" s="181">
        <v>3759.8420405113134</v>
      </c>
      <c r="N6209" s="181">
        <v>3793.8525138714831</v>
      </c>
      <c r="O6209" s="181">
        <v>3827.3406188938848</v>
      </c>
      <c r="P6209" s="181">
        <v>3860.605425938978</v>
      </c>
      <c r="Q6209" s="181">
        <v>3893.9048638545019</v>
      </c>
      <c r="R6209" s="181">
        <v>3927.0548568589265</v>
      </c>
      <c r="S6209" s="181">
        <v>3959.9829735226231</v>
      </c>
      <c r="T6209" s="181">
        <v>3992.6515265200151</v>
      </c>
      <c r="U6209" s="181">
        <v>4024.879254723096</v>
      </c>
      <c r="V6209" s="181">
        <v>4056.4769346239082</v>
      </c>
      <c r="W6209" s="181">
        <v>4087.4248780798562</v>
      </c>
      <c r="X6209" s="181">
        <v>4117.6725696411295</v>
      </c>
      <c r="Y6209" s="181">
        <v>4147.1379991541562</v>
      </c>
    </row>
    <row r="6210" spans="1:25" x14ac:dyDescent="0.25">
      <c r="A6210" s="178" t="s">
        <v>5097</v>
      </c>
      <c r="B6210" s="178" t="s">
        <v>628</v>
      </c>
      <c r="C6210" s="178" t="s">
        <v>218</v>
      </c>
      <c r="D6210" s="178" t="s">
        <v>613</v>
      </c>
      <c r="E6210" s="181">
        <v>5201.243778766644</v>
      </c>
      <c r="F6210" s="181">
        <v>5233.1110596633525</v>
      </c>
      <c r="G6210" s="181">
        <v>5267.787431376345</v>
      </c>
      <c r="H6210" s="181">
        <v>5302.8082307564982</v>
      </c>
      <c r="I6210" s="181">
        <v>5338.5091003870557</v>
      </c>
      <c r="J6210" s="182">
        <v>5374.7850900488256</v>
      </c>
      <c r="K6210" s="181">
        <v>5411.6675828222651</v>
      </c>
      <c r="L6210" s="181">
        <v>5449.2420720521532</v>
      </c>
      <c r="M6210" s="181">
        <v>5487.2580077222992</v>
      </c>
      <c r="N6210" s="181">
        <v>5525.501152988696</v>
      </c>
      <c r="O6210" s="181">
        <v>5563.9098188859862</v>
      </c>
      <c r="P6210" s="181">
        <v>5602.8125816496868</v>
      </c>
      <c r="Q6210" s="181">
        <v>5642.5305383785608</v>
      </c>
      <c r="R6210" s="181">
        <v>5682.8023766487959</v>
      </c>
      <c r="S6210" s="181">
        <v>5723.4903347579748</v>
      </c>
      <c r="T6210" s="181">
        <v>5764.3526045493627</v>
      </c>
      <c r="U6210" s="181">
        <v>5805.1316977832057</v>
      </c>
      <c r="V6210" s="181">
        <v>5845.735233814632</v>
      </c>
      <c r="W6210" s="181">
        <v>5886.1215017106224</v>
      </c>
      <c r="X6210" s="181">
        <v>5926.182498777941</v>
      </c>
      <c r="Y6210" s="181">
        <v>5965.6064285590246</v>
      </c>
    </row>
    <row r="6211" spans="1:25" x14ac:dyDescent="0.25">
      <c r="A6211" s="178" t="s">
        <v>5097</v>
      </c>
      <c r="B6211" s="178" t="s">
        <v>628</v>
      </c>
      <c r="C6211" s="178" t="s">
        <v>240</v>
      </c>
      <c r="D6211" s="178" t="s">
        <v>241</v>
      </c>
      <c r="E6211" s="181">
        <v>8031.0470672339925</v>
      </c>
      <c r="F6211" s="181">
        <v>8057.4958027437815</v>
      </c>
      <c r="G6211" s="181">
        <v>8088.0448815093459</v>
      </c>
      <c r="H6211" s="181">
        <v>8118.8853193429068</v>
      </c>
      <c r="I6211" s="181">
        <v>8150.52618734116</v>
      </c>
      <c r="J6211" s="182">
        <v>8182.8000276204457</v>
      </c>
      <c r="K6211" s="181">
        <v>8215.7482024123146</v>
      </c>
      <c r="L6211" s="181">
        <v>8249.4934909318363</v>
      </c>
      <c r="M6211" s="181">
        <v>8283.6499574987629</v>
      </c>
      <c r="N6211" s="181">
        <v>8317.890637213166</v>
      </c>
      <c r="O6211" s="181">
        <v>8352.1212187444307</v>
      </c>
      <c r="P6211" s="181">
        <v>8386.8326323751462</v>
      </c>
      <c r="Q6211" s="181">
        <v>8422.4991109096536</v>
      </c>
      <c r="R6211" s="181">
        <v>8458.7226149943854</v>
      </c>
      <c r="S6211" s="181">
        <v>8495.2929247054162</v>
      </c>
      <c r="T6211" s="181">
        <v>8531.8481583625507</v>
      </c>
      <c r="U6211" s="181">
        <v>8568.0073478615141</v>
      </c>
      <c r="V6211" s="181">
        <v>8603.6368157584875</v>
      </c>
      <c r="W6211" s="181">
        <v>8638.6787702048969</v>
      </c>
      <c r="X6211" s="181">
        <v>8672.9790737144012</v>
      </c>
      <c r="Y6211" s="181">
        <v>8706.087936836193</v>
      </c>
    </row>
    <row r="6212" spans="1:25" x14ac:dyDescent="0.25">
      <c r="A6212" s="178" t="s">
        <v>5097</v>
      </c>
      <c r="B6212" s="178" t="s">
        <v>630</v>
      </c>
      <c r="C6212" s="178" t="s">
        <v>218</v>
      </c>
      <c r="D6212" s="178" t="s">
        <v>5136</v>
      </c>
      <c r="E6212" s="181">
        <v>5624.3104955546178</v>
      </c>
      <c r="F6212" s="181">
        <v>5649.2395922540709</v>
      </c>
      <c r="G6212" s="181">
        <v>5665.9455927096487</v>
      </c>
      <c r="H6212" s="181">
        <v>5673.9242909729046</v>
      </c>
      <c r="I6212" s="181">
        <v>5675.3645121893414</v>
      </c>
      <c r="J6212" s="182">
        <v>5671.5405488925098</v>
      </c>
      <c r="K6212" s="181">
        <v>5663.5625769160815</v>
      </c>
      <c r="L6212" s="181">
        <v>5652.4012264338344</v>
      </c>
      <c r="M6212" s="181">
        <v>5638.47528043279</v>
      </c>
      <c r="N6212" s="181">
        <v>5622.1192658085956</v>
      </c>
      <c r="O6212" s="181">
        <v>5603.7265756069</v>
      </c>
      <c r="P6212" s="181">
        <v>5584.0168495696153</v>
      </c>
      <c r="Q6212" s="181">
        <v>5563.6096405462758</v>
      </c>
      <c r="R6212" s="181">
        <v>5542.4647833480285</v>
      </c>
      <c r="S6212" s="181">
        <v>5520.6392482971569</v>
      </c>
      <c r="T6212" s="181">
        <v>5498.2672810195199</v>
      </c>
      <c r="U6212" s="181">
        <v>5475.1965096539952</v>
      </c>
      <c r="V6212" s="181">
        <v>5451.2070172492949</v>
      </c>
      <c r="W6212" s="181">
        <v>5426.3478086297546</v>
      </c>
      <c r="X6212" s="181">
        <v>5400.5890674672091</v>
      </c>
      <c r="Y6212" s="181">
        <v>5373.8852980225674</v>
      </c>
    </row>
    <row r="6213" spans="1:25" x14ac:dyDescent="0.25">
      <c r="A6213" s="178" t="s">
        <v>5097</v>
      </c>
      <c r="B6213" s="178" t="s">
        <v>630</v>
      </c>
      <c r="C6213" s="178" t="s">
        <v>755</v>
      </c>
      <c r="D6213" s="178" t="s">
        <v>5137</v>
      </c>
      <c r="E6213" s="181">
        <v>3466.1329862036796</v>
      </c>
      <c r="F6213" s="181">
        <v>3540.8727779423357</v>
      </c>
      <c r="G6213" s="181">
        <v>3611.9116990192329</v>
      </c>
      <c r="H6213" s="181">
        <v>3678.6854699185892</v>
      </c>
      <c r="I6213" s="181">
        <v>3742.374768242023</v>
      </c>
      <c r="J6213" s="182">
        <v>3803.6360365036153</v>
      </c>
      <c r="K6213" s="181">
        <v>3863.0649594186252</v>
      </c>
      <c r="L6213" s="181">
        <v>3921.2062428929307</v>
      </c>
      <c r="M6213" s="181">
        <v>3978.2564905281706</v>
      </c>
      <c r="N6213" s="181">
        <v>4034.3683615899431</v>
      </c>
      <c r="O6213" s="181">
        <v>4089.7506227562953</v>
      </c>
      <c r="P6213" s="181">
        <v>4144.8708851097117</v>
      </c>
      <c r="Q6213" s="181">
        <v>4200.1551512001888</v>
      </c>
      <c r="R6213" s="181">
        <v>4255.5531628585413</v>
      </c>
      <c r="S6213" s="181">
        <v>4311.0875483182008</v>
      </c>
      <c r="T6213" s="181">
        <v>4366.8444010594076</v>
      </c>
      <c r="U6213" s="181">
        <v>4422.684673498904</v>
      </c>
      <c r="V6213" s="181">
        <v>4478.4046947153893</v>
      </c>
      <c r="W6213" s="181">
        <v>4534.012194439807</v>
      </c>
      <c r="X6213" s="181">
        <v>4589.4493955322787</v>
      </c>
      <c r="Y6213" s="181">
        <v>4644.6419554711474</v>
      </c>
    </row>
    <row r="6214" spans="1:25" x14ac:dyDescent="0.25">
      <c r="A6214" s="178" t="s">
        <v>5097</v>
      </c>
      <c r="B6214" s="178" t="s">
        <v>630</v>
      </c>
      <c r="C6214" s="178" t="s">
        <v>240</v>
      </c>
      <c r="D6214" s="178" t="s">
        <v>241</v>
      </c>
      <c r="E6214" s="181">
        <v>5202.2578319404047</v>
      </c>
      <c r="F6214" s="181">
        <v>5310.9253367925985</v>
      </c>
      <c r="G6214" s="181">
        <v>5413.8998683817235</v>
      </c>
      <c r="H6214" s="181">
        <v>5510.3473160927524</v>
      </c>
      <c r="I6214" s="181">
        <v>5602.0478534036656</v>
      </c>
      <c r="J6214" s="182">
        <v>5689.9927485903117</v>
      </c>
      <c r="K6214" s="181">
        <v>5775.079835100968</v>
      </c>
      <c r="L6214" s="181">
        <v>5858.1284250653543</v>
      </c>
      <c r="M6214" s="181">
        <v>5939.4359667215558</v>
      </c>
      <c r="N6214" s="181">
        <v>6019.2335636701018</v>
      </c>
      <c r="O6214" s="181">
        <v>6097.8353701361639</v>
      </c>
      <c r="P6214" s="181">
        <v>6175.9403980202569</v>
      </c>
      <c r="Q6214" s="181">
        <v>6254.1838599284192</v>
      </c>
      <c r="R6214" s="181">
        <v>6332.4905910149864</v>
      </c>
      <c r="S6214" s="181">
        <v>6410.8940117188085</v>
      </c>
      <c r="T6214" s="181">
        <v>6489.5217690161535</v>
      </c>
      <c r="U6214" s="181">
        <v>6568.1668135753043</v>
      </c>
      <c r="V6214" s="181">
        <v>6646.5267327720358</v>
      </c>
      <c r="W6214" s="181">
        <v>6724.6134509152816</v>
      </c>
      <c r="X6214" s="181">
        <v>6802.3417691982486</v>
      </c>
      <c r="Y6214" s="181">
        <v>6879.6021779050452</v>
      </c>
    </row>
    <row r="6215" spans="1:25" x14ac:dyDescent="0.25">
      <c r="A6215" s="178" t="s">
        <v>5097</v>
      </c>
      <c r="B6215" s="178" t="s">
        <v>632</v>
      </c>
      <c r="C6215" s="178" t="s">
        <v>565</v>
      </c>
      <c r="D6215" s="178" t="s">
        <v>566</v>
      </c>
      <c r="E6215" s="181">
        <v>1826.5258958186778</v>
      </c>
      <c r="F6215" s="181">
        <v>1849.5287688716548</v>
      </c>
      <c r="G6215" s="181">
        <v>1869.5984265781372</v>
      </c>
      <c r="H6215" s="181">
        <v>1886.7504575183286</v>
      </c>
      <c r="I6215" s="181">
        <v>1901.9325944334578</v>
      </c>
      <c r="J6215" s="182">
        <v>1915.7996405451763</v>
      </c>
      <c r="K6215" s="181">
        <v>1928.8654574195434</v>
      </c>
      <c r="L6215" s="181">
        <v>1941.585618863932</v>
      </c>
      <c r="M6215" s="181">
        <v>1954.1879562810004</v>
      </c>
      <c r="N6215" s="181">
        <v>1966.8481913367332</v>
      </c>
      <c r="O6215" s="181">
        <v>1979.7158218810089</v>
      </c>
      <c r="P6215" s="181">
        <v>1993.0163322831781</v>
      </c>
      <c r="Q6215" s="181">
        <v>2006.9013785858792</v>
      </c>
      <c r="R6215" s="181">
        <v>2021.2715620898682</v>
      </c>
      <c r="S6215" s="181">
        <v>2036.0793889349497</v>
      </c>
      <c r="T6215" s="181">
        <v>2051.4962498844702</v>
      </c>
      <c r="U6215" s="181">
        <v>2067.3240095112233</v>
      </c>
      <c r="V6215" s="181">
        <v>2083.1396660281207</v>
      </c>
      <c r="W6215" s="181">
        <v>2098.8581746553764</v>
      </c>
      <c r="X6215" s="181">
        <v>2114.4057940584235</v>
      </c>
      <c r="Y6215" s="181">
        <v>2129.882679993385</v>
      </c>
    </row>
    <row r="6216" spans="1:25" x14ac:dyDescent="0.25">
      <c r="A6216" s="178" t="s">
        <v>5097</v>
      </c>
      <c r="B6216" s="178" t="s">
        <v>634</v>
      </c>
      <c r="C6216" s="178" t="s">
        <v>218</v>
      </c>
      <c r="D6216" s="178" t="s">
        <v>5138</v>
      </c>
      <c r="E6216" s="181">
        <v>601426.34270147071</v>
      </c>
      <c r="F6216" s="181">
        <v>614489.06805421505</v>
      </c>
      <c r="G6216" s="181">
        <v>626963.34655639413</v>
      </c>
      <c r="H6216" s="181">
        <v>638676.79019426939</v>
      </c>
      <c r="I6216" s="181">
        <v>649807.18220467411</v>
      </c>
      <c r="J6216" s="182">
        <v>660423.29265088134</v>
      </c>
      <c r="K6216" s="181">
        <v>670602.35930533102</v>
      </c>
      <c r="L6216" s="181">
        <v>680423.28681208286</v>
      </c>
      <c r="M6216" s="181">
        <v>689909.04100660153</v>
      </c>
      <c r="N6216" s="181">
        <v>699072.07764296071</v>
      </c>
      <c r="O6216" s="181">
        <v>707935.24911719549</v>
      </c>
      <c r="P6216" s="181">
        <v>716579.99873484555</v>
      </c>
      <c r="Q6216" s="181">
        <v>725085.5901420404</v>
      </c>
      <c r="R6216" s="181">
        <v>733445.75661332824</v>
      </c>
      <c r="S6216" s="181">
        <v>741667.99037564802</v>
      </c>
      <c r="T6216" s="181">
        <v>749750.33593183255</v>
      </c>
      <c r="U6216" s="181">
        <v>757690.39313457033</v>
      </c>
      <c r="V6216" s="181">
        <v>765496.84307547275</v>
      </c>
      <c r="W6216" s="181">
        <v>773177.90445364453</v>
      </c>
      <c r="X6216" s="181">
        <v>780729.9081598419</v>
      </c>
      <c r="Y6216" s="181">
        <v>788128.81606336008</v>
      </c>
    </row>
    <row r="6217" spans="1:25" x14ac:dyDescent="0.25">
      <c r="A6217" s="178" t="s">
        <v>5097</v>
      </c>
      <c r="B6217" s="178" t="s">
        <v>634</v>
      </c>
      <c r="C6217" s="178" t="s">
        <v>1041</v>
      </c>
      <c r="D6217" s="178" t="s">
        <v>5139</v>
      </c>
      <c r="E6217" s="181">
        <v>2231.3745177637325</v>
      </c>
      <c r="F6217" s="181">
        <v>2262.9805365956199</v>
      </c>
      <c r="G6217" s="181">
        <v>2291.8460660538417</v>
      </c>
      <c r="H6217" s="181">
        <v>2317.4003141575918</v>
      </c>
      <c r="I6217" s="181">
        <v>2340.3513932697429</v>
      </c>
      <c r="J6217" s="182">
        <v>2360.9977843071679</v>
      </c>
      <c r="K6217" s="181">
        <v>2379.6599934822516</v>
      </c>
      <c r="L6217" s="181">
        <v>2396.6556302483687</v>
      </c>
      <c r="M6217" s="181">
        <v>2412.0979439247799</v>
      </c>
      <c r="N6217" s="181">
        <v>2426.0608694223124</v>
      </c>
      <c r="O6217" s="181">
        <v>2438.6524435105334</v>
      </c>
      <c r="P6217" s="181">
        <v>2450.1782985822342</v>
      </c>
      <c r="Q6217" s="181">
        <v>2460.9280493089673</v>
      </c>
      <c r="R6217" s="181">
        <v>2470.8949240041838</v>
      </c>
      <c r="S6217" s="181">
        <v>2480.1185895499943</v>
      </c>
      <c r="T6217" s="181">
        <v>2488.6064123523524</v>
      </c>
      <c r="U6217" s="181">
        <v>2496.3642962954191</v>
      </c>
      <c r="V6217" s="181">
        <v>2503.4344291573343</v>
      </c>
      <c r="W6217" s="181">
        <v>2509.85646820689</v>
      </c>
      <c r="X6217" s="181">
        <v>2515.6307990335645</v>
      </c>
      <c r="Y6217" s="181">
        <v>2520.6928427799362</v>
      </c>
    </row>
    <row r="6218" spans="1:25" x14ac:dyDescent="0.25">
      <c r="A6218" s="178" t="s">
        <v>5097</v>
      </c>
      <c r="B6218" s="178" t="s">
        <v>634</v>
      </c>
      <c r="C6218" s="178" t="s">
        <v>5140</v>
      </c>
      <c r="D6218" s="178" t="s">
        <v>5141</v>
      </c>
      <c r="E6218" s="181">
        <v>1809.9946934215188</v>
      </c>
      <c r="F6218" s="181">
        <v>1888.993494042264</v>
      </c>
      <c r="G6218" s="181">
        <v>1968.7016212504495</v>
      </c>
      <c r="H6218" s="181">
        <v>2048.5205592491388</v>
      </c>
      <c r="I6218" s="181">
        <v>2128.9484524030941</v>
      </c>
      <c r="J6218" s="182">
        <v>2210.163828393122</v>
      </c>
      <c r="K6218" s="181">
        <v>2292.3905411585552</v>
      </c>
      <c r="L6218" s="181">
        <v>2375.8780498310721</v>
      </c>
      <c r="M6218" s="181">
        <v>2460.6976750161407</v>
      </c>
      <c r="N6218" s="181">
        <v>2546.8878668048933</v>
      </c>
      <c r="O6218" s="181">
        <v>2634.5281995550486</v>
      </c>
      <c r="P6218" s="181">
        <v>2723.9268613246522</v>
      </c>
      <c r="Q6218" s="181">
        <v>2815.4089103215642</v>
      </c>
      <c r="R6218" s="181">
        <v>2908.9861440106829</v>
      </c>
      <c r="S6218" s="181">
        <v>3004.7243328266804</v>
      </c>
      <c r="T6218" s="181">
        <v>3102.653045296373</v>
      </c>
      <c r="U6218" s="181">
        <v>3202.7996395929626</v>
      </c>
      <c r="V6218" s="181">
        <v>3305.2387834689353</v>
      </c>
      <c r="W6218" s="181">
        <v>3410.0466204588379</v>
      </c>
      <c r="X6218" s="181">
        <v>3517.2492409900856</v>
      </c>
      <c r="Y6218" s="181">
        <v>3626.7780669723875</v>
      </c>
    </row>
    <row r="6219" spans="1:25" x14ac:dyDescent="0.25">
      <c r="A6219" s="178" t="s">
        <v>5097</v>
      </c>
      <c r="B6219" s="178" t="s">
        <v>634</v>
      </c>
      <c r="C6219" s="178" t="s">
        <v>240</v>
      </c>
      <c r="D6219" s="178" t="s">
        <v>241</v>
      </c>
      <c r="E6219" s="181">
        <v>15777.766594740906</v>
      </c>
      <c r="F6219" s="181">
        <v>15916.03082634101</v>
      </c>
      <c r="G6219" s="181">
        <v>16033.400232309254</v>
      </c>
      <c r="H6219" s="181">
        <v>16126.228417859902</v>
      </c>
      <c r="I6219" s="181">
        <v>16199.800634535221</v>
      </c>
      <c r="J6219" s="182">
        <v>16256.472407628569</v>
      </c>
      <c r="K6219" s="181">
        <v>16298.702321998919</v>
      </c>
      <c r="L6219" s="181">
        <v>16328.879148162208</v>
      </c>
      <c r="M6219" s="181">
        <v>16347.957874220891</v>
      </c>
      <c r="N6219" s="181">
        <v>16356.609569255737</v>
      </c>
      <c r="O6219" s="181">
        <v>16355.721036295115</v>
      </c>
      <c r="P6219" s="181">
        <v>16347.479917785075</v>
      </c>
      <c r="Q6219" s="181">
        <v>16333.922962476408</v>
      </c>
      <c r="R6219" s="181">
        <v>16315.088354831087</v>
      </c>
      <c r="S6219" s="181">
        <v>16291.319011695536</v>
      </c>
      <c r="T6219" s="181">
        <v>16262.740166385571</v>
      </c>
      <c r="U6219" s="181">
        <v>16229.465405080222</v>
      </c>
      <c r="V6219" s="181">
        <v>16191.841085798109</v>
      </c>
      <c r="W6219" s="181">
        <v>16150.190598461071</v>
      </c>
      <c r="X6219" s="181">
        <v>16104.57969137858</v>
      </c>
      <c r="Y6219" s="181">
        <v>16054.659355100841</v>
      </c>
    </row>
    <row r="6220" spans="1:25" x14ac:dyDescent="0.25">
      <c r="A6220" s="178" t="s">
        <v>5097</v>
      </c>
      <c r="B6220" s="178" t="s">
        <v>636</v>
      </c>
      <c r="C6220" s="178" t="s">
        <v>218</v>
      </c>
      <c r="D6220" s="178" t="s">
        <v>5142</v>
      </c>
      <c r="E6220" s="181">
        <v>97575.457361792331</v>
      </c>
      <c r="F6220" s="181">
        <v>99059.806796401826</v>
      </c>
      <c r="G6220" s="181">
        <v>100548.20670950018</v>
      </c>
      <c r="H6220" s="181">
        <v>101999.6657903539</v>
      </c>
      <c r="I6220" s="181">
        <v>103429.20510529196</v>
      </c>
      <c r="J6220" s="182">
        <v>104839.10912693119</v>
      </c>
      <c r="K6220" s="181">
        <v>106233.31766182116</v>
      </c>
      <c r="L6220" s="181">
        <v>107617.68650919627</v>
      </c>
      <c r="M6220" s="181">
        <v>108990.37507379339</v>
      </c>
      <c r="N6220" s="181">
        <v>110349.29553176681</v>
      </c>
      <c r="O6220" s="181">
        <v>111694.87601034013</v>
      </c>
      <c r="P6220" s="181">
        <v>113036.05257773731</v>
      </c>
      <c r="Q6220" s="181">
        <v>114381.44815284114</v>
      </c>
      <c r="R6220" s="181">
        <v>115726.7500597029</v>
      </c>
      <c r="S6220" s="181">
        <v>117070.1707010938</v>
      </c>
      <c r="T6220" s="181">
        <v>118408.82643336576</v>
      </c>
      <c r="U6220" s="181">
        <v>119736.48843407733</v>
      </c>
      <c r="V6220" s="181">
        <v>121048.7410588294</v>
      </c>
      <c r="W6220" s="181">
        <v>122344.75323857128</v>
      </c>
      <c r="X6220" s="181">
        <v>123622.22616766588</v>
      </c>
      <c r="Y6220" s="181">
        <v>124875.88880399888</v>
      </c>
    </row>
    <row r="6221" spans="1:25" x14ac:dyDescent="0.25">
      <c r="A6221" s="178" t="s">
        <v>5097</v>
      </c>
      <c r="B6221" s="178" t="s">
        <v>636</v>
      </c>
      <c r="C6221" s="178" t="s">
        <v>2097</v>
      </c>
      <c r="D6221" s="178" t="s">
        <v>529</v>
      </c>
      <c r="E6221" s="181">
        <v>10383.211235358374</v>
      </c>
      <c r="F6221" s="181">
        <v>10523.865348172641</v>
      </c>
      <c r="G6221" s="181">
        <v>10664.459461793031</v>
      </c>
      <c r="H6221" s="181">
        <v>10800.652156604989</v>
      </c>
      <c r="I6221" s="181">
        <v>10934.051876039899</v>
      </c>
      <c r="J6221" s="182">
        <v>11064.912330377099</v>
      </c>
      <c r="K6221" s="181">
        <v>11193.660027410842</v>
      </c>
      <c r="L6221" s="181">
        <v>11320.920268068459</v>
      </c>
      <c r="M6221" s="181">
        <v>11446.505981271497</v>
      </c>
      <c r="N6221" s="181">
        <v>11570.205423497702</v>
      </c>
      <c r="O6221" s="181">
        <v>11692.071632309331</v>
      </c>
      <c r="P6221" s="181">
        <v>11813.046463760451</v>
      </c>
      <c r="Q6221" s="181">
        <v>11934.032946139099</v>
      </c>
      <c r="R6221" s="181">
        <v>12054.580766724877</v>
      </c>
      <c r="S6221" s="181">
        <v>12174.505157433519</v>
      </c>
      <c r="T6221" s="181">
        <v>12293.508773547568</v>
      </c>
      <c r="U6221" s="181">
        <v>12410.949494930042</v>
      </c>
      <c r="V6221" s="181">
        <v>12526.377060597673</v>
      </c>
      <c r="W6221" s="181">
        <v>12639.714518871961</v>
      </c>
      <c r="X6221" s="181">
        <v>12750.734067206604</v>
      </c>
      <c r="Y6221" s="181">
        <v>12858.903368547488</v>
      </c>
    </row>
    <row r="6222" spans="1:25" x14ac:dyDescent="0.25">
      <c r="A6222" s="178" t="s">
        <v>5097</v>
      </c>
      <c r="B6222" s="178" t="s">
        <v>636</v>
      </c>
      <c r="C6222" s="178" t="s">
        <v>240</v>
      </c>
      <c r="D6222" s="178" t="s">
        <v>241</v>
      </c>
      <c r="E6222" s="181">
        <v>12684.697239187071</v>
      </c>
      <c r="F6222" s="181">
        <v>12661.71721908186</v>
      </c>
      <c r="G6222" s="181">
        <v>12637.422881769189</v>
      </c>
      <c r="H6222" s="181">
        <v>12606.79397281974</v>
      </c>
      <c r="I6222" s="181">
        <v>12571.952029238528</v>
      </c>
      <c r="J6222" s="182">
        <v>12533.36336732053</v>
      </c>
      <c r="K6222" s="181">
        <v>12491.663076806586</v>
      </c>
      <c r="L6222" s="181">
        <v>12447.670563100752</v>
      </c>
      <c r="M6222" s="181">
        <v>12401.279655885019</v>
      </c>
      <c r="N6222" s="181">
        <v>12352.365934478466</v>
      </c>
      <c r="O6222" s="181">
        <v>12301.092795222525</v>
      </c>
      <c r="P6222" s="181">
        <v>12248.537911532876</v>
      </c>
      <c r="Q6222" s="181">
        <v>12195.679191447189</v>
      </c>
      <c r="R6222" s="181">
        <v>12142.076335901169</v>
      </c>
      <c r="S6222" s="181">
        <v>12087.578113094767</v>
      </c>
      <c r="T6222" s="181">
        <v>12031.932370372091</v>
      </c>
      <c r="U6222" s="181">
        <v>11974.569405437569</v>
      </c>
      <c r="V6222" s="181">
        <v>11915.135253219703</v>
      </c>
      <c r="W6222" s="181">
        <v>11853.647535082853</v>
      </c>
      <c r="X6222" s="181">
        <v>11789.985289463437</v>
      </c>
      <c r="Y6222" s="181">
        <v>11723.758566813354</v>
      </c>
    </row>
    <row r="6223" spans="1:25" x14ac:dyDescent="0.25">
      <c r="A6223" s="178" t="s">
        <v>5097</v>
      </c>
      <c r="B6223" s="178" t="s">
        <v>641</v>
      </c>
      <c r="C6223" s="178" t="s">
        <v>565</v>
      </c>
      <c r="D6223" s="178" t="s">
        <v>566</v>
      </c>
      <c r="E6223" s="181">
        <v>9510.3832778417491</v>
      </c>
      <c r="F6223" s="181">
        <v>9505.9768997203864</v>
      </c>
      <c r="G6223" s="181">
        <v>9514.8785623363128</v>
      </c>
      <c r="H6223" s="181">
        <v>9530.0258501648077</v>
      </c>
      <c r="I6223" s="181">
        <v>9550.1710503283757</v>
      </c>
      <c r="J6223" s="182">
        <v>9573.7995572616401</v>
      </c>
      <c r="K6223" s="181">
        <v>9599.951296748799</v>
      </c>
      <c r="L6223" s="181">
        <v>9628.1150318491855</v>
      </c>
      <c r="M6223" s="181">
        <v>9657.3845191483379</v>
      </c>
      <c r="N6223" s="181">
        <v>9687.0764940550525</v>
      </c>
      <c r="O6223" s="181">
        <v>9716.900496743061</v>
      </c>
      <c r="P6223" s="181">
        <v>9747.301685828741</v>
      </c>
      <c r="Q6223" s="181">
        <v>9778.7287733923404</v>
      </c>
      <c r="R6223" s="181">
        <v>9810.7053879239211</v>
      </c>
      <c r="S6223" s="181">
        <v>9843.081981645475</v>
      </c>
      <c r="T6223" s="181">
        <v>9876.0591147198738</v>
      </c>
      <c r="U6223" s="181">
        <v>9909.3780184406714</v>
      </c>
      <c r="V6223" s="181">
        <v>9942.5222222568591</v>
      </c>
      <c r="W6223" s="181">
        <v>9975.4614533013355</v>
      </c>
      <c r="X6223" s="181">
        <v>10008.136695290446</v>
      </c>
      <c r="Y6223" s="181">
        <v>10040.593583257238</v>
      </c>
    </row>
    <row r="6224" spans="1:25" x14ac:dyDescent="0.25">
      <c r="A6224" s="178" t="s">
        <v>5097</v>
      </c>
      <c r="B6224" s="178" t="s">
        <v>643</v>
      </c>
      <c r="C6224" s="178" t="s">
        <v>218</v>
      </c>
      <c r="D6224" s="178" t="s">
        <v>908</v>
      </c>
      <c r="E6224" s="181">
        <v>30254.257273929379</v>
      </c>
      <c r="F6224" s="181">
        <v>30148.862656182566</v>
      </c>
      <c r="G6224" s="181">
        <v>30145.812923108238</v>
      </c>
      <c r="H6224" s="181">
        <v>30206.713521232359</v>
      </c>
      <c r="I6224" s="181">
        <v>30316.900921029741</v>
      </c>
      <c r="J6224" s="182">
        <v>30463.207246993374</v>
      </c>
      <c r="K6224" s="181">
        <v>30636.287309125033</v>
      </c>
      <c r="L6224" s="181">
        <v>30829.762805231028</v>
      </c>
      <c r="M6224" s="181">
        <v>31036.866009982401</v>
      </c>
      <c r="N6224" s="181">
        <v>31252.272883372982</v>
      </c>
      <c r="O6224" s="181">
        <v>31472.487402972263</v>
      </c>
      <c r="P6224" s="181">
        <v>31697.033028433594</v>
      </c>
      <c r="Q6224" s="181">
        <v>31925.758964091652</v>
      </c>
      <c r="R6224" s="181">
        <v>32155.399843201136</v>
      </c>
      <c r="S6224" s="181">
        <v>32383.962120413667</v>
      </c>
      <c r="T6224" s="181">
        <v>32610.638998502211</v>
      </c>
      <c r="U6224" s="181">
        <v>32833.350309233683</v>
      </c>
      <c r="V6224" s="181">
        <v>33049.553747523438</v>
      </c>
      <c r="W6224" s="181">
        <v>33258.409206838114</v>
      </c>
      <c r="X6224" s="181">
        <v>33458.989191590721</v>
      </c>
      <c r="Y6224" s="181">
        <v>33650.729852849938</v>
      </c>
    </row>
    <row r="6225" spans="1:25" x14ac:dyDescent="0.25">
      <c r="A6225" s="178" t="s">
        <v>5097</v>
      </c>
      <c r="B6225" s="178" t="s">
        <v>643</v>
      </c>
      <c r="C6225" s="178" t="s">
        <v>309</v>
      </c>
      <c r="D6225" s="178" t="s">
        <v>5143</v>
      </c>
      <c r="E6225" s="181">
        <v>3567.4832949335905</v>
      </c>
      <c r="F6225" s="181">
        <v>3555.0555055225554</v>
      </c>
      <c r="G6225" s="181">
        <v>3554.695890950029</v>
      </c>
      <c r="H6225" s="181">
        <v>3561.8770907557996</v>
      </c>
      <c r="I6225" s="181">
        <v>3574.8700293868883</v>
      </c>
      <c r="J6225" s="182">
        <v>3592.1219939316647</v>
      </c>
      <c r="K6225" s="181">
        <v>3612.531030079871</v>
      </c>
      <c r="L6225" s="181">
        <v>3635.3450292498947</v>
      </c>
      <c r="M6225" s="181">
        <v>3659.7659633547414</v>
      </c>
      <c r="N6225" s="181">
        <v>3685.1660389697831</v>
      </c>
      <c r="O6225" s="181">
        <v>3711.1330165379013</v>
      </c>
      <c r="P6225" s="181">
        <v>3737.6107039764202</v>
      </c>
      <c r="Q6225" s="181">
        <v>3764.5813199525469</v>
      </c>
      <c r="R6225" s="181">
        <v>3791.65982307491</v>
      </c>
      <c r="S6225" s="181">
        <v>3818.6111409811751</v>
      </c>
      <c r="T6225" s="181">
        <v>3845.340138774995</v>
      </c>
      <c r="U6225" s="181">
        <v>3871.6015298061311</v>
      </c>
      <c r="V6225" s="181">
        <v>3897.0955337548075</v>
      </c>
      <c r="W6225" s="181">
        <v>3921.723087999967</v>
      </c>
      <c r="X6225" s="181">
        <v>3945.3748252885061</v>
      </c>
      <c r="Y6225" s="181">
        <v>3967.9842583943432</v>
      </c>
    </row>
    <row r="6226" spans="1:25" x14ac:dyDescent="0.25">
      <c r="A6226" s="178" t="s">
        <v>5097</v>
      </c>
      <c r="B6226" s="178" t="s">
        <v>643</v>
      </c>
      <c r="C6226" s="178" t="s">
        <v>650</v>
      </c>
      <c r="D6226" s="178" t="s">
        <v>5144</v>
      </c>
      <c r="E6226" s="181">
        <v>1070.8569067124843</v>
      </c>
      <c r="F6226" s="181">
        <v>1108.5171229675504</v>
      </c>
      <c r="G6226" s="181">
        <v>1151.3967479638459</v>
      </c>
      <c r="H6226" s="181">
        <v>1198.4723027757243</v>
      </c>
      <c r="I6226" s="181">
        <v>1249.4988351626948</v>
      </c>
      <c r="J6226" s="182">
        <v>1304.2270472951293</v>
      </c>
      <c r="K6226" s="181">
        <v>1362.5116905353918</v>
      </c>
      <c r="L6226" s="181">
        <v>1424.2978317862367</v>
      </c>
      <c r="M6226" s="181">
        <v>1489.4811700799175</v>
      </c>
      <c r="N6226" s="181">
        <v>1557.9922388164216</v>
      </c>
      <c r="O6226" s="181">
        <v>1629.8261315711909</v>
      </c>
      <c r="P6226" s="181">
        <v>1705.1215644913152</v>
      </c>
      <c r="Q6226" s="181">
        <v>1784.0396043603782</v>
      </c>
      <c r="R6226" s="181">
        <v>1866.5675060674942</v>
      </c>
      <c r="S6226" s="181">
        <v>1952.7484238220925</v>
      </c>
      <c r="T6226" s="181">
        <v>2042.6885197371462</v>
      </c>
      <c r="U6226" s="181">
        <v>2136.4098213716211</v>
      </c>
      <c r="V6226" s="181">
        <v>2233.8884952584858</v>
      </c>
      <c r="W6226" s="181">
        <v>2335.1989697999625</v>
      </c>
      <c r="X6226" s="181">
        <v>2440.404182840578</v>
      </c>
      <c r="Y6226" s="181">
        <v>2549.5877180133984</v>
      </c>
    </row>
    <row r="6227" spans="1:25" x14ac:dyDescent="0.25">
      <c r="A6227" s="178" t="s">
        <v>5097</v>
      </c>
      <c r="B6227" s="178" t="s">
        <v>643</v>
      </c>
      <c r="C6227" s="178" t="s">
        <v>5145</v>
      </c>
      <c r="D6227" s="178" t="s">
        <v>5146</v>
      </c>
      <c r="E6227" s="181">
        <v>2746.4929997873523</v>
      </c>
      <c r="F6227" s="181">
        <v>2736.9252362413495</v>
      </c>
      <c r="G6227" s="181">
        <v>2736.6483803111564</v>
      </c>
      <c r="H6227" s="181">
        <v>2742.176959807136</v>
      </c>
      <c r="I6227" s="181">
        <v>2752.1798139333559</v>
      </c>
      <c r="J6227" s="182">
        <v>2765.4615579353799</v>
      </c>
      <c r="K6227" s="181">
        <v>2781.1738319053966</v>
      </c>
      <c r="L6227" s="181">
        <v>2798.7376111406375</v>
      </c>
      <c r="M6227" s="181">
        <v>2817.5385189577755</v>
      </c>
      <c r="N6227" s="181">
        <v>2837.0932369770162</v>
      </c>
      <c r="O6227" s="181">
        <v>2857.0843949504119</v>
      </c>
      <c r="P6227" s="181">
        <v>2877.4687323637709</v>
      </c>
      <c r="Q6227" s="181">
        <v>2898.2325599291539</v>
      </c>
      <c r="R6227" s="181">
        <v>2919.0794464095779</v>
      </c>
      <c r="S6227" s="181">
        <v>2939.8284169989352</v>
      </c>
      <c r="T6227" s="181">
        <v>2960.4062303376304</v>
      </c>
      <c r="U6227" s="181">
        <v>2980.6240479610865</v>
      </c>
      <c r="V6227" s="181">
        <v>3000.2510784453016</v>
      </c>
      <c r="W6227" s="181">
        <v>3019.2110565991647</v>
      </c>
      <c r="X6227" s="181">
        <v>3037.4197840199863</v>
      </c>
      <c r="Y6227" s="181">
        <v>3054.8260742870007</v>
      </c>
    </row>
    <row r="6228" spans="1:25" x14ac:dyDescent="0.25">
      <c r="A6228" s="178" t="s">
        <v>5097</v>
      </c>
      <c r="B6228" s="178" t="s">
        <v>643</v>
      </c>
      <c r="C6228" s="178" t="s">
        <v>240</v>
      </c>
      <c r="D6228" s="178" t="s">
        <v>241</v>
      </c>
      <c r="E6228" s="181">
        <v>20717.5116218642</v>
      </c>
      <c r="F6228" s="181">
        <v>20661.43651658118</v>
      </c>
      <c r="G6228" s="181">
        <v>20675.643414898463</v>
      </c>
      <c r="H6228" s="181">
        <v>20733.946675242842</v>
      </c>
      <c r="I6228" s="181">
        <v>20826.381916726401</v>
      </c>
      <c r="J6228" s="182">
        <v>20943.982825457464</v>
      </c>
      <c r="K6228" s="181">
        <v>21080.385625956464</v>
      </c>
      <c r="L6228" s="181">
        <v>21231.249830169036</v>
      </c>
      <c r="M6228" s="181">
        <v>21391.952923751986</v>
      </c>
      <c r="N6228" s="181">
        <v>21558.853316797344</v>
      </c>
      <c r="O6228" s="181">
        <v>21729.559529467813</v>
      </c>
      <c r="P6228" s="181">
        <v>21903.758678382099</v>
      </c>
      <c r="Q6228" s="181">
        <v>22081.362348526694</v>
      </c>
      <c r="R6228" s="181">
        <v>22260.125955166721</v>
      </c>
      <c r="S6228" s="181">
        <v>22438.678272026835</v>
      </c>
      <c r="T6228" s="181">
        <v>22616.466221000654</v>
      </c>
      <c r="U6228" s="181">
        <v>22792.050784332681</v>
      </c>
      <c r="V6228" s="181">
        <v>22963.66645824214</v>
      </c>
      <c r="W6228" s="181">
        <v>23130.724821723594</v>
      </c>
      <c r="X6228" s="181">
        <v>23292.57418267813</v>
      </c>
      <c r="Y6228" s="181">
        <v>23448.813502234068</v>
      </c>
    </row>
    <row r="6229" spans="1:25" x14ac:dyDescent="0.25">
      <c r="A6229" s="178" t="s">
        <v>5097</v>
      </c>
      <c r="B6229" s="178" t="s">
        <v>652</v>
      </c>
      <c r="C6229" s="178" t="s">
        <v>565</v>
      </c>
      <c r="D6229" s="178" t="s">
        <v>566</v>
      </c>
      <c r="E6229" s="181">
        <v>1051.7344413590633</v>
      </c>
      <c r="F6229" s="181">
        <v>1047.7077356729333</v>
      </c>
      <c r="G6229" s="181">
        <v>1047.5519108506185</v>
      </c>
      <c r="H6229" s="181">
        <v>1049.8129923427089</v>
      </c>
      <c r="I6229" s="181">
        <v>1053.9573201782553</v>
      </c>
      <c r="J6229" s="182">
        <v>1059.5477246742223</v>
      </c>
      <c r="K6229" s="181">
        <v>1066.2502040564677</v>
      </c>
      <c r="L6229" s="181">
        <v>1073.8349971398682</v>
      </c>
      <c r="M6229" s="181">
        <v>1082.0631399354597</v>
      </c>
      <c r="N6229" s="181">
        <v>1090.6880456875012</v>
      </c>
      <c r="O6229" s="181">
        <v>1099.5724520229348</v>
      </c>
      <c r="P6229" s="181">
        <v>1108.6857219269027</v>
      </c>
      <c r="Q6229" s="181">
        <v>1118.0058064509456</v>
      </c>
      <c r="R6229" s="181">
        <v>1127.4039234422478</v>
      </c>
      <c r="S6229" s="181">
        <v>1136.808342479115</v>
      </c>
      <c r="T6229" s="181">
        <v>1146.2639020645915</v>
      </c>
      <c r="U6229" s="181">
        <v>1155.6871685669712</v>
      </c>
      <c r="V6229" s="181">
        <v>1164.9019630388239</v>
      </c>
      <c r="W6229" s="181">
        <v>1173.8798165598359</v>
      </c>
      <c r="X6229" s="181">
        <v>1182.6053489159626</v>
      </c>
      <c r="Y6229" s="181">
        <v>1191.1464968807818</v>
      </c>
    </row>
    <row r="6230" spans="1:25" x14ac:dyDescent="0.25">
      <c r="A6230" s="178" t="s">
        <v>5097</v>
      </c>
      <c r="B6230" s="178" t="s">
        <v>654</v>
      </c>
      <c r="C6230" s="178" t="s">
        <v>218</v>
      </c>
      <c r="D6230" s="178" t="s">
        <v>5147</v>
      </c>
      <c r="E6230" s="181">
        <v>10840.777101882841</v>
      </c>
      <c r="F6230" s="181">
        <v>11011.3475907844</v>
      </c>
      <c r="G6230" s="181">
        <v>11182.251737929604</v>
      </c>
      <c r="H6230" s="181">
        <v>11348.830846190207</v>
      </c>
      <c r="I6230" s="181">
        <v>11512.572432904728</v>
      </c>
      <c r="J6230" s="182">
        <v>11673.756155792658</v>
      </c>
      <c r="K6230" s="181">
        <v>11832.960615254824</v>
      </c>
      <c r="L6230" s="181">
        <v>11990.885858976106</v>
      </c>
      <c r="M6230" s="181">
        <v>12147.384766605486</v>
      </c>
      <c r="N6230" s="181">
        <v>12302.318217010854</v>
      </c>
      <c r="O6230" s="181">
        <v>12455.847221349057</v>
      </c>
      <c r="P6230" s="181">
        <v>12609.016471350609</v>
      </c>
      <c r="Q6230" s="181">
        <v>12762.817975355792</v>
      </c>
      <c r="R6230" s="181">
        <v>12916.82158415813</v>
      </c>
      <c r="S6230" s="181">
        <v>13070.855688916985</v>
      </c>
      <c r="T6230" s="181">
        <v>13224.553716228931</v>
      </c>
      <c r="U6230" s="181">
        <v>13377.526598836699</v>
      </c>
      <c r="V6230" s="181">
        <v>13529.656369378723</v>
      </c>
      <c r="W6230" s="181">
        <v>13680.84955687108</v>
      </c>
      <c r="X6230" s="181">
        <v>13830.831609313005</v>
      </c>
      <c r="Y6230" s="181">
        <v>13978.907330567834</v>
      </c>
    </row>
    <row r="6231" spans="1:25" x14ac:dyDescent="0.25">
      <c r="A6231" s="178" t="s">
        <v>5097</v>
      </c>
      <c r="B6231" s="178" t="s">
        <v>654</v>
      </c>
      <c r="C6231" s="178" t="s">
        <v>240</v>
      </c>
      <c r="D6231" s="178" t="s">
        <v>241</v>
      </c>
      <c r="E6231" s="181">
        <v>14438.036848307993</v>
      </c>
      <c r="F6231" s="181">
        <v>14566.094413774494</v>
      </c>
      <c r="G6231" s="181">
        <v>14692.216892364841</v>
      </c>
      <c r="H6231" s="181">
        <v>14810.342609160327</v>
      </c>
      <c r="I6231" s="181">
        <v>14922.540710874613</v>
      </c>
      <c r="J6231" s="182">
        <v>15029.271360898976</v>
      </c>
      <c r="K6231" s="181">
        <v>15131.365984711105</v>
      </c>
      <c r="L6231" s="181">
        <v>15229.789108768484</v>
      </c>
      <c r="M6231" s="181">
        <v>15324.411566094906</v>
      </c>
      <c r="N6231" s="181">
        <v>15415.118534426896</v>
      </c>
      <c r="O6231" s="181">
        <v>15502.172699030341</v>
      </c>
      <c r="P6231" s="181">
        <v>15586.922944757975</v>
      </c>
      <c r="Q6231" s="181">
        <v>15670.617913465996</v>
      </c>
      <c r="R6231" s="181">
        <v>15752.738650178435</v>
      </c>
      <c r="S6231" s="181">
        <v>15833.093531475779</v>
      </c>
      <c r="T6231" s="181">
        <v>15911.261823253071</v>
      </c>
      <c r="U6231" s="181">
        <v>15986.807602940389</v>
      </c>
      <c r="V6231" s="181">
        <v>16059.628956177577</v>
      </c>
      <c r="W6231" s="181">
        <v>16129.656176226501</v>
      </c>
      <c r="X6231" s="181">
        <v>16196.609989001359</v>
      </c>
      <c r="Y6231" s="181">
        <v>16259.72999943433</v>
      </c>
    </row>
    <row r="6232" spans="1:25" x14ac:dyDescent="0.25">
      <c r="A6232" s="178" t="s">
        <v>5097</v>
      </c>
      <c r="B6232" s="178" t="s">
        <v>656</v>
      </c>
      <c r="C6232" s="178" t="s">
        <v>218</v>
      </c>
      <c r="D6232" s="178" t="s">
        <v>5148</v>
      </c>
      <c r="E6232" s="181">
        <v>303431.11870513269</v>
      </c>
      <c r="F6232" s="181">
        <v>303529.31013941584</v>
      </c>
      <c r="G6232" s="181">
        <v>304389.23671402567</v>
      </c>
      <c r="H6232" s="181">
        <v>305680.45501170179</v>
      </c>
      <c r="I6232" s="181">
        <v>307285.01958671515</v>
      </c>
      <c r="J6232" s="182">
        <v>309091.97050203686</v>
      </c>
      <c r="K6232" s="181">
        <v>311029.60433179804</v>
      </c>
      <c r="L6232" s="181">
        <v>313047.26638534799</v>
      </c>
      <c r="M6232" s="181">
        <v>315089.92721553118</v>
      </c>
      <c r="N6232" s="181">
        <v>317113.08786483773</v>
      </c>
      <c r="O6232" s="181">
        <v>319086.04366670345</v>
      </c>
      <c r="P6232" s="181">
        <v>321010.15738981974</v>
      </c>
      <c r="Q6232" s="181">
        <v>322891.02733477671</v>
      </c>
      <c r="R6232" s="181">
        <v>324704.62976605201</v>
      </c>
      <c r="S6232" s="181">
        <v>326437.03186434205</v>
      </c>
      <c r="T6232" s="181">
        <v>328077.85889974411</v>
      </c>
      <c r="U6232" s="181">
        <v>329639.11519001669</v>
      </c>
      <c r="V6232" s="181">
        <v>331135.75237169204</v>
      </c>
      <c r="W6232" s="181">
        <v>332565.37317959359</v>
      </c>
      <c r="X6232" s="181">
        <v>333923.44842834055</v>
      </c>
      <c r="Y6232" s="181">
        <v>335202.44542371028</v>
      </c>
    </row>
    <row r="6233" spans="1:25" x14ac:dyDescent="0.25">
      <c r="A6233" s="178" t="s">
        <v>5097</v>
      </c>
      <c r="B6233" s="178" t="s">
        <v>656</v>
      </c>
      <c r="C6233" s="178" t="s">
        <v>240</v>
      </c>
      <c r="D6233" s="178" t="s">
        <v>241</v>
      </c>
      <c r="E6233" s="181">
        <v>275.58295115238576</v>
      </c>
      <c r="F6233" s="181">
        <v>274.93266392706465</v>
      </c>
      <c r="G6233" s="181">
        <v>274.97200087010833</v>
      </c>
      <c r="H6233" s="181">
        <v>275.39771363432641</v>
      </c>
      <c r="I6233" s="181">
        <v>276.10071085546701</v>
      </c>
      <c r="J6233" s="182">
        <v>276.97931474388417</v>
      </c>
      <c r="K6233" s="181">
        <v>277.96801011139388</v>
      </c>
      <c r="L6233" s="181">
        <v>279.02073792814451</v>
      </c>
      <c r="M6233" s="181">
        <v>280.0880397419254</v>
      </c>
      <c r="N6233" s="181">
        <v>281.13032051449846</v>
      </c>
      <c r="O6233" s="181">
        <v>282.12060557571039</v>
      </c>
      <c r="P6233" s="181">
        <v>283.06048710584213</v>
      </c>
      <c r="Q6233" s="181">
        <v>283.95526714241726</v>
      </c>
      <c r="R6233" s="181">
        <v>284.78421272813324</v>
      </c>
      <c r="S6233" s="181">
        <v>285.53564178376041</v>
      </c>
      <c r="T6233" s="181">
        <v>286.20110425839812</v>
      </c>
      <c r="U6233" s="181">
        <v>286.79171419249712</v>
      </c>
      <c r="V6233" s="181">
        <v>287.32102735511762</v>
      </c>
      <c r="W6233" s="181">
        <v>287.78744425558773</v>
      </c>
      <c r="X6233" s="181">
        <v>288.18754522986222</v>
      </c>
      <c r="Y6233" s="181">
        <v>288.5153647859924</v>
      </c>
    </row>
    <row r="6234" spans="1:25" x14ac:dyDescent="0.25">
      <c r="A6234" s="178" t="s">
        <v>5097</v>
      </c>
      <c r="B6234" s="178" t="s">
        <v>777</v>
      </c>
      <c r="C6234" s="178" t="s">
        <v>218</v>
      </c>
      <c r="D6234" s="178" t="s">
        <v>5149</v>
      </c>
      <c r="E6234" s="181">
        <v>10249.779583588945</v>
      </c>
      <c r="F6234" s="181">
        <v>10455.193689223837</v>
      </c>
      <c r="G6234" s="181">
        <v>10668.02121527734</v>
      </c>
      <c r="H6234" s="181">
        <v>10883.379742077997</v>
      </c>
      <c r="I6234" s="181">
        <v>11102.254755893988</v>
      </c>
      <c r="J6234" s="182">
        <v>11324.586428180746</v>
      </c>
      <c r="K6234" s="181">
        <v>11550.492564299166</v>
      </c>
      <c r="L6234" s="181">
        <v>11780.317872464604</v>
      </c>
      <c r="M6234" s="181">
        <v>12013.625021096463</v>
      </c>
      <c r="N6234" s="181">
        <v>12250.049394919872</v>
      </c>
      <c r="O6234" s="181">
        <v>12489.521044991605</v>
      </c>
      <c r="P6234" s="181">
        <v>12732.883132451117</v>
      </c>
      <c r="Q6234" s="181">
        <v>12980.987388383805</v>
      </c>
      <c r="R6234" s="181">
        <v>13233.28500831663</v>
      </c>
      <c r="S6234" s="181">
        <v>13489.52447219526</v>
      </c>
      <c r="T6234" s="181">
        <v>13749.512917153279</v>
      </c>
      <c r="U6234" s="181">
        <v>14012.234065277013</v>
      </c>
      <c r="V6234" s="181">
        <v>14276.696848280328</v>
      </c>
      <c r="W6234" s="181">
        <v>14542.781381145942</v>
      </c>
      <c r="X6234" s="181">
        <v>14810.189973400167</v>
      </c>
      <c r="Y6234" s="181">
        <v>15078.410640452841</v>
      </c>
    </row>
    <row r="6235" spans="1:25" x14ac:dyDescent="0.25">
      <c r="A6235" s="178" t="s">
        <v>5097</v>
      </c>
      <c r="B6235" s="178" t="s">
        <v>777</v>
      </c>
      <c r="C6235" s="178" t="s">
        <v>240</v>
      </c>
      <c r="D6235" s="178" t="s">
        <v>241</v>
      </c>
      <c r="E6235" s="181">
        <v>17889.912010428219</v>
      </c>
      <c r="F6235" s="181">
        <v>17901.591931057399</v>
      </c>
      <c r="G6235" s="181">
        <v>17919.362052424953</v>
      </c>
      <c r="H6235" s="181">
        <v>17934.722440595648</v>
      </c>
      <c r="I6235" s="181">
        <v>17949.289431415429</v>
      </c>
      <c r="J6235" s="182">
        <v>17962.902088506376</v>
      </c>
      <c r="K6235" s="181">
        <v>17975.687852814433</v>
      </c>
      <c r="L6235" s="181">
        <v>17988.111165030026</v>
      </c>
      <c r="M6235" s="181">
        <v>17999.429744526926</v>
      </c>
      <c r="N6235" s="181">
        <v>18009.062977920581</v>
      </c>
      <c r="O6235" s="181">
        <v>18016.899343337624</v>
      </c>
      <c r="P6235" s="181">
        <v>18024.129860135672</v>
      </c>
      <c r="Q6235" s="181">
        <v>18031.870286281344</v>
      </c>
      <c r="R6235" s="181">
        <v>18039.243532584969</v>
      </c>
      <c r="S6235" s="181">
        <v>18045.833087719227</v>
      </c>
      <c r="T6235" s="181">
        <v>18051.329634677983</v>
      </c>
      <c r="U6235" s="181">
        <v>18054.385893032944</v>
      </c>
      <c r="V6235" s="181">
        <v>18053.787069862265</v>
      </c>
      <c r="W6235" s="181">
        <v>18049.492862297957</v>
      </c>
      <c r="X6235" s="181">
        <v>18041.254905097459</v>
      </c>
      <c r="Y6235" s="181">
        <v>18028.592660727711</v>
      </c>
    </row>
    <row r="6236" spans="1:25" x14ac:dyDescent="0.25">
      <c r="A6236" s="178" t="s">
        <v>5097</v>
      </c>
      <c r="B6236" s="178" t="s">
        <v>779</v>
      </c>
      <c r="C6236" s="178" t="s">
        <v>218</v>
      </c>
      <c r="D6236" s="178" t="s">
        <v>5150</v>
      </c>
      <c r="E6236" s="181">
        <v>49914.011849907423</v>
      </c>
      <c r="F6236" s="181">
        <v>50065.627252977625</v>
      </c>
      <c r="G6236" s="181">
        <v>50348.388017016623</v>
      </c>
      <c r="H6236" s="181">
        <v>50708.546739888145</v>
      </c>
      <c r="I6236" s="181">
        <v>51129.228699603918</v>
      </c>
      <c r="J6236" s="182">
        <v>51593.991043064678</v>
      </c>
      <c r="K6236" s="181">
        <v>52091.355321270697</v>
      </c>
      <c r="L6236" s="181">
        <v>52613.884143410171</v>
      </c>
      <c r="M6236" s="181">
        <v>53152.882266728069</v>
      </c>
      <c r="N6236" s="181">
        <v>53701.286278699117</v>
      </c>
      <c r="O6236" s="181">
        <v>54254.790002339192</v>
      </c>
      <c r="P6236" s="181">
        <v>54814.146589764634</v>
      </c>
      <c r="Q6236" s="181">
        <v>55380.526955677888</v>
      </c>
      <c r="R6236" s="181">
        <v>55949.596810956355</v>
      </c>
      <c r="S6236" s="181">
        <v>56518.976055600091</v>
      </c>
      <c r="T6236" s="181">
        <v>57088.452357423485</v>
      </c>
      <c r="U6236" s="181">
        <v>57655.054424930211</v>
      </c>
      <c r="V6236" s="181">
        <v>58214.666690274622</v>
      </c>
      <c r="W6236" s="181">
        <v>58766.416415649393</v>
      </c>
      <c r="X6236" s="181">
        <v>59309.208010324845</v>
      </c>
      <c r="Y6236" s="181">
        <v>59842.678687334243</v>
      </c>
    </row>
    <row r="6237" spans="1:25" x14ac:dyDescent="0.25">
      <c r="A6237" s="178" t="s">
        <v>5097</v>
      </c>
      <c r="B6237" s="178" t="s">
        <v>779</v>
      </c>
      <c r="C6237" s="178" t="s">
        <v>503</v>
      </c>
      <c r="D6237" s="178" t="s">
        <v>3375</v>
      </c>
      <c r="E6237" s="181">
        <v>3716.1542000360359</v>
      </c>
      <c r="F6237" s="181">
        <v>3724.305377591144</v>
      </c>
      <c r="G6237" s="181">
        <v>3742.1876974493484</v>
      </c>
      <c r="H6237" s="181">
        <v>3765.7851122873303</v>
      </c>
      <c r="I6237" s="181">
        <v>3793.831035278668</v>
      </c>
      <c r="J6237" s="182">
        <v>3825.0951368204051</v>
      </c>
      <c r="K6237" s="181">
        <v>3858.7189529642083</v>
      </c>
      <c r="L6237" s="181">
        <v>3894.1459892118251</v>
      </c>
      <c r="M6237" s="181">
        <v>3930.7285943146935</v>
      </c>
      <c r="N6237" s="181">
        <v>3967.9418638879106</v>
      </c>
      <c r="O6237" s="181">
        <v>4005.4662137622008</v>
      </c>
      <c r="P6237" s="181">
        <v>4043.3563333226489</v>
      </c>
      <c r="Q6237" s="181">
        <v>4081.6975167048736</v>
      </c>
      <c r="R6237" s="181">
        <v>4120.1693620390233</v>
      </c>
      <c r="S6237" s="181">
        <v>4158.5963307770271</v>
      </c>
      <c r="T6237" s="181">
        <v>4196.9628420550298</v>
      </c>
      <c r="U6237" s="181">
        <v>4235.0507082599788</v>
      </c>
      <c r="V6237" s="181">
        <v>4272.5584943288022</v>
      </c>
      <c r="W6237" s="181">
        <v>4309.4235822233795</v>
      </c>
      <c r="X6237" s="181">
        <v>4345.5672386932838</v>
      </c>
      <c r="Y6237" s="181">
        <v>4380.9646452736115</v>
      </c>
    </row>
    <row r="6238" spans="1:25" x14ac:dyDescent="0.25">
      <c r="A6238" s="178" t="s">
        <v>5097</v>
      </c>
      <c r="B6238" s="178" t="s">
        <v>779</v>
      </c>
      <c r="C6238" s="178" t="s">
        <v>1236</v>
      </c>
      <c r="D6238" s="178" t="s">
        <v>5151</v>
      </c>
      <c r="E6238" s="181">
        <v>3293.7248099166186</v>
      </c>
      <c r="F6238" s="181">
        <v>3291.1447330598248</v>
      </c>
      <c r="G6238" s="181">
        <v>3297.1247301200237</v>
      </c>
      <c r="H6238" s="181">
        <v>3308.0606022446973</v>
      </c>
      <c r="I6238" s="181">
        <v>3322.7986135735423</v>
      </c>
      <c r="J6238" s="182">
        <v>3340.2301339052428</v>
      </c>
      <c r="K6238" s="181">
        <v>3359.5832658825602</v>
      </c>
      <c r="L6238" s="181">
        <v>3380.3572666910027</v>
      </c>
      <c r="M6238" s="181">
        <v>3401.978344448702</v>
      </c>
      <c r="N6238" s="181">
        <v>3423.9853667807943</v>
      </c>
      <c r="O6238" s="181">
        <v>3446.0992798305674</v>
      </c>
      <c r="P6238" s="181">
        <v>3468.365371709252</v>
      </c>
      <c r="Q6238" s="181">
        <v>3490.8545588119787</v>
      </c>
      <c r="R6238" s="181">
        <v>3513.2909651289574</v>
      </c>
      <c r="S6238" s="181">
        <v>3535.5251367767296</v>
      </c>
      <c r="T6238" s="181">
        <v>3557.5449834344404</v>
      </c>
      <c r="U6238" s="181">
        <v>3579.1673375176924</v>
      </c>
      <c r="V6238" s="181">
        <v>3600.1410704808059</v>
      </c>
      <c r="W6238" s="181">
        <v>3620.4186900738609</v>
      </c>
      <c r="X6238" s="181">
        <v>3639.9398016499786</v>
      </c>
      <c r="Y6238" s="181">
        <v>3658.6897885218368</v>
      </c>
    </row>
    <row r="6239" spans="1:25" x14ac:dyDescent="0.25">
      <c r="A6239" s="178" t="s">
        <v>5097</v>
      </c>
      <c r="B6239" s="178" t="s">
        <v>779</v>
      </c>
      <c r="C6239" s="178" t="s">
        <v>240</v>
      </c>
      <c r="D6239" s="178" t="s">
        <v>241</v>
      </c>
      <c r="E6239" s="181">
        <v>7532.3037629505816</v>
      </c>
      <c r="F6239" s="181">
        <v>7443.9255187557746</v>
      </c>
      <c r="G6239" s="181">
        <v>7375.7287586343373</v>
      </c>
      <c r="H6239" s="181">
        <v>7319.0976297579973</v>
      </c>
      <c r="I6239" s="181">
        <v>7271.1420074482439</v>
      </c>
      <c r="J6239" s="182">
        <v>7229.1879919973881</v>
      </c>
      <c r="K6239" s="181">
        <v>7191.3936292635763</v>
      </c>
      <c r="L6239" s="181">
        <v>7156.5675900809056</v>
      </c>
      <c r="M6239" s="181">
        <v>7123.4149270407997</v>
      </c>
      <c r="N6239" s="181">
        <v>7090.9287243628287</v>
      </c>
      <c r="O6239" s="181">
        <v>7058.5180219479116</v>
      </c>
      <c r="P6239" s="181">
        <v>7026.2744124568871</v>
      </c>
      <c r="Q6239" s="181">
        <v>6994.3368368364172</v>
      </c>
      <c r="R6239" s="181">
        <v>6962.1508687554706</v>
      </c>
      <c r="S6239" s="181">
        <v>6929.4340123821903</v>
      </c>
      <c r="T6239" s="181">
        <v>6896.1826752503739</v>
      </c>
      <c r="U6239" s="181">
        <v>6862.0658799922276</v>
      </c>
      <c r="V6239" s="181">
        <v>6826.6387456623015</v>
      </c>
      <c r="W6239" s="181">
        <v>6789.8584974413016</v>
      </c>
      <c r="X6239" s="181">
        <v>6751.6613273416733</v>
      </c>
      <c r="Y6239" s="181">
        <v>6712.0712690467872</v>
      </c>
    </row>
    <row r="6240" spans="1:25" x14ac:dyDescent="0.25">
      <c r="A6240" s="178" t="s">
        <v>5097</v>
      </c>
      <c r="B6240" s="178" t="s">
        <v>783</v>
      </c>
      <c r="C6240" s="178" t="s">
        <v>218</v>
      </c>
      <c r="D6240" s="178" t="s">
        <v>5152</v>
      </c>
      <c r="E6240" s="181">
        <v>311379.81606580922</v>
      </c>
      <c r="F6240" s="181">
        <v>316076.89246599597</v>
      </c>
      <c r="G6240" s="181">
        <v>320608.87743977259</v>
      </c>
      <c r="H6240" s="181">
        <v>324875.12665530463</v>
      </c>
      <c r="I6240" s="181">
        <v>328939.91735058528</v>
      </c>
      <c r="J6240" s="182">
        <v>332822.45040036627</v>
      </c>
      <c r="K6240" s="181">
        <v>336547.82586287532</v>
      </c>
      <c r="L6240" s="181">
        <v>340139.99336078682</v>
      </c>
      <c r="M6240" s="181">
        <v>343596.53162097157</v>
      </c>
      <c r="N6240" s="181">
        <v>346911.72436747147</v>
      </c>
      <c r="O6240" s="181">
        <v>350085.76536907896</v>
      </c>
      <c r="P6240" s="181">
        <v>353146.46483689127</v>
      </c>
      <c r="Q6240" s="181">
        <v>356120.34536304662</v>
      </c>
      <c r="R6240" s="181">
        <v>358994.16273452598</v>
      </c>
      <c r="S6240" s="181">
        <v>361762.01498719986</v>
      </c>
      <c r="T6240" s="181">
        <v>364416.39115905034</v>
      </c>
      <c r="U6240" s="181">
        <v>366962.9225118722</v>
      </c>
      <c r="V6240" s="181">
        <v>369412.50025538128</v>
      </c>
      <c r="W6240" s="181">
        <v>371766.02668044157</v>
      </c>
      <c r="X6240" s="181">
        <v>374020.00686391117</v>
      </c>
      <c r="Y6240" s="181">
        <v>376163.89084060525</v>
      </c>
    </row>
    <row r="6241" spans="1:25" x14ac:dyDescent="0.25">
      <c r="A6241" s="178" t="s">
        <v>5097</v>
      </c>
      <c r="B6241" s="178" t="s">
        <v>783</v>
      </c>
      <c r="C6241" s="178" t="s">
        <v>240</v>
      </c>
      <c r="D6241" s="178" t="s">
        <v>241</v>
      </c>
      <c r="E6241" s="181">
        <v>17140.66015721015</v>
      </c>
      <c r="F6241" s="181">
        <v>17678.261444372289</v>
      </c>
      <c r="G6241" s="181">
        <v>18219.650430106165</v>
      </c>
      <c r="H6241" s="181">
        <v>18758.867601305948</v>
      </c>
      <c r="I6241" s="181">
        <v>19299.246817226875</v>
      </c>
      <c r="J6241" s="182">
        <v>19841.659044505399</v>
      </c>
      <c r="K6241" s="181">
        <v>20387.3935012564</v>
      </c>
      <c r="L6241" s="181">
        <v>20937.755314935017</v>
      </c>
      <c r="M6241" s="181">
        <v>21492.486072950593</v>
      </c>
      <c r="N6241" s="181">
        <v>22051.100916250063</v>
      </c>
      <c r="O6241" s="181">
        <v>22613.465466405567</v>
      </c>
      <c r="P6241" s="181">
        <v>23181.250336887453</v>
      </c>
      <c r="Q6241" s="181">
        <v>23756.149937576316</v>
      </c>
      <c r="R6241" s="181">
        <v>24337.271712670583</v>
      </c>
      <c r="S6241" s="181">
        <v>24924.167128210953</v>
      </c>
      <c r="T6241" s="181">
        <v>25516.243430969014</v>
      </c>
      <c r="U6241" s="181">
        <v>26113.802820888232</v>
      </c>
      <c r="V6241" s="181">
        <v>26717.54702356151</v>
      </c>
      <c r="W6241" s="181">
        <v>27327.488372162723</v>
      </c>
      <c r="X6241" s="181">
        <v>27943.309458717595</v>
      </c>
      <c r="Y6241" s="181">
        <v>28564.134354313665</v>
      </c>
    </row>
    <row r="6242" spans="1:25" x14ac:dyDescent="0.25">
      <c r="A6242" s="178" t="s">
        <v>5097</v>
      </c>
      <c r="B6242" s="178" t="s">
        <v>790</v>
      </c>
      <c r="C6242" s="178" t="s">
        <v>565</v>
      </c>
      <c r="D6242" s="178" t="s">
        <v>566</v>
      </c>
      <c r="E6242" s="181">
        <v>6447.5059524663066</v>
      </c>
      <c r="F6242" s="181">
        <v>6422.7942282677195</v>
      </c>
      <c r="G6242" s="181">
        <v>6411.2890311147539</v>
      </c>
      <c r="H6242" s="181">
        <v>6407.4273483012821</v>
      </c>
      <c r="I6242" s="181">
        <v>6409.7577179507207</v>
      </c>
      <c r="J6242" s="182">
        <v>6416.8128477377813</v>
      </c>
      <c r="K6242" s="181">
        <v>6427.6923336670025</v>
      </c>
      <c r="L6242" s="181">
        <v>6441.7935984703236</v>
      </c>
      <c r="M6242" s="181">
        <v>6458.2870817864032</v>
      </c>
      <c r="N6242" s="181">
        <v>6476.5531768441897</v>
      </c>
      <c r="O6242" s="181">
        <v>6496.2665843422101</v>
      </c>
      <c r="P6242" s="181">
        <v>6517.5654997793117</v>
      </c>
      <c r="Q6242" s="181">
        <v>6540.5707412769652</v>
      </c>
      <c r="R6242" s="181">
        <v>6564.7772387118766</v>
      </c>
      <c r="S6242" s="181">
        <v>6589.915919784954</v>
      </c>
      <c r="T6242" s="181">
        <v>6615.8540247059136</v>
      </c>
      <c r="U6242" s="181">
        <v>6642.2637233700952</v>
      </c>
      <c r="V6242" s="181">
        <v>6668.7700490728384</v>
      </c>
      <c r="W6242" s="181">
        <v>6695.1928405466933</v>
      </c>
      <c r="X6242" s="181">
        <v>6721.3455315502661</v>
      </c>
      <c r="Y6242" s="181">
        <v>6747.0166649863068</v>
      </c>
    </row>
    <row r="6243" spans="1:25" x14ac:dyDescent="0.25">
      <c r="A6243" s="178" t="s">
        <v>5097</v>
      </c>
      <c r="B6243" s="178" t="s">
        <v>792</v>
      </c>
      <c r="C6243" s="178" t="s">
        <v>218</v>
      </c>
      <c r="D6243" s="178" t="s">
        <v>5153</v>
      </c>
      <c r="E6243" s="181">
        <v>9794.045160657668</v>
      </c>
      <c r="F6243" s="181">
        <v>9912.3398576670261</v>
      </c>
      <c r="G6243" s="181">
        <v>10034.519081384045</v>
      </c>
      <c r="H6243" s="181">
        <v>10156.233167068878</v>
      </c>
      <c r="I6243" s="181">
        <v>10278.33468557756</v>
      </c>
      <c r="J6243" s="182">
        <v>10400.678852263814</v>
      </c>
      <c r="K6243" s="181">
        <v>10523.418714731684</v>
      </c>
      <c r="L6243" s="181">
        <v>10646.786045106637</v>
      </c>
      <c r="M6243" s="181">
        <v>10770.302357548902</v>
      </c>
      <c r="N6243" s="181">
        <v>10893.490834880242</v>
      </c>
      <c r="O6243" s="181">
        <v>11016.147724739943</v>
      </c>
      <c r="P6243" s="181">
        <v>11138.852029083509</v>
      </c>
      <c r="Q6243" s="181">
        <v>11262.138407078912</v>
      </c>
      <c r="R6243" s="181">
        <v>11385.350680912101</v>
      </c>
      <c r="S6243" s="181">
        <v>11508.096779373342</v>
      </c>
      <c r="T6243" s="181">
        <v>11629.974611498532</v>
      </c>
      <c r="U6243" s="181">
        <v>11750.661590217116</v>
      </c>
      <c r="V6243" s="181">
        <v>11869.990424892463</v>
      </c>
      <c r="W6243" s="181">
        <v>11987.795608295004</v>
      </c>
      <c r="X6243" s="181">
        <v>12103.818778087714</v>
      </c>
      <c r="Y6243" s="181">
        <v>12217.592627865197</v>
      </c>
    </row>
    <row r="6244" spans="1:25" x14ac:dyDescent="0.25">
      <c r="A6244" s="178" t="s">
        <v>5097</v>
      </c>
      <c r="B6244" s="178" t="s">
        <v>792</v>
      </c>
      <c r="C6244" s="178" t="s">
        <v>240</v>
      </c>
      <c r="D6244" s="178" t="s">
        <v>241</v>
      </c>
      <c r="E6244" s="181">
        <v>13549.126793191694</v>
      </c>
      <c r="F6244" s="181">
        <v>13596.893372268834</v>
      </c>
      <c r="G6244" s="181">
        <v>13648.927375115674</v>
      </c>
      <c r="H6244" s="181">
        <v>13699.254254645337</v>
      </c>
      <c r="I6244" s="181">
        <v>13749.055885116584</v>
      </c>
      <c r="J6244" s="182">
        <v>13798.152088353716</v>
      </c>
      <c r="K6244" s="181">
        <v>13846.760388384149</v>
      </c>
      <c r="L6244" s="181">
        <v>13895.193910864553</v>
      </c>
      <c r="M6244" s="181">
        <v>13942.836100584234</v>
      </c>
      <c r="N6244" s="181">
        <v>13989.092229246777</v>
      </c>
      <c r="O6244" s="181">
        <v>14033.734349824264</v>
      </c>
      <c r="P6244" s="181">
        <v>14077.530994791059</v>
      </c>
      <c r="Q6244" s="181">
        <v>14121.1708753935</v>
      </c>
      <c r="R6244" s="181">
        <v>14163.839615387846</v>
      </c>
      <c r="S6244" s="181">
        <v>14205.074086790888</v>
      </c>
      <c r="T6244" s="181">
        <v>14244.413178685141</v>
      </c>
      <c r="U6244" s="181">
        <v>14281.506587932594</v>
      </c>
      <c r="V6244" s="181">
        <v>14316.202056889928</v>
      </c>
      <c r="W6244" s="181">
        <v>14348.354150664018</v>
      </c>
      <c r="X6244" s="181">
        <v>14377.711603183247</v>
      </c>
      <c r="Y6244" s="181">
        <v>14403.784453722195</v>
      </c>
    </row>
    <row r="6245" spans="1:25" x14ac:dyDescent="0.25">
      <c r="A6245" s="178" t="s">
        <v>5154</v>
      </c>
      <c r="B6245" s="178" t="s">
        <v>217</v>
      </c>
      <c r="C6245" s="178" t="s">
        <v>218</v>
      </c>
      <c r="D6245" s="178" t="s">
        <v>5155</v>
      </c>
      <c r="E6245" s="181">
        <v>9236.7462880878611</v>
      </c>
      <c r="F6245" s="181">
        <v>9580.4506330895674</v>
      </c>
      <c r="G6245" s="181">
        <v>9866.6627561671594</v>
      </c>
      <c r="H6245" s="181">
        <v>10116.406000155243</v>
      </c>
      <c r="I6245" s="181">
        <v>10337.43986078568</v>
      </c>
      <c r="J6245" s="182">
        <v>10535.620442261996</v>
      </c>
      <c r="K6245" s="181">
        <v>10715.695519978595</v>
      </c>
      <c r="L6245" s="181">
        <v>10881.524773150715</v>
      </c>
      <c r="M6245" s="181">
        <v>11035.746471368871</v>
      </c>
      <c r="N6245" s="181">
        <v>11180.33847215117</v>
      </c>
      <c r="O6245" s="181">
        <v>11317.018077067278</v>
      </c>
      <c r="P6245" s="181">
        <v>11447.233955842563</v>
      </c>
      <c r="Q6245" s="181">
        <v>11572.104451498491</v>
      </c>
      <c r="R6245" s="181">
        <v>11692.200795030161</v>
      </c>
      <c r="S6245" s="181">
        <v>11807.989392074127</v>
      </c>
      <c r="T6245" s="181">
        <v>11919.626247507689</v>
      </c>
      <c r="U6245" s="181">
        <v>12027.545825936691</v>
      </c>
      <c r="V6245" s="181">
        <v>12132.271740848413</v>
      </c>
      <c r="W6245" s="181">
        <v>12233.891837729352</v>
      </c>
      <c r="X6245" s="181">
        <v>12332.412426187489</v>
      </c>
      <c r="Y6245" s="181">
        <v>12427.429949929825</v>
      </c>
    </row>
    <row r="6246" spans="1:25" x14ac:dyDescent="0.25">
      <c r="A6246" s="178" t="s">
        <v>5154</v>
      </c>
      <c r="B6246" s="178" t="s">
        <v>217</v>
      </c>
      <c r="C6246" s="178" t="s">
        <v>240</v>
      </c>
      <c r="D6246" s="178" t="s">
        <v>241</v>
      </c>
      <c r="E6246" s="181">
        <v>771.24905916555429</v>
      </c>
      <c r="F6246" s="181">
        <v>807.12180678907009</v>
      </c>
      <c r="G6246" s="181">
        <v>838.6889854221547</v>
      </c>
      <c r="H6246" s="181">
        <v>867.62971406008637</v>
      </c>
      <c r="I6246" s="181">
        <v>894.53775236814022</v>
      </c>
      <c r="J6246" s="182">
        <v>919.86332853563715</v>
      </c>
      <c r="K6246" s="181">
        <v>943.97624499380345</v>
      </c>
      <c r="L6246" s="181">
        <v>967.18146926043448</v>
      </c>
      <c r="M6246" s="181">
        <v>989.68602542801489</v>
      </c>
      <c r="N6246" s="181">
        <v>1011.6451089169412</v>
      </c>
      <c r="O6246" s="181">
        <v>1033.1960938033139</v>
      </c>
      <c r="P6246" s="181">
        <v>1054.4568592042274</v>
      </c>
      <c r="Q6246" s="181">
        <v>1075.5190660393985</v>
      </c>
      <c r="R6246" s="181">
        <v>1096.4265540982622</v>
      </c>
      <c r="S6246" s="181">
        <v>1117.2149682498045</v>
      </c>
      <c r="T6246" s="181">
        <v>1137.8917286605335</v>
      </c>
      <c r="U6246" s="181">
        <v>1158.4914537106229</v>
      </c>
      <c r="V6246" s="181">
        <v>1179.0587742343937</v>
      </c>
      <c r="W6246" s="181">
        <v>1199.5972823804634</v>
      </c>
      <c r="X6246" s="181">
        <v>1220.1027001493319</v>
      </c>
      <c r="Y6246" s="181">
        <v>1240.529748233153</v>
      </c>
    </row>
    <row r="6247" spans="1:25" x14ac:dyDescent="0.25">
      <c r="A6247" s="178" t="s">
        <v>5154</v>
      </c>
      <c r="B6247" s="178" t="s">
        <v>242</v>
      </c>
      <c r="C6247" s="178" t="s">
        <v>218</v>
      </c>
      <c r="D6247" s="178" t="s">
        <v>5156</v>
      </c>
      <c r="E6247" s="181">
        <v>3924.2339473464999</v>
      </c>
      <c r="F6247" s="181">
        <v>3903.3346278403724</v>
      </c>
      <c r="G6247" s="181">
        <v>3872.4562781394379</v>
      </c>
      <c r="H6247" s="181">
        <v>3837.3149422691504</v>
      </c>
      <c r="I6247" s="181">
        <v>3798.5275612354953</v>
      </c>
      <c r="J6247" s="182">
        <v>3756.4362606925547</v>
      </c>
      <c r="K6247" s="181">
        <v>3711.390293600964</v>
      </c>
      <c r="L6247" s="181">
        <v>3663.7323917011613</v>
      </c>
      <c r="M6247" s="181">
        <v>3613.639971502866</v>
      </c>
      <c r="N6247" s="181">
        <v>3561.2743978743988</v>
      </c>
      <c r="O6247" s="181">
        <v>3506.870212071467</v>
      </c>
      <c r="P6247" s="181">
        <v>3450.6877540778792</v>
      </c>
      <c r="Q6247" s="181">
        <v>3392.9544962216255</v>
      </c>
      <c r="R6247" s="181">
        <v>3333.7985478750825</v>
      </c>
      <c r="S6247" s="181">
        <v>3273.3857253779643</v>
      </c>
      <c r="T6247" s="181">
        <v>3211.9879389499638</v>
      </c>
      <c r="U6247" s="181">
        <v>3149.8540181288649</v>
      </c>
      <c r="V6247" s="181">
        <v>3087.0968879808274</v>
      </c>
      <c r="W6247" s="181">
        <v>3023.8136909560917</v>
      </c>
      <c r="X6247" s="181">
        <v>2960.1048281170465</v>
      </c>
      <c r="Y6247" s="181">
        <v>2896.0806402297662</v>
      </c>
    </row>
    <row r="6248" spans="1:25" x14ac:dyDescent="0.25">
      <c r="A6248" s="178" t="s">
        <v>5154</v>
      </c>
      <c r="B6248" s="178" t="s">
        <v>242</v>
      </c>
      <c r="C6248" s="178" t="s">
        <v>560</v>
      </c>
      <c r="D6248" s="178" t="s">
        <v>5157</v>
      </c>
      <c r="E6248" s="181">
        <v>3275.600237041293</v>
      </c>
      <c r="F6248" s="181">
        <v>3409.0043997226171</v>
      </c>
      <c r="G6248" s="181">
        <v>3538.621193950863</v>
      </c>
      <c r="H6248" s="181">
        <v>3668.8568749208084</v>
      </c>
      <c r="I6248" s="181">
        <v>3799.9193650714451</v>
      </c>
      <c r="J6248" s="182">
        <v>3931.7952804060965</v>
      </c>
      <c r="K6248" s="181">
        <v>4064.5013711796746</v>
      </c>
      <c r="L6248" s="181">
        <v>4198.0747268360319</v>
      </c>
      <c r="M6248" s="181">
        <v>4332.3853242269588</v>
      </c>
      <c r="N6248" s="181">
        <v>4467.2823864718293</v>
      </c>
      <c r="O6248" s="181">
        <v>4602.7081243074581</v>
      </c>
      <c r="P6248" s="181">
        <v>4738.655960438251</v>
      </c>
      <c r="Q6248" s="181">
        <v>4875.0977193722065</v>
      </c>
      <c r="R6248" s="181">
        <v>5011.877149742947</v>
      </c>
      <c r="S6248" s="181">
        <v>5148.8948416482699</v>
      </c>
      <c r="T6248" s="181">
        <v>5286.2356305603871</v>
      </c>
      <c r="U6248" s="181">
        <v>5423.989152416646</v>
      </c>
      <c r="V6248" s="181">
        <v>5562.0439920823374</v>
      </c>
      <c r="W6248" s="181">
        <v>5700.2639032277621</v>
      </c>
      <c r="X6248" s="181">
        <v>5838.520354925271</v>
      </c>
      <c r="Y6248" s="181">
        <v>5976.7092849909559</v>
      </c>
    </row>
    <row r="6249" spans="1:25" x14ac:dyDescent="0.25">
      <c r="A6249" s="178" t="s">
        <v>5154</v>
      </c>
      <c r="B6249" s="178" t="s">
        <v>242</v>
      </c>
      <c r="C6249" s="178" t="s">
        <v>475</v>
      </c>
      <c r="D6249" s="178" t="s">
        <v>5158</v>
      </c>
      <c r="E6249" s="181">
        <v>2369.5400229587081</v>
      </c>
      <c r="F6249" s="181">
        <v>2456.9734326396842</v>
      </c>
      <c r="G6249" s="181">
        <v>2541.0120059208898</v>
      </c>
      <c r="H6249" s="181">
        <v>2624.8419399549671</v>
      </c>
      <c r="I6249" s="181">
        <v>2708.6102127815197</v>
      </c>
      <c r="J6249" s="182">
        <v>2792.3044712427959</v>
      </c>
      <c r="K6249" s="181">
        <v>2875.9338539754299</v>
      </c>
      <c r="L6249" s="181">
        <v>2959.5216925686595</v>
      </c>
      <c r="M6249" s="181">
        <v>3042.9735872123274</v>
      </c>
      <c r="N6249" s="181">
        <v>3126.1819897447485</v>
      </c>
      <c r="O6249" s="181">
        <v>3209.1057610417006</v>
      </c>
      <c r="P6249" s="181">
        <v>3291.7399445675364</v>
      </c>
      <c r="Q6249" s="181">
        <v>3374.064714537446</v>
      </c>
      <c r="R6249" s="181">
        <v>3455.9722277229116</v>
      </c>
      <c r="S6249" s="181">
        <v>3537.3952867821322</v>
      </c>
      <c r="T6249" s="181">
        <v>3618.3938146033934</v>
      </c>
      <c r="U6249" s="181">
        <v>3699.0301487065408</v>
      </c>
      <c r="V6249" s="181">
        <v>3779.2291194303402</v>
      </c>
      <c r="W6249" s="181">
        <v>3858.8998656831636</v>
      </c>
      <c r="X6249" s="181">
        <v>3937.9580857652963</v>
      </c>
      <c r="Y6249" s="181">
        <v>4016.337187389448</v>
      </c>
    </row>
    <row r="6250" spans="1:25" x14ac:dyDescent="0.25">
      <c r="A6250" s="178" t="s">
        <v>5154</v>
      </c>
      <c r="B6250" s="178" t="s">
        <v>242</v>
      </c>
      <c r="C6250" s="178" t="s">
        <v>528</v>
      </c>
      <c r="D6250" s="178" t="s">
        <v>5159</v>
      </c>
      <c r="E6250" s="181">
        <v>2875.2716189622984</v>
      </c>
      <c r="F6250" s="181">
        <v>2898.0499626586097</v>
      </c>
      <c r="G6250" s="181">
        <v>2913.4173626773622</v>
      </c>
      <c r="H6250" s="181">
        <v>2925.4300809359715</v>
      </c>
      <c r="I6250" s="181">
        <v>2934.4293432019431</v>
      </c>
      <c r="J6250" s="182">
        <v>2940.5630513981064</v>
      </c>
      <c r="K6250" s="181">
        <v>2943.995869754222</v>
      </c>
      <c r="L6250" s="181">
        <v>2944.8990361941696</v>
      </c>
      <c r="M6250" s="181">
        <v>2943.3211018938141</v>
      </c>
      <c r="N6250" s="181">
        <v>2939.3025886810033</v>
      </c>
      <c r="O6250" s="181">
        <v>2932.9499344589531</v>
      </c>
      <c r="P6250" s="181">
        <v>2924.3996016436031</v>
      </c>
      <c r="Q6250" s="181">
        <v>2913.769450661563</v>
      </c>
      <c r="R6250" s="181">
        <v>2901.0993410525216</v>
      </c>
      <c r="S6250" s="181">
        <v>2886.466546365989</v>
      </c>
      <c r="T6250" s="181">
        <v>2870.049235082628</v>
      </c>
      <c r="U6250" s="181">
        <v>2852.0160469167372</v>
      </c>
      <c r="V6250" s="181">
        <v>2832.4215828488354</v>
      </c>
      <c r="W6250" s="181">
        <v>2811.3101531332927</v>
      </c>
      <c r="X6250" s="181">
        <v>2788.7328996146357</v>
      </c>
      <c r="Y6250" s="181">
        <v>2764.7545173509225</v>
      </c>
    </row>
    <row r="6251" spans="1:25" x14ac:dyDescent="0.25">
      <c r="A6251" s="178" t="s">
        <v>5154</v>
      </c>
      <c r="B6251" s="178" t="s">
        <v>242</v>
      </c>
      <c r="C6251" s="178" t="s">
        <v>240</v>
      </c>
      <c r="D6251" s="178" t="s">
        <v>241</v>
      </c>
      <c r="E6251" s="181">
        <v>1096.5963664847397</v>
      </c>
      <c r="F6251" s="181">
        <v>1117.576670259202</v>
      </c>
      <c r="G6251" s="181">
        <v>1135.9983393917953</v>
      </c>
      <c r="H6251" s="181">
        <v>1153.3689323499625</v>
      </c>
      <c r="I6251" s="181">
        <v>1169.7841070977418</v>
      </c>
      <c r="J6251" s="182">
        <v>1185.2667176149093</v>
      </c>
      <c r="K6251" s="181">
        <v>1199.8482535172268</v>
      </c>
      <c r="L6251" s="181">
        <v>1213.5650791007595</v>
      </c>
      <c r="M6251" s="181">
        <v>1226.4047921403151</v>
      </c>
      <c r="N6251" s="181">
        <v>1238.3517597166835</v>
      </c>
      <c r="O6251" s="181">
        <v>1249.4184413805356</v>
      </c>
      <c r="P6251" s="181">
        <v>1259.631498159102</v>
      </c>
      <c r="Q6251" s="181">
        <v>1269.0113759032884</v>
      </c>
      <c r="R6251" s="181">
        <v>1277.545756608753</v>
      </c>
      <c r="S6251" s="181">
        <v>1285.2390888336899</v>
      </c>
      <c r="T6251" s="181">
        <v>1292.142103414945</v>
      </c>
      <c r="U6251" s="181">
        <v>1298.3041021355798</v>
      </c>
      <c r="V6251" s="181">
        <v>1303.724698994459</v>
      </c>
      <c r="W6251" s="181">
        <v>1308.3992697502554</v>
      </c>
      <c r="X6251" s="181">
        <v>1312.3267636570035</v>
      </c>
      <c r="Y6251" s="181">
        <v>1315.5130957064355</v>
      </c>
    </row>
    <row r="6252" spans="1:25" x14ac:dyDescent="0.25">
      <c r="A6252" s="178" t="s">
        <v>5154</v>
      </c>
      <c r="B6252" s="178" t="s">
        <v>250</v>
      </c>
      <c r="C6252" s="178" t="s">
        <v>565</v>
      </c>
      <c r="D6252" s="178" t="s">
        <v>566</v>
      </c>
      <c r="E6252" s="181">
        <v>6103.9887600638667</v>
      </c>
      <c r="F6252" s="181">
        <v>6193.0414801979241</v>
      </c>
      <c r="G6252" s="181">
        <v>6275.9382900528281</v>
      </c>
      <c r="H6252" s="181">
        <v>6359.8443836044926</v>
      </c>
      <c r="I6252" s="181">
        <v>6444.6601992716214</v>
      </c>
      <c r="J6252" s="182">
        <v>6530.065488071913</v>
      </c>
      <c r="K6252" s="181">
        <v>6615.9551579749659</v>
      </c>
      <c r="L6252" s="181">
        <v>6702.2748826116167</v>
      </c>
      <c r="M6252" s="181">
        <v>6788.7590401621328</v>
      </c>
      <c r="N6252" s="181">
        <v>6875.1447269274704</v>
      </c>
      <c r="O6252" s="181">
        <v>6961.342123567375</v>
      </c>
      <c r="P6252" s="181">
        <v>7047.3552060994361</v>
      </c>
      <c r="Q6252" s="181">
        <v>7133.1773985893033</v>
      </c>
      <c r="R6252" s="181">
        <v>7218.622023981542</v>
      </c>
      <c r="S6252" s="181">
        <v>7303.5644093213568</v>
      </c>
      <c r="T6252" s="181">
        <v>7387.9809224349137</v>
      </c>
      <c r="U6252" s="181">
        <v>7471.5593030939244</v>
      </c>
      <c r="V6252" s="181">
        <v>7553.8966573361931</v>
      </c>
      <c r="W6252" s="181">
        <v>7634.9295718224048</v>
      </c>
      <c r="X6252" s="181">
        <v>7714.5842422158394</v>
      </c>
      <c r="Y6252" s="181">
        <v>7792.7053121342733</v>
      </c>
    </row>
    <row r="6253" spans="1:25" x14ac:dyDescent="0.25">
      <c r="A6253" s="178" t="s">
        <v>5154</v>
      </c>
      <c r="B6253" s="178" t="s">
        <v>256</v>
      </c>
      <c r="C6253" s="178" t="s">
        <v>218</v>
      </c>
      <c r="D6253" s="178" t="s">
        <v>5160</v>
      </c>
      <c r="E6253" s="181">
        <v>3879.5571300483875</v>
      </c>
      <c r="F6253" s="181">
        <v>3927.0410128811418</v>
      </c>
      <c r="G6253" s="181">
        <v>3967.4254737239648</v>
      </c>
      <c r="H6253" s="181">
        <v>4006.0281097866591</v>
      </c>
      <c r="I6253" s="181">
        <v>4043.2112086618563</v>
      </c>
      <c r="J6253" s="182">
        <v>4079.1015745813306</v>
      </c>
      <c r="K6253" s="181">
        <v>4113.8744804534344</v>
      </c>
      <c r="L6253" s="181">
        <v>4147.6824364755767</v>
      </c>
      <c r="M6253" s="181">
        <v>4180.5006759405251</v>
      </c>
      <c r="N6253" s="181">
        <v>4212.252629020858</v>
      </c>
      <c r="O6253" s="181">
        <v>4242.9679546100124</v>
      </c>
      <c r="P6253" s="181">
        <v>4272.7242282897987</v>
      </c>
      <c r="Q6253" s="181">
        <v>4301.5823492749496</v>
      </c>
      <c r="R6253" s="181">
        <v>4329.4902923249119</v>
      </c>
      <c r="S6253" s="181">
        <v>4356.4304507867191</v>
      </c>
      <c r="T6253" s="181">
        <v>4382.519397550629</v>
      </c>
      <c r="U6253" s="181">
        <v>4407.5629692458406</v>
      </c>
      <c r="V6253" s="181">
        <v>4431.23743517602</v>
      </c>
      <c r="W6253" s="181">
        <v>4453.5454999408194</v>
      </c>
      <c r="X6253" s="181">
        <v>4474.4926777538931</v>
      </c>
      <c r="Y6253" s="181">
        <v>4494.0877361451539</v>
      </c>
    </row>
    <row r="6254" spans="1:25" x14ac:dyDescent="0.25">
      <c r="A6254" s="178" t="s">
        <v>5154</v>
      </c>
      <c r="B6254" s="178" t="s">
        <v>256</v>
      </c>
      <c r="C6254" s="178" t="s">
        <v>240</v>
      </c>
      <c r="D6254" s="178" t="s">
        <v>241</v>
      </c>
      <c r="E6254" s="181">
        <v>12278.50425712387</v>
      </c>
      <c r="F6254" s="181">
        <v>12493.847049474594</v>
      </c>
      <c r="G6254" s="181">
        <v>12689.472854968295</v>
      </c>
      <c r="H6254" s="181">
        <v>12882.1788312975</v>
      </c>
      <c r="I6254" s="181">
        <v>13073.100723091329</v>
      </c>
      <c r="J6254" s="182">
        <v>13262.631666620702</v>
      </c>
      <c r="K6254" s="181">
        <v>13451.330285602195</v>
      </c>
      <c r="L6254" s="181">
        <v>13639.69142876683</v>
      </c>
      <c r="M6254" s="181">
        <v>13827.633541080029</v>
      </c>
      <c r="N6254" s="181">
        <v>14014.899385302608</v>
      </c>
      <c r="O6254" s="181">
        <v>14201.579709992167</v>
      </c>
      <c r="P6254" s="181">
        <v>14387.927347764362</v>
      </c>
      <c r="Q6254" s="181">
        <v>14574.143414273716</v>
      </c>
      <c r="R6254" s="181">
        <v>14760.047701261326</v>
      </c>
      <c r="S6254" s="181">
        <v>14945.57224225726</v>
      </c>
      <c r="T6254" s="181">
        <v>15131.109280279996</v>
      </c>
      <c r="U6254" s="181">
        <v>15315.980092900523</v>
      </c>
      <c r="V6254" s="181">
        <v>15499.033781607901</v>
      </c>
      <c r="W6254" s="181">
        <v>15680.236930252668</v>
      </c>
      <c r="X6254" s="181">
        <v>15859.563624836188</v>
      </c>
      <c r="Y6254" s="181">
        <v>16036.997333633184</v>
      </c>
    </row>
    <row r="6255" spans="1:25" x14ac:dyDescent="0.25">
      <c r="A6255" s="178" t="s">
        <v>5154</v>
      </c>
      <c r="B6255" s="178" t="s">
        <v>260</v>
      </c>
      <c r="C6255" s="178" t="s">
        <v>218</v>
      </c>
      <c r="D6255" s="178" t="s">
        <v>5161</v>
      </c>
      <c r="E6255" s="181">
        <v>50175.209658446685</v>
      </c>
      <c r="F6255" s="181">
        <v>50195.551813536935</v>
      </c>
      <c r="G6255" s="181">
        <v>50170.287073995059</v>
      </c>
      <c r="H6255" s="181">
        <v>50150.128478762032</v>
      </c>
      <c r="I6255" s="181">
        <v>50125.730465758905</v>
      </c>
      <c r="J6255" s="182">
        <v>50088.062931419758</v>
      </c>
      <c r="K6255" s="181">
        <v>50030.987199462186</v>
      </c>
      <c r="L6255" s="181">
        <v>49950.734742082197</v>
      </c>
      <c r="M6255" s="181">
        <v>49843.114524624885</v>
      </c>
      <c r="N6255" s="181">
        <v>49704.896698830766</v>
      </c>
      <c r="O6255" s="181">
        <v>49534.743021514638</v>
      </c>
      <c r="P6255" s="181">
        <v>49332.564526115981</v>
      </c>
      <c r="Q6255" s="181">
        <v>49098.639446869347</v>
      </c>
      <c r="R6255" s="181">
        <v>48832.416668515718</v>
      </c>
      <c r="S6255" s="181">
        <v>48534.214871490229</v>
      </c>
      <c r="T6255" s="181">
        <v>48204.469654262313</v>
      </c>
      <c r="U6255" s="181">
        <v>47844.994531856784</v>
      </c>
      <c r="V6255" s="181">
        <v>47457.679283664882</v>
      </c>
      <c r="W6255" s="181">
        <v>47043.169899742868</v>
      </c>
      <c r="X6255" s="181">
        <v>46602.248208824647</v>
      </c>
      <c r="Y6255" s="181">
        <v>46134.747764056978</v>
      </c>
    </row>
    <row r="6256" spans="1:25" x14ac:dyDescent="0.25">
      <c r="A6256" s="178" t="s">
        <v>5154</v>
      </c>
      <c r="B6256" s="178" t="s">
        <v>260</v>
      </c>
      <c r="C6256" s="178" t="s">
        <v>530</v>
      </c>
      <c r="D6256" s="178" t="s">
        <v>5162</v>
      </c>
      <c r="E6256" s="181">
        <v>2451.6994336804128</v>
      </c>
      <c r="F6256" s="181">
        <v>2604.3594976669938</v>
      </c>
      <c r="G6256" s="181">
        <v>2764.0121944549628</v>
      </c>
      <c r="H6256" s="181">
        <v>2933.749898459298</v>
      </c>
      <c r="I6256" s="181">
        <v>3113.6473353981055</v>
      </c>
      <c r="J6256" s="182">
        <v>3303.7000648588214</v>
      </c>
      <c r="K6256" s="181">
        <v>3503.99208678163</v>
      </c>
      <c r="L6256" s="181">
        <v>3714.6987021117047</v>
      </c>
      <c r="M6256" s="181">
        <v>3935.9045180346516</v>
      </c>
      <c r="N6256" s="181">
        <v>4167.6978568070035</v>
      </c>
      <c r="O6256" s="181">
        <v>4410.2644774561177</v>
      </c>
      <c r="P6256" s="181">
        <v>4663.8661883731957</v>
      </c>
      <c r="Q6256" s="181">
        <v>4928.7809311811197</v>
      </c>
      <c r="R6256" s="181">
        <v>5205.182300667766</v>
      </c>
      <c r="S6256" s="181">
        <v>5493.3010982999303</v>
      </c>
      <c r="T6256" s="181">
        <v>5793.3580957265531</v>
      </c>
      <c r="U6256" s="181">
        <v>6105.725040233965</v>
      </c>
      <c r="V6256" s="181">
        <v>6430.7984657363268</v>
      </c>
      <c r="W6256" s="181">
        <v>6768.8150761236493</v>
      </c>
      <c r="X6256" s="181">
        <v>7120.0100865278182</v>
      </c>
      <c r="Y6256" s="181">
        <v>7484.4442824118405</v>
      </c>
    </row>
    <row r="6257" spans="1:25" x14ac:dyDescent="0.25">
      <c r="A6257" s="178" t="s">
        <v>5154</v>
      </c>
      <c r="B6257" s="178" t="s">
        <v>260</v>
      </c>
      <c r="C6257" s="178" t="s">
        <v>276</v>
      </c>
      <c r="D6257" s="178" t="s">
        <v>5163</v>
      </c>
      <c r="E6257" s="181">
        <v>6181.4447482500364</v>
      </c>
      <c r="F6257" s="181">
        <v>6411.2885486415598</v>
      </c>
      <c r="G6257" s="181">
        <v>6643.6381613313706</v>
      </c>
      <c r="H6257" s="181">
        <v>6885.1075639903138</v>
      </c>
      <c r="I6257" s="181">
        <v>7134.7488246080602</v>
      </c>
      <c r="J6257" s="182">
        <v>7391.4816842052896</v>
      </c>
      <c r="K6257" s="181">
        <v>7654.4789939688753</v>
      </c>
      <c r="L6257" s="181">
        <v>7923.147455762135</v>
      </c>
      <c r="M6257" s="181">
        <v>8196.7242379520903</v>
      </c>
      <c r="N6257" s="181">
        <v>8474.4909925157554</v>
      </c>
      <c r="O6257" s="181">
        <v>8755.9577178711697</v>
      </c>
      <c r="P6257" s="181">
        <v>9040.7972246398767</v>
      </c>
      <c r="Q6257" s="181">
        <v>9328.7142062771727</v>
      </c>
      <c r="R6257" s="181">
        <v>9619.2196717870756</v>
      </c>
      <c r="S6257" s="181">
        <v>9911.9460188844532</v>
      </c>
      <c r="T6257" s="181">
        <v>10206.516061396384</v>
      </c>
      <c r="U6257" s="181">
        <v>10502.822310891088</v>
      </c>
      <c r="V6257" s="181">
        <v>10800.784484875709</v>
      </c>
      <c r="W6257" s="181">
        <v>11100.043376377347</v>
      </c>
      <c r="X6257" s="181">
        <v>11400.247003691147</v>
      </c>
      <c r="Y6257" s="181">
        <v>11700.780640059027</v>
      </c>
    </row>
    <row r="6258" spans="1:25" x14ac:dyDescent="0.25">
      <c r="A6258" s="178" t="s">
        <v>5154</v>
      </c>
      <c r="B6258" s="178" t="s">
        <v>260</v>
      </c>
      <c r="C6258" s="178" t="s">
        <v>755</v>
      </c>
      <c r="D6258" s="178" t="s">
        <v>5164</v>
      </c>
      <c r="E6258" s="181">
        <v>7280.0979876504352</v>
      </c>
      <c r="F6258" s="181">
        <v>7517.9222665896668</v>
      </c>
      <c r="G6258" s="181">
        <v>7756.4634993849531</v>
      </c>
      <c r="H6258" s="181">
        <v>8003.3864208405312</v>
      </c>
      <c r="I6258" s="181">
        <v>8257.4702876783558</v>
      </c>
      <c r="J6258" s="182">
        <v>8517.3620958387801</v>
      </c>
      <c r="K6258" s="181">
        <v>8782.0218972439525</v>
      </c>
      <c r="L6258" s="181">
        <v>9050.6942354483763</v>
      </c>
      <c r="M6258" s="181">
        <v>9322.443361102065</v>
      </c>
      <c r="N6258" s="181">
        <v>9596.3996451093153</v>
      </c>
      <c r="O6258" s="181">
        <v>9871.9656103998077</v>
      </c>
      <c r="P6258" s="181">
        <v>10148.736604565598</v>
      </c>
      <c r="Q6258" s="181">
        <v>10426.350378887151</v>
      </c>
      <c r="R6258" s="181">
        <v>10704.235229697459</v>
      </c>
      <c r="S6258" s="181">
        <v>10981.963710635408</v>
      </c>
      <c r="T6258" s="181">
        <v>11259.105120142669</v>
      </c>
      <c r="U6258" s="181">
        <v>11535.532395113365</v>
      </c>
      <c r="V6258" s="181">
        <v>11811.150407193794</v>
      </c>
      <c r="W6258" s="181">
        <v>12085.561981486144</v>
      </c>
      <c r="X6258" s="181">
        <v>12358.384688393882</v>
      </c>
      <c r="Y6258" s="181">
        <v>12628.959212049289</v>
      </c>
    </row>
    <row r="6259" spans="1:25" x14ac:dyDescent="0.25">
      <c r="A6259" s="178" t="s">
        <v>5154</v>
      </c>
      <c r="B6259" s="178" t="s">
        <v>260</v>
      </c>
      <c r="C6259" s="178" t="s">
        <v>508</v>
      </c>
      <c r="D6259" s="178" t="s">
        <v>5165</v>
      </c>
      <c r="E6259" s="181">
        <v>6363.8779429844208</v>
      </c>
      <c r="F6259" s="181">
        <v>6556.0721759213839</v>
      </c>
      <c r="G6259" s="181">
        <v>6747.9355636697564</v>
      </c>
      <c r="H6259" s="181">
        <v>6946.1193044995434</v>
      </c>
      <c r="I6259" s="181">
        <v>7149.5177793490466</v>
      </c>
      <c r="J6259" s="182">
        <v>7356.9214658356641</v>
      </c>
      <c r="K6259" s="181">
        <v>7567.4019676170137</v>
      </c>
      <c r="L6259" s="181">
        <v>7780.2841698958891</v>
      </c>
      <c r="M6259" s="181">
        <v>7994.7446764101669</v>
      </c>
      <c r="N6259" s="181">
        <v>8210.0244329214565</v>
      </c>
      <c r="O6259" s="181">
        <v>8425.6038509505415</v>
      </c>
      <c r="P6259" s="181">
        <v>8641.1324473515306</v>
      </c>
      <c r="Q6259" s="181">
        <v>8856.2990841077371</v>
      </c>
      <c r="R6259" s="181">
        <v>9070.6180968421631</v>
      </c>
      <c r="S6259" s="181">
        <v>9283.7304119194359</v>
      </c>
      <c r="T6259" s="181">
        <v>9495.2776586124692</v>
      </c>
      <c r="U6259" s="181">
        <v>9705.1603793383456</v>
      </c>
      <c r="V6259" s="181">
        <v>9913.3069119588727</v>
      </c>
      <c r="W6259" s="181">
        <v>10119.393416883455</v>
      </c>
      <c r="X6259" s="181">
        <v>10323.111513611984</v>
      </c>
      <c r="Y6259" s="181">
        <v>10523.925093250544</v>
      </c>
    </row>
    <row r="6260" spans="1:25" x14ac:dyDescent="0.25">
      <c r="A6260" s="178" t="s">
        <v>5154</v>
      </c>
      <c r="B6260" s="178" t="s">
        <v>260</v>
      </c>
      <c r="C6260" s="178" t="s">
        <v>240</v>
      </c>
      <c r="D6260" s="178" t="s">
        <v>241</v>
      </c>
      <c r="E6260" s="181">
        <v>5073.6698491129173</v>
      </c>
      <c r="F6260" s="181">
        <v>5166.1581765545379</v>
      </c>
      <c r="G6260" s="181">
        <v>5257.1478738689648</v>
      </c>
      <c r="H6260" s="181">
        <v>5351.9060397919548</v>
      </c>
      <c r="I6260" s="181">
        <v>5449.5616987098738</v>
      </c>
      <c r="J6260" s="182">
        <v>5549.2076755519256</v>
      </c>
      <c r="K6260" s="181">
        <v>5650.188295058143</v>
      </c>
      <c r="L6260" s="181">
        <v>5752.064622711704</v>
      </c>
      <c r="M6260" s="181">
        <v>5854.3086566937336</v>
      </c>
      <c r="N6260" s="181">
        <v>5956.4606349954902</v>
      </c>
      <c r="O6260" s="181">
        <v>6058.25059910033</v>
      </c>
      <c r="P6260" s="181">
        <v>6159.538826443144</v>
      </c>
      <c r="Q6260" s="181">
        <v>6260.2178358583242</v>
      </c>
      <c r="R6260" s="181">
        <v>6360.0605659100056</v>
      </c>
      <c r="S6260" s="181">
        <v>6458.9340204130285</v>
      </c>
      <c r="T6260" s="181">
        <v>6556.7080561467956</v>
      </c>
      <c r="U6260" s="181">
        <v>6653.4317455597675</v>
      </c>
      <c r="V6260" s="181">
        <v>6749.1692951098858</v>
      </c>
      <c r="W6260" s="181">
        <v>6843.8100845812532</v>
      </c>
      <c r="X6260" s="181">
        <v>6937.2540135521358</v>
      </c>
      <c r="Y6260" s="181">
        <v>7029.2482924551596</v>
      </c>
    </row>
    <row r="6261" spans="1:25" x14ac:dyDescent="0.25">
      <c r="A6261" s="178" t="s">
        <v>5154</v>
      </c>
      <c r="B6261" s="178" t="s">
        <v>274</v>
      </c>
      <c r="C6261" s="178" t="s">
        <v>218</v>
      </c>
      <c r="D6261" s="178" t="s">
        <v>5166</v>
      </c>
      <c r="E6261" s="181">
        <v>33758.266611997635</v>
      </c>
      <c r="F6261" s="181">
        <v>34379.487494990426</v>
      </c>
      <c r="G6261" s="181">
        <v>34951.380672860396</v>
      </c>
      <c r="H6261" s="181">
        <v>35518.384263702319</v>
      </c>
      <c r="I6261" s="181">
        <v>36082.08782511593</v>
      </c>
      <c r="J6261" s="182">
        <v>36642.182547825912</v>
      </c>
      <c r="K6261" s="181">
        <v>37198.864953241347</v>
      </c>
      <c r="L6261" s="181">
        <v>37752.489706902867</v>
      </c>
      <c r="M6261" s="181">
        <v>38301.988038715986</v>
      </c>
      <c r="N6261" s="181">
        <v>38846.268494487253</v>
      </c>
      <c r="O6261" s="181">
        <v>39385.167082333326</v>
      </c>
      <c r="P6261" s="181">
        <v>39918.935389197417</v>
      </c>
      <c r="Q6261" s="181">
        <v>40447.720269272591</v>
      </c>
      <c r="R6261" s="181">
        <v>40970.665069900737</v>
      </c>
      <c r="S6261" s="181">
        <v>41487.414771821946</v>
      </c>
      <c r="T6261" s="181">
        <v>41997.381958729908</v>
      </c>
      <c r="U6261" s="181">
        <v>42499.765587356691</v>
      </c>
      <c r="V6261" s="181">
        <v>42993.970548217549</v>
      </c>
      <c r="W6261" s="181">
        <v>43479.639528827938</v>
      </c>
      <c r="X6261" s="181">
        <v>43956.447224035837</v>
      </c>
      <c r="Y6261" s="181">
        <v>44422.954803476634</v>
      </c>
    </row>
    <row r="6262" spans="1:25" x14ac:dyDescent="0.25">
      <c r="A6262" s="178" t="s">
        <v>5154</v>
      </c>
      <c r="B6262" s="178" t="s">
        <v>274</v>
      </c>
      <c r="C6262" s="178" t="s">
        <v>464</v>
      </c>
      <c r="D6262" s="178" t="s">
        <v>5167</v>
      </c>
      <c r="E6262" s="181">
        <v>1814.622274065832</v>
      </c>
      <c r="F6262" s="181">
        <v>1858.2235479334088</v>
      </c>
      <c r="G6262" s="181">
        <v>1899.5702514419067</v>
      </c>
      <c r="H6262" s="181">
        <v>1941.0498417021981</v>
      </c>
      <c r="I6262" s="181">
        <v>1982.7483969187294</v>
      </c>
      <c r="J6262" s="182">
        <v>2024.6490056198265</v>
      </c>
      <c r="K6262" s="181">
        <v>2066.7624448482875</v>
      </c>
      <c r="L6262" s="181">
        <v>2109.108554090225</v>
      </c>
      <c r="M6262" s="181">
        <v>2151.6276366506872</v>
      </c>
      <c r="N6262" s="181">
        <v>2194.2573793489323</v>
      </c>
      <c r="O6262" s="181">
        <v>2236.9867648008385</v>
      </c>
      <c r="P6262" s="181">
        <v>2279.8282729337193</v>
      </c>
      <c r="Q6262" s="181">
        <v>2322.7886534495628</v>
      </c>
      <c r="R6262" s="181">
        <v>2365.8168647666243</v>
      </c>
      <c r="S6262" s="181">
        <v>2408.8898689312332</v>
      </c>
      <c r="T6262" s="181">
        <v>2451.9705651194258</v>
      </c>
      <c r="U6262" s="181">
        <v>2495.0085100973024</v>
      </c>
      <c r="V6262" s="181">
        <v>2537.9643278747517</v>
      </c>
      <c r="W6262" s="181">
        <v>2580.811921901241</v>
      </c>
      <c r="X6262" s="181">
        <v>2623.5265711117627</v>
      </c>
      <c r="Y6262" s="181">
        <v>2666.0162271262861</v>
      </c>
    </row>
    <row r="6263" spans="1:25" x14ac:dyDescent="0.25">
      <c r="A6263" s="178" t="s">
        <v>5154</v>
      </c>
      <c r="B6263" s="178" t="s">
        <v>274</v>
      </c>
      <c r="C6263" s="178" t="s">
        <v>280</v>
      </c>
      <c r="D6263" s="178" t="s">
        <v>5168</v>
      </c>
      <c r="E6263" s="181">
        <v>2652.920930877005</v>
      </c>
      <c r="F6263" s="181">
        <v>2698.2903668360982</v>
      </c>
      <c r="G6263" s="181">
        <v>2739.6730528071862</v>
      </c>
      <c r="H6263" s="181">
        <v>2780.5628785876306</v>
      </c>
      <c r="I6263" s="181">
        <v>2821.0858039836617</v>
      </c>
      <c r="J6263" s="182">
        <v>2861.2189152368683</v>
      </c>
      <c r="K6263" s="181">
        <v>2900.978827417463</v>
      </c>
      <c r="L6263" s="181">
        <v>2940.3943914347801</v>
      </c>
      <c r="M6263" s="181">
        <v>2979.3835898552002</v>
      </c>
      <c r="N6263" s="181">
        <v>3017.8630649031788</v>
      </c>
      <c r="O6263" s="181">
        <v>3055.8218484545041</v>
      </c>
      <c r="P6263" s="181">
        <v>3093.2812358745655</v>
      </c>
      <c r="Q6263" s="181">
        <v>3130.25431324889</v>
      </c>
      <c r="R6263" s="181">
        <v>3166.6765420249926</v>
      </c>
      <c r="S6263" s="181">
        <v>3202.5224401100713</v>
      </c>
      <c r="T6263" s="181">
        <v>3237.7487441986382</v>
      </c>
      <c r="U6263" s="181">
        <v>3272.295968932935</v>
      </c>
      <c r="V6263" s="181">
        <v>3306.1207742788952</v>
      </c>
      <c r="W6263" s="181">
        <v>3339.1983104998872</v>
      </c>
      <c r="X6263" s="181">
        <v>3371.50631654369</v>
      </c>
      <c r="Y6263" s="181">
        <v>3402.9373525576893</v>
      </c>
    </row>
    <row r="6264" spans="1:25" x14ac:dyDescent="0.25">
      <c r="A6264" s="178" t="s">
        <v>5154</v>
      </c>
      <c r="B6264" s="178" t="s">
        <v>274</v>
      </c>
      <c r="C6264" s="178" t="s">
        <v>240</v>
      </c>
      <c r="D6264" s="178" t="s">
        <v>241</v>
      </c>
      <c r="E6264" s="181">
        <v>7248.3402021130714</v>
      </c>
      <c r="F6264" s="181">
        <v>7313.4008401192041</v>
      </c>
      <c r="G6264" s="181">
        <v>7366.8941629292403</v>
      </c>
      <c r="H6264" s="181">
        <v>7418.4247483127401</v>
      </c>
      <c r="I6264" s="181">
        <v>7468.382559659819</v>
      </c>
      <c r="J6264" s="182">
        <v>7516.7543032056228</v>
      </c>
      <c r="K6264" s="181">
        <v>7563.6299637204766</v>
      </c>
      <c r="L6264" s="181">
        <v>7609.1282972260178</v>
      </c>
      <c r="M6264" s="181">
        <v>7653.079562605044</v>
      </c>
      <c r="N6264" s="181">
        <v>7695.3153622865875</v>
      </c>
      <c r="O6264" s="181">
        <v>7735.8551765613383</v>
      </c>
      <c r="P6264" s="181">
        <v>7774.7987373584874</v>
      </c>
      <c r="Q6264" s="181">
        <v>7812.2221791574875</v>
      </c>
      <c r="R6264" s="181">
        <v>7848.0068457047691</v>
      </c>
      <c r="S6264" s="181">
        <v>7882.1331931521972</v>
      </c>
      <c r="T6264" s="181">
        <v>7914.5384243765948</v>
      </c>
      <c r="U6264" s="181">
        <v>7945.1217112044442</v>
      </c>
      <c r="V6264" s="181">
        <v>7973.8234906524349</v>
      </c>
      <c r="W6264" s="181">
        <v>8000.6296789464704</v>
      </c>
      <c r="X6264" s="181">
        <v>8025.5323076161312</v>
      </c>
      <c r="Y6264" s="181">
        <v>8048.3217295149198</v>
      </c>
    </row>
    <row r="6265" spans="1:25" x14ac:dyDescent="0.25">
      <c r="A6265" s="178" t="s">
        <v>5154</v>
      </c>
      <c r="B6265" s="178" t="s">
        <v>278</v>
      </c>
      <c r="C6265" s="178" t="s">
        <v>218</v>
      </c>
      <c r="D6265" s="178" t="s">
        <v>5169</v>
      </c>
      <c r="E6265" s="181">
        <v>14464.493009223408</v>
      </c>
      <c r="F6265" s="181">
        <v>14674.971016037209</v>
      </c>
      <c r="G6265" s="181">
        <v>14876.872518018359</v>
      </c>
      <c r="H6265" s="181">
        <v>15087.101633417551</v>
      </c>
      <c r="I6265" s="181">
        <v>15304.326796256937</v>
      </c>
      <c r="J6265" s="182">
        <v>15526.880406848297</v>
      </c>
      <c r="K6265" s="181">
        <v>15753.823777656702</v>
      </c>
      <c r="L6265" s="181">
        <v>15984.46055648545</v>
      </c>
      <c r="M6265" s="181">
        <v>16217.701493943381</v>
      </c>
      <c r="N6265" s="181">
        <v>16452.431055779063</v>
      </c>
      <c r="O6265" s="181">
        <v>16688.095575494546</v>
      </c>
      <c r="P6265" s="181">
        <v>16924.481760030503</v>
      </c>
      <c r="Q6265" s="181">
        <v>17161.425545530077</v>
      </c>
      <c r="R6265" s="181">
        <v>17398.385368282492</v>
      </c>
      <c r="S6265" s="181">
        <v>17635.034726930007</v>
      </c>
      <c r="T6265" s="181">
        <v>17871.77324457682</v>
      </c>
      <c r="U6265" s="181">
        <v>18107.218744396829</v>
      </c>
      <c r="V6265" s="181">
        <v>18339.359747275386</v>
      </c>
      <c r="W6265" s="181">
        <v>18568.095048485146</v>
      </c>
      <c r="X6265" s="181">
        <v>18793.368511011719</v>
      </c>
      <c r="Y6265" s="181">
        <v>19015.226211297631</v>
      </c>
    </row>
    <row r="6266" spans="1:25" x14ac:dyDescent="0.25">
      <c r="A6266" s="178" t="s">
        <v>5154</v>
      </c>
      <c r="B6266" s="178" t="s">
        <v>278</v>
      </c>
      <c r="C6266" s="178" t="s">
        <v>240</v>
      </c>
      <c r="D6266" s="178" t="s">
        <v>241</v>
      </c>
      <c r="E6266" s="181">
        <v>1135.9230596758364</v>
      </c>
      <c r="F6266" s="181">
        <v>1150.0150089754945</v>
      </c>
      <c r="G6266" s="181">
        <v>1163.3715900007362</v>
      </c>
      <c r="H6266" s="181">
        <v>1177.3163751139127</v>
      </c>
      <c r="I6266" s="181">
        <v>1191.741753810014</v>
      </c>
      <c r="J6266" s="182">
        <v>1206.5148981241932</v>
      </c>
      <c r="K6266" s="181">
        <v>1221.5606105629342</v>
      </c>
      <c r="L6266" s="181">
        <v>1236.8230709413554</v>
      </c>
      <c r="M6266" s="181">
        <v>1252.2165866325743</v>
      </c>
      <c r="N6266" s="181">
        <v>1267.6541582712557</v>
      </c>
      <c r="O6266" s="181">
        <v>1283.0927184999077</v>
      </c>
      <c r="P6266" s="181">
        <v>1298.5156773436729</v>
      </c>
      <c r="Q6266" s="181">
        <v>1313.9103536122218</v>
      </c>
      <c r="R6266" s="181">
        <v>1329.2353322396659</v>
      </c>
      <c r="S6266" s="181">
        <v>1344.4659446567268</v>
      </c>
      <c r="T6266" s="181">
        <v>1359.6329736933887</v>
      </c>
      <c r="U6266" s="181">
        <v>1374.6316761778082</v>
      </c>
      <c r="V6266" s="181">
        <v>1389.3105228915883</v>
      </c>
      <c r="W6266" s="181">
        <v>1403.6636784541495</v>
      </c>
      <c r="X6266" s="181">
        <v>1417.6887645471338</v>
      </c>
      <c r="Y6266" s="181">
        <v>1431.391125354015</v>
      </c>
    </row>
    <row r="6267" spans="1:25" x14ac:dyDescent="0.25">
      <c r="A6267" s="178" t="s">
        <v>5154</v>
      </c>
      <c r="B6267" s="178" t="s">
        <v>286</v>
      </c>
      <c r="C6267" s="178" t="s">
        <v>218</v>
      </c>
      <c r="D6267" s="178" t="s">
        <v>5170</v>
      </c>
      <c r="E6267" s="181">
        <v>8519.347264641161</v>
      </c>
      <c r="F6267" s="181">
        <v>8618.9545462082569</v>
      </c>
      <c r="G6267" s="181">
        <v>8717.2864980545146</v>
      </c>
      <c r="H6267" s="181">
        <v>8823.1730977816587</v>
      </c>
      <c r="I6267" s="181">
        <v>8934.705714531965</v>
      </c>
      <c r="J6267" s="182">
        <v>9050.1461123080044</v>
      </c>
      <c r="K6267" s="181">
        <v>9168.3755544004653</v>
      </c>
      <c r="L6267" s="181">
        <v>9288.6889290830059</v>
      </c>
      <c r="M6267" s="181">
        <v>9410.3126547059383</v>
      </c>
      <c r="N6267" s="181">
        <v>9532.6284474219938</v>
      </c>
      <c r="O6267" s="181">
        <v>9655.3774960487717</v>
      </c>
      <c r="P6267" s="181">
        <v>9778.5423456963163</v>
      </c>
      <c r="Q6267" s="181">
        <v>9902.1929357159497</v>
      </c>
      <c r="R6267" s="181">
        <v>10026.188343852626</v>
      </c>
      <c r="S6267" s="181">
        <v>10150.416492557488</v>
      </c>
      <c r="T6267" s="181">
        <v>10274.530253957413</v>
      </c>
      <c r="U6267" s="181">
        <v>10397.719368048292</v>
      </c>
      <c r="V6267" s="181">
        <v>10519.400497842911</v>
      </c>
      <c r="W6267" s="181">
        <v>10639.52261225865</v>
      </c>
      <c r="X6267" s="181">
        <v>10757.964403973581</v>
      </c>
      <c r="Y6267" s="181">
        <v>10874.192727063744</v>
      </c>
    </row>
    <row r="6268" spans="1:25" x14ac:dyDescent="0.25">
      <c r="A6268" s="178" t="s">
        <v>5154</v>
      </c>
      <c r="B6268" s="178" t="s">
        <v>286</v>
      </c>
      <c r="C6268" s="178" t="s">
        <v>240</v>
      </c>
      <c r="D6268" s="178" t="s">
        <v>241</v>
      </c>
      <c r="E6268" s="181">
        <v>5349.1924418257731</v>
      </c>
      <c r="F6268" s="181">
        <v>5402.3102020414872</v>
      </c>
      <c r="G6268" s="181">
        <v>5455.0458903087165</v>
      </c>
      <c r="H6268" s="181">
        <v>5512.9303467281452</v>
      </c>
      <c r="I6268" s="181">
        <v>5574.7622742821031</v>
      </c>
      <c r="J6268" s="182">
        <v>5639.4556314867978</v>
      </c>
      <c r="K6268" s="181">
        <v>5706.317144073555</v>
      </c>
      <c r="L6268" s="181">
        <v>5774.9150024170185</v>
      </c>
      <c r="M6268" s="181">
        <v>5844.7774014463957</v>
      </c>
      <c r="N6268" s="181">
        <v>5915.5311154336632</v>
      </c>
      <c r="O6268" s="181">
        <v>5987.027225509717</v>
      </c>
      <c r="P6268" s="181">
        <v>6059.266783552067</v>
      </c>
      <c r="Q6268" s="181">
        <v>6132.3048747526673</v>
      </c>
      <c r="R6268" s="181">
        <v>6206.06586499888</v>
      </c>
      <c r="S6268" s="181">
        <v>6280.4920207393689</v>
      </c>
      <c r="T6268" s="181">
        <v>6355.3801718658005</v>
      </c>
      <c r="U6268" s="181">
        <v>6430.2407535575521</v>
      </c>
      <c r="V6268" s="181">
        <v>6504.7244876991763</v>
      </c>
      <c r="W6268" s="181">
        <v>6578.8107572825675</v>
      </c>
      <c r="X6268" s="181">
        <v>6652.4347837371397</v>
      </c>
      <c r="Y6268" s="181">
        <v>6725.2763468198154</v>
      </c>
    </row>
    <row r="6269" spans="1:25" x14ac:dyDescent="0.25">
      <c r="A6269" s="178" t="s">
        <v>5154</v>
      </c>
      <c r="B6269" s="178" t="s">
        <v>288</v>
      </c>
      <c r="C6269" s="178" t="s">
        <v>218</v>
      </c>
      <c r="D6269" s="178" t="s">
        <v>5171</v>
      </c>
      <c r="E6269" s="181">
        <v>2795.0255840377795</v>
      </c>
      <c r="F6269" s="181">
        <v>2907.2328053957472</v>
      </c>
      <c r="G6269" s="181">
        <v>3010.8549705428218</v>
      </c>
      <c r="H6269" s="181">
        <v>3110.6448743710876</v>
      </c>
      <c r="I6269" s="181">
        <v>3207.6238148168554</v>
      </c>
      <c r="J6269" s="182">
        <v>3302.4858119274595</v>
      </c>
      <c r="K6269" s="181">
        <v>3395.8296689463905</v>
      </c>
      <c r="L6269" s="181">
        <v>3488.1372216666582</v>
      </c>
      <c r="M6269" s="181">
        <v>3579.6574089995474</v>
      </c>
      <c r="N6269" s="181">
        <v>3670.5531633885321</v>
      </c>
      <c r="O6269" s="181">
        <v>3761.0228278824302</v>
      </c>
      <c r="P6269" s="181">
        <v>3851.2381798224401</v>
      </c>
      <c r="Q6269" s="181">
        <v>3941.306239974133</v>
      </c>
      <c r="R6269" s="181">
        <v>4031.2135922845027</v>
      </c>
      <c r="S6269" s="181">
        <v>4121.0276211830642</v>
      </c>
      <c r="T6269" s="181">
        <v>4210.8828203468747</v>
      </c>
      <c r="U6269" s="181">
        <v>4300.6118224999736</v>
      </c>
      <c r="V6269" s="181">
        <v>4389.9310985052161</v>
      </c>
      <c r="W6269" s="181">
        <v>4478.7820082460366</v>
      </c>
      <c r="X6269" s="181">
        <v>4567.1461952788113</v>
      </c>
      <c r="Y6269" s="181">
        <v>4654.9537289272503</v>
      </c>
    </row>
    <row r="6270" spans="1:25" x14ac:dyDescent="0.25">
      <c r="A6270" s="178" t="s">
        <v>5154</v>
      </c>
      <c r="B6270" s="178" t="s">
        <v>288</v>
      </c>
      <c r="C6270" s="178" t="s">
        <v>240</v>
      </c>
      <c r="D6270" s="178" t="s">
        <v>241</v>
      </c>
      <c r="E6270" s="181">
        <v>2344.5749998952119</v>
      </c>
      <c r="F6270" s="181">
        <v>2362.0565039940038</v>
      </c>
      <c r="G6270" s="181">
        <v>2369.4323387809745</v>
      </c>
      <c r="H6270" s="181">
        <v>2371.1596685515706</v>
      </c>
      <c r="I6270" s="181">
        <v>2368.4356495397133</v>
      </c>
      <c r="J6270" s="182">
        <v>2362.10299313312</v>
      </c>
      <c r="K6270" s="181">
        <v>2352.8563089298796</v>
      </c>
      <c r="L6270" s="181">
        <v>2341.2438304405655</v>
      </c>
      <c r="M6270" s="181">
        <v>2327.6092692932571</v>
      </c>
      <c r="N6270" s="181">
        <v>2312.2118552775228</v>
      </c>
      <c r="O6270" s="181">
        <v>2295.311000435242</v>
      </c>
      <c r="P6270" s="181">
        <v>2277.1277328017122</v>
      </c>
      <c r="Q6270" s="181">
        <v>2257.8268381145963</v>
      </c>
      <c r="R6270" s="181">
        <v>2237.4930473090153</v>
      </c>
      <c r="S6270" s="181">
        <v>2216.2505220597195</v>
      </c>
      <c r="T6270" s="181">
        <v>2194.2491320384688</v>
      </c>
      <c r="U6270" s="181">
        <v>2171.4733122541893</v>
      </c>
      <c r="V6270" s="181">
        <v>2147.8574408336954</v>
      </c>
      <c r="W6270" s="181">
        <v>2123.4556754446639</v>
      </c>
      <c r="X6270" s="181">
        <v>2098.3394638194268</v>
      </c>
      <c r="Y6270" s="181">
        <v>2072.5537377801052</v>
      </c>
    </row>
    <row r="6271" spans="1:25" x14ac:dyDescent="0.25">
      <c r="A6271" s="178" t="s">
        <v>5154</v>
      </c>
      <c r="B6271" s="178" t="s">
        <v>291</v>
      </c>
      <c r="C6271" s="178" t="s">
        <v>218</v>
      </c>
      <c r="D6271" s="178" t="s">
        <v>5172</v>
      </c>
      <c r="E6271" s="181">
        <v>48655.518970474986</v>
      </c>
      <c r="F6271" s="181">
        <v>49008.917323267677</v>
      </c>
      <c r="G6271" s="181">
        <v>49347.155258724248</v>
      </c>
      <c r="H6271" s="181">
        <v>49717.630977593697</v>
      </c>
      <c r="I6271" s="181">
        <v>50109.39800851309</v>
      </c>
      <c r="J6271" s="182">
        <v>50512.193986733146</v>
      </c>
      <c r="K6271" s="181">
        <v>50918.856779618021</v>
      </c>
      <c r="L6271" s="181">
        <v>51324.733955464646</v>
      </c>
      <c r="M6271" s="181">
        <v>51724.766461993073</v>
      </c>
      <c r="N6271" s="181">
        <v>52114.730869771243</v>
      </c>
      <c r="O6271" s="181">
        <v>52492.276096546731</v>
      </c>
      <c r="P6271" s="181">
        <v>52856.446028206534</v>
      </c>
      <c r="Q6271" s="181">
        <v>53206.682699448276</v>
      </c>
      <c r="R6271" s="181">
        <v>53541.431123799885</v>
      </c>
      <c r="S6271" s="181">
        <v>53859.813869300895</v>
      </c>
      <c r="T6271" s="181">
        <v>54161.823754747558</v>
      </c>
      <c r="U6271" s="181">
        <v>54448.060200406377</v>
      </c>
      <c r="V6271" s="181">
        <v>54718.527307031203</v>
      </c>
      <c r="W6271" s="181">
        <v>54972.877742348945</v>
      </c>
      <c r="X6271" s="181">
        <v>55210.818381918652</v>
      </c>
      <c r="Y6271" s="181">
        <v>55431.471887735745</v>
      </c>
    </row>
    <row r="6272" spans="1:25" x14ac:dyDescent="0.25">
      <c r="A6272" s="178" t="s">
        <v>5154</v>
      </c>
      <c r="B6272" s="178" t="s">
        <v>291</v>
      </c>
      <c r="C6272" s="178" t="s">
        <v>528</v>
      </c>
      <c r="D6272" s="178" t="s">
        <v>5173</v>
      </c>
      <c r="E6272" s="181">
        <v>3455.4231773535334</v>
      </c>
      <c r="F6272" s="181">
        <v>3524.905365021973</v>
      </c>
      <c r="G6272" s="181">
        <v>3594.4934419661586</v>
      </c>
      <c r="H6272" s="181">
        <v>3667.6612846380162</v>
      </c>
      <c r="I6272" s="181">
        <v>3743.7013868810891</v>
      </c>
      <c r="J6272" s="182">
        <v>3821.9189062620517</v>
      </c>
      <c r="K6272" s="181">
        <v>3901.8188315733487</v>
      </c>
      <c r="L6272" s="181">
        <v>3983.0740770055095</v>
      </c>
      <c r="M6272" s="181">
        <v>4065.3078223348625</v>
      </c>
      <c r="N6272" s="181">
        <v>4148.1897786823356</v>
      </c>
      <c r="O6272" s="181">
        <v>4231.5233597657798</v>
      </c>
      <c r="P6272" s="181">
        <v>4315.2157815653181</v>
      </c>
      <c r="Q6272" s="181">
        <v>4399.2025860813774</v>
      </c>
      <c r="R6272" s="181">
        <v>4483.3327724737046</v>
      </c>
      <c r="S6272" s="181">
        <v>4567.505391644896</v>
      </c>
      <c r="T6272" s="181">
        <v>4651.6895293491771</v>
      </c>
      <c r="U6272" s="181">
        <v>4735.905996910762</v>
      </c>
      <c r="V6272" s="181">
        <v>4820.1247942708878</v>
      </c>
      <c r="W6272" s="181">
        <v>4904.2835847587057</v>
      </c>
      <c r="X6272" s="181">
        <v>4988.3223229669939</v>
      </c>
      <c r="Y6272" s="181">
        <v>5072.1250754671391</v>
      </c>
    </row>
    <row r="6273" spans="1:25" x14ac:dyDescent="0.25">
      <c r="A6273" s="178" t="s">
        <v>5154</v>
      </c>
      <c r="B6273" s="178" t="s">
        <v>291</v>
      </c>
      <c r="C6273" s="178" t="s">
        <v>530</v>
      </c>
      <c r="D6273" s="178" t="s">
        <v>5174</v>
      </c>
      <c r="E6273" s="181">
        <v>3823.1507098599341</v>
      </c>
      <c r="F6273" s="181">
        <v>3903.8411260275238</v>
      </c>
      <c r="G6273" s="181">
        <v>3984.8030905226137</v>
      </c>
      <c r="H6273" s="181">
        <v>4069.8920269780397</v>
      </c>
      <c r="I6273" s="181">
        <v>4158.3339484894332</v>
      </c>
      <c r="J6273" s="182">
        <v>4249.3658972349622</v>
      </c>
      <c r="K6273" s="181">
        <v>4342.444309839706</v>
      </c>
      <c r="L6273" s="181">
        <v>4437.210553830645</v>
      </c>
      <c r="M6273" s="181">
        <v>4533.2491233332903</v>
      </c>
      <c r="N6273" s="181">
        <v>4630.1948159333479</v>
      </c>
      <c r="O6273" s="181">
        <v>4727.8303780252609</v>
      </c>
      <c r="P6273" s="181">
        <v>4826.0537917696165</v>
      </c>
      <c r="Q6273" s="181">
        <v>4924.7943469193142</v>
      </c>
      <c r="R6273" s="181">
        <v>5023.8840763886792</v>
      </c>
      <c r="S6273" s="181">
        <v>5123.2104947391372</v>
      </c>
      <c r="T6273" s="181">
        <v>5222.7393073435433</v>
      </c>
      <c r="U6273" s="181">
        <v>5322.49421672062</v>
      </c>
      <c r="V6273" s="181">
        <v>5422.4418565982214</v>
      </c>
      <c r="W6273" s="181">
        <v>5522.5123163258777</v>
      </c>
      <c r="X6273" s="181">
        <v>5622.6379936691483</v>
      </c>
      <c r="Y6273" s="181">
        <v>5722.6879652675243</v>
      </c>
    </row>
    <row r="6274" spans="1:25" x14ac:dyDescent="0.25">
      <c r="A6274" s="178" t="s">
        <v>5154</v>
      </c>
      <c r="B6274" s="178" t="s">
        <v>291</v>
      </c>
      <c r="C6274" s="178" t="s">
        <v>508</v>
      </c>
      <c r="D6274" s="178" t="s">
        <v>5175</v>
      </c>
      <c r="E6274" s="181">
        <v>2702.7467127467685</v>
      </c>
      <c r="F6274" s="181">
        <v>2779.997718155988</v>
      </c>
      <c r="G6274" s="181">
        <v>2858.429893931298</v>
      </c>
      <c r="H6274" s="181">
        <v>2940.8436940256306</v>
      </c>
      <c r="I6274" s="181">
        <v>3026.751690060396</v>
      </c>
      <c r="J6274" s="182">
        <v>3115.6590985403463</v>
      </c>
      <c r="K6274" s="181">
        <v>3207.2176807666051</v>
      </c>
      <c r="L6274" s="181">
        <v>3301.2057455361041</v>
      </c>
      <c r="M6274" s="181">
        <v>3397.3517640937403</v>
      </c>
      <c r="N6274" s="181">
        <v>3495.41358325082</v>
      </c>
      <c r="O6274" s="181">
        <v>3595.2539086020406</v>
      </c>
      <c r="P6274" s="181">
        <v>3696.8192218777399</v>
      </c>
      <c r="Q6274" s="181">
        <v>3800.0781670596775</v>
      </c>
      <c r="R6274" s="181">
        <v>3904.9224666102341</v>
      </c>
      <c r="S6274" s="181">
        <v>4011.2837161138664</v>
      </c>
      <c r="T6274" s="181">
        <v>4119.1528179977167</v>
      </c>
      <c r="U6274" s="181">
        <v>4228.5661510077198</v>
      </c>
      <c r="V6274" s="181">
        <v>4339.5151586432821</v>
      </c>
      <c r="W6274" s="181">
        <v>4451.9612347279572</v>
      </c>
      <c r="X6274" s="181">
        <v>4565.8661828873674</v>
      </c>
      <c r="Y6274" s="181">
        <v>4681.1385720592452</v>
      </c>
    </row>
    <row r="6275" spans="1:25" x14ac:dyDescent="0.25">
      <c r="A6275" s="178" t="s">
        <v>5154</v>
      </c>
      <c r="B6275" s="178" t="s">
        <v>291</v>
      </c>
      <c r="C6275" s="178" t="s">
        <v>510</v>
      </c>
      <c r="D6275" s="178" t="s">
        <v>5176</v>
      </c>
      <c r="E6275" s="181">
        <v>3660.0539254700434</v>
      </c>
      <c r="F6275" s="181">
        <v>3758.2426811793166</v>
      </c>
      <c r="G6275" s="181">
        <v>3857.6797445339976</v>
      </c>
      <c r="H6275" s="181">
        <v>3962.1308358066653</v>
      </c>
      <c r="I6275" s="181">
        <v>4070.9138179791526</v>
      </c>
      <c r="J6275" s="182">
        <v>4183.3412450881196</v>
      </c>
      <c r="K6275" s="181">
        <v>4298.9267132411005</v>
      </c>
      <c r="L6275" s="181">
        <v>4417.3564065608462</v>
      </c>
      <c r="M6275" s="181">
        <v>4538.2520198025059</v>
      </c>
      <c r="N6275" s="181">
        <v>4661.276951517928</v>
      </c>
      <c r="O6275" s="181">
        <v>4786.2364472697036</v>
      </c>
      <c r="P6275" s="181">
        <v>4913.0483802983126</v>
      </c>
      <c r="Q6275" s="181">
        <v>5041.6605513780987</v>
      </c>
      <c r="R6275" s="181">
        <v>5171.9192031182411</v>
      </c>
      <c r="S6275" s="181">
        <v>5303.7243139491065</v>
      </c>
      <c r="T6275" s="181">
        <v>5437.0547954454269</v>
      </c>
      <c r="U6275" s="181">
        <v>5571.9495972791738</v>
      </c>
      <c r="V6275" s="181">
        <v>5708.3882641449372</v>
      </c>
      <c r="W6275" s="181">
        <v>5846.3109891326667</v>
      </c>
      <c r="X6275" s="181">
        <v>5985.6588811036981</v>
      </c>
      <c r="Y6275" s="181">
        <v>6126.3037528724162</v>
      </c>
    </row>
    <row r="6276" spans="1:25" x14ac:dyDescent="0.25">
      <c r="A6276" s="178" t="s">
        <v>5154</v>
      </c>
      <c r="B6276" s="178" t="s">
        <v>291</v>
      </c>
      <c r="C6276" s="178" t="s">
        <v>512</v>
      </c>
      <c r="D6276" s="178" t="s">
        <v>5177</v>
      </c>
      <c r="E6276" s="181">
        <v>2452.5299068815316</v>
      </c>
      <c r="F6276" s="181">
        <v>2480.9111277386178</v>
      </c>
      <c r="G6276" s="181">
        <v>2508.719561449012</v>
      </c>
      <c r="H6276" s="181">
        <v>2538.366437321557</v>
      </c>
      <c r="I6276" s="181">
        <v>2569.3127466318479</v>
      </c>
      <c r="J6276" s="182">
        <v>2601.045290401787</v>
      </c>
      <c r="K6276" s="181">
        <v>2633.2022782697682</v>
      </c>
      <c r="L6276" s="181">
        <v>2665.5459927256065</v>
      </c>
      <c r="M6276" s="181">
        <v>2697.8134028790614</v>
      </c>
      <c r="N6276" s="181">
        <v>2729.7807357838446</v>
      </c>
      <c r="O6276" s="181">
        <v>2761.3189005193412</v>
      </c>
      <c r="P6276" s="181">
        <v>2792.3703346095749</v>
      </c>
      <c r="Q6276" s="181">
        <v>2822.897670741223</v>
      </c>
      <c r="R6276" s="181">
        <v>2852.8098410283678</v>
      </c>
      <c r="S6276" s="181">
        <v>2882.0505417133795</v>
      </c>
      <c r="T6276" s="181">
        <v>2910.6093482863203</v>
      </c>
      <c r="U6276" s="181">
        <v>2938.5084776951016</v>
      </c>
      <c r="V6276" s="181">
        <v>2965.738343873114</v>
      </c>
      <c r="W6276" s="181">
        <v>2992.2701480169958</v>
      </c>
      <c r="X6276" s="181">
        <v>3018.0776430299611</v>
      </c>
      <c r="Y6276" s="181">
        <v>3043.1021444569637</v>
      </c>
    </row>
    <row r="6277" spans="1:25" x14ac:dyDescent="0.25">
      <c r="A6277" s="178" t="s">
        <v>5154</v>
      </c>
      <c r="B6277" s="178" t="s">
        <v>291</v>
      </c>
      <c r="C6277" s="178" t="s">
        <v>240</v>
      </c>
      <c r="D6277" s="178" t="s">
        <v>241</v>
      </c>
      <c r="E6277" s="181">
        <v>2261.0684643368768</v>
      </c>
      <c r="F6277" s="181">
        <v>2286.827644162805</v>
      </c>
      <c r="G6277" s="181">
        <v>2312.0528924728387</v>
      </c>
      <c r="H6277" s="181">
        <v>2338.9664212489542</v>
      </c>
      <c r="I6277" s="181">
        <v>2367.0708841361152</v>
      </c>
      <c r="J6277" s="182">
        <v>2395.8930655916251</v>
      </c>
      <c r="K6277" s="181">
        <v>2425.0995263473646</v>
      </c>
      <c r="L6277" s="181">
        <v>2454.4713074821339</v>
      </c>
      <c r="M6277" s="181">
        <v>2483.7662959515173</v>
      </c>
      <c r="N6277" s="181">
        <v>2512.7786791500671</v>
      </c>
      <c r="O6277" s="181">
        <v>2541.389921355591</v>
      </c>
      <c r="P6277" s="181">
        <v>2569.5473834225031</v>
      </c>
      <c r="Q6277" s="181">
        <v>2597.2170382652262</v>
      </c>
      <c r="R6277" s="181">
        <v>2624.315478036177</v>
      </c>
      <c r="S6277" s="181">
        <v>2650.7913191922853</v>
      </c>
      <c r="T6277" s="181">
        <v>2676.6353976039654</v>
      </c>
      <c r="U6277" s="181">
        <v>2701.8685629974148</v>
      </c>
      <c r="V6277" s="181">
        <v>2726.4824099822204</v>
      </c>
      <c r="W6277" s="181">
        <v>2750.4508736039834</v>
      </c>
      <c r="X6277" s="181">
        <v>2773.7502451526534</v>
      </c>
      <c r="Y6277" s="181">
        <v>2796.3270182955371</v>
      </c>
    </row>
    <row r="6278" spans="1:25" x14ac:dyDescent="0.25">
      <c r="A6278" s="178" t="s">
        <v>5154</v>
      </c>
      <c r="B6278" s="178" t="s">
        <v>293</v>
      </c>
      <c r="C6278" s="178" t="s">
        <v>218</v>
      </c>
      <c r="D6278" s="178" t="s">
        <v>5178</v>
      </c>
      <c r="E6278" s="181">
        <v>2062.645572105359</v>
      </c>
      <c r="F6278" s="181">
        <v>2088.7911229943829</v>
      </c>
      <c r="G6278" s="181">
        <v>2114.3114213073877</v>
      </c>
      <c r="H6278" s="181">
        <v>2141.2061766807938</v>
      </c>
      <c r="I6278" s="181">
        <v>2169.0999652055248</v>
      </c>
      <c r="J6278" s="182">
        <v>2197.622241963953</v>
      </c>
      <c r="K6278" s="181">
        <v>2226.5775232867777</v>
      </c>
      <c r="L6278" s="181">
        <v>2255.8290019258538</v>
      </c>
      <c r="M6278" s="181">
        <v>2285.2052255004251</v>
      </c>
      <c r="N6278" s="181">
        <v>2314.5907295990619</v>
      </c>
      <c r="O6278" s="181">
        <v>2343.9480840344472</v>
      </c>
      <c r="P6278" s="181">
        <v>2373.2915685264438</v>
      </c>
      <c r="Q6278" s="181">
        <v>2402.6413532219085</v>
      </c>
      <c r="R6278" s="181">
        <v>2431.9620827516565</v>
      </c>
      <c r="S6278" s="181">
        <v>2461.261625955764</v>
      </c>
      <c r="T6278" s="181">
        <v>2490.6985605332534</v>
      </c>
      <c r="U6278" s="181">
        <v>2520.2102341852678</v>
      </c>
      <c r="V6278" s="181">
        <v>2549.5669591242927</v>
      </c>
      <c r="W6278" s="181">
        <v>2578.7547936115434</v>
      </c>
      <c r="X6278" s="181">
        <v>2607.7616194620641</v>
      </c>
      <c r="Y6278" s="181">
        <v>2636.6318510186743</v>
      </c>
    </row>
    <row r="6279" spans="1:25" x14ac:dyDescent="0.25">
      <c r="A6279" s="178" t="s">
        <v>5154</v>
      </c>
      <c r="B6279" s="178" t="s">
        <v>293</v>
      </c>
      <c r="C6279" s="178" t="s">
        <v>240</v>
      </c>
      <c r="D6279" s="178" t="s">
        <v>241</v>
      </c>
      <c r="E6279" s="181">
        <v>2282.7016631313486</v>
      </c>
      <c r="F6279" s="181">
        <v>2301.2394263293299</v>
      </c>
      <c r="G6279" s="181">
        <v>2318.8786705261668</v>
      </c>
      <c r="H6279" s="181">
        <v>2337.8135173174269</v>
      </c>
      <c r="I6279" s="181">
        <v>2357.6171596154445</v>
      </c>
      <c r="J6279" s="182">
        <v>2377.8755837436934</v>
      </c>
      <c r="K6279" s="181">
        <v>2398.3706793641149</v>
      </c>
      <c r="L6279" s="181">
        <v>2418.9511161197024</v>
      </c>
      <c r="M6279" s="181">
        <v>2439.4312657836508</v>
      </c>
      <c r="N6279" s="181">
        <v>2459.6883184516378</v>
      </c>
      <c r="O6279" s="181">
        <v>2479.6842302606301</v>
      </c>
      <c r="P6279" s="181">
        <v>2499.4361187004288</v>
      </c>
      <c r="Q6279" s="181">
        <v>2518.9669922760077</v>
      </c>
      <c r="R6279" s="181">
        <v>2538.2415149037479</v>
      </c>
      <c r="S6279" s="181">
        <v>2557.2699150102435</v>
      </c>
      <c r="T6279" s="181">
        <v>2576.2181435410566</v>
      </c>
      <c r="U6279" s="181">
        <v>2595.0213912317886</v>
      </c>
      <c r="V6279" s="181">
        <v>2613.4447958766364</v>
      </c>
      <c r="W6279" s="181">
        <v>2631.4778862500079</v>
      </c>
      <c r="X6279" s="181">
        <v>2649.112270051417</v>
      </c>
      <c r="Y6279" s="181">
        <v>2666.39691616241</v>
      </c>
    </row>
    <row r="6280" spans="1:25" x14ac:dyDescent="0.25">
      <c r="A6280" s="178" t="s">
        <v>5154</v>
      </c>
      <c r="B6280" s="178" t="s">
        <v>580</v>
      </c>
      <c r="C6280" s="178" t="s">
        <v>218</v>
      </c>
      <c r="D6280" s="178" t="s">
        <v>5179</v>
      </c>
      <c r="E6280" s="181">
        <v>2479.4290858969734</v>
      </c>
      <c r="F6280" s="181">
        <v>2506.4989145079808</v>
      </c>
      <c r="G6280" s="181">
        <v>2533.8180467867996</v>
      </c>
      <c r="H6280" s="181">
        <v>2563.7687342987319</v>
      </c>
      <c r="I6280" s="181">
        <v>2595.8766649660797</v>
      </c>
      <c r="J6280" s="182">
        <v>2629.6855862424504</v>
      </c>
      <c r="K6280" s="181">
        <v>2664.8875663096392</v>
      </c>
      <c r="L6280" s="181">
        <v>2701.2765822156489</v>
      </c>
      <c r="M6280" s="181">
        <v>2738.6141423344002</v>
      </c>
      <c r="N6280" s="181">
        <v>2776.7028264494047</v>
      </c>
      <c r="O6280" s="181">
        <v>2815.4476008242177</v>
      </c>
      <c r="P6280" s="181">
        <v>2854.8109421058257</v>
      </c>
      <c r="Q6280" s="181">
        <v>2894.7786502566219</v>
      </c>
      <c r="R6280" s="181">
        <v>2935.2720534680884</v>
      </c>
      <c r="S6280" s="181">
        <v>2976.2233897593519</v>
      </c>
      <c r="T6280" s="181">
        <v>3017.4098305579</v>
      </c>
      <c r="U6280" s="181">
        <v>3058.6420792151434</v>
      </c>
      <c r="V6280" s="181">
        <v>3099.8902800240076</v>
      </c>
      <c r="W6280" s="181">
        <v>3141.118499197918</v>
      </c>
      <c r="X6280" s="181">
        <v>3182.2629986167767</v>
      </c>
      <c r="Y6280" s="181">
        <v>3223.0705297165832</v>
      </c>
    </row>
    <row r="6281" spans="1:25" x14ac:dyDescent="0.25">
      <c r="A6281" s="178" t="s">
        <v>5154</v>
      </c>
      <c r="B6281" s="178" t="s">
        <v>580</v>
      </c>
      <c r="C6281" s="178" t="s">
        <v>240</v>
      </c>
      <c r="D6281" s="178" t="s">
        <v>241</v>
      </c>
      <c r="E6281" s="181">
        <v>6037.8408087650623</v>
      </c>
      <c r="F6281" s="181">
        <v>6076.9666073337858</v>
      </c>
      <c r="G6281" s="181">
        <v>6116.2343327261015</v>
      </c>
      <c r="H6281" s="181">
        <v>6161.3644775350549</v>
      </c>
      <c r="I6281" s="181">
        <v>6211.1421697924015</v>
      </c>
      <c r="J6281" s="182">
        <v>6264.4161973543314</v>
      </c>
      <c r="K6281" s="181">
        <v>6320.4067847360502</v>
      </c>
      <c r="L6281" s="181">
        <v>6378.5880649426144</v>
      </c>
      <c r="M6281" s="181">
        <v>6438.3667377564961</v>
      </c>
      <c r="N6281" s="181">
        <v>6499.2557794414624</v>
      </c>
      <c r="O6281" s="181">
        <v>6561.0151088468783</v>
      </c>
      <c r="P6281" s="181">
        <v>6623.5421411851448</v>
      </c>
      <c r="Q6281" s="181">
        <v>6686.7898449965242</v>
      </c>
      <c r="R6281" s="181">
        <v>6750.5636298470999</v>
      </c>
      <c r="S6281" s="181">
        <v>6814.6971955681456</v>
      </c>
      <c r="T6281" s="181">
        <v>6878.6735779984247</v>
      </c>
      <c r="U6281" s="181">
        <v>6942.0609305606995</v>
      </c>
      <c r="V6281" s="181">
        <v>7004.7952707434379</v>
      </c>
      <c r="W6281" s="181">
        <v>7066.8001091354272</v>
      </c>
      <c r="X6281" s="181">
        <v>7127.938072084974</v>
      </c>
      <c r="Y6281" s="181">
        <v>7187.6516383145517</v>
      </c>
    </row>
    <row r="6282" spans="1:25" x14ac:dyDescent="0.25">
      <c r="A6282" s="178" t="s">
        <v>5154</v>
      </c>
      <c r="B6282" s="178" t="s">
        <v>581</v>
      </c>
      <c r="C6282" s="178" t="s">
        <v>218</v>
      </c>
      <c r="D6282" s="178" t="s">
        <v>5180</v>
      </c>
      <c r="E6282" s="181">
        <v>52758.509035824631</v>
      </c>
      <c r="F6282" s="181">
        <v>53529.338416179533</v>
      </c>
      <c r="G6282" s="181">
        <v>54233.52666610977</v>
      </c>
      <c r="H6282" s="181">
        <v>54938.812244136825</v>
      </c>
      <c r="I6282" s="181">
        <v>55643.747053497333</v>
      </c>
      <c r="J6282" s="182">
        <v>56345.103121105647</v>
      </c>
      <c r="K6282" s="181">
        <v>57041.337333128562</v>
      </c>
      <c r="L6282" s="181">
        <v>57732.020730133518</v>
      </c>
      <c r="M6282" s="181">
        <v>58415.097927388837</v>
      </c>
      <c r="N6282" s="181">
        <v>59088.714965722851</v>
      </c>
      <c r="O6282" s="181">
        <v>59752.585487899916</v>
      </c>
      <c r="P6282" s="181">
        <v>60407.372911376173</v>
      </c>
      <c r="Q6282" s="181">
        <v>61053.795894224961</v>
      </c>
      <c r="R6282" s="181">
        <v>61690.996476989727</v>
      </c>
      <c r="S6282" s="181">
        <v>62318.538603467336</v>
      </c>
      <c r="T6282" s="181">
        <v>62935.426723351142</v>
      </c>
      <c r="U6282" s="181">
        <v>63539.462835036764</v>
      </c>
      <c r="V6282" s="181">
        <v>64128.979599848106</v>
      </c>
      <c r="W6282" s="181">
        <v>64703.603255967275</v>
      </c>
      <c r="X6282" s="181">
        <v>65262.76435723975</v>
      </c>
      <c r="Y6282" s="181">
        <v>65804.035341295385</v>
      </c>
    </row>
    <row r="6283" spans="1:25" x14ac:dyDescent="0.25">
      <c r="A6283" s="178" t="s">
        <v>5154</v>
      </c>
      <c r="B6283" s="178" t="s">
        <v>581</v>
      </c>
      <c r="C6283" s="178" t="s">
        <v>530</v>
      </c>
      <c r="D6283" s="178" t="s">
        <v>724</v>
      </c>
      <c r="E6283" s="181">
        <v>4821.6869555011663</v>
      </c>
      <c r="F6283" s="181">
        <v>4913.3607328724538</v>
      </c>
      <c r="G6283" s="181">
        <v>4999.5958529019454</v>
      </c>
      <c r="H6283" s="181">
        <v>5086.5884007044642</v>
      </c>
      <c r="I6283" s="181">
        <v>5174.2091105902373</v>
      </c>
      <c r="J6283" s="182">
        <v>5262.1601887475763</v>
      </c>
      <c r="K6283" s="181">
        <v>5350.2966631467098</v>
      </c>
      <c r="L6283" s="181">
        <v>5438.5759927818626</v>
      </c>
      <c r="M6283" s="181">
        <v>5526.8010240510675</v>
      </c>
      <c r="N6283" s="181">
        <v>5614.7903325129328</v>
      </c>
      <c r="O6283" s="181">
        <v>5702.5089827286738</v>
      </c>
      <c r="P6283" s="181">
        <v>5790.0125218277535</v>
      </c>
      <c r="Q6283" s="181">
        <v>5877.3628361082865</v>
      </c>
      <c r="R6283" s="181">
        <v>5964.4705047975176</v>
      </c>
      <c r="S6283" s="181">
        <v>6051.2855669120145</v>
      </c>
      <c r="T6283" s="181">
        <v>6137.7026842673695</v>
      </c>
      <c r="U6283" s="181">
        <v>6223.4969734629558</v>
      </c>
      <c r="V6283" s="181">
        <v>6308.4919216662374</v>
      </c>
      <c r="W6283" s="181">
        <v>6392.635852802523</v>
      </c>
      <c r="X6283" s="181">
        <v>6475.8568928220939</v>
      </c>
      <c r="Y6283" s="181">
        <v>6557.8968658561025</v>
      </c>
    </row>
    <row r="6284" spans="1:25" x14ac:dyDescent="0.25">
      <c r="A6284" s="178" t="s">
        <v>5154</v>
      </c>
      <c r="B6284" s="178" t="s">
        <v>581</v>
      </c>
      <c r="C6284" s="178" t="s">
        <v>512</v>
      </c>
      <c r="D6284" s="178" t="s">
        <v>5181</v>
      </c>
      <c r="E6284" s="181">
        <v>1043.0753767372053</v>
      </c>
      <c r="F6284" s="181">
        <v>1095.8698755036285</v>
      </c>
      <c r="G6284" s="181">
        <v>1149.685072621638</v>
      </c>
      <c r="H6284" s="181">
        <v>1205.963727236883</v>
      </c>
      <c r="I6284" s="181">
        <v>1264.7808474985288</v>
      </c>
      <c r="J6284" s="182">
        <v>1326.1694650958784</v>
      </c>
      <c r="K6284" s="181">
        <v>1390.197420465815</v>
      </c>
      <c r="L6284" s="181">
        <v>1456.9594729828284</v>
      </c>
      <c r="M6284" s="181">
        <v>1526.5103562633706</v>
      </c>
      <c r="N6284" s="181">
        <v>1598.906707734862</v>
      </c>
      <c r="O6284" s="181">
        <v>1674.2457856685412</v>
      </c>
      <c r="P6284" s="181">
        <v>1752.6548326897509</v>
      </c>
      <c r="Q6284" s="181">
        <v>1834.269098214043</v>
      </c>
      <c r="R6284" s="181">
        <v>1919.1817172147796</v>
      </c>
      <c r="S6284" s="181">
        <v>2007.4997787756738</v>
      </c>
      <c r="T6284" s="181">
        <v>2099.3137978210334</v>
      </c>
      <c r="U6284" s="181">
        <v>2194.6721434038436</v>
      </c>
      <c r="V6284" s="181">
        <v>2293.6353593438439</v>
      </c>
      <c r="W6284" s="181">
        <v>2396.3069398175253</v>
      </c>
      <c r="X6284" s="181">
        <v>2502.7840441027565</v>
      </c>
      <c r="Y6284" s="181">
        <v>2613.0900268206187</v>
      </c>
    </row>
    <row r="6285" spans="1:25" x14ac:dyDescent="0.25">
      <c r="A6285" s="178" t="s">
        <v>5154</v>
      </c>
      <c r="B6285" s="178" t="s">
        <v>581</v>
      </c>
      <c r="C6285" s="178" t="s">
        <v>703</v>
      </c>
      <c r="D6285" s="178" t="s">
        <v>773</v>
      </c>
      <c r="E6285" s="181">
        <v>7017.4215034187846</v>
      </c>
      <c r="F6285" s="181">
        <v>7146.6283108950402</v>
      </c>
      <c r="G6285" s="181">
        <v>7267.7743706961819</v>
      </c>
      <c r="H6285" s="181">
        <v>7389.8755673464875</v>
      </c>
      <c r="I6285" s="181">
        <v>7512.7423960095957</v>
      </c>
      <c r="J6285" s="182">
        <v>7635.9412446470506</v>
      </c>
      <c r="K6285" s="181">
        <v>7759.2611512462963</v>
      </c>
      <c r="L6285" s="181">
        <v>7882.6401132110914</v>
      </c>
      <c r="M6285" s="181">
        <v>8005.7923112163744</v>
      </c>
      <c r="N6285" s="181">
        <v>8128.455370343665</v>
      </c>
      <c r="O6285" s="181">
        <v>8250.5794796781593</v>
      </c>
      <c r="P6285" s="181">
        <v>8372.245782676373</v>
      </c>
      <c r="Q6285" s="181">
        <v>8493.5443934562281</v>
      </c>
      <c r="R6285" s="181">
        <v>8614.3466852693964</v>
      </c>
      <c r="S6285" s="181">
        <v>8734.5812925104728</v>
      </c>
      <c r="T6285" s="181">
        <v>8854.0971329608201</v>
      </c>
      <c r="U6285" s="181">
        <v>8972.5711302934524</v>
      </c>
      <c r="V6285" s="181">
        <v>9089.7506671035026</v>
      </c>
      <c r="W6285" s="181">
        <v>9205.5634917433999</v>
      </c>
      <c r="X6285" s="181">
        <v>9319.9084570040432</v>
      </c>
      <c r="Y6285" s="181">
        <v>9432.4166934465266</v>
      </c>
    </row>
    <row r="6286" spans="1:25" x14ac:dyDescent="0.25">
      <c r="A6286" s="178" t="s">
        <v>5154</v>
      </c>
      <c r="B6286" s="178" t="s">
        <v>581</v>
      </c>
      <c r="C6286" s="178" t="s">
        <v>674</v>
      </c>
      <c r="D6286" s="178" t="s">
        <v>5182</v>
      </c>
      <c r="E6286" s="181">
        <v>5845.4837017344735</v>
      </c>
      <c r="F6286" s="181">
        <v>5955.914389747456</v>
      </c>
      <c r="G6286" s="181">
        <v>6059.7268429017968</v>
      </c>
      <c r="H6286" s="181">
        <v>6164.4324481676113</v>
      </c>
      <c r="I6286" s="181">
        <v>6269.8742441444765</v>
      </c>
      <c r="J6286" s="182">
        <v>6375.691153490111</v>
      </c>
      <c r="K6286" s="181">
        <v>6481.7074090827391</v>
      </c>
      <c r="L6286" s="181">
        <v>6587.8714044142034</v>
      </c>
      <c r="M6286" s="181">
        <v>6693.9442940054905</v>
      </c>
      <c r="N6286" s="181">
        <v>6799.7063945344617</v>
      </c>
      <c r="O6286" s="181">
        <v>6905.1155093624357</v>
      </c>
      <c r="P6286" s="181">
        <v>7010.2390134257912</v>
      </c>
      <c r="Q6286" s="181">
        <v>7115.1519238578303</v>
      </c>
      <c r="R6286" s="181">
        <v>7219.7460711505655</v>
      </c>
      <c r="S6286" s="181">
        <v>7323.9610960362525</v>
      </c>
      <c r="T6286" s="181">
        <v>7427.6696521026652</v>
      </c>
      <c r="U6286" s="181">
        <v>7530.599800595227</v>
      </c>
      <c r="V6286" s="181">
        <v>7632.5382548890229</v>
      </c>
      <c r="W6286" s="181">
        <v>7733.4228498092798</v>
      </c>
      <c r="X6286" s="181">
        <v>7833.1670184555869</v>
      </c>
      <c r="Y6286" s="181">
        <v>7931.4589121579966</v>
      </c>
    </row>
    <row r="6287" spans="1:25" x14ac:dyDescent="0.25">
      <c r="A6287" s="178" t="s">
        <v>5154</v>
      </c>
      <c r="B6287" s="178" t="s">
        <v>581</v>
      </c>
      <c r="C6287" s="178" t="s">
        <v>240</v>
      </c>
      <c r="D6287" s="178" t="s">
        <v>241</v>
      </c>
      <c r="E6287" s="181">
        <v>14739.02035261152</v>
      </c>
      <c r="F6287" s="181">
        <v>14994.795832306128</v>
      </c>
      <c r="G6287" s="181">
        <v>15233.601540525282</v>
      </c>
      <c r="H6287" s="181">
        <v>15474.39488151076</v>
      </c>
      <c r="I6287" s="181">
        <v>15716.800942910306</v>
      </c>
      <c r="J6287" s="182">
        <v>15959.936677997721</v>
      </c>
      <c r="K6287" s="181">
        <v>16203.387746826393</v>
      </c>
      <c r="L6287" s="181">
        <v>16447.052495881759</v>
      </c>
      <c r="M6287" s="181">
        <v>16690.363391067975</v>
      </c>
      <c r="N6287" s="181">
        <v>16932.803892731859</v>
      </c>
      <c r="O6287" s="181">
        <v>17174.301747005757</v>
      </c>
      <c r="P6287" s="181">
        <v>17415.057462941801</v>
      </c>
      <c r="Q6287" s="181">
        <v>17655.289786335172</v>
      </c>
      <c r="R6287" s="181">
        <v>17894.762671714143</v>
      </c>
      <c r="S6287" s="181">
        <v>18133.35974236039</v>
      </c>
      <c r="T6287" s="181">
        <v>18370.799650593282</v>
      </c>
      <c r="U6287" s="181">
        <v>18606.445126028051</v>
      </c>
      <c r="V6287" s="181">
        <v>18839.806299086682</v>
      </c>
      <c r="W6287" s="181">
        <v>19070.767807865446</v>
      </c>
      <c r="X6287" s="181">
        <v>19299.154463336552</v>
      </c>
      <c r="Y6287" s="181">
        <v>19524.236967632056</v>
      </c>
    </row>
    <row r="6288" spans="1:25" x14ac:dyDescent="0.25">
      <c r="A6288" s="178" t="s">
        <v>5154</v>
      </c>
      <c r="B6288" s="178" t="s">
        <v>582</v>
      </c>
      <c r="C6288" s="178" t="s">
        <v>218</v>
      </c>
      <c r="D6288" s="178" t="s">
        <v>5183</v>
      </c>
      <c r="E6288" s="181">
        <v>4988.4664872286921</v>
      </c>
      <c r="F6288" s="181">
        <v>5076.7056731588746</v>
      </c>
      <c r="G6288" s="181">
        <v>5157.6042953229708</v>
      </c>
      <c r="H6288" s="181">
        <v>5237.5794620878432</v>
      </c>
      <c r="I6288" s="181">
        <v>5316.8636618012124</v>
      </c>
      <c r="J6288" s="182">
        <v>5395.4178514145651</v>
      </c>
      <c r="K6288" s="181">
        <v>5473.2978760265896</v>
      </c>
      <c r="L6288" s="181">
        <v>5550.544711806042</v>
      </c>
      <c r="M6288" s="181">
        <v>5626.9835152858332</v>
      </c>
      <c r="N6288" s="181">
        <v>5702.4228947108986</v>
      </c>
      <c r="O6288" s="181">
        <v>5776.8560814890598</v>
      </c>
      <c r="P6288" s="181">
        <v>5850.3472933897365</v>
      </c>
      <c r="Q6288" s="181">
        <v>5922.9492515349584</v>
      </c>
      <c r="R6288" s="181">
        <v>5994.6232269363609</v>
      </c>
      <c r="S6288" s="181">
        <v>6065.5050421363594</v>
      </c>
      <c r="T6288" s="181">
        <v>6136.05452876239</v>
      </c>
      <c r="U6288" s="181">
        <v>6205.9322584393421</v>
      </c>
      <c r="V6288" s="181">
        <v>6274.4470202555958</v>
      </c>
      <c r="W6288" s="181">
        <v>6341.6315317539775</v>
      </c>
      <c r="X6288" s="181">
        <v>6407.5939260092837</v>
      </c>
      <c r="Y6288" s="181">
        <v>6472.518038501441</v>
      </c>
    </row>
    <row r="6289" spans="1:25" x14ac:dyDescent="0.25">
      <c r="A6289" s="178" t="s">
        <v>5154</v>
      </c>
      <c r="B6289" s="178" t="s">
        <v>582</v>
      </c>
      <c r="C6289" s="178" t="s">
        <v>583</v>
      </c>
      <c r="D6289" s="178" t="s">
        <v>5184</v>
      </c>
      <c r="E6289" s="181">
        <v>2943.7132722436877</v>
      </c>
      <c r="F6289" s="181">
        <v>3030.6385261564365</v>
      </c>
      <c r="G6289" s="181">
        <v>3114.754919598784</v>
      </c>
      <c r="H6289" s="181">
        <v>3199.8542253850619</v>
      </c>
      <c r="I6289" s="181">
        <v>3286.085054069601</v>
      </c>
      <c r="J6289" s="182">
        <v>3373.432836032644</v>
      </c>
      <c r="K6289" s="181">
        <v>3461.9419017737118</v>
      </c>
      <c r="L6289" s="181">
        <v>3551.6487080515985</v>
      </c>
      <c r="M6289" s="181">
        <v>3642.4512510717263</v>
      </c>
      <c r="N6289" s="181">
        <v>3734.2314662415306</v>
      </c>
      <c r="O6289" s="181">
        <v>3826.9877132487954</v>
      </c>
      <c r="P6289" s="181">
        <v>3920.7655617313976</v>
      </c>
      <c r="Q6289" s="181">
        <v>4015.6046263736571</v>
      </c>
      <c r="R6289" s="181">
        <v>4111.483329511062</v>
      </c>
      <c r="S6289" s="181">
        <v>4208.4998591375424</v>
      </c>
      <c r="T6289" s="181">
        <v>4306.9840806111179</v>
      </c>
      <c r="U6289" s="181">
        <v>4406.7132779161238</v>
      </c>
      <c r="V6289" s="181">
        <v>4507.2010136188192</v>
      </c>
      <c r="W6289" s="181">
        <v>4608.4638230946566</v>
      </c>
      <c r="X6289" s="181">
        <v>4710.5743866229268</v>
      </c>
      <c r="Y6289" s="181">
        <v>4813.6649902198478</v>
      </c>
    </row>
    <row r="6290" spans="1:25" x14ac:dyDescent="0.25">
      <c r="A6290" s="178" t="s">
        <v>5154</v>
      </c>
      <c r="B6290" s="178" t="s">
        <v>582</v>
      </c>
      <c r="C6290" s="178" t="s">
        <v>240</v>
      </c>
      <c r="D6290" s="178" t="s">
        <v>241</v>
      </c>
      <c r="E6290" s="181">
        <v>6165.7486413109673</v>
      </c>
      <c r="F6290" s="181">
        <v>6196.8517860213078</v>
      </c>
      <c r="G6290" s="181">
        <v>6217.545149010939</v>
      </c>
      <c r="H6290" s="181">
        <v>6235.8385829159497</v>
      </c>
      <c r="I6290" s="181">
        <v>6252.0817474136411</v>
      </c>
      <c r="J6290" s="182">
        <v>6266.2934941290468</v>
      </c>
      <c r="K6290" s="181">
        <v>6278.6021146252697</v>
      </c>
      <c r="L6290" s="181">
        <v>6289.1142601123047</v>
      </c>
      <c r="M6290" s="181">
        <v>6297.6912208496215</v>
      </c>
      <c r="N6290" s="181">
        <v>6304.1840921883795</v>
      </c>
      <c r="O6290" s="181">
        <v>6308.6542687968031</v>
      </c>
      <c r="P6290" s="181">
        <v>6311.2382663315148</v>
      </c>
      <c r="Q6290" s="181">
        <v>6312.0552051068535</v>
      </c>
      <c r="R6290" s="181">
        <v>6311.1235395610593</v>
      </c>
      <c r="S6290" s="181">
        <v>6308.6436722255585</v>
      </c>
      <c r="T6290" s="181">
        <v>6305.1405609295107</v>
      </c>
      <c r="U6290" s="181">
        <v>6300.3036432370081</v>
      </c>
      <c r="V6290" s="181">
        <v>6293.485163330819</v>
      </c>
      <c r="W6290" s="181">
        <v>6284.786771652356</v>
      </c>
      <c r="X6290" s="181">
        <v>6274.3805287181303</v>
      </c>
      <c r="Y6290" s="181">
        <v>6262.5048879891056</v>
      </c>
    </row>
    <row r="6291" spans="1:25" x14ac:dyDescent="0.25">
      <c r="A6291" s="178" t="s">
        <v>5154</v>
      </c>
      <c r="B6291" s="178" t="s">
        <v>585</v>
      </c>
      <c r="C6291" s="178" t="s">
        <v>218</v>
      </c>
      <c r="D6291" s="178" t="s">
        <v>5185</v>
      </c>
      <c r="E6291" s="181">
        <v>6615.6697725432205</v>
      </c>
      <c r="F6291" s="181">
        <v>6644.4377470849122</v>
      </c>
      <c r="G6291" s="181">
        <v>6662.6653798905754</v>
      </c>
      <c r="H6291" s="181">
        <v>6678.5588988384106</v>
      </c>
      <c r="I6291" s="181">
        <v>6692.3106227674725</v>
      </c>
      <c r="J6291" s="182">
        <v>6703.788307013232</v>
      </c>
      <c r="K6291" s="181">
        <v>6712.9679399964143</v>
      </c>
      <c r="L6291" s="181">
        <v>6719.8943752235136</v>
      </c>
      <c r="M6291" s="181">
        <v>6724.3802673593364</v>
      </c>
      <c r="N6291" s="181">
        <v>6726.268837248419</v>
      </c>
      <c r="O6291" s="181">
        <v>6725.5872002862079</v>
      </c>
      <c r="P6291" s="181">
        <v>6722.4475433188627</v>
      </c>
      <c r="Q6291" s="181">
        <v>6716.9497739252065</v>
      </c>
      <c r="R6291" s="181">
        <v>6709.0372119105705</v>
      </c>
      <c r="S6291" s="181">
        <v>6698.7449868002059</v>
      </c>
      <c r="T6291" s="181">
        <v>6686.1902357467397</v>
      </c>
      <c r="U6291" s="181">
        <v>6671.4690893033667</v>
      </c>
      <c r="V6291" s="181">
        <v>6654.5991749903442</v>
      </c>
      <c r="W6291" s="181">
        <v>6635.612863275981</v>
      </c>
      <c r="X6291" s="181">
        <v>6614.546643016236</v>
      </c>
      <c r="Y6291" s="181">
        <v>6591.3456809659856</v>
      </c>
    </row>
    <row r="6292" spans="1:25" x14ac:dyDescent="0.25">
      <c r="A6292" s="178" t="s">
        <v>5154</v>
      </c>
      <c r="B6292" s="178" t="s">
        <v>585</v>
      </c>
      <c r="C6292" s="178" t="s">
        <v>475</v>
      </c>
      <c r="D6292" s="178" t="s">
        <v>5186</v>
      </c>
      <c r="E6292" s="181">
        <v>4218.5410745097106</v>
      </c>
      <c r="F6292" s="181">
        <v>4321.6932269935787</v>
      </c>
      <c r="G6292" s="181">
        <v>4420.2917662013851</v>
      </c>
      <c r="H6292" s="181">
        <v>4519.5264263881645</v>
      </c>
      <c r="I6292" s="181">
        <v>4619.4843029438453</v>
      </c>
      <c r="J6292" s="182">
        <v>4720.0318846315658</v>
      </c>
      <c r="K6292" s="181">
        <v>4821.1034362583941</v>
      </c>
      <c r="L6292" s="181">
        <v>4922.6794702366551</v>
      </c>
      <c r="M6292" s="181">
        <v>5024.5666602632864</v>
      </c>
      <c r="N6292" s="181">
        <v>5126.5807696835473</v>
      </c>
      <c r="O6292" s="181">
        <v>5228.6675122432671</v>
      </c>
      <c r="P6292" s="181">
        <v>5330.8378892014071</v>
      </c>
      <c r="Q6292" s="181">
        <v>5433.0961417670314</v>
      </c>
      <c r="R6292" s="181">
        <v>5535.319908192062</v>
      </c>
      <c r="S6292" s="181">
        <v>5637.456520865574</v>
      </c>
      <c r="T6292" s="181">
        <v>5739.5219993516275</v>
      </c>
      <c r="U6292" s="181">
        <v>5841.5178691689971</v>
      </c>
      <c r="V6292" s="181">
        <v>5943.378224007467</v>
      </c>
      <c r="W6292" s="181">
        <v>6045.0478480924476</v>
      </c>
      <c r="X6292" s="181">
        <v>6146.4736080747216</v>
      </c>
      <c r="Y6292" s="181">
        <v>6247.5143464565899</v>
      </c>
    </row>
    <row r="6293" spans="1:25" x14ac:dyDescent="0.25">
      <c r="A6293" s="178" t="s">
        <v>5154</v>
      </c>
      <c r="B6293" s="178" t="s">
        <v>585</v>
      </c>
      <c r="C6293" s="178" t="s">
        <v>638</v>
      </c>
      <c r="D6293" s="178" t="s">
        <v>5187</v>
      </c>
      <c r="E6293" s="181">
        <v>3677.2866454399882</v>
      </c>
      <c r="F6293" s="181">
        <v>3758.060011581435</v>
      </c>
      <c r="G6293" s="181">
        <v>3834.4694748812599</v>
      </c>
      <c r="H6293" s="181">
        <v>3911.0363422815794</v>
      </c>
      <c r="I6293" s="181">
        <v>3987.8332496297667</v>
      </c>
      <c r="J6293" s="182">
        <v>4064.7421380355231</v>
      </c>
      <c r="K6293" s="181">
        <v>4141.7043071163916</v>
      </c>
      <c r="L6293" s="181">
        <v>4218.7012517955027</v>
      </c>
      <c r="M6293" s="181">
        <v>4295.5660233097897</v>
      </c>
      <c r="N6293" s="181">
        <v>4372.1410400298519</v>
      </c>
      <c r="O6293" s="181">
        <v>4448.3808080046228</v>
      </c>
      <c r="P6293" s="181">
        <v>4524.2956903637323</v>
      </c>
      <c r="Q6293" s="181">
        <v>4599.8902335966277</v>
      </c>
      <c r="R6293" s="181">
        <v>4675.0620197470125</v>
      </c>
      <c r="S6293" s="181">
        <v>4749.7683519875554</v>
      </c>
      <c r="T6293" s="181">
        <v>4824.0246895486025</v>
      </c>
      <c r="U6293" s="181">
        <v>4897.8342009943062</v>
      </c>
      <c r="V6293" s="181">
        <v>4971.1436344565809</v>
      </c>
      <c r="W6293" s="181">
        <v>5043.9091865181781</v>
      </c>
      <c r="X6293" s="181">
        <v>5116.0892256701545</v>
      </c>
      <c r="Y6293" s="181">
        <v>5187.5694493784604</v>
      </c>
    </row>
    <row r="6294" spans="1:25" x14ac:dyDescent="0.25">
      <c r="A6294" s="178" t="s">
        <v>5154</v>
      </c>
      <c r="B6294" s="178" t="s">
        <v>585</v>
      </c>
      <c r="C6294" s="178" t="s">
        <v>953</v>
      </c>
      <c r="D6294" s="178" t="s">
        <v>5188</v>
      </c>
      <c r="E6294" s="181">
        <v>3082.3122074925591</v>
      </c>
      <c r="F6294" s="181">
        <v>3154.746668035822</v>
      </c>
      <c r="G6294" s="181">
        <v>3223.7228815002977</v>
      </c>
      <c r="H6294" s="181">
        <v>3293.0316598803497</v>
      </c>
      <c r="I6294" s="181">
        <v>3362.7352954890753</v>
      </c>
      <c r="J6294" s="182">
        <v>3432.7354066531616</v>
      </c>
      <c r="K6294" s="181">
        <v>3502.9832207876502</v>
      </c>
      <c r="L6294" s="181">
        <v>3573.4637168365075</v>
      </c>
      <c r="M6294" s="181">
        <v>3644.035852619073</v>
      </c>
      <c r="N6294" s="181">
        <v>3714.5656949031541</v>
      </c>
      <c r="O6294" s="181">
        <v>3785.013878258439</v>
      </c>
      <c r="P6294" s="181">
        <v>3855.3884010560587</v>
      </c>
      <c r="Q6294" s="181">
        <v>3925.6923476438028</v>
      </c>
      <c r="R6294" s="181">
        <v>3995.8373988988665</v>
      </c>
      <c r="S6294" s="181">
        <v>4065.7858282018005</v>
      </c>
      <c r="T6294" s="181">
        <v>4135.5495415590467</v>
      </c>
      <c r="U6294" s="181">
        <v>4205.1299676897879</v>
      </c>
      <c r="V6294" s="181">
        <v>4274.4800337330398</v>
      </c>
      <c r="W6294" s="181">
        <v>4343.5605240272935</v>
      </c>
      <c r="X6294" s="181">
        <v>4412.3338645538215</v>
      </c>
      <c r="Y6294" s="181">
        <v>4480.6994914707639</v>
      </c>
    </row>
    <row r="6295" spans="1:25" x14ac:dyDescent="0.25">
      <c r="A6295" s="178" t="s">
        <v>5154</v>
      </c>
      <c r="B6295" s="178" t="s">
        <v>585</v>
      </c>
      <c r="C6295" s="178" t="s">
        <v>1465</v>
      </c>
      <c r="D6295" s="178" t="s">
        <v>5189</v>
      </c>
      <c r="E6295" s="181">
        <v>4678.7086977262916</v>
      </c>
      <c r="F6295" s="181">
        <v>4760.6055178346551</v>
      </c>
      <c r="G6295" s="181">
        <v>4836.1942061892441</v>
      </c>
      <c r="H6295" s="181">
        <v>4911.2298734919323</v>
      </c>
      <c r="I6295" s="181">
        <v>4985.8058580244051</v>
      </c>
      <c r="J6295" s="182">
        <v>5059.7765284387142</v>
      </c>
      <c r="K6295" s="181">
        <v>5133.072388902071</v>
      </c>
      <c r="L6295" s="181">
        <v>5205.674798791506</v>
      </c>
      <c r="M6295" s="181">
        <v>5277.3831209620685</v>
      </c>
      <c r="N6295" s="181">
        <v>5348.0117327064081</v>
      </c>
      <c r="O6295" s="181">
        <v>5417.51483617143</v>
      </c>
      <c r="P6295" s="181">
        <v>5485.9152601817714</v>
      </c>
      <c r="Q6295" s="181">
        <v>5553.2285160514093</v>
      </c>
      <c r="R6295" s="181">
        <v>5619.3413758908609</v>
      </c>
      <c r="S6295" s="181">
        <v>5684.2141589164466</v>
      </c>
      <c r="T6295" s="181">
        <v>5747.8772836729504</v>
      </c>
      <c r="U6295" s="181">
        <v>5810.3461747885967</v>
      </c>
      <c r="V6295" s="181">
        <v>5871.569462342748</v>
      </c>
      <c r="W6295" s="181">
        <v>5931.5078978621523</v>
      </c>
      <c r="X6295" s="181">
        <v>5990.1255807298639</v>
      </c>
      <c r="Y6295" s="181">
        <v>6047.3026468902208</v>
      </c>
    </row>
    <row r="6296" spans="1:25" x14ac:dyDescent="0.25">
      <c r="A6296" s="178" t="s">
        <v>5154</v>
      </c>
      <c r="B6296" s="178" t="s">
        <v>585</v>
      </c>
      <c r="C6296" s="178" t="s">
        <v>698</v>
      </c>
      <c r="D6296" s="178" t="s">
        <v>5190</v>
      </c>
      <c r="E6296" s="181">
        <v>2901.894064469318</v>
      </c>
      <c r="F6296" s="181">
        <v>2918.9739398015977</v>
      </c>
      <c r="G6296" s="181">
        <v>2931.461728294239</v>
      </c>
      <c r="H6296" s="181">
        <v>2942.952363722457</v>
      </c>
      <c r="I6296" s="181">
        <v>2953.5260662187629</v>
      </c>
      <c r="J6296" s="182">
        <v>2963.1201019729124</v>
      </c>
      <c r="K6296" s="181">
        <v>2971.7192791055618</v>
      </c>
      <c r="L6296" s="181">
        <v>2979.3388587214199</v>
      </c>
      <c r="M6296" s="181">
        <v>2985.8911039893956</v>
      </c>
      <c r="N6296" s="181">
        <v>2991.301348146817</v>
      </c>
      <c r="O6296" s="181">
        <v>2995.5763890014223</v>
      </c>
      <c r="P6296" s="181">
        <v>2998.7610309323604</v>
      </c>
      <c r="Q6296" s="181">
        <v>3000.8948827166105</v>
      </c>
      <c r="R6296" s="181">
        <v>3001.9477460696712</v>
      </c>
      <c r="S6296" s="181">
        <v>3001.9303956039871</v>
      </c>
      <c r="T6296" s="181">
        <v>3000.8904937077373</v>
      </c>
      <c r="U6296" s="181">
        <v>2998.8665670340765</v>
      </c>
      <c r="V6296" s="181">
        <v>2995.8620508661688</v>
      </c>
      <c r="W6296" s="181">
        <v>2991.8870626706371</v>
      </c>
      <c r="X6296" s="181">
        <v>2986.9536553529283</v>
      </c>
      <c r="Y6296" s="181">
        <v>2981.0326674380844</v>
      </c>
    </row>
    <row r="6297" spans="1:25" x14ac:dyDescent="0.25">
      <c r="A6297" s="178" t="s">
        <v>5154</v>
      </c>
      <c r="B6297" s="178" t="s">
        <v>585</v>
      </c>
      <c r="C6297" s="178" t="s">
        <v>240</v>
      </c>
      <c r="D6297" s="178" t="s">
        <v>241</v>
      </c>
      <c r="E6297" s="181">
        <v>10465.265880421135</v>
      </c>
      <c r="F6297" s="181">
        <v>10637.953966763765</v>
      </c>
      <c r="G6297" s="181">
        <v>10796.776294376074</v>
      </c>
      <c r="H6297" s="181">
        <v>10954.630814444346</v>
      </c>
      <c r="I6297" s="181">
        <v>11111.749900135526</v>
      </c>
      <c r="J6297" s="182">
        <v>11267.832463543808</v>
      </c>
      <c r="K6297" s="181">
        <v>11422.747219398096</v>
      </c>
      <c r="L6297" s="181">
        <v>11576.475737016133</v>
      </c>
      <c r="M6297" s="181">
        <v>11728.594523067371</v>
      </c>
      <c r="N6297" s="181">
        <v>11878.713767472986</v>
      </c>
      <c r="O6297" s="181">
        <v>12026.754120892905</v>
      </c>
      <c r="P6297" s="181">
        <v>12172.787780465904</v>
      </c>
      <c r="Q6297" s="181">
        <v>12316.869686970776</v>
      </c>
      <c r="R6297" s="181">
        <v>12458.768388566572</v>
      </c>
      <c r="S6297" s="181">
        <v>12598.414890375005</v>
      </c>
      <c r="T6297" s="181">
        <v>12735.894677427192</v>
      </c>
      <c r="U6297" s="181">
        <v>12871.259002592549</v>
      </c>
      <c r="V6297" s="181">
        <v>13004.410236193617</v>
      </c>
      <c r="W6297" s="181">
        <v>13135.276761297406</v>
      </c>
      <c r="X6297" s="181">
        <v>13263.793494879013</v>
      </c>
      <c r="Y6297" s="181">
        <v>13389.708538850718</v>
      </c>
    </row>
    <row r="6298" spans="1:25" x14ac:dyDescent="0.25">
      <c r="A6298" s="178" t="s">
        <v>5154</v>
      </c>
      <c r="B6298" s="178" t="s">
        <v>586</v>
      </c>
      <c r="C6298" s="178" t="s">
        <v>218</v>
      </c>
      <c r="D6298" s="178" t="s">
        <v>5191</v>
      </c>
      <c r="E6298" s="181">
        <v>6818.5448080075448</v>
      </c>
      <c r="F6298" s="181">
        <v>6916.9570968196158</v>
      </c>
      <c r="G6298" s="181">
        <v>7003.0112566927983</v>
      </c>
      <c r="H6298" s="181">
        <v>7085.8226781569028</v>
      </c>
      <c r="I6298" s="181">
        <v>7166.1976903210116</v>
      </c>
      <c r="J6298" s="182">
        <v>7244.4662515918144</v>
      </c>
      <c r="K6298" s="181">
        <v>7321.0162235003845</v>
      </c>
      <c r="L6298" s="181">
        <v>7396.2482986829173</v>
      </c>
      <c r="M6298" s="181">
        <v>7470.2585729448883</v>
      </c>
      <c r="N6298" s="181">
        <v>7543.0727954805998</v>
      </c>
      <c r="O6298" s="181">
        <v>7614.8507234798881</v>
      </c>
      <c r="P6298" s="181">
        <v>7685.794664187737</v>
      </c>
      <c r="Q6298" s="181">
        <v>7756.0574029869967</v>
      </c>
      <c r="R6298" s="181">
        <v>7825.585040248121</v>
      </c>
      <c r="S6298" s="181">
        <v>7894.400238111115</v>
      </c>
      <c r="T6298" s="181">
        <v>7962.5431065116682</v>
      </c>
      <c r="U6298" s="181">
        <v>8030.0502253241621</v>
      </c>
      <c r="V6298" s="181">
        <v>8096.8751691653188</v>
      </c>
      <c r="W6298" s="181">
        <v>8162.9278999023436</v>
      </c>
      <c r="X6298" s="181">
        <v>8228.1247171641098</v>
      </c>
      <c r="Y6298" s="181">
        <v>8292.230621486884</v>
      </c>
    </row>
    <row r="6299" spans="1:25" x14ac:dyDescent="0.25">
      <c r="A6299" s="178" t="s">
        <v>5154</v>
      </c>
      <c r="B6299" s="178" t="s">
        <v>586</v>
      </c>
      <c r="C6299" s="178" t="s">
        <v>240</v>
      </c>
      <c r="D6299" s="178" t="s">
        <v>241</v>
      </c>
      <c r="E6299" s="181">
        <v>50.575172882417633</v>
      </c>
      <c r="F6299" s="181">
        <v>51.213633011839406</v>
      </c>
      <c r="G6299" s="181">
        <v>51.758317879312358</v>
      </c>
      <c r="H6299" s="181">
        <v>52.276973285611263</v>
      </c>
      <c r="I6299" s="181">
        <v>52.775671233799443</v>
      </c>
      <c r="J6299" s="182">
        <v>53.256938908040951</v>
      </c>
      <c r="K6299" s="181">
        <v>53.723710743675575</v>
      </c>
      <c r="L6299" s="181">
        <v>54.178994555139681</v>
      </c>
      <c r="M6299" s="181">
        <v>54.623549712950719</v>
      </c>
      <c r="N6299" s="181">
        <v>55.057616912215607</v>
      </c>
      <c r="O6299" s="181">
        <v>55.48241171792624</v>
      </c>
      <c r="P6299" s="181">
        <v>55.899450683875806</v>
      </c>
      <c r="Q6299" s="181">
        <v>56.309880177943555</v>
      </c>
      <c r="R6299" s="181">
        <v>56.713340647176047</v>
      </c>
      <c r="S6299" s="181">
        <v>57.110029086129408</v>
      </c>
      <c r="T6299" s="181">
        <v>57.500267203794145</v>
      </c>
      <c r="U6299" s="181">
        <v>57.884349087497817</v>
      </c>
      <c r="V6299" s="181">
        <v>58.261969566675518</v>
      </c>
      <c r="W6299" s="181">
        <v>58.632512494887926</v>
      </c>
      <c r="X6299" s="181">
        <v>58.995411676382943</v>
      </c>
      <c r="Y6299" s="181">
        <v>59.349022204641088</v>
      </c>
    </row>
    <row r="6300" spans="1:25" x14ac:dyDescent="0.25">
      <c r="A6300" s="178" t="s">
        <v>5154</v>
      </c>
      <c r="B6300" s="178" t="s">
        <v>587</v>
      </c>
      <c r="C6300" s="178" t="s">
        <v>218</v>
      </c>
      <c r="D6300" s="178" t="s">
        <v>5192</v>
      </c>
      <c r="E6300" s="181">
        <v>9825.5322440206965</v>
      </c>
      <c r="F6300" s="181">
        <v>10046.951332106328</v>
      </c>
      <c r="G6300" s="181">
        <v>10242.952732898751</v>
      </c>
      <c r="H6300" s="181">
        <v>10429.209164135629</v>
      </c>
      <c r="I6300" s="181">
        <v>10607.825418463352</v>
      </c>
      <c r="J6300" s="182">
        <v>10780.024981228518</v>
      </c>
      <c r="K6300" s="181">
        <v>10946.884731247546</v>
      </c>
      <c r="L6300" s="181">
        <v>11109.356470379018</v>
      </c>
      <c r="M6300" s="181">
        <v>11267.843821370043</v>
      </c>
      <c r="N6300" s="181">
        <v>11422.593207769123</v>
      </c>
      <c r="O6300" s="181">
        <v>11574.008191337676</v>
      </c>
      <c r="P6300" s="181">
        <v>11722.603853772272</v>
      </c>
      <c r="Q6300" s="181">
        <v>11868.858293861522</v>
      </c>
      <c r="R6300" s="181">
        <v>12012.898664350849</v>
      </c>
      <c r="S6300" s="181">
        <v>12154.86507746303</v>
      </c>
      <c r="T6300" s="181">
        <v>12294.689202939142</v>
      </c>
      <c r="U6300" s="181">
        <v>12432.320238974569</v>
      </c>
      <c r="V6300" s="181">
        <v>12567.84259764222</v>
      </c>
      <c r="W6300" s="181">
        <v>12701.30456471115</v>
      </c>
      <c r="X6300" s="181">
        <v>12832.671802481522</v>
      </c>
      <c r="Y6300" s="181">
        <v>12961.477730908357</v>
      </c>
    </row>
    <row r="6301" spans="1:25" x14ac:dyDescent="0.25">
      <c r="A6301" s="178" t="s">
        <v>5154</v>
      </c>
      <c r="B6301" s="178" t="s">
        <v>587</v>
      </c>
      <c r="C6301" s="178" t="s">
        <v>240</v>
      </c>
      <c r="D6301" s="178" t="s">
        <v>241</v>
      </c>
      <c r="E6301" s="181">
        <v>70.102546255550408</v>
      </c>
      <c r="F6301" s="181">
        <v>70.776669212131694</v>
      </c>
      <c r="G6301" s="181">
        <v>71.245773428971304</v>
      </c>
      <c r="H6301" s="181">
        <v>71.624801120711638</v>
      </c>
      <c r="I6301" s="181">
        <v>71.931071512034563</v>
      </c>
      <c r="J6301" s="182">
        <v>72.175208663232496</v>
      </c>
      <c r="K6301" s="181">
        <v>72.366395371290963</v>
      </c>
      <c r="L6301" s="181">
        <v>72.512589180234173</v>
      </c>
      <c r="M6301" s="181">
        <v>72.617859548433159</v>
      </c>
      <c r="N6301" s="181">
        <v>72.685109685982638</v>
      </c>
      <c r="O6301" s="181">
        <v>72.718119536014257</v>
      </c>
      <c r="P6301" s="181">
        <v>72.721203547070687</v>
      </c>
      <c r="Q6301" s="181">
        <v>72.698262005735842</v>
      </c>
      <c r="R6301" s="181">
        <v>72.6509022035127</v>
      </c>
      <c r="S6301" s="181">
        <v>72.580750638096859</v>
      </c>
      <c r="T6301" s="181">
        <v>72.488144373820276</v>
      </c>
      <c r="U6301" s="181">
        <v>72.373525839170526</v>
      </c>
      <c r="V6301" s="181">
        <v>72.238112513633823</v>
      </c>
      <c r="W6301" s="181">
        <v>72.082875303810781</v>
      </c>
      <c r="X6301" s="181">
        <v>71.908292060200878</v>
      </c>
      <c r="Y6301" s="181">
        <v>71.712443235535574</v>
      </c>
    </row>
    <row r="6302" spans="1:25" x14ac:dyDescent="0.25">
      <c r="A6302" s="178" t="s">
        <v>5154</v>
      </c>
      <c r="B6302" s="178" t="s">
        <v>594</v>
      </c>
      <c r="C6302" s="178" t="s">
        <v>218</v>
      </c>
      <c r="D6302" s="178" t="s">
        <v>5193</v>
      </c>
      <c r="E6302" s="181">
        <v>27974.852725442288</v>
      </c>
      <c r="F6302" s="181">
        <v>28427.889812188274</v>
      </c>
      <c r="G6302" s="181">
        <v>28841.510576568853</v>
      </c>
      <c r="H6302" s="181">
        <v>29252.830246990066</v>
      </c>
      <c r="I6302" s="181">
        <v>29661.766893201868</v>
      </c>
      <c r="J6302" s="182">
        <v>30067.016441379958</v>
      </c>
      <c r="K6302" s="181">
        <v>30467.908803699396</v>
      </c>
      <c r="L6302" s="181">
        <v>30864.378142097179</v>
      </c>
      <c r="M6302" s="181">
        <v>31255.42810983412</v>
      </c>
      <c r="N6302" s="181">
        <v>31640.093495184919</v>
      </c>
      <c r="O6302" s="181">
        <v>32018.173759448109</v>
      </c>
      <c r="P6302" s="181">
        <v>32390.016251365272</v>
      </c>
      <c r="Q6302" s="181">
        <v>32755.998733228465</v>
      </c>
      <c r="R6302" s="181">
        <v>33115.67520182499</v>
      </c>
      <c r="S6302" s="181">
        <v>33468.815876825836</v>
      </c>
      <c r="T6302" s="181">
        <v>33815.056248791356</v>
      </c>
      <c r="U6302" s="181">
        <v>34154.634859828533</v>
      </c>
      <c r="V6302" s="181">
        <v>34487.921893164683</v>
      </c>
      <c r="W6302" s="181">
        <v>34814.766463910542</v>
      </c>
      <c r="X6302" s="181">
        <v>35134.931442507695</v>
      </c>
      <c r="Y6302" s="181">
        <v>35447.362963574233</v>
      </c>
    </row>
    <row r="6303" spans="1:25" x14ac:dyDescent="0.25">
      <c r="A6303" s="178" t="s">
        <v>5154</v>
      </c>
      <c r="B6303" s="178" t="s">
        <v>594</v>
      </c>
      <c r="C6303" s="178" t="s">
        <v>503</v>
      </c>
      <c r="D6303" s="178" t="s">
        <v>5194</v>
      </c>
      <c r="E6303" s="181">
        <v>2620.1727326328778</v>
      </c>
      <c r="F6303" s="181">
        <v>2657.7741187579645</v>
      </c>
      <c r="G6303" s="181">
        <v>2691.552020852097</v>
      </c>
      <c r="H6303" s="181">
        <v>2724.9842521082087</v>
      </c>
      <c r="I6303" s="181">
        <v>2758.0647263780343</v>
      </c>
      <c r="J6303" s="182">
        <v>2790.6739742619047</v>
      </c>
      <c r="K6303" s="181">
        <v>2822.7521362376688</v>
      </c>
      <c r="L6303" s="181">
        <v>2854.2956758856972</v>
      </c>
      <c r="M6303" s="181">
        <v>2885.2151960831216</v>
      </c>
      <c r="N6303" s="181">
        <v>2915.4248271384681</v>
      </c>
      <c r="O6303" s="181">
        <v>2944.9096657970572</v>
      </c>
      <c r="P6303" s="181">
        <v>2973.7052313844874</v>
      </c>
      <c r="Q6303" s="181">
        <v>3001.8495861946344</v>
      </c>
      <c r="R6303" s="181">
        <v>3029.3051740056717</v>
      </c>
      <c r="S6303" s="181">
        <v>3056.0544667160643</v>
      </c>
      <c r="T6303" s="181">
        <v>3082.067796467592</v>
      </c>
      <c r="U6303" s="181">
        <v>3107.3705892829662</v>
      </c>
      <c r="V6303" s="181">
        <v>3132.000055433874</v>
      </c>
      <c r="W6303" s="181">
        <v>3155.945913888982</v>
      </c>
      <c r="X6303" s="181">
        <v>3179.1901670271968</v>
      </c>
      <c r="Y6303" s="181">
        <v>3201.6411923271507</v>
      </c>
    </row>
    <row r="6304" spans="1:25" x14ac:dyDescent="0.25">
      <c r="A6304" s="178" t="s">
        <v>5154</v>
      </c>
      <c r="B6304" s="178" t="s">
        <v>594</v>
      </c>
      <c r="C6304" s="178" t="s">
        <v>240</v>
      </c>
      <c r="D6304" s="178" t="s">
        <v>241</v>
      </c>
      <c r="E6304" s="181">
        <v>4952.5925433524781</v>
      </c>
      <c r="F6304" s="181">
        <v>5039.2540833667699</v>
      </c>
      <c r="G6304" s="181">
        <v>5119.2202016831943</v>
      </c>
      <c r="H6304" s="181">
        <v>5199.06440245263</v>
      </c>
      <c r="I6304" s="181">
        <v>5278.7747987052389</v>
      </c>
      <c r="J6304" s="182">
        <v>5358.1216010616263</v>
      </c>
      <c r="K6304" s="181">
        <v>5436.9868516462557</v>
      </c>
      <c r="L6304" s="181">
        <v>5515.3598497965359</v>
      </c>
      <c r="M6304" s="181">
        <v>5593.063245508647</v>
      </c>
      <c r="N6304" s="181">
        <v>5669.9241839246106</v>
      </c>
      <c r="O6304" s="181">
        <v>5745.9059506924314</v>
      </c>
      <c r="P6304" s="181">
        <v>5821.0699744743488</v>
      </c>
      <c r="Q6304" s="181">
        <v>5895.4834064544311</v>
      </c>
      <c r="R6304" s="181">
        <v>5969.0652074034369</v>
      </c>
      <c r="S6304" s="181">
        <v>6041.7727839501113</v>
      </c>
      <c r="T6304" s="181">
        <v>6113.5388193904564</v>
      </c>
      <c r="U6304" s="181">
        <v>6184.4046690892083</v>
      </c>
      <c r="V6304" s="181">
        <v>6254.4357031325753</v>
      </c>
      <c r="W6304" s="181">
        <v>6323.6029457795066</v>
      </c>
      <c r="X6304" s="181">
        <v>6391.861442876504</v>
      </c>
      <c r="Y6304" s="181">
        <v>6459.0170247573888</v>
      </c>
    </row>
    <row r="6305" spans="1:25" x14ac:dyDescent="0.25">
      <c r="A6305" s="178" t="s">
        <v>5154</v>
      </c>
      <c r="B6305" s="178" t="s">
        <v>596</v>
      </c>
      <c r="C6305" s="178" t="s">
        <v>218</v>
      </c>
      <c r="D6305" s="178" t="s">
        <v>5195</v>
      </c>
      <c r="E6305" s="181">
        <v>8430.0125132447774</v>
      </c>
      <c r="F6305" s="181">
        <v>8354.5069227565036</v>
      </c>
      <c r="G6305" s="181">
        <v>8246.0633904335064</v>
      </c>
      <c r="H6305" s="181">
        <v>8119.8118977165595</v>
      </c>
      <c r="I6305" s="181">
        <v>7979.3306570961468</v>
      </c>
      <c r="J6305" s="182">
        <v>7827.1345716677979</v>
      </c>
      <c r="K6305" s="181">
        <v>7665.4150297433835</v>
      </c>
      <c r="L6305" s="181">
        <v>7496.0389595133956</v>
      </c>
      <c r="M6305" s="181">
        <v>7320.3066399466634</v>
      </c>
      <c r="N6305" s="181">
        <v>7139.2807264209814</v>
      </c>
      <c r="O6305" s="181">
        <v>6954.0320406122974</v>
      </c>
      <c r="P6305" s="181">
        <v>6765.5887637808173</v>
      </c>
      <c r="Q6305" s="181">
        <v>6574.8360318560153</v>
      </c>
      <c r="R6305" s="181">
        <v>6382.4079495828073</v>
      </c>
      <c r="S6305" s="181">
        <v>6188.978589534001</v>
      </c>
      <c r="T6305" s="181">
        <v>5995.3330461587611</v>
      </c>
      <c r="U6305" s="181">
        <v>5802.0534157154489</v>
      </c>
      <c r="V6305" s="181">
        <v>5609.5322500707853</v>
      </c>
      <c r="W6305" s="181">
        <v>5418.2505217718845</v>
      </c>
      <c r="X6305" s="181">
        <v>5228.6717750561247</v>
      </c>
      <c r="Y6305" s="181">
        <v>5041.2107528133211</v>
      </c>
    </row>
    <row r="6306" spans="1:25" x14ac:dyDescent="0.25">
      <c r="A6306" s="178" t="s">
        <v>5154</v>
      </c>
      <c r="B6306" s="178" t="s">
        <v>596</v>
      </c>
      <c r="C6306" s="178" t="s">
        <v>276</v>
      </c>
      <c r="D6306" s="178" t="s">
        <v>5196</v>
      </c>
      <c r="E6306" s="181">
        <v>3412.1479220276478</v>
      </c>
      <c r="F6306" s="181">
        <v>3589.384814717323</v>
      </c>
      <c r="G6306" s="181">
        <v>3760.4986224730892</v>
      </c>
      <c r="H6306" s="181">
        <v>3930.46832190331</v>
      </c>
      <c r="I6306" s="181">
        <v>4099.8159530812609</v>
      </c>
      <c r="J6306" s="182">
        <v>4268.7455314182971</v>
      </c>
      <c r="K6306" s="181">
        <v>4437.4421730525546</v>
      </c>
      <c r="L6306" s="181">
        <v>4606.0477368735283</v>
      </c>
      <c r="M6306" s="181">
        <v>4774.4729824450178</v>
      </c>
      <c r="N6306" s="181">
        <v>4942.5400010720959</v>
      </c>
      <c r="O6306" s="181">
        <v>5110.1304613292459</v>
      </c>
      <c r="P6306" s="181">
        <v>5277.1624519694033</v>
      </c>
      <c r="Q6306" s="181">
        <v>5443.5142087375825</v>
      </c>
      <c r="R6306" s="181">
        <v>5608.911159061211</v>
      </c>
      <c r="S6306" s="181">
        <v>5773.1461031058361</v>
      </c>
      <c r="T6306" s="181">
        <v>5936.1716257268245</v>
      </c>
      <c r="U6306" s="181">
        <v>6097.8175353084753</v>
      </c>
      <c r="V6306" s="181">
        <v>6257.7602209723418</v>
      </c>
      <c r="W6306" s="181">
        <v>6415.8014812617212</v>
      </c>
      <c r="X6306" s="181">
        <v>6571.7764717219952</v>
      </c>
      <c r="Y6306" s="181">
        <v>6725.5193077604745</v>
      </c>
    </row>
    <row r="6307" spans="1:25" x14ac:dyDescent="0.25">
      <c r="A6307" s="178" t="s">
        <v>5154</v>
      </c>
      <c r="B6307" s="178" t="s">
        <v>596</v>
      </c>
      <c r="C6307" s="178" t="s">
        <v>755</v>
      </c>
      <c r="D6307" s="178" t="s">
        <v>5197</v>
      </c>
      <c r="E6307" s="181">
        <v>6055.903650087098</v>
      </c>
      <c r="F6307" s="181">
        <v>6353.6288185476396</v>
      </c>
      <c r="G6307" s="181">
        <v>6638.9280835193613</v>
      </c>
      <c r="H6307" s="181">
        <v>6920.6604586098374</v>
      </c>
      <c r="I6307" s="181">
        <v>7199.764893076841</v>
      </c>
      <c r="J6307" s="182">
        <v>7476.6135251567257</v>
      </c>
      <c r="K6307" s="181">
        <v>7751.5416339123576</v>
      </c>
      <c r="L6307" s="181">
        <v>8024.8056634656941</v>
      </c>
      <c r="M6307" s="181">
        <v>8296.2578420174195</v>
      </c>
      <c r="N6307" s="181">
        <v>8565.5983437281757</v>
      </c>
      <c r="O6307" s="181">
        <v>8832.6335443592598</v>
      </c>
      <c r="P6307" s="181">
        <v>9097.2347188931435</v>
      </c>
      <c r="Q6307" s="181">
        <v>9359.2060588895874</v>
      </c>
      <c r="R6307" s="181">
        <v>9618.0918739117078</v>
      </c>
      <c r="S6307" s="181">
        <v>9873.5566056396765</v>
      </c>
      <c r="T6307" s="181">
        <v>10125.540903052779</v>
      </c>
      <c r="U6307" s="181">
        <v>10373.777295589864</v>
      </c>
      <c r="V6307" s="181">
        <v>10617.74095539034</v>
      </c>
      <c r="W6307" s="181">
        <v>10857.124964505138</v>
      </c>
      <c r="X6307" s="181">
        <v>11091.682108881007</v>
      </c>
      <c r="Y6307" s="181">
        <v>11321.166210371224</v>
      </c>
    </row>
    <row r="6308" spans="1:25" x14ac:dyDescent="0.25">
      <c r="A6308" s="178" t="s">
        <v>5154</v>
      </c>
      <c r="B6308" s="178" t="s">
        <v>596</v>
      </c>
      <c r="C6308" s="178" t="s">
        <v>240</v>
      </c>
      <c r="D6308" s="178" t="s">
        <v>241</v>
      </c>
      <c r="E6308" s="181">
        <v>1083.6560096992146</v>
      </c>
      <c r="F6308" s="181">
        <v>1140.3593209110813</v>
      </c>
      <c r="G6308" s="181">
        <v>1195.1577484213246</v>
      </c>
      <c r="H6308" s="181">
        <v>1249.6321782931873</v>
      </c>
      <c r="I6308" s="181">
        <v>1303.9482699503051</v>
      </c>
      <c r="J6308" s="182">
        <v>1358.1707396445581</v>
      </c>
      <c r="K6308" s="181">
        <v>1412.3583827192479</v>
      </c>
      <c r="L6308" s="181">
        <v>1466.5563072136872</v>
      </c>
      <c r="M6308" s="181">
        <v>1520.7360785515746</v>
      </c>
      <c r="N6308" s="181">
        <v>1574.8409683882985</v>
      </c>
      <c r="O6308" s="181">
        <v>1628.8331557934314</v>
      </c>
      <c r="P6308" s="181">
        <v>1682.6863778322938</v>
      </c>
      <c r="Q6308" s="181">
        <v>1736.3616211846468</v>
      </c>
      <c r="R6308" s="181">
        <v>1789.7710555818601</v>
      </c>
      <c r="S6308" s="181">
        <v>1842.8482290660304</v>
      </c>
      <c r="T6308" s="181">
        <v>1895.5776166226785</v>
      </c>
      <c r="U6308" s="181">
        <v>1947.9044508300508</v>
      </c>
      <c r="V6308" s="181">
        <v>1999.7248582508321</v>
      </c>
      <c r="W6308" s="181">
        <v>2050.9749048194508</v>
      </c>
      <c r="X6308" s="181">
        <v>2101.6012310680744</v>
      </c>
      <c r="Y6308" s="181">
        <v>2151.5500675288822</v>
      </c>
    </row>
    <row r="6309" spans="1:25" x14ac:dyDescent="0.25">
      <c r="A6309" s="178" t="s">
        <v>5154</v>
      </c>
      <c r="B6309" s="178" t="s">
        <v>598</v>
      </c>
      <c r="C6309" s="178" t="s">
        <v>218</v>
      </c>
      <c r="D6309" s="178" t="s">
        <v>5198</v>
      </c>
      <c r="E6309" s="181">
        <v>4799.5403075717049</v>
      </c>
      <c r="F6309" s="181">
        <v>4879.6871784395562</v>
      </c>
      <c r="G6309" s="181">
        <v>4947.6979966402996</v>
      </c>
      <c r="H6309" s="181">
        <v>5010.8691706184954</v>
      </c>
      <c r="I6309" s="181">
        <v>5070.1475490783341</v>
      </c>
      <c r="J6309" s="182">
        <v>5126.04745498384</v>
      </c>
      <c r="K6309" s="181">
        <v>5178.991404296843</v>
      </c>
      <c r="L6309" s="181">
        <v>5229.3505388133226</v>
      </c>
      <c r="M6309" s="181">
        <v>5277.2255739783623</v>
      </c>
      <c r="N6309" s="181">
        <v>5322.6866792163628</v>
      </c>
      <c r="O6309" s="181">
        <v>5365.9077814472894</v>
      </c>
      <c r="P6309" s="181">
        <v>5407.0812499844142</v>
      </c>
      <c r="Q6309" s="181">
        <v>5446.3652584334232</v>
      </c>
      <c r="R6309" s="181">
        <v>5483.7671991894858</v>
      </c>
      <c r="S6309" s="181">
        <v>5519.3556735564571</v>
      </c>
      <c r="T6309" s="181">
        <v>5553.0954847270777</v>
      </c>
      <c r="U6309" s="181">
        <v>5584.9445880423473</v>
      </c>
      <c r="V6309" s="181">
        <v>5614.9425354057748</v>
      </c>
      <c r="W6309" s="181">
        <v>5643.0962628882462</v>
      </c>
      <c r="X6309" s="181">
        <v>5669.4050523170845</v>
      </c>
      <c r="Y6309" s="181">
        <v>5693.6599529533041</v>
      </c>
    </row>
    <row r="6310" spans="1:25" x14ac:dyDescent="0.25">
      <c r="A6310" s="178" t="s">
        <v>5154</v>
      </c>
      <c r="B6310" s="178" t="s">
        <v>598</v>
      </c>
      <c r="C6310" s="178" t="s">
        <v>503</v>
      </c>
      <c r="D6310" s="178" t="s">
        <v>5199</v>
      </c>
      <c r="E6310" s="181">
        <v>3122.5924892635189</v>
      </c>
      <c r="F6310" s="181">
        <v>3189.8578053313527</v>
      </c>
      <c r="G6310" s="181">
        <v>3249.7219204423859</v>
      </c>
      <c r="H6310" s="181">
        <v>3306.8900526271282</v>
      </c>
      <c r="I6310" s="181">
        <v>3361.9477913497103</v>
      </c>
      <c r="J6310" s="182">
        <v>3415.2041059998073</v>
      </c>
      <c r="K6310" s="181">
        <v>3466.9127055718818</v>
      </c>
      <c r="L6310" s="181">
        <v>3517.2978455062735</v>
      </c>
      <c r="M6310" s="181">
        <v>3566.4055287882129</v>
      </c>
      <c r="N6310" s="181">
        <v>3614.2620939607132</v>
      </c>
      <c r="O6310" s="181">
        <v>3660.9653652606794</v>
      </c>
      <c r="P6310" s="181">
        <v>3706.6278629425206</v>
      </c>
      <c r="Q6310" s="181">
        <v>3751.3408736001293</v>
      </c>
      <c r="R6310" s="181">
        <v>3795.0932334831218</v>
      </c>
      <c r="S6310" s="181">
        <v>3837.9162752175002</v>
      </c>
      <c r="T6310" s="181">
        <v>3879.7695561672322</v>
      </c>
      <c r="U6310" s="181">
        <v>3920.6071994871195</v>
      </c>
      <c r="V6310" s="181">
        <v>3960.4401561015625</v>
      </c>
      <c r="W6310" s="181">
        <v>3999.2566251348885</v>
      </c>
      <c r="X6310" s="181">
        <v>4037.0392828995509</v>
      </c>
      <c r="Y6310" s="181">
        <v>4073.6216458394701</v>
      </c>
    </row>
    <row r="6311" spans="1:25" x14ac:dyDescent="0.25">
      <c r="A6311" s="178" t="s">
        <v>5154</v>
      </c>
      <c r="B6311" s="178" t="s">
        <v>598</v>
      </c>
      <c r="C6311" s="178" t="s">
        <v>240</v>
      </c>
      <c r="D6311" s="178" t="s">
        <v>241</v>
      </c>
      <c r="E6311" s="181">
        <v>674.63417977915537</v>
      </c>
      <c r="F6311" s="181">
        <v>706.20922848951125</v>
      </c>
      <c r="G6311" s="181">
        <v>737.25427451804808</v>
      </c>
      <c r="H6311" s="181">
        <v>768.77612920748811</v>
      </c>
      <c r="I6311" s="181">
        <v>800.90339339870286</v>
      </c>
      <c r="J6311" s="182">
        <v>833.70972525811965</v>
      </c>
      <c r="K6311" s="181">
        <v>867.26165502962294</v>
      </c>
      <c r="L6311" s="181">
        <v>901.62390801877302</v>
      </c>
      <c r="M6311" s="181">
        <v>936.81973795890269</v>
      </c>
      <c r="N6311" s="181">
        <v>972.86815015206309</v>
      </c>
      <c r="O6311" s="181">
        <v>1009.8084435343375</v>
      </c>
      <c r="P6311" s="181">
        <v>1047.6866217596214</v>
      </c>
      <c r="Q6311" s="181">
        <v>1086.5456466001906</v>
      </c>
      <c r="R6311" s="181">
        <v>1126.400751165743</v>
      </c>
      <c r="S6311" s="181">
        <v>1167.2799151269385</v>
      </c>
      <c r="T6311" s="181">
        <v>1209.1898199392224</v>
      </c>
      <c r="U6311" s="181">
        <v>1252.134319492623</v>
      </c>
      <c r="V6311" s="181">
        <v>1296.1345165250518</v>
      </c>
      <c r="W6311" s="181">
        <v>1341.2042735687426</v>
      </c>
      <c r="X6311" s="181">
        <v>1387.3551984281271</v>
      </c>
      <c r="Y6311" s="181">
        <v>1434.5457886598908</v>
      </c>
    </row>
    <row r="6312" spans="1:25" x14ac:dyDescent="0.25">
      <c r="A6312" s="178" t="s">
        <v>5154</v>
      </c>
      <c r="B6312" s="178" t="s">
        <v>606</v>
      </c>
      <c r="C6312" s="178" t="s">
        <v>218</v>
      </c>
      <c r="D6312" s="178" t="s">
        <v>5200</v>
      </c>
      <c r="E6312" s="181">
        <v>12355.960673300362</v>
      </c>
      <c r="F6312" s="181">
        <v>12448.173453469275</v>
      </c>
      <c r="G6312" s="181">
        <v>12530.667718400522</v>
      </c>
      <c r="H6312" s="181">
        <v>12616.438111033342</v>
      </c>
      <c r="I6312" s="181">
        <v>12704.142057357481</v>
      </c>
      <c r="J6312" s="182">
        <v>12792.304499328135</v>
      </c>
      <c r="K6312" s="181">
        <v>12879.995710073637</v>
      </c>
      <c r="L6312" s="181">
        <v>12966.619902481547</v>
      </c>
      <c r="M6312" s="181">
        <v>13051.299604760186</v>
      </c>
      <c r="N6312" s="181">
        <v>13133.28213710035</v>
      </c>
      <c r="O6312" s="181">
        <v>13212.248146062158</v>
      </c>
      <c r="P6312" s="181">
        <v>13288.096232969869</v>
      </c>
      <c r="Q6312" s="181">
        <v>13360.749540898081</v>
      </c>
      <c r="R6312" s="181">
        <v>13429.887493762822</v>
      </c>
      <c r="S6312" s="181">
        <v>13495.452201197611</v>
      </c>
      <c r="T6312" s="181">
        <v>13557.596010282894</v>
      </c>
      <c r="U6312" s="181">
        <v>13615.890450575778</v>
      </c>
      <c r="V6312" s="181">
        <v>13669.740638404728</v>
      </c>
      <c r="W6312" s="181">
        <v>13719.107440533269</v>
      </c>
      <c r="X6312" s="181">
        <v>13764.013513837672</v>
      </c>
      <c r="Y6312" s="181">
        <v>13804.307025118887</v>
      </c>
    </row>
    <row r="6313" spans="1:25" x14ac:dyDescent="0.25">
      <c r="A6313" s="178" t="s">
        <v>5154</v>
      </c>
      <c r="B6313" s="178" t="s">
        <v>606</v>
      </c>
      <c r="C6313" s="178" t="s">
        <v>240</v>
      </c>
      <c r="D6313" s="178" t="s">
        <v>241</v>
      </c>
      <c r="E6313" s="181">
        <v>4528.5909899761446</v>
      </c>
      <c r="F6313" s="181">
        <v>4627.8340199457089</v>
      </c>
      <c r="G6313" s="181">
        <v>4725.9380106069539</v>
      </c>
      <c r="H6313" s="181">
        <v>4827.7924064465369</v>
      </c>
      <c r="I6313" s="181">
        <v>4933.0075618578348</v>
      </c>
      <c r="J6313" s="182">
        <v>5041.1157084493061</v>
      </c>
      <c r="K6313" s="181">
        <v>5151.8364984428272</v>
      </c>
      <c r="L6313" s="181">
        <v>5265.0057416468508</v>
      </c>
      <c r="M6313" s="181">
        <v>5380.3307188723866</v>
      </c>
      <c r="N6313" s="181">
        <v>5497.5505616626433</v>
      </c>
      <c r="O6313" s="181">
        <v>5616.5701647055384</v>
      </c>
      <c r="P6313" s="181">
        <v>5737.3804535905319</v>
      </c>
      <c r="Q6313" s="181">
        <v>5859.9804531251984</v>
      </c>
      <c r="R6313" s="181">
        <v>5984.2584024990829</v>
      </c>
      <c r="S6313" s="181">
        <v>6110.2121222537189</v>
      </c>
      <c r="T6313" s="181">
        <v>6237.9339098109685</v>
      </c>
      <c r="U6313" s="181">
        <v>6367.2483511932896</v>
      </c>
      <c r="V6313" s="181">
        <v>6497.8871097260262</v>
      </c>
      <c r="W6313" s="181">
        <v>6629.8304364091446</v>
      </c>
      <c r="X6313" s="181">
        <v>6763.0856991660548</v>
      </c>
      <c r="Y6313" s="181">
        <v>6897.5716667828747</v>
      </c>
    </row>
    <row r="6314" spans="1:25" x14ac:dyDescent="0.25">
      <c r="A6314" s="178" t="s">
        <v>5154</v>
      </c>
      <c r="B6314" s="178" t="s">
        <v>608</v>
      </c>
      <c r="C6314" s="178" t="s">
        <v>218</v>
      </c>
      <c r="D6314" s="178" t="s">
        <v>5201</v>
      </c>
      <c r="E6314" s="181">
        <v>1852.8524991124136</v>
      </c>
      <c r="F6314" s="181">
        <v>1904.0210257065378</v>
      </c>
      <c r="G6314" s="181">
        <v>1952.6651527858112</v>
      </c>
      <c r="H6314" s="181">
        <v>2001.3471535628157</v>
      </c>
      <c r="I6314" s="181">
        <v>2050.1141634502542</v>
      </c>
      <c r="J6314" s="182">
        <v>2098.9043328313464</v>
      </c>
      <c r="K6314" s="181">
        <v>2147.7185499377952</v>
      </c>
      <c r="L6314" s="181">
        <v>2196.5694987735524</v>
      </c>
      <c r="M6314" s="181">
        <v>2245.398557286419</v>
      </c>
      <c r="N6314" s="181">
        <v>2294.1071506418639</v>
      </c>
      <c r="O6314" s="181">
        <v>2342.6782588739225</v>
      </c>
      <c r="P6314" s="181">
        <v>2391.1425483330331</v>
      </c>
      <c r="Q6314" s="181">
        <v>2439.5345401535101</v>
      </c>
      <c r="R6314" s="181">
        <v>2487.8416923556306</v>
      </c>
      <c r="S6314" s="181">
        <v>2536.1003318188627</v>
      </c>
      <c r="T6314" s="181">
        <v>2584.4903833807975</v>
      </c>
      <c r="U6314" s="181">
        <v>2632.8881471609939</v>
      </c>
      <c r="V6314" s="181">
        <v>2681.0230621998526</v>
      </c>
      <c r="W6314" s="181">
        <v>2728.919407797152</v>
      </c>
      <c r="X6314" s="181">
        <v>2776.6247051873943</v>
      </c>
      <c r="Y6314" s="181">
        <v>2824.226890033689</v>
      </c>
    </row>
    <row r="6315" spans="1:25" x14ac:dyDescent="0.25">
      <c r="A6315" s="178" t="s">
        <v>5154</v>
      </c>
      <c r="B6315" s="178" t="s">
        <v>608</v>
      </c>
      <c r="C6315" s="178" t="s">
        <v>240</v>
      </c>
      <c r="D6315" s="178" t="s">
        <v>241</v>
      </c>
      <c r="E6315" s="181">
        <v>3945.3067460552538</v>
      </c>
      <c r="F6315" s="181">
        <v>4002.6977800247455</v>
      </c>
      <c r="G6315" s="181">
        <v>4053.1987658662119</v>
      </c>
      <c r="H6315" s="181">
        <v>4102.3182166988581</v>
      </c>
      <c r="I6315" s="181">
        <v>4150.202322277215</v>
      </c>
      <c r="J6315" s="182">
        <v>4196.7728740018465</v>
      </c>
      <c r="K6315" s="181">
        <v>4242.0800193994255</v>
      </c>
      <c r="L6315" s="181">
        <v>4286.1951183824149</v>
      </c>
      <c r="M6315" s="181">
        <v>4329.0492121827992</v>
      </c>
      <c r="N6315" s="181">
        <v>4370.5010249711122</v>
      </c>
      <c r="O6315" s="181">
        <v>4410.5699779553406</v>
      </c>
      <c r="P6315" s="181">
        <v>4449.3638286325913</v>
      </c>
      <c r="Q6315" s="181">
        <v>4486.9929202439635</v>
      </c>
      <c r="R6315" s="181">
        <v>4523.4773966633447</v>
      </c>
      <c r="S6315" s="181">
        <v>4558.9247123584728</v>
      </c>
      <c r="T6315" s="181">
        <v>4593.6930712471776</v>
      </c>
      <c r="U6315" s="181">
        <v>4627.5913721942106</v>
      </c>
      <c r="V6315" s="181">
        <v>4660.1819134378811</v>
      </c>
      <c r="W6315" s="181">
        <v>4691.5532765844937</v>
      </c>
      <c r="X6315" s="181">
        <v>4721.8300034895201</v>
      </c>
      <c r="Y6315" s="181">
        <v>4751.1995172102434</v>
      </c>
    </row>
    <row r="6316" spans="1:25" x14ac:dyDescent="0.25">
      <c r="A6316" s="178" t="s">
        <v>5154</v>
      </c>
      <c r="B6316" s="178" t="s">
        <v>612</v>
      </c>
      <c r="C6316" s="178" t="s">
        <v>503</v>
      </c>
      <c r="D6316" s="178" t="s">
        <v>5202</v>
      </c>
      <c r="E6316" s="181">
        <v>2835.5595673059393</v>
      </c>
      <c r="F6316" s="181">
        <v>2879.1771110345817</v>
      </c>
      <c r="G6316" s="181">
        <v>2918.1194273101933</v>
      </c>
      <c r="H6316" s="181">
        <v>2955.8790086927256</v>
      </c>
      <c r="I6316" s="181">
        <v>2992.5137707775507</v>
      </c>
      <c r="J6316" s="182">
        <v>3027.9492503126735</v>
      </c>
      <c r="K6316" s="181">
        <v>3062.1091491608768</v>
      </c>
      <c r="L6316" s="181">
        <v>3094.955003639795</v>
      </c>
      <c r="M6316" s="181">
        <v>3126.3361574522528</v>
      </c>
      <c r="N6316" s="181">
        <v>3156.0938830237487</v>
      </c>
      <c r="O6316" s="181">
        <v>3184.1354000129213</v>
      </c>
      <c r="P6316" s="181">
        <v>3210.4087962579542</v>
      </c>
      <c r="Q6316" s="181">
        <v>3234.8665629072461</v>
      </c>
      <c r="R6316" s="181">
        <v>3257.3703429112315</v>
      </c>
      <c r="S6316" s="181">
        <v>3277.7632535279831</v>
      </c>
      <c r="T6316" s="181">
        <v>3295.748624354198</v>
      </c>
      <c r="U6316" s="181">
        <v>3311.3357716888295</v>
      </c>
      <c r="V6316" s="181">
        <v>3324.7045876295438</v>
      </c>
      <c r="W6316" s="181">
        <v>3335.7989385969058</v>
      </c>
      <c r="X6316" s="181">
        <v>3344.5323397302432</v>
      </c>
      <c r="Y6316" s="181">
        <v>3350.6583838518686</v>
      </c>
    </row>
    <row r="6317" spans="1:25" x14ac:dyDescent="0.25">
      <c r="A6317" s="178" t="s">
        <v>5154</v>
      </c>
      <c r="B6317" s="178" t="s">
        <v>612</v>
      </c>
      <c r="C6317" s="178" t="s">
        <v>244</v>
      </c>
      <c r="D6317" s="178" t="s">
        <v>5203</v>
      </c>
      <c r="E6317" s="181">
        <v>2735.2306190703116</v>
      </c>
      <c r="F6317" s="181">
        <v>2753.06709739602</v>
      </c>
      <c r="G6317" s="181">
        <v>2765.9524990891605</v>
      </c>
      <c r="H6317" s="181">
        <v>2777.2920408263899</v>
      </c>
      <c r="I6317" s="181">
        <v>2787.1753627140838</v>
      </c>
      <c r="J6317" s="182">
        <v>2795.5674125077526</v>
      </c>
      <c r="K6317" s="181">
        <v>2802.4333015557377</v>
      </c>
      <c r="L6317" s="181">
        <v>2807.7743219919212</v>
      </c>
      <c r="M6317" s="181">
        <v>2811.4914857705453</v>
      </c>
      <c r="N6317" s="181">
        <v>2813.4827276090809</v>
      </c>
      <c r="O6317" s="181">
        <v>2813.7085320067013</v>
      </c>
      <c r="P6317" s="181">
        <v>2812.167324016878</v>
      </c>
      <c r="Q6317" s="181">
        <v>2808.8621922563702</v>
      </c>
      <c r="R6317" s="181">
        <v>2803.7187122435239</v>
      </c>
      <c r="S6317" s="181">
        <v>2796.6500448975939</v>
      </c>
      <c r="T6317" s="181">
        <v>2787.4549864732721</v>
      </c>
      <c r="U6317" s="181">
        <v>2776.1967707942299</v>
      </c>
      <c r="V6317" s="181">
        <v>2763.079159824742</v>
      </c>
      <c r="W6317" s="181">
        <v>2748.1053103688168</v>
      </c>
      <c r="X6317" s="181">
        <v>2731.2543466385723</v>
      </c>
      <c r="Y6317" s="181">
        <v>2712.3775305562253</v>
      </c>
    </row>
    <row r="6318" spans="1:25" x14ac:dyDescent="0.25">
      <c r="A6318" s="178" t="s">
        <v>5154</v>
      </c>
      <c r="B6318" s="178" t="s">
        <v>612</v>
      </c>
      <c r="C6318" s="178" t="s">
        <v>703</v>
      </c>
      <c r="D6318" s="178" t="s">
        <v>5204</v>
      </c>
      <c r="E6318" s="181">
        <v>3580.4260011765136</v>
      </c>
      <c r="F6318" s="181">
        <v>3641.7682279875871</v>
      </c>
      <c r="G6318" s="181">
        <v>3697.3875776912087</v>
      </c>
      <c r="H6318" s="181">
        <v>3751.6866984867543</v>
      </c>
      <c r="I6318" s="181">
        <v>3804.7319206135335</v>
      </c>
      <c r="J6318" s="182">
        <v>3856.4214575123815</v>
      </c>
      <c r="K6318" s="181">
        <v>3906.6505032657251</v>
      </c>
      <c r="L6318" s="181">
        <v>3955.3619070689406</v>
      </c>
      <c r="M6318" s="181">
        <v>4002.354521448392</v>
      </c>
      <c r="N6318" s="181">
        <v>4047.4154893177747</v>
      </c>
      <c r="O6318" s="181">
        <v>4090.4152348695725</v>
      </c>
      <c r="P6318" s="181">
        <v>4131.275914934974</v>
      </c>
      <c r="Q6318" s="181">
        <v>4169.9248633514399</v>
      </c>
      <c r="R6318" s="181">
        <v>4206.171641583398</v>
      </c>
      <c r="S6318" s="181">
        <v>4239.8005751529972</v>
      </c>
      <c r="T6318" s="181">
        <v>4270.4134184234053</v>
      </c>
      <c r="U6318" s="181">
        <v>4298.0063879577765</v>
      </c>
      <c r="V6318" s="181">
        <v>4322.7975121629761</v>
      </c>
      <c r="W6318" s="181">
        <v>4344.6989664619396</v>
      </c>
      <c r="X6318" s="181">
        <v>4363.5827721324222</v>
      </c>
      <c r="Y6318" s="181">
        <v>4379.1111110495158</v>
      </c>
    </row>
    <row r="6319" spans="1:25" x14ac:dyDescent="0.25">
      <c r="A6319" s="178" t="s">
        <v>5154</v>
      </c>
      <c r="B6319" s="178" t="s">
        <v>612</v>
      </c>
      <c r="C6319" s="178" t="s">
        <v>240</v>
      </c>
      <c r="D6319" s="178" t="s">
        <v>241</v>
      </c>
      <c r="E6319" s="181">
        <v>14786.865491980332</v>
      </c>
      <c r="F6319" s="181">
        <v>15041.683180904965</v>
      </c>
      <c r="G6319" s="181">
        <v>15281.597365146725</v>
      </c>
      <c r="H6319" s="181">
        <v>15525.187742419337</v>
      </c>
      <c r="I6319" s="181">
        <v>15773.11808264773</v>
      </c>
      <c r="J6319" s="182">
        <v>16025.34840044822</v>
      </c>
      <c r="K6319" s="181">
        <v>16281.81488219769</v>
      </c>
      <c r="L6319" s="181">
        <v>16542.639677887812</v>
      </c>
      <c r="M6319" s="181">
        <v>16807.328078710787</v>
      </c>
      <c r="N6319" s="181">
        <v>17075.311619998272</v>
      </c>
      <c r="O6319" s="181">
        <v>17346.3450508838</v>
      </c>
      <c r="P6319" s="181">
        <v>17620.376924686705</v>
      </c>
      <c r="Q6319" s="181">
        <v>17897.353654484839</v>
      </c>
      <c r="R6319" s="181">
        <v>18176.687052603636</v>
      </c>
      <c r="S6319" s="181">
        <v>18457.636461277107</v>
      </c>
      <c r="T6319" s="181">
        <v>18738.608942276722</v>
      </c>
      <c r="U6319" s="181">
        <v>19019.672871411844</v>
      </c>
      <c r="V6319" s="181">
        <v>19301.854660435652</v>
      </c>
      <c r="W6319" s="181">
        <v>19584.806675398413</v>
      </c>
      <c r="X6319" s="181">
        <v>19867.95285424083</v>
      </c>
      <c r="Y6319" s="181">
        <v>20149.695015309018</v>
      </c>
    </row>
    <row r="6320" spans="1:25" x14ac:dyDescent="0.25">
      <c r="A6320" s="178" t="s">
        <v>5154</v>
      </c>
      <c r="B6320" s="178" t="s">
        <v>618</v>
      </c>
      <c r="C6320" s="178" t="s">
        <v>218</v>
      </c>
      <c r="D6320" s="178" t="s">
        <v>5205</v>
      </c>
      <c r="E6320" s="181">
        <v>7453.5035121841429</v>
      </c>
      <c r="F6320" s="181">
        <v>7651.6457312597422</v>
      </c>
      <c r="G6320" s="181">
        <v>7829.7872961110006</v>
      </c>
      <c r="H6320" s="181">
        <v>7999.7374453874882</v>
      </c>
      <c r="I6320" s="181">
        <v>8163.4363198584642</v>
      </c>
      <c r="J6320" s="182">
        <v>8322.0808984756841</v>
      </c>
      <c r="K6320" s="181">
        <v>8476.6989004542065</v>
      </c>
      <c r="L6320" s="181">
        <v>8628.2004616290869</v>
      </c>
      <c r="M6320" s="181">
        <v>8777.0186437407647</v>
      </c>
      <c r="N6320" s="181">
        <v>8923.4027046314131</v>
      </c>
      <c r="O6320" s="181">
        <v>9067.6569970071541</v>
      </c>
      <c r="P6320" s="181">
        <v>9210.1309438219378</v>
      </c>
      <c r="Q6320" s="181">
        <v>9351.1076173372603</v>
      </c>
      <c r="R6320" s="181">
        <v>9490.6033938181481</v>
      </c>
      <c r="S6320" s="181">
        <v>9628.6688888907447</v>
      </c>
      <c r="T6320" s="181">
        <v>9765.2495699116989</v>
      </c>
      <c r="U6320" s="181">
        <v>9900.2168927719449</v>
      </c>
      <c r="V6320" s="181">
        <v>10033.466413201582</v>
      </c>
      <c r="W6320" s="181">
        <v>10164.932480081759</v>
      </c>
      <c r="X6320" s="181">
        <v>10294.539585437366</v>
      </c>
      <c r="Y6320" s="181">
        <v>10421.946019821551</v>
      </c>
    </row>
    <row r="6321" spans="1:25" x14ac:dyDescent="0.25">
      <c r="A6321" s="178" t="s">
        <v>5154</v>
      </c>
      <c r="B6321" s="178" t="s">
        <v>618</v>
      </c>
      <c r="C6321" s="178" t="s">
        <v>276</v>
      </c>
      <c r="D6321" s="178" t="s">
        <v>5206</v>
      </c>
      <c r="E6321" s="181">
        <v>4496.8255284221341</v>
      </c>
      <c r="F6321" s="181">
        <v>4612.8780815250057</v>
      </c>
      <c r="G6321" s="181">
        <v>4716.7040938394794</v>
      </c>
      <c r="H6321" s="181">
        <v>4815.4396624113342</v>
      </c>
      <c r="I6321" s="181">
        <v>4910.2631367604517</v>
      </c>
      <c r="J6321" s="182">
        <v>5001.902650404114</v>
      </c>
      <c r="K6321" s="181">
        <v>5090.9824932540223</v>
      </c>
      <c r="L6321" s="181">
        <v>5178.0545126125962</v>
      </c>
      <c r="M6321" s="181">
        <v>5263.382804871675</v>
      </c>
      <c r="N6321" s="181">
        <v>5347.1205347363148</v>
      </c>
      <c r="O6321" s="181">
        <v>5429.4533987901859</v>
      </c>
      <c r="P6321" s="181">
        <v>5510.5935037402251</v>
      </c>
      <c r="Q6321" s="181">
        <v>5590.7126506987152</v>
      </c>
      <c r="R6321" s="181">
        <v>5669.8227971715442</v>
      </c>
      <c r="S6321" s="181">
        <v>5747.9563074857115</v>
      </c>
      <c r="T6321" s="181">
        <v>5825.0827292752601</v>
      </c>
      <c r="U6321" s="181">
        <v>5901.1275901675535</v>
      </c>
      <c r="V6321" s="181">
        <v>5976.0310004146504</v>
      </c>
      <c r="W6321" s="181">
        <v>6049.7563430645905</v>
      </c>
      <c r="X6321" s="181">
        <v>6122.2612537107861</v>
      </c>
      <c r="Y6321" s="181">
        <v>6193.345307088809</v>
      </c>
    </row>
    <row r="6322" spans="1:25" x14ac:dyDescent="0.25">
      <c r="A6322" s="178" t="s">
        <v>5154</v>
      </c>
      <c r="B6322" s="178" t="s">
        <v>618</v>
      </c>
      <c r="C6322" s="178" t="s">
        <v>508</v>
      </c>
      <c r="D6322" s="178" t="s">
        <v>5207</v>
      </c>
      <c r="E6322" s="181">
        <v>2122.7691487256361</v>
      </c>
      <c r="F6322" s="181">
        <v>2203.506379703641</v>
      </c>
      <c r="G6322" s="181">
        <v>2279.9565663126814</v>
      </c>
      <c r="H6322" s="181">
        <v>2355.4261612840824</v>
      </c>
      <c r="I6322" s="181">
        <v>2430.4345010879265</v>
      </c>
      <c r="J6322" s="182">
        <v>2505.3014908991258</v>
      </c>
      <c r="K6322" s="181">
        <v>2580.3105134744451</v>
      </c>
      <c r="L6322" s="181">
        <v>2655.7218882952584</v>
      </c>
      <c r="M6322" s="181">
        <v>2731.6593416752626</v>
      </c>
      <c r="N6322" s="181">
        <v>2808.1943540673847</v>
      </c>
      <c r="O6322" s="181">
        <v>2885.4191126704732</v>
      </c>
      <c r="P6322" s="181">
        <v>2963.4443536804297</v>
      </c>
      <c r="Q6322" s="181">
        <v>3042.3640343455813</v>
      </c>
      <c r="R6322" s="181">
        <v>3122.1883546369263</v>
      </c>
      <c r="S6322" s="181">
        <v>3202.9390799542839</v>
      </c>
      <c r="T6322" s="181">
        <v>3284.6032963828675</v>
      </c>
      <c r="U6322" s="181">
        <v>3367.1420464427902</v>
      </c>
      <c r="V6322" s="181">
        <v>3450.5226405639532</v>
      </c>
      <c r="W6322" s="181">
        <v>3534.7241714760348</v>
      </c>
      <c r="X6322" s="181">
        <v>3619.7211122182707</v>
      </c>
      <c r="Y6322" s="181">
        <v>3705.3919502710964</v>
      </c>
    </row>
    <row r="6323" spans="1:25" x14ac:dyDescent="0.25">
      <c r="A6323" s="178" t="s">
        <v>5154</v>
      </c>
      <c r="B6323" s="178" t="s">
        <v>618</v>
      </c>
      <c r="C6323" s="178" t="s">
        <v>244</v>
      </c>
      <c r="D6323" s="178" t="s">
        <v>5208</v>
      </c>
      <c r="E6323" s="181">
        <v>2915.1345302547279</v>
      </c>
      <c r="F6323" s="181">
        <v>2945.1475307405922</v>
      </c>
      <c r="G6323" s="181">
        <v>2965.8980877799263</v>
      </c>
      <c r="H6323" s="181">
        <v>2982.1951020467363</v>
      </c>
      <c r="I6323" s="181">
        <v>2994.9349065814727</v>
      </c>
      <c r="J6323" s="182">
        <v>3004.6948375629472</v>
      </c>
      <c r="K6323" s="181">
        <v>3011.9603730873027</v>
      </c>
      <c r="L6323" s="181">
        <v>3017.1491714179574</v>
      </c>
      <c r="M6323" s="181">
        <v>3020.4916272598334</v>
      </c>
      <c r="N6323" s="181">
        <v>3022.1440934917646</v>
      </c>
      <c r="O6323" s="181">
        <v>3022.2738782622196</v>
      </c>
      <c r="P6323" s="181">
        <v>3021.0547631360828</v>
      </c>
      <c r="Q6323" s="181">
        <v>3018.6301639858461</v>
      </c>
      <c r="R6323" s="181">
        <v>3015.0515124256408</v>
      </c>
      <c r="S6323" s="181">
        <v>3010.3793295558185</v>
      </c>
      <c r="T6323" s="181">
        <v>3004.6395331475373</v>
      </c>
      <c r="U6323" s="181">
        <v>2997.8355026439604</v>
      </c>
      <c r="V6323" s="181">
        <v>2989.9790809303427</v>
      </c>
      <c r="W6323" s="181">
        <v>2981.0942446396307</v>
      </c>
      <c r="X6323" s="181">
        <v>2971.2021117165295</v>
      </c>
      <c r="Y6323" s="181">
        <v>2960.2483369186557</v>
      </c>
    </row>
    <row r="6324" spans="1:25" x14ac:dyDescent="0.25">
      <c r="A6324" s="178" t="s">
        <v>5154</v>
      </c>
      <c r="B6324" s="178" t="s">
        <v>618</v>
      </c>
      <c r="C6324" s="178" t="s">
        <v>240</v>
      </c>
      <c r="D6324" s="178" t="s">
        <v>241</v>
      </c>
      <c r="E6324" s="181">
        <v>8472.8380055578855</v>
      </c>
      <c r="F6324" s="181">
        <v>8565.3630430145386</v>
      </c>
      <c r="G6324" s="181">
        <v>8632.3526670341453</v>
      </c>
      <c r="H6324" s="181">
        <v>8687.7769900197363</v>
      </c>
      <c r="I6324" s="181">
        <v>8734.231572896113</v>
      </c>
      <c r="J6324" s="182">
        <v>8773.3818730023104</v>
      </c>
      <c r="K6324" s="181">
        <v>8806.6249779747213</v>
      </c>
      <c r="L6324" s="181">
        <v>8835.16052206327</v>
      </c>
      <c r="M6324" s="181">
        <v>8859.6408295759793</v>
      </c>
      <c r="N6324" s="181">
        <v>8880.5004885873441</v>
      </c>
      <c r="O6324" s="181">
        <v>8898.2054916764955</v>
      </c>
      <c r="P6324" s="181">
        <v>8913.241037300686</v>
      </c>
      <c r="Q6324" s="181">
        <v>8926.0035408382446</v>
      </c>
      <c r="R6324" s="181">
        <v>8936.6176835001697</v>
      </c>
      <c r="S6324" s="181">
        <v>8945.2339366240249</v>
      </c>
      <c r="T6324" s="181">
        <v>8951.8989633017864</v>
      </c>
      <c r="U6324" s="181">
        <v>8956.5904808443211</v>
      </c>
      <c r="V6324" s="181">
        <v>8959.3092741170694</v>
      </c>
      <c r="W6324" s="181">
        <v>8960.0906222778285</v>
      </c>
      <c r="X6324" s="181">
        <v>8958.9597176766365</v>
      </c>
      <c r="Y6324" s="181">
        <v>8955.7119619768382</v>
      </c>
    </row>
    <row r="6325" spans="1:25" x14ac:dyDescent="0.25">
      <c r="A6325" s="178" t="s">
        <v>5154</v>
      </c>
      <c r="B6325" s="178" t="s">
        <v>620</v>
      </c>
      <c r="C6325" s="178" t="s">
        <v>218</v>
      </c>
      <c r="D6325" s="178" t="s">
        <v>5209</v>
      </c>
      <c r="E6325" s="181">
        <v>60861.493674757927</v>
      </c>
      <c r="F6325" s="181">
        <v>61632.810548716872</v>
      </c>
      <c r="G6325" s="181">
        <v>62375.445910776201</v>
      </c>
      <c r="H6325" s="181">
        <v>63158.915304719398</v>
      </c>
      <c r="I6325" s="181">
        <v>63974.121513023048</v>
      </c>
      <c r="J6325" s="182">
        <v>64811.456824088818</v>
      </c>
      <c r="K6325" s="181">
        <v>65664.505350544947</v>
      </c>
      <c r="L6325" s="181">
        <v>66528.981515556748</v>
      </c>
      <c r="M6325" s="181">
        <v>67399.339706052677</v>
      </c>
      <c r="N6325" s="181">
        <v>68270.629448934167</v>
      </c>
      <c r="O6325" s="181">
        <v>69140.064059768687</v>
      </c>
      <c r="P6325" s="181">
        <v>70006.342869712811</v>
      </c>
      <c r="Q6325" s="181">
        <v>70868.510823287055</v>
      </c>
      <c r="R6325" s="181">
        <v>71723.858877828869</v>
      </c>
      <c r="S6325" s="181">
        <v>72570.099363962479</v>
      </c>
      <c r="T6325" s="181">
        <v>73404.48211657381</v>
      </c>
      <c r="U6325" s="181">
        <v>74223.468332994584</v>
      </c>
      <c r="V6325" s="181">
        <v>75024.496366620049</v>
      </c>
      <c r="W6325" s="181">
        <v>75806.576790096529</v>
      </c>
      <c r="X6325" s="181">
        <v>76568.466059407234</v>
      </c>
      <c r="Y6325" s="181">
        <v>77306.902154133088</v>
      </c>
    </row>
    <row r="6326" spans="1:25" x14ac:dyDescent="0.25">
      <c r="A6326" s="178" t="s">
        <v>5154</v>
      </c>
      <c r="B6326" s="178" t="s">
        <v>620</v>
      </c>
      <c r="C6326" s="178" t="s">
        <v>560</v>
      </c>
      <c r="D6326" s="178" t="s">
        <v>5210</v>
      </c>
      <c r="E6326" s="181">
        <v>8894.7590545816274</v>
      </c>
      <c r="F6326" s="181">
        <v>9113.0499048869842</v>
      </c>
      <c r="G6326" s="181">
        <v>9330.9450876407773</v>
      </c>
      <c r="H6326" s="181">
        <v>9558.8759912776713</v>
      </c>
      <c r="I6326" s="181">
        <v>9795.7273796570025</v>
      </c>
      <c r="J6326" s="182">
        <v>10040.24561339866</v>
      </c>
      <c r="K6326" s="181">
        <v>10291.612479640429</v>
      </c>
      <c r="L6326" s="181">
        <v>10549.304232263627</v>
      </c>
      <c r="M6326" s="181">
        <v>10812.566176423046</v>
      </c>
      <c r="N6326" s="181">
        <v>11080.701049411464</v>
      </c>
      <c r="O6326" s="181">
        <v>11353.331087187011</v>
      </c>
      <c r="P6326" s="181">
        <v>11630.30517189027</v>
      </c>
      <c r="Q6326" s="181">
        <v>11911.521009871691</v>
      </c>
      <c r="R6326" s="181">
        <v>12196.571214733976</v>
      </c>
      <c r="S6326" s="181">
        <v>12485.099869770262</v>
      </c>
      <c r="T6326" s="181">
        <v>12776.652303560702</v>
      </c>
      <c r="U6326" s="181">
        <v>13070.612396772987</v>
      </c>
      <c r="V6326" s="181">
        <v>13366.508374995381</v>
      </c>
      <c r="W6326" s="181">
        <v>13664.129397602961</v>
      </c>
      <c r="X6326" s="181">
        <v>13963.208455068261</v>
      </c>
      <c r="Y6326" s="181">
        <v>14263.093849709283</v>
      </c>
    </row>
    <row r="6327" spans="1:25" x14ac:dyDescent="0.25">
      <c r="A6327" s="178" t="s">
        <v>5154</v>
      </c>
      <c r="B6327" s="178" t="s">
        <v>620</v>
      </c>
      <c r="C6327" s="178" t="s">
        <v>240</v>
      </c>
      <c r="D6327" s="178" t="s">
        <v>241</v>
      </c>
      <c r="E6327" s="181">
        <v>857.11841727921967</v>
      </c>
      <c r="F6327" s="181">
        <v>866.98905543320802</v>
      </c>
      <c r="G6327" s="181">
        <v>876.43301283581218</v>
      </c>
      <c r="H6327" s="181">
        <v>886.42735414561196</v>
      </c>
      <c r="I6327" s="181">
        <v>896.8426218140695</v>
      </c>
      <c r="J6327" s="182">
        <v>907.54279732392001</v>
      </c>
      <c r="K6327" s="181">
        <v>918.43712399139042</v>
      </c>
      <c r="L6327" s="181">
        <v>929.46501989298542</v>
      </c>
      <c r="M6327" s="181">
        <v>940.54859480695984</v>
      </c>
      <c r="N6327" s="181">
        <v>951.61860904401385</v>
      </c>
      <c r="O6327" s="181">
        <v>962.63626531152863</v>
      </c>
      <c r="P6327" s="181">
        <v>973.58360983269927</v>
      </c>
      <c r="Q6327" s="181">
        <v>984.44757221974328</v>
      </c>
      <c r="R6327" s="181">
        <v>995.19080519703846</v>
      </c>
      <c r="S6327" s="181">
        <v>1005.7819727949098</v>
      </c>
      <c r="T6327" s="181">
        <v>1016.1834805475261</v>
      </c>
      <c r="U6327" s="181">
        <v>1026.3470018410005</v>
      </c>
      <c r="V6327" s="181">
        <v>1036.2379288595148</v>
      </c>
      <c r="W6327" s="181">
        <v>1045.8435044498244</v>
      </c>
      <c r="X6327" s="181">
        <v>1055.1475300049156</v>
      </c>
      <c r="Y6327" s="181">
        <v>1064.1060994207912</v>
      </c>
    </row>
    <row r="6328" spans="1:25" x14ac:dyDescent="0.25">
      <c r="A6328" s="178" t="s">
        <v>5154</v>
      </c>
      <c r="B6328" s="178" t="s">
        <v>622</v>
      </c>
      <c r="C6328" s="178" t="s">
        <v>218</v>
      </c>
      <c r="D6328" s="178" t="s">
        <v>5211</v>
      </c>
      <c r="E6328" s="181">
        <v>4916.2645020072187</v>
      </c>
      <c r="F6328" s="181">
        <v>4980.7207066803576</v>
      </c>
      <c r="G6328" s="181">
        <v>5021.8641714102141</v>
      </c>
      <c r="H6328" s="181">
        <v>5049.1878087466521</v>
      </c>
      <c r="I6328" s="181">
        <v>5065.1983605124578</v>
      </c>
      <c r="J6328" s="182">
        <v>5071.6621335530626</v>
      </c>
      <c r="K6328" s="181">
        <v>5070.0779055946568</v>
      </c>
      <c r="L6328" s="181">
        <v>5061.6830945280035</v>
      </c>
      <c r="M6328" s="181">
        <v>5047.297496850334</v>
      </c>
      <c r="N6328" s="181">
        <v>5027.556265099206</v>
      </c>
      <c r="O6328" s="181">
        <v>5003.0659717039716</v>
      </c>
      <c r="P6328" s="181">
        <v>4974.3890762413375</v>
      </c>
      <c r="Q6328" s="181">
        <v>4941.993693902341</v>
      </c>
      <c r="R6328" s="181">
        <v>4906.1415451880639</v>
      </c>
      <c r="S6328" s="181">
        <v>4867.0731695726281</v>
      </c>
      <c r="T6328" s="181">
        <v>4824.9171371951797</v>
      </c>
      <c r="U6328" s="181">
        <v>4779.8263162639187</v>
      </c>
      <c r="V6328" s="181">
        <v>4731.9997792870727</v>
      </c>
      <c r="W6328" s="181">
        <v>4681.5831373370202</v>
      </c>
      <c r="X6328" s="181">
        <v>4628.689387464995</v>
      </c>
      <c r="Y6328" s="181">
        <v>4573.2846902229339</v>
      </c>
    </row>
    <row r="6329" spans="1:25" x14ac:dyDescent="0.25">
      <c r="A6329" s="178" t="s">
        <v>5154</v>
      </c>
      <c r="B6329" s="178" t="s">
        <v>622</v>
      </c>
      <c r="C6329" s="178" t="s">
        <v>560</v>
      </c>
      <c r="D6329" s="178" t="s">
        <v>5212</v>
      </c>
      <c r="E6329" s="181">
        <v>3397.1712214777608</v>
      </c>
      <c r="F6329" s="181">
        <v>3423.5377622732708</v>
      </c>
      <c r="G6329" s="181">
        <v>3433.5915575718427</v>
      </c>
      <c r="H6329" s="181">
        <v>3434.0446111410579</v>
      </c>
      <c r="I6329" s="181">
        <v>3426.7435397902464</v>
      </c>
      <c r="J6329" s="182">
        <v>3412.9992761124008</v>
      </c>
      <c r="K6329" s="181">
        <v>3393.9172743084332</v>
      </c>
      <c r="L6329" s="181">
        <v>3370.4066889001756</v>
      </c>
      <c r="M6329" s="181">
        <v>3343.0817586072089</v>
      </c>
      <c r="N6329" s="181">
        <v>3312.4228449083926</v>
      </c>
      <c r="O6329" s="181">
        <v>3278.8820821726345</v>
      </c>
      <c r="P6329" s="181">
        <v>3242.8738686402348</v>
      </c>
      <c r="Q6329" s="181">
        <v>3204.7431679170932</v>
      </c>
      <c r="R6329" s="181">
        <v>3164.6949531651899</v>
      </c>
      <c r="S6329" s="181">
        <v>3122.9166513930459</v>
      </c>
      <c r="T6329" s="181">
        <v>3079.5206068371467</v>
      </c>
      <c r="U6329" s="181">
        <v>3034.6325278620507</v>
      </c>
      <c r="V6329" s="181">
        <v>2988.4049399625924</v>
      </c>
      <c r="W6329" s="181">
        <v>2940.9538355792033</v>
      </c>
      <c r="X6329" s="181">
        <v>2892.3726255642</v>
      </c>
      <c r="Y6329" s="181">
        <v>2842.6617067655002</v>
      </c>
    </row>
    <row r="6330" spans="1:25" x14ac:dyDescent="0.25">
      <c r="A6330" s="178" t="s">
        <v>5154</v>
      </c>
      <c r="B6330" s="178" t="s">
        <v>622</v>
      </c>
      <c r="C6330" s="178" t="s">
        <v>528</v>
      </c>
      <c r="D6330" s="178" t="s">
        <v>5213</v>
      </c>
      <c r="E6330" s="181">
        <v>5842.1204199801132</v>
      </c>
      <c r="F6330" s="181">
        <v>6160.3055520201424</v>
      </c>
      <c r="G6330" s="181">
        <v>6464.7215954046569</v>
      </c>
      <c r="H6330" s="181">
        <v>6765.2085628377708</v>
      </c>
      <c r="I6330" s="181">
        <v>7063.6784766401724</v>
      </c>
      <c r="J6330" s="182">
        <v>7361.3858039952893</v>
      </c>
      <c r="K6330" s="181">
        <v>7659.4696293278284</v>
      </c>
      <c r="L6330" s="181">
        <v>7958.9140956247711</v>
      </c>
      <c r="M6330" s="181">
        <v>8260.2381768741106</v>
      </c>
      <c r="N6330" s="181">
        <v>8563.7781154241311</v>
      </c>
      <c r="O6330" s="181">
        <v>8869.915788720873</v>
      </c>
      <c r="P6330" s="181">
        <v>9179.05174880292</v>
      </c>
      <c r="Q6330" s="181">
        <v>9491.5044238079536</v>
      </c>
      <c r="R6330" s="181">
        <v>9807.2611873266796</v>
      </c>
      <c r="S6330" s="181">
        <v>10126.289598526748</v>
      </c>
      <c r="T6330" s="181">
        <v>10448.335936880405</v>
      </c>
      <c r="U6330" s="181">
        <v>10773.186663312119</v>
      </c>
      <c r="V6330" s="181">
        <v>11100.731155451324</v>
      </c>
      <c r="W6330" s="181">
        <v>11430.741657494746</v>
      </c>
      <c r="X6330" s="181">
        <v>11762.902781821944</v>
      </c>
      <c r="Y6330" s="181">
        <v>12096.493803559073</v>
      </c>
    </row>
    <row r="6331" spans="1:25" x14ac:dyDescent="0.25">
      <c r="A6331" s="178" t="s">
        <v>5154</v>
      </c>
      <c r="B6331" s="178" t="s">
        <v>622</v>
      </c>
      <c r="C6331" s="178" t="s">
        <v>240</v>
      </c>
      <c r="D6331" s="178" t="s">
        <v>241</v>
      </c>
      <c r="E6331" s="181">
        <v>4065.4505751953261</v>
      </c>
      <c r="F6331" s="181">
        <v>4152.4390990818283</v>
      </c>
      <c r="G6331" s="181">
        <v>4221.1404504478205</v>
      </c>
      <c r="H6331" s="181">
        <v>4279.1380594365564</v>
      </c>
      <c r="I6331" s="181">
        <v>4328.3003597583765</v>
      </c>
      <c r="J6331" s="182">
        <v>4369.9219953805832</v>
      </c>
      <c r="K6331" s="181">
        <v>4405.1101303116111</v>
      </c>
      <c r="L6331" s="181">
        <v>4434.7815792063848</v>
      </c>
      <c r="M6331" s="181">
        <v>4459.5163632708909</v>
      </c>
      <c r="N6331" s="181">
        <v>4479.7507303579841</v>
      </c>
      <c r="O6331" s="181">
        <v>4495.9110919504456</v>
      </c>
      <c r="P6331" s="181">
        <v>4508.3993874598018</v>
      </c>
      <c r="Q6331" s="181">
        <v>4517.5459777646065</v>
      </c>
      <c r="R6331" s="181">
        <v>4523.5031112657844</v>
      </c>
      <c r="S6331" s="181">
        <v>4526.4093390625185</v>
      </c>
      <c r="T6331" s="181">
        <v>4526.3037020078264</v>
      </c>
      <c r="U6331" s="181">
        <v>4523.2502856303545</v>
      </c>
      <c r="V6331" s="181">
        <v>4517.3602272132257</v>
      </c>
      <c r="W6331" s="181">
        <v>4508.6977917379472</v>
      </c>
      <c r="X6331" s="181">
        <v>4497.298513340721</v>
      </c>
      <c r="Y6331" s="181">
        <v>4483.0559287411825</v>
      </c>
    </row>
    <row r="6332" spans="1:25" x14ac:dyDescent="0.25">
      <c r="A6332" s="178" t="s">
        <v>5154</v>
      </c>
      <c r="B6332" s="178" t="s">
        <v>623</v>
      </c>
      <c r="C6332" s="178" t="s">
        <v>218</v>
      </c>
      <c r="D6332" s="178" t="s">
        <v>5214</v>
      </c>
      <c r="E6332" s="181">
        <v>11791.525715818269</v>
      </c>
      <c r="F6332" s="181">
        <v>11985.079417061595</v>
      </c>
      <c r="G6332" s="181">
        <v>12156.00553240203</v>
      </c>
      <c r="H6332" s="181">
        <v>12320.299281341862</v>
      </c>
      <c r="I6332" s="181">
        <v>12479.737850368287</v>
      </c>
      <c r="J6332" s="182">
        <v>12635.186645084015</v>
      </c>
      <c r="K6332" s="181">
        <v>12787.514255493879</v>
      </c>
      <c r="L6332" s="181">
        <v>12937.464662753848</v>
      </c>
      <c r="M6332" s="181">
        <v>13085.17742900128</v>
      </c>
      <c r="N6332" s="181">
        <v>13230.79794243795</v>
      </c>
      <c r="O6332" s="181">
        <v>13374.686567227061</v>
      </c>
      <c r="P6332" s="181">
        <v>13517.272393668909</v>
      </c>
      <c r="Q6332" s="181">
        <v>13658.869640489034</v>
      </c>
      <c r="R6332" s="181">
        <v>13799.431952076573</v>
      </c>
      <c r="S6332" s="181">
        <v>13939.088902090387</v>
      </c>
      <c r="T6332" s="181">
        <v>14078.659391596706</v>
      </c>
      <c r="U6332" s="181">
        <v>14217.577357936803</v>
      </c>
      <c r="V6332" s="181">
        <v>14354.51242664139</v>
      </c>
      <c r="W6332" s="181">
        <v>14489.438749007679</v>
      </c>
      <c r="X6332" s="181">
        <v>14622.338124355681</v>
      </c>
      <c r="Y6332" s="181">
        <v>14753.360265804351</v>
      </c>
    </row>
    <row r="6333" spans="1:25" x14ac:dyDescent="0.25">
      <c r="A6333" s="178" t="s">
        <v>5154</v>
      </c>
      <c r="B6333" s="178" t="s">
        <v>623</v>
      </c>
      <c r="C6333" s="178" t="s">
        <v>240</v>
      </c>
      <c r="D6333" s="178" t="s">
        <v>241</v>
      </c>
      <c r="E6333" s="181">
        <v>128.69747042874872</v>
      </c>
      <c r="F6333" s="181">
        <v>129.92719563860339</v>
      </c>
      <c r="G6333" s="181">
        <v>130.89081677297358</v>
      </c>
      <c r="H6333" s="181">
        <v>131.76458137299522</v>
      </c>
      <c r="I6333" s="181">
        <v>132.56901567489061</v>
      </c>
      <c r="J6333" s="182">
        <v>133.31449466737976</v>
      </c>
      <c r="K6333" s="181">
        <v>134.01116424039566</v>
      </c>
      <c r="L6333" s="181">
        <v>134.66761417739434</v>
      </c>
      <c r="M6333" s="181">
        <v>135.28596551834642</v>
      </c>
      <c r="N6333" s="181">
        <v>135.86835173229818</v>
      </c>
      <c r="O6333" s="181">
        <v>136.41905073238442</v>
      </c>
      <c r="P6333" s="181">
        <v>136.9429300005128</v>
      </c>
      <c r="Q6333" s="181">
        <v>137.44357737898059</v>
      </c>
      <c r="R6333" s="181">
        <v>137.92088640247118</v>
      </c>
      <c r="S6333" s="181">
        <v>138.37650539104902</v>
      </c>
      <c r="T6333" s="181">
        <v>138.81884057455366</v>
      </c>
      <c r="U6333" s="181">
        <v>139.24251241127862</v>
      </c>
      <c r="V6333" s="181">
        <v>139.6348544488539</v>
      </c>
      <c r="W6333" s="181">
        <v>139.99615068808353</v>
      </c>
      <c r="X6333" s="181">
        <v>140.32675861194039</v>
      </c>
      <c r="Y6333" s="181">
        <v>140.62863431571083</v>
      </c>
    </row>
    <row r="6334" spans="1:25" x14ac:dyDescent="0.25">
      <c r="A6334" s="178" t="s">
        <v>5154</v>
      </c>
      <c r="B6334" s="178" t="s">
        <v>625</v>
      </c>
      <c r="C6334" s="178" t="s">
        <v>218</v>
      </c>
      <c r="D6334" s="178" t="s">
        <v>5215</v>
      </c>
      <c r="E6334" s="181">
        <v>16463.075635863515</v>
      </c>
      <c r="F6334" s="181">
        <v>16837.468056083941</v>
      </c>
      <c r="G6334" s="181">
        <v>17183.447745001547</v>
      </c>
      <c r="H6334" s="181">
        <v>17523.780839992942</v>
      </c>
      <c r="I6334" s="181">
        <v>17859.955822190426</v>
      </c>
      <c r="J6334" s="182">
        <v>18192.322302001125</v>
      </c>
      <c r="K6334" s="181">
        <v>18521.352104923215</v>
      </c>
      <c r="L6334" s="181">
        <v>18847.569731354564</v>
      </c>
      <c r="M6334" s="181">
        <v>19170.754661652336</v>
      </c>
      <c r="N6334" s="181">
        <v>19490.61571058043</v>
      </c>
      <c r="O6334" s="181">
        <v>19807.260452133542</v>
      </c>
      <c r="P6334" s="181">
        <v>20121.061287832137</v>
      </c>
      <c r="Q6334" s="181">
        <v>20432.388727584224</v>
      </c>
      <c r="R6334" s="181">
        <v>20741.077433956543</v>
      </c>
      <c r="S6334" s="181">
        <v>21047.063454141902</v>
      </c>
      <c r="T6334" s="181">
        <v>21350.213682714035</v>
      </c>
      <c r="U6334" s="181">
        <v>21649.964292926998</v>
      </c>
      <c r="V6334" s="181">
        <v>21945.777657231425</v>
      </c>
      <c r="W6334" s="181">
        <v>22237.597985800705</v>
      </c>
      <c r="X6334" s="181">
        <v>22525.272875830779</v>
      </c>
      <c r="Y6334" s="181">
        <v>22808.100325444913</v>
      </c>
    </row>
    <row r="6335" spans="1:25" x14ac:dyDescent="0.25">
      <c r="A6335" s="178" t="s">
        <v>5154</v>
      </c>
      <c r="B6335" s="178" t="s">
        <v>625</v>
      </c>
      <c r="C6335" s="178" t="s">
        <v>560</v>
      </c>
      <c r="D6335" s="178" t="s">
        <v>5216</v>
      </c>
      <c r="E6335" s="181">
        <v>2647.8789138470142</v>
      </c>
      <c r="F6335" s="181">
        <v>2710.4013546337228</v>
      </c>
      <c r="G6335" s="181">
        <v>2768.4507420277851</v>
      </c>
      <c r="H6335" s="181">
        <v>2825.686523934879</v>
      </c>
      <c r="I6335" s="181">
        <v>2882.3467172317987</v>
      </c>
      <c r="J6335" s="182">
        <v>2938.4861989263459</v>
      </c>
      <c r="K6335" s="181">
        <v>2994.1797930067655</v>
      </c>
      <c r="L6335" s="181">
        <v>3049.5111034627707</v>
      </c>
      <c r="M6335" s="181">
        <v>3104.4433752605919</v>
      </c>
      <c r="N6335" s="181">
        <v>3158.9282768034318</v>
      </c>
      <c r="O6335" s="181">
        <v>3212.981997402072</v>
      </c>
      <c r="P6335" s="181">
        <v>3266.6637784665372</v>
      </c>
      <c r="Q6335" s="181">
        <v>3320.0327578421561</v>
      </c>
      <c r="R6335" s="181">
        <v>3373.0611332681137</v>
      </c>
      <c r="S6335" s="181">
        <v>3425.7375112011819</v>
      </c>
      <c r="T6335" s="181">
        <v>3478.0391956496046</v>
      </c>
      <c r="U6335" s="181">
        <v>3529.8731889162837</v>
      </c>
      <c r="V6335" s="181">
        <v>3581.1504535186946</v>
      </c>
      <c r="W6335" s="181">
        <v>3631.860344931441</v>
      </c>
      <c r="X6335" s="181">
        <v>3681.9763925824891</v>
      </c>
      <c r="Y6335" s="181">
        <v>3731.3821244755186</v>
      </c>
    </row>
    <row r="6336" spans="1:25" x14ac:dyDescent="0.25">
      <c r="A6336" s="178" t="s">
        <v>5154</v>
      </c>
      <c r="B6336" s="178" t="s">
        <v>625</v>
      </c>
      <c r="C6336" s="178" t="s">
        <v>240</v>
      </c>
      <c r="D6336" s="178" t="s">
        <v>241</v>
      </c>
      <c r="E6336" s="181">
        <v>2857.7223040332055</v>
      </c>
      <c r="F6336" s="181">
        <v>2850.6661322864138</v>
      </c>
      <c r="G6336" s="181">
        <v>2837.7401029856005</v>
      </c>
      <c r="H6336" s="181">
        <v>2823.0294595592045</v>
      </c>
      <c r="I6336" s="181">
        <v>2806.8947915359804</v>
      </c>
      <c r="J6336" s="182">
        <v>2789.4928171907086</v>
      </c>
      <c r="K6336" s="181">
        <v>2770.9881034181822</v>
      </c>
      <c r="L6336" s="181">
        <v>2751.5412881847324</v>
      </c>
      <c r="M6336" s="181">
        <v>2731.1951861771681</v>
      </c>
      <c r="N6336" s="181">
        <v>2709.9820085405772</v>
      </c>
      <c r="O6336" s="181">
        <v>2687.988206958988</v>
      </c>
      <c r="P6336" s="181">
        <v>2665.3301704745509</v>
      </c>
      <c r="Q6336" s="181">
        <v>2642.115821191775</v>
      </c>
      <c r="R6336" s="181">
        <v>2618.3777124502985</v>
      </c>
      <c r="S6336" s="181">
        <v>2594.1600211523219</v>
      </c>
      <c r="T6336" s="181">
        <v>2569.496545183054</v>
      </c>
      <c r="U6336" s="181">
        <v>2544.3692643615213</v>
      </c>
      <c r="V6336" s="181">
        <v>2518.7667274499267</v>
      </c>
      <c r="W6336" s="181">
        <v>2492.7344797892902</v>
      </c>
      <c r="X6336" s="181">
        <v>2466.3051935345375</v>
      </c>
      <c r="Y6336" s="181">
        <v>2439.4515368911998</v>
      </c>
    </row>
    <row r="6337" spans="1:25" x14ac:dyDescent="0.25">
      <c r="A6337" s="178" t="s">
        <v>5154</v>
      </c>
      <c r="B6337" s="178" t="s">
        <v>628</v>
      </c>
      <c r="C6337" s="178" t="s">
        <v>218</v>
      </c>
      <c r="D6337" s="178" t="s">
        <v>5217</v>
      </c>
      <c r="E6337" s="181">
        <v>3263.5449374352202</v>
      </c>
      <c r="F6337" s="181">
        <v>3303.9024314325784</v>
      </c>
      <c r="G6337" s="181">
        <v>3325.9430020715886</v>
      </c>
      <c r="H6337" s="181">
        <v>3336.5362790711138</v>
      </c>
      <c r="I6337" s="181">
        <v>3338.0233707840157</v>
      </c>
      <c r="J6337" s="182">
        <v>3332.105878833846</v>
      </c>
      <c r="K6337" s="181">
        <v>3320.1482882316263</v>
      </c>
      <c r="L6337" s="181">
        <v>3303.2637206226832</v>
      </c>
      <c r="M6337" s="181">
        <v>3282.2199910151694</v>
      </c>
      <c r="N6337" s="181">
        <v>3257.5987843849125</v>
      </c>
      <c r="O6337" s="181">
        <v>3229.9175462408593</v>
      </c>
      <c r="P6337" s="181">
        <v>3199.6388511828623</v>
      </c>
      <c r="Q6337" s="181">
        <v>3167.1409011829255</v>
      </c>
      <c r="R6337" s="181">
        <v>3132.6525932885852</v>
      </c>
      <c r="S6337" s="181">
        <v>3096.3670126882021</v>
      </c>
      <c r="T6337" s="181">
        <v>3058.4777804862483</v>
      </c>
      <c r="U6337" s="181">
        <v>3019.2218310256176</v>
      </c>
      <c r="V6337" s="181">
        <v>2978.7773447565683</v>
      </c>
      <c r="W6337" s="181">
        <v>2937.2479839391585</v>
      </c>
      <c r="X6337" s="181">
        <v>2894.7134868939002</v>
      </c>
      <c r="Y6337" s="181">
        <v>2851.2113434045191</v>
      </c>
    </row>
    <row r="6338" spans="1:25" x14ac:dyDescent="0.25">
      <c r="A6338" s="178" t="s">
        <v>5154</v>
      </c>
      <c r="B6338" s="178" t="s">
        <v>628</v>
      </c>
      <c r="C6338" s="178" t="s">
        <v>475</v>
      </c>
      <c r="D6338" s="178" t="s">
        <v>5218</v>
      </c>
      <c r="E6338" s="181">
        <v>2393.7388247275394</v>
      </c>
      <c r="F6338" s="181">
        <v>2444.0796796935856</v>
      </c>
      <c r="G6338" s="181">
        <v>2481.4408593792109</v>
      </c>
      <c r="H6338" s="181">
        <v>2510.6487546901822</v>
      </c>
      <c r="I6338" s="181">
        <v>2533.2640489554556</v>
      </c>
      <c r="J6338" s="182">
        <v>2550.4150333788662</v>
      </c>
      <c r="K6338" s="181">
        <v>2563.0113415095366</v>
      </c>
      <c r="L6338" s="181">
        <v>2571.8004885763821</v>
      </c>
      <c r="M6338" s="181">
        <v>2577.2864665079614</v>
      </c>
      <c r="N6338" s="181">
        <v>2579.844806280782</v>
      </c>
      <c r="O6338" s="181">
        <v>2579.8140446698717</v>
      </c>
      <c r="P6338" s="181">
        <v>2577.5013922845669</v>
      </c>
      <c r="Q6338" s="181">
        <v>2573.1571579511888</v>
      </c>
      <c r="R6338" s="181">
        <v>2566.9188666201262</v>
      </c>
      <c r="S6338" s="181">
        <v>2558.9000286456308</v>
      </c>
      <c r="T6338" s="181">
        <v>2549.2192945008633</v>
      </c>
      <c r="U6338" s="181">
        <v>2538.0365396847956</v>
      </c>
      <c r="V6338" s="181">
        <v>2525.4679964214652</v>
      </c>
      <c r="W6338" s="181">
        <v>2511.5707792548978</v>
      </c>
      <c r="X6338" s="181">
        <v>2496.3838933478273</v>
      </c>
      <c r="Y6338" s="181">
        <v>2479.9114711867669</v>
      </c>
    </row>
    <row r="6339" spans="1:25" x14ac:dyDescent="0.25">
      <c r="A6339" s="178" t="s">
        <v>5154</v>
      </c>
      <c r="B6339" s="178" t="s">
        <v>628</v>
      </c>
      <c r="C6339" s="178" t="s">
        <v>244</v>
      </c>
      <c r="D6339" s="178" t="s">
        <v>5219</v>
      </c>
      <c r="E6339" s="181">
        <v>2050.4742470699098</v>
      </c>
      <c r="F6339" s="181">
        <v>2140.7866821736584</v>
      </c>
      <c r="G6339" s="181">
        <v>2222.503439972133</v>
      </c>
      <c r="H6339" s="181">
        <v>2299.3492929860945</v>
      </c>
      <c r="I6339" s="181">
        <v>2372.3563796765679</v>
      </c>
      <c r="J6339" s="182">
        <v>2442.2538823477971</v>
      </c>
      <c r="K6339" s="181">
        <v>2509.6372720553113</v>
      </c>
      <c r="L6339" s="181">
        <v>2575.0056182461203</v>
      </c>
      <c r="M6339" s="181">
        <v>2638.6639181092428</v>
      </c>
      <c r="N6339" s="181">
        <v>2700.8187821322572</v>
      </c>
      <c r="O6339" s="181">
        <v>2761.6634067764849</v>
      </c>
      <c r="P6339" s="181">
        <v>2821.3809516971605</v>
      </c>
      <c r="Q6339" s="181">
        <v>2880.1135610698675</v>
      </c>
      <c r="R6339" s="181">
        <v>2937.8926373338022</v>
      </c>
      <c r="S6339" s="181">
        <v>2994.729334665692</v>
      </c>
      <c r="T6339" s="181">
        <v>3050.6468330128337</v>
      </c>
      <c r="U6339" s="181">
        <v>3105.7256242724393</v>
      </c>
      <c r="V6339" s="181">
        <v>3160.0034961029633</v>
      </c>
      <c r="W6339" s="181">
        <v>3213.4503497253636</v>
      </c>
      <c r="X6339" s="181">
        <v>3266.0138572714577</v>
      </c>
      <c r="Y6339" s="181">
        <v>3317.5945386561057</v>
      </c>
    </row>
    <row r="6340" spans="1:25" x14ac:dyDescent="0.25">
      <c r="A6340" s="178" t="s">
        <v>5154</v>
      </c>
      <c r="B6340" s="178" t="s">
        <v>628</v>
      </c>
      <c r="C6340" s="178" t="s">
        <v>240</v>
      </c>
      <c r="D6340" s="178" t="s">
        <v>241</v>
      </c>
      <c r="E6340" s="181">
        <v>3479.2244508307222</v>
      </c>
      <c r="F6340" s="181">
        <v>3652.8455506512146</v>
      </c>
      <c r="G6340" s="181">
        <v>3813.7443236293357</v>
      </c>
      <c r="H6340" s="181">
        <v>3968.1365189093503</v>
      </c>
      <c r="I6340" s="181">
        <v>4117.7055708420658</v>
      </c>
      <c r="J6340" s="182">
        <v>4263.6439336734584</v>
      </c>
      <c r="K6340" s="181">
        <v>4406.9362119802081</v>
      </c>
      <c r="L6340" s="181">
        <v>4548.4191414017077</v>
      </c>
      <c r="M6340" s="181">
        <v>4688.6038043623475</v>
      </c>
      <c r="N6340" s="181">
        <v>4827.8370342856988</v>
      </c>
      <c r="O6340" s="181">
        <v>4966.449340410998</v>
      </c>
      <c r="P6340" s="181">
        <v>5104.7605747385933</v>
      </c>
      <c r="Q6340" s="181">
        <v>5243.0232568036608</v>
      </c>
      <c r="R6340" s="181">
        <v>5381.2928138927746</v>
      </c>
      <c r="S6340" s="181">
        <v>5519.5882564904987</v>
      </c>
      <c r="T6340" s="181">
        <v>5657.9509043516973</v>
      </c>
      <c r="U6340" s="181">
        <v>5796.5296227088966</v>
      </c>
      <c r="V6340" s="181">
        <v>5935.3963973761429</v>
      </c>
      <c r="W6340" s="181">
        <v>6074.4962798611487</v>
      </c>
      <c r="X6340" s="181">
        <v>6213.7301621125698</v>
      </c>
      <c r="Y6340" s="181">
        <v>6352.9056198922062</v>
      </c>
    </row>
    <row r="6341" spans="1:25" x14ac:dyDescent="0.25">
      <c r="A6341" s="178" t="s">
        <v>5154</v>
      </c>
      <c r="B6341" s="178" t="s">
        <v>630</v>
      </c>
      <c r="C6341" s="178" t="s">
        <v>218</v>
      </c>
      <c r="D6341" s="178" t="s">
        <v>5220</v>
      </c>
      <c r="E6341" s="181">
        <v>5040.3702525217386</v>
      </c>
      <c r="F6341" s="181">
        <v>5098.0473587752504</v>
      </c>
      <c r="G6341" s="181">
        <v>5152.9540781016549</v>
      </c>
      <c r="H6341" s="181">
        <v>5210.5298368788726</v>
      </c>
      <c r="I6341" s="181">
        <v>5270.0574010471155</v>
      </c>
      <c r="J6341" s="182">
        <v>5330.7946458887536</v>
      </c>
      <c r="K6341" s="181">
        <v>5392.2724098256031</v>
      </c>
      <c r="L6341" s="181">
        <v>5454.1770783263437</v>
      </c>
      <c r="M6341" s="181">
        <v>5516.1047061582694</v>
      </c>
      <c r="N6341" s="181">
        <v>5577.7140902240217</v>
      </c>
      <c r="O6341" s="181">
        <v>5638.8605587022157</v>
      </c>
      <c r="P6341" s="181">
        <v>5699.5184770568148</v>
      </c>
      <c r="Q6341" s="181">
        <v>5759.6953575401749</v>
      </c>
      <c r="R6341" s="181">
        <v>5819.2781786056157</v>
      </c>
      <c r="S6341" s="181">
        <v>5878.2174227576124</v>
      </c>
      <c r="T6341" s="181">
        <v>5936.3913971448346</v>
      </c>
      <c r="U6341" s="181">
        <v>5993.3351481624213</v>
      </c>
      <c r="V6341" s="181">
        <v>6048.6677676876307</v>
      </c>
      <c r="W6341" s="181">
        <v>6102.3742647231547</v>
      </c>
      <c r="X6341" s="181">
        <v>6154.4262064315235</v>
      </c>
      <c r="Y6341" s="181">
        <v>6204.5947570086</v>
      </c>
    </row>
    <row r="6342" spans="1:25" x14ac:dyDescent="0.25">
      <c r="A6342" s="178" t="s">
        <v>5154</v>
      </c>
      <c r="B6342" s="178" t="s">
        <v>630</v>
      </c>
      <c r="C6342" s="178" t="s">
        <v>1233</v>
      </c>
      <c r="D6342" s="178" t="s">
        <v>5221</v>
      </c>
      <c r="E6342" s="181">
        <v>3179.2792432354745</v>
      </c>
      <c r="F6342" s="181">
        <v>3198.0251018621061</v>
      </c>
      <c r="G6342" s="181">
        <v>3214.7413962857963</v>
      </c>
      <c r="H6342" s="181">
        <v>3232.8341526182458</v>
      </c>
      <c r="I6342" s="181">
        <v>3251.8361275080547</v>
      </c>
      <c r="J6342" s="182">
        <v>3271.2747904797925</v>
      </c>
      <c r="K6342" s="181">
        <v>3290.8543845065128</v>
      </c>
      <c r="L6342" s="181">
        <v>3310.3799543909022</v>
      </c>
      <c r="M6342" s="181">
        <v>3329.6062552784351</v>
      </c>
      <c r="N6342" s="181">
        <v>3348.3310803271493</v>
      </c>
      <c r="O6342" s="181">
        <v>3366.4740282215494</v>
      </c>
      <c r="P6342" s="181">
        <v>3384.0272132416517</v>
      </c>
      <c r="Q6342" s="181">
        <v>3401.0025848995656</v>
      </c>
      <c r="R6342" s="181">
        <v>3417.3411391525178</v>
      </c>
      <c r="S6342" s="181">
        <v>3433.0223438282392</v>
      </c>
      <c r="T6342" s="181">
        <v>3447.9842967963086</v>
      </c>
      <c r="U6342" s="181">
        <v>3461.9682786858034</v>
      </c>
      <c r="V6342" s="181">
        <v>3474.7696432499424</v>
      </c>
      <c r="W6342" s="181">
        <v>3486.3974519821722</v>
      </c>
      <c r="X6342" s="181">
        <v>3496.8531312046466</v>
      </c>
      <c r="Y6342" s="181">
        <v>3506.0250346068433</v>
      </c>
    </row>
    <row r="6343" spans="1:25" x14ac:dyDescent="0.25">
      <c r="A6343" s="178" t="s">
        <v>5154</v>
      </c>
      <c r="B6343" s="178" t="s">
        <v>630</v>
      </c>
      <c r="C6343" s="178" t="s">
        <v>240</v>
      </c>
      <c r="D6343" s="178" t="s">
        <v>241</v>
      </c>
      <c r="E6343" s="181">
        <v>5758.8285047434792</v>
      </c>
      <c r="F6343" s="181">
        <v>5860.6426386502189</v>
      </c>
      <c r="G6343" s="181">
        <v>5961.1311792509923</v>
      </c>
      <c r="H6343" s="181">
        <v>6066.6107884152325</v>
      </c>
      <c r="I6343" s="181">
        <v>6176.34680738111</v>
      </c>
      <c r="J6343" s="182">
        <v>6289.5566821869816</v>
      </c>
      <c r="K6343" s="181">
        <v>6405.7613228394384</v>
      </c>
      <c r="L6343" s="181">
        <v>6524.6544408349346</v>
      </c>
      <c r="M6343" s="181">
        <v>6645.8119699361941</v>
      </c>
      <c r="N6343" s="181">
        <v>6768.8732164187522</v>
      </c>
      <c r="O6343" s="181">
        <v>6893.7063649050924</v>
      </c>
      <c r="P6343" s="181">
        <v>7020.3213213315257</v>
      </c>
      <c r="Q6343" s="181">
        <v>7148.7684050925236</v>
      </c>
      <c r="R6343" s="181">
        <v>7278.9476720488701</v>
      </c>
      <c r="S6343" s="181">
        <v>7410.8349992327385</v>
      </c>
      <c r="T6343" s="181">
        <v>7544.3126151514034</v>
      </c>
      <c r="U6343" s="181">
        <v>7678.81792482331</v>
      </c>
      <c r="V6343" s="181">
        <v>7813.8770237789813</v>
      </c>
      <c r="W6343" s="181">
        <v>7949.4753192076996</v>
      </c>
      <c r="X6343" s="181">
        <v>8085.5784895511379</v>
      </c>
      <c r="Y6343" s="181">
        <v>8221.8839139197189</v>
      </c>
    </row>
    <row r="6344" spans="1:25" x14ac:dyDescent="0.25">
      <c r="A6344" s="178" t="s">
        <v>5154</v>
      </c>
      <c r="B6344" s="178" t="s">
        <v>632</v>
      </c>
      <c r="C6344" s="178" t="s">
        <v>218</v>
      </c>
      <c r="D6344" s="178" t="s">
        <v>5222</v>
      </c>
      <c r="E6344" s="181">
        <v>15381.027240851992</v>
      </c>
      <c r="F6344" s="181">
        <v>15762.070287846704</v>
      </c>
      <c r="G6344" s="181">
        <v>16091.846096924086</v>
      </c>
      <c r="H6344" s="181">
        <v>16397.014050979415</v>
      </c>
      <c r="I6344" s="181">
        <v>16683.083511527791</v>
      </c>
      <c r="J6344" s="182">
        <v>16953.655730279392</v>
      </c>
      <c r="K6344" s="181">
        <v>17211.690536694314</v>
      </c>
      <c r="L6344" s="181">
        <v>17459.654203825547</v>
      </c>
      <c r="M6344" s="181">
        <v>17698.880533282991</v>
      </c>
      <c r="N6344" s="181">
        <v>17930.285981012326</v>
      </c>
      <c r="O6344" s="181">
        <v>18154.917348958745</v>
      </c>
      <c r="P6344" s="181">
        <v>18373.781493171544</v>
      </c>
      <c r="Q6344" s="181">
        <v>18587.666534326378</v>
      </c>
      <c r="R6344" s="181">
        <v>18796.728384909675</v>
      </c>
      <c r="S6344" s="181">
        <v>19001.177266972874</v>
      </c>
      <c r="T6344" s="181">
        <v>19201.019996813542</v>
      </c>
      <c r="U6344" s="181">
        <v>19396.056464179997</v>
      </c>
      <c r="V6344" s="181">
        <v>19586.186793704801</v>
      </c>
      <c r="W6344" s="181">
        <v>19771.448087875302</v>
      </c>
      <c r="X6344" s="181">
        <v>19951.807908321782</v>
      </c>
      <c r="Y6344" s="181">
        <v>20126.674221055629</v>
      </c>
    </row>
    <row r="6345" spans="1:25" x14ac:dyDescent="0.25">
      <c r="A6345" s="178" t="s">
        <v>5154</v>
      </c>
      <c r="B6345" s="178" t="s">
        <v>632</v>
      </c>
      <c r="C6345" s="178" t="s">
        <v>508</v>
      </c>
      <c r="D6345" s="178" t="s">
        <v>5223</v>
      </c>
      <c r="E6345" s="181">
        <v>4951.8365518500477</v>
      </c>
      <c r="F6345" s="181">
        <v>5108.4987659473718</v>
      </c>
      <c r="G6345" s="181">
        <v>5250.3103584927076</v>
      </c>
      <c r="H6345" s="181">
        <v>5385.7097934420935</v>
      </c>
      <c r="I6345" s="181">
        <v>5516.3723880494508</v>
      </c>
      <c r="J6345" s="182">
        <v>5643.385073666218</v>
      </c>
      <c r="K6345" s="181">
        <v>5767.6503873953625</v>
      </c>
      <c r="L6345" s="181">
        <v>5889.9296757257662</v>
      </c>
      <c r="M6345" s="181">
        <v>6010.620970722206</v>
      </c>
      <c r="N6345" s="181">
        <v>6129.9909587875554</v>
      </c>
      <c r="O6345" s="181">
        <v>6248.3588948702254</v>
      </c>
      <c r="P6345" s="181">
        <v>6366.039235617437</v>
      </c>
      <c r="Q6345" s="181">
        <v>6483.2789695513247</v>
      </c>
      <c r="R6345" s="181">
        <v>6600.110029437009</v>
      </c>
      <c r="S6345" s="181">
        <v>6716.5846484734711</v>
      </c>
      <c r="T6345" s="181">
        <v>6832.684315361108</v>
      </c>
      <c r="U6345" s="181">
        <v>6948.3161181576188</v>
      </c>
      <c r="V6345" s="181">
        <v>7063.4210313421418</v>
      </c>
      <c r="W6345" s="181">
        <v>7177.9884295582197</v>
      </c>
      <c r="X6345" s="181">
        <v>7291.9822540435862</v>
      </c>
      <c r="Y6345" s="181">
        <v>7405.1598583218638</v>
      </c>
    </row>
    <row r="6346" spans="1:25" x14ac:dyDescent="0.25">
      <c r="A6346" s="178" t="s">
        <v>5154</v>
      </c>
      <c r="B6346" s="178" t="s">
        <v>632</v>
      </c>
      <c r="C6346" s="178" t="s">
        <v>244</v>
      </c>
      <c r="D6346" s="178" t="s">
        <v>5224</v>
      </c>
      <c r="E6346" s="181">
        <v>5160.8261707152615</v>
      </c>
      <c r="F6346" s="181">
        <v>5269.5307951481936</v>
      </c>
      <c r="G6346" s="181">
        <v>5360.3031841178554</v>
      </c>
      <c r="H6346" s="181">
        <v>5442.1818575213529</v>
      </c>
      <c r="I6346" s="181">
        <v>5517.0815352376922</v>
      </c>
      <c r="J6346" s="182">
        <v>5586.2611639997549</v>
      </c>
      <c r="K6346" s="181">
        <v>5650.751406401163</v>
      </c>
      <c r="L6346" s="181">
        <v>5711.4069815085059</v>
      </c>
      <c r="M6346" s="181">
        <v>5768.7014720209099</v>
      </c>
      <c r="N6346" s="181">
        <v>5822.9663551831054</v>
      </c>
      <c r="O6346" s="181">
        <v>5874.5707370583514</v>
      </c>
      <c r="P6346" s="181">
        <v>5923.8657258719268</v>
      </c>
      <c r="Q6346" s="181">
        <v>5971.1272762425078</v>
      </c>
      <c r="R6346" s="181">
        <v>6016.4251611460604</v>
      </c>
      <c r="S6346" s="181">
        <v>6059.8456130499444</v>
      </c>
      <c r="T6346" s="181">
        <v>6101.4091248627137</v>
      </c>
      <c r="U6346" s="181">
        <v>6141.0705148241905</v>
      </c>
      <c r="V6346" s="181">
        <v>6178.8170131649968</v>
      </c>
      <c r="W6346" s="181">
        <v>6214.6792314052491</v>
      </c>
      <c r="X6346" s="181">
        <v>6248.6657004177714</v>
      </c>
      <c r="Y6346" s="181">
        <v>6280.6103434213983</v>
      </c>
    </row>
    <row r="6347" spans="1:25" x14ac:dyDescent="0.25">
      <c r="A6347" s="178" t="s">
        <v>5154</v>
      </c>
      <c r="B6347" s="178" t="s">
        <v>632</v>
      </c>
      <c r="C6347" s="178" t="s">
        <v>240</v>
      </c>
      <c r="D6347" s="178" t="s">
        <v>241</v>
      </c>
      <c r="E6347" s="181">
        <v>3683.6956606776321</v>
      </c>
      <c r="F6347" s="181">
        <v>3788.7683136555424</v>
      </c>
      <c r="G6347" s="181">
        <v>3882.2929448064888</v>
      </c>
      <c r="H6347" s="181">
        <v>3970.5993860448834</v>
      </c>
      <c r="I6347" s="181">
        <v>4054.9704345833748</v>
      </c>
      <c r="J6347" s="182">
        <v>4136.2421850985147</v>
      </c>
      <c r="K6347" s="181">
        <v>4215.105939958712</v>
      </c>
      <c r="L6347" s="181">
        <v>4292.1419040453511</v>
      </c>
      <c r="M6347" s="181">
        <v>4367.6594683110743</v>
      </c>
      <c r="N6347" s="181">
        <v>4441.8692033348152</v>
      </c>
      <c r="O6347" s="181">
        <v>4515.017182589494</v>
      </c>
      <c r="P6347" s="181">
        <v>4587.3431877296189</v>
      </c>
      <c r="Q6347" s="181">
        <v>4659.0357994245114</v>
      </c>
      <c r="R6347" s="181">
        <v>4730.1273596518386</v>
      </c>
      <c r="S6347" s="181">
        <v>4800.6643230710079</v>
      </c>
      <c r="T6347" s="181">
        <v>4870.6421723393823</v>
      </c>
      <c r="U6347" s="181">
        <v>4940.0034977341056</v>
      </c>
      <c r="V6347" s="181">
        <v>5008.7154729956774</v>
      </c>
      <c r="W6347" s="181">
        <v>5076.7797905580555</v>
      </c>
      <c r="X6347" s="181">
        <v>5144.1801252233709</v>
      </c>
      <c r="Y6347" s="181">
        <v>5210.7548897527795</v>
      </c>
    </row>
    <row r="6348" spans="1:25" x14ac:dyDescent="0.25">
      <c r="A6348" s="178" t="s">
        <v>5154</v>
      </c>
      <c r="B6348" s="178" t="s">
        <v>634</v>
      </c>
      <c r="C6348" s="178" t="s">
        <v>218</v>
      </c>
      <c r="D6348" s="178" t="s">
        <v>5225</v>
      </c>
      <c r="E6348" s="181">
        <v>4273.856032513434</v>
      </c>
      <c r="F6348" s="181">
        <v>4301.7084135339355</v>
      </c>
      <c r="G6348" s="181">
        <v>4321.7353733380005</v>
      </c>
      <c r="H6348" s="181">
        <v>4339.5141218323024</v>
      </c>
      <c r="I6348" s="181">
        <v>4355.3265166005513</v>
      </c>
      <c r="J6348" s="182">
        <v>4369.2372356421874</v>
      </c>
      <c r="K6348" s="181">
        <v>4381.354179412413</v>
      </c>
      <c r="L6348" s="181">
        <v>4391.8300848389408</v>
      </c>
      <c r="M6348" s="181">
        <v>4400.6500039865386</v>
      </c>
      <c r="N6348" s="181">
        <v>4407.8121420328707</v>
      </c>
      <c r="O6348" s="181">
        <v>4413.3758024685094</v>
      </c>
      <c r="P6348" s="181">
        <v>4417.4553622418498</v>
      </c>
      <c r="Q6348" s="181">
        <v>4420.1679552016758</v>
      </c>
      <c r="R6348" s="181">
        <v>4421.5073687881186</v>
      </c>
      <c r="S6348" s="181">
        <v>4421.4439537930339</v>
      </c>
      <c r="T6348" s="181">
        <v>4419.7102425386993</v>
      </c>
      <c r="U6348" s="181">
        <v>4416.3571059281167</v>
      </c>
      <c r="V6348" s="181">
        <v>4411.6567163246282</v>
      </c>
      <c r="W6348" s="181">
        <v>4405.6120666802917</v>
      </c>
      <c r="X6348" s="181">
        <v>4398.1853266980033</v>
      </c>
      <c r="Y6348" s="181">
        <v>4389.0966885357293</v>
      </c>
    </row>
    <row r="6349" spans="1:25" x14ac:dyDescent="0.25">
      <c r="A6349" s="178" t="s">
        <v>5154</v>
      </c>
      <c r="B6349" s="178" t="s">
        <v>634</v>
      </c>
      <c r="C6349" s="178" t="s">
        <v>475</v>
      </c>
      <c r="D6349" s="178" t="s">
        <v>5226</v>
      </c>
      <c r="E6349" s="181">
        <v>1830.9288408610187</v>
      </c>
      <c r="F6349" s="181">
        <v>1874.9215820802531</v>
      </c>
      <c r="G6349" s="181">
        <v>1916.4207845890926</v>
      </c>
      <c r="H6349" s="181">
        <v>1957.7821734642187</v>
      </c>
      <c r="I6349" s="181">
        <v>1999.1001203890628</v>
      </c>
      <c r="J6349" s="182">
        <v>2040.3750969077926</v>
      </c>
      <c r="K6349" s="181">
        <v>2081.6289173303426</v>
      </c>
      <c r="L6349" s="181">
        <v>2122.9073558328141</v>
      </c>
      <c r="M6349" s="181">
        <v>2164.1776315489897</v>
      </c>
      <c r="N6349" s="181">
        <v>2205.4119007509944</v>
      </c>
      <c r="O6349" s="181">
        <v>2246.612177503041</v>
      </c>
      <c r="P6349" s="181">
        <v>2287.8098788480497</v>
      </c>
      <c r="Q6349" s="181">
        <v>2329.0407927151714</v>
      </c>
      <c r="R6349" s="181">
        <v>2370.2777444613894</v>
      </c>
      <c r="S6349" s="181">
        <v>2411.4794875068792</v>
      </c>
      <c r="T6349" s="181">
        <v>2452.4705887958353</v>
      </c>
      <c r="U6349" s="181">
        <v>2493.24384346438</v>
      </c>
      <c r="V6349" s="181">
        <v>2533.9196871972904</v>
      </c>
      <c r="W6349" s="181">
        <v>2574.470676621117</v>
      </c>
      <c r="X6349" s="181">
        <v>2614.8439990511665</v>
      </c>
      <c r="Y6349" s="181">
        <v>2654.8376564584887</v>
      </c>
    </row>
    <row r="6350" spans="1:25" x14ac:dyDescent="0.25">
      <c r="A6350" s="178" t="s">
        <v>5154</v>
      </c>
      <c r="B6350" s="178" t="s">
        <v>634</v>
      </c>
      <c r="C6350" s="178" t="s">
        <v>276</v>
      </c>
      <c r="D6350" s="178" t="s">
        <v>5227</v>
      </c>
      <c r="E6350" s="181">
        <v>3947.5920110650404</v>
      </c>
      <c r="F6350" s="181">
        <v>4020.5849139921734</v>
      </c>
      <c r="G6350" s="181">
        <v>4087.3547981550828</v>
      </c>
      <c r="H6350" s="181">
        <v>4152.9927221672651</v>
      </c>
      <c r="I6350" s="181">
        <v>4217.70966170253</v>
      </c>
      <c r="J6350" s="182">
        <v>4281.5151425571312</v>
      </c>
      <c r="K6350" s="181">
        <v>4344.4631444736124</v>
      </c>
      <c r="L6350" s="181">
        <v>4406.656330152402</v>
      </c>
      <c r="M6350" s="181">
        <v>4468.0330682221156</v>
      </c>
      <c r="N6350" s="181">
        <v>4528.5432870662135</v>
      </c>
      <c r="O6350" s="181">
        <v>4588.1990760395411</v>
      </c>
      <c r="P6350" s="181">
        <v>4647.0720967143034</v>
      </c>
      <c r="Q6350" s="181">
        <v>4705.2413988047319</v>
      </c>
      <c r="R6350" s="181">
        <v>4762.6579057536628</v>
      </c>
      <c r="S6350" s="181">
        <v>4819.2455625535122</v>
      </c>
      <c r="T6350" s="181">
        <v>4874.6633341547713</v>
      </c>
      <c r="U6350" s="181">
        <v>4928.9102381066532</v>
      </c>
      <c r="V6350" s="181">
        <v>4982.236447618533</v>
      </c>
      <c r="W6350" s="181">
        <v>5034.5977010900979</v>
      </c>
      <c r="X6350" s="181">
        <v>5085.9014736770177</v>
      </c>
      <c r="Y6350" s="181">
        <v>5135.76877483319</v>
      </c>
    </row>
    <row r="6351" spans="1:25" x14ac:dyDescent="0.25">
      <c r="A6351" s="178" t="s">
        <v>5154</v>
      </c>
      <c r="B6351" s="178" t="s">
        <v>634</v>
      </c>
      <c r="C6351" s="178" t="s">
        <v>240</v>
      </c>
      <c r="D6351" s="178" t="s">
        <v>241</v>
      </c>
      <c r="E6351" s="181">
        <v>2521.9600912579272</v>
      </c>
      <c r="F6351" s="181">
        <v>2581.5115365517554</v>
      </c>
      <c r="G6351" s="181">
        <v>2637.5825019646336</v>
      </c>
      <c r="H6351" s="181">
        <v>2693.4180715547664</v>
      </c>
      <c r="I6351" s="181">
        <v>2749.1482829244756</v>
      </c>
      <c r="J6351" s="182">
        <v>2804.7738848543363</v>
      </c>
      <c r="K6351" s="181">
        <v>2860.32495167152</v>
      </c>
      <c r="L6351" s="181">
        <v>2915.8644185645235</v>
      </c>
      <c r="M6351" s="181">
        <v>2971.3472653283643</v>
      </c>
      <c r="N6351" s="181">
        <v>3026.7353204175815</v>
      </c>
      <c r="O6351" s="181">
        <v>3082.0314347445174</v>
      </c>
      <c r="P6351" s="181">
        <v>3137.2787750549342</v>
      </c>
      <c r="Q6351" s="181">
        <v>3192.5264296800433</v>
      </c>
      <c r="R6351" s="181">
        <v>3247.7371366760995</v>
      </c>
      <c r="S6351" s="181">
        <v>3302.8544209347774</v>
      </c>
      <c r="T6351" s="181">
        <v>3357.6381862255112</v>
      </c>
      <c r="U6351" s="181">
        <v>3412.078950335298</v>
      </c>
      <c r="V6351" s="181">
        <v>3466.3418559432848</v>
      </c>
      <c r="W6351" s="181">
        <v>3520.3895655758488</v>
      </c>
      <c r="X6351" s="181">
        <v>3574.1501258174403</v>
      </c>
      <c r="Y6351" s="181">
        <v>3627.3478655466984</v>
      </c>
    </row>
    <row r="6352" spans="1:25" x14ac:dyDescent="0.25">
      <c r="A6352" s="178" t="s">
        <v>5154</v>
      </c>
      <c r="B6352" s="178" t="s">
        <v>636</v>
      </c>
      <c r="C6352" s="178" t="s">
        <v>218</v>
      </c>
      <c r="D6352" s="178" t="s">
        <v>5228</v>
      </c>
      <c r="E6352" s="181">
        <v>14870.730105022467</v>
      </c>
      <c r="F6352" s="181">
        <v>14717.239969046959</v>
      </c>
      <c r="G6352" s="181">
        <v>14532.446956452326</v>
      </c>
      <c r="H6352" s="181">
        <v>14336.36970060503</v>
      </c>
      <c r="I6352" s="181">
        <v>14129.915973642339</v>
      </c>
      <c r="J6352" s="182">
        <v>13913.368515782802</v>
      </c>
      <c r="K6352" s="181">
        <v>13687.245519243259</v>
      </c>
      <c r="L6352" s="181">
        <v>13452.395922940157</v>
      </c>
      <c r="M6352" s="181">
        <v>13209.257411537519</v>
      </c>
      <c r="N6352" s="181">
        <v>12958.307096606408</v>
      </c>
      <c r="O6352" s="181">
        <v>12700.285790892962</v>
      </c>
      <c r="P6352" s="181">
        <v>12436.136949000927</v>
      </c>
      <c r="Q6352" s="181">
        <v>12166.781200329131</v>
      </c>
      <c r="R6352" s="181">
        <v>11892.810353270612</v>
      </c>
      <c r="S6352" s="181">
        <v>11614.890568667061</v>
      </c>
      <c r="T6352" s="181">
        <v>11333.573597059703</v>
      </c>
      <c r="U6352" s="181">
        <v>11050.178633020669</v>
      </c>
      <c r="V6352" s="181">
        <v>10766.026521707519</v>
      </c>
      <c r="W6352" s="181">
        <v>10481.631329318947</v>
      </c>
      <c r="X6352" s="181">
        <v>10197.465251447415</v>
      </c>
      <c r="Y6352" s="181">
        <v>9913.7309423821862</v>
      </c>
    </row>
    <row r="6353" spans="1:25" x14ac:dyDescent="0.25">
      <c r="A6353" s="178" t="s">
        <v>5154</v>
      </c>
      <c r="B6353" s="178" t="s">
        <v>636</v>
      </c>
      <c r="C6353" s="178" t="s">
        <v>506</v>
      </c>
      <c r="D6353" s="178" t="s">
        <v>2034</v>
      </c>
      <c r="E6353" s="181">
        <v>22518.649835048993</v>
      </c>
      <c r="F6353" s="181">
        <v>22440.759271007846</v>
      </c>
      <c r="G6353" s="181">
        <v>22312.644278010626</v>
      </c>
      <c r="H6353" s="181">
        <v>22164.227878740156</v>
      </c>
      <c r="I6353" s="181">
        <v>21996.52687060009</v>
      </c>
      <c r="J6353" s="182">
        <v>21809.612132434304</v>
      </c>
      <c r="K6353" s="181">
        <v>21603.933460392476</v>
      </c>
      <c r="L6353" s="181">
        <v>21380.484065243159</v>
      </c>
      <c r="M6353" s="181">
        <v>21139.631662962332</v>
      </c>
      <c r="N6353" s="181">
        <v>20881.822506043442</v>
      </c>
      <c r="O6353" s="181">
        <v>20607.947788746842</v>
      </c>
      <c r="P6353" s="181">
        <v>20319.259040040088</v>
      </c>
      <c r="Q6353" s="181">
        <v>20017.009192443154</v>
      </c>
      <c r="R6353" s="181">
        <v>19701.9450578988</v>
      </c>
      <c r="S6353" s="181">
        <v>19374.961670836576</v>
      </c>
      <c r="T6353" s="181">
        <v>19036.789965364562</v>
      </c>
      <c r="U6353" s="181">
        <v>18689.482121788173</v>
      </c>
      <c r="V6353" s="181">
        <v>18335.152799120893</v>
      </c>
      <c r="W6353" s="181">
        <v>17974.593932927724</v>
      </c>
      <c r="X6353" s="181">
        <v>17608.548642860769</v>
      </c>
      <c r="Y6353" s="181">
        <v>17237.31328211736</v>
      </c>
    </row>
    <row r="6354" spans="1:25" x14ac:dyDescent="0.25">
      <c r="A6354" s="178" t="s">
        <v>5154</v>
      </c>
      <c r="B6354" s="178" t="s">
        <v>636</v>
      </c>
      <c r="C6354" s="178" t="s">
        <v>508</v>
      </c>
      <c r="D6354" s="178" t="s">
        <v>5229</v>
      </c>
      <c r="E6354" s="181">
        <v>3389.7410238034468</v>
      </c>
      <c r="F6354" s="181">
        <v>3576.8788302976232</v>
      </c>
      <c r="G6354" s="181">
        <v>3765.8258541307641</v>
      </c>
      <c r="H6354" s="181">
        <v>3960.995120287861</v>
      </c>
      <c r="I6354" s="181">
        <v>4162.4432355397985</v>
      </c>
      <c r="J6354" s="182">
        <v>4370.0324526412951</v>
      </c>
      <c r="K6354" s="181">
        <v>4583.6564649892352</v>
      </c>
      <c r="L6354" s="181">
        <v>4803.2951428687629</v>
      </c>
      <c r="M6354" s="181">
        <v>5028.7687516617461</v>
      </c>
      <c r="N6354" s="181">
        <v>5259.8717957254275</v>
      </c>
      <c r="O6354" s="181">
        <v>5496.4719230694836</v>
      </c>
      <c r="P6354" s="181">
        <v>5738.5166376846682</v>
      </c>
      <c r="Q6354" s="181">
        <v>5985.9553968921709</v>
      </c>
      <c r="R6354" s="181">
        <v>6238.5821914789294</v>
      </c>
      <c r="S6354" s="181">
        <v>6496.2115485929044</v>
      </c>
      <c r="T6354" s="181">
        <v>6758.581188745603</v>
      </c>
      <c r="U6354" s="181">
        <v>7025.8940112953287</v>
      </c>
      <c r="V6354" s="181">
        <v>7298.4623133811974</v>
      </c>
      <c r="W6354" s="181">
        <v>7576.147718346223</v>
      </c>
      <c r="X6354" s="181">
        <v>7858.7851712040974</v>
      </c>
      <c r="Y6354" s="181">
        <v>8145.9912665268148</v>
      </c>
    </row>
    <row r="6355" spans="1:25" x14ac:dyDescent="0.25">
      <c r="A6355" s="178" t="s">
        <v>5154</v>
      </c>
      <c r="B6355" s="178" t="s">
        <v>636</v>
      </c>
      <c r="C6355" s="178" t="s">
        <v>244</v>
      </c>
      <c r="D6355" s="178" t="s">
        <v>5230</v>
      </c>
      <c r="E6355" s="181">
        <v>6188.3776110881681</v>
      </c>
      <c r="F6355" s="181">
        <v>6365.0963463707667</v>
      </c>
      <c r="G6355" s="181">
        <v>6532.0793664277026</v>
      </c>
      <c r="H6355" s="181">
        <v>6697.0878233674539</v>
      </c>
      <c r="I6355" s="181">
        <v>6859.9425302846439</v>
      </c>
      <c r="J6355" s="182">
        <v>7020.1643925692124</v>
      </c>
      <c r="K6355" s="181">
        <v>7177.3668995274857</v>
      </c>
      <c r="L6355" s="181">
        <v>7331.3309775988291</v>
      </c>
      <c r="M6355" s="181">
        <v>7481.6206704048464</v>
      </c>
      <c r="N6355" s="181">
        <v>7627.8061132244738</v>
      </c>
      <c r="O6355" s="181">
        <v>7769.6054822839933</v>
      </c>
      <c r="P6355" s="181">
        <v>7906.8784956084837</v>
      </c>
      <c r="Q6355" s="181">
        <v>8039.5059887158886</v>
      </c>
      <c r="R6355" s="181">
        <v>8167.1823902604701</v>
      </c>
      <c r="S6355" s="181">
        <v>8289.6649773915415</v>
      </c>
      <c r="T6355" s="181">
        <v>8406.6471977505553</v>
      </c>
      <c r="U6355" s="181">
        <v>8518.4258458649929</v>
      </c>
      <c r="V6355" s="181">
        <v>8625.4068554406549</v>
      </c>
      <c r="W6355" s="181">
        <v>8727.4449950049402</v>
      </c>
      <c r="X6355" s="181">
        <v>8824.3874868960265</v>
      </c>
      <c r="Y6355" s="181">
        <v>8915.8665587350952</v>
      </c>
    </row>
    <row r="6356" spans="1:25" x14ac:dyDescent="0.25">
      <c r="A6356" s="178" t="s">
        <v>5154</v>
      </c>
      <c r="B6356" s="178" t="s">
        <v>636</v>
      </c>
      <c r="C6356" s="178" t="s">
        <v>510</v>
      </c>
      <c r="D6356" s="178" t="s">
        <v>5231</v>
      </c>
      <c r="E6356" s="181">
        <v>8008.2505166715046</v>
      </c>
      <c r="F6356" s="181">
        <v>8187.8569693996014</v>
      </c>
      <c r="G6356" s="181">
        <v>8352.5895426182324</v>
      </c>
      <c r="H6356" s="181">
        <v>8512.5583712231528</v>
      </c>
      <c r="I6356" s="181">
        <v>8667.6029288021928</v>
      </c>
      <c r="J6356" s="182">
        <v>8817.1907019160426</v>
      </c>
      <c r="K6356" s="181">
        <v>8960.9183633649045</v>
      </c>
      <c r="L6356" s="181">
        <v>9098.601018813506</v>
      </c>
      <c r="M6356" s="181">
        <v>9229.7917316534349</v>
      </c>
      <c r="N6356" s="181">
        <v>9354.0628432807898</v>
      </c>
      <c r="O6356" s="181">
        <v>9471.1786059672522</v>
      </c>
      <c r="P6356" s="181">
        <v>9581.0817545145001</v>
      </c>
      <c r="Q6356" s="181">
        <v>9683.743232623081</v>
      </c>
      <c r="R6356" s="181">
        <v>9778.9129093776755</v>
      </c>
      <c r="S6356" s="181">
        <v>9866.4228562601947</v>
      </c>
      <c r="T6356" s="181">
        <v>9946.0351266989619</v>
      </c>
      <c r="U6356" s="181">
        <v>10018.22856019487</v>
      </c>
      <c r="V6356" s="181">
        <v>10083.599769305954</v>
      </c>
      <c r="W6356" s="181">
        <v>10142.0921425629</v>
      </c>
      <c r="X6356" s="181">
        <v>10193.643080469106</v>
      </c>
      <c r="Y6356" s="181">
        <v>10237.945998106303</v>
      </c>
    </row>
    <row r="6357" spans="1:25" x14ac:dyDescent="0.25">
      <c r="A6357" s="178" t="s">
        <v>5154</v>
      </c>
      <c r="B6357" s="178" t="s">
        <v>636</v>
      </c>
      <c r="C6357" s="178" t="s">
        <v>512</v>
      </c>
      <c r="D6357" s="178" t="s">
        <v>5232</v>
      </c>
      <c r="E6357" s="181">
        <v>2568.875102541997</v>
      </c>
      <c r="F6357" s="181">
        <v>2559.9895284887593</v>
      </c>
      <c r="G6357" s="181">
        <v>2545.3744686080086</v>
      </c>
      <c r="H6357" s="181">
        <v>2528.4434716038527</v>
      </c>
      <c r="I6357" s="181">
        <v>2509.3125313548639</v>
      </c>
      <c r="J6357" s="182">
        <v>2487.9897335543969</v>
      </c>
      <c r="K6357" s="181">
        <v>2464.5263898991388</v>
      </c>
      <c r="L6357" s="181">
        <v>2439.0358035592885</v>
      </c>
      <c r="M6357" s="181">
        <v>2411.5599227165717</v>
      </c>
      <c r="N6357" s="181">
        <v>2382.1496548156288</v>
      </c>
      <c r="O6357" s="181">
        <v>2350.9066652211122</v>
      </c>
      <c r="P6357" s="181">
        <v>2317.9737254414572</v>
      </c>
      <c r="Q6357" s="181">
        <v>2283.493767099088</v>
      </c>
      <c r="R6357" s="181">
        <v>2247.5519847602895</v>
      </c>
      <c r="S6357" s="181">
        <v>2210.2504818672683</v>
      </c>
      <c r="T6357" s="181">
        <v>2171.6726416799261</v>
      </c>
      <c r="U6357" s="181">
        <v>2132.0525721457252</v>
      </c>
      <c r="V6357" s="181">
        <v>2091.6315086375639</v>
      </c>
      <c r="W6357" s="181">
        <v>2050.4997933194099</v>
      </c>
      <c r="X6357" s="181">
        <v>2008.742199549635</v>
      </c>
      <c r="Y6357" s="181">
        <v>1966.3925346104591</v>
      </c>
    </row>
    <row r="6358" spans="1:25" x14ac:dyDescent="0.25">
      <c r="A6358" s="178" t="s">
        <v>5154</v>
      </c>
      <c r="B6358" s="178" t="s">
        <v>636</v>
      </c>
      <c r="C6358" s="178" t="s">
        <v>462</v>
      </c>
      <c r="D6358" s="178" t="s">
        <v>5233</v>
      </c>
      <c r="E6358" s="181">
        <v>4985.925435430212</v>
      </c>
      <c r="F6358" s="181">
        <v>5160.1148538806774</v>
      </c>
      <c r="G6358" s="181">
        <v>5328.3316989871209</v>
      </c>
      <c r="H6358" s="181">
        <v>5496.8160965709385</v>
      </c>
      <c r="I6358" s="181">
        <v>5665.4068570220961</v>
      </c>
      <c r="J6358" s="182">
        <v>5833.6896623066596</v>
      </c>
      <c r="K6358" s="181">
        <v>6001.3174570099964</v>
      </c>
      <c r="L6358" s="181">
        <v>6168.0756691141041</v>
      </c>
      <c r="M6358" s="181">
        <v>6333.5611044534862</v>
      </c>
      <c r="N6358" s="181">
        <v>6497.366106500247</v>
      </c>
      <c r="O6358" s="181">
        <v>6659.2002322138196</v>
      </c>
      <c r="P6358" s="181">
        <v>6818.8884349063683</v>
      </c>
      <c r="Q6358" s="181">
        <v>6976.2702515352366</v>
      </c>
      <c r="R6358" s="181">
        <v>7131.0191205447609</v>
      </c>
      <c r="S6358" s="181">
        <v>7282.856268595765</v>
      </c>
      <c r="T6358" s="181">
        <v>7431.4403288035774</v>
      </c>
      <c r="U6358" s="181">
        <v>7576.958938641802</v>
      </c>
      <c r="V6358" s="181">
        <v>7719.7029552953718</v>
      </c>
      <c r="W6358" s="181">
        <v>7859.4749406315359</v>
      </c>
      <c r="X6358" s="181">
        <v>7996.0664885446704</v>
      </c>
      <c r="Y6358" s="181">
        <v>8129.0688113029928</v>
      </c>
    </row>
    <row r="6359" spans="1:25" x14ac:dyDescent="0.25">
      <c r="A6359" s="178" t="s">
        <v>5154</v>
      </c>
      <c r="B6359" s="178" t="s">
        <v>636</v>
      </c>
      <c r="C6359" s="178" t="s">
        <v>464</v>
      </c>
      <c r="D6359" s="178" t="s">
        <v>5234</v>
      </c>
      <c r="E6359" s="181">
        <v>5147.8718563942457</v>
      </c>
      <c r="F6359" s="181">
        <v>5375.9408763774873</v>
      </c>
      <c r="G6359" s="181">
        <v>5601.4380266009885</v>
      </c>
      <c r="H6359" s="181">
        <v>5830.8605788369732</v>
      </c>
      <c r="I6359" s="181">
        <v>6064.0911543057573</v>
      </c>
      <c r="J6359" s="182">
        <v>6300.7334340281768</v>
      </c>
      <c r="K6359" s="181">
        <v>6540.4488267843353</v>
      </c>
      <c r="L6359" s="181">
        <v>6783.0311504411738</v>
      </c>
      <c r="M6359" s="181">
        <v>7028.0566036034425</v>
      </c>
      <c r="N6359" s="181">
        <v>7275.0803043814076</v>
      </c>
      <c r="O6359" s="181">
        <v>7523.7731703563704</v>
      </c>
      <c r="P6359" s="181">
        <v>7773.9254623469133</v>
      </c>
      <c r="Q6359" s="181">
        <v>8025.3364893991866</v>
      </c>
      <c r="R6359" s="181">
        <v>8277.6054608247305</v>
      </c>
      <c r="S6359" s="181">
        <v>8530.3731223567811</v>
      </c>
      <c r="T6359" s="181">
        <v>8783.193505818941</v>
      </c>
      <c r="U6359" s="181">
        <v>9036.2358336604466</v>
      </c>
      <c r="V6359" s="181">
        <v>9289.800336565595</v>
      </c>
      <c r="W6359" s="181">
        <v>9543.6057710270852</v>
      </c>
      <c r="X6359" s="181">
        <v>9797.3477074292241</v>
      </c>
      <c r="Y6359" s="181">
        <v>10050.463523412602</v>
      </c>
    </row>
    <row r="6360" spans="1:25" x14ac:dyDescent="0.25">
      <c r="A6360" s="178" t="s">
        <v>5154</v>
      </c>
      <c r="B6360" s="178" t="s">
        <v>636</v>
      </c>
      <c r="C6360" s="178" t="s">
        <v>703</v>
      </c>
      <c r="D6360" s="178" t="s">
        <v>5235</v>
      </c>
      <c r="E6360" s="181">
        <v>13548.842443903533</v>
      </c>
      <c r="F6360" s="181">
        <v>14044.90901761951</v>
      </c>
      <c r="G6360" s="181">
        <v>14526.265024695445</v>
      </c>
      <c r="H6360" s="181">
        <v>15009.874698176949</v>
      </c>
      <c r="I6360" s="181">
        <v>15495.304396159328</v>
      </c>
      <c r="J6360" s="182">
        <v>15981.42419200766</v>
      </c>
      <c r="K6360" s="181">
        <v>16467.281379829266</v>
      </c>
      <c r="L6360" s="181">
        <v>16952.281192190392</v>
      </c>
      <c r="M6360" s="181">
        <v>17435.305771634354</v>
      </c>
      <c r="N6360" s="181">
        <v>17915.217732900295</v>
      </c>
      <c r="O6360" s="181">
        <v>18391.196075024895</v>
      </c>
      <c r="P6360" s="181">
        <v>18862.733747760944</v>
      </c>
      <c r="Q6360" s="181">
        <v>19329.360891780612</v>
      </c>
      <c r="R6360" s="181">
        <v>19790.143720461474</v>
      </c>
      <c r="S6360" s="181">
        <v>20244.275317804513</v>
      </c>
      <c r="T6360" s="181">
        <v>20690.769363437004</v>
      </c>
      <c r="U6360" s="181">
        <v>21130.108508082336</v>
      </c>
      <c r="V6360" s="181">
        <v>21563.066977216542</v>
      </c>
      <c r="W6360" s="181">
        <v>21989.057993226033</v>
      </c>
      <c r="X6360" s="181">
        <v>22407.460347495002</v>
      </c>
      <c r="Y6360" s="181">
        <v>22817.086480632002</v>
      </c>
    </row>
    <row r="6361" spans="1:25" x14ac:dyDescent="0.25">
      <c r="A6361" s="178" t="s">
        <v>5154</v>
      </c>
      <c r="B6361" s="178" t="s">
        <v>636</v>
      </c>
      <c r="C6361" s="178" t="s">
        <v>972</v>
      </c>
      <c r="D6361" s="178" t="s">
        <v>5236</v>
      </c>
      <c r="E6361" s="181">
        <v>5357.3900385164661</v>
      </c>
      <c r="F6361" s="181">
        <v>5539.7258023020895</v>
      </c>
      <c r="G6361" s="181">
        <v>5715.3333766597261</v>
      </c>
      <c r="H6361" s="181">
        <v>5890.9174501996877</v>
      </c>
      <c r="I6361" s="181">
        <v>6066.3050849161855</v>
      </c>
      <c r="J6361" s="182">
        <v>6241.0531409492469</v>
      </c>
      <c r="K6361" s="181">
        <v>6414.7919202088888</v>
      </c>
      <c r="L6361" s="181">
        <v>6587.2945033409296</v>
      </c>
      <c r="M6361" s="181">
        <v>6758.1334995273337</v>
      </c>
      <c r="N6361" s="181">
        <v>6926.878255389347</v>
      </c>
      <c r="O6361" s="181">
        <v>7093.2244787260697</v>
      </c>
      <c r="P6361" s="181">
        <v>7256.9917573905486</v>
      </c>
      <c r="Q6361" s="181">
        <v>7418.0158256158338</v>
      </c>
      <c r="R6361" s="181">
        <v>7575.9565392971144</v>
      </c>
      <c r="S6361" s="181">
        <v>7730.5256776283441</v>
      </c>
      <c r="T6361" s="181">
        <v>7881.3696547683212</v>
      </c>
      <c r="U6361" s="181">
        <v>8028.6966757541122</v>
      </c>
      <c r="V6361" s="181">
        <v>8172.8235148656258</v>
      </c>
      <c r="W6361" s="181">
        <v>8313.549351760772</v>
      </c>
      <c r="X6361" s="181">
        <v>8450.6624886880909</v>
      </c>
      <c r="Y6361" s="181">
        <v>8583.7403915658615</v>
      </c>
    </row>
    <row r="6362" spans="1:25" x14ac:dyDescent="0.25">
      <c r="A6362" s="178" t="s">
        <v>5154</v>
      </c>
      <c r="B6362" s="178" t="s">
        <v>636</v>
      </c>
      <c r="C6362" s="178" t="s">
        <v>280</v>
      </c>
      <c r="D6362" s="178" t="s">
        <v>5237</v>
      </c>
      <c r="E6362" s="181">
        <v>2183.2401876213894</v>
      </c>
      <c r="F6362" s="181">
        <v>2303.7788355847947</v>
      </c>
      <c r="G6362" s="181">
        <v>2425.4836246749351</v>
      </c>
      <c r="H6362" s="181">
        <v>2551.1969076481241</v>
      </c>
      <c r="I6362" s="181">
        <v>2680.9551870563346</v>
      </c>
      <c r="J6362" s="182">
        <v>2814.6697855827788</v>
      </c>
      <c r="K6362" s="181">
        <v>2952.2722751378246</v>
      </c>
      <c r="L6362" s="181">
        <v>3093.7497322382042</v>
      </c>
      <c r="M6362" s="181">
        <v>3238.9864330779151</v>
      </c>
      <c r="N6362" s="181">
        <v>3387.8500596771819</v>
      </c>
      <c r="O6362" s="181">
        <v>3540.255403688469</v>
      </c>
      <c r="P6362" s="181">
        <v>3696.1686906409986</v>
      </c>
      <c r="Q6362" s="181">
        <v>3855.5574037202591</v>
      </c>
      <c r="R6362" s="181">
        <v>4018.2888891990142</v>
      </c>
      <c r="S6362" s="181">
        <v>4184.2437190230339</v>
      </c>
      <c r="T6362" s="181">
        <v>4353.2529916913563</v>
      </c>
      <c r="U6362" s="181">
        <v>4525.4474295486925</v>
      </c>
      <c r="V6362" s="181">
        <v>4701.028221255041</v>
      </c>
      <c r="W6362" s="181">
        <v>4879.9062728502913</v>
      </c>
      <c r="X6362" s="181">
        <v>5061.9753051360976</v>
      </c>
      <c r="Y6362" s="181">
        <v>5246.9883937030481</v>
      </c>
    </row>
    <row r="6363" spans="1:25" x14ac:dyDescent="0.25">
      <c r="A6363" s="178" t="s">
        <v>5154</v>
      </c>
      <c r="B6363" s="178" t="s">
        <v>636</v>
      </c>
      <c r="C6363" s="178" t="s">
        <v>240</v>
      </c>
      <c r="D6363" s="178" t="s">
        <v>241</v>
      </c>
      <c r="E6363" s="181">
        <v>2119.4737843668013</v>
      </c>
      <c r="F6363" s="181">
        <v>2142.137005486104</v>
      </c>
      <c r="G6363" s="181">
        <v>2160.1550507430807</v>
      </c>
      <c r="H6363" s="181">
        <v>2176.2604448139132</v>
      </c>
      <c r="I6363" s="181">
        <v>2190.4681732732165</v>
      </c>
      <c r="J6363" s="182">
        <v>2202.7009668883388</v>
      </c>
      <c r="K6363" s="181">
        <v>2212.91836764347</v>
      </c>
      <c r="L6363" s="181">
        <v>2221.1365314577261</v>
      </c>
      <c r="M6363" s="181">
        <v>2227.3091141189325</v>
      </c>
      <c r="N6363" s="181">
        <v>2231.3979728538739</v>
      </c>
      <c r="O6363" s="181">
        <v>2233.4134940225613</v>
      </c>
      <c r="P6363" s="181">
        <v>2233.4087584745266</v>
      </c>
      <c r="Q6363" s="181">
        <v>2231.4424811882377</v>
      </c>
      <c r="R6363" s="181">
        <v>2227.5218647762294</v>
      </c>
      <c r="S6363" s="181">
        <v>2221.6737971239081</v>
      </c>
      <c r="T6363" s="181">
        <v>2213.9098586279329</v>
      </c>
      <c r="U6363" s="181">
        <v>2204.4003212926532</v>
      </c>
      <c r="V6363" s="181">
        <v>2193.3347667611283</v>
      </c>
      <c r="W6363" s="181">
        <v>2180.7550043934843</v>
      </c>
      <c r="X6363" s="181">
        <v>2166.7008958442307</v>
      </c>
      <c r="Y6363" s="181">
        <v>2151.1604283592924</v>
      </c>
    </row>
    <row r="6364" spans="1:25" x14ac:dyDescent="0.25">
      <c r="A6364" s="178" t="s">
        <v>5154</v>
      </c>
      <c r="B6364" s="178" t="s">
        <v>641</v>
      </c>
      <c r="C6364" s="178" t="s">
        <v>218</v>
      </c>
      <c r="D6364" s="178" t="s">
        <v>5238</v>
      </c>
      <c r="E6364" s="181">
        <v>15032.560107170388</v>
      </c>
      <c r="F6364" s="181">
        <v>15332.579588249733</v>
      </c>
      <c r="G6364" s="181">
        <v>15615.884462412381</v>
      </c>
      <c r="H6364" s="181">
        <v>15901.31574708691</v>
      </c>
      <c r="I6364" s="181">
        <v>16188.894759533276</v>
      </c>
      <c r="J6364" s="182">
        <v>16477.898665936791</v>
      </c>
      <c r="K6364" s="181">
        <v>16767.931552687438</v>
      </c>
      <c r="L6364" s="181">
        <v>17058.792680073053</v>
      </c>
      <c r="M6364" s="181">
        <v>17349.730810619116</v>
      </c>
      <c r="N6364" s="181">
        <v>17640.047669175074</v>
      </c>
      <c r="O6364" s="181">
        <v>17929.485137101128</v>
      </c>
      <c r="P6364" s="181">
        <v>18218.017499187205</v>
      </c>
      <c r="Q6364" s="181">
        <v>18505.664782842345</v>
      </c>
      <c r="R6364" s="181">
        <v>18792.035659656296</v>
      </c>
      <c r="S6364" s="181">
        <v>19076.928453702516</v>
      </c>
      <c r="T6364" s="181">
        <v>19359.471180681139</v>
      </c>
      <c r="U6364" s="181">
        <v>19639.075946176425</v>
      </c>
      <c r="V6364" s="181">
        <v>19915.856420361502</v>
      </c>
      <c r="W6364" s="181">
        <v>20189.743838446659</v>
      </c>
      <c r="X6364" s="181">
        <v>20460.613607748212</v>
      </c>
      <c r="Y6364" s="181">
        <v>20727.375579631243</v>
      </c>
    </row>
    <row r="6365" spans="1:25" x14ac:dyDescent="0.25">
      <c r="A6365" s="178" t="s">
        <v>5154</v>
      </c>
      <c r="B6365" s="178" t="s">
        <v>641</v>
      </c>
      <c r="C6365" s="178" t="s">
        <v>560</v>
      </c>
      <c r="D6365" s="178" t="s">
        <v>5239</v>
      </c>
      <c r="E6365" s="181">
        <v>2418.4491540780673</v>
      </c>
      <c r="F6365" s="181">
        <v>2439.6348119017548</v>
      </c>
      <c r="G6365" s="181">
        <v>2457.4334372440908</v>
      </c>
      <c r="H6365" s="181">
        <v>2474.8781387619069</v>
      </c>
      <c r="I6365" s="181">
        <v>2491.9741903412773</v>
      </c>
      <c r="J6365" s="182">
        <v>2508.6134701854967</v>
      </c>
      <c r="K6365" s="181">
        <v>2524.7419530779152</v>
      </c>
      <c r="L6365" s="181">
        <v>2540.3372548608913</v>
      </c>
      <c r="M6365" s="181">
        <v>2555.2971412925408</v>
      </c>
      <c r="N6365" s="181">
        <v>2569.5318463071148</v>
      </c>
      <c r="O6365" s="181">
        <v>2583.0192976000321</v>
      </c>
      <c r="P6365" s="181">
        <v>2595.7719142611995</v>
      </c>
      <c r="Q6365" s="181">
        <v>2607.8084439642516</v>
      </c>
      <c r="R6365" s="181">
        <v>2619.0899021645814</v>
      </c>
      <c r="S6365" s="181">
        <v>2629.6055713012533</v>
      </c>
      <c r="T6365" s="181">
        <v>2639.2542667640769</v>
      </c>
      <c r="U6365" s="181">
        <v>2647.9780081623071</v>
      </c>
      <c r="V6365" s="181">
        <v>2655.8154495306585</v>
      </c>
      <c r="W6365" s="181">
        <v>2662.7800661166125</v>
      </c>
      <c r="X6365" s="181">
        <v>2668.8780156771245</v>
      </c>
      <c r="Y6365" s="181">
        <v>2673.9911726684963</v>
      </c>
    </row>
    <row r="6366" spans="1:25" x14ac:dyDescent="0.25">
      <c r="A6366" s="178" t="s">
        <v>5154</v>
      </c>
      <c r="B6366" s="178" t="s">
        <v>641</v>
      </c>
      <c r="C6366" s="178" t="s">
        <v>530</v>
      </c>
      <c r="D6366" s="178" t="s">
        <v>5240</v>
      </c>
      <c r="E6366" s="181">
        <v>3269.2721562264383</v>
      </c>
      <c r="F6366" s="181">
        <v>3316.5419123555762</v>
      </c>
      <c r="G6366" s="181">
        <v>3359.6109267191678</v>
      </c>
      <c r="H6366" s="181">
        <v>3402.5741239047807</v>
      </c>
      <c r="I6366" s="181">
        <v>3445.433476644876</v>
      </c>
      <c r="J6366" s="182">
        <v>3488.0333822516532</v>
      </c>
      <c r="K6366" s="181">
        <v>3530.2904113446598</v>
      </c>
      <c r="L6366" s="181">
        <v>3572.1638193284239</v>
      </c>
      <c r="M6366" s="181">
        <v>3613.4991160900572</v>
      </c>
      <c r="N6366" s="181">
        <v>3654.1561519704305</v>
      </c>
      <c r="O6366" s="181">
        <v>3694.0885517672277</v>
      </c>
      <c r="P6366" s="181">
        <v>3733.2986546933107</v>
      </c>
      <c r="Q6366" s="181">
        <v>3771.7981705537663</v>
      </c>
      <c r="R6366" s="181">
        <v>3809.5152645578223</v>
      </c>
      <c r="S6366" s="181">
        <v>3846.4179863607478</v>
      </c>
      <c r="T6366" s="181">
        <v>3882.3407604646063</v>
      </c>
      <c r="U6366" s="181">
        <v>3917.1783615342679</v>
      </c>
      <c r="V6366" s="181">
        <v>3950.9671565980525</v>
      </c>
      <c r="W6366" s="181">
        <v>3983.7068950198086</v>
      </c>
      <c r="X6366" s="181">
        <v>4015.3865331747002</v>
      </c>
      <c r="Y6366" s="181">
        <v>4045.8069557978838</v>
      </c>
    </row>
    <row r="6367" spans="1:25" x14ac:dyDescent="0.25">
      <c r="A6367" s="178" t="s">
        <v>5154</v>
      </c>
      <c r="B6367" s="178" t="s">
        <v>641</v>
      </c>
      <c r="C6367" s="178" t="s">
        <v>248</v>
      </c>
      <c r="D6367" s="178" t="s">
        <v>1757</v>
      </c>
      <c r="E6367" s="181">
        <v>2404.2349273118652</v>
      </c>
      <c r="F6367" s="181">
        <v>2464.8631700350629</v>
      </c>
      <c r="G6367" s="181">
        <v>2523.3518400968705</v>
      </c>
      <c r="H6367" s="181">
        <v>2582.7235295042342</v>
      </c>
      <c r="I6367" s="181">
        <v>2642.9910506513897</v>
      </c>
      <c r="J6367" s="182">
        <v>2704.0452534711371</v>
      </c>
      <c r="K6367" s="181">
        <v>2765.8285491552315</v>
      </c>
      <c r="L6367" s="181">
        <v>2828.3144262713463</v>
      </c>
      <c r="M6367" s="181">
        <v>2891.3839997945834</v>
      </c>
      <c r="N6367" s="181">
        <v>2954.9247243606974</v>
      </c>
      <c r="O6367" s="181">
        <v>3018.89578430445</v>
      </c>
      <c r="P6367" s="181">
        <v>3083.2948124864292</v>
      </c>
      <c r="Q6367" s="181">
        <v>3148.1271386885551</v>
      </c>
      <c r="R6367" s="181">
        <v>3213.3278279100095</v>
      </c>
      <c r="S6367" s="181">
        <v>3278.863166569774</v>
      </c>
      <c r="T6367" s="181">
        <v>3344.582916452684</v>
      </c>
      <c r="U6367" s="181">
        <v>3410.3830537845947</v>
      </c>
      <c r="V6367" s="181">
        <v>3476.2798704355268</v>
      </c>
      <c r="W6367" s="181">
        <v>3542.2580072822948</v>
      </c>
      <c r="X6367" s="181">
        <v>3608.2919612882984</v>
      </c>
      <c r="Y6367" s="181">
        <v>3674.1845673811677</v>
      </c>
    </row>
    <row r="6368" spans="1:25" x14ac:dyDescent="0.25">
      <c r="A6368" s="178" t="s">
        <v>5154</v>
      </c>
      <c r="B6368" s="178" t="s">
        <v>641</v>
      </c>
      <c r="C6368" s="178" t="s">
        <v>532</v>
      </c>
      <c r="D6368" s="178" t="s">
        <v>5241</v>
      </c>
      <c r="E6368" s="181">
        <v>2243.8172252361578</v>
      </c>
      <c r="F6368" s="181">
        <v>2298.5182788805228</v>
      </c>
      <c r="G6368" s="181">
        <v>2351.134783817557</v>
      </c>
      <c r="H6368" s="181">
        <v>2404.4857431352561</v>
      </c>
      <c r="I6368" s="181">
        <v>2458.5811658593243</v>
      </c>
      <c r="J6368" s="182">
        <v>2513.3176652572174</v>
      </c>
      <c r="K6368" s="181">
        <v>2568.6400750229409</v>
      </c>
      <c r="L6368" s="181">
        <v>2624.522244794472</v>
      </c>
      <c r="M6368" s="181">
        <v>2680.8524597516789</v>
      </c>
      <c r="N6368" s="181">
        <v>2737.525241507085</v>
      </c>
      <c r="O6368" s="181">
        <v>2794.5018529507061</v>
      </c>
      <c r="P6368" s="181">
        <v>2851.7792437701446</v>
      </c>
      <c r="Q6368" s="181">
        <v>2909.3614854474117</v>
      </c>
      <c r="R6368" s="181">
        <v>2967.1877522890341</v>
      </c>
      <c r="S6368" s="181">
        <v>3025.2262225721379</v>
      </c>
      <c r="T6368" s="181">
        <v>3083.3377546941306</v>
      </c>
      <c r="U6368" s="181">
        <v>3141.4262311639477</v>
      </c>
      <c r="V6368" s="181">
        <v>3199.5065849862881</v>
      </c>
      <c r="W6368" s="181">
        <v>3257.5645930809565</v>
      </c>
      <c r="X6368" s="181">
        <v>3315.5767578043115</v>
      </c>
      <c r="Y6368" s="181">
        <v>3373.3620510954383</v>
      </c>
    </row>
    <row r="6369" spans="1:25" x14ac:dyDescent="0.25">
      <c r="A6369" s="178" t="s">
        <v>5154</v>
      </c>
      <c r="B6369" s="178" t="s">
        <v>641</v>
      </c>
      <c r="C6369" s="178" t="s">
        <v>240</v>
      </c>
      <c r="D6369" s="178" t="s">
        <v>241</v>
      </c>
      <c r="E6369" s="181">
        <v>15181.809488215507</v>
      </c>
      <c r="F6369" s="181">
        <v>15353.105397503363</v>
      </c>
      <c r="G6369" s="181">
        <v>15504.87504165805</v>
      </c>
      <c r="H6369" s="181">
        <v>15656.16198133949</v>
      </c>
      <c r="I6369" s="181">
        <v>15807.00194739496</v>
      </c>
      <c r="J6369" s="182">
        <v>15956.708820273947</v>
      </c>
      <c r="K6369" s="181">
        <v>16104.932824767719</v>
      </c>
      <c r="L6369" s="181">
        <v>16251.521392323268</v>
      </c>
      <c r="M6369" s="181">
        <v>16395.80655635599</v>
      </c>
      <c r="N6369" s="181">
        <v>16537.191232478035</v>
      </c>
      <c r="O6369" s="181">
        <v>16675.506525066801</v>
      </c>
      <c r="P6369" s="181">
        <v>16810.803204857169</v>
      </c>
      <c r="Q6369" s="181">
        <v>16943.172242465524</v>
      </c>
      <c r="R6369" s="181">
        <v>17072.327977779994</v>
      </c>
      <c r="S6369" s="181">
        <v>17198.164381144656</v>
      </c>
      <c r="T6369" s="181">
        <v>17319.978842908182</v>
      </c>
      <c r="U6369" s="181">
        <v>17437.342111548867</v>
      </c>
      <c r="V6369" s="181">
        <v>17550.455927744792</v>
      </c>
      <c r="W6369" s="181">
        <v>17659.356323154887</v>
      </c>
      <c r="X6369" s="181">
        <v>17764.029659845986</v>
      </c>
      <c r="Y6369" s="181">
        <v>17863.630410603131</v>
      </c>
    </row>
    <row r="6370" spans="1:25" x14ac:dyDescent="0.25">
      <c r="A6370" s="178" t="s">
        <v>5154</v>
      </c>
      <c r="B6370" s="178" t="s">
        <v>643</v>
      </c>
      <c r="C6370" s="178" t="s">
        <v>218</v>
      </c>
      <c r="D6370" s="178" t="s">
        <v>5242</v>
      </c>
      <c r="E6370" s="181">
        <v>5639.8454135302736</v>
      </c>
      <c r="F6370" s="181">
        <v>5749.1140156188003</v>
      </c>
      <c r="G6370" s="181">
        <v>5847.4458778143035</v>
      </c>
      <c r="H6370" s="181">
        <v>5943.0171864010717</v>
      </c>
      <c r="I6370" s="181">
        <v>6036.6446029350864</v>
      </c>
      <c r="J6370" s="182">
        <v>6128.6661865667038</v>
      </c>
      <c r="K6370" s="181">
        <v>6219.3684716879616</v>
      </c>
      <c r="L6370" s="181">
        <v>6308.9867094684751</v>
      </c>
      <c r="M6370" s="181">
        <v>6397.4484830668362</v>
      </c>
      <c r="N6370" s="181">
        <v>6484.5976225653694</v>
      </c>
      <c r="O6370" s="181">
        <v>6570.3839741948959</v>
      </c>
      <c r="P6370" s="181">
        <v>6654.8153672433009</v>
      </c>
      <c r="Q6370" s="181">
        <v>6737.8837758952523</v>
      </c>
      <c r="R6370" s="181">
        <v>6819.4239139315323</v>
      </c>
      <c r="S6370" s="181">
        <v>6899.3437431274679</v>
      </c>
      <c r="T6370" s="181">
        <v>6977.4924684985617</v>
      </c>
      <c r="U6370" s="181">
        <v>7053.874257611471</v>
      </c>
      <c r="V6370" s="181">
        <v>7128.5666896158637</v>
      </c>
      <c r="W6370" s="181">
        <v>7201.5392627798783</v>
      </c>
      <c r="X6370" s="181">
        <v>7272.7787052831009</v>
      </c>
      <c r="Y6370" s="181">
        <v>7342.0876383756968</v>
      </c>
    </row>
    <row r="6371" spans="1:25" x14ac:dyDescent="0.25">
      <c r="A6371" s="178" t="s">
        <v>5154</v>
      </c>
      <c r="B6371" s="178" t="s">
        <v>643</v>
      </c>
      <c r="C6371" s="178" t="s">
        <v>240</v>
      </c>
      <c r="D6371" s="178" t="s">
        <v>241</v>
      </c>
      <c r="E6371" s="181">
        <v>25.340786365610505</v>
      </c>
      <c r="F6371" s="181">
        <v>25.623510872087255</v>
      </c>
      <c r="G6371" s="181">
        <v>25.851678794600865</v>
      </c>
      <c r="H6371" s="181">
        <v>26.062396828496169</v>
      </c>
      <c r="I6371" s="181">
        <v>26.259581577267355</v>
      </c>
      <c r="J6371" s="182">
        <v>26.444964418605181</v>
      </c>
      <c r="K6371" s="181">
        <v>26.620005092339476</v>
      </c>
      <c r="L6371" s="181">
        <v>26.785902615151091</v>
      </c>
      <c r="M6371" s="181">
        <v>26.942525146251693</v>
      </c>
      <c r="N6371" s="181">
        <v>27.089398304255624</v>
      </c>
      <c r="O6371" s="181">
        <v>27.226505472799694</v>
      </c>
      <c r="P6371" s="181">
        <v>27.354072265972139</v>
      </c>
      <c r="Q6371" s="181">
        <v>27.472255763441279</v>
      </c>
      <c r="R6371" s="181">
        <v>27.580575271757883</v>
      </c>
      <c r="S6371" s="181">
        <v>27.678862731013204</v>
      </c>
      <c r="T6371" s="181">
        <v>27.766725162539661</v>
      </c>
      <c r="U6371" s="181">
        <v>27.8443975256966</v>
      </c>
      <c r="V6371" s="181">
        <v>27.912398394053767</v>
      </c>
      <c r="W6371" s="181">
        <v>27.970813505165783</v>
      </c>
      <c r="X6371" s="181">
        <v>28.019795704529479</v>
      </c>
      <c r="Y6371" s="181">
        <v>28.058792796761587</v>
      </c>
    </row>
    <row r="6372" spans="1:25" x14ac:dyDescent="0.25">
      <c r="A6372" s="178" t="s">
        <v>5154</v>
      </c>
      <c r="B6372" s="178" t="s">
        <v>652</v>
      </c>
      <c r="C6372" s="178" t="s">
        <v>218</v>
      </c>
      <c r="D6372" s="178" t="s">
        <v>5243</v>
      </c>
      <c r="E6372" s="181">
        <v>7084.0306100473554</v>
      </c>
      <c r="F6372" s="181">
        <v>7205.0161999573675</v>
      </c>
      <c r="G6372" s="181">
        <v>7320.410179305728</v>
      </c>
      <c r="H6372" s="181">
        <v>7438.0778437692643</v>
      </c>
      <c r="I6372" s="181">
        <v>7557.1295317441436</v>
      </c>
      <c r="J6372" s="182">
        <v>7676.5903677253309</v>
      </c>
      <c r="K6372" s="181">
        <v>7795.7741949927149</v>
      </c>
      <c r="L6372" s="181">
        <v>7914.2760930823524</v>
      </c>
      <c r="M6372" s="181">
        <v>8031.5439856740331</v>
      </c>
      <c r="N6372" s="181">
        <v>8147.0849224579324</v>
      </c>
      <c r="O6372" s="181">
        <v>8260.6839674600924</v>
      </c>
      <c r="P6372" s="181">
        <v>8372.2997959122222</v>
      </c>
      <c r="Q6372" s="181">
        <v>8481.9229691926976</v>
      </c>
      <c r="R6372" s="181">
        <v>8589.3629311718723</v>
      </c>
      <c r="S6372" s="181">
        <v>8694.545396756801</v>
      </c>
      <c r="T6372" s="181">
        <v>8797.4953383156644</v>
      </c>
      <c r="U6372" s="181">
        <v>8898.4154535912421</v>
      </c>
      <c r="V6372" s="181">
        <v>8997.4326108160894</v>
      </c>
      <c r="W6372" s="181">
        <v>9094.4736858211127</v>
      </c>
      <c r="X6372" s="181">
        <v>9189.4794954886238</v>
      </c>
      <c r="Y6372" s="181">
        <v>9282.2534984810245</v>
      </c>
    </row>
    <row r="6373" spans="1:25" x14ac:dyDescent="0.25">
      <c r="A6373" s="178" t="s">
        <v>5154</v>
      </c>
      <c r="B6373" s="178" t="s">
        <v>652</v>
      </c>
      <c r="C6373" s="178" t="s">
        <v>528</v>
      </c>
      <c r="D6373" s="178" t="s">
        <v>5244</v>
      </c>
      <c r="E6373" s="181">
        <v>2373.8445684262283</v>
      </c>
      <c r="F6373" s="181">
        <v>2390.1373767538594</v>
      </c>
      <c r="G6373" s="181">
        <v>2404.0271579503456</v>
      </c>
      <c r="H6373" s="181">
        <v>2418.1360072566504</v>
      </c>
      <c r="I6373" s="181">
        <v>2432.1643729299158</v>
      </c>
      <c r="J6373" s="182">
        <v>2445.7973748365162</v>
      </c>
      <c r="K6373" s="181">
        <v>2458.8238133436153</v>
      </c>
      <c r="L6373" s="181">
        <v>2471.1289438372678</v>
      </c>
      <c r="M6373" s="181">
        <v>2482.5574326328383</v>
      </c>
      <c r="N6373" s="181">
        <v>2492.9786377439432</v>
      </c>
      <c r="O6373" s="181">
        <v>2502.3518383236278</v>
      </c>
      <c r="P6373" s="181">
        <v>2510.6905503003513</v>
      </c>
      <c r="Q6373" s="181">
        <v>2518.0177794142701</v>
      </c>
      <c r="R6373" s="181">
        <v>2524.3029418300348</v>
      </c>
      <c r="S6373" s="181">
        <v>2529.5510627061326</v>
      </c>
      <c r="T6373" s="181">
        <v>2533.79612825808</v>
      </c>
      <c r="U6373" s="181">
        <v>2537.1220090684897</v>
      </c>
      <c r="V6373" s="181">
        <v>2539.58836298903</v>
      </c>
      <c r="W6373" s="181">
        <v>2541.19708223523</v>
      </c>
      <c r="X6373" s="181">
        <v>2541.9543202826621</v>
      </c>
      <c r="Y6373" s="181">
        <v>2541.8288528352396</v>
      </c>
    </row>
    <row r="6374" spans="1:25" x14ac:dyDescent="0.25">
      <c r="A6374" s="178" t="s">
        <v>5154</v>
      </c>
      <c r="B6374" s="178" t="s">
        <v>652</v>
      </c>
      <c r="C6374" s="178" t="s">
        <v>530</v>
      </c>
      <c r="D6374" s="178" t="s">
        <v>5245</v>
      </c>
      <c r="E6374" s="181">
        <v>2008.9495877970896</v>
      </c>
      <c r="F6374" s="181">
        <v>2065.1179002800714</v>
      </c>
      <c r="G6374" s="181">
        <v>2120.6382259440684</v>
      </c>
      <c r="H6374" s="181">
        <v>2177.7758043032336</v>
      </c>
      <c r="I6374" s="181">
        <v>2236.3027365749554</v>
      </c>
      <c r="J6374" s="182">
        <v>2295.9550201372103</v>
      </c>
      <c r="K6374" s="181">
        <v>2356.5439288114617</v>
      </c>
      <c r="L6374" s="181">
        <v>2417.9580689293575</v>
      </c>
      <c r="M6374" s="181">
        <v>2480.0354600980286</v>
      </c>
      <c r="N6374" s="181">
        <v>2542.625343292842</v>
      </c>
      <c r="O6374" s="181">
        <v>2605.658016592794</v>
      </c>
      <c r="P6374" s="181">
        <v>2669.116063710906</v>
      </c>
      <c r="Q6374" s="181">
        <v>2732.9915672392417</v>
      </c>
      <c r="R6374" s="181">
        <v>2797.2172714284648</v>
      </c>
      <c r="S6374" s="181">
        <v>2861.7613025512619</v>
      </c>
      <c r="T6374" s="181">
        <v>2926.6234798928613</v>
      </c>
      <c r="U6374" s="181">
        <v>2991.8634307373268</v>
      </c>
      <c r="V6374" s="181">
        <v>3057.5176263855942</v>
      </c>
      <c r="W6374" s="181">
        <v>3123.5554308552933</v>
      </c>
      <c r="X6374" s="181">
        <v>3189.9497333039126</v>
      </c>
      <c r="Y6374" s="181">
        <v>3256.6240903925477</v>
      </c>
    </row>
    <row r="6375" spans="1:25" x14ac:dyDescent="0.25">
      <c r="A6375" s="178" t="s">
        <v>5154</v>
      </c>
      <c r="B6375" s="178" t="s">
        <v>652</v>
      </c>
      <c r="C6375" s="178" t="s">
        <v>240</v>
      </c>
      <c r="D6375" s="178" t="s">
        <v>241</v>
      </c>
      <c r="E6375" s="181">
        <v>9438.616832273714</v>
      </c>
      <c r="F6375" s="181">
        <v>9518.5317898411377</v>
      </c>
      <c r="G6375" s="181">
        <v>9590.4750653628289</v>
      </c>
      <c r="H6375" s="181">
        <v>9664.9115798728599</v>
      </c>
      <c r="I6375" s="181">
        <v>9740.6822397254618</v>
      </c>
      <c r="J6375" s="182">
        <v>9816.5573864212238</v>
      </c>
      <c r="K6375" s="181">
        <v>9891.7130678154335</v>
      </c>
      <c r="L6375" s="181">
        <v>9965.7051327084664</v>
      </c>
      <c r="M6375" s="181">
        <v>10037.918885553949</v>
      </c>
      <c r="N6375" s="181">
        <v>10107.830782229465</v>
      </c>
      <c r="O6375" s="181">
        <v>10175.274132340002</v>
      </c>
      <c r="P6375" s="181">
        <v>10240.298271797372</v>
      </c>
      <c r="Q6375" s="181">
        <v>10302.988703887964</v>
      </c>
      <c r="R6375" s="181">
        <v>10363.208823217308</v>
      </c>
      <c r="S6375" s="181">
        <v>10420.963651069302</v>
      </c>
      <c r="T6375" s="181">
        <v>10476.374764751065</v>
      </c>
      <c r="U6375" s="181">
        <v>10529.769377735071</v>
      </c>
      <c r="V6375" s="181">
        <v>10581.375842669093</v>
      </c>
      <c r="W6375" s="181">
        <v>10631.181735984666</v>
      </c>
      <c r="X6375" s="181">
        <v>10679.189701150084</v>
      </c>
      <c r="Y6375" s="181">
        <v>10725.242105993881</v>
      </c>
    </row>
    <row r="6376" spans="1:25" x14ac:dyDescent="0.25">
      <c r="A6376" s="178" t="s">
        <v>5154</v>
      </c>
      <c r="B6376" s="178" t="s">
        <v>654</v>
      </c>
      <c r="C6376" s="178" t="s">
        <v>218</v>
      </c>
      <c r="D6376" s="178" t="s">
        <v>5246</v>
      </c>
      <c r="E6376" s="181">
        <v>6371.7356183375223</v>
      </c>
      <c r="F6376" s="181">
        <v>6344.291176428128</v>
      </c>
      <c r="G6376" s="181">
        <v>6330.8908663406391</v>
      </c>
      <c r="H6376" s="181">
        <v>6333.3624903797208</v>
      </c>
      <c r="I6376" s="181">
        <v>6347.5814139348158</v>
      </c>
      <c r="J6376" s="182">
        <v>6370.3161452483164</v>
      </c>
      <c r="K6376" s="181">
        <v>6399.3193211792768</v>
      </c>
      <c r="L6376" s="181">
        <v>6432.9375818321396</v>
      </c>
      <c r="M6376" s="181">
        <v>6469.7135580860595</v>
      </c>
      <c r="N6376" s="181">
        <v>6508.4554765656785</v>
      </c>
      <c r="O6376" s="181">
        <v>6548.3712651928545</v>
      </c>
      <c r="P6376" s="181">
        <v>6588.92675277137</v>
      </c>
      <c r="Q6376" s="181">
        <v>6629.697794797883</v>
      </c>
      <c r="R6376" s="181">
        <v>6670.1797108277997</v>
      </c>
      <c r="S6376" s="181">
        <v>6709.9868729658747</v>
      </c>
      <c r="T6376" s="181">
        <v>6749.0069661708339</v>
      </c>
      <c r="U6376" s="181">
        <v>6786.71945808706</v>
      </c>
      <c r="V6376" s="181">
        <v>6822.4436071953833</v>
      </c>
      <c r="W6376" s="181">
        <v>6856.0304793381902</v>
      </c>
      <c r="X6376" s="181">
        <v>6887.3518480328194</v>
      </c>
      <c r="Y6376" s="181">
        <v>6916.3101553563438</v>
      </c>
    </row>
    <row r="6377" spans="1:25" x14ac:dyDescent="0.25">
      <c r="A6377" s="178" t="s">
        <v>5154</v>
      </c>
      <c r="B6377" s="178" t="s">
        <v>654</v>
      </c>
      <c r="C6377" s="178" t="s">
        <v>240</v>
      </c>
      <c r="D6377" s="178" t="s">
        <v>241</v>
      </c>
      <c r="E6377" s="181">
        <v>1972.3971404535257</v>
      </c>
      <c r="F6377" s="181">
        <v>1990.9773534840142</v>
      </c>
      <c r="G6377" s="181">
        <v>2014.6630591760404</v>
      </c>
      <c r="H6377" s="181">
        <v>2044.2524779278997</v>
      </c>
      <c r="I6377" s="181">
        <v>2078.6416957275183</v>
      </c>
      <c r="J6377" s="182">
        <v>2116.9587717630911</v>
      </c>
      <c r="K6377" s="181">
        <v>2158.6111128988805</v>
      </c>
      <c r="L6377" s="181">
        <v>2203.1726805279413</v>
      </c>
      <c r="M6377" s="181">
        <v>2250.2581299272224</v>
      </c>
      <c r="N6377" s="181">
        <v>2299.5503397485163</v>
      </c>
      <c r="O6377" s="181">
        <v>2350.8538263941846</v>
      </c>
      <c r="P6377" s="181">
        <v>2404.0527873471601</v>
      </c>
      <c r="Q6377" s="181">
        <v>2459.0627463977671</v>
      </c>
      <c r="R6377" s="181">
        <v>2515.7612212309368</v>
      </c>
      <c r="S6377" s="181">
        <v>2574.0609552724509</v>
      </c>
      <c r="T6377" s="181">
        <v>2633.9731315878039</v>
      </c>
      <c r="U6377" s="181">
        <v>2695.345334959773</v>
      </c>
      <c r="V6377" s="181">
        <v>2757.9471169781855</v>
      </c>
      <c r="W6377" s="181">
        <v>2821.7477846485808</v>
      </c>
      <c r="X6377" s="181">
        <v>2886.7206756055548</v>
      </c>
      <c r="Y6377" s="181">
        <v>2952.8477989963317</v>
      </c>
    </row>
    <row r="6378" spans="1:25" x14ac:dyDescent="0.25">
      <c r="A6378" s="178" t="s">
        <v>5154</v>
      </c>
      <c r="B6378" s="178" t="s">
        <v>656</v>
      </c>
      <c r="C6378" s="178" t="s">
        <v>560</v>
      </c>
      <c r="D6378" s="178" t="s">
        <v>5247</v>
      </c>
      <c r="E6378" s="181">
        <v>10258.259984145536</v>
      </c>
      <c r="F6378" s="181">
        <v>10680.924832855828</v>
      </c>
      <c r="G6378" s="181">
        <v>11076.495937134472</v>
      </c>
      <c r="H6378" s="181">
        <v>11460.422973273156</v>
      </c>
      <c r="I6378" s="181">
        <v>11835.011098595713</v>
      </c>
      <c r="J6378" s="182">
        <v>12201.595170158444</v>
      </c>
      <c r="K6378" s="181">
        <v>12561.444745804927</v>
      </c>
      <c r="L6378" s="181">
        <v>12915.67779625702</v>
      </c>
      <c r="M6378" s="181">
        <v>13264.757146553307</v>
      </c>
      <c r="N6378" s="181">
        <v>13608.898435992525</v>
      </c>
      <c r="O6378" s="181">
        <v>13948.449170060316</v>
      </c>
      <c r="P6378" s="181">
        <v>14283.833434946273</v>
      </c>
      <c r="Q6378" s="181">
        <v>14615.374343293823</v>
      </c>
      <c r="R6378" s="181">
        <v>14942.924301033105</v>
      </c>
      <c r="S6378" s="181">
        <v>15266.353391957657</v>
      </c>
      <c r="T6378" s="181">
        <v>15585.487255499533</v>
      </c>
      <c r="U6378" s="181">
        <v>15899.974973953364</v>
      </c>
      <c r="V6378" s="181">
        <v>16209.436063564248</v>
      </c>
      <c r="W6378" s="181">
        <v>16513.661758601454</v>
      </c>
      <c r="X6378" s="181">
        <v>16812.379127755539</v>
      </c>
      <c r="Y6378" s="181">
        <v>17104.961476143722</v>
      </c>
    </row>
    <row r="6379" spans="1:25" x14ac:dyDescent="0.25">
      <c r="A6379" s="178" t="s">
        <v>5154</v>
      </c>
      <c r="B6379" s="178" t="s">
        <v>656</v>
      </c>
      <c r="C6379" s="178" t="s">
        <v>240</v>
      </c>
      <c r="D6379" s="178" t="s">
        <v>241</v>
      </c>
      <c r="E6379" s="181">
        <v>4561.1424904787891</v>
      </c>
      <c r="F6379" s="181">
        <v>4510.4343157283456</v>
      </c>
      <c r="G6379" s="181">
        <v>4443.0381240834258</v>
      </c>
      <c r="H6379" s="181">
        <v>4367.2223144758054</v>
      </c>
      <c r="I6379" s="181">
        <v>4285.0852646459862</v>
      </c>
      <c r="J6379" s="182">
        <v>4198.1017118646942</v>
      </c>
      <c r="K6379" s="181">
        <v>4107.5337225143521</v>
      </c>
      <c r="L6379" s="181">
        <v>4014.4295683241876</v>
      </c>
      <c r="M6379" s="181">
        <v>3919.5044557162546</v>
      </c>
      <c r="N6379" s="181">
        <v>3823.3177314323802</v>
      </c>
      <c r="O6379" s="181">
        <v>3726.3997772742973</v>
      </c>
      <c r="P6379" s="181">
        <v>3629.2353901837441</v>
      </c>
      <c r="Q6379" s="181">
        <v>3532.2225352204332</v>
      </c>
      <c r="R6379" s="181">
        <v>3435.5996024009414</v>
      </c>
      <c r="S6379" s="181">
        <v>3339.5836453925726</v>
      </c>
      <c r="T6379" s="181">
        <v>3244.3584977032647</v>
      </c>
      <c r="U6379" s="181">
        <v>3150.0527742734066</v>
      </c>
      <c r="V6379" s="181">
        <v>3056.7775861973059</v>
      </c>
      <c r="W6379" s="181">
        <v>2964.6646304307392</v>
      </c>
      <c r="X6379" s="181">
        <v>2873.8189625261389</v>
      </c>
      <c r="Y6379" s="181">
        <v>2784.2756956653757</v>
      </c>
    </row>
    <row r="6380" spans="1:25" x14ac:dyDescent="0.25">
      <c r="A6380" s="178" t="s">
        <v>5154</v>
      </c>
      <c r="B6380" s="178" t="s">
        <v>777</v>
      </c>
      <c r="C6380" s="178" t="s">
        <v>218</v>
      </c>
      <c r="D6380" s="178" t="s">
        <v>5248</v>
      </c>
      <c r="E6380" s="181">
        <v>10338.04140774523</v>
      </c>
      <c r="F6380" s="181">
        <v>10546.322543181703</v>
      </c>
      <c r="G6380" s="181">
        <v>10740.953392598729</v>
      </c>
      <c r="H6380" s="181">
        <v>10936.114765657003</v>
      </c>
      <c r="I6380" s="181">
        <v>11131.968107011558</v>
      </c>
      <c r="J6380" s="182">
        <v>11328.206710841996</v>
      </c>
      <c r="K6380" s="181">
        <v>11524.825066436279</v>
      </c>
      <c r="L6380" s="181">
        <v>11721.94709821126</v>
      </c>
      <c r="M6380" s="181">
        <v>11919.293657248118</v>
      </c>
      <c r="N6380" s="181">
        <v>12116.569224639125</v>
      </c>
      <c r="O6380" s="181">
        <v>12313.753849009288</v>
      </c>
      <c r="P6380" s="181">
        <v>12511.000121718396</v>
      </c>
      <c r="Q6380" s="181">
        <v>12708.446373688905</v>
      </c>
      <c r="R6380" s="181">
        <v>12905.87062605042</v>
      </c>
      <c r="S6380" s="181">
        <v>13103.115226268859</v>
      </c>
      <c r="T6380" s="181">
        <v>13299.950702132677</v>
      </c>
      <c r="U6380" s="181">
        <v>13495.875308761601</v>
      </c>
      <c r="V6380" s="181">
        <v>13690.448682239605</v>
      </c>
      <c r="W6380" s="181">
        <v>13883.53331371778</v>
      </c>
      <c r="X6380" s="181">
        <v>14074.940718534046</v>
      </c>
      <c r="Y6380" s="181">
        <v>14264.129374514996</v>
      </c>
    </row>
    <row r="6381" spans="1:25" x14ac:dyDescent="0.25">
      <c r="A6381" s="178" t="s">
        <v>5154</v>
      </c>
      <c r="B6381" s="178" t="s">
        <v>777</v>
      </c>
      <c r="C6381" s="178" t="s">
        <v>560</v>
      </c>
      <c r="D6381" s="178" t="s">
        <v>5249</v>
      </c>
      <c r="E6381" s="181">
        <v>3573.8318005579872</v>
      </c>
      <c r="F6381" s="181">
        <v>3606.1374570932621</v>
      </c>
      <c r="G6381" s="181">
        <v>3632.6992605289383</v>
      </c>
      <c r="H6381" s="181">
        <v>3658.4326011561488</v>
      </c>
      <c r="I6381" s="181">
        <v>3683.4038581985074</v>
      </c>
      <c r="J6381" s="182">
        <v>3707.5237038961886</v>
      </c>
      <c r="K6381" s="181">
        <v>3730.8045616898585</v>
      </c>
      <c r="L6381" s="181">
        <v>3753.3001836007343</v>
      </c>
      <c r="M6381" s="181">
        <v>3774.9347445598437</v>
      </c>
      <c r="N6381" s="181">
        <v>3795.6309800717895</v>
      </c>
      <c r="O6381" s="181">
        <v>3815.4008188700686</v>
      </c>
      <c r="P6381" s="181">
        <v>3834.309053186329</v>
      </c>
      <c r="Q6381" s="181">
        <v>3852.4138295340877</v>
      </c>
      <c r="R6381" s="181">
        <v>3869.6631850689337</v>
      </c>
      <c r="S6381" s="181">
        <v>3886.0269177703954</v>
      </c>
      <c r="T6381" s="181">
        <v>3901.4555342606595</v>
      </c>
      <c r="U6381" s="181">
        <v>3915.8231836723658</v>
      </c>
      <c r="V6381" s="181">
        <v>3929.027638326811</v>
      </c>
      <c r="W6381" s="181">
        <v>3941.0577133875504</v>
      </c>
      <c r="X6381" s="181">
        <v>3951.8890968046176</v>
      </c>
      <c r="Y6381" s="181">
        <v>3961.4012027606727</v>
      </c>
    </row>
    <row r="6382" spans="1:25" x14ac:dyDescent="0.25">
      <c r="A6382" s="178" t="s">
        <v>5154</v>
      </c>
      <c r="B6382" s="178" t="s">
        <v>777</v>
      </c>
      <c r="C6382" s="178" t="s">
        <v>475</v>
      </c>
      <c r="D6382" s="178" t="s">
        <v>5250</v>
      </c>
      <c r="E6382" s="181">
        <v>2916.4820966801626</v>
      </c>
      <c r="F6382" s="181">
        <v>2967.3377011408747</v>
      </c>
      <c r="G6382" s="181">
        <v>3014.0720851060091</v>
      </c>
      <c r="H6382" s="181">
        <v>3060.6857353421506</v>
      </c>
      <c r="I6382" s="181">
        <v>3107.2236325429017</v>
      </c>
      <c r="J6382" s="182">
        <v>3153.599954993384</v>
      </c>
      <c r="K6382" s="181">
        <v>3199.8134177949637</v>
      </c>
      <c r="L6382" s="181">
        <v>3245.8985944968217</v>
      </c>
      <c r="M6382" s="181">
        <v>3291.7783768918107</v>
      </c>
      <c r="N6382" s="181">
        <v>3337.3719689234908</v>
      </c>
      <c r="O6382" s="181">
        <v>3382.675138416399</v>
      </c>
      <c r="P6382" s="181">
        <v>3427.7309794817738</v>
      </c>
      <c r="Q6382" s="181">
        <v>3472.5782404123693</v>
      </c>
      <c r="R6382" s="181">
        <v>3517.1570717122895</v>
      </c>
      <c r="S6382" s="181">
        <v>3561.4257489599472</v>
      </c>
      <c r="T6382" s="181">
        <v>3605.323530152134</v>
      </c>
      <c r="U6382" s="181">
        <v>3648.7167172094069</v>
      </c>
      <c r="V6382" s="181">
        <v>3691.489595543032</v>
      </c>
      <c r="W6382" s="181">
        <v>3733.6091427787514</v>
      </c>
      <c r="X6382" s="181">
        <v>3775.0290380465285</v>
      </c>
      <c r="Y6382" s="181">
        <v>3815.6090404956817</v>
      </c>
    </row>
    <row r="6383" spans="1:25" x14ac:dyDescent="0.25">
      <c r="A6383" s="178" t="s">
        <v>5154</v>
      </c>
      <c r="B6383" s="178" t="s">
        <v>777</v>
      </c>
      <c r="C6383" s="178" t="s">
        <v>530</v>
      </c>
      <c r="D6383" s="178" t="s">
        <v>611</v>
      </c>
      <c r="E6383" s="181">
        <v>2703.4521000530899</v>
      </c>
      <c r="F6383" s="181">
        <v>2721.3190613989627</v>
      </c>
      <c r="G6383" s="181">
        <v>2734.7601872803921</v>
      </c>
      <c r="H6383" s="181">
        <v>2747.4985907617215</v>
      </c>
      <c r="I6383" s="181">
        <v>2759.5888089632836</v>
      </c>
      <c r="J6383" s="182">
        <v>2770.9685032124758</v>
      </c>
      <c r="K6383" s="181">
        <v>2781.65182195119</v>
      </c>
      <c r="L6383" s="181">
        <v>2791.6835412320324</v>
      </c>
      <c r="M6383" s="181">
        <v>2801.0118826438879</v>
      </c>
      <c r="N6383" s="181">
        <v>2809.5845231758726</v>
      </c>
      <c r="O6383" s="181">
        <v>2817.4155309577404</v>
      </c>
      <c r="P6383" s="181">
        <v>2824.5578063534854</v>
      </c>
      <c r="Q6383" s="181">
        <v>2831.0588814700109</v>
      </c>
      <c r="R6383" s="181">
        <v>2836.8851317130675</v>
      </c>
      <c r="S6383" s="181">
        <v>2842.019192923819</v>
      </c>
      <c r="T6383" s="181">
        <v>2846.4298166662729</v>
      </c>
      <c r="U6383" s="181">
        <v>2850.030504442283</v>
      </c>
      <c r="V6383" s="181">
        <v>2852.752768091872</v>
      </c>
      <c r="W6383" s="181">
        <v>2854.5947515344701</v>
      </c>
      <c r="X6383" s="181">
        <v>2855.5451614310637</v>
      </c>
      <c r="Y6383" s="181">
        <v>2855.5234459863145</v>
      </c>
    </row>
    <row r="6384" spans="1:25" x14ac:dyDescent="0.25">
      <c r="A6384" s="178" t="s">
        <v>5154</v>
      </c>
      <c r="B6384" s="178" t="s">
        <v>777</v>
      </c>
      <c r="C6384" s="178" t="s">
        <v>240</v>
      </c>
      <c r="D6384" s="178" t="s">
        <v>241</v>
      </c>
      <c r="E6384" s="181">
        <v>2551.287816748038</v>
      </c>
      <c r="F6384" s="181">
        <v>2603.4516633830667</v>
      </c>
      <c r="G6384" s="181">
        <v>2652.2751914776363</v>
      </c>
      <c r="H6384" s="181">
        <v>2701.258159328685</v>
      </c>
      <c r="I6384" s="181">
        <v>2750.4405836987662</v>
      </c>
      <c r="J6384" s="182">
        <v>2799.7468256062589</v>
      </c>
      <c r="K6384" s="181">
        <v>2849.1756189598846</v>
      </c>
      <c r="L6384" s="181">
        <v>2898.7577045510752</v>
      </c>
      <c r="M6384" s="181">
        <v>2948.4241526471278</v>
      </c>
      <c r="N6384" s="181">
        <v>2998.1019020622944</v>
      </c>
      <c r="O6384" s="181">
        <v>3047.7860118265257</v>
      </c>
      <c r="P6384" s="181">
        <v>3097.5142538693103</v>
      </c>
      <c r="Q6384" s="181">
        <v>3147.3209127280861</v>
      </c>
      <c r="R6384" s="181">
        <v>3197.1510541414968</v>
      </c>
      <c r="S6384" s="181">
        <v>3246.9656195367365</v>
      </c>
      <c r="T6384" s="181">
        <v>3296.7077023309207</v>
      </c>
      <c r="U6384" s="181">
        <v>3346.2528202221165</v>
      </c>
      <c r="V6384" s="181">
        <v>3395.4915686440909</v>
      </c>
      <c r="W6384" s="181">
        <v>3444.389550694772</v>
      </c>
      <c r="X6384" s="181">
        <v>3492.8996789216048</v>
      </c>
      <c r="Y6384" s="181">
        <v>3540.8871738092785</v>
      </c>
    </row>
    <row r="6385" spans="1:25" x14ac:dyDescent="0.25">
      <c r="A6385" s="178" t="s">
        <v>5154</v>
      </c>
      <c r="B6385" s="178" t="s">
        <v>779</v>
      </c>
      <c r="C6385" s="178" t="s">
        <v>508</v>
      </c>
      <c r="D6385" s="178" t="s">
        <v>5251</v>
      </c>
      <c r="E6385" s="181">
        <v>2854.7037956695867</v>
      </c>
      <c r="F6385" s="181">
        <v>2964.1573381004632</v>
      </c>
      <c r="G6385" s="181">
        <v>3065.9992599081156</v>
      </c>
      <c r="H6385" s="181">
        <v>3164.8759561808665</v>
      </c>
      <c r="I6385" s="181">
        <v>3261.8353475611229</v>
      </c>
      <c r="J6385" s="182">
        <v>3357.5956700200995</v>
      </c>
      <c r="K6385" s="181">
        <v>3452.7790139985987</v>
      </c>
      <c r="L6385" s="181">
        <v>3547.8928333627923</v>
      </c>
      <c r="M6385" s="181">
        <v>3643.2158776587153</v>
      </c>
      <c r="N6385" s="181">
        <v>3738.9161097789192</v>
      </c>
      <c r="O6385" s="181">
        <v>3835.2113445128471</v>
      </c>
      <c r="P6385" s="181">
        <v>3932.3202780464949</v>
      </c>
      <c r="Q6385" s="181">
        <v>4030.4164901718409</v>
      </c>
      <c r="R6385" s="181">
        <v>4129.5676821949219</v>
      </c>
      <c r="S6385" s="181">
        <v>4229.9000517846371</v>
      </c>
      <c r="T6385" s="181">
        <v>4331.7447333430155</v>
      </c>
      <c r="U6385" s="181">
        <v>4434.8675054490468</v>
      </c>
      <c r="V6385" s="181">
        <v>4538.763938931882</v>
      </c>
      <c r="W6385" s="181">
        <v>4643.4352800164888</v>
      </c>
      <c r="X6385" s="181">
        <v>4748.9146583183074</v>
      </c>
      <c r="Y6385" s="181">
        <v>4855.2881025490615</v>
      </c>
    </row>
    <row r="6386" spans="1:25" x14ac:dyDescent="0.25">
      <c r="A6386" s="178" t="s">
        <v>5154</v>
      </c>
      <c r="B6386" s="178" t="s">
        <v>779</v>
      </c>
      <c r="C6386" s="178" t="s">
        <v>240</v>
      </c>
      <c r="D6386" s="178" t="s">
        <v>241</v>
      </c>
      <c r="E6386" s="181">
        <v>7053.1552779056892</v>
      </c>
      <c r="F6386" s="181">
        <v>7171.7694155305462</v>
      </c>
      <c r="G6386" s="181">
        <v>7264.5469003193375</v>
      </c>
      <c r="H6386" s="181">
        <v>7343.6728194809511</v>
      </c>
      <c r="I6386" s="181">
        <v>7412.2062039527755</v>
      </c>
      <c r="J6386" s="182">
        <v>7472.2492030139911</v>
      </c>
      <c r="K6386" s="181">
        <v>7525.5433328036361</v>
      </c>
      <c r="L6386" s="181">
        <v>7573.459376914132</v>
      </c>
      <c r="M6386" s="181">
        <v>7616.7906061715084</v>
      </c>
      <c r="N6386" s="181">
        <v>7656.0485521968976</v>
      </c>
      <c r="O6386" s="181">
        <v>7691.8112860597057</v>
      </c>
      <c r="P6386" s="181">
        <v>7724.6186235991954</v>
      </c>
      <c r="Q6386" s="181">
        <v>7754.8854800492027</v>
      </c>
      <c r="R6386" s="181">
        <v>7782.7982056728815</v>
      </c>
      <c r="S6386" s="181">
        <v>7808.6399503970388</v>
      </c>
      <c r="T6386" s="181">
        <v>7833.0449720171746</v>
      </c>
      <c r="U6386" s="181">
        <v>7855.5973186288948</v>
      </c>
      <c r="V6386" s="181">
        <v>7875.4477797670479</v>
      </c>
      <c r="W6386" s="181">
        <v>7892.6786195215154</v>
      </c>
      <c r="X6386" s="181">
        <v>7907.423202985583</v>
      </c>
      <c r="Y6386" s="181">
        <v>7919.8949133475617</v>
      </c>
    </row>
    <row r="6387" spans="1:25" x14ac:dyDescent="0.25">
      <c r="A6387" s="178" t="s">
        <v>5154</v>
      </c>
      <c r="B6387" s="178" t="s">
        <v>783</v>
      </c>
      <c r="C6387" s="178" t="s">
        <v>218</v>
      </c>
      <c r="D6387" s="178" t="s">
        <v>2607</v>
      </c>
      <c r="E6387" s="181">
        <v>23292.231757686521</v>
      </c>
      <c r="F6387" s="181">
        <v>23679.17555162471</v>
      </c>
      <c r="G6387" s="181">
        <v>24029.680774339053</v>
      </c>
      <c r="H6387" s="181">
        <v>24374.376222781466</v>
      </c>
      <c r="I6387" s="181">
        <v>24714.859084697968</v>
      </c>
      <c r="J6387" s="182">
        <v>25051.440405615427</v>
      </c>
      <c r="K6387" s="181">
        <v>25384.640860992258</v>
      </c>
      <c r="L6387" s="181">
        <v>25715.149256394128</v>
      </c>
      <c r="M6387" s="181">
        <v>26042.695275007427</v>
      </c>
      <c r="N6387" s="181">
        <v>26366.90652296416</v>
      </c>
      <c r="O6387" s="181">
        <v>26687.92370767604</v>
      </c>
      <c r="P6387" s="181">
        <v>27006.188643681773</v>
      </c>
      <c r="Q6387" s="181">
        <v>27322.093000062909</v>
      </c>
      <c r="R6387" s="181">
        <v>27635.24685817432</v>
      </c>
      <c r="S6387" s="181">
        <v>27945.248347559747</v>
      </c>
      <c r="T6387" s="181">
        <v>28251.073137547181</v>
      </c>
      <c r="U6387" s="181">
        <v>28552.212266926508</v>
      </c>
      <c r="V6387" s="181">
        <v>28848.713609908715</v>
      </c>
      <c r="W6387" s="181">
        <v>29140.258000006703</v>
      </c>
      <c r="X6387" s="181">
        <v>29426.334036130182</v>
      </c>
      <c r="Y6387" s="181">
        <v>29705.387242173703</v>
      </c>
    </row>
    <row r="6388" spans="1:25" x14ac:dyDescent="0.25">
      <c r="A6388" s="178" t="s">
        <v>5154</v>
      </c>
      <c r="B6388" s="178" t="s">
        <v>783</v>
      </c>
      <c r="C6388" s="178" t="s">
        <v>503</v>
      </c>
      <c r="D6388" s="178" t="s">
        <v>5252</v>
      </c>
      <c r="E6388" s="181">
        <v>3929.5310227278187</v>
      </c>
      <c r="F6388" s="181">
        <v>4000.7665765269367</v>
      </c>
      <c r="G6388" s="181">
        <v>4066.040071919836</v>
      </c>
      <c r="H6388" s="181">
        <v>4130.514777378331</v>
      </c>
      <c r="I6388" s="181">
        <v>4194.4577632138298</v>
      </c>
      <c r="J6388" s="182">
        <v>4257.9191021783881</v>
      </c>
      <c r="K6388" s="181">
        <v>4320.9848568687012</v>
      </c>
      <c r="L6388" s="181">
        <v>4383.7702722335207</v>
      </c>
      <c r="M6388" s="181">
        <v>4446.2275371796059</v>
      </c>
      <c r="N6388" s="181">
        <v>4508.29110660266</v>
      </c>
      <c r="O6388" s="181">
        <v>4569.9829120598733</v>
      </c>
      <c r="P6388" s="181">
        <v>4631.376659771483</v>
      </c>
      <c r="Q6388" s="181">
        <v>4692.537888853326</v>
      </c>
      <c r="R6388" s="181">
        <v>4753.3980971216906</v>
      </c>
      <c r="S6388" s="181">
        <v>4813.8863189244648</v>
      </c>
      <c r="T6388" s="181">
        <v>4873.8237844902314</v>
      </c>
      <c r="U6388" s="181">
        <v>4933.1197068268202</v>
      </c>
      <c r="V6388" s="181">
        <v>4991.7791165373901</v>
      </c>
      <c r="W6388" s="181">
        <v>5049.7434787157454</v>
      </c>
      <c r="X6388" s="181">
        <v>5106.9205564363911</v>
      </c>
      <c r="Y6388" s="181">
        <v>5163.0362778606359</v>
      </c>
    </row>
    <row r="6389" spans="1:25" x14ac:dyDescent="0.25">
      <c r="A6389" s="178" t="s">
        <v>5154</v>
      </c>
      <c r="B6389" s="178" t="s">
        <v>783</v>
      </c>
      <c r="C6389" s="178" t="s">
        <v>240</v>
      </c>
      <c r="D6389" s="178" t="s">
        <v>241</v>
      </c>
      <c r="E6389" s="181">
        <v>155.15309586512421</v>
      </c>
      <c r="F6389" s="181">
        <v>156.82550171522556</v>
      </c>
      <c r="G6389" s="181">
        <v>158.23366050187539</v>
      </c>
      <c r="H6389" s="181">
        <v>159.58245762428308</v>
      </c>
      <c r="I6389" s="181">
        <v>160.88314324478998</v>
      </c>
      <c r="J6389" s="182">
        <v>162.13839560396829</v>
      </c>
      <c r="K6389" s="181">
        <v>163.35218876886788</v>
      </c>
      <c r="L6389" s="181">
        <v>164.5294891331036</v>
      </c>
      <c r="M6389" s="181">
        <v>165.66905476586467</v>
      </c>
      <c r="N6389" s="181">
        <v>166.76903272742121</v>
      </c>
      <c r="O6389" s="181">
        <v>167.83084570719953</v>
      </c>
      <c r="P6389" s="181">
        <v>168.85777321130584</v>
      </c>
      <c r="Q6389" s="181">
        <v>169.85271426301</v>
      </c>
      <c r="R6389" s="181">
        <v>170.81367625404329</v>
      </c>
      <c r="S6389" s="181">
        <v>171.738644222712</v>
      </c>
      <c r="T6389" s="181">
        <v>172.62185183035754</v>
      </c>
      <c r="U6389" s="181">
        <v>173.46080227173229</v>
      </c>
      <c r="V6389" s="181">
        <v>174.25642689869207</v>
      </c>
      <c r="W6389" s="181">
        <v>175.00743924211622</v>
      </c>
      <c r="X6389" s="181">
        <v>175.71144222181988</v>
      </c>
      <c r="Y6389" s="181">
        <v>176.35990909918047</v>
      </c>
    </row>
    <row r="6390" spans="1:25" x14ac:dyDescent="0.25">
      <c r="A6390" s="178" t="s">
        <v>5154</v>
      </c>
      <c r="B6390" s="178" t="s">
        <v>790</v>
      </c>
      <c r="C6390" s="178" t="s">
        <v>218</v>
      </c>
      <c r="D6390" s="178" t="s">
        <v>5253</v>
      </c>
      <c r="E6390" s="181">
        <v>12396.772849176981</v>
      </c>
      <c r="F6390" s="181">
        <v>12698.107369817879</v>
      </c>
      <c r="G6390" s="181">
        <v>12954.592644752393</v>
      </c>
      <c r="H6390" s="181">
        <v>13187.848482576081</v>
      </c>
      <c r="I6390" s="181">
        <v>13402.795333948001</v>
      </c>
      <c r="J6390" s="182">
        <v>13602.769876559274</v>
      </c>
      <c r="K6390" s="181">
        <v>13790.482388476496</v>
      </c>
      <c r="L6390" s="181">
        <v>13968.305531438067</v>
      </c>
      <c r="M6390" s="181">
        <v>14137.674154151424</v>
      </c>
      <c r="N6390" s="181">
        <v>14299.622069496261</v>
      </c>
      <c r="O6390" s="181">
        <v>14455.173908019438</v>
      </c>
      <c r="P6390" s="181">
        <v>14605.318459925938</v>
      </c>
      <c r="Q6390" s="181">
        <v>14750.844964121779</v>
      </c>
      <c r="R6390" s="181">
        <v>14891.999007818938</v>
      </c>
      <c r="S6390" s="181">
        <v>15028.918884267243</v>
      </c>
      <c r="T6390" s="181">
        <v>15161.591968349019</v>
      </c>
      <c r="U6390" s="181">
        <v>15290.641302821476</v>
      </c>
      <c r="V6390" s="181">
        <v>15416.686532475111</v>
      </c>
      <c r="W6390" s="181">
        <v>15539.681566903912</v>
      </c>
      <c r="X6390" s="181">
        <v>15659.462328430696</v>
      </c>
      <c r="Y6390" s="181">
        <v>15775.511426462379</v>
      </c>
    </row>
    <row r="6391" spans="1:25" x14ac:dyDescent="0.25">
      <c r="A6391" s="178" t="s">
        <v>5154</v>
      </c>
      <c r="B6391" s="178" t="s">
        <v>792</v>
      </c>
      <c r="C6391" s="178" t="s">
        <v>565</v>
      </c>
      <c r="D6391" s="178" t="s">
        <v>566</v>
      </c>
      <c r="E6391" s="181">
        <v>4260.3078076038209</v>
      </c>
      <c r="F6391" s="181">
        <v>4437.8274078001405</v>
      </c>
      <c r="G6391" s="181">
        <v>4597.1456857640624</v>
      </c>
      <c r="H6391" s="181">
        <v>4746.0002476545042</v>
      </c>
      <c r="I6391" s="181">
        <v>4886.2709617887313</v>
      </c>
      <c r="J6391" s="182">
        <v>5019.273456994737</v>
      </c>
      <c r="K6391" s="181">
        <v>5146.0740202457164</v>
      </c>
      <c r="L6391" s="181">
        <v>5267.5835492419183</v>
      </c>
      <c r="M6391" s="181">
        <v>5384.3361146095795</v>
      </c>
      <c r="N6391" s="181">
        <v>5496.6961581384903</v>
      </c>
      <c r="O6391" s="181">
        <v>5605.0001779206568</v>
      </c>
      <c r="P6391" s="181">
        <v>5709.5588868097129</v>
      </c>
      <c r="Q6391" s="181">
        <v>5810.6095050179811</v>
      </c>
      <c r="R6391" s="181">
        <v>5908.1765352410994</v>
      </c>
      <c r="S6391" s="181">
        <v>6002.2421813683541</v>
      </c>
      <c r="T6391" s="181">
        <v>6092.545282003899</v>
      </c>
      <c r="U6391" s="181">
        <v>6179.1598023206452</v>
      </c>
      <c r="V6391" s="181">
        <v>6262.3517128049862</v>
      </c>
      <c r="W6391" s="181">
        <v>6342.0487983203457</v>
      </c>
      <c r="X6391" s="181">
        <v>6418.140951530615</v>
      </c>
      <c r="Y6391" s="181">
        <v>6490.2370817913688</v>
      </c>
    </row>
    <row r="6392" spans="1:25" x14ac:dyDescent="0.25">
      <c r="A6392" s="178" t="s">
        <v>5154</v>
      </c>
      <c r="B6392" s="178" t="s">
        <v>792</v>
      </c>
      <c r="C6392" s="178" t="s">
        <v>475</v>
      </c>
      <c r="D6392" s="178" t="s">
        <v>5254</v>
      </c>
      <c r="E6392" s="181">
        <v>5438.8848723619658</v>
      </c>
      <c r="F6392" s="181">
        <v>5548.0143463904196</v>
      </c>
      <c r="G6392" s="181">
        <v>5627.9951417467055</v>
      </c>
      <c r="H6392" s="181">
        <v>5689.7277075155944</v>
      </c>
      <c r="I6392" s="181">
        <v>5736.40165463825</v>
      </c>
      <c r="J6392" s="182">
        <v>5770.3365352102901</v>
      </c>
      <c r="K6392" s="181">
        <v>5793.4143878747518</v>
      </c>
      <c r="L6392" s="181">
        <v>5807.2199718766906</v>
      </c>
      <c r="M6392" s="181">
        <v>5812.8255103710244</v>
      </c>
      <c r="N6392" s="181">
        <v>5811.0569856599532</v>
      </c>
      <c r="O6392" s="181">
        <v>5802.6625271186695</v>
      </c>
      <c r="P6392" s="181">
        <v>5788.3198162925401</v>
      </c>
      <c r="Q6392" s="181">
        <v>5768.5934421527609</v>
      </c>
      <c r="R6392" s="181">
        <v>5743.8089324053772</v>
      </c>
      <c r="S6392" s="181">
        <v>5714.2378726333973</v>
      </c>
      <c r="T6392" s="181">
        <v>5679.9151221794946</v>
      </c>
      <c r="U6392" s="181">
        <v>5641.1907683363197</v>
      </c>
      <c r="V6392" s="181">
        <v>5598.5697649591666</v>
      </c>
      <c r="W6392" s="181">
        <v>5552.2306339703919</v>
      </c>
      <c r="X6392" s="181">
        <v>5502.314989477446</v>
      </c>
      <c r="Y6392" s="181">
        <v>5448.7268773080086</v>
      </c>
    </row>
    <row r="6393" spans="1:25" x14ac:dyDescent="0.25">
      <c r="A6393" s="178" t="s">
        <v>5154</v>
      </c>
      <c r="B6393" s="178" t="s">
        <v>792</v>
      </c>
      <c r="C6393" s="178" t="s">
        <v>530</v>
      </c>
      <c r="D6393" s="178" t="s">
        <v>5255</v>
      </c>
      <c r="E6393" s="181">
        <v>2727.0428901669561</v>
      </c>
      <c r="F6393" s="181">
        <v>2847.1381042804728</v>
      </c>
      <c r="G6393" s="181">
        <v>2956.0619270779366</v>
      </c>
      <c r="H6393" s="181">
        <v>3058.7230282849346</v>
      </c>
      <c r="I6393" s="181">
        <v>3156.2912987130489</v>
      </c>
      <c r="J6393" s="182">
        <v>3249.5821769800964</v>
      </c>
      <c r="K6393" s="181">
        <v>3339.2568905204507</v>
      </c>
      <c r="L6393" s="181">
        <v>3425.8817621743274</v>
      </c>
      <c r="M6393" s="181">
        <v>3509.7827512673989</v>
      </c>
      <c r="N6393" s="181">
        <v>3591.1780586909708</v>
      </c>
      <c r="O6393" s="181">
        <v>3670.2696619543135</v>
      </c>
      <c r="P6393" s="181">
        <v>3747.2445355881514</v>
      </c>
      <c r="Q6393" s="181">
        <v>3822.2430875517634</v>
      </c>
      <c r="R6393" s="181">
        <v>3895.2668283440757</v>
      </c>
      <c r="S6393" s="181">
        <v>3966.2893960382889</v>
      </c>
      <c r="T6393" s="181">
        <v>4035.123071505574</v>
      </c>
      <c r="U6393" s="181">
        <v>4101.8009535410629</v>
      </c>
      <c r="V6393" s="181">
        <v>4166.4842589390973</v>
      </c>
      <c r="W6393" s="181">
        <v>4229.110227486598</v>
      </c>
      <c r="X6393" s="181">
        <v>4289.5902673147093</v>
      </c>
      <c r="Y6393" s="181">
        <v>4347.6468233702917</v>
      </c>
    </row>
    <row r="6394" spans="1:25" x14ac:dyDescent="0.25">
      <c r="A6394" s="178" t="s">
        <v>5154</v>
      </c>
      <c r="B6394" s="178" t="s">
        <v>792</v>
      </c>
      <c r="C6394" s="178" t="s">
        <v>276</v>
      </c>
      <c r="D6394" s="178" t="s">
        <v>5256</v>
      </c>
      <c r="E6394" s="181">
        <v>7476.8199344674103</v>
      </c>
      <c r="F6394" s="181">
        <v>7896.2499158632081</v>
      </c>
      <c r="G6394" s="181">
        <v>8293.0307927308586</v>
      </c>
      <c r="H6394" s="181">
        <v>8680.1514202076505</v>
      </c>
      <c r="I6394" s="181">
        <v>9060.4887400307907</v>
      </c>
      <c r="J6394" s="182">
        <v>9436.0334001366082</v>
      </c>
      <c r="K6394" s="181">
        <v>9808.4227195517324</v>
      </c>
      <c r="L6394" s="181">
        <v>10179.093704291558</v>
      </c>
      <c r="M6394" s="181">
        <v>10548.832004767952</v>
      </c>
      <c r="N6394" s="181">
        <v>10918.135457135548</v>
      </c>
      <c r="O6394" s="181">
        <v>11287.477861268659</v>
      </c>
      <c r="P6394" s="181">
        <v>11657.310679732902</v>
      </c>
      <c r="Q6394" s="181">
        <v>12027.961752848654</v>
      </c>
      <c r="R6394" s="181">
        <v>12399.333621280992</v>
      </c>
      <c r="S6394" s="181">
        <v>12771.23599891589</v>
      </c>
      <c r="T6394" s="181">
        <v>13142.945745992945</v>
      </c>
      <c r="U6394" s="181">
        <v>13514.435504900017</v>
      </c>
      <c r="V6394" s="181">
        <v>13886.105872895252</v>
      </c>
      <c r="W6394" s="181">
        <v>14257.623099827342</v>
      </c>
      <c r="X6394" s="181">
        <v>14628.551835044778</v>
      </c>
      <c r="Y6394" s="181">
        <v>14997.786933640742</v>
      </c>
    </row>
    <row r="6395" spans="1:25" x14ac:dyDescent="0.25">
      <c r="A6395" s="178" t="s">
        <v>5154</v>
      </c>
      <c r="B6395" s="178" t="s">
        <v>792</v>
      </c>
      <c r="C6395" s="178" t="s">
        <v>506</v>
      </c>
      <c r="D6395" s="178" t="s">
        <v>5257</v>
      </c>
      <c r="E6395" s="181">
        <v>5962.8095004616753</v>
      </c>
      <c r="F6395" s="181">
        <v>5871.5705659734613</v>
      </c>
      <c r="G6395" s="181">
        <v>5749.7116293025038</v>
      </c>
      <c r="H6395" s="181">
        <v>5611.2481241324322</v>
      </c>
      <c r="I6395" s="181">
        <v>5461.1384043022663</v>
      </c>
      <c r="J6395" s="182">
        <v>5302.9851866140934</v>
      </c>
      <c r="K6395" s="181">
        <v>5139.6021887891593</v>
      </c>
      <c r="L6395" s="181">
        <v>4973.2332586047678</v>
      </c>
      <c r="M6395" s="181">
        <v>4805.4435435309024</v>
      </c>
      <c r="N6395" s="181">
        <v>4637.4257342118563</v>
      </c>
      <c r="O6395" s="181">
        <v>4470.1776964515075</v>
      </c>
      <c r="P6395" s="181">
        <v>4304.5289513278449</v>
      </c>
      <c r="Q6395" s="181">
        <v>4141.128307889252</v>
      </c>
      <c r="R6395" s="181">
        <v>3980.3785765636521</v>
      </c>
      <c r="S6395" s="181">
        <v>3822.5955612841472</v>
      </c>
      <c r="T6395" s="181">
        <v>3667.9003002894706</v>
      </c>
      <c r="U6395" s="181">
        <v>3516.5929690913667</v>
      </c>
      <c r="V6395" s="181">
        <v>3369.0235894049874</v>
      </c>
      <c r="W6395" s="181">
        <v>3225.2998466014183</v>
      </c>
      <c r="X6395" s="181">
        <v>3085.4867599432619</v>
      </c>
      <c r="Y6395" s="181">
        <v>2949.5035145197144</v>
      </c>
    </row>
    <row r="6396" spans="1:25" x14ac:dyDescent="0.25">
      <c r="A6396" s="178" t="s">
        <v>5154</v>
      </c>
      <c r="B6396" s="178" t="s">
        <v>792</v>
      </c>
      <c r="C6396" s="178" t="s">
        <v>244</v>
      </c>
      <c r="D6396" s="178" t="s">
        <v>5258</v>
      </c>
      <c r="E6396" s="181">
        <v>2633.810654605692</v>
      </c>
      <c r="F6396" s="181">
        <v>2778.2344728092294</v>
      </c>
      <c r="G6396" s="181">
        <v>2914.3497523070373</v>
      </c>
      <c r="H6396" s="181">
        <v>3046.7447794443101</v>
      </c>
      <c r="I6396" s="181">
        <v>3176.4409140040966</v>
      </c>
      <c r="J6396" s="182">
        <v>3304.1443148029525</v>
      </c>
      <c r="K6396" s="181">
        <v>3430.434210777913</v>
      </c>
      <c r="L6396" s="181">
        <v>3555.8171021729145</v>
      </c>
      <c r="M6396" s="181">
        <v>3680.5698148354454</v>
      </c>
      <c r="N6396" s="181">
        <v>3804.8675569036759</v>
      </c>
      <c r="O6396" s="181">
        <v>3928.8763366358503</v>
      </c>
      <c r="P6396" s="181">
        <v>4052.7536055789064</v>
      </c>
      <c r="Q6396" s="181">
        <v>4176.6131369788445</v>
      </c>
      <c r="R6396" s="181">
        <v>4300.4206548771663</v>
      </c>
      <c r="S6396" s="181">
        <v>4424.1098902404301</v>
      </c>
      <c r="T6396" s="181">
        <v>4547.4305243927756</v>
      </c>
      <c r="U6396" s="181">
        <v>4670.3738873315306</v>
      </c>
      <c r="V6396" s="181">
        <v>4793.0790703796492</v>
      </c>
      <c r="W6396" s="181">
        <v>4915.4313297387998</v>
      </c>
      <c r="X6396" s="181">
        <v>5037.2814859100063</v>
      </c>
      <c r="Y6396" s="181">
        <v>5158.2507099980257</v>
      </c>
    </row>
    <row r="6397" spans="1:25" x14ac:dyDescent="0.25">
      <c r="A6397" s="178" t="s">
        <v>5154</v>
      </c>
      <c r="B6397" s="178" t="s">
        <v>792</v>
      </c>
      <c r="C6397" s="178" t="s">
        <v>240</v>
      </c>
      <c r="D6397" s="178" t="s">
        <v>241</v>
      </c>
      <c r="E6397" s="181">
        <v>5024.4067816602628</v>
      </c>
      <c r="F6397" s="181">
        <v>5166.5747003876841</v>
      </c>
      <c r="G6397" s="181">
        <v>5283.6348477071924</v>
      </c>
      <c r="H6397" s="181">
        <v>5385.2785180627325</v>
      </c>
      <c r="I6397" s="181">
        <v>5474.1592367931316</v>
      </c>
      <c r="J6397" s="182">
        <v>5552.1821911540201</v>
      </c>
      <c r="K6397" s="181">
        <v>5620.8924455615888</v>
      </c>
      <c r="L6397" s="181">
        <v>5681.5968517175188</v>
      </c>
      <c r="M6397" s="181">
        <v>5735.1414530998609</v>
      </c>
      <c r="N6397" s="181">
        <v>5782.1567210168705</v>
      </c>
      <c r="O6397" s="181">
        <v>5823.2172351502513</v>
      </c>
      <c r="P6397" s="181">
        <v>5858.8467184927458</v>
      </c>
      <c r="Q6397" s="181">
        <v>5889.4722400867158</v>
      </c>
      <c r="R6397" s="181">
        <v>5915.2902157955332</v>
      </c>
      <c r="S6397" s="181">
        <v>5936.4485662348434</v>
      </c>
      <c r="T6397" s="181">
        <v>5952.8530124309909</v>
      </c>
      <c r="U6397" s="181">
        <v>5964.7399498413815</v>
      </c>
      <c r="V6397" s="181">
        <v>5972.5202082647456</v>
      </c>
      <c r="W6397" s="181">
        <v>5976.2688065526399</v>
      </c>
      <c r="X6397" s="181">
        <v>5976.0241628861786</v>
      </c>
      <c r="Y6397" s="181">
        <v>5971.5665344675472</v>
      </c>
    </row>
    <row r="6398" spans="1:25" x14ac:dyDescent="0.25">
      <c r="A6398" s="178" t="s">
        <v>5154</v>
      </c>
      <c r="B6398" s="178" t="s">
        <v>794</v>
      </c>
      <c r="C6398" s="178" t="s">
        <v>218</v>
      </c>
      <c r="D6398" s="178" t="s">
        <v>5259</v>
      </c>
      <c r="E6398" s="181">
        <v>38966.174471551909</v>
      </c>
      <c r="F6398" s="181">
        <v>39677.028473932784</v>
      </c>
      <c r="G6398" s="181">
        <v>40317.44754054131</v>
      </c>
      <c r="H6398" s="181">
        <v>40940.90040926134</v>
      </c>
      <c r="I6398" s="181">
        <v>41551.285704801172</v>
      </c>
      <c r="J6398" s="182">
        <v>42149.869742338313</v>
      </c>
      <c r="K6398" s="181">
        <v>42737.959024346215</v>
      </c>
      <c r="L6398" s="181">
        <v>43316.979807990698</v>
      </c>
      <c r="M6398" s="181">
        <v>43886.51273730315</v>
      </c>
      <c r="N6398" s="181">
        <v>44445.903809683645</v>
      </c>
      <c r="O6398" s="181">
        <v>44995.394633295662</v>
      </c>
      <c r="P6398" s="181">
        <v>45535.646219138733</v>
      </c>
      <c r="Q6398" s="181">
        <v>46067.111223366192</v>
      </c>
      <c r="R6398" s="181">
        <v>46588.939084076759</v>
      </c>
      <c r="S6398" s="181">
        <v>47100.573977565131</v>
      </c>
      <c r="T6398" s="181">
        <v>47601.743008877602</v>
      </c>
      <c r="U6398" s="181">
        <v>48092.910412610581</v>
      </c>
      <c r="V6398" s="181">
        <v>48574.292642367785</v>
      </c>
      <c r="W6398" s="181">
        <v>49045.492300069716</v>
      </c>
      <c r="X6398" s="181">
        <v>49506.005199485284</v>
      </c>
      <c r="Y6398" s="181">
        <v>49954.520255968666</v>
      </c>
    </row>
    <row r="6399" spans="1:25" x14ac:dyDescent="0.25">
      <c r="A6399" s="178" t="s">
        <v>5154</v>
      </c>
      <c r="B6399" s="178" t="s">
        <v>794</v>
      </c>
      <c r="C6399" s="178" t="s">
        <v>240</v>
      </c>
      <c r="D6399" s="178" t="s">
        <v>241</v>
      </c>
      <c r="E6399" s="181">
        <v>190.44456924691306</v>
      </c>
      <c r="F6399" s="181">
        <v>176.26139893255132</v>
      </c>
      <c r="G6399" s="181">
        <v>162.79773361408374</v>
      </c>
      <c r="H6399" s="181">
        <v>150.26227725898605</v>
      </c>
      <c r="I6399" s="181">
        <v>138.61629754129672</v>
      </c>
      <c r="J6399" s="182">
        <v>127.80955314388308</v>
      </c>
      <c r="K6399" s="181">
        <v>117.79262753579332</v>
      </c>
      <c r="L6399" s="181">
        <v>108.51749282310369</v>
      </c>
      <c r="M6399" s="181">
        <v>99.933225907225477</v>
      </c>
      <c r="N6399" s="181">
        <v>91.991526953129537</v>
      </c>
      <c r="O6399" s="181">
        <v>84.648916269329163</v>
      </c>
      <c r="P6399" s="181">
        <v>77.864965043864842</v>
      </c>
      <c r="Q6399" s="181">
        <v>71.600955778478891</v>
      </c>
      <c r="R6399" s="181">
        <v>65.818489711447043</v>
      </c>
      <c r="S6399" s="181">
        <v>60.482334097612558</v>
      </c>
      <c r="T6399" s="181">
        <v>55.560027260662672</v>
      </c>
      <c r="U6399" s="181">
        <v>51.022050251309132</v>
      </c>
      <c r="V6399" s="181">
        <v>46.840398669288348</v>
      </c>
      <c r="W6399" s="181">
        <v>42.988317474229824</v>
      </c>
      <c r="X6399" s="181">
        <v>39.440869800646567</v>
      </c>
      <c r="Y6399" s="181">
        <v>36.174342395707008</v>
      </c>
    </row>
    <row r="6400" spans="1:25" x14ac:dyDescent="0.25">
      <c r="A6400" s="178" t="s">
        <v>5154</v>
      </c>
      <c r="B6400" s="178" t="s">
        <v>799</v>
      </c>
      <c r="C6400" s="178" t="s">
        <v>218</v>
      </c>
      <c r="D6400" s="178" t="s">
        <v>724</v>
      </c>
      <c r="E6400" s="181">
        <v>5785.2985723793199</v>
      </c>
      <c r="F6400" s="181">
        <v>5875.1075234078453</v>
      </c>
      <c r="G6400" s="181">
        <v>5960.6791896115938</v>
      </c>
      <c r="H6400" s="181">
        <v>6048.5183463198809</v>
      </c>
      <c r="I6400" s="181">
        <v>6138.1735893011828</v>
      </c>
      <c r="J6400" s="182">
        <v>6229.0527207184023</v>
      </c>
      <c r="K6400" s="181">
        <v>6320.840408289233</v>
      </c>
      <c r="L6400" s="181">
        <v>6413.292656904734</v>
      </c>
      <c r="M6400" s="181">
        <v>6506.0408313444459</v>
      </c>
      <c r="N6400" s="181">
        <v>6598.8250115801993</v>
      </c>
      <c r="O6400" s="181">
        <v>6691.5187285135326</v>
      </c>
      <c r="P6400" s="181">
        <v>6784.130862043522</v>
      </c>
      <c r="Q6400" s="181">
        <v>6876.7252119677532</v>
      </c>
      <c r="R6400" s="181">
        <v>6969.2724292756311</v>
      </c>
      <c r="S6400" s="181">
        <v>7061.8801435255791</v>
      </c>
      <c r="T6400" s="181">
        <v>7154.5290702874772</v>
      </c>
      <c r="U6400" s="181">
        <v>7246.5581217078325</v>
      </c>
      <c r="V6400" s="181">
        <v>7337.4098450535548</v>
      </c>
      <c r="W6400" s="181">
        <v>7427.1496895346691</v>
      </c>
      <c r="X6400" s="181">
        <v>7515.8609846032869</v>
      </c>
      <c r="Y6400" s="181">
        <v>7603.332950650155</v>
      </c>
    </row>
    <row r="6401" spans="1:25" x14ac:dyDescent="0.25">
      <c r="A6401" s="178" t="s">
        <v>5154</v>
      </c>
      <c r="B6401" s="178" t="s">
        <v>799</v>
      </c>
      <c r="C6401" s="178" t="s">
        <v>240</v>
      </c>
      <c r="D6401" s="178" t="s">
        <v>241</v>
      </c>
      <c r="E6401" s="181">
        <v>13.255002016378421</v>
      </c>
      <c r="F6401" s="181">
        <v>13.356320119977291</v>
      </c>
      <c r="G6401" s="181">
        <v>13.445709624736999</v>
      </c>
      <c r="H6401" s="181">
        <v>13.537982906386699</v>
      </c>
      <c r="I6401" s="181">
        <v>13.632047942185023</v>
      </c>
      <c r="J6401" s="182">
        <v>13.726535088872239</v>
      </c>
      <c r="K6401" s="181">
        <v>13.820721720827423</v>
      </c>
      <c r="L6401" s="181">
        <v>13.914062034447301</v>
      </c>
      <c r="M6401" s="181">
        <v>14.005758732515369</v>
      </c>
      <c r="N6401" s="181">
        <v>14.095271562710698</v>
      </c>
      <c r="O6401" s="181">
        <v>14.182360253135744</v>
      </c>
      <c r="P6401" s="181">
        <v>14.267077196456411</v>
      </c>
      <c r="Q6401" s="181">
        <v>14.349588417628137</v>
      </c>
      <c r="R6401" s="181">
        <v>14.429862567132464</v>
      </c>
      <c r="S6401" s="181">
        <v>14.508151268695784</v>
      </c>
      <c r="T6401" s="181">
        <v>14.58444022548019</v>
      </c>
      <c r="U6401" s="181">
        <v>14.657417941108294</v>
      </c>
      <c r="V6401" s="181">
        <v>14.726022142306073</v>
      </c>
      <c r="W6401" s="181">
        <v>14.790464977591609</v>
      </c>
      <c r="X6401" s="181">
        <v>14.850988732091977</v>
      </c>
      <c r="Y6401" s="181">
        <v>14.907252856573042</v>
      </c>
    </row>
    <row r="6402" spans="1:25" x14ac:dyDescent="0.25">
      <c r="A6402" s="178" t="s">
        <v>5154</v>
      </c>
      <c r="B6402" s="178" t="s">
        <v>800</v>
      </c>
      <c r="C6402" s="178" t="s">
        <v>218</v>
      </c>
      <c r="D6402" s="178" t="s">
        <v>277</v>
      </c>
      <c r="E6402" s="181">
        <v>2884.4608366508987</v>
      </c>
      <c r="F6402" s="181">
        <v>2924.0164815815451</v>
      </c>
      <c r="G6402" s="181">
        <v>2963.3345950907878</v>
      </c>
      <c r="H6402" s="181">
        <v>3005.1392090624076</v>
      </c>
      <c r="I6402" s="181">
        <v>3048.7937899755839</v>
      </c>
      <c r="J6402" s="182">
        <v>3093.6977457570511</v>
      </c>
      <c r="K6402" s="181">
        <v>3139.5116054526029</v>
      </c>
      <c r="L6402" s="181">
        <v>3186.0124331200323</v>
      </c>
      <c r="M6402" s="181">
        <v>3232.9634923906278</v>
      </c>
      <c r="N6402" s="181">
        <v>3280.1122482533701</v>
      </c>
      <c r="O6402" s="181">
        <v>3327.3721520183149</v>
      </c>
      <c r="P6402" s="181">
        <v>3374.7357580346634</v>
      </c>
      <c r="Q6402" s="181">
        <v>3422.2107008672788</v>
      </c>
      <c r="R6402" s="181">
        <v>3469.7359017065492</v>
      </c>
      <c r="S6402" s="181">
        <v>3517.3077251150339</v>
      </c>
      <c r="T6402" s="181">
        <v>3565.1204167889737</v>
      </c>
      <c r="U6402" s="181">
        <v>3612.9456048941647</v>
      </c>
      <c r="V6402" s="181">
        <v>3660.3544299423115</v>
      </c>
      <c r="W6402" s="181">
        <v>3707.3420325596835</v>
      </c>
      <c r="X6402" s="181">
        <v>3753.9145821013294</v>
      </c>
      <c r="Y6402" s="181">
        <v>3800.133479065134</v>
      </c>
    </row>
    <row r="6403" spans="1:25" x14ac:dyDescent="0.25">
      <c r="A6403" s="178" t="s">
        <v>5154</v>
      </c>
      <c r="B6403" s="178" t="s">
        <v>800</v>
      </c>
      <c r="C6403" s="178" t="s">
        <v>240</v>
      </c>
      <c r="D6403" s="178" t="s">
        <v>241</v>
      </c>
      <c r="E6403" s="181">
        <v>1322.0022758199511</v>
      </c>
      <c r="F6403" s="181">
        <v>1336.2946669438209</v>
      </c>
      <c r="G6403" s="181">
        <v>1350.3861436549964</v>
      </c>
      <c r="H6403" s="181">
        <v>1365.5158315858812</v>
      </c>
      <c r="I6403" s="181">
        <v>1381.3860272575607</v>
      </c>
      <c r="J6403" s="182">
        <v>1397.7186221191414</v>
      </c>
      <c r="K6403" s="181">
        <v>1414.3562901003554</v>
      </c>
      <c r="L6403" s="181">
        <v>1431.1958314181561</v>
      </c>
      <c r="M6403" s="181">
        <v>1448.1290299024761</v>
      </c>
      <c r="N6403" s="181">
        <v>1465.041840694563</v>
      </c>
      <c r="O6403" s="181">
        <v>1481.8954431781676</v>
      </c>
      <c r="P6403" s="181">
        <v>1498.6865894896944</v>
      </c>
      <c r="Q6403" s="181">
        <v>1515.4187479869934</v>
      </c>
      <c r="R6403" s="181">
        <v>1532.0650082481131</v>
      </c>
      <c r="S6403" s="181">
        <v>1548.624060803663</v>
      </c>
      <c r="T6403" s="181">
        <v>1565.1814887473956</v>
      </c>
      <c r="U6403" s="181">
        <v>1581.6368887182953</v>
      </c>
      <c r="V6403" s="181">
        <v>1597.8034894878624</v>
      </c>
      <c r="W6403" s="181">
        <v>1613.6812150173937</v>
      </c>
      <c r="X6403" s="181">
        <v>1629.2747893830408</v>
      </c>
      <c r="Y6403" s="181">
        <v>1644.6127979484925</v>
      </c>
    </row>
    <row r="6404" spans="1:25" x14ac:dyDescent="0.25">
      <c r="A6404" s="178" t="s">
        <v>5154</v>
      </c>
      <c r="B6404" s="178" t="s">
        <v>804</v>
      </c>
      <c r="C6404" s="178" t="s">
        <v>218</v>
      </c>
      <c r="D6404" s="178" t="s">
        <v>308</v>
      </c>
      <c r="E6404" s="181">
        <v>2432.6809221777794</v>
      </c>
      <c r="F6404" s="181">
        <v>2467.6245926384081</v>
      </c>
      <c r="G6404" s="181">
        <v>2501.3539897128549</v>
      </c>
      <c r="H6404" s="181">
        <v>2536.4792185184201</v>
      </c>
      <c r="I6404" s="181">
        <v>2572.7129654785986</v>
      </c>
      <c r="J6404" s="182">
        <v>2609.759678992159</v>
      </c>
      <c r="K6404" s="181">
        <v>2647.4200843658923</v>
      </c>
      <c r="L6404" s="181">
        <v>2685.5639563947916</v>
      </c>
      <c r="M6404" s="181">
        <v>2724.0121584102221</v>
      </c>
      <c r="N6404" s="181">
        <v>2762.6292484976707</v>
      </c>
      <c r="O6404" s="181">
        <v>2801.3643964515086</v>
      </c>
      <c r="P6404" s="181">
        <v>2840.2285277670244</v>
      </c>
      <c r="Q6404" s="181">
        <v>2879.2637333013795</v>
      </c>
      <c r="R6404" s="181">
        <v>2918.4607983100641</v>
      </c>
      <c r="S6404" s="181">
        <v>2957.853122428367</v>
      </c>
      <c r="T6404" s="181">
        <v>2997.2063192372643</v>
      </c>
      <c r="U6404" s="181">
        <v>3036.2481056145193</v>
      </c>
      <c r="V6404" s="181">
        <v>3074.9688954237558</v>
      </c>
      <c r="W6404" s="181">
        <v>3113.3878587911827</v>
      </c>
      <c r="X6404" s="181">
        <v>3151.5195166204599</v>
      </c>
      <c r="Y6404" s="181">
        <v>3189.0984173331835</v>
      </c>
    </row>
    <row r="6405" spans="1:25" x14ac:dyDescent="0.25">
      <c r="A6405" s="178" t="s">
        <v>5154</v>
      </c>
      <c r="B6405" s="178" t="s">
        <v>804</v>
      </c>
      <c r="C6405" s="178" t="s">
        <v>240</v>
      </c>
      <c r="D6405" s="178" t="s">
        <v>241</v>
      </c>
      <c r="E6405" s="181">
        <v>386.94799097009474</v>
      </c>
      <c r="F6405" s="181">
        <v>391.20783018075588</v>
      </c>
      <c r="G6405" s="181">
        <v>395.24338323839061</v>
      </c>
      <c r="H6405" s="181">
        <v>399.46778512827655</v>
      </c>
      <c r="I6405" s="181">
        <v>403.83391604490794</v>
      </c>
      <c r="J6405" s="182">
        <v>408.29397779955025</v>
      </c>
      <c r="K6405" s="181">
        <v>412.81580728091211</v>
      </c>
      <c r="L6405" s="181">
        <v>417.37839146823507</v>
      </c>
      <c r="M6405" s="181">
        <v>421.95341417358429</v>
      </c>
      <c r="N6405" s="181">
        <v>426.51967649290975</v>
      </c>
      <c r="O6405" s="181">
        <v>431.06927840216633</v>
      </c>
      <c r="P6405" s="181">
        <v>435.60389570042418</v>
      </c>
      <c r="Q6405" s="181">
        <v>440.12994639403661</v>
      </c>
      <c r="R6405" s="181">
        <v>444.64594710939781</v>
      </c>
      <c r="S6405" s="181">
        <v>449.15690504786772</v>
      </c>
      <c r="T6405" s="181">
        <v>453.62723168497996</v>
      </c>
      <c r="U6405" s="181">
        <v>458.01609232490779</v>
      </c>
      <c r="V6405" s="181">
        <v>462.32269113395523</v>
      </c>
      <c r="W6405" s="181">
        <v>466.5505566689032</v>
      </c>
      <c r="X6405" s="181">
        <v>470.70248111334428</v>
      </c>
      <c r="Y6405" s="181">
        <v>474.73954658341631</v>
      </c>
    </row>
    <row r="6406" spans="1:25" x14ac:dyDescent="0.25">
      <c r="A6406" s="178" t="s">
        <v>5154</v>
      </c>
      <c r="B6406" s="178" t="s">
        <v>808</v>
      </c>
      <c r="C6406" s="178" t="s">
        <v>218</v>
      </c>
      <c r="D6406" s="178" t="s">
        <v>5260</v>
      </c>
      <c r="E6406" s="181">
        <v>17099.145341313048</v>
      </c>
      <c r="F6406" s="181">
        <v>17398.603636477717</v>
      </c>
      <c r="G6406" s="181">
        <v>17675.051141080887</v>
      </c>
      <c r="H6406" s="181">
        <v>17950.491892027792</v>
      </c>
      <c r="I6406" s="181">
        <v>18225.747106660885</v>
      </c>
      <c r="J6406" s="182">
        <v>18500.788286006042</v>
      </c>
      <c r="K6406" s="181">
        <v>18775.896503691045</v>
      </c>
      <c r="L6406" s="181">
        <v>19051.399276213106</v>
      </c>
      <c r="M6406" s="181">
        <v>19326.945575670597</v>
      </c>
      <c r="N6406" s="181">
        <v>19602.255609146065</v>
      </c>
      <c r="O6406" s="181">
        <v>19877.473582503735</v>
      </c>
      <c r="P6406" s="181">
        <v>20153.013572732318</v>
      </c>
      <c r="Q6406" s="181">
        <v>20429.339921619459</v>
      </c>
      <c r="R6406" s="181">
        <v>20706.427303102471</v>
      </c>
      <c r="S6406" s="181">
        <v>20984.403727704997</v>
      </c>
      <c r="T6406" s="181">
        <v>21262.514066899963</v>
      </c>
      <c r="U6406" s="181">
        <v>21538.974934768314</v>
      </c>
      <c r="V6406" s="181">
        <v>21812.753939915849</v>
      </c>
      <c r="W6406" s="181">
        <v>22083.813024342719</v>
      </c>
      <c r="X6406" s="181">
        <v>22352.01795621877</v>
      </c>
      <c r="Y6406" s="181">
        <v>22616.055240546859</v>
      </c>
    </row>
    <row r="6407" spans="1:25" x14ac:dyDescent="0.25">
      <c r="A6407" s="178" t="s">
        <v>5154</v>
      </c>
      <c r="B6407" s="178" t="s">
        <v>810</v>
      </c>
      <c r="C6407" s="178" t="s">
        <v>565</v>
      </c>
      <c r="D6407" s="178" t="s">
        <v>566</v>
      </c>
      <c r="E6407" s="181">
        <v>5093.8994885556058</v>
      </c>
      <c r="F6407" s="181">
        <v>5209.6994213646913</v>
      </c>
      <c r="G6407" s="181">
        <v>5306.5696355187674</v>
      </c>
      <c r="H6407" s="181">
        <v>5393.5735620070245</v>
      </c>
      <c r="I6407" s="181">
        <v>5472.9529644007134</v>
      </c>
      <c r="J6407" s="182">
        <v>5546.3017328467768</v>
      </c>
      <c r="K6407" s="181">
        <v>5614.9472622979938</v>
      </c>
      <c r="L6407" s="181">
        <v>5679.9956026187492</v>
      </c>
      <c r="M6407" s="181">
        <v>5742.1149141521792</v>
      </c>
      <c r="N6407" s="181">
        <v>5801.8065061393818</v>
      </c>
      <c r="O6407" s="181">
        <v>5859.6015502499913</v>
      </c>
      <c r="P6407" s="181">
        <v>5915.9583090826773</v>
      </c>
      <c r="Q6407" s="181">
        <v>5971.2084038147577</v>
      </c>
      <c r="R6407" s="181">
        <v>6025.401094611153</v>
      </c>
      <c r="S6407" s="181">
        <v>6078.4959491948121</v>
      </c>
      <c r="T6407" s="181">
        <v>6130.2725520482172</v>
      </c>
      <c r="U6407" s="181">
        <v>6180.995787292246</v>
      </c>
      <c r="V6407" s="181">
        <v>6231.0261180542802</v>
      </c>
      <c r="W6407" s="181">
        <v>6280.2195681780659</v>
      </c>
      <c r="X6407" s="181">
        <v>6328.3440017129778</v>
      </c>
      <c r="Y6407" s="181">
        <v>6374.9426283090879</v>
      </c>
    </row>
    <row r="6408" spans="1:25" x14ac:dyDescent="0.25">
      <c r="A6408" s="178" t="s">
        <v>5154</v>
      </c>
      <c r="B6408" s="178" t="s">
        <v>810</v>
      </c>
      <c r="C6408" s="178" t="s">
        <v>240</v>
      </c>
      <c r="D6408" s="178" t="s">
        <v>241</v>
      </c>
      <c r="E6408" s="181">
        <v>31.375101161379643</v>
      </c>
      <c r="F6408" s="181">
        <v>31.51389867814979</v>
      </c>
      <c r="G6408" s="181">
        <v>31.525213681575501</v>
      </c>
      <c r="H6408" s="181">
        <v>31.468459395233367</v>
      </c>
      <c r="I6408" s="181">
        <v>31.359945188496045</v>
      </c>
      <c r="J6408" s="182">
        <v>31.211294081398755</v>
      </c>
      <c r="K6408" s="181">
        <v>31.031921546827146</v>
      </c>
      <c r="L6408" s="181">
        <v>30.829443863523665</v>
      </c>
      <c r="M6408" s="181">
        <v>30.608656987468724</v>
      </c>
      <c r="N6408" s="181">
        <v>30.373185294827891</v>
      </c>
      <c r="O6408" s="181">
        <v>30.126583825346536</v>
      </c>
      <c r="P6408" s="181">
        <v>29.871815039846563</v>
      </c>
      <c r="Q6408" s="181">
        <v>29.611024911484403</v>
      </c>
      <c r="R6408" s="181">
        <v>29.344848835467825</v>
      </c>
      <c r="S6408" s="181">
        <v>29.073462038997057</v>
      </c>
      <c r="T6408" s="181">
        <v>28.796195026246927</v>
      </c>
      <c r="U6408" s="181">
        <v>28.51467815483095</v>
      </c>
      <c r="V6408" s="181">
        <v>28.230872594700031</v>
      </c>
      <c r="W6408" s="181">
        <v>27.944366082375218</v>
      </c>
      <c r="X6408" s="181">
        <v>27.654398528451626</v>
      </c>
      <c r="Y6408" s="181">
        <v>27.35930890298895</v>
      </c>
    </row>
    <row r="6409" spans="1:25" x14ac:dyDescent="0.25">
      <c r="A6409" s="178" t="s">
        <v>5154</v>
      </c>
      <c r="B6409" s="178" t="s">
        <v>811</v>
      </c>
      <c r="C6409" s="178" t="s">
        <v>218</v>
      </c>
      <c r="D6409" s="178" t="s">
        <v>5261</v>
      </c>
      <c r="E6409" s="181">
        <v>9999.6758633592053</v>
      </c>
      <c r="F6409" s="181">
        <v>10021.571837469413</v>
      </c>
      <c r="G6409" s="181">
        <v>10062.451325038126</v>
      </c>
      <c r="H6409" s="181">
        <v>10126.542558867615</v>
      </c>
      <c r="I6409" s="181">
        <v>10208.151095085117</v>
      </c>
      <c r="J6409" s="182">
        <v>10302.674311157291</v>
      </c>
      <c r="K6409" s="181">
        <v>10406.642084704257</v>
      </c>
      <c r="L6409" s="181">
        <v>10517.517977885876</v>
      </c>
      <c r="M6409" s="181">
        <v>10632.980971464245</v>
      </c>
      <c r="N6409" s="181">
        <v>10751.159763147783</v>
      </c>
      <c r="O6409" s="181">
        <v>10870.787387541399</v>
      </c>
      <c r="P6409" s="181">
        <v>10990.962641427681</v>
      </c>
      <c r="Q6409" s="181">
        <v>11110.965075965374</v>
      </c>
      <c r="R6409" s="181">
        <v>11229.970733386162</v>
      </c>
      <c r="S6409" s="181">
        <v>11347.39595790911</v>
      </c>
      <c r="T6409" s="181">
        <v>11462.528754297547</v>
      </c>
      <c r="U6409" s="181">
        <v>11575.255097052726</v>
      </c>
      <c r="V6409" s="181">
        <v>11685.806312127021</v>
      </c>
      <c r="W6409" s="181">
        <v>11793.991246117137</v>
      </c>
      <c r="X6409" s="181">
        <v>11899.673290562943</v>
      </c>
      <c r="Y6409" s="181">
        <v>12002.323449222917</v>
      </c>
    </row>
    <row r="6410" spans="1:25" x14ac:dyDescent="0.25">
      <c r="A6410" s="178" t="s">
        <v>5154</v>
      </c>
      <c r="B6410" s="178" t="s">
        <v>811</v>
      </c>
      <c r="C6410" s="178" t="s">
        <v>240</v>
      </c>
      <c r="D6410" s="178" t="s">
        <v>241</v>
      </c>
      <c r="E6410" s="181">
        <v>22.316176607212672</v>
      </c>
      <c r="F6410" s="181">
        <v>22.81684544438377</v>
      </c>
      <c r="G6410" s="181">
        <v>23.372729822022244</v>
      </c>
      <c r="H6410" s="181">
        <v>23.996766640429797</v>
      </c>
      <c r="I6410" s="181">
        <v>24.678827090272726</v>
      </c>
      <c r="J6410" s="182">
        <v>25.410504422409584</v>
      </c>
      <c r="K6410" s="181">
        <v>26.185436811968362</v>
      </c>
      <c r="L6410" s="181">
        <v>26.999042188819516</v>
      </c>
      <c r="M6410" s="181">
        <v>27.846846494559852</v>
      </c>
      <c r="N6410" s="181">
        <v>28.725142333842079</v>
      </c>
      <c r="O6410" s="181">
        <v>29.631508761142999</v>
      </c>
      <c r="P6410" s="181">
        <v>30.564295138287711</v>
      </c>
      <c r="Q6410" s="181">
        <v>31.522185845564806</v>
      </c>
      <c r="R6410" s="181">
        <v>32.50341977714541</v>
      </c>
      <c r="S6410" s="181">
        <v>33.506767443167895</v>
      </c>
      <c r="T6410" s="181">
        <v>34.53048272609005</v>
      </c>
      <c r="U6410" s="181">
        <v>35.574489127134768</v>
      </c>
      <c r="V6410" s="181">
        <v>36.639764585548981</v>
      </c>
      <c r="W6410" s="181">
        <v>37.725993152646268</v>
      </c>
      <c r="X6410" s="181">
        <v>38.832987947456374</v>
      </c>
      <c r="Y6410" s="181">
        <v>39.959218514287755</v>
      </c>
    </row>
    <row r="6411" spans="1:25" x14ac:dyDescent="0.25">
      <c r="A6411" s="178" t="s">
        <v>5154</v>
      </c>
      <c r="B6411" s="178" t="s">
        <v>812</v>
      </c>
      <c r="C6411" s="178" t="s">
        <v>218</v>
      </c>
      <c r="D6411" s="178" t="s">
        <v>5262</v>
      </c>
      <c r="E6411" s="181">
        <v>3532.0037705239829</v>
      </c>
      <c r="F6411" s="181">
        <v>3637.5859475806919</v>
      </c>
      <c r="G6411" s="181">
        <v>3727.324897898689</v>
      </c>
      <c r="H6411" s="181">
        <v>3808.1114956751348</v>
      </c>
      <c r="I6411" s="181">
        <v>3882.0103467813751</v>
      </c>
      <c r="J6411" s="182">
        <v>3950.4571239951533</v>
      </c>
      <c r="K6411" s="181">
        <v>4014.5596094190441</v>
      </c>
      <c r="L6411" s="181">
        <v>4075.1966595825147</v>
      </c>
      <c r="M6411" s="181">
        <v>4132.8880731473082</v>
      </c>
      <c r="N6411" s="181">
        <v>4187.9713061931325</v>
      </c>
      <c r="O6411" s="181">
        <v>4240.7685549438784</v>
      </c>
      <c r="P6411" s="181">
        <v>4291.5542764871716</v>
      </c>
      <c r="Q6411" s="181">
        <v>4340.5208159766298</v>
      </c>
      <c r="R6411" s="181">
        <v>4387.7007755473951</v>
      </c>
      <c r="S6411" s="181">
        <v>4433.1307484370063</v>
      </c>
      <c r="T6411" s="181">
        <v>4476.8320291317605</v>
      </c>
      <c r="U6411" s="181">
        <v>4519.0703690915134</v>
      </c>
      <c r="V6411" s="181">
        <v>4560.1139526912666</v>
      </c>
      <c r="W6411" s="181">
        <v>4599.9889389029704</v>
      </c>
      <c r="X6411" s="181">
        <v>4638.7125758925195</v>
      </c>
      <c r="Y6411" s="181">
        <v>4676.2099751838023</v>
      </c>
    </row>
    <row r="6412" spans="1:25" x14ac:dyDescent="0.25">
      <c r="A6412" s="178" t="s">
        <v>5154</v>
      </c>
      <c r="B6412" s="178" t="s">
        <v>812</v>
      </c>
      <c r="C6412" s="178" t="s">
        <v>240</v>
      </c>
      <c r="D6412" s="178" t="s">
        <v>241</v>
      </c>
      <c r="E6412" s="181">
        <v>97.294795400373715</v>
      </c>
      <c r="F6412" s="181">
        <v>98.722914063260205</v>
      </c>
      <c r="G6412" s="181">
        <v>99.663975141828132</v>
      </c>
      <c r="H6412" s="181">
        <v>100.3198472874802</v>
      </c>
      <c r="I6412" s="181">
        <v>100.75582135779884</v>
      </c>
      <c r="J6412" s="182">
        <v>101.01760409715821</v>
      </c>
      <c r="K6412" s="181">
        <v>101.14021540406185</v>
      </c>
      <c r="L6412" s="181">
        <v>101.15114126168555</v>
      </c>
      <c r="M6412" s="181">
        <v>101.0676369297888</v>
      </c>
      <c r="N6412" s="181">
        <v>100.90168464932538</v>
      </c>
      <c r="O6412" s="181">
        <v>100.66431506865797</v>
      </c>
      <c r="P6412" s="181">
        <v>100.36489477349775</v>
      </c>
      <c r="Q6412" s="181">
        <v>100.01043574945255</v>
      </c>
      <c r="R6412" s="181">
        <v>99.603988852976983</v>
      </c>
      <c r="S6412" s="181">
        <v>99.148585058683281</v>
      </c>
      <c r="T6412" s="181">
        <v>98.646806993473476</v>
      </c>
      <c r="U6412" s="181">
        <v>98.106456278580069</v>
      </c>
      <c r="V6412" s="181">
        <v>97.534987409707171</v>
      </c>
      <c r="W6412" s="181">
        <v>96.934366498216605</v>
      </c>
      <c r="X6412" s="181">
        <v>96.306301490382495</v>
      </c>
      <c r="Y6412" s="181">
        <v>95.650555647549908</v>
      </c>
    </row>
    <row r="6413" spans="1:25" x14ac:dyDescent="0.25">
      <c r="A6413" s="178" t="s">
        <v>5154</v>
      </c>
      <c r="B6413" s="178" t="s">
        <v>814</v>
      </c>
      <c r="C6413" s="178" t="s">
        <v>218</v>
      </c>
      <c r="D6413" s="178" t="s">
        <v>5263</v>
      </c>
      <c r="E6413" s="181">
        <v>5453.4840237104563</v>
      </c>
      <c r="F6413" s="181">
        <v>5540.1417001140671</v>
      </c>
      <c r="G6413" s="181">
        <v>5618.955519523518</v>
      </c>
      <c r="H6413" s="181">
        <v>5696.5239514435189</v>
      </c>
      <c r="I6413" s="181">
        <v>5773.0817958755715</v>
      </c>
      <c r="J6413" s="182">
        <v>5848.6012154466016</v>
      </c>
      <c r="K6413" s="181">
        <v>5923.1863366567459</v>
      </c>
      <c r="L6413" s="181">
        <v>5996.9743896312639</v>
      </c>
      <c r="M6413" s="181">
        <v>6069.9189972125223</v>
      </c>
      <c r="N6413" s="181">
        <v>6141.9684264825701</v>
      </c>
      <c r="O6413" s="181">
        <v>6213.228919634269</v>
      </c>
      <c r="P6413" s="181">
        <v>6283.9163284098831</v>
      </c>
      <c r="Q6413" s="181">
        <v>6354.2569105968914</v>
      </c>
      <c r="R6413" s="181">
        <v>6424.3332564683242</v>
      </c>
      <c r="S6413" s="181">
        <v>6494.2804790829987</v>
      </c>
      <c r="T6413" s="181">
        <v>6564.3488425144424</v>
      </c>
      <c r="U6413" s="181">
        <v>6634.2272664282973</v>
      </c>
      <c r="V6413" s="181">
        <v>6703.4367828140275</v>
      </c>
      <c r="W6413" s="181">
        <v>6772.0302113656617</v>
      </c>
      <c r="X6413" s="181">
        <v>6840.0393208056603</v>
      </c>
      <c r="Y6413" s="181">
        <v>6907.4193006555342</v>
      </c>
    </row>
    <row r="6414" spans="1:25" x14ac:dyDescent="0.25">
      <c r="A6414" s="178" t="s">
        <v>5154</v>
      </c>
      <c r="B6414" s="178" t="s">
        <v>814</v>
      </c>
      <c r="C6414" s="178" t="s">
        <v>240</v>
      </c>
      <c r="D6414" s="178" t="s">
        <v>241</v>
      </c>
      <c r="E6414" s="181">
        <v>282.75823129812619</v>
      </c>
      <c r="F6414" s="181">
        <v>285.96001364483232</v>
      </c>
      <c r="G6414" s="181">
        <v>288.72424579020412</v>
      </c>
      <c r="H6414" s="181">
        <v>291.39414029074533</v>
      </c>
      <c r="I6414" s="181">
        <v>293.98273258481368</v>
      </c>
      <c r="J6414" s="182">
        <v>296.48951986216167</v>
      </c>
      <c r="K6414" s="181">
        <v>298.92067683895857</v>
      </c>
      <c r="L6414" s="181">
        <v>301.28393916097093</v>
      </c>
      <c r="M6414" s="181">
        <v>303.577728673237</v>
      </c>
      <c r="N6414" s="181">
        <v>305.80023617133918</v>
      </c>
      <c r="O6414" s="181">
        <v>307.95752243383589</v>
      </c>
      <c r="P6414" s="181">
        <v>310.0609552946832</v>
      </c>
      <c r="Q6414" s="181">
        <v>312.12221629485305</v>
      </c>
      <c r="R6414" s="181">
        <v>314.14575728993947</v>
      </c>
      <c r="S6414" s="181">
        <v>316.13851109007919</v>
      </c>
      <c r="T6414" s="181">
        <v>318.11286983512321</v>
      </c>
      <c r="U6414" s="181">
        <v>320.05392485441348</v>
      </c>
      <c r="V6414" s="181">
        <v>321.9389739768888</v>
      </c>
      <c r="W6414" s="181">
        <v>323.77115125467458</v>
      </c>
      <c r="X6414" s="181">
        <v>325.55253841544908</v>
      </c>
      <c r="Y6414" s="181">
        <v>327.28155693698722</v>
      </c>
    </row>
    <row r="6415" spans="1:25" x14ac:dyDescent="0.25">
      <c r="A6415" s="178" t="s">
        <v>5154</v>
      </c>
      <c r="B6415" s="178" t="s">
        <v>821</v>
      </c>
      <c r="C6415" s="178" t="s">
        <v>218</v>
      </c>
      <c r="D6415" s="178" t="s">
        <v>5264</v>
      </c>
      <c r="E6415" s="181">
        <v>6774.4817569707411</v>
      </c>
      <c r="F6415" s="181">
        <v>6845.7775657960738</v>
      </c>
      <c r="G6415" s="181">
        <v>6918.3517161855852</v>
      </c>
      <c r="H6415" s="181">
        <v>6998.3750970302744</v>
      </c>
      <c r="I6415" s="181">
        <v>7084.0631699415808</v>
      </c>
      <c r="J6415" s="182">
        <v>7173.7437336348767</v>
      </c>
      <c r="K6415" s="181">
        <v>7266.1791847507775</v>
      </c>
      <c r="L6415" s="181">
        <v>7360.4872094341436</v>
      </c>
      <c r="M6415" s="181">
        <v>7455.7333150580553</v>
      </c>
      <c r="N6415" s="181">
        <v>7551.1018641412538</v>
      </c>
      <c r="O6415" s="181">
        <v>7646.064085580475</v>
      </c>
      <c r="P6415" s="181">
        <v>7740.2998902486306</v>
      </c>
      <c r="Q6415" s="181">
        <v>7833.5715477119502</v>
      </c>
      <c r="R6415" s="181">
        <v>7925.5436548426169</v>
      </c>
      <c r="S6415" s="181">
        <v>8016.0050754363683</v>
      </c>
      <c r="T6415" s="181">
        <v>8104.9382185095474</v>
      </c>
      <c r="U6415" s="181">
        <v>8192.3095123549774</v>
      </c>
      <c r="V6415" s="181">
        <v>8277.9551283123819</v>
      </c>
      <c r="W6415" s="181">
        <v>8361.8142519335943</v>
      </c>
      <c r="X6415" s="181">
        <v>8443.8497035163637</v>
      </c>
      <c r="Y6415" s="181">
        <v>8523.9715144588554</v>
      </c>
    </row>
    <row r="6416" spans="1:25" x14ac:dyDescent="0.25">
      <c r="A6416" s="178" t="s">
        <v>5154</v>
      </c>
      <c r="B6416" s="178" t="s">
        <v>821</v>
      </c>
      <c r="C6416" s="178" t="s">
        <v>240</v>
      </c>
      <c r="D6416" s="178" t="s">
        <v>241</v>
      </c>
      <c r="E6416" s="181">
        <v>135.75303655362336</v>
      </c>
      <c r="F6416" s="181">
        <v>138.10983030352273</v>
      </c>
      <c r="G6416" s="181">
        <v>140.51826452190821</v>
      </c>
      <c r="H6416" s="181">
        <v>143.10529029909156</v>
      </c>
      <c r="I6416" s="181">
        <v>145.83750671677316</v>
      </c>
      <c r="J6416" s="182">
        <v>148.6828909021857</v>
      </c>
      <c r="K6416" s="181">
        <v>151.61758482256104</v>
      </c>
      <c r="L6416" s="181">
        <v>154.62452050230269</v>
      </c>
      <c r="M6416" s="181">
        <v>157.68504320755451</v>
      </c>
      <c r="N6416" s="181">
        <v>160.7825075861011</v>
      </c>
      <c r="O6416" s="181">
        <v>163.90595597070168</v>
      </c>
      <c r="P6416" s="181">
        <v>167.04863118502865</v>
      </c>
      <c r="Q6416" s="181">
        <v>170.2053790236981</v>
      </c>
      <c r="R6416" s="181">
        <v>173.36876749027041</v>
      </c>
      <c r="S6416" s="181">
        <v>176.53389983812539</v>
      </c>
      <c r="T6416" s="181">
        <v>179.7000397623795</v>
      </c>
      <c r="U6416" s="181">
        <v>182.86607739861984</v>
      </c>
      <c r="V6416" s="181">
        <v>186.02794890329429</v>
      </c>
      <c r="W6416" s="181">
        <v>189.18381470596623</v>
      </c>
      <c r="X6416" s="181">
        <v>192.33232849056253</v>
      </c>
      <c r="Y6416" s="181">
        <v>195.47090213972072</v>
      </c>
    </row>
    <row r="6417" spans="1:25" x14ac:dyDescent="0.25">
      <c r="A6417" s="178" t="s">
        <v>5154</v>
      </c>
      <c r="B6417" s="178" t="s">
        <v>822</v>
      </c>
      <c r="C6417" s="178" t="s">
        <v>218</v>
      </c>
      <c r="D6417" s="178" t="s">
        <v>5265</v>
      </c>
      <c r="E6417" s="181">
        <v>5073.9829525601326</v>
      </c>
      <c r="F6417" s="181">
        <v>5133.4138774058692</v>
      </c>
      <c r="G6417" s="181">
        <v>5191.4575256570715</v>
      </c>
      <c r="H6417" s="181">
        <v>5252.8915165116841</v>
      </c>
      <c r="I6417" s="181">
        <v>5316.6185802870132</v>
      </c>
      <c r="J6417" s="182">
        <v>5381.5895395768375</v>
      </c>
      <c r="K6417" s="181">
        <v>5447.0849082111208</v>
      </c>
      <c r="L6417" s="181">
        <v>5512.6352216949435</v>
      </c>
      <c r="M6417" s="181">
        <v>5577.7255934944205</v>
      </c>
      <c r="N6417" s="181">
        <v>5641.8899779170833</v>
      </c>
      <c r="O6417" s="181">
        <v>5704.8702127660526</v>
      </c>
      <c r="P6417" s="181">
        <v>5766.5623276849283</v>
      </c>
      <c r="Q6417" s="181">
        <v>5826.9150300750935</v>
      </c>
      <c r="R6417" s="181">
        <v>5885.7579295507312</v>
      </c>
      <c r="S6417" s="181">
        <v>5943.0020527400238</v>
      </c>
      <c r="T6417" s="181">
        <v>5998.5199619710156</v>
      </c>
      <c r="U6417" s="181">
        <v>6052.4951689145682</v>
      </c>
      <c r="V6417" s="181">
        <v>6105.2012888878844</v>
      </c>
      <c r="W6417" s="181">
        <v>6156.6383323203163</v>
      </c>
      <c r="X6417" s="181">
        <v>6206.806656167988</v>
      </c>
      <c r="Y6417" s="181">
        <v>6255.5345337567596</v>
      </c>
    </row>
    <row r="6418" spans="1:25" x14ac:dyDescent="0.25">
      <c r="A6418" s="178" t="s">
        <v>5154</v>
      </c>
      <c r="B6418" s="178" t="s">
        <v>822</v>
      </c>
      <c r="C6418" s="178" t="s">
        <v>240</v>
      </c>
      <c r="D6418" s="178" t="s">
        <v>241</v>
      </c>
      <c r="E6418" s="181">
        <v>38.508358737224889</v>
      </c>
      <c r="F6418" s="181">
        <v>39.110596349320666</v>
      </c>
      <c r="G6418" s="181">
        <v>39.706317899345642</v>
      </c>
      <c r="H6418" s="181">
        <v>40.332105492925479</v>
      </c>
      <c r="I6418" s="181">
        <v>40.979826925253093</v>
      </c>
      <c r="J6418" s="182">
        <v>41.64159329464961</v>
      </c>
      <c r="K6418" s="181">
        <v>42.311952374185104</v>
      </c>
      <c r="L6418" s="181">
        <v>42.987315833157197</v>
      </c>
      <c r="M6418" s="181">
        <v>43.663683433409496</v>
      </c>
      <c r="N6418" s="181">
        <v>44.337376355995659</v>
      </c>
      <c r="O6418" s="181">
        <v>45.006298746281139</v>
      </c>
      <c r="P6418" s="181">
        <v>45.669543761043826</v>
      </c>
      <c r="Q6418" s="181">
        <v>46.326609870599476</v>
      </c>
      <c r="R6418" s="181">
        <v>46.97603786332003</v>
      </c>
      <c r="S6418" s="181">
        <v>47.616998915033733</v>
      </c>
      <c r="T6418" s="181">
        <v>48.248342786227745</v>
      </c>
      <c r="U6418" s="181">
        <v>48.871413076628606</v>
      </c>
      <c r="V6418" s="181">
        <v>49.488305624655254</v>
      </c>
      <c r="W6418" s="181">
        <v>50.098923259641609</v>
      </c>
      <c r="X6418" s="181">
        <v>50.70317082625256</v>
      </c>
      <c r="Y6418" s="181">
        <v>51.299541192048281</v>
      </c>
    </row>
    <row r="6419" spans="1:25" x14ac:dyDescent="0.25">
      <c r="A6419" s="178" t="s">
        <v>5154</v>
      </c>
      <c r="B6419" s="178" t="s">
        <v>824</v>
      </c>
      <c r="C6419" s="178" t="s">
        <v>218</v>
      </c>
      <c r="D6419" s="178" t="s">
        <v>5266</v>
      </c>
      <c r="E6419" s="181">
        <v>2680.4082853112004</v>
      </c>
      <c r="F6419" s="181">
        <v>2723.9928120010254</v>
      </c>
      <c r="G6419" s="181">
        <v>2763.7486573352194</v>
      </c>
      <c r="H6419" s="181">
        <v>2802.7973419952277</v>
      </c>
      <c r="I6419" s="181">
        <v>2841.2324823063077</v>
      </c>
      <c r="J6419" s="182">
        <v>2879.0192368018907</v>
      </c>
      <c r="K6419" s="181">
        <v>2916.1752665326185</v>
      </c>
      <c r="L6419" s="181">
        <v>2952.7155542278524</v>
      </c>
      <c r="M6419" s="181">
        <v>2988.536210445181</v>
      </c>
      <c r="N6419" s="181">
        <v>3023.5856142613088</v>
      </c>
      <c r="O6419" s="181">
        <v>3057.8818902113703</v>
      </c>
      <c r="P6419" s="181">
        <v>3091.4750264353233</v>
      </c>
      <c r="Q6419" s="181">
        <v>3124.4221293547416</v>
      </c>
      <c r="R6419" s="181">
        <v>3156.7301171877689</v>
      </c>
      <c r="S6419" s="181">
        <v>3188.4903234783387</v>
      </c>
      <c r="T6419" s="181">
        <v>3219.7440978583604</v>
      </c>
      <c r="U6419" s="181">
        <v>3250.5186224746826</v>
      </c>
      <c r="V6419" s="181">
        <v>3280.8590300122278</v>
      </c>
      <c r="W6419" s="181">
        <v>3310.8027150849116</v>
      </c>
      <c r="X6419" s="181">
        <v>3340.3994728103803</v>
      </c>
      <c r="Y6419" s="181">
        <v>3369.5840259062347</v>
      </c>
    </row>
    <row r="6420" spans="1:25" x14ac:dyDescent="0.25">
      <c r="A6420" s="178" t="s">
        <v>5154</v>
      </c>
      <c r="B6420" s="178" t="s">
        <v>824</v>
      </c>
      <c r="C6420" s="178" t="s">
        <v>240</v>
      </c>
      <c r="D6420" s="178" t="s">
        <v>241</v>
      </c>
      <c r="E6420" s="181">
        <v>193.77667770417838</v>
      </c>
      <c r="F6420" s="181">
        <v>196.7924823512086</v>
      </c>
      <c r="G6420" s="181">
        <v>199.52764842066858</v>
      </c>
      <c r="H6420" s="181">
        <v>202.20795136870152</v>
      </c>
      <c r="I6420" s="181">
        <v>204.84024949268431</v>
      </c>
      <c r="J6420" s="182">
        <v>207.42212753967138</v>
      </c>
      <c r="K6420" s="181">
        <v>209.95495702300812</v>
      </c>
      <c r="L6420" s="181">
        <v>212.43991313378828</v>
      </c>
      <c r="M6420" s="181">
        <v>214.86962130846803</v>
      </c>
      <c r="N6420" s="181">
        <v>217.24048277118644</v>
      </c>
      <c r="O6420" s="181">
        <v>219.55391645137149</v>
      </c>
      <c r="P6420" s="181">
        <v>221.81362376477557</v>
      </c>
      <c r="Q6420" s="181">
        <v>224.02380651723658</v>
      </c>
      <c r="R6420" s="181">
        <v>226.185059064521</v>
      </c>
      <c r="S6420" s="181">
        <v>228.30401862052616</v>
      </c>
      <c r="T6420" s="181">
        <v>230.3837278028995</v>
      </c>
      <c r="U6420" s="181">
        <v>232.42620796074254</v>
      </c>
      <c r="V6420" s="181">
        <v>234.43475766602725</v>
      </c>
      <c r="W6420" s="181">
        <v>236.41211399556644</v>
      </c>
      <c r="X6420" s="181">
        <v>238.36189147574771</v>
      </c>
      <c r="Y6420" s="181">
        <v>240.27948917742626</v>
      </c>
    </row>
    <row r="6421" spans="1:25" x14ac:dyDescent="0.25">
      <c r="A6421" s="178" t="s">
        <v>5154</v>
      </c>
      <c r="B6421" s="178" t="s">
        <v>826</v>
      </c>
      <c r="C6421" s="178" t="s">
        <v>218</v>
      </c>
      <c r="D6421" s="178" t="s">
        <v>5267</v>
      </c>
      <c r="E6421" s="181">
        <v>6944.2506432648324</v>
      </c>
      <c r="F6421" s="181">
        <v>7101.3519385968375</v>
      </c>
      <c r="G6421" s="181">
        <v>7237.0201471268101</v>
      </c>
      <c r="H6421" s="181">
        <v>7362.8413180968728</v>
      </c>
      <c r="I6421" s="181">
        <v>7480.9069672084815</v>
      </c>
      <c r="J6421" s="182">
        <v>7592.5513918290444</v>
      </c>
      <c r="K6421" s="181">
        <v>7698.9207133522968</v>
      </c>
      <c r="L6421" s="181">
        <v>7800.970628811544</v>
      </c>
      <c r="M6421" s="181">
        <v>7899.18837450512</v>
      </c>
      <c r="N6421" s="181">
        <v>7993.8851997448928</v>
      </c>
      <c r="O6421" s="181">
        <v>8085.4499876527652</v>
      </c>
      <c r="P6421" s="181">
        <v>8174.3064965809654</v>
      </c>
      <c r="Q6421" s="181">
        <v>8260.8099731164275</v>
      </c>
      <c r="R6421" s="181">
        <v>8345.085361610234</v>
      </c>
      <c r="S6421" s="181">
        <v>8427.3098705452958</v>
      </c>
      <c r="T6421" s="181">
        <v>8507.8918950003663</v>
      </c>
      <c r="U6421" s="181">
        <v>8586.9859151073833</v>
      </c>
      <c r="V6421" s="181">
        <v>8664.4283239983215</v>
      </c>
      <c r="W6421" s="181">
        <v>8740.2555054814038</v>
      </c>
      <c r="X6421" s="181">
        <v>8814.4978331679322</v>
      </c>
      <c r="Y6421" s="181">
        <v>8887.1905271726519</v>
      </c>
    </row>
    <row r="6422" spans="1:25" x14ac:dyDescent="0.25">
      <c r="A6422" s="178" t="s">
        <v>5154</v>
      </c>
      <c r="B6422" s="178" t="s">
        <v>826</v>
      </c>
      <c r="C6422" s="178" t="s">
        <v>240</v>
      </c>
      <c r="D6422" s="178" t="s">
        <v>241</v>
      </c>
      <c r="E6422" s="181">
        <v>9.1264976327954876</v>
      </c>
      <c r="F6422" s="181">
        <v>9.2249832038004964</v>
      </c>
      <c r="G6422" s="181">
        <v>9.2924475614729278</v>
      </c>
      <c r="H6422" s="181">
        <v>9.3446183315430886</v>
      </c>
      <c r="I6422" s="181">
        <v>9.384608737854693</v>
      </c>
      <c r="J6422" s="182">
        <v>9.4144607010475294</v>
      </c>
      <c r="K6422" s="181">
        <v>9.4359003021544119</v>
      </c>
      <c r="L6422" s="181">
        <v>9.4503507791259036</v>
      </c>
      <c r="M6422" s="181">
        <v>9.4586149623105786</v>
      </c>
      <c r="N6422" s="181">
        <v>9.4612555470079513</v>
      </c>
      <c r="O6422" s="181">
        <v>9.4589047179666075</v>
      </c>
      <c r="P6422" s="181">
        <v>9.4522100254958037</v>
      </c>
      <c r="Q6422" s="181">
        <v>9.4417145681951524</v>
      </c>
      <c r="R6422" s="181">
        <v>9.4276794645877988</v>
      </c>
      <c r="S6422" s="181">
        <v>9.4104150342857711</v>
      </c>
      <c r="T6422" s="181">
        <v>9.3904751429262578</v>
      </c>
      <c r="U6422" s="181">
        <v>9.3681135215483433</v>
      </c>
      <c r="V6422" s="181">
        <v>9.3432312381433604</v>
      </c>
      <c r="W6422" s="181">
        <v>9.3159490029316121</v>
      </c>
      <c r="X6422" s="181">
        <v>9.2863776024989146</v>
      </c>
      <c r="Y6422" s="181">
        <v>9.254629656965049</v>
      </c>
    </row>
    <row r="6423" spans="1:25" x14ac:dyDescent="0.25">
      <c r="A6423" s="178" t="s">
        <v>5154</v>
      </c>
      <c r="B6423" s="178" t="s">
        <v>827</v>
      </c>
      <c r="C6423" s="178" t="s">
        <v>218</v>
      </c>
      <c r="D6423" s="178" t="s">
        <v>5268</v>
      </c>
      <c r="E6423" s="181">
        <v>4315.4062868294259</v>
      </c>
      <c r="F6423" s="181">
        <v>4417.1663128536229</v>
      </c>
      <c r="G6423" s="181">
        <v>4506.2513362473092</v>
      </c>
      <c r="H6423" s="181">
        <v>4589.6076967242843</v>
      </c>
      <c r="I6423" s="181">
        <v>4668.887462663346</v>
      </c>
      <c r="J6423" s="182">
        <v>4745.1955064744834</v>
      </c>
      <c r="K6423" s="181">
        <v>4819.3376353572194</v>
      </c>
      <c r="L6423" s="181">
        <v>4891.9413250729249</v>
      </c>
      <c r="M6423" s="181">
        <v>4963.2804539503104</v>
      </c>
      <c r="N6423" s="181">
        <v>5033.5107612248203</v>
      </c>
      <c r="O6423" s="181">
        <v>5102.8350864278464</v>
      </c>
      <c r="P6423" s="181">
        <v>5171.3905391192557</v>
      </c>
      <c r="Q6423" s="181">
        <v>5239.2171129058888</v>
      </c>
      <c r="R6423" s="181">
        <v>5306.1647693853092</v>
      </c>
      <c r="S6423" s="181">
        <v>5372.1010733735702</v>
      </c>
      <c r="T6423" s="181">
        <v>5436.7969524262808</v>
      </c>
      <c r="U6423" s="181">
        <v>5500.3031039934522</v>
      </c>
      <c r="V6423" s="181">
        <v>5562.7666596899135</v>
      </c>
      <c r="W6423" s="181">
        <v>5624.0580654168934</v>
      </c>
      <c r="X6423" s="181">
        <v>5684.031242880953</v>
      </c>
      <c r="Y6423" s="181">
        <v>5742.3483439390593</v>
      </c>
    </row>
    <row r="6424" spans="1:25" x14ac:dyDescent="0.25">
      <c r="A6424" s="178" t="s">
        <v>5154</v>
      </c>
      <c r="B6424" s="178" t="s">
        <v>827</v>
      </c>
      <c r="C6424" s="178" t="s">
        <v>240</v>
      </c>
      <c r="D6424" s="178" t="s">
        <v>241</v>
      </c>
      <c r="E6424" s="181">
        <v>89.123621976294174</v>
      </c>
      <c r="F6424" s="181">
        <v>90.284522849604514</v>
      </c>
      <c r="G6424" s="181">
        <v>91.155606382907237</v>
      </c>
      <c r="H6424" s="181">
        <v>91.884436560228579</v>
      </c>
      <c r="I6424" s="181">
        <v>92.507770683743558</v>
      </c>
      <c r="J6424" s="182">
        <v>93.05020568567511</v>
      </c>
      <c r="K6424" s="181">
        <v>93.529583026015871</v>
      </c>
      <c r="L6424" s="181">
        <v>93.959630882812618</v>
      </c>
      <c r="M6424" s="181">
        <v>94.346826472341377</v>
      </c>
      <c r="N6424" s="181">
        <v>94.695185617774996</v>
      </c>
      <c r="O6424" s="181">
        <v>95.009459855860399</v>
      </c>
      <c r="P6424" s="181">
        <v>95.293015549995857</v>
      </c>
      <c r="Q6424" s="181">
        <v>95.547328264058507</v>
      </c>
      <c r="R6424" s="181">
        <v>95.770399981146312</v>
      </c>
      <c r="S6424" s="181">
        <v>95.96064587779496</v>
      </c>
      <c r="T6424" s="181">
        <v>96.114855828750919</v>
      </c>
      <c r="U6424" s="181">
        <v>96.234865934199448</v>
      </c>
      <c r="V6424" s="181">
        <v>96.324127475358452</v>
      </c>
      <c r="W6424" s="181">
        <v>96.381227787562608</v>
      </c>
      <c r="X6424" s="181">
        <v>96.404550218380123</v>
      </c>
      <c r="Y6424" s="181">
        <v>96.389344844989537</v>
      </c>
    </row>
    <row r="6425" spans="1:25" x14ac:dyDescent="0.25">
      <c r="A6425" s="178" t="s">
        <v>5154</v>
      </c>
      <c r="B6425" s="178" t="s">
        <v>829</v>
      </c>
      <c r="C6425" s="178" t="s">
        <v>218</v>
      </c>
      <c r="D6425" s="178" t="s">
        <v>5269</v>
      </c>
      <c r="E6425" s="181">
        <v>8083.0517801957931</v>
      </c>
      <c r="F6425" s="181">
        <v>8224.7988847265551</v>
      </c>
      <c r="G6425" s="181">
        <v>8351.4619085862487</v>
      </c>
      <c r="H6425" s="181">
        <v>8474.083097036957</v>
      </c>
      <c r="I6425" s="181">
        <v>8593.7429242918461</v>
      </c>
      <c r="J6425" s="182">
        <v>8710.8877770996714</v>
      </c>
      <c r="K6425" s="181">
        <v>8825.8809771539654</v>
      </c>
      <c r="L6425" s="181">
        <v>8939.0761118525224</v>
      </c>
      <c r="M6425" s="181">
        <v>9050.403361145065</v>
      </c>
      <c r="N6425" s="181">
        <v>9159.7114277276996</v>
      </c>
      <c r="O6425" s="181">
        <v>9267.0339847581927</v>
      </c>
      <c r="P6425" s="181">
        <v>9372.4549113430185</v>
      </c>
      <c r="Q6425" s="181">
        <v>9475.998423128538</v>
      </c>
      <c r="R6425" s="181">
        <v>9577.3991235304838</v>
      </c>
      <c r="S6425" s="181">
        <v>9676.4490392007101</v>
      </c>
      <c r="T6425" s="181">
        <v>9772.8133252132757</v>
      </c>
      <c r="U6425" s="181">
        <v>9866.6323666545286</v>
      </c>
      <c r="V6425" s="181">
        <v>9958.2262306881094</v>
      </c>
      <c r="W6425" s="181">
        <v>10047.498731663789</v>
      </c>
      <c r="X6425" s="181">
        <v>10134.327514226197</v>
      </c>
      <c r="Y6425" s="181">
        <v>10218.292168212593</v>
      </c>
    </row>
    <row r="6426" spans="1:25" x14ac:dyDescent="0.25">
      <c r="A6426" s="178" t="s">
        <v>5154</v>
      </c>
      <c r="B6426" s="178" t="s">
        <v>831</v>
      </c>
      <c r="C6426" s="178" t="s">
        <v>565</v>
      </c>
      <c r="D6426" s="178" t="s">
        <v>566</v>
      </c>
      <c r="E6426" s="181">
        <v>4515.6622084716455</v>
      </c>
      <c r="F6426" s="181">
        <v>4607.0446118832861</v>
      </c>
      <c r="G6426" s="181">
        <v>4683.255158908456</v>
      </c>
      <c r="H6426" s="181">
        <v>4751.9471255864628</v>
      </c>
      <c r="I6426" s="181">
        <v>4814.9109711361607</v>
      </c>
      <c r="J6426" s="182">
        <v>4873.3601092877134</v>
      </c>
      <c r="K6426" s="181">
        <v>4928.2718429627139</v>
      </c>
      <c r="L6426" s="181">
        <v>4980.4301728367109</v>
      </c>
      <c r="M6426" s="181">
        <v>5030.266506458227</v>
      </c>
      <c r="N6426" s="181">
        <v>5078.0518465291543</v>
      </c>
      <c r="O6426" s="181">
        <v>5124.0608739896397</v>
      </c>
      <c r="P6426" s="181">
        <v>5168.5462206384555</v>
      </c>
      <c r="Q6426" s="181">
        <v>5211.6729500966803</v>
      </c>
      <c r="R6426" s="181">
        <v>5253.3913368783251</v>
      </c>
      <c r="S6426" s="181">
        <v>5293.6208020159911</v>
      </c>
      <c r="T6426" s="181">
        <v>5332.2251742482267</v>
      </c>
      <c r="U6426" s="181">
        <v>5369.0725262603364</v>
      </c>
      <c r="V6426" s="181">
        <v>5404.0796845847799</v>
      </c>
      <c r="W6426" s="181">
        <v>5437.1889632303782</v>
      </c>
      <c r="X6426" s="181">
        <v>5468.3102437609878</v>
      </c>
      <c r="Y6426" s="181">
        <v>5497.2190420455245</v>
      </c>
    </row>
    <row r="6427" spans="1:25" x14ac:dyDescent="0.25">
      <c r="A6427" s="178" t="s">
        <v>5154</v>
      </c>
      <c r="B6427" s="178" t="s">
        <v>831</v>
      </c>
      <c r="C6427" s="178" t="s">
        <v>560</v>
      </c>
      <c r="D6427" s="178" t="s">
        <v>5270</v>
      </c>
      <c r="E6427" s="181">
        <v>1866.0682661720091</v>
      </c>
      <c r="F6427" s="181">
        <v>1931.0668992467922</v>
      </c>
      <c r="G6427" s="181">
        <v>1991.0929920978858</v>
      </c>
      <c r="H6427" s="181">
        <v>2049.1990459376439</v>
      </c>
      <c r="I6427" s="181">
        <v>2106.0546108215899</v>
      </c>
      <c r="J6427" s="182">
        <v>2162.1145177863918</v>
      </c>
      <c r="K6427" s="181">
        <v>2217.7555054731565</v>
      </c>
      <c r="L6427" s="181">
        <v>2273.289195665368</v>
      </c>
      <c r="M6427" s="181">
        <v>2328.882883098061</v>
      </c>
      <c r="N6427" s="181">
        <v>2384.6388026325048</v>
      </c>
      <c r="O6427" s="181">
        <v>2440.6672750299208</v>
      </c>
      <c r="P6427" s="181">
        <v>2497.0746379083503</v>
      </c>
      <c r="Q6427" s="181">
        <v>2553.9306225558835</v>
      </c>
      <c r="R6427" s="181">
        <v>2611.2022803700161</v>
      </c>
      <c r="S6427" s="181">
        <v>2668.8392296965353</v>
      </c>
      <c r="T6427" s="181">
        <v>2726.7598283133489</v>
      </c>
      <c r="U6427" s="181">
        <v>2784.8800787041368</v>
      </c>
      <c r="V6427" s="181">
        <v>2843.1370439775865</v>
      </c>
      <c r="W6427" s="181">
        <v>2901.4781082255276</v>
      </c>
      <c r="X6427" s="181">
        <v>2959.8304885807074</v>
      </c>
      <c r="Y6427" s="181">
        <v>3018.0439311939913</v>
      </c>
    </row>
    <row r="6428" spans="1:25" x14ac:dyDescent="0.25">
      <c r="A6428" s="178" t="s">
        <v>5154</v>
      </c>
      <c r="B6428" s="178" t="s">
        <v>853</v>
      </c>
      <c r="C6428" s="178" t="s">
        <v>218</v>
      </c>
      <c r="D6428" s="178" t="s">
        <v>5271</v>
      </c>
      <c r="E6428" s="181">
        <v>4500.2958090718894</v>
      </c>
      <c r="F6428" s="181">
        <v>4557.1566144143335</v>
      </c>
      <c r="G6428" s="181">
        <v>4612.5312042029482</v>
      </c>
      <c r="H6428" s="181">
        <v>4670.7635734253645</v>
      </c>
      <c r="I6428" s="181">
        <v>4731.1563977283258</v>
      </c>
      <c r="J6428" s="182">
        <v>4792.9966026582479</v>
      </c>
      <c r="K6428" s="181">
        <v>4855.8751719773791</v>
      </c>
      <c r="L6428" s="181">
        <v>4919.4960931179612</v>
      </c>
      <c r="M6428" s="181">
        <v>4983.4706816159687</v>
      </c>
      <c r="N6428" s="181">
        <v>5047.479533226654</v>
      </c>
      <c r="O6428" s="181">
        <v>5111.3626302028233</v>
      </c>
      <c r="P6428" s="181">
        <v>5175.0585991787057</v>
      </c>
      <c r="Q6428" s="181">
        <v>5238.5337045932856</v>
      </c>
      <c r="R6428" s="181">
        <v>5301.6791563512052</v>
      </c>
      <c r="S6428" s="181">
        <v>5364.4995665918495</v>
      </c>
      <c r="T6428" s="181">
        <v>5427.0689819753634</v>
      </c>
      <c r="U6428" s="181">
        <v>5489.151571034783</v>
      </c>
      <c r="V6428" s="181">
        <v>5550.4193705431935</v>
      </c>
      <c r="W6428" s="181">
        <v>5610.8448910319867</v>
      </c>
      <c r="X6428" s="181">
        <v>5670.4307283545195</v>
      </c>
      <c r="Y6428" s="181">
        <v>5729.0961869977555</v>
      </c>
    </row>
    <row r="6429" spans="1:25" x14ac:dyDescent="0.25">
      <c r="A6429" s="178" t="s">
        <v>5272</v>
      </c>
      <c r="B6429" s="178" t="s">
        <v>217</v>
      </c>
      <c r="C6429" s="178" t="s">
        <v>506</v>
      </c>
      <c r="D6429" s="178" t="s">
        <v>407</v>
      </c>
      <c r="E6429" s="181">
        <v>1374.7562968836987</v>
      </c>
      <c r="F6429" s="181">
        <v>1447.6489937553479</v>
      </c>
      <c r="G6429" s="181">
        <v>1521.7876590042101</v>
      </c>
      <c r="H6429" s="181">
        <v>1599.1476401970797</v>
      </c>
      <c r="I6429" s="181">
        <v>1679.7117125455966</v>
      </c>
      <c r="J6429" s="182">
        <v>1763.4383786474489</v>
      </c>
      <c r="K6429" s="181">
        <v>1850.3030260502578</v>
      </c>
      <c r="L6429" s="181">
        <v>1940.2840358454562</v>
      </c>
      <c r="M6429" s="181">
        <v>2033.3346455533735</v>
      </c>
      <c r="N6429" s="181">
        <v>2129.3832235011828</v>
      </c>
      <c r="O6429" s="181">
        <v>2228.3483674341028</v>
      </c>
      <c r="P6429" s="181">
        <v>2330.2218147983394</v>
      </c>
      <c r="Q6429" s="181">
        <v>2435.0024616786477</v>
      </c>
      <c r="R6429" s="181">
        <v>2542.6114774909488</v>
      </c>
      <c r="S6429" s="181">
        <v>2653.0222461319427</v>
      </c>
      <c r="T6429" s="181">
        <v>2766.2244005893131</v>
      </c>
      <c r="U6429" s="181">
        <v>2881.9863210720409</v>
      </c>
      <c r="V6429" s="181">
        <v>3000.0428678896405</v>
      </c>
      <c r="W6429" s="181">
        <v>3120.3314498409477</v>
      </c>
      <c r="X6429" s="181">
        <v>3242.8142068039524</v>
      </c>
      <c r="Y6429" s="181">
        <v>3367.4421609669334</v>
      </c>
    </row>
    <row r="6430" spans="1:25" x14ac:dyDescent="0.25">
      <c r="A6430" s="178" t="s">
        <v>5272</v>
      </c>
      <c r="B6430" s="178" t="s">
        <v>217</v>
      </c>
      <c r="C6430" s="178" t="s">
        <v>240</v>
      </c>
      <c r="D6430" s="178" t="s">
        <v>241</v>
      </c>
      <c r="E6430" s="181">
        <v>6937.4650481711951</v>
      </c>
      <c r="F6430" s="181">
        <v>6942.464556374739</v>
      </c>
      <c r="G6430" s="181">
        <v>6936.6834658928537</v>
      </c>
      <c r="H6430" s="181">
        <v>6929.5815252646826</v>
      </c>
      <c r="I6430" s="181">
        <v>6920.6696094299077</v>
      </c>
      <c r="J6430" s="182">
        <v>6909.4573496615258</v>
      </c>
      <c r="K6430" s="181">
        <v>6895.6185319621291</v>
      </c>
      <c r="L6430" s="181">
        <v>6878.9139958075521</v>
      </c>
      <c r="M6430" s="181">
        <v>6859.0844763207015</v>
      </c>
      <c r="N6430" s="181">
        <v>6835.8635679558511</v>
      </c>
      <c r="O6430" s="181">
        <v>6809.0334104175663</v>
      </c>
      <c r="P6430" s="181">
        <v>6778.6623924756295</v>
      </c>
      <c r="Q6430" s="181">
        <v>6744.8612844154104</v>
      </c>
      <c r="R6430" s="181">
        <v>6707.5506780190835</v>
      </c>
      <c r="S6430" s="181">
        <v>6666.833169512056</v>
      </c>
      <c r="T6430" s="181">
        <v>6622.8686422319042</v>
      </c>
      <c r="U6430" s="181">
        <v>6575.3196482747226</v>
      </c>
      <c r="V6430" s="181">
        <v>6523.8757046777209</v>
      </c>
      <c r="W6430" s="181">
        <v>6468.7457278252004</v>
      </c>
      <c r="X6430" s="181">
        <v>6410.1947975297498</v>
      </c>
      <c r="Y6430" s="181">
        <v>6348.4625401681005</v>
      </c>
    </row>
    <row r="6431" spans="1:25" x14ac:dyDescent="0.25">
      <c r="A6431" s="178" t="s">
        <v>5272</v>
      </c>
      <c r="B6431" s="178" t="s">
        <v>242</v>
      </c>
      <c r="C6431" s="178" t="s">
        <v>218</v>
      </c>
      <c r="D6431" s="178" t="s">
        <v>1584</v>
      </c>
      <c r="E6431" s="181">
        <v>2957.705029833649</v>
      </c>
      <c r="F6431" s="181">
        <v>2985.0161960939245</v>
      </c>
      <c r="G6431" s="181">
        <v>3008.7448223693159</v>
      </c>
      <c r="H6431" s="181">
        <v>3032.9563563766806</v>
      </c>
      <c r="I6431" s="181">
        <v>3057.6472916514017</v>
      </c>
      <c r="J6431" s="182">
        <v>3082.754495796175</v>
      </c>
      <c r="K6431" s="181">
        <v>3108.2215593049218</v>
      </c>
      <c r="L6431" s="181">
        <v>3134.0000215863374</v>
      </c>
      <c r="M6431" s="181">
        <v>3160.0041964092284</v>
      </c>
      <c r="N6431" s="181">
        <v>3186.0831731129892</v>
      </c>
      <c r="O6431" s="181">
        <v>3212.0858126555349</v>
      </c>
      <c r="P6431" s="181">
        <v>3237.9748918390751</v>
      </c>
      <c r="Q6431" s="181">
        <v>3263.7077194707026</v>
      </c>
      <c r="R6431" s="181">
        <v>3289.1256689451493</v>
      </c>
      <c r="S6431" s="181">
        <v>3314.1310161763804</v>
      </c>
      <c r="T6431" s="181">
        <v>3338.7998866047128</v>
      </c>
      <c r="U6431" s="181">
        <v>3363.0083005050842</v>
      </c>
      <c r="V6431" s="181">
        <v>3386.4859948559956</v>
      </c>
      <c r="W6431" s="181">
        <v>3409.1840753247043</v>
      </c>
      <c r="X6431" s="181">
        <v>3431.0879235236275</v>
      </c>
      <c r="Y6431" s="181">
        <v>3452.3375268976042</v>
      </c>
    </row>
    <row r="6432" spans="1:25" x14ac:dyDescent="0.25">
      <c r="A6432" s="178" t="s">
        <v>5272</v>
      </c>
      <c r="B6432" s="178" t="s">
        <v>242</v>
      </c>
      <c r="C6432" s="178" t="s">
        <v>240</v>
      </c>
      <c r="D6432" s="178" t="s">
        <v>241</v>
      </c>
      <c r="E6432" s="181">
        <v>157.52884419735378</v>
      </c>
      <c r="F6432" s="181">
        <v>158.7405582862911</v>
      </c>
      <c r="G6432" s="181">
        <v>159.75797692636212</v>
      </c>
      <c r="H6432" s="181">
        <v>160.79751845975585</v>
      </c>
      <c r="I6432" s="181">
        <v>161.85888818173535</v>
      </c>
      <c r="J6432" s="182">
        <v>162.93864134139059</v>
      </c>
      <c r="K6432" s="181">
        <v>164.03370871252389</v>
      </c>
      <c r="L6432" s="181">
        <v>165.1414584081279</v>
      </c>
      <c r="M6432" s="181">
        <v>166.25731584148213</v>
      </c>
      <c r="N6432" s="181">
        <v>167.37330777725862</v>
      </c>
      <c r="O6432" s="181">
        <v>168.4814975962382</v>
      </c>
      <c r="P6432" s="181">
        <v>169.57996318894189</v>
      </c>
      <c r="Q6432" s="181">
        <v>170.66650835101819</v>
      </c>
      <c r="R6432" s="181">
        <v>171.73289716149188</v>
      </c>
      <c r="S6432" s="181">
        <v>172.77411918451426</v>
      </c>
      <c r="T6432" s="181">
        <v>173.79424424298529</v>
      </c>
      <c r="U6432" s="181">
        <v>174.78691748254641</v>
      </c>
      <c r="V6432" s="181">
        <v>175.73823194160346</v>
      </c>
      <c r="W6432" s="181">
        <v>176.6458361661044</v>
      </c>
      <c r="X6432" s="181">
        <v>177.5091669204931</v>
      </c>
      <c r="Y6432" s="181">
        <v>178.33565140404349</v>
      </c>
    </row>
    <row r="6433" spans="1:25" x14ac:dyDescent="0.25">
      <c r="A6433" s="178" t="s">
        <v>5272</v>
      </c>
      <c r="B6433" s="178" t="s">
        <v>250</v>
      </c>
      <c r="C6433" s="178" t="s">
        <v>218</v>
      </c>
      <c r="D6433" s="178" t="s">
        <v>5273</v>
      </c>
      <c r="E6433" s="181">
        <v>51438.12715878756</v>
      </c>
      <c r="F6433" s="181">
        <v>51300.996148548613</v>
      </c>
      <c r="G6433" s="181">
        <v>51106.00663412951</v>
      </c>
      <c r="H6433" s="181">
        <v>50914.047414418099</v>
      </c>
      <c r="I6433" s="181">
        <v>50718.999354150474</v>
      </c>
      <c r="J6433" s="182">
        <v>50515.446917269714</v>
      </c>
      <c r="K6433" s="181">
        <v>50299.479894537755</v>
      </c>
      <c r="L6433" s="181">
        <v>50068.427519205703</v>
      </c>
      <c r="M6433" s="181">
        <v>49819.811487361505</v>
      </c>
      <c r="N6433" s="181">
        <v>49551.523381250103</v>
      </c>
      <c r="O6433" s="181">
        <v>49261.863399975387</v>
      </c>
      <c r="P6433" s="181">
        <v>48951.345790796389</v>
      </c>
      <c r="Q6433" s="181">
        <v>48620.841700105775</v>
      </c>
      <c r="R6433" s="181">
        <v>48269.735412510876</v>
      </c>
      <c r="S6433" s="181">
        <v>47898.323228449561</v>
      </c>
      <c r="T6433" s="181">
        <v>47507.328878168031</v>
      </c>
      <c r="U6433" s="181">
        <v>47096.947248603443</v>
      </c>
      <c r="V6433" s="181">
        <v>46667.283314843844</v>
      </c>
      <c r="W6433" s="181">
        <v>46219.197919918559</v>
      </c>
      <c r="X6433" s="181">
        <v>45753.637757219156</v>
      </c>
      <c r="Y6433" s="181">
        <v>45271.610639073238</v>
      </c>
    </row>
    <row r="6434" spans="1:25" x14ac:dyDescent="0.25">
      <c r="A6434" s="178" t="s">
        <v>5272</v>
      </c>
      <c r="B6434" s="178" t="s">
        <v>250</v>
      </c>
      <c r="C6434" s="178" t="s">
        <v>508</v>
      </c>
      <c r="D6434" s="178" t="s">
        <v>5274</v>
      </c>
      <c r="E6434" s="181">
        <v>3368.0086793606724</v>
      </c>
      <c r="F6434" s="181">
        <v>3359.0297670595205</v>
      </c>
      <c r="G6434" s="181">
        <v>3346.2624597483396</v>
      </c>
      <c r="H6434" s="181">
        <v>3333.6935667154435</v>
      </c>
      <c r="I6434" s="181">
        <v>3320.9224260040814</v>
      </c>
      <c r="J6434" s="182">
        <v>3307.5944451465534</v>
      </c>
      <c r="K6434" s="181">
        <v>3293.4535957961962</v>
      </c>
      <c r="L6434" s="181">
        <v>3278.3250044479332</v>
      </c>
      <c r="M6434" s="181">
        <v>3262.0463994650058</v>
      </c>
      <c r="N6434" s="181">
        <v>3244.4797282064837</v>
      </c>
      <c r="O6434" s="181">
        <v>3225.5136929932423</v>
      </c>
      <c r="P6434" s="181">
        <v>3205.1819651373503</v>
      </c>
      <c r="Q6434" s="181">
        <v>3183.5415845967837</v>
      </c>
      <c r="R6434" s="181">
        <v>3160.5522362414808</v>
      </c>
      <c r="S6434" s="181">
        <v>3136.2333209031112</v>
      </c>
      <c r="T6434" s="181">
        <v>3110.6322261885998</v>
      </c>
      <c r="U6434" s="181">
        <v>3083.7617126888176</v>
      </c>
      <c r="V6434" s="181">
        <v>3055.6286538462323</v>
      </c>
      <c r="W6434" s="181">
        <v>3026.2894149866142</v>
      </c>
      <c r="X6434" s="181">
        <v>2995.8059826506019</v>
      </c>
      <c r="Y6434" s="181">
        <v>2964.2443452567868</v>
      </c>
    </row>
    <row r="6435" spans="1:25" x14ac:dyDescent="0.25">
      <c r="A6435" s="178" t="s">
        <v>5272</v>
      </c>
      <c r="B6435" s="178" t="s">
        <v>250</v>
      </c>
      <c r="C6435" s="178" t="s">
        <v>244</v>
      </c>
      <c r="D6435" s="178" t="s">
        <v>5275</v>
      </c>
      <c r="E6435" s="181">
        <v>3568.9783127018341</v>
      </c>
      <c r="F6435" s="181">
        <v>3652.6912655968545</v>
      </c>
      <c r="G6435" s="181">
        <v>3734.1135624642347</v>
      </c>
      <c r="H6435" s="181">
        <v>3817.5224879229868</v>
      </c>
      <c r="I6435" s="181">
        <v>3902.5013750951243</v>
      </c>
      <c r="J6435" s="182">
        <v>3988.6414159078076</v>
      </c>
      <c r="K6435" s="181">
        <v>4075.6107204520067</v>
      </c>
      <c r="L6435" s="181">
        <v>4163.1452181865516</v>
      </c>
      <c r="M6435" s="181">
        <v>4250.9705363237535</v>
      </c>
      <c r="N6435" s="181">
        <v>4338.8179920906377</v>
      </c>
      <c r="O6435" s="181">
        <v>4426.4306462885961</v>
      </c>
      <c r="P6435" s="181">
        <v>4513.7330570897848</v>
      </c>
      <c r="Q6435" s="181">
        <v>4600.6809294981249</v>
      </c>
      <c r="R6435" s="181">
        <v>4687.0864824719029</v>
      </c>
      <c r="S6435" s="181">
        <v>4772.8387904895771</v>
      </c>
      <c r="T6435" s="181">
        <v>4857.8653705780234</v>
      </c>
      <c r="U6435" s="181">
        <v>4942.0373863234136</v>
      </c>
      <c r="V6435" s="181">
        <v>5025.209766087929</v>
      </c>
      <c r="W6435" s="181">
        <v>5107.3131466501482</v>
      </c>
      <c r="X6435" s="181">
        <v>5188.288510745203</v>
      </c>
      <c r="Y6435" s="181">
        <v>5268.085822086643</v>
      </c>
    </row>
    <row r="6436" spans="1:25" x14ac:dyDescent="0.25">
      <c r="A6436" s="178" t="s">
        <v>5272</v>
      </c>
      <c r="B6436" s="178" t="s">
        <v>250</v>
      </c>
      <c r="C6436" s="178" t="s">
        <v>797</v>
      </c>
      <c r="D6436" s="178" t="s">
        <v>5276</v>
      </c>
      <c r="E6436" s="181">
        <v>1579.4799323898326</v>
      </c>
      <c r="F6436" s="181">
        <v>1623.4948166541594</v>
      </c>
      <c r="G6436" s="181">
        <v>1666.8372547127478</v>
      </c>
      <c r="H6436" s="181">
        <v>1711.4137531113997</v>
      </c>
      <c r="I6436" s="181">
        <v>1757.0503836893995</v>
      </c>
      <c r="J6436" s="182">
        <v>1803.5736492023261</v>
      </c>
      <c r="K6436" s="181">
        <v>1850.8418874998024</v>
      </c>
      <c r="L6436" s="181">
        <v>1898.7418407441112</v>
      </c>
      <c r="M6436" s="181">
        <v>1947.153510913764</v>
      </c>
      <c r="N6436" s="181">
        <v>1995.9573929258343</v>
      </c>
      <c r="O6436" s="181">
        <v>2045.0373047557014</v>
      </c>
      <c r="P6436" s="181">
        <v>2094.3592468516836</v>
      </c>
      <c r="Q6436" s="181">
        <v>2143.9031320460031</v>
      </c>
      <c r="R6436" s="181">
        <v>2193.5813626997547</v>
      </c>
      <c r="S6436" s="181">
        <v>2243.3409451972389</v>
      </c>
      <c r="T6436" s="181">
        <v>2293.1461192391721</v>
      </c>
      <c r="U6436" s="181">
        <v>2342.9337979530428</v>
      </c>
      <c r="V6436" s="181">
        <v>2392.6320869650413</v>
      </c>
      <c r="W6436" s="181">
        <v>2442.2040716891142</v>
      </c>
      <c r="X6436" s="181">
        <v>2491.6171947928096</v>
      </c>
      <c r="Y6436" s="181">
        <v>2540.842698455845</v>
      </c>
    </row>
    <row r="6437" spans="1:25" x14ac:dyDescent="0.25">
      <c r="A6437" s="178" t="s">
        <v>5272</v>
      </c>
      <c r="B6437" s="178" t="s">
        <v>250</v>
      </c>
      <c r="C6437" s="178" t="s">
        <v>240</v>
      </c>
      <c r="D6437" s="178" t="s">
        <v>241</v>
      </c>
      <c r="E6437" s="181">
        <v>24691.997664278391</v>
      </c>
      <c r="F6437" s="181">
        <v>25371.106203483807</v>
      </c>
      <c r="G6437" s="181">
        <v>26042.337600330175</v>
      </c>
      <c r="H6437" s="181">
        <v>26735.66914488664</v>
      </c>
      <c r="I6437" s="181">
        <v>27448.565993174489</v>
      </c>
      <c r="J6437" s="182">
        <v>28178.507943755601</v>
      </c>
      <c r="K6437" s="181">
        <v>28923.476947906071</v>
      </c>
      <c r="L6437" s="181">
        <v>29681.901170769626</v>
      </c>
      <c r="M6437" s="181">
        <v>30452.103842367356</v>
      </c>
      <c r="N6437" s="181">
        <v>31232.414215400106</v>
      </c>
      <c r="O6437" s="181">
        <v>32021.209923085691</v>
      </c>
      <c r="P6437" s="181">
        <v>32818.150977082376</v>
      </c>
      <c r="Q6437" s="181">
        <v>33623.11277163669</v>
      </c>
      <c r="R6437" s="181">
        <v>34434.908481512262</v>
      </c>
      <c r="S6437" s="181">
        <v>35252.887958266932</v>
      </c>
      <c r="T6437" s="181">
        <v>36076.666310171611</v>
      </c>
      <c r="U6437" s="181">
        <v>36905.422987129539</v>
      </c>
      <c r="V6437" s="181">
        <v>37738.190607549353</v>
      </c>
      <c r="W6437" s="181">
        <v>38574.54479810175</v>
      </c>
      <c r="X6437" s="181">
        <v>39414.123035433491</v>
      </c>
      <c r="Y6437" s="181">
        <v>40256.615971674211</v>
      </c>
    </row>
    <row r="6438" spans="1:25" x14ac:dyDescent="0.25">
      <c r="A6438" s="178" t="s">
        <v>5272</v>
      </c>
      <c r="B6438" s="178" t="s">
        <v>256</v>
      </c>
      <c r="C6438" s="178" t="s">
        <v>218</v>
      </c>
      <c r="D6438" s="178" t="s">
        <v>1715</v>
      </c>
      <c r="E6438" s="181">
        <v>4134.0240523680723</v>
      </c>
      <c r="F6438" s="181">
        <v>4156.0823265789577</v>
      </c>
      <c r="G6438" s="181">
        <v>4165.8984112689668</v>
      </c>
      <c r="H6438" s="181">
        <v>4169.8190831561324</v>
      </c>
      <c r="I6438" s="181">
        <v>4169.0774448079883</v>
      </c>
      <c r="J6438" s="182">
        <v>4164.5657889463691</v>
      </c>
      <c r="K6438" s="181">
        <v>4156.9692351031117</v>
      </c>
      <c r="L6438" s="181">
        <v>4146.8235769372304</v>
      </c>
      <c r="M6438" s="181">
        <v>4134.4936845849898</v>
      </c>
      <c r="N6438" s="181">
        <v>4120.2352454613865</v>
      </c>
      <c r="O6438" s="181">
        <v>4104.2212090495823</v>
      </c>
      <c r="P6438" s="181">
        <v>4086.7016039454525</v>
      </c>
      <c r="Q6438" s="181">
        <v>4067.8807055247325</v>
      </c>
      <c r="R6438" s="181">
        <v>4047.7883278561608</v>
      </c>
      <c r="S6438" s="181">
        <v>4026.4842902716996</v>
      </c>
      <c r="T6438" s="181">
        <v>4004.0059675092089</v>
      </c>
      <c r="U6438" s="181">
        <v>3980.4510931196378</v>
      </c>
      <c r="V6438" s="181">
        <v>3955.9129369260263</v>
      </c>
      <c r="W6438" s="181">
        <v>3930.4047598530237</v>
      </c>
      <c r="X6438" s="181">
        <v>3903.9337273774868</v>
      </c>
      <c r="Y6438" s="181">
        <v>3876.4925902638479</v>
      </c>
    </row>
    <row r="6439" spans="1:25" x14ac:dyDescent="0.25">
      <c r="A6439" s="178" t="s">
        <v>5272</v>
      </c>
      <c r="B6439" s="178" t="s">
        <v>256</v>
      </c>
      <c r="C6439" s="178" t="s">
        <v>462</v>
      </c>
      <c r="D6439" s="178" t="s">
        <v>5277</v>
      </c>
      <c r="E6439" s="181">
        <v>2252.4485024482301</v>
      </c>
      <c r="F6439" s="181">
        <v>2321.8643165187286</v>
      </c>
      <c r="G6439" s="181">
        <v>2386.3393046330539</v>
      </c>
      <c r="H6439" s="181">
        <v>2449.1284078435169</v>
      </c>
      <c r="I6439" s="181">
        <v>2510.7595879421074</v>
      </c>
      <c r="J6439" s="182">
        <v>2571.61362603099</v>
      </c>
      <c r="K6439" s="181">
        <v>2631.986306454959</v>
      </c>
      <c r="L6439" s="181">
        <v>2692.1124596140107</v>
      </c>
      <c r="M6439" s="181">
        <v>2752.1417319976945</v>
      </c>
      <c r="N6439" s="181">
        <v>2812.1682437403192</v>
      </c>
      <c r="O6439" s="181">
        <v>2872.2409590024099</v>
      </c>
      <c r="P6439" s="181">
        <v>2932.4719251669121</v>
      </c>
      <c r="Q6439" s="181">
        <v>2992.9534827113762</v>
      </c>
      <c r="R6439" s="181">
        <v>3053.6578626488231</v>
      </c>
      <c r="S6439" s="181">
        <v>3114.5794621292157</v>
      </c>
      <c r="T6439" s="181">
        <v>3175.6961790713426</v>
      </c>
      <c r="U6439" s="181">
        <v>3237.034637753166</v>
      </c>
      <c r="V6439" s="181">
        <v>3298.6223955053006</v>
      </c>
      <c r="W6439" s="181">
        <v>3360.4232381797401</v>
      </c>
      <c r="X6439" s="181">
        <v>3422.3936600367015</v>
      </c>
      <c r="Y6439" s="181">
        <v>3484.4746415801969</v>
      </c>
    </row>
    <row r="6440" spans="1:25" x14ac:dyDescent="0.25">
      <c r="A6440" s="178" t="s">
        <v>5272</v>
      </c>
      <c r="B6440" s="178" t="s">
        <v>256</v>
      </c>
      <c r="C6440" s="178" t="s">
        <v>282</v>
      </c>
      <c r="D6440" s="178" t="s">
        <v>5278</v>
      </c>
      <c r="E6440" s="181">
        <v>3084.8970317646676</v>
      </c>
      <c r="F6440" s="181">
        <v>3112.5165469755343</v>
      </c>
      <c r="G6440" s="181">
        <v>3131.0936388806513</v>
      </c>
      <c r="H6440" s="181">
        <v>3145.3171785054255</v>
      </c>
      <c r="I6440" s="181">
        <v>3156.0730777943941</v>
      </c>
      <c r="J6440" s="182">
        <v>3164.0014123714373</v>
      </c>
      <c r="K6440" s="181">
        <v>3169.5937769049287</v>
      </c>
      <c r="L6440" s="181">
        <v>3173.2347952855935</v>
      </c>
      <c r="M6440" s="181">
        <v>3175.1835447374292</v>
      </c>
      <c r="N6440" s="181">
        <v>3175.6188321840405</v>
      </c>
      <c r="O6440" s="181">
        <v>3174.6581709926691</v>
      </c>
      <c r="P6440" s="181">
        <v>3172.48071928223</v>
      </c>
      <c r="Q6440" s="181">
        <v>3169.2326759761709</v>
      </c>
      <c r="R6440" s="181">
        <v>3164.9260284055522</v>
      </c>
      <c r="S6440" s="181">
        <v>3159.5965638933421</v>
      </c>
      <c r="T6440" s="181">
        <v>3153.2629902064045</v>
      </c>
      <c r="U6440" s="181">
        <v>3145.9920677173295</v>
      </c>
      <c r="V6440" s="181">
        <v>3137.8480534816722</v>
      </c>
      <c r="W6440" s="181">
        <v>3128.8325087140906</v>
      </c>
      <c r="X6440" s="181">
        <v>3118.9422132447316</v>
      </c>
      <c r="Y6440" s="181">
        <v>3108.1624085312856</v>
      </c>
    </row>
    <row r="6441" spans="1:25" x14ac:dyDescent="0.25">
      <c r="A6441" s="178" t="s">
        <v>5272</v>
      </c>
      <c r="B6441" s="178" t="s">
        <v>256</v>
      </c>
      <c r="C6441" s="178" t="s">
        <v>555</v>
      </c>
      <c r="D6441" s="178" t="s">
        <v>5279</v>
      </c>
      <c r="E6441" s="181">
        <v>2106.3164966965551</v>
      </c>
      <c r="F6441" s="181">
        <v>2172.8233361585221</v>
      </c>
      <c r="G6441" s="181">
        <v>2234.7996537531812</v>
      </c>
      <c r="H6441" s="181">
        <v>2295.285842483434</v>
      </c>
      <c r="I6441" s="181">
        <v>2354.7736810830447</v>
      </c>
      <c r="J6441" s="182">
        <v>2413.6182596497424</v>
      </c>
      <c r="K6441" s="181">
        <v>2472.0958814017108</v>
      </c>
      <c r="L6441" s="181">
        <v>2530.4263702807625</v>
      </c>
      <c r="M6441" s="181">
        <v>2588.7500706136843</v>
      </c>
      <c r="N6441" s="181">
        <v>2647.1554713883424</v>
      </c>
      <c r="O6441" s="181">
        <v>2705.6887841236903</v>
      </c>
      <c r="P6441" s="181">
        <v>2764.455824780252</v>
      </c>
      <c r="Q6441" s="181">
        <v>2823.5441283932873</v>
      </c>
      <c r="R6441" s="181">
        <v>2882.9280923166125</v>
      </c>
      <c r="S6441" s="181">
        <v>2942.6029799465214</v>
      </c>
      <c r="T6441" s="181">
        <v>3002.5484402540146</v>
      </c>
      <c r="U6441" s="181">
        <v>3062.7901650762565</v>
      </c>
      <c r="V6441" s="181">
        <v>3123.3548044153304</v>
      </c>
      <c r="W6441" s="181">
        <v>3184.2086582774932</v>
      </c>
      <c r="X6441" s="181">
        <v>3245.3110124161444</v>
      </c>
      <c r="Y6441" s="181">
        <v>3306.6063103028441</v>
      </c>
    </row>
    <row r="6442" spans="1:25" x14ac:dyDescent="0.25">
      <c r="A6442" s="178" t="s">
        <v>5272</v>
      </c>
      <c r="B6442" s="178" t="s">
        <v>256</v>
      </c>
      <c r="C6442" s="178" t="s">
        <v>240</v>
      </c>
      <c r="D6442" s="178" t="s">
        <v>241</v>
      </c>
      <c r="E6442" s="181">
        <v>29736.351460061513</v>
      </c>
      <c r="F6442" s="181">
        <v>30028.598857188037</v>
      </c>
      <c r="G6442" s="181">
        <v>30236.533821429563</v>
      </c>
      <c r="H6442" s="181">
        <v>30405.264745103956</v>
      </c>
      <c r="I6442" s="181">
        <v>30543.255313937025</v>
      </c>
      <c r="J6442" s="182">
        <v>30656.607852681555</v>
      </c>
      <c r="K6442" s="181">
        <v>30749.99984018565</v>
      </c>
      <c r="L6442" s="181">
        <v>30827.082596132779</v>
      </c>
      <c r="M6442" s="181">
        <v>30890.29707526982</v>
      </c>
      <c r="N6442" s="181">
        <v>30941.308858856941</v>
      </c>
      <c r="O6442" s="181">
        <v>30981.189203282236</v>
      </c>
      <c r="P6442" s="181">
        <v>31011.613230418188</v>
      </c>
      <c r="Q6442" s="181">
        <v>31033.939747357366</v>
      </c>
      <c r="R6442" s="181">
        <v>31048.216424344177</v>
      </c>
      <c r="S6442" s="181">
        <v>31054.721503739434</v>
      </c>
      <c r="T6442" s="181">
        <v>31053.563626556621</v>
      </c>
      <c r="U6442" s="181">
        <v>31045.323135177303</v>
      </c>
      <c r="V6442" s="181">
        <v>31030.557292488324</v>
      </c>
      <c r="W6442" s="181">
        <v>31009.203968436173</v>
      </c>
      <c r="X6442" s="181">
        <v>30981.150374830002</v>
      </c>
      <c r="Y6442" s="181">
        <v>30946.165243792071</v>
      </c>
    </row>
    <row r="6443" spans="1:25" x14ac:dyDescent="0.25">
      <c r="A6443" s="178" t="s">
        <v>5272</v>
      </c>
      <c r="B6443" s="178" t="s">
        <v>260</v>
      </c>
      <c r="C6443" s="178" t="s">
        <v>218</v>
      </c>
      <c r="D6443" s="178" t="s">
        <v>5280</v>
      </c>
      <c r="E6443" s="181">
        <v>2661.2018119995173</v>
      </c>
      <c r="F6443" s="181">
        <v>2644.5296244293659</v>
      </c>
      <c r="G6443" s="181">
        <v>2620.9270207600412</v>
      </c>
      <c r="H6443" s="181">
        <v>2594.3625360339488</v>
      </c>
      <c r="I6443" s="181">
        <v>2565.4823776146709</v>
      </c>
      <c r="J6443" s="182">
        <v>2534.7532619069884</v>
      </c>
      <c r="K6443" s="181">
        <v>2502.5432521916309</v>
      </c>
      <c r="L6443" s="181">
        <v>2469.1511993207537</v>
      </c>
      <c r="M6443" s="181">
        <v>2434.7917171341333</v>
      </c>
      <c r="N6443" s="181">
        <v>2399.6199386865796</v>
      </c>
      <c r="O6443" s="181">
        <v>2363.7533648760696</v>
      </c>
      <c r="P6443" s="181">
        <v>2327.3622180651282</v>
      </c>
      <c r="Q6443" s="181">
        <v>2290.5909670883957</v>
      </c>
      <c r="R6443" s="181">
        <v>2253.4834305812315</v>
      </c>
      <c r="S6443" s="181">
        <v>2216.0983976244252</v>
      </c>
      <c r="T6443" s="181">
        <v>2178.508644872421</v>
      </c>
      <c r="U6443" s="181">
        <v>2140.7531355610927</v>
      </c>
      <c r="V6443" s="181">
        <v>2102.8554558427695</v>
      </c>
      <c r="W6443" s="181">
        <v>2064.8646319994382</v>
      </c>
      <c r="X6443" s="181">
        <v>2026.8199968056326</v>
      </c>
      <c r="Y6443" s="181">
        <v>1988.7616321443877</v>
      </c>
    </row>
    <row r="6444" spans="1:25" x14ac:dyDescent="0.25">
      <c r="A6444" s="178" t="s">
        <v>5272</v>
      </c>
      <c r="B6444" s="178" t="s">
        <v>260</v>
      </c>
      <c r="C6444" s="178" t="s">
        <v>240</v>
      </c>
      <c r="D6444" s="178" t="s">
        <v>241</v>
      </c>
      <c r="E6444" s="181">
        <v>2510.9482803633186</v>
      </c>
      <c r="F6444" s="181">
        <v>2577.692654581389</v>
      </c>
      <c r="G6444" s="181">
        <v>2639.1274659149735</v>
      </c>
      <c r="H6444" s="181">
        <v>2698.7263109870887</v>
      </c>
      <c r="I6444" s="181">
        <v>2756.8932840043458</v>
      </c>
      <c r="J6444" s="182">
        <v>2813.9044798603209</v>
      </c>
      <c r="K6444" s="181">
        <v>2869.9742040468282</v>
      </c>
      <c r="L6444" s="181">
        <v>2925.2758551468992</v>
      </c>
      <c r="M6444" s="181">
        <v>2979.9137764968909</v>
      </c>
      <c r="N6444" s="181">
        <v>3033.940678124945</v>
      </c>
      <c r="O6444" s="181">
        <v>3087.3759997528491</v>
      </c>
      <c r="P6444" s="181">
        <v>3140.3212945451255</v>
      </c>
      <c r="Q6444" s="181">
        <v>3192.8637694179297</v>
      </c>
      <c r="R6444" s="181">
        <v>3244.9645366030932</v>
      </c>
      <c r="S6444" s="181">
        <v>3296.6084396512219</v>
      </c>
      <c r="T6444" s="181">
        <v>3347.8065502256286</v>
      </c>
      <c r="U6444" s="181">
        <v>3398.5244332982629</v>
      </c>
      <c r="V6444" s="181">
        <v>3448.7043912766321</v>
      </c>
      <c r="W6444" s="181">
        <v>3498.3308077732463</v>
      </c>
      <c r="X6444" s="181">
        <v>3547.3758921670915</v>
      </c>
      <c r="Y6444" s="181">
        <v>3595.8163543230357</v>
      </c>
    </row>
    <row r="6445" spans="1:25" x14ac:dyDescent="0.25">
      <c r="A6445" s="178" t="s">
        <v>5272</v>
      </c>
      <c r="B6445" s="178" t="s">
        <v>274</v>
      </c>
      <c r="C6445" s="178" t="s">
        <v>218</v>
      </c>
      <c r="D6445" s="178" t="s">
        <v>5281</v>
      </c>
      <c r="E6445" s="181">
        <v>7114.704233042291</v>
      </c>
      <c r="F6445" s="181">
        <v>7204.7364311658221</v>
      </c>
      <c r="G6445" s="181">
        <v>7281.4185175490084</v>
      </c>
      <c r="H6445" s="181">
        <v>7355.8113998362678</v>
      </c>
      <c r="I6445" s="181">
        <v>7428.6073829466823</v>
      </c>
      <c r="J6445" s="182">
        <v>7500.2076150023922</v>
      </c>
      <c r="K6445" s="181">
        <v>7570.9597128851156</v>
      </c>
      <c r="L6445" s="181">
        <v>7641.1250507598988</v>
      </c>
      <c r="M6445" s="181">
        <v>7710.7943260855009</v>
      </c>
      <c r="N6445" s="181">
        <v>7779.9509540894596</v>
      </c>
      <c r="O6445" s="181">
        <v>7848.5295988102007</v>
      </c>
      <c r="P6445" s="181">
        <v>7916.7182167926767</v>
      </c>
      <c r="Q6445" s="181">
        <v>7984.6962524923983</v>
      </c>
      <c r="R6445" s="181">
        <v>8052.3368331390402</v>
      </c>
      <c r="S6445" s="181">
        <v>8119.6276316462554</v>
      </c>
      <c r="T6445" s="181">
        <v>8186.5868910608442</v>
      </c>
      <c r="U6445" s="181">
        <v>8252.5626097091026</v>
      </c>
      <c r="V6445" s="181">
        <v>8316.9101119968109</v>
      </c>
      <c r="W6445" s="181">
        <v>8379.696546419349</v>
      </c>
      <c r="X6445" s="181">
        <v>8440.9998677404346</v>
      </c>
      <c r="Y6445" s="181">
        <v>8500.8762119416897</v>
      </c>
    </row>
    <row r="6446" spans="1:25" x14ac:dyDescent="0.25">
      <c r="A6446" s="178" t="s">
        <v>5272</v>
      </c>
      <c r="B6446" s="178" t="s">
        <v>274</v>
      </c>
      <c r="C6446" s="178" t="s">
        <v>972</v>
      </c>
      <c r="D6446" s="178" t="s">
        <v>5282</v>
      </c>
      <c r="E6446" s="181">
        <v>2301.1621503746155</v>
      </c>
      <c r="F6446" s="181">
        <v>2348.5897862536704</v>
      </c>
      <c r="G6446" s="181">
        <v>2392.2345731238456</v>
      </c>
      <c r="H6446" s="181">
        <v>2435.6621813967959</v>
      </c>
      <c r="I6446" s="181">
        <v>2479.0915869047226</v>
      </c>
      <c r="J6446" s="182">
        <v>2522.6508742707169</v>
      </c>
      <c r="K6446" s="181">
        <v>2566.4540813868107</v>
      </c>
      <c r="L6446" s="181">
        <v>2610.5893919454552</v>
      </c>
      <c r="M6446" s="181">
        <v>2655.0889758118669</v>
      </c>
      <c r="N6446" s="181">
        <v>2699.948735033056</v>
      </c>
      <c r="O6446" s="181">
        <v>2745.1473323006726</v>
      </c>
      <c r="P6446" s="181">
        <v>2790.7519918330249</v>
      </c>
      <c r="Q6446" s="181">
        <v>2836.8289776457445</v>
      </c>
      <c r="R6446" s="181">
        <v>2883.3368787670474</v>
      </c>
      <c r="S6446" s="181">
        <v>2930.2742240585071</v>
      </c>
      <c r="T6446" s="181">
        <v>2977.6505343697172</v>
      </c>
      <c r="U6446" s="181">
        <v>3025.2298513624</v>
      </c>
      <c r="V6446" s="181">
        <v>3072.7714256675554</v>
      </c>
      <c r="W6446" s="181">
        <v>3120.2920048967017</v>
      </c>
      <c r="X6446" s="181">
        <v>3167.8130133686936</v>
      </c>
      <c r="Y6446" s="181">
        <v>3215.348384474024</v>
      </c>
    </row>
    <row r="6447" spans="1:25" x14ac:dyDescent="0.25">
      <c r="A6447" s="178" t="s">
        <v>5272</v>
      </c>
      <c r="B6447" s="178" t="s">
        <v>274</v>
      </c>
      <c r="C6447" s="178" t="s">
        <v>240</v>
      </c>
      <c r="D6447" s="178" t="s">
        <v>241</v>
      </c>
      <c r="E6447" s="181">
        <v>11779.686440389338</v>
      </c>
      <c r="F6447" s="181">
        <v>11914.292584683088</v>
      </c>
      <c r="G6447" s="181">
        <v>12027.038330345082</v>
      </c>
      <c r="H6447" s="181">
        <v>12136.273119541605</v>
      </c>
      <c r="I6447" s="181">
        <v>12243.173338392387</v>
      </c>
      <c r="J6447" s="182">
        <v>12348.430584675159</v>
      </c>
      <c r="K6447" s="181">
        <v>12452.645406947542</v>
      </c>
      <c r="L6447" s="181">
        <v>12556.274278206332</v>
      </c>
      <c r="M6447" s="181">
        <v>12659.491880722024</v>
      </c>
      <c r="N6447" s="181">
        <v>12762.296489666191</v>
      </c>
      <c r="O6447" s="181">
        <v>12864.606685747252</v>
      </c>
      <c r="P6447" s="181">
        <v>12966.756357577233</v>
      </c>
      <c r="Q6447" s="181">
        <v>13069.064705717677</v>
      </c>
      <c r="R6447" s="181">
        <v>13171.349324564508</v>
      </c>
      <c r="S6447" s="181">
        <v>13273.615841185718</v>
      </c>
      <c r="T6447" s="181">
        <v>13375.9201053014</v>
      </c>
      <c r="U6447" s="181">
        <v>13477.223566211351</v>
      </c>
      <c r="V6447" s="181">
        <v>13576.501699341317</v>
      </c>
      <c r="W6447" s="181">
        <v>13673.892997830448</v>
      </c>
      <c r="X6447" s="181">
        <v>13769.552994046882</v>
      </c>
      <c r="Y6447" s="181">
        <v>13863.601084021828</v>
      </c>
    </row>
    <row r="6448" spans="1:25" x14ac:dyDescent="0.25">
      <c r="A6448" s="178" t="s">
        <v>5272</v>
      </c>
      <c r="B6448" s="178" t="s">
        <v>278</v>
      </c>
      <c r="C6448" s="178" t="s">
        <v>218</v>
      </c>
      <c r="D6448" s="178" t="s">
        <v>5283</v>
      </c>
      <c r="E6448" s="181">
        <v>2125.8417423178953</v>
      </c>
      <c r="F6448" s="181">
        <v>2159.6700786780902</v>
      </c>
      <c r="G6448" s="181">
        <v>2188.1724335945601</v>
      </c>
      <c r="H6448" s="181">
        <v>2214.5507553366392</v>
      </c>
      <c r="I6448" s="181">
        <v>2239.2210432258476</v>
      </c>
      <c r="J6448" s="182">
        <v>2262.469361754941</v>
      </c>
      <c r="K6448" s="181">
        <v>2284.5296779593164</v>
      </c>
      <c r="L6448" s="181">
        <v>2305.590581349581</v>
      </c>
      <c r="M6448" s="181">
        <v>2325.7817190931064</v>
      </c>
      <c r="N6448" s="181">
        <v>2345.1958684439373</v>
      </c>
      <c r="O6448" s="181">
        <v>2363.9044038975658</v>
      </c>
      <c r="P6448" s="181">
        <v>2382.0501428035363</v>
      </c>
      <c r="Q6448" s="181">
        <v>2399.7648720801885</v>
      </c>
      <c r="R6448" s="181">
        <v>2417.0875694992596</v>
      </c>
      <c r="S6448" s="181">
        <v>2434.0943878930084</v>
      </c>
      <c r="T6448" s="181">
        <v>2450.9446868423929</v>
      </c>
      <c r="U6448" s="181">
        <v>2467.634823530942</v>
      </c>
      <c r="V6448" s="181">
        <v>2484.0658789431845</v>
      </c>
      <c r="W6448" s="181">
        <v>2500.2828657211712</v>
      </c>
      <c r="X6448" s="181">
        <v>2516.3393374795342</v>
      </c>
      <c r="Y6448" s="181">
        <v>2532.3551154699944</v>
      </c>
    </row>
    <row r="6449" spans="1:25" x14ac:dyDescent="0.25">
      <c r="A6449" s="178" t="s">
        <v>5272</v>
      </c>
      <c r="B6449" s="178" t="s">
        <v>278</v>
      </c>
      <c r="C6449" s="178" t="s">
        <v>240</v>
      </c>
      <c r="D6449" s="178" t="s">
        <v>241</v>
      </c>
      <c r="E6449" s="181">
        <v>4156.7978608096355</v>
      </c>
      <c r="F6449" s="181">
        <v>4199.1286586180267</v>
      </c>
      <c r="G6449" s="181">
        <v>4230.5919697300405</v>
      </c>
      <c r="H6449" s="181">
        <v>4257.5240608513359</v>
      </c>
      <c r="I6449" s="181">
        <v>4280.7944296217956</v>
      </c>
      <c r="J6449" s="182">
        <v>4301.0066858842602</v>
      </c>
      <c r="K6449" s="181">
        <v>4318.652939103984</v>
      </c>
      <c r="L6449" s="181">
        <v>4334.1294115946512</v>
      </c>
      <c r="M6449" s="181">
        <v>4347.7136465268741</v>
      </c>
      <c r="N6449" s="181">
        <v>4359.6087560459346</v>
      </c>
      <c r="O6449" s="181">
        <v>4369.9740220407202</v>
      </c>
      <c r="P6449" s="181">
        <v>4379.0967529574236</v>
      </c>
      <c r="Q6449" s="181">
        <v>4387.2379285610878</v>
      </c>
      <c r="R6449" s="181">
        <v>4394.4841857585952</v>
      </c>
      <c r="S6449" s="181">
        <v>4400.987592613681</v>
      </c>
      <c r="T6449" s="181">
        <v>4407.0465979696601</v>
      </c>
      <c r="U6449" s="181">
        <v>4412.6617009479714</v>
      </c>
      <c r="V6449" s="181">
        <v>4417.6640103497375</v>
      </c>
      <c r="W6449" s="181">
        <v>4422.142961424991</v>
      </c>
      <c r="X6449" s="181">
        <v>4426.2011359448888</v>
      </c>
      <c r="Y6449" s="181">
        <v>4430.0548712152286</v>
      </c>
    </row>
    <row r="6450" spans="1:25" x14ac:dyDescent="0.25">
      <c r="A6450" s="178" t="s">
        <v>5272</v>
      </c>
      <c r="B6450" s="178" t="s">
        <v>286</v>
      </c>
      <c r="C6450" s="178" t="s">
        <v>565</v>
      </c>
      <c r="D6450" s="178" t="s">
        <v>566</v>
      </c>
      <c r="E6450" s="181">
        <v>9780.6654330464589</v>
      </c>
      <c r="F6450" s="181">
        <v>9833.3413273247861</v>
      </c>
      <c r="G6450" s="181">
        <v>9880.9533576311442</v>
      </c>
      <c r="H6450" s="181">
        <v>9935.682874971526</v>
      </c>
      <c r="I6450" s="181">
        <v>9996.9488915044058</v>
      </c>
      <c r="J6450" s="182">
        <v>10064.261654075965</v>
      </c>
      <c r="K6450" s="181">
        <v>10137.24587633052</v>
      </c>
      <c r="L6450" s="181">
        <v>10215.536280159387</v>
      </c>
      <c r="M6450" s="181">
        <v>10298.637677062325</v>
      </c>
      <c r="N6450" s="181">
        <v>10386.115651949825</v>
      </c>
      <c r="O6450" s="181">
        <v>10477.427623178144</v>
      </c>
      <c r="P6450" s="181">
        <v>10572.357405328501</v>
      </c>
      <c r="Q6450" s="181">
        <v>10670.660853095329</v>
      </c>
      <c r="R6450" s="181">
        <v>10771.601197465417</v>
      </c>
      <c r="S6450" s="181">
        <v>10874.468473506076</v>
      </c>
      <c r="T6450" s="181">
        <v>10978.35271183584</v>
      </c>
      <c r="U6450" s="181">
        <v>11082.074991792348</v>
      </c>
      <c r="V6450" s="181">
        <v>11184.803172385662</v>
      </c>
      <c r="W6450" s="181">
        <v>11286.213257975258</v>
      </c>
      <c r="X6450" s="181">
        <v>11385.887589719043</v>
      </c>
      <c r="Y6450" s="181">
        <v>11483.196875444881</v>
      </c>
    </row>
    <row r="6451" spans="1:25" x14ac:dyDescent="0.25">
      <c r="A6451" s="178" t="s">
        <v>5272</v>
      </c>
      <c r="B6451" s="178" t="s">
        <v>288</v>
      </c>
      <c r="C6451" s="178" t="s">
        <v>218</v>
      </c>
      <c r="D6451" s="178" t="s">
        <v>5284</v>
      </c>
      <c r="E6451" s="181">
        <v>4733.5628925603432</v>
      </c>
      <c r="F6451" s="181">
        <v>4695.4339405151104</v>
      </c>
      <c r="G6451" s="181">
        <v>4644.3098360326139</v>
      </c>
      <c r="H6451" s="181">
        <v>4587.7684250100847</v>
      </c>
      <c r="I6451" s="181">
        <v>4527.2093852242015</v>
      </c>
      <c r="J6451" s="182">
        <v>4463.6500351972109</v>
      </c>
      <c r="K6451" s="181">
        <v>4397.8679057370773</v>
      </c>
      <c r="L6451" s="181">
        <v>4330.4684441540157</v>
      </c>
      <c r="M6451" s="181">
        <v>4261.8687660587002</v>
      </c>
      <c r="N6451" s="181">
        <v>4192.3710751733324</v>
      </c>
      <c r="O6451" s="181">
        <v>4122.1948597827895</v>
      </c>
      <c r="P6451" s="181">
        <v>4051.6289882903584</v>
      </c>
      <c r="Q6451" s="181">
        <v>3980.9068056645328</v>
      </c>
      <c r="R6451" s="181">
        <v>3910.0840926613291</v>
      </c>
      <c r="S6451" s="181">
        <v>3839.2541960629956</v>
      </c>
      <c r="T6451" s="181">
        <v>3768.4577595056985</v>
      </c>
      <c r="U6451" s="181">
        <v>3697.7036276820504</v>
      </c>
      <c r="V6451" s="181">
        <v>3627.0328649649136</v>
      </c>
      <c r="W6451" s="181">
        <v>3556.4966016417716</v>
      </c>
      <c r="X6451" s="181">
        <v>3486.1390637066816</v>
      </c>
      <c r="Y6451" s="181">
        <v>3415.9535775723539</v>
      </c>
    </row>
    <row r="6452" spans="1:25" x14ac:dyDescent="0.25">
      <c r="A6452" s="178" t="s">
        <v>5272</v>
      </c>
      <c r="B6452" s="178" t="s">
        <v>288</v>
      </c>
      <c r="C6452" s="178" t="s">
        <v>447</v>
      </c>
      <c r="D6452" s="178" t="s">
        <v>5285</v>
      </c>
      <c r="E6452" s="181">
        <v>3141.9238036065344</v>
      </c>
      <c r="F6452" s="181">
        <v>3228.4946196326355</v>
      </c>
      <c r="G6452" s="181">
        <v>3307.9760192927411</v>
      </c>
      <c r="H6452" s="181">
        <v>3385.0063737719493</v>
      </c>
      <c r="I6452" s="181">
        <v>3460.2336024309393</v>
      </c>
      <c r="J6452" s="182">
        <v>3534.1242210454925</v>
      </c>
      <c r="K6452" s="181">
        <v>3607.0377655189559</v>
      </c>
      <c r="L6452" s="181">
        <v>3679.2578250052161</v>
      </c>
      <c r="M6452" s="181">
        <v>3750.9584357464764</v>
      </c>
      <c r="N6452" s="181">
        <v>3822.2468418912817</v>
      </c>
      <c r="O6452" s="181">
        <v>3893.178956605168</v>
      </c>
      <c r="P6452" s="181">
        <v>3963.8969440190067</v>
      </c>
      <c r="Q6452" s="181">
        <v>4034.5168274455982</v>
      </c>
      <c r="R6452" s="181">
        <v>4104.9933080632509</v>
      </c>
      <c r="S6452" s="181">
        <v>4175.3228158763859</v>
      </c>
      <c r="T6452" s="181">
        <v>4245.4494878353698</v>
      </c>
      <c r="U6452" s="181">
        <v>4315.2798070040581</v>
      </c>
      <c r="V6452" s="181">
        <v>4384.7535440655756</v>
      </c>
      <c r="W6452" s="181">
        <v>4453.8227607826921</v>
      </c>
      <c r="X6452" s="181">
        <v>4522.4323069972006</v>
      </c>
      <c r="Y6452" s="181">
        <v>4590.4595300836927</v>
      </c>
    </row>
    <row r="6453" spans="1:25" x14ac:dyDescent="0.25">
      <c r="A6453" s="178" t="s">
        <v>5272</v>
      </c>
      <c r="B6453" s="178" t="s">
        <v>288</v>
      </c>
      <c r="C6453" s="178" t="s">
        <v>694</v>
      </c>
      <c r="D6453" s="178" t="s">
        <v>5286</v>
      </c>
      <c r="E6453" s="181">
        <v>3171.1744585999818</v>
      </c>
      <c r="F6453" s="181">
        <v>3270.5258769108777</v>
      </c>
      <c r="G6453" s="181">
        <v>3363.3565669664713</v>
      </c>
      <c r="H6453" s="181">
        <v>3454.3241284336164</v>
      </c>
      <c r="I6453" s="181">
        <v>3544.0680397883507</v>
      </c>
      <c r="J6453" s="182">
        <v>3633.0508668131315</v>
      </c>
      <c r="K6453" s="181">
        <v>3721.631712724818</v>
      </c>
      <c r="L6453" s="181">
        <v>3810.0963906751945</v>
      </c>
      <c r="M6453" s="181">
        <v>3898.6210990293257</v>
      </c>
      <c r="N6453" s="181">
        <v>3987.3149759004809</v>
      </c>
      <c r="O6453" s="181">
        <v>4076.2350311292475</v>
      </c>
      <c r="P6453" s="181">
        <v>4165.5297540552183</v>
      </c>
      <c r="Q6453" s="181">
        <v>4255.3222438024322</v>
      </c>
      <c r="R6453" s="181">
        <v>4345.5666191128057</v>
      </c>
      <c r="S6453" s="181">
        <v>4436.2606376327585</v>
      </c>
      <c r="T6453" s="181">
        <v>4527.3462391981784</v>
      </c>
      <c r="U6453" s="181">
        <v>4618.7241892486463</v>
      </c>
      <c r="V6453" s="181">
        <v>4710.3295393085054</v>
      </c>
      <c r="W6453" s="181">
        <v>4802.1096320221386</v>
      </c>
      <c r="X6453" s="181">
        <v>4894.0032304280694</v>
      </c>
      <c r="Y6453" s="181">
        <v>4985.8748835751512</v>
      </c>
    </row>
    <row r="6454" spans="1:25" x14ac:dyDescent="0.25">
      <c r="A6454" s="178" t="s">
        <v>5272</v>
      </c>
      <c r="B6454" s="178" t="s">
        <v>288</v>
      </c>
      <c r="C6454" s="178" t="s">
        <v>240</v>
      </c>
      <c r="D6454" s="178" t="s">
        <v>241</v>
      </c>
      <c r="E6454" s="181">
        <v>17212.497498730503</v>
      </c>
      <c r="F6454" s="181">
        <v>17360.612679406182</v>
      </c>
      <c r="G6454" s="181">
        <v>17461.643591390486</v>
      </c>
      <c r="H6454" s="181">
        <v>17542.112315091927</v>
      </c>
      <c r="I6454" s="181">
        <v>17606.381450105619</v>
      </c>
      <c r="J6454" s="182">
        <v>17657.62505575873</v>
      </c>
      <c r="K6454" s="181">
        <v>17698.290775574165</v>
      </c>
      <c r="L6454" s="181">
        <v>17730.307321890388</v>
      </c>
      <c r="M6454" s="181">
        <v>17754.966275347826</v>
      </c>
      <c r="N6454" s="181">
        <v>17773.173165340388</v>
      </c>
      <c r="O6454" s="181">
        <v>17785.549387689411</v>
      </c>
      <c r="P6454" s="181">
        <v>17793.072802068611</v>
      </c>
      <c r="Q6454" s="181">
        <v>17796.549962593595</v>
      </c>
      <c r="R6454" s="181">
        <v>17796.043042265344</v>
      </c>
      <c r="S6454" s="181">
        <v>17791.797240507873</v>
      </c>
      <c r="T6454" s="181">
        <v>17783.831339091612</v>
      </c>
      <c r="U6454" s="181">
        <v>17772.016664598312</v>
      </c>
      <c r="V6454" s="181">
        <v>17756.376663462033</v>
      </c>
      <c r="W6454" s="181">
        <v>17736.9908460234</v>
      </c>
      <c r="X6454" s="181">
        <v>17713.913704977418</v>
      </c>
      <c r="Y6454" s="181">
        <v>17686.944284852198</v>
      </c>
    </row>
    <row r="6455" spans="1:25" x14ac:dyDescent="0.25">
      <c r="A6455" s="178" t="s">
        <v>5272</v>
      </c>
      <c r="B6455" s="178" t="s">
        <v>291</v>
      </c>
      <c r="C6455" s="178" t="s">
        <v>218</v>
      </c>
      <c r="D6455" s="178" t="s">
        <v>5287</v>
      </c>
      <c r="E6455" s="181">
        <v>19918.123466052621</v>
      </c>
      <c r="F6455" s="181">
        <v>20077.592687703105</v>
      </c>
      <c r="G6455" s="181">
        <v>20246.435111855237</v>
      </c>
      <c r="H6455" s="181">
        <v>20443.79808959103</v>
      </c>
      <c r="I6455" s="181">
        <v>20663.855244542578</v>
      </c>
      <c r="J6455" s="182">
        <v>20901.990805319936</v>
      </c>
      <c r="K6455" s="181">
        <v>21154.8832643438</v>
      </c>
      <c r="L6455" s="181">
        <v>21420.057357993221</v>
      </c>
      <c r="M6455" s="181">
        <v>21695.35043190929</v>
      </c>
      <c r="N6455" s="181">
        <v>21978.970144749772</v>
      </c>
      <c r="O6455" s="181">
        <v>22269.417801428575</v>
      </c>
      <c r="P6455" s="181">
        <v>22566.207777703967</v>
      </c>
      <c r="Q6455" s="181">
        <v>22869.036430632095</v>
      </c>
      <c r="R6455" s="181">
        <v>23176.852702970467</v>
      </c>
      <c r="S6455" s="181">
        <v>23489.047045421215</v>
      </c>
      <c r="T6455" s="181">
        <v>23805.391366581847</v>
      </c>
      <c r="U6455" s="181">
        <v>24123.261876869714</v>
      </c>
      <c r="V6455" s="181">
        <v>24439.892005334932</v>
      </c>
      <c r="W6455" s="181">
        <v>24755.111217745874</v>
      </c>
      <c r="X6455" s="181">
        <v>25068.782909367124</v>
      </c>
      <c r="Y6455" s="181">
        <v>25380.886887400804</v>
      </c>
    </row>
    <row r="6456" spans="1:25" x14ac:dyDescent="0.25">
      <c r="A6456" s="178" t="s">
        <v>5272</v>
      </c>
      <c r="B6456" s="178" t="s">
        <v>291</v>
      </c>
      <c r="C6456" s="178" t="s">
        <v>475</v>
      </c>
      <c r="D6456" s="178" t="s">
        <v>5288</v>
      </c>
      <c r="E6456" s="181">
        <v>2665.2432728380927</v>
      </c>
      <c r="F6456" s="181">
        <v>2665.6960659790066</v>
      </c>
      <c r="G6456" s="181">
        <v>2667.215542982633</v>
      </c>
      <c r="H6456" s="181">
        <v>2672.2783072784314</v>
      </c>
      <c r="I6456" s="181">
        <v>2680.0445284192101</v>
      </c>
      <c r="J6456" s="182">
        <v>2689.8549856945638</v>
      </c>
      <c r="K6456" s="181">
        <v>2701.2352208185321</v>
      </c>
      <c r="L6456" s="181">
        <v>2713.831979408269</v>
      </c>
      <c r="M6456" s="181">
        <v>2727.3416929581108</v>
      </c>
      <c r="N6456" s="181">
        <v>2741.5159509842233</v>
      </c>
      <c r="O6456" s="181">
        <v>2756.1500458921141</v>
      </c>
      <c r="P6456" s="181">
        <v>2771.1697663539612</v>
      </c>
      <c r="Q6456" s="181">
        <v>2786.5251792912818</v>
      </c>
      <c r="R6456" s="181">
        <v>2802.0773647582723</v>
      </c>
      <c r="S6456" s="181">
        <v>2817.7445259637457</v>
      </c>
      <c r="T6456" s="181">
        <v>2833.4927032938758</v>
      </c>
      <c r="U6456" s="181">
        <v>2849.0059752624993</v>
      </c>
      <c r="V6456" s="181">
        <v>2863.9614436818215</v>
      </c>
      <c r="W6456" s="181">
        <v>2878.3481453111713</v>
      </c>
      <c r="X6456" s="181">
        <v>2892.1595350046455</v>
      </c>
      <c r="Y6456" s="181">
        <v>2905.4027647963644</v>
      </c>
    </row>
    <row r="6457" spans="1:25" x14ac:dyDescent="0.25">
      <c r="A6457" s="178" t="s">
        <v>5272</v>
      </c>
      <c r="B6457" s="178" t="s">
        <v>291</v>
      </c>
      <c r="C6457" s="178" t="s">
        <v>510</v>
      </c>
      <c r="D6457" s="178" t="s">
        <v>773</v>
      </c>
      <c r="E6457" s="181">
        <v>2352.1605086926556</v>
      </c>
      <c r="F6457" s="181">
        <v>2357.1586246399911</v>
      </c>
      <c r="G6457" s="181">
        <v>2363.1123586121398</v>
      </c>
      <c r="H6457" s="181">
        <v>2372.2257966404954</v>
      </c>
      <c r="I6457" s="181">
        <v>2383.7704280529056</v>
      </c>
      <c r="J6457" s="182">
        <v>2397.1729315153239</v>
      </c>
      <c r="K6457" s="181">
        <v>2412.0204279022691</v>
      </c>
      <c r="L6457" s="181">
        <v>2428.0052060547791</v>
      </c>
      <c r="M6457" s="181">
        <v>2444.8616558831745</v>
      </c>
      <c r="N6457" s="181">
        <v>2462.3716066670299</v>
      </c>
      <c r="O6457" s="181">
        <v>2480.3544920635636</v>
      </c>
      <c r="P6457" s="181">
        <v>2498.7459870619914</v>
      </c>
      <c r="Q6457" s="181">
        <v>2517.5031876893286</v>
      </c>
      <c r="R6457" s="181">
        <v>2536.5022927748514</v>
      </c>
      <c r="S6457" s="181">
        <v>2555.6703355243394</v>
      </c>
      <c r="T6457" s="181">
        <v>2574.9772463366535</v>
      </c>
      <c r="U6457" s="181">
        <v>2594.1359793933789</v>
      </c>
      <c r="V6457" s="181">
        <v>2612.8508769043274</v>
      </c>
      <c r="W6457" s="181">
        <v>2631.10911428074</v>
      </c>
      <c r="X6457" s="181">
        <v>2648.9018238629556</v>
      </c>
      <c r="Y6457" s="181">
        <v>2666.2326492880575</v>
      </c>
    </row>
    <row r="6458" spans="1:25" x14ac:dyDescent="0.25">
      <c r="A6458" s="178" t="s">
        <v>5272</v>
      </c>
      <c r="B6458" s="178" t="s">
        <v>291</v>
      </c>
      <c r="C6458" s="178" t="s">
        <v>512</v>
      </c>
      <c r="D6458" s="178" t="s">
        <v>5289</v>
      </c>
      <c r="E6458" s="181">
        <v>2804.6156001028357</v>
      </c>
      <c r="F6458" s="181">
        <v>2854.0926102914195</v>
      </c>
      <c r="G6458" s="181">
        <v>2905.6043958080827</v>
      </c>
      <c r="H6458" s="181">
        <v>2961.9723311699636</v>
      </c>
      <c r="I6458" s="181">
        <v>3022.4718269607665</v>
      </c>
      <c r="J6458" s="182">
        <v>3086.5268497632123</v>
      </c>
      <c r="K6458" s="181">
        <v>3153.7301962444017</v>
      </c>
      <c r="L6458" s="181">
        <v>3223.7846938660418</v>
      </c>
      <c r="M6458" s="181">
        <v>3296.4277789970715</v>
      </c>
      <c r="N6458" s="181">
        <v>3371.4422989474479</v>
      </c>
      <c r="O6458" s="181">
        <v>3448.647071874916</v>
      </c>
      <c r="P6458" s="181">
        <v>3528.0112994316964</v>
      </c>
      <c r="Q6458" s="181">
        <v>3609.5307625641376</v>
      </c>
      <c r="R6458" s="181">
        <v>3693.0810430487177</v>
      </c>
      <c r="S6458" s="181">
        <v>3778.6030564991393</v>
      </c>
      <c r="T6458" s="181">
        <v>3866.0965519156784</v>
      </c>
      <c r="U6458" s="181">
        <v>3955.1676590526545</v>
      </c>
      <c r="V6458" s="181">
        <v>4045.3830018685667</v>
      </c>
      <c r="W6458" s="181">
        <v>4136.7258569855976</v>
      </c>
      <c r="X6458" s="181">
        <v>4229.1842372544652</v>
      </c>
      <c r="Y6458" s="181">
        <v>4322.7651880341227</v>
      </c>
    </row>
    <row r="6459" spans="1:25" x14ac:dyDescent="0.25">
      <c r="A6459" s="178" t="s">
        <v>5272</v>
      </c>
      <c r="B6459" s="178" t="s">
        <v>291</v>
      </c>
      <c r="C6459" s="178" t="s">
        <v>953</v>
      </c>
      <c r="D6459" s="178" t="s">
        <v>5290</v>
      </c>
      <c r="E6459" s="181">
        <v>2226.92740303448</v>
      </c>
      <c r="F6459" s="181">
        <v>2268.5943736674581</v>
      </c>
      <c r="G6459" s="181">
        <v>2311.9654991235161</v>
      </c>
      <c r="H6459" s="181">
        <v>2359.2933189262758</v>
      </c>
      <c r="I6459" s="181">
        <v>2410.0124019744358</v>
      </c>
      <c r="J6459" s="182">
        <v>2463.6734925250103</v>
      </c>
      <c r="K6459" s="181">
        <v>2519.9603266402064</v>
      </c>
      <c r="L6459" s="181">
        <v>2578.6433034417187</v>
      </c>
      <c r="M6459" s="181">
        <v>2639.5195520193547</v>
      </c>
      <c r="N6459" s="181">
        <v>2702.4217329276271</v>
      </c>
      <c r="O6459" s="181">
        <v>2767.2106523429011</v>
      </c>
      <c r="P6459" s="181">
        <v>2833.8673135062022</v>
      </c>
      <c r="Q6459" s="181">
        <v>2902.393999801578</v>
      </c>
      <c r="R6459" s="181">
        <v>2972.6962394196362</v>
      </c>
      <c r="S6459" s="181">
        <v>3044.7317962777543</v>
      </c>
      <c r="T6459" s="181">
        <v>3118.5057020536333</v>
      </c>
      <c r="U6459" s="181">
        <v>3193.7051601004323</v>
      </c>
      <c r="V6459" s="181">
        <v>3269.9841144388142</v>
      </c>
      <c r="W6459" s="181">
        <v>3347.3321901968834</v>
      </c>
      <c r="X6459" s="181">
        <v>3425.7427985548143</v>
      </c>
      <c r="Y6459" s="181">
        <v>3505.2247492657193</v>
      </c>
    </row>
    <row r="6460" spans="1:25" x14ac:dyDescent="0.25">
      <c r="A6460" s="178" t="s">
        <v>5272</v>
      </c>
      <c r="B6460" s="178" t="s">
        <v>291</v>
      </c>
      <c r="C6460" s="178" t="s">
        <v>240</v>
      </c>
      <c r="D6460" s="178" t="s">
        <v>241</v>
      </c>
      <c r="E6460" s="181">
        <v>31029.53176001423</v>
      </c>
      <c r="F6460" s="181">
        <v>30963.569879086936</v>
      </c>
      <c r="G6460" s="181">
        <v>30911.372955820712</v>
      </c>
      <c r="H6460" s="181">
        <v>30901.470223776454</v>
      </c>
      <c r="I6460" s="181">
        <v>30923.878754831247</v>
      </c>
      <c r="J6460" s="182">
        <v>30970.789173313788</v>
      </c>
      <c r="K6460" s="181">
        <v>31036.587048157904</v>
      </c>
      <c r="L6460" s="181">
        <v>31117.098798160783</v>
      </c>
      <c r="M6460" s="181">
        <v>31208.756810956787</v>
      </c>
      <c r="N6460" s="181">
        <v>31308.654497156997</v>
      </c>
      <c r="O6460" s="181">
        <v>31414.408086717554</v>
      </c>
      <c r="P6460" s="181">
        <v>31525.13803905727</v>
      </c>
      <c r="Q6460" s="181">
        <v>31640.248060442776</v>
      </c>
      <c r="R6460" s="181">
        <v>31758.13848172424</v>
      </c>
      <c r="S6460" s="181">
        <v>31877.86813067945</v>
      </c>
      <c r="T6460" s="181">
        <v>31999.04311935537</v>
      </c>
      <c r="U6460" s="181">
        <v>32118.093815957713</v>
      </c>
      <c r="V6460" s="181">
        <v>32231.396642620795</v>
      </c>
      <c r="W6460" s="181">
        <v>32338.856537990854</v>
      </c>
      <c r="X6460" s="181">
        <v>32440.427515277213</v>
      </c>
      <c r="Y6460" s="181">
        <v>32536.216175322421</v>
      </c>
    </row>
    <row r="6461" spans="1:25" x14ac:dyDescent="0.25">
      <c r="A6461" s="178" t="s">
        <v>5272</v>
      </c>
      <c r="B6461" s="178" t="s">
        <v>293</v>
      </c>
      <c r="C6461" s="178" t="s">
        <v>218</v>
      </c>
      <c r="D6461" s="178" t="s">
        <v>5291</v>
      </c>
      <c r="E6461" s="181">
        <v>23318.32382930868</v>
      </c>
      <c r="F6461" s="181">
        <v>23207.975782439869</v>
      </c>
      <c r="G6461" s="181">
        <v>23031.217386265842</v>
      </c>
      <c r="H6461" s="181">
        <v>22823.487152645084</v>
      </c>
      <c r="I6461" s="181">
        <v>22589.653295952921</v>
      </c>
      <c r="J6461" s="182">
        <v>22333.342543854887</v>
      </c>
      <c r="K6461" s="181">
        <v>22057.546916037714</v>
      </c>
      <c r="L6461" s="181">
        <v>21764.781910932405</v>
      </c>
      <c r="M6461" s="181">
        <v>21456.921480304976</v>
      </c>
      <c r="N6461" s="181">
        <v>21135.356488955811</v>
      </c>
      <c r="O6461" s="181">
        <v>20801.129484412071</v>
      </c>
      <c r="P6461" s="181">
        <v>20455.873926481116</v>
      </c>
      <c r="Q6461" s="181">
        <v>20101.120034706215</v>
      </c>
      <c r="R6461" s="181">
        <v>19737.572238565153</v>
      </c>
      <c r="S6461" s="181">
        <v>19366.043073541932</v>
      </c>
      <c r="T6461" s="181">
        <v>18987.165537578971</v>
      </c>
      <c r="U6461" s="181">
        <v>18601.831122603704</v>
      </c>
      <c r="V6461" s="181">
        <v>18211.035792281513</v>
      </c>
      <c r="W6461" s="181">
        <v>17815.533068428012</v>
      </c>
      <c r="X6461" s="181">
        <v>17416.00789099856</v>
      </c>
      <c r="Y6461" s="181">
        <v>17013.003750884593</v>
      </c>
    </row>
    <row r="6462" spans="1:25" x14ac:dyDescent="0.25">
      <c r="A6462" s="178" t="s">
        <v>5272</v>
      </c>
      <c r="B6462" s="178" t="s">
        <v>293</v>
      </c>
      <c r="C6462" s="178" t="s">
        <v>475</v>
      </c>
      <c r="D6462" s="178" t="s">
        <v>5292</v>
      </c>
      <c r="E6462" s="181">
        <v>6052.3995999368735</v>
      </c>
      <c r="F6462" s="181">
        <v>5996.7883416089362</v>
      </c>
      <c r="G6462" s="181">
        <v>5924.4705606032003</v>
      </c>
      <c r="H6462" s="181">
        <v>5844.7487204959662</v>
      </c>
      <c r="I6462" s="181">
        <v>5758.9671754773954</v>
      </c>
      <c r="J6462" s="182">
        <v>5668.1320323995214</v>
      </c>
      <c r="K6462" s="181">
        <v>5573.0717691876052</v>
      </c>
      <c r="L6462" s="181">
        <v>5474.4808037832936</v>
      </c>
      <c r="M6462" s="181">
        <v>5372.8810109774186</v>
      </c>
      <c r="N6462" s="181">
        <v>5268.664950917635</v>
      </c>
      <c r="O6462" s="181">
        <v>5162.1321079574782</v>
      </c>
      <c r="P6462" s="181">
        <v>5053.7229396869243</v>
      </c>
      <c r="Q6462" s="181">
        <v>4943.8449376491853</v>
      </c>
      <c r="R6462" s="181">
        <v>4832.6963647571401</v>
      </c>
      <c r="S6462" s="181">
        <v>4720.4984977290133</v>
      </c>
      <c r="T6462" s="181">
        <v>4607.4252741017717</v>
      </c>
      <c r="U6462" s="181">
        <v>4493.7101257960794</v>
      </c>
      <c r="V6462" s="181">
        <v>4379.6075724410903</v>
      </c>
      <c r="W6462" s="181">
        <v>4265.3096471195176</v>
      </c>
      <c r="X6462" s="181">
        <v>4150.9886833412666</v>
      </c>
      <c r="Y6462" s="181">
        <v>4036.7804284643421</v>
      </c>
    </row>
    <row r="6463" spans="1:25" x14ac:dyDescent="0.25">
      <c r="A6463" s="178" t="s">
        <v>5272</v>
      </c>
      <c r="B6463" s="178" t="s">
        <v>293</v>
      </c>
      <c r="C6463" s="178" t="s">
        <v>240</v>
      </c>
      <c r="D6463" s="178" t="s">
        <v>241</v>
      </c>
      <c r="E6463" s="181">
        <v>23011.822167076327</v>
      </c>
      <c r="F6463" s="181">
        <v>23744.022724779836</v>
      </c>
      <c r="G6463" s="181">
        <v>24436.098760362645</v>
      </c>
      <c r="H6463" s="181">
        <v>25120.427320977833</v>
      </c>
      <c r="I6463" s="181">
        <v>25799.675508219072</v>
      </c>
      <c r="J6463" s="182">
        <v>26475.560495219463</v>
      </c>
      <c r="K6463" s="181">
        <v>27149.384689337105</v>
      </c>
      <c r="L6463" s="181">
        <v>27822.138498953656</v>
      </c>
      <c r="M6463" s="181">
        <v>28494.205530731855</v>
      </c>
      <c r="N6463" s="181">
        <v>29165.450849038541</v>
      </c>
      <c r="O6463" s="181">
        <v>29835.307687408942</v>
      </c>
      <c r="P6463" s="181">
        <v>30504.094298582015</v>
      </c>
      <c r="Q6463" s="181">
        <v>31172.121476098855</v>
      </c>
      <c r="R6463" s="181">
        <v>31838.520496068788</v>
      </c>
      <c r="S6463" s="181">
        <v>32502.566710864634</v>
      </c>
      <c r="T6463" s="181">
        <v>33163.217342607386</v>
      </c>
      <c r="U6463" s="181">
        <v>33819.851184651568</v>
      </c>
      <c r="V6463" s="181">
        <v>34472.076403889478</v>
      </c>
      <c r="W6463" s="181">
        <v>35119.100029817499</v>
      </c>
      <c r="X6463" s="181">
        <v>35760.003452336663</v>
      </c>
      <c r="Y6463" s="181">
        <v>36393.567895443273</v>
      </c>
    </row>
    <row r="6464" spans="1:25" x14ac:dyDescent="0.25">
      <c r="A6464" s="178" t="s">
        <v>5272</v>
      </c>
      <c r="B6464" s="178" t="s">
        <v>580</v>
      </c>
      <c r="C6464" s="178" t="s">
        <v>565</v>
      </c>
      <c r="D6464" s="178" t="s">
        <v>566</v>
      </c>
      <c r="E6464" s="181">
        <v>7527.1411789686117</v>
      </c>
      <c r="F6464" s="181">
        <v>7574.5671004564465</v>
      </c>
      <c r="G6464" s="181">
        <v>7610.3076016017458</v>
      </c>
      <c r="H6464" s="181">
        <v>7643.3870719788292</v>
      </c>
      <c r="I6464" s="181">
        <v>7674.0343337350751</v>
      </c>
      <c r="J6464" s="182">
        <v>7702.350157517305</v>
      </c>
      <c r="K6464" s="181">
        <v>7728.4617068680654</v>
      </c>
      <c r="L6464" s="181">
        <v>7752.536874218782</v>
      </c>
      <c r="M6464" s="181">
        <v>7774.6534085996509</v>
      </c>
      <c r="N6464" s="181">
        <v>7794.8575822123339</v>
      </c>
      <c r="O6464" s="181">
        <v>7813.165043525054</v>
      </c>
      <c r="P6464" s="181">
        <v>7829.8519957968574</v>
      </c>
      <c r="Q6464" s="181">
        <v>7845.1677368056316</v>
      </c>
      <c r="R6464" s="181">
        <v>7859.0211978037742</v>
      </c>
      <c r="S6464" s="181">
        <v>7871.329760452044</v>
      </c>
      <c r="T6464" s="181">
        <v>7882.2374761869251</v>
      </c>
      <c r="U6464" s="181">
        <v>7892.0541085454761</v>
      </c>
      <c r="V6464" s="181">
        <v>7900.8540869600329</v>
      </c>
      <c r="W6464" s="181">
        <v>7908.5514953679522</v>
      </c>
      <c r="X6464" s="181">
        <v>7914.9899130241374</v>
      </c>
      <c r="Y6464" s="181">
        <v>7920.2276150192502</v>
      </c>
    </row>
    <row r="6465" spans="1:25" x14ac:dyDescent="0.25">
      <c r="A6465" s="178" t="s">
        <v>5272</v>
      </c>
      <c r="B6465" s="178" t="s">
        <v>581</v>
      </c>
      <c r="C6465" s="178" t="s">
        <v>218</v>
      </c>
      <c r="D6465" s="178" t="s">
        <v>5293</v>
      </c>
      <c r="E6465" s="181">
        <v>20239.651083370933</v>
      </c>
      <c r="F6465" s="181">
        <v>20328.776047725612</v>
      </c>
      <c r="G6465" s="181">
        <v>20388.577555199925</v>
      </c>
      <c r="H6465" s="181">
        <v>20444.492884026087</v>
      </c>
      <c r="I6465" s="181">
        <v>20497.134051596378</v>
      </c>
      <c r="J6465" s="182">
        <v>20546.658704157118</v>
      </c>
      <c r="K6465" s="181">
        <v>20593.181048398692</v>
      </c>
      <c r="L6465" s="181">
        <v>20636.834677385159</v>
      </c>
      <c r="M6465" s="181">
        <v>20677.462239581033</v>
      </c>
      <c r="N6465" s="181">
        <v>20714.816941250567</v>
      </c>
      <c r="O6465" s="181">
        <v>20748.580650443291</v>
      </c>
      <c r="P6465" s="181">
        <v>20779.082848140028</v>
      </c>
      <c r="Q6465" s="181">
        <v>20806.61102841275</v>
      </c>
      <c r="R6465" s="181">
        <v>20830.660620937804</v>
      </c>
      <c r="S6465" s="181">
        <v>20851.010518747626</v>
      </c>
      <c r="T6465" s="181">
        <v>20867.683370927512</v>
      </c>
      <c r="U6465" s="181">
        <v>20880.549570334872</v>
      </c>
      <c r="V6465" s="181">
        <v>20889.339713765567</v>
      </c>
      <c r="W6465" s="181">
        <v>20893.954530575982</v>
      </c>
      <c r="X6465" s="181">
        <v>20894.291973418476</v>
      </c>
      <c r="Y6465" s="181">
        <v>20890.382411301867</v>
      </c>
    </row>
    <row r="6466" spans="1:25" x14ac:dyDescent="0.25">
      <c r="A6466" s="178" t="s">
        <v>5272</v>
      </c>
      <c r="B6466" s="178" t="s">
        <v>581</v>
      </c>
      <c r="C6466" s="178" t="s">
        <v>240</v>
      </c>
      <c r="D6466" s="178" t="s">
        <v>241</v>
      </c>
      <c r="E6466" s="181">
        <v>7537.0593258704575</v>
      </c>
      <c r="F6466" s="181">
        <v>7639.0111950538148</v>
      </c>
      <c r="G6466" s="181">
        <v>7731.2925804855995</v>
      </c>
      <c r="H6466" s="181">
        <v>7823.353973766064</v>
      </c>
      <c r="I6466" s="181">
        <v>7915.4088691772558</v>
      </c>
      <c r="J6466" s="182">
        <v>8007.5016261554929</v>
      </c>
      <c r="K6466" s="181">
        <v>8099.6611782642158</v>
      </c>
      <c r="L6466" s="181">
        <v>8191.9252373708396</v>
      </c>
      <c r="M6466" s="181">
        <v>8284.2163571490892</v>
      </c>
      <c r="N6466" s="181">
        <v>8376.4180374642219</v>
      </c>
      <c r="O6466" s="181">
        <v>8468.3803410280707</v>
      </c>
      <c r="P6466" s="181">
        <v>8560.2145841594138</v>
      </c>
      <c r="Q6466" s="181">
        <v>8652.0189383144989</v>
      </c>
      <c r="R6466" s="181">
        <v>8743.5629056206799</v>
      </c>
      <c r="S6466" s="181">
        <v>8834.7274569124802</v>
      </c>
      <c r="T6466" s="181">
        <v>8925.4934736624909</v>
      </c>
      <c r="U6466" s="181">
        <v>9015.7755803178643</v>
      </c>
      <c r="V6466" s="181">
        <v>9105.4244384602262</v>
      </c>
      <c r="W6466" s="181">
        <v>9194.3601375768703</v>
      </c>
      <c r="X6466" s="181">
        <v>9282.4988024786508</v>
      </c>
      <c r="Y6466" s="181">
        <v>9369.81309705475</v>
      </c>
    </row>
    <row r="6467" spans="1:25" x14ac:dyDescent="0.25">
      <c r="A6467" s="178" t="s">
        <v>5272</v>
      </c>
      <c r="B6467" s="178" t="s">
        <v>582</v>
      </c>
      <c r="C6467" s="178" t="s">
        <v>218</v>
      </c>
      <c r="D6467" s="178" t="s">
        <v>5294</v>
      </c>
      <c r="E6467" s="181">
        <v>9212.5813915618783</v>
      </c>
      <c r="F6467" s="181">
        <v>9401.0833649848482</v>
      </c>
      <c r="G6467" s="181">
        <v>9567.1290553244762</v>
      </c>
      <c r="H6467" s="181">
        <v>9725.4680418035587</v>
      </c>
      <c r="I6467" s="181">
        <v>9877.6715245285486</v>
      </c>
      <c r="J6467" s="182">
        <v>10024.809769491385</v>
      </c>
      <c r="K6467" s="181">
        <v>10167.759924812322</v>
      </c>
      <c r="L6467" s="181">
        <v>10307.274279582842</v>
      </c>
      <c r="M6467" s="181">
        <v>10443.86376062081</v>
      </c>
      <c r="N6467" s="181">
        <v>10577.849895165024</v>
      </c>
      <c r="O6467" s="181">
        <v>10709.422982450717</v>
      </c>
      <c r="P6467" s="181">
        <v>10839.134384934448</v>
      </c>
      <c r="Q6467" s="181">
        <v>10967.538842440639</v>
      </c>
      <c r="R6467" s="181">
        <v>11094.773991866383</v>
      </c>
      <c r="S6467" s="181">
        <v>11221.06900024276</v>
      </c>
      <c r="T6467" s="181">
        <v>11346.47262325148</v>
      </c>
      <c r="U6467" s="181">
        <v>11470.88934680246</v>
      </c>
      <c r="V6467" s="181">
        <v>11594.346095708692</v>
      </c>
      <c r="W6467" s="181">
        <v>11716.97504854302</v>
      </c>
      <c r="X6467" s="181">
        <v>11838.864754102731</v>
      </c>
      <c r="Y6467" s="181">
        <v>11959.889137542772</v>
      </c>
    </row>
    <row r="6468" spans="1:25" x14ac:dyDescent="0.25">
      <c r="A6468" s="178" t="s">
        <v>5272</v>
      </c>
      <c r="B6468" s="178" t="s">
        <v>582</v>
      </c>
      <c r="C6468" s="178" t="s">
        <v>506</v>
      </c>
      <c r="D6468" s="178" t="s">
        <v>5295</v>
      </c>
      <c r="E6468" s="181">
        <v>3604.0450494885836</v>
      </c>
      <c r="F6468" s="181">
        <v>3629.4952132600274</v>
      </c>
      <c r="G6468" s="181">
        <v>3645.099666499927</v>
      </c>
      <c r="H6468" s="181">
        <v>3656.7707739595553</v>
      </c>
      <c r="I6468" s="181">
        <v>3665.2302067445457</v>
      </c>
      <c r="J6468" s="182">
        <v>3670.9821136725704</v>
      </c>
      <c r="K6468" s="181">
        <v>3674.4374828147311</v>
      </c>
      <c r="L6468" s="181">
        <v>3675.9438018489473</v>
      </c>
      <c r="M6468" s="181">
        <v>3675.7475735351004</v>
      </c>
      <c r="N6468" s="181">
        <v>3674.0184447650136</v>
      </c>
      <c r="O6468" s="181">
        <v>3670.8738092274084</v>
      </c>
      <c r="P6468" s="181">
        <v>3666.5485096026277</v>
      </c>
      <c r="Q6468" s="181">
        <v>3661.2675518355195</v>
      </c>
      <c r="R6468" s="181">
        <v>3655.1078521596687</v>
      </c>
      <c r="S6468" s="181">
        <v>3648.1729636462073</v>
      </c>
      <c r="T6468" s="181">
        <v>3640.5039634261466</v>
      </c>
      <c r="U6468" s="181">
        <v>3632.0948390039152</v>
      </c>
      <c r="V6468" s="181">
        <v>3622.9788667780367</v>
      </c>
      <c r="W6468" s="181">
        <v>3613.2207596298845</v>
      </c>
      <c r="X6468" s="181">
        <v>3602.8692529708173</v>
      </c>
      <c r="Y6468" s="181">
        <v>3591.9067035131147</v>
      </c>
    </row>
    <row r="6469" spans="1:25" x14ac:dyDescent="0.25">
      <c r="A6469" s="178" t="s">
        <v>5272</v>
      </c>
      <c r="B6469" s="178" t="s">
        <v>582</v>
      </c>
      <c r="C6469" s="178" t="s">
        <v>508</v>
      </c>
      <c r="D6469" s="178" t="s">
        <v>5296</v>
      </c>
      <c r="E6469" s="181">
        <v>2317.5352727868585</v>
      </c>
      <c r="F6469" s="181">
        <v>2349.7766353820048</v>
      </c>
      <c r="G6469" s="181">
        <v>2375.9318094479199</v>
      </c>
      <c r="H6469" s="181">
        <v>2399.7528326332786</v>
      </c>
      <c r="I6469" s="181">
        <v>2421.665998458287</v>
      </c>
      <c r="J6469" s="182">
        <v>2441.9651780487638</v>
      </c>
      <c r="K6469" s="181">
        <v>2460.8904003600383</v>
      </c>
      <c r="L6469" s="181">
        <v>2478.6458783408634</v>
      </c>
      <c r="M6469" s="181">
        <v>2495.3732271193053</v>
      </c>
      <c r="N6469" s="181">
        <v>2511.1657279843885</v>
      </c>
      <c r="O6469" s="181">
        <v>2526.0835452307565</v>
      </c>
      <c r="P6469" s="181">
        <v>2540.2701268715914</v>
      </c>
      <c r="Q6469" s="181">
        <v>2553.8662199428877</v>
      </c>
      <c r="R6469" s="181">
        <v>2566.9126169459141</v>
      </c>
      <c r="S6469" s="181">
        <v>2579.4702304995863</v>
      </c>
      <c r="T6469" s="181">
        <v>2591.5573202982278</v>
      </c>
      <c r="U6469" s="181">
        <v>2603.1590399177794</v>
      </c>
      <c r="V6469" s="181">
        <v>2614.2886302111492</v>
      </c>
      <c r="W6469" s="181">
        <v>2624.9826751657602</v>
      </c>
      <c r="X6469" s="181">
        <v>2635.2672078375799</v>
      </c>
      <c r="Y6469" s="181">
        <v>2645.1202169680369</v>
      </c>
    </row>
    <row r="6470" spans="1:25" x14ac:dyDescent="0.25">
      <c r="A6470" s="178" t="s">
        <v>5272</v>
      </c>
      <c r="B6470" s="178" t="s">
        <v>582</v>
      </c>
      <c r="C6470" s="178" t="s">
        <v>464</v>
      </c>
      <c r="D6470" s="178" t="s">
        <v>5297</v>
      </c>
      <c r="E6470" s="181">
        <v>4508.843134201883</v>
      </c>
      <c r="F6470" s="181">
        <v>4560.8386597970111</v>
      </c>
      <c r="G6470" s="181">
        <v>4600.7798755629883</v>
      </c>
      <c r="H6470" s="181">
        <v>4635.9991824725403</v>
      </c>
      <c r="I6470" s="181">
        <v>4667.3507218965142</v>
      </c>
      <c r="J6470" s="182">
        <v>4695.4261465701529</v>
      </c>
      <c r="K6470" s="181">
        <v>4720.7083947935207</v>
      </c>
      <c r="L6470" s="181">
        <v>4743.6074325769314</v>
      </c>
      <c r="M6470" s="181">
        <v>4764.4099494597995</v>
      </c>
      <c r="N6470" s="181">
        <v>4783.3079534073659</v>
      </c>
      <c r="O6470" s="181">
        <v>4800.4287838239343</v>
      </c>
      <c r="P6470" s="181">
        <v>4816.0565424491597</v>
      </c>
      <c r="Q6470" s="181">
        <v>4830.4676123769641</v>
      </c>
      <c r="R6470" s="181">
        <v>4843.7472163970961</v>
      </c>
      <c r="S6470" s="181">
        <v>4856.0176937826291</v>
      </c>
      <c r="T6470" s="181">
        <v>4867.3201632503215</v>
      </c>
      <c r="U6470" s="181">
        <v>4877.6333578305675</v>
      </c>
      <c r="V6470" s="181">
        <v>4886.9887460706314</v>
      </c>
      <c r="W6470" s="181">
        <v>4895.4610667946572</v>
      </c>
      <c r="X6470" s="181">
        <v>4903.1047572853895</v>
      </c>
      <c r="Y6470" s="181">
        <v>4909.884592169311</v>
      </c>
    </row>
    <row r="6471" spans="1:25" x14ac:dyDescent="0.25">
      <c r="A6471" s="178" t="s">
        <v>5272</v>
      </c>
      <c r="B6471" s="178" t="s">
        <v>582</v>
      </c>
      <c r="C6471" s="178" t="s">
        <v>703</v>
      </c>
      <c r="D6471" s="178" t="s">
        <v>5298</v>
      </c>
      <c r="E6471" s="181">
        <v>5474.2303763736645</v>
      </c>
      <c r="F6471" s="181">
        <v>5538.0845632321843</v>
      </c>
      <c r="G6471" s="181">
        <v>5587.3163053404169</v>
      </c>
      <c r="H6471" s="181">
        <v>5630.8256897252577</v>
      </c>
      <c r="I6471" s="181">
        <v>5669.6480286207798</v>
      </c>
      <c r="J6471" s="182">
        <v>5704.5002787873145</v>
      </c>
      <c r="K6471" s="181">
        <v>5735.9676783146197</v>
      </c>
      <c r="L6471" s="181">
        <v>5764.5470948853508</v>
      </c>
      <c r="M6471" s="181">
        <v>5790.5858288724203</v>
      </c>
      <c r="N6471" s="181">
        <v>5814.3162735420947</v>
      </c>
      <c r="O6471" s="181">
        <v>5835.892326565574</v>
      </c>
      <c r="P6471" s="181">
        <v>5855.6585678677657</v>
      </c>
      <c r="Q6471" s="181">
        <v>5873.950372249119</v>
      </c>
      <c r="R6471" s="181">
        <v>5890.8708051288313</v>
      </c>
      <c r="S6471" s="181">
        <v>5906.5681323832559</v>
      </c>
      <c r="T6471" s="181">
        <v>5921.0918930219186</v>
      </c>
      <c r="U6471" s="181">
        <v>5934.4157500607216</v>
      </c>
      <c r="V6471" s="181">
        <v>5946.5775223702458</v>
      </c>
      <c r="W6471" s="181">
        <v>5957.667707744924</v>
      </c>
      <c r="X6471" s="181">
        <v>5967.7521417887137</v>
      </c>
      <c r="Y6471" s="181">
        <v>5976.7875486605235</v>
      </c>
    </row>
    <row r="6472" spans="1:25" x14ac:dyDescent="0.25">
      <c r="A6472" s="178" t="s">
        <v>5272</v>
      </c>
      <c r="B6472" s="178" t="s">
        <v>582</v>
      </c>
      <c r="C6472" s="178" t="s">
        <v>240</v>
      </c>
      <c r="D6472" s="178" t="s">
        <v>241</v>
      </c>
      <c r="E6472" s="181">
        <v>17565.806566504318</v>
      </c>
      <c r="F6472" s="181">
        <v>17796.891678405191</v>
      </c>
      <c r="G6472" s="181">
        <v>17981.976127283924</v>
      </c>
      <c r="H6472" s="181">
        <v>18149.553868509582</v>
      </c>
      <c r="I6472" s="181">
        <v>18302.899767161634</v>
      </c>
      <c r="J6472" s="182">
        <v>18444.277699919377</v>
      </c>
      <c r="K6472" s="181">
        <v>18575.537603599809</v>
      </c>
      <c r="L6472" s="181">
        <v>18698.253210954412</v>
      </c>
      <c r="M6472" s="181">
        <v>18813.521346076453</v>
      </c>
      <c r="N6472" s="181">
        <v>18922.071084861833</v>
      </c>
      <c r="O6472" s="181">
        <v>19024.379576814565</v>
      </c>
      <c r="P6472" s="181">
        <v>19121.549032768718</v>
      </c>
      <c r="Q6472" s="181">
        <v>19214.658396634957</v>
      </c>
      <c r="R6472" s="181">
        <v>19304.032280148091</v>
      </c>
      <c r="S6472" s="181">
        <v>19390.145455362919</v>
      </c>
      <c r="T6472" s="181">
        <v>19473.150942202719</v>
      </c>
      <c r="U6472" s="181">
        <v>19552.952435491396</v>
      </c>
      <c r="V6472" s="181">
        <v>19629.664249196008</v>
      </c>
      <c r="W6472" s="181">
        <v>19703.575329520711</v>
      </c>
      <c r="X6472" s="181">
        <v>19774.894676793774</v>
      </c>
      <c r="Y6472" s="181">
        <v>19843.470249401315</v>
      </c>
    </row>
    <row r="6473" spans="1:25" x14ac:dyDescent="0.25">
      <c r="A6473" s="178" t="s">
        <v>5272</v>
      </c>
      <c r="B6473" s="178" t="s">
        <v>585</v>
      </c>
      <c r="C6473" s="178" t="s">
        <v>218</v>
      </c>
      <c r="D6473" s="178" t="s">
        <v>5299</v>
      </c>
      <c r="E6473" s="181">
        <v>12123.360864406521</v>
      </c>
      <c r="F6473" s="181">
        <v>12085.775858079645</v>
      </c>
      <c r="G6473" s="181">
        <v>12043.737360569066</v>
      </c>
      <c r="H6473" s="181">
        <v>12008.66262766782</v>
      </c>
      <c r="I6473" s="181">
        <v>11978.487558663599</v>
      </c>
      <c r="J6473" s="182">
        <v>11951.544151859011</v>
      </c>
      <c r="K6473" s="181">
        <v>11926.582888454132</v>
      </c>
      <c r="L6473" s="181">
        <v>11902.71210027845</v>
      </c>
      <c r="M6473" s="181">
        <v>11879.11922660953</v>
      </c>
      <c r="N6473" s="181">
        <v>11855.094171157987</v>
      </c>
      <c r="O6473" s="181">
        <v>11830.035780597989</v>
      </c>
      <c r="P6473" s="181">
        <v>11803.790717228578</v>
      </c>
      <c r="Q6473" s="181">
        <v>11776.226007559144</v>
      </c>
      <c r="R6473" s="181">
        <v>11746.802258480899</v>
      </c>
      <c r="S6473" s="181">
        <v>11715.179327360032</v>
      </c>
      <c r="T6473" s="181">
        <v>11681.165058137547</v>
      </c>
      <c r="U6473" s="181">
        <v>11644.855061321694</v>
      </c>
      <c r="V6473" s="181">
        <v>11606.311058538016</v>
      </c>
      <c r="W6473" s="181">
        <v>11565.339671758729</v>
      </c>
      <c r="X6473" s="181">
        <v>11521.772297757572</v>
      </c>
      <c r="Y6473" s="181">
        <v>11475.508353922636</v>
      </c>
    </row>
    <row r="6474" spans="1:25" x14ac:dyDescent="0.25">
      <c r="A6474" s="178" t="s">
        <v>5272</v>
      </c>
      <c r="B6474" s="178" t="s">
        <v>585</v>
      </c>
      <c r="C6474" s="178" t="s">
        <v>262</v>
      </c>
      <c r="D6474" s="178" t="s">
        <v>5300</v>
      </c>
      <c r="E6474" s="181">
        <v>2301.1515178512836</v>
      </c>
      <c r="F6474" s="181">
        <v>2321.4937221652031</v>
      </c>
      <c r="G6474" s="181">
        <v>2341.1274077667526</v>
      </c>
      <c r="H6474" s="181">
        <v>2362.2682457649626</v>
      </c>
      <c r="I6474" s="181">
        <v>2384.5550302671281</v>
      </c>
      <c r="J6474" s="182">
        <v>2407.6878358877893</v>
      </c>
      <c r="K6474" s="181">
        <v>2431.4367936001599</v>
      </c>
      <c r="L6474" s="181">
        <v>2455.6342255716818</v>
      </c>
      <c r="M6474" s="181">
        <v>2480.1205162290162</v>
      </c>
      <c r="N6474" s="181">
        <v>2504.7497792954805</v>
      </c>
      <c r="O6474" s="181">
        <v>2529.3923000112222</v>
      </c>
      <c r="P6474" s="181">
        <v>2554.0090384836903</v>
      </c>
      <c r="Q6474" s="181">
        <v>2578.563650283686</v>
      </c>
      <c r="R6474" s="181">
        <v>2602.9281328129641</v>
      </c>
      <c r="S6474" s="181">
        <v>2627.0132015022018</v>
      </c>
      <c r="T6474" s="181">
        <v>2650.7591560530836</v>
      </c>
      <c r="U6474" s="181">
        <v>2674.1698746880966</v>
      </c>
      <c r="V6474" s="181">
        <v>2697.2419497030551</v>
      </c>
      <c r="W6474" s="181">
        <v>2719.9122140263758</v>
      </c>
      <c r="X6474" s="181">
        <v>2742.1207683929124</v>
      </c>
      <c r="Y6474" s="181">
        <v>2763.8216756343354</v>
      </c>
    </row>
    <row r="6475" spans="1:25" x14ac:dyDescent="0.25">
      <c r="A6475" s="178" t="s">
        <v>5272</v>
      </c>
      <c r="B6475" s="178" t="s">
        <v>585</v>
      </c>
      <c r="C6475" s="178" t="s">
        <v>240</v>
      </c>
      <c r="D6475" s="178" t="s">
        <v>241</v>
      </c>
      <c r="E6475" s="181">
        <v>19355.263489247376</v>
      </c>
      <c r="F6475" s="181">
        <v>19444.406620951966</v>
      </c>
      <c r="G6475" s="181">
        <v>19527.563392492757</v>
      </c>
      <c r="H6475" s="181">
        <v>19623.223741113223</v>
      </c>
      <c r="I6475" s="181">
        <v>19728.257747494154</v>
      </c>
      <c r="J6475" s="182">
        <v>19840.09286760318</v>
      </c>
      <c r="K6475" s="181">
        <v>19956.77391616247</v>
      </c>
      <c r="L6475" s="181">
        <v>20076.885872694002</v>
      </c>
      <c r="M6475" s="181">
        <v>20199.101987831866</v>
      </c>
      <c r="N6475" s="181">
        <v>20322.227610101789</v>
      </c>
      <c r="O6475" s="181">
        <v>20445.21700359396</v>
      </c>
      <c r="P6475" s="181">
        <v>20567.77017542746</v>
      </c>
      <c r="Q6475" s="181">
        <v>20689.612976530992</v>
      </c>
      <c r="R6475" s="181">
        <v>20809.74220148864</v>
      </c>
      <c r="S6475" s="181">
        <v>20927.477093892561</v>
      </c>
      <c r="T6475" s="181">
        <v>21042.380837844401</v>
      </c>
      <c r="U6475" s="181">
        <v>21154.525016929496</v>
      </c>
      <c r="V6475" s="181">
        <v>21263.922094437297</v>
      </c>
      <c r="W6475" s="181">
        <v>21370.114158130276</v>
      </c>
      <c r="X6475" s="181">
        <v>21472.674323267733</v>
      </c>
      <c r="Y6475" s="181">
        <v>21571.289541914393</v>
      </c>
    </row>
    <row r="6476" spans="1:25" x14ac:dyDescent="0.25">
      <c r="A6476" s="178" t="s">
        <v>5272</v>
      </c>
      <c r="B6476" s="178" t="s">
        <v>586</v>
      </c>
      <c r="C6476" s="178" t="s">
        <v>218</v>
      </c>
      <c r="D6476" s="178" t="s">
        <v>5301</v>
      </c>
      <c r="E6476" s="181">
        <v>19243.808903392379</v>
      </c>
      <c r="F6476" s="181">
        <v>19176.816998276041</v>
      </c>
      <c r="G6476" s="181">
        <v>19119.705362887096</v>
      </c>
      <c r="H6476" s="181">
        <v>19086.842146499705</v>
      </c>
      <c r="I6476" s="181">
        <v>19070.835173820858</v>
      </c>
      <c r="J6476" s="182">
        <v>19065.996661155972</v>
      </c>
      <c r="K6476" s="181">
        <v>19068.157982403027</v>
      </c>
      <c r="L6476" s="181">
        <v>19074.361555342603</v>
      </c>
      <c r="M6476" s="181">
        <v>19082.26610765266</v>
      </c>
      <c r="N6476" s="181">
        <v>19090.016908685411</v>
      </c>
      <c r="O6476" s="181">
        <v>19095.991649010517</v>
      </c>
      <c r="P6476" s="181">
        <v>19099.660208693829</v>
      </c>
      <c r="Q6476" s="181">
        <v>19100.832813988942</v>
      </c>
      <c r="R6476" s="181">
        <v>19098.774010306362</v>
      </c>
      <c r="S6476" s="181">
        <v>19092.846901769914</v>
      </c>
      <c r="T6476" s="181">
        <v>19081.95783742753</v>
      </c>
      <c r="U6476" s="181">
        <v>19066.11437560499</v>
      </c>
      <c r="V6476" s="181">
        <v>19045.947653594201</v>
      </c>
      <c r="W6476" s="181">
        <v>19021.317824510341</v>
      </c>
      <c r="X6476" s="181">
        <v>18991.923718159367</v>
      </c>
      <c r="Y6476" s="181">
        <v>18957.016140377862</v>
      </c>
    </row>
    <row r="6477" spans="1:25" x14ac:dyDescent="0.25">
      <c r="A6477" s="178" t="s">
        <v>5272</v>
      </c>
      <c r="B6477" s="178" t="s">
        <v>586</v>
      </c>
      <c r="C6477" s="178" t="s">
        <v>240</v>
      </c>
      <c r="D6477" s="178" t="s">
        <v>241</v>
      </c>
      <c r="E6477" s="181">
        <v>6458.9528311826098</v>
      </c>
      <c r="F6477" s="181">
        <v>6530.2792282325008</v>
      </c>
      <c r="G6477" s="181">
        <v>6606.0063071074092</v>
      </c>
      <c r="H6477" s="181">
        <v>6691.3327753644789</v>
      </c>
      <c r="I6477" s="181">
        <v>6784.0182034522804</v>
      </c>
      <c r="J6477" s="182">
        <v>6882.2956514550788</v>
      </c>
      <c r="K6477" s="181">
        <v>6984.8428733618939</v>
      </c>
      <c r="L6477" s="181">
        <v>7090.7039742541392</v>
      </c>
      <c r="M6477" s="181">
        <v>7199.0947132367655</v>
      </c>
      <c r="N6477" s="181">
        <v>7309.3673996409398</v>
      </c>
      <c r="O6477" s="181">
        <v>7420.9238249158525</v>
      </c>
      <c r="P6477" s="181">
        <v>7533.5593268807488</v>
      </c>
      <c r="Q6477" s="181">
        <v>7647.1924869638824</v>
      </c>
      <c r="R6477" s="181">
        <v>7761.5147467665192</v>
      </c>
      <c r="S6477" s="181">
        <v>7876.2392013299941</v>
      </c>
      <c r="T6477" s="181">
        <v>7990.8703011399657</v>
      </c>
      <c r="U6477" s="181">
        <v>8105.3509148474932</v>
      </c>
      <c r="V6477" s="181">
        <v>8219.8904991210529</v>
      </c>
      <c r="W6477" s="181">
        <v>8334.3744868878875</v>
      </c>
      <c r="X6477" s="181">
        <v>8448.6103352151895</v>
      </c>
      <c r="Y6477" s="181">
        <v>8562.1922960069369</v>
      </c>
    </row>
    <row r="6478" spans="1:25" x14ac:dyDescent="0.25">
      <c r="A6478" s="178" t="s">
        <v>5272</v>
      </c>
      <c r="B6478" s="178" t="s">
        <v>587</v>
      </c>
      <c r="C6478" s="178" t="s">
        <v>565</v>
      </c>
      <c r="D6478" s="178" t="s">
        <v>566</v>
      </c>
      <c r="E6478" s="181">
        <v>4065.3153880846821</v>
      </c>
      <c r="F6478" s="181">
        <v>4141.1308515833762</v>
      </c>
      <c r="G6478" s="181">
        <v>4198.5496439100752</v>
      </c>
      <c r="H6478" s="181">
        <v>4245.6291937654196</v>
      </c>
      <c r="I6478" s="181">
        <v>4284.7302157103768</v>
      </c>
      <c r="J6478" s="182">
        <v>4317.6603162569809</v>
      </c>
      <c r="K6478" s="181">
        <v>4345.8208950371072</v>
      </c>
      <c r="L6478" s="181">
        <v>4370.3172448095474</v>
      </c>
      <c r="M6478" s="181">
        <v>4391.9600455623931</v>
      </c>
      <c r="N6478" s="181">
        <v>4411.3526418582405</v>
      </c>
      <c r="O6478" s="181">
        <v>4428.9300609215843</v>
      </c>
      <c r="P6478" s="181">
        <v>4445.1653856255625</v>
      </c>
      <c r="Q6478" s="181">
        <v>4460.4523939418714</v>
      </c>
      <c r="R6478" s="181">
        <v>4474.9384340053584</v>
      </c>
      <c r="S6478" s="181">
        <v>4488.720155731321</v>
      </c>
      <c r="T6478" s="181">
        <v>4501.627510132922</v>
      </c>
      <c r="U6478" s="181">
        <v>4513.7310891585148</v>
      </c>
      <c r="V6478" s="181">
        <v>4525.3164808109186</v>
      </c>
      <c r="W6478" s="181">
        <v>4536.4079823775655</v>
      </c>
      <c r="X6478" s="181">
        <v>4546.9504532909405</v>
      </c>
      <c r="Y6478" s="181">
        <v>4556.6479511176967</v>
      </c>
    </row>
    <row r="6479" spans="1:25" x14ac:dyDescent="0.25">
      <c r="A6479" s="178" t="s">
        <v>5272</v>
      </c>
      <c r="B6479" s="178" t="s">
        <v>594</v>
      </c>
      <c r="C6479" s="178" t="s">
        <v>565</v>
      </c>
      <c r="D6479" s="178" t="s">
        <v>566</v>
      </c>
      <c r="E6479" s="181">
        <v>1815.5491858344913</v>
      </c>
      <c r="F6479" s="181">
        <v>1834.3640938780136</v>
      </c>
      <c r="G6479" s="181">
        <v>1850.5466894898314</v>
      </c>
      <c r="H6479" s="181">
        <v>1866.7376382031687</v>
      </c>
      <c r="I6479" s="181">
        <v>1883.0341976435766</v>
      </c>
      <c r="J6479" s="182">
        <v>1899.4839787772441</v>
      </c>
      <c r="K6479" s="181">
        <v>1916.150377550817</v>
      </c>
      <c r="L6479" s="181">
        <v>1933.0652318021137</v>
      </c>
      <c r="M6479" s="181">
        <v>1950.2117613511696</v>
      </c>
      <c r="N6479" s="181">
        <v>1967.5898688465111</v>
      </c>
      <c r="O6479" s="181">
        <v>1985.1780743157806</v>
      </c>
      <c r="P6479" s="181">
        <v>2003.0268106560186</v>
      </c>
      <c r="Q6479" s="181">
        <v>2021.1790324704846</v>
      </c>
      <c r="R6479" s="181">
        <v>2039.601963080027</v>
      </c>
      <c r="S6479" s="181">
        <v>2058.3216474707228</v>
      </c>
      <c r="T6479" s="181">
        <v>2077.560062742768</v>
      </c>
      <c r="U6479" s="181">
        <v>2097.0684193195475</v>
      </c>
      <c r="V6479" s="181">
        <v>2116.4024149277861</v>
      </c>
      <c r="W6479" s="181">
        <v>2135.5832349245165</v>
      </c>
      <c r="X6479" s="181">
        <v>2154.6676839045067</v>
      </c>
      <c r="Y6479" s="181">
        <v>2173.8823279210992</v>
      </c>
    </row>
    <row r="6480" spans="1:25" x14ac:dyDescent="0.25">
      <c r="A6480" s="178" t="s">
        <v>5272</v>
      </c>
      <c r="B6480" s="178" t="s">
        <v>596</v>
      </c>
      <c r="C6480" s="178" t="s">
        <v>565</v>
      </c>
      <c r="D6480" s="178" t="s">
        <v>566</v>
      </c>
      <c r="E6480" s="181">
        <v>6060.6954821070112</v>
      </c>
      <c r="F6480" s="181">
        <v>6223.2683249508418</v>
      </c>
      <c r="G6480" s="181">
        <v>6358.8333526256165</v>
      </c>
      <c r="H6480" s="181">
        <v>6479.5458100078095</v>
      </c>
      <c r="I6480" s="181">
        <v>6589.2090920039327</v>
      </c>
      <c r="J6480" s="182">
        <v>6690.7413826659595</v>
      </c>
      <c r="K6480" s="181">
        <v>6786.4381446658044</v>
      </c>
      <c r="L6480" s="181">
        <v>6877.9985971938995</v>
      </c>
      <c r="M6480" s="181">
        <v>6966.5620523648004</v>
      </c>
      <c r="N6480" s="181">
        <v>7052.9743881817076</v>
      </c>
      <c r="O6480" s="181">
        <v>7137.8760117764141</v>
      </c>
      <c r="P6480" s="181">
        <v>7221.9210923080764</v>
      </c>
      <c r="Q6480" s="181">
        <v>7305.5638499128845</v>
      </c>
      <c r="R6480" s="181">
        <v>7388.8425403238052</v>
      </c>
      <c r="S6480" s="181">
        <v>7471.9310674194385</v>
      </c>
      <c r="T6480" s="181">
        <v>7555.4051175419308</v>
      </c>
      <c r="U6480" s="181">
        <v>7638.586137424446</v>
      </c>
      <c r="V6480" s="181">
        <v>7720.3283267070756</v>
      </c>
      <c r="W6480" s="181">
        <v>7800.6776061011833</v>
      </c>
      <c r="X6480" s="181">
        <v>7879.7367193988403</v>
      </c>
      <c r="Y6480" s="181">
        <v>7957.9916024039248</v>
      </c>
    </row>
    <row r="6481" spans="1:25" x14ac:dyDescent="0.25">
      <c r="A6481" s="178" t="s">
        <v>5272</v>
      </c>
      <c r="B6481" s="178" t="s">
        <v>598</v>
      </c>
      <c r="C6481" s="178" t="s">
        <v>565</v>
      </c>
      <c r="D6481" s="178" t="s">
        <v>566</v>
      </c>
      <c r="E6481" s="181">
        <v>9916.0859281754729</v>
      </c>
      <c r="F6481" s="181">
        <v>9984.9994099270771</v>
      </c>
      <c r="G6481" s="181">
        <v>10054.426504028195</v>
      </c>
      <c r="H6481" s="181">
        <v>10135.228997116954</v>
      </c>
      <c r="I6481" s="181">
        <v>10225.074247540762</v>
      </c>
      <c r="J6481" s="182">
        <v>10322.078244545255</v>
      </c>
      <c r="K6481" s="181">
        <v>10424.914272926129</v>
      </c>
      <c r="L6481" s="181">
        <v>10532.622427863251</v>
      </c>
      <c r="M6481" s="181">
        <v>10644.337524911152</v>
      </c>
      <c r="N6481" s="181">
        <v>10759.157035744813</v>
      </c>
      <c r="O6481" s="181">
        <v>10876.295126403376</v>
      </c>
      <c r="P6481" s="181">
        <v>10995.457258138185</v>
      </c>
      <c r="Q6481" s="181">
        <v>11116.409371020372</v>
      </c>
      <c r="R6481" s="181">
        <v>11238.498847922439</v>
      </c>
      <c r="S6481" s="181">
        <v>11361.202795061805</v>
      </c>
      <c r="T6481" s="181">
        <v>11484.231072009008</v>
      </c>
      <c r="U6481" s="181">
        <v>11606.457264077528</v>
      </c>
      <c r="V6481" s="181">
        <v>11726.722584647669</v>
      </c>
      <c r="W6481" s="181">
        <v>11844.882141801481</v>
      </c>
      <c r="X6481" s="181">
        <v>11960.819853688638</v>
      </c>
      <c r="Y6481" s="181">
        <v>12074.566858209584</v>
      </c>
    </row>
    <row r="6482" spans="1:25" x14ac:dyDescent="0.25">
      <c r="A6482" s="178" t="s">
        <v>5272</v>
      </c>
      <c r="B6482" s="178" t="s">
        <v>606</v>
      </c>
      <c r="C6482" s="178" t="s">
        <v>218</v>
      </c>
      <c r="D6482" s="178" t="s">
        <v>1952</v>
      </c>
      <c r="E6482" s="181">
        <v>2781.5759338430867</v>
      </c>
      <c r="F6482" s="181">
        <v>2799.1967379613347</v>
      </c>
      <c r="G6482" s="181">
        <v>2812.0327365673093</v>
      </c>
      <c r="H6482" s="181">
        <v>2823.8424252787772</v>
      </c>
      <c r="I6482" s="181">
        <v>2834.7508088533541</v>
      </c>
      <c r="J6482" s="182">
        <v>2844.8172906918467</v>
      </c>
      <c r="K6482" s="181">
        <v>2854.0923808176321</v>
      </c>
      <c r="L6482" s="181">
        <v>2862.6295068619856</v>
      </c>
      <c r="M6482" s="181">
        <v>2870.4426635487603</v>
      </c>
      <c r="N6482" s="181">
        <v>2877.5228960452155</v>
      </c>
      <c r="O6482" s="181">
        <v>2883.8490158591353</v>
      </c>
      <c r="P6482" s="181">
        <v>2889.5005195263811</v>
      </c>
      <c r="Q6482" s="181">
        <v>2894.5614389570169</v>
      </c>
      <c r="R6482" s="181">
        <v>2899.0096575376597</v>
      </c>
      <c r="S6482" s="181">
        <v>2902.8525220600486</v>
      </c>
      <c r="T6482" s="181">
        <v>2906.0542213747763</v>
      </c>
      <c r="U6482" s="181">
        <v>2908.6377351366582</v>
      </c>
      <c r="V6482" s="181">
        <v>2910.6796810138594</v>
      </c>
      <c r="W6482" s="181">
        <v>2912.2079150238792</v>
      </c>
      <c r="X6482" s="181">
        <v>2913.2378922693219</v>
      </c>
      <c r="Y6482" s="181">
        <v>2913.7300791583971</v>
      </c>
    </row>
    <row r="6483" spans="1:25" x14ac:dyDescent="0.25">
      <c r="A6483" s="178" t="s">
        <v>5272</v>
      </c>
      <c r="B6483" s="178" t="s">
        <v>606</v>
      </c>
      <c r="C6483" s="178" t="s">
        <v>972</v>
      </c>
      <c r="D6483" s="178" t="s">
        <v>5302</v>
      </c>
      <c r="E6483" s="181">
        <v>14424.81864494235</v>
      </c>
      <c r="F6483" s="181">
        <v>14573.219131676182</v>
      </c>
      <c r="G6483" s="181">
        <v>14697.554338653514</v>
      </c>
      <c r="H6483" s="181">
        <v>14817.256240025354</v>
      </c>
      <c r="I6483" s="181">
        <v>14932.923863705641</v>
      </c>
      <c r="J6483" s="182">
        <v>15044.819172678357</v>
      </c>
      <c r="K6483" s="181">
        <v>15153.161427680254</v>
      </c>
      <c r="L6483" s="181">
        <v>15258.189259596526</v>
      </c>
      <c r="M6483" s="181">
        <v>15359.934393166848</v>
      </c>
      <c r="N6483" s="181">
        <v>15458.306094113441</v>
      </c>
      <c r="O6483" s="181">
        <v>15553.146549809719</v>
      </c>
      <c r="P6483" s="181">
        <v>15644.840947892839</v>
      </c>
      <c r="Q6483" s="181">
        <v>15733.805528095965</v>
      </c>
      <c r="R6483" s="181">
        <v>15819.884128867654</v>
      </c>
      <c r="S6483" s="181">
        <v>15903.079819473114</v>
      </c>
      <c r="T6483" s="181">
        <v>15983.158635834559</v>
      </c>
      <c r="U6483" s="181">
        <v>16060.207838475115</v>
      </c>
      <c r="V6483" s="181">
        <v>16134.613692683468</v>
      </c>
      <c r="W6483" s="181">
        <v>16206.497469493268</v>
      </c>
      <c r="X6483" s="181">
        <v>16275.913322585837</v>
      </c>
      <c r="Y6483" s="181">
        <v>16342.608082175129</v>
      </c>
    </row>
    <row r="6484" spans="1:25" x14ac:dyDescent="0.25">
      <c r="A6484" s="178" t="s">
        <v>5272</v>
      </c>
      <c r="B6484" s="178" t="s">
        <v>606</v>
      </c>
      <c r="C6484" s="178" t="s">
        <v>240</v>
      </c>
      <c r="D6484" s="178" t="s">
        <v>241</v>
      </c>
      <c r="E6484" s="181">
        <v>6001.3384213296931</v>
      </c>
      <c r="F6484" s="181">
        <v>6055.6139431626334</v>
      </c>
      <c r="G6484" s="181">
        <v>6099.7591690336812</v>
      </c>
      <c r="H6484" s="181">
        <v>6141.8659626228982</v>
      </c>
      <c r="I6484" s="181">
        <v>6182.1896374532198</v>
      </c>
      <c r="J6484" s="182">
        <v>6220.8448956483662</v>
      </c>
      <c r="K6484" s="181">
        <v>6257.92825519286</v>
      </c>
      <c r="L6484" s="181">
        <v>6293.5437631700843</v>
      </c>
      <c r="M6484" s="181">
        <v>6327.7097307361619</v>
      </c>
      <c r="N6484" s="181">
        <v>6360.3940055743342</v>
      </c>
      <c r="O6484" s="181">
        <v>6391.5370409037987</v>
      </c>
      <c r="P6484" s="181">
        <v>6421.3024666357014</v>
      </c>
      <c r="Q6484" s="181">
        <v>6449.8658499370495</v>
      </c>
      <c r="R6484" s="181">
        <v>6477.1675461343139</v>
      </c>
      <c r="S6484" s="181">
        <v>6503.2133289367721</v>
      </c>
      <c r="T6484" s="181">
        <v>6527.9121446627096</v>
      </c>
      <c r="U6484" s="181">
        <v>6551.3044337174952</v>
      </c>
      <c r="V6484" s="181">
        <v>6573.5522696730295</v>
      </c>
      <c r="W6484" s="181">
        <v>6594.7091087225099</v>
      </c>
      <c r="X6484" s="181">
        <v>6614.800876395876</v>
      </c>
      <c r="Y6484" s="181">
        <v>6633.7286327187276</v>
      </c>
    </row>
    <row r="6485" spans="1:25" x14ac:dyDescent="0.25">
      <c r="A6485" s="178" t="s">
        <v>5272</v>
      </c>
      <c r="B6485" s="178" t="s">
        <v>608</v>
      </c>
      <c r="C6485" s="178" t="s">
        <v>218</v>
      </c>
      <c r="D6485" s="178" t="s">
        <v>5303</v>
      </c>
      <c r="E6485" s="181">
        <v>9018.9198546656717</v>
      </c>
      <c r="F6485" s="181">
        <v>9066.8272974408683</v>
      </c>
      <c r="G6485" s="181">
        <v>9096.9985103832987</v>
      </c>
      <c r="H6485" s="181">
        <v>9123.0374308751962</v>
      </c>
      <c r="I6485" s="181">
        <v>9145.6146422275324</v>
      </c>
      <c r="J6485" s="182">
        <v>9165.1140053152067</v>
      </c>
      <c r="K6485" s="181">
        <v>9181.914719173441</v>
      </c>
      <c r="L6485" s="181">
        <v>9196.3613562540595</v>
      </c>
      <c r="M6485" s="181">
        <v>9208.6467024947688</v>
      </c>
      <c r="N6485" s="181">
        <v>9218.7374461903783</v>
      </c>
      <c r="O6485" s="181">
        <v>9226.5595747822354</v>
      </c>
      <c r="P6485" s="181">
        <v>9232.3786921724877</v>
      </c>
      <c r="Q6485" s="181">
        <v>9236.4456350491164</v>
      </c>
      <c r="R6485" s="181">
        <v>9238.6157198556066</v>
      </c>
      <c r="S6485" s="181">
        <v>9238.7714973617331</v>
      </c>
      <c r="T6485" s="181">
        <v>9236.9362216969967</v>
      </c>
      <c r="U6485" s="181">
        <v>9232.6080734063326</v>
      </c>
      <c r="V6485" s="181">
        <v>9225.2084387501727</v>
      </c>
      <c r="W6485" s="181">
        <v>9214.7749519746503</v>
      </c>
      <c r="X6485" s="181">
        <v>9201.3077984856918</v>
      </c>
      <c r="Y6485" s="181">
        <v>9184.913353453785</v>
      </c>
    </row>
    <row r="6486" spans="1:25" x14ac:dyDescent="0.25">
      <c r="A6486" s="178" t="s">
        <v>5272</v>
      </c>
      <c r="B6486" s="178" t="s">
        <v>608</v>
      </c>
      <c r="C6486" s="178" t="s">
        <v>528</v>
      </c>
      <c r="D6486" s="178" t="s">
        <v>5304</v>
      </c>
      <c r="E6486" s="181">
        <v>4863.7854363207634</v>
      </c>
      <c r="F6486" s="181">
        <v>4901.8945497481463</v>
      </c>
      <c r="G6486" s="181">
        <v>4930.5513378843261</v>
      </c>
      <c r="H6486" s="181">
        <v>4957.0757883755568</v>
      </c>
      <c r="I6486" s="181">
        <v>4981.8166616101971</v>
      </c>
      <c r="J6486" s="182">
        <v>5004.9697258201886</v>
      </c>
      <c r="K6486" s="181">
        <v>5026.7302315351835</v>
      </c>
      <c r="L6486" s="181">
        <v>5047.2764467918751</v>
      </c>
      <c r="M6486" s="181">
        <v>5066.7049686790006</v>
      </c>
      <c r="N6486" s="181">
        <v>5084.9886974058081</v>
      </c>
      <c r="O6486" s="181">
        <v>5102.0777977974476</v>
      </c>
      <c r="P6486" s="181">
        <v>5118.1102502023568</v>
      </c>
      <c r="Q6486" s="181">
        <v>5133.2172594623753</v>
      </c>
      <c r="R6486" s="181">
        <v>5147.3110237710116</v>
      </c>
      <c r="S6486" s="181">
        <v>5160.3181073049764</v>
      </c>
      <c r="T6486" s="181">
        <v>5172.2431631445079</v>
      </c>
      <c r="U6486" s="181">
        <v>5182.7961787241638</v>
      </c>
      <c r="V6486" s="181">
        <v>5191.6410539273711</v>
      </c>
      <c r="W6486" s="181">
        <v>5198.7860409319474</v>
      </c>
      <c r="X6486" s="181">
        <v>5204.2183589080578</v>
      </c>
      <c r="Y6486" s="181">
        <v>5207.9853745262562</v>
      </c>
    </row>
    <row r="6487" spans="1:25" x14ac:dyDescent="0.25">
      <c r="A6487" s="178" t="s">
        <v>5272</v>
      </c>
      <c r="B6487" s="178" t="s">
        <v>608</v>
      </c>
      <c r="C6487" s="178" t="s">
        <v>240</v>
      </c>
      <c r="D6487" s="178" t="s">
        <v>241</v>
      </c>
      <c r="E6487" s="181">
        <v>6341.569778216357</v>
      </c>
      <c r="F6487" s="181">
        <v>6509.6488262966768</v>
      </c>
      <c r="G6487" s="181">
        <v>6669.2719092026127</v>
      </c>
      <c r="H6487" s="181">
        <v>6829.9234704330283</v>
      </c>
      <c r="I6487" s="181">
        <v>6992.0292569153753</v>
      </c>
      <c r="J6487" s="182">
        <v>7155.8285589432944</v>
      </c>
      <c r="K6487" s="181">
        <v>7321.5775343647274</v>
      </c>
      <c r="L6487" s="181">
        <v>7489.5256539296806</v>
      </c>
      <c r="M6487" s="181">
        <v>7659.816522466228</v>
      </c>
      <c r="N6487" s="181">
        <v>7832.4124378181441</v>
      </c>
      <c r="O6487" s="181">
        <v>8007.2353232428186</v>
      </c>
      <c r="P6487" s="181">
        <v>8184.4997945484502</v>
      </c>
      <c r="Q6487" s="181">
        <v>8364.4241709866928</v>
      </c>
      <c r="R6487" s="181">
        <v>8546.8778049562425</v>
      </c>
      <c r="S6487" s="181">
        <v>8731.7420949737989</v>
      </c>
      <c r="T6487" s="181">
        <v>8919.0220306336032</v>
      </c>
      <c r="U6487" s="181">
        <v>9108.2034075541578</v>
      </c>
      <c r="V6487" s="181">
        <v>9298.6483452668963</v>
      </c>
      <c r="W6487" s="181">
        <v>9490.2979246143404</v>
      </c>
      <c r="X6487" s="181">
        <v>9683.0502272675658</v>
      </c>
      <c r="Y6487" s="181">
        <v>9876.9103661949648</v>
      </c>
    </row>
    <row r="6488" spans="1:25" x14ac:dyDescent="0.25">
      <c r="A6488" s="178" t="s">
        <v>5272</v>
      </c>
      <c r="B6488" s="178" t="s">
        <v>612</v>
      </c>
      <c r="C6488" s="178" t="s">
        <v>218</v>
      </c>
      <c r="D6488" s="178" t="s">
        <v>5305</v>
      </c>
      <c r="E6488" s="181">
        <v>1958.4978436547665</v>
      </c>
      <c r="F6488" s="181">
        <v>1993.4388266354499</v>
      </c>
      <c r="G6488" s="181">
        <v>2024.2630542674003</v>
      </c>
      <c r="H6488" s="181">
        <v>2054.0761638964514</v>
      </c>
      <c r="I6488" s="181">
        <v>2083.2717047707733</v>
      </c>
      <c r="J6488" s="182">
        <v>2112.1310462955494</v>
      </c>
      <c r="K6488" s="181">
        <v>2140.8737181995716</v>
      </c>
      <c r="L6488" s="181">
        <v>2169.6604751591972</v>
      </c>
      <c r="M6488" s="181">
        <v>2198.5752136425017</v>
      </c>
      <c r="N6488" s="181">
        <v>2227.6703835697772</v>
      </c>
      <c r="O6488" s="181">
        <v>2256.9652951744265</v>
      </c>
      <c r="P6488" s="181">
        <v>2286.5282638595695</v>
      </c>
      <c r="Q6488" s="181">
        <v>2316.4065495706104</v>
      </c>
      <c r="R6488" s="181">
        <v>2346.5416849738076</v>
      </c>
      <c r="S6488" s="181">
        <v>2376.9009776076596</v>
      </c>
      <c r="T6488" s="181">
        <v>2407.4402530837997</v>
      </c>
      <c r="U6488" s="181">
        <v>2437.9984856496785</v>
      </c>
      <c r="V6488" s="181">
        <v>2468.4305589291907</v>
      </c>
      <c r="W6488" s="181">
        <v>2498.7145847210509</v>
      </c>
      <c r="X6488" s="181">
        <v>2528.8252752938201</v>
      </c>
      <c r="Y6488" s="181">
        <v>2558.7186886826162</v>
      </c>
    </row>
    <row r="6489" spans="1:25" x14ac:dyDescent="0.25">
      <c r="A6489" s="178" t="s">
        <v>5272</v>
      </c>
      <c r="B6489" s="178" t="s">
        <v>612</v>
      </c>
      <c r="C6489" s="178" t="s">
        <v>488</v>
      </c>
      <c r="D6489" s="178" t="s">
        <v>5306</v>
      </c>
      <c r="E6489" s="181">
        <v>2942.7944403369302</v>
      </c>
      <c r="F6489" s="181">
        <v>2993.1184037964572</v>
      </c>
      <c r="G6489" s="181">
        <v>3037.1908889108668</v>
      </c>
      <c r="H6489" s="181">
        <v>3079.6817392939747</v>
      </c>
      <c r="I6489" s="181">
        <v>3121.1839538866379</v>
      </c>
      <c r="J6489" s="182">
        <v>3162.1208650770359</v>
      </c>
      <c r="K6489" s="181">
        <v>3202.8220629585117</v>
      </c>
      <c r="L6489" s="181">
        <v>3243.5283152984498</v>
      </c>
      <c r="M6489" s="181">
        <v>3284.3648749514132</v>
      </c>
      <c r="N6489" s="181">
        <v>3325.4096878530299</v>
      </c>
      <c r="O6489" s="181">
        <v>3366.6910386798581</v>
      </c>
      <c r="P6489" s="181">
        <v>3408.3101764779876</v>
      </c>
      <c r="Q6489" s="181">
        <v>3450.3366924983216</v>
      </c>
      <c r="R6489" s="181">
        <v>3492.6826059505979</v>
      </c>
      <c r="S6489" s="181">
        <v>3535.2985269515084</v>
      </c>
      <c r="T6489" s="181">
        <v>3578.1181428638556</v>
      </c>
      <c r="U6489" s="181">
        <v>3620.9017859680498</v>
      </c>
      <c r="V6489" s="181">
        <v>3663.4340961205507</v>
      </c>
      <c r="W6489" s="181">
        <v>3705.6830912783525</v>
      </c>
      <c r="X6489" s="181">
        <v>3747.6118451722818</v>
      </c>
      <c r="Y6489" s="181">
        <v>3789.1559150605854</v>
      </c>
    </row>
    <row r="6490" spans="1:25" x14ac:dyDescent="0.25">
      <c r="A6490" s="178" t="s">
        <v>5272</v>
      </c>
      <c r="B6490" s="178" t="s">
        <v>612</v>
      </c>
      <c r="C6490" s="178" t="s">
        <v>1287</v>
      </c>
      <c r="D6490" s="178" t="s">
        <v>5307</v>
      </c>
      <c r="E6490" s="181">
        <v>2875.1555972828733</v>
      </c>
      <c r="F6490" s="181">
        <v>2929.6261264219343</v>
      </c>
      <c r="G6490" s="181">
        <v>2978.1547999373297</v>
      </c>
      <c r="H6490" s="181">
        <v>3025.2961475928655</v>
      </c>
      <c r="I6490" s="181">
        <v>3071.6257436394985</v>
      </c>
      <c r="J6490" s="182">
        <v>3117.5560906418741</v>
      </c>
      <c r="K6490" s="181">
        <v>3163.4101117975133</v>
      </c>
      <c r="L6490" s="181">
        <v>3209.4251933010978</v>
      </c>
      <c r="M6490" s="181">
        <v>3255.7259382607467</v>
      </c>
      <c r="N6490" s="181">
        <v>3302.390872078508</v>
      </c>
      <c r="O6490" s="181">
        <v>3349.4496782684091</v>
      </c>
      <c r="P6490" s="181">
        <v>3397.004971901531</v>
      </c>
      <c r="Q6490" s="181">
        <v>3445.1284957133403</v>
      </c>
      <c r="R6490" s="181">
        <v>3493.7348846345471</v>
      </c>
      <c r="S6490" s="181">
        <v>3542.7768167846802</v>
      </c>
      <c r="T6490" s="181">
        <v>3592.1896292896181</v>
      </c>
      <c r="U6490" s="181">
        <v>3641.7338302985413</v>
      </c>
      <c r="V6490" s="181">
        <v>3691.1926762663943</v>
      </c>
      <c r="W6490" s="181">
        <v>3740.5329526123605</v>
      </c>
      <c r="X6490" s="181">
        <v>3789.7162068708444</v>
      </c>
      <c r="Y6490" s="181">
        <v>3838.6758350420032</v>
      </c>
    </row>
    <row r="6491" spans="1:25" x14ac:dyDescent="0.25">
      <c r="A6491" s="178" t="s">
        <v>5272</v>
      </c>
      <c r="B6491" s="178" t="s">
        <v>612</v>
      </c>
      <c r="C6491" s="178" t="s">
        <v>240</v>
      </c>
      <c r="D6491" s="178" t="s">
        <v>241</v>
      </c>
      <c r="E6491" s="181">
        <v>41082.016108086107</v>
      </c>
      <c r="F6491" s="181">
        <v>41534.309204936166</v>
      </c>
      <c r="G6491" s="181">
        <v>41894.255476795959</v>
      </c>
      <c r="H6491" s="181">
        <v>42227.502264513816</v>
      </c>
      <c r="I6491" s="181">
        <v>42542.579367108221</v>
      </c>
      <c r="J6491" s="182">
        <v>42845.518279103635</v>
      </c>
      <c r="K6491" s="181">
        <v>43140.947104501167</v>
      </c>
      <c r="L6491" s="181">
        <v>43432.196678053886</v>
      </c>
      <c r="M6491" s="181">
        <v>43720.982483685475</v>
      </c>
      <c r="N6491" s="181">
        <v>44008.353984729831</v>
      </c>
      <c r="O6491" s="181">
        <v>44294.682775869238</v>
      </c>
      <c r="P6491" s="181">
        <v>44581.286085086009</v>
      </c>
      <c r="Q6491" s="181">
        <v>44869.038731227483</v>
      </c>
      <c r="R6491" s="181">
        <v>45156.757747499956</v>
      </c>
      <c r="S6491" s="181">
        <v>45443.783171309922</v>
      </c>
      <c r="T6491" s="181">
        <v>45729.25372320391</v>
      </c>
      <c r="U6491" s="181">
        <v>46010.124960189183</v>
      </c>
      <c r="V6491" s="181">
        <v>46283.729280276057</v>
      </c>
      <c r="W6491" s="181">
        <v>46549.763933918977</v>
      </c>
      <c r="X6491" s="181">
        <v>46807.871929735375</v>
      </c>
      <c r="Y6491" s="181">
        <v>47057.363328537096</v>
      </c>
    </row>
    <row r="6492" spans="1:25" x14ac:dyDescent="0.25">
      <c r="A6492" s="178" t="s">
        <v>5272</v>
      </c>
      <c r="B6492" s="178" t="s">
        <v>618</v>
      </c>
      <c r="C6492" s="178" t="s">
        <v>218</v>
      </c>
      <c r="D6492" s="178" t="s">
        <v>5308</v>
      </c>
      <c r="E6492" s="181">
        <v>4577.0513607020093</v>
      </c>
      <c r="F6492" s="181">
        <v>4630.6929404458988</v>
      </c>
      <c r="G6492" s="181">
        <v>4680.6902723428511</v>
      </c>
      <c r="H6492" s="181">
        <v>4733.0848330209028</v>
      </c>
      <c r="I6492" s="181">
        <v>4787.4382527075031</v>
      </c>
      <c r="J6492" s="182">
        <v>4843.3534635978558</v>
      </c>
      <c r="K6492" s="181">
        <v>4900.5366355515453</v>
      </c>
      <c r="L6492" s="181">
        <v>4958.7751992503381</v>
      </c>
      <c r="M6492" s="181">
        <v>5017.8438276272582</v>
      </c>
      <c r="N6492" s="181">
        <v>5077.5229133967159</v>
      </c>
      <c r="O6492" s="181">
        <v>5137.6114800532541</v>
      </c>
      <c r="P6492" s="181">
        <v>5198.1170093616647</v>
      </c>
      <c r="Q6492" s="181">
        <v>5259.081908971305</v>
      </c>
      <c r="R6492" s="181">
        <v>5320.3569258505067</v>
      </c>
      <c r="S6492" s="181">
        <v>5381.8533989389061</v>
      </c>
      <c r="T6492" s="181">
        <v>5443.2518075878279</v>
      </c>
      <c r="U6492" s="181">
        <v>5504.2038999795641</v>
      </c>
      <c r="V6492" s="181">
        <v>5564.6315740089203</v>
      </c>
      <c r="W6492" s="181">
        <v>5624.531393648409</v>
      </c>
      <c r="X6492" s="181">
        <v>5683.8721793233335</v>
      </c>
      <c r="Y6492" s="181">
        <v>5742.3666942433074</v>
      </c>
    </row>
    <row r="6493" spans="1:25" x14ac:dyDescent="0.25">
      <c r="A6493" s="178" t="s">
        <v>5272</v>
      </c>
      <c r="B6493" s="178" t="s">
        <v>618</v>
      </c>
      <c r="C6493" s="178" t="s">
        <v>240</v>
      </c>
      <c r="D6493" s="178" t="s">
        <v>241</v>
      </c>
      <c r="E6493" s="181">
        <v>10194.249773118323</v>
      </c>
      <c r="F6493" s="181">
        <v>10259.01665707179</v>
      </c>
      <c r="G6493" s="181">
        <v>10315.097012922508</v>
      </c>
      <c r="H6493" s="181">
        <v>10375.878819394347</v>
      </c>
      <c r="I6493" s="181">
        <v>10440.339927504247</v>
      </c>
      <c r="J6493" s="182">
        <v>10507.569337578299</v>
      </c>
      <c r="K6493" s="181">
        <v>10576.89799427891</v>
      </c>
      <c r="L6493" s="181">
        <v>10647.845380647032</v>
      </c>
      <c r="M6493" s="181">
        <v>10719.913845779643</v>
      </c>
      <c r="N6493" s="181">
        <v>10792.628294371083</v>
      </c>
      <c r="O6493" s="181">
        <v>10865.562900418219</v>
      </c>
      <c r="P6493" s="181">
        <v>10938.739315268438</v>
      </c>
      <c r="Q6493" s="181">
        <v>11012.252192311724</v>
      </c>
      <c r="R6493" s="181">
        <v>11085.795269404338</v>
      </c>
      <c r="S6493" s="181">
        <v>11159.194209005058</v>
      </c>
      <c r="T6493" s="181">
        <v>11231.801979426138</v>
      </c>
      <c r="U6493" s="181">
        <v>11302.925280041052</v>
      </c>
      <c r="V6493" s="181">
        <v>11372.436389018771</v>
      </c>
      <c r="W6493" s="181">
        <v>11440.362046601045</v>
      </c>
      <c r="X6493" s="181">
        <v>11506.672471954289</v>
      </c>
      <c r="Y6493" s="181">
        <v>11570.822624990516</v>
      </c>
    </row>
    <row r="6494" spans="1:25" x14ac:dyDescent="0.25">
      <c r="A6494" s="178" t="s">
        <v>5272</v>
      </c>
      <c r="B6494" s="178" t="s">
        <v>620</v>
      </c>
      <c r="C6494" s="178" t="s">
        <v>218</v>
      </c>
      <c r="D6494" s="178" t="s">
        <v>1585</v>
      </c>
      <c r="E6494" s="181">
        <v>2861.2360395217834</v>
      </c>
      <c r="F6494" s="181">
        <v>2862.8766751393928</v>
      </c>
      <c r="G6494" s="181">
        <v>2863.7426446649183</v>
      </c>
      <c r="H6494" s="181">
        <v>2866.822611327183</v>
      </c>
      <c r="I6494" s="181">
        <v>2871.4178001490427</v>
      </c>
      <c r="J6494" s="182">
        <v>2876.9727861834499</v>
      </c>
      <c r="K6494" s="181">
        <v>2883.0916768695283</v>
      </c>
      <c r="L6494" s="181">
        <v>2889.4570525274321</v>
      </c>
      <c r="M6494" s="181">
        <v>2895.7754420812216</v>
      </c>
      <c r="N6494" s="181">
        <v>2901.7872370433383</v>
      </c>
      <c r="O6494" s="181">
        <v>2907.2774259883054</v>
      </c>
      <c r="P6494" s="181">
        <v>2912.1576991984984</v>
      </c>
      <c r="Q6494" s="181">
        <v>2916.3507367453212</v>
      </c>
      <c r="R6494" s="181">
        <v>2919.6742379959524</v>
      </c>
      <c r="S6494" s="181">
        <v>2922.0095466498879</v>
      </c>
      <c r="T6494" s="181">
        <v>2923.3329060089163</v>
      </c>
      <c r="U6494" s="181">
        <v>2923.2183972942503</v>
      </c>
      <c r="V6494" s="181">
        <v>2921.2099094374739</v>
      </c>
      <c r="W6494" s="181">
        <v>2917.3152626928345</v>
      </c>
      <c r="X6494" s="181">
        <v>2911.5574631325262</v>
      </c>
      <c r="Y6494" s="181">
        <v>2904.0245002676202</v>
      </c>
    </row>
    <row r="6495" spans="1:25" x14ac:dyDescent="0.25">
      <c r="A6495" s="178" t="s">
        <v>5272</v>
      </c>
      <c r="B6495" s="178" t="s">
        <v>620</v>
      </c>
      <c r="C6495" s="178" t="s">
        <v>475</v>
      </c>
      <c r="D6495" s="178" t="s">
        <v>5309</v>
      </c>
      <c r="E6495" s="181">
        <v>3974.6124927537767</v>
      </c>
      <c r="F6495" s="181">
        <v>3900.7559387723686</v>
      </c>
      <c r="G6495" s="181">
        <v>3827.2352368733045</v>
      </c>
      <c r="H6495" s="181">
        <v>3758.0021352860135</v>
      </c>
      <c r="I6495" s="181">
        <v>3691.9653907163274</v>
      </c>
      <c r="J6495" s="182">
        <v>3628.2902215463787</v>
      </c>
      <c r="K6495" s="181">
        <v>3566.3975143674779</v>
      </c>
      <c r="L6495" s="181">
        <v>3505.8438713947494</v>
      </c>
      <c r="M6495" s="181">
        <v>3446.2457219037451</v>
      </c>
      <c r="N6495" s="181">
        <v>3387.2867014416624</v>
      </c>
      <c r="O6495" s="181">
        <v>3328.7248533633319</v>
      </c>
      <c r="P6495" s="181">
        <v>3270.4788373608849</v>
      </c>
      <c r="Q6495" s="181">
        <v>3212.4859661706691</v>
      </c>
      <c r="R6495" s="181">
        <v>3154.5754201968875</v>
      </c>
      <c r="S6495" s="181">
        <v>3096.6575401515779</v>
      </c>
      <c r="T6495" s="181">
        <v>3038.7491863206105</v>
      </c>
      <c r="U6495" s="181">
        <v>2980.4571011140411</v>
      </c>
      <c r="V6495" s="181">
        <v>2921.3891285405057</v>
      </c>
      <c r="W6495" s="181">
        <v>2861.6402738123575</v>
      </c>
      <c r="X6495" s="181">
        <v>2801.3158117657977</v>
      </c>
      <c r="Y6495" s="181">
        <v>2740.5770362574899</v>
      </c>
    </row>
    <row r="6496" spans="1:25" x14ac:dyDescent="0.25">
      <c r="A6496" s="178" t="s">
        <v>5272</v>
      </c>
      <c r="B6496" s="178" t="s">
        <v>620</v>
      </c>
      <c r="C6496" s="178" t="s">
        <v>506</v>
      </c>
      <c r="D6496" s="178" t="s">
        <v>5310</v>
      </c>
      <c r="E6496" s="181">
        <v>2194.4225557349268</v>
      </c>
      <c r="F6496" s="181">
        <v>2212.8908863414767</v>
      </c>
      <c r="G6496" s="181">
        <v>2230.9104344140828</v>
      </c>
      <c r="H6496" s="181">
        <v>2250.8147748491156</v>
      </c>
      <c r="I6496" s="181">
        <v>2272.0930457974382</v>
      </c>
      <c r="J6496" s="182">
        <v>2294.3320191469998</v>
      </c>
      <c r="K6496" s="181">
        <v>2317.2332557909513</v>
      </c>
      <c r="L6496" s="181">
        <v>2340.5522036862603</v>
      </c>
      <c r="M6496" s="181">
        <v>2364.0559847833938</v>
      </c>
      <c r="N6496" s="181">
        <v>2387.5321626456498</v>
      </c>
      <c r="O6496" s="181">
        <v>2410.7985896252399</v>
      </c>
      <c r="P6496" s="181">
        <v>2433.7733421302901</v>
      </c>
      <c r="Q6496" s="181">
        <v>2456.3812981399583</v>
      </c>
      <c r="R6496" s="181">
        <v>2478.4560075612844</v>
      </c>
      <c r="S6496" s="181">
        <v>2499.8804219609178</v>
      </c>
      <c r="T6496" s="181">
        <v>2520.6158803403323</v>
      </c>
      <c r="U6496" s="181">
        <v>2540.273304170646</v>
      </c>
      <c r="V6496" s="181">
        <v>2558.4252594813161</v>
      </c>
      <c r="W6496" s="181">
        <v>2575.0408395613586</v>
      </c>
      <c r="X6496" s="181">
        <v>2590.1022611921567</v>
      </c>
      <c r="Y6496" s="181">
        <v>2603.6500372689093</v>
      </c>
    </row>
    <row r="6497" spans="1:25" x14ac:dyDescent="0.25">
      <c r="A6497" s="178" t="s">
        <v>5272</v>
      </c>
      <c r="B6497" s="178" t="s">
        <v>620</v>
      </c>
      <c r="C6497" s="178" t="s">
        <v>240</v>
      </c>
      <c r="D6497" s="178" t="s">
        <v>241</v>
      </c>
      <c r="E6497" s="181">
        <v>16688.522916956503</v>
      </c>
      <c r="F6497" s="181">
        <v>16835.540036934974</v>
      </c>
      <c r="G6497" s="181">
        <v>16988.779811640463</v>
      </c>
      <c r="H6497" s="181">
        <v>17166.212311877716</v>
      </c>
      <c r="I6497" s="181">
        <v>17364.211365226773</v>
      </c>
      <c r="J6497" s="182">
        <v>17579.912794687916</v>
      </c>
      <c r="K6497" s="181">
        <v>17811.336583818673</v>
      </c>
      <c r="L6497" s="181">
        <v>18056.916088932157</v>
      </c>
      <c r="M6497" s="181">
        <v>18315.167479940043</v>
      </c>
      <c r="N6497" s="181">
        <v>18584.75016038297</v>
      </c>
      <c r="O6497" s="181">
        <v>18864.538545134186</v>
      </c>
      <c r="P6497" s="181">
        <v>19154.17069109701</v>
      </c>
      <c r="Q6497" s="181">
        <v>19453.325809945472</v>
      </c>
      <c r="R6497" s="181">
        <v>19760.94052752983</v>
      </c>
      <c r="S6497" s="181">
        <v>20076.309756118277</v>
      </c>
      <c r="T6497" s="181">
        <v>20399.329768317119</v>
      </c>
      <c r="U6497" s="181">
        <v>20727.020619003466</v>
      </c>
      <c r="V6497" s="181">
        <v>21055.969071049851</v>
      </c>
      <c r="W6497" s="181">
        <v>21385.909164373676</v>
      </c>
      <c r="X6497" s="181">
        <v>21716.646262525854</v>
      </c>
      <c r="Y6497" s="181">
        <v>22048.443487101427</v>
      </c>
    </row>
    <row r="6498" spans="1:25" x14ac:dyDescent="0.25">
      <c r="A6498" s="178" t="s">
        <v>5272</v>
      </c>
      <c r="B6498" s="178" t="s">
        <v>622</v>
      </c>
      <c r="C6498" s="178" t="s">
        <v>218</v>
      </c>
      <c r="D6498" s="178" t="s">
        <v>5311</v>
      </c>
      <c r="E6498" s="181">
        <v>19828.789820482445</v>
      </c>
      <c r="F6498" s="181">
        <v>20094.009409674385</v>
      </c>
      <c r="G6498" s="181">
        <v>20302.576708880031</v>
      </c>
      <c r="H6498" s="181">
        <v>20486.589082223465</v>
      </c>
      <c r="I6498" s="181">
        <v>20649.859336356585</v>
      </c>
      <c r="J6498" s="182">
        <v>20794.888983419289</v>
      </c>
      <c r="K6498" s="181">
        <v>20923.676783778417</v>
      </c>
      <c r="L6498" s="181">
        <v>21037.853261497319</v>
      </c>
      <c r="M6498" s="181">
        <v>21138.509395543606</v>
      </c>
      <c r="N6498" s="181">
        <v>21226.170152059192</v>
      </c>
      <c r="O6498" s="181">
        <v>21301.105216517997</v>
      </c>
      <c r="P6498" s="181">
        <v>21364.294105934216</v>
      </c>
      <c r="Q6498" s="181">
        <v>21416.704524904788</v>
      </c>
      <c r="R6498" s="181">
        <v>21458.525485038743</v>
      </c>
      <c r="S6498" s="181">
        <v>21490.192294950084</v>
      </c>
      <c r="T6498" s="181">
        <v>21512.10890635215</v>
      </c>
      <c r="U6498" s="181">
        <v>21524.016192020419</v>
      </c>
      <c r="V6498" s="181">
        <v>21525.629198913182</v>
      </c>
      <c r="W6498" s="181">
        <v>21517.286035620964</v>
      </c>
      <c r="X6498" s="181">
        <v>21499.353232513906</v>
      </c>
      <c r="Y6498" s="181">
        <v>21472.105834682941</v>
      </c>
    </row>
    <row r="6499" spans="1:25" x14ac:dyDescent="0.25">
      <c r="A6499" s="178" t="s">
        <v>5272</v>
      </c>
      <c r="B6499" s="178" t="s">
        <v>622</v>
      </c>
      <c r="C6499" s="178" t="s">
        <v>240</v>
      </c>
      <c r="D6499" s="178" t="s">
        <v>241</v>
      </c>
      <c r="E6499" s="181">
        <v>1914.3576919667769</v>
      </c>
      <c r="F6499" s="181">
        <v>2018.3011256080943</v>
      </c>
      <c r="G6499" s="181">
        <v>2121.5975443373441</v>
      </c>
      <c r="H6499" s="181">
        <v>2227.2757231239839</v>
      </c>
      <c r="I6499" s="181">
        <v>2335.6830409610693</v>
      </c>
      <c r="J6499" s="182">
        <v>2447.0672164409912</v>
      </c>
      <c r="K6499" s="181">
        <v>2561.6499214579749</v>
      </c>
      <c r="L6499" s="181">
        <v>2679.6352362263115</v>
      </c>
      <c r="M6499" s="181">
        <v>2801.1805397332541</v>
      </c>
      <c r="N6499" s="181">
        <v>2926.3809797446129</v>
      </c>
      <c r="O6499" s="181">
        <v>3055.2998910906317</v>
      </c>
      <c r="P6499" s="181">
        <v>3188.1058912605113</v>
      </c>
      <c r="Q6499" s="181">
        <v>3324.982146880669</v>
      </c>
      <c r="R6499" s="181">
        <v>3466.0037791129466</v>
      </c>
      <c r="S6499" s="181">
        <v>3611.2864645150157</v>
      </c>
      <c r="T6499" s="181">
        <v>3760.9460989869817</v>
      </c>
      <c r="U6499" s="181">
        <v>3914.9833046249009</v>
      </c>
      <c r="V6499" s="181">
        <v>4073.3801432787445</v>
      </c>
      <c r="W6499" s="181">
        <v>4236.2254317243724</v>
      </c>
      <c r="X6499" s="181">
        <v>4403.6160717459807</v>
      </c>
      <c r="Y6499" s="181">
        <v>4575.6329090822073</v>
      </c>
    </row>
    <row r="6500" spans="1:25" x14ac:dyDescent="0.25">
      <c r="A6500" s="178" t="s">
        <v>5272</v>
      </c>
      <c r="B6500" s="178" t="s">
        <v>623</v>
      </c>
      <c r="C6500" s="178" t="s">
        <v>565</v>
      </c>
      <c r="D6500" s="178" t="s">
        <v>566</v>
      </c>
      <c r="E6500" s="181">
        <v>16810.439971850185</v>
      </c>
      <c r="F6500" s="181">
        <v>16762.415228456644</v>
      </c>
      <c r="G6500" s="181">
        <v>16728.289609356354</v>
      </c>
      <c r="H6500" s="181">
        <v>16721.203063252884</v>
      </c>
      <c r="I6500" s="181">
        <v>16736.168007790318</v>
      </c>
      <c r="J6500" s="182">
        <v>16769.477666773109</v>
      </c>
      <c r="K6500" s="181">
        <v>16818.341141573339</v>
      </c>
      <c r="L6500" s="181">
        <v>16880.492590059068</v>
      </c>
      <c r="M6500" s="181">
        <v>16953.782520542318</v>
      </c>
      <c r="N6500" s="181">
        <v>17036.299256066846</v>
      </c>
      <c r="O6500" s="181">
        <v>17126.378605216301</v>
      </c>
      <c r="P6500" s="181">
        <v>17222.954356877195</v>
      </c>
      <c r="Q6500" s="181">
        <v>17324.931447457649</v>
      </c>
      <c r="R6500" s="181">
        <v>17430.497929039968</v>
      </c>
      <c r="S6500" s="181">
        <v>17538.059731627349</v>
      </c>
      <c r="T6500" s="181">
        <v>17646.744464610892</v>
      </c>
      <c r="U6500" s="181">
        <v>17755.084486689608</v>
      </c>
      <c r="V6500" s="181">
        <v>17861.295445503667</v>
      </c>
      <c r="W6500" s="181">
        <v>17964.584606737058</v>
      </c>
      <c r="X6500" s="181">
        <v>18064.173175549477</v>
      </c>
      <c r="Y6500" s="181">
        <v>18159.887626050506</v>
      </c>
    </row>
    <row r="6501" spans="1:25" x14ac:dyDescent="0.25">
      <c r="A6501" s="178" t="s">
        <v>5272</v>
      </c>
      <c r="B6501" s="178" t="s">
        <v>625</v>
      </c>
      <c r="C6501" s="178" t="s">
        <v>218</v>
      </c>
      <c r="D6501" s="178" t="s">
        <v>5312</v>
      </c>
      <c r="E6501" s="181">
        <v>10027.798725487908</v>
      </c>
      <c r="F6501" s="181">
        <v>9924.8431784605054</v>
      </c>
      <c r="G6501" s="181">
        <v>9831.5023229645649</v>
      </c>
      <c r="H6501" s="181">
        <v>9754.0319460817009</v>
      </c>
      <c r="I6501" s="181">
        <v>9687.4886610837275</v>
      </c>
      <c r="J6501" s="182">
        <v>9628.1142434798403</v>
      </c>
      <c r="K6501" s="181">
        <v>9573.1527199953125</v>
      </c>
      <c r="L6501" s="181">
        <v>9520.6471614000639</v>
      </c>
      <c r="M6501" s="181">
        <v>9469.1086258192245</v>
      </c>
      <c r="N6501" s="181">
        <v>9417.3930247923399</v>
      </c>
      <c r="O6501" s="181">
        <v>9364.4691161698647</v>
      </c>
      <c r="P6501" s="181">
        <v>9309.9428198294427</v>
      </c>
      <c r="Q6501" s="181">
        <v>9253.6540742911056</v>
      </c>
      <c r="R6501" s="181">
        <v>9195.262229372589</v>
      </c>
      <c r="S6501" s="181">
        <v>9134.5969041774933</v>
      </c>
      <c r="T6501" s="181">
        <v>9071.4406177819055</v>
      </c>
      <c r="U6501" s="181">
        <v>9006.2325153925904</v>
      </c>
      <c r="V6501" s="181">
        <v>8939.527094665651</v>
      </c>
      <c r="W6501" s="181">
        <v>8871.3461961561061</v>
      </c>
      <c r="X6501" s="181">
        <v>8801.7058932183354</v>
      </c>
      <c r="Y6501" s="181">
        <v>8730.5610311045784</v>
      </c>
    </row>
    <row r="6502" spans="1:25" x14ac:dyDescent="0.25">
      <c r="A6502" s="178" t="s">
        <v>5272</v>
      </c>
      <c r="B6502" s="178" t="s">
        <v>625</v>
      </c>
      <c r="C6502" s="178" t="s">
        <v>447</v>
      </c>
      <c r="D6502" s="178" t="s">
        <v>5313</v>
      </c>
      <c r="E6502" s="181">
        <v>127534.60675231717</v>
      </c>
      <c r="F6502" s="181">
        <v>127319.8153405068</v>
      </c>
      <c r="G6502" s="181">
        <v>127216.11854416622</v>
      </c>
      <c r="H6502" s="181">
        <v>127308.18779515938</v>
      </c>
      <c r="I6502" s="181">
        <v>127536.14262158865</v>
      </c>
      <c r="J6502" s="182">
        <v>127853.67413685458</v>
      </c>
      <c r="K6502" s="181">
        <v>128226.22983563678</v>
      </c>
      <c r="L6502" s="181">
        <v>128628.81362456109</v>
      </c>
      <c r="M6502" s="181">
        <v>129041.91521744116</v>
      </c>
      <c r="N6502" s="181">
        <v>129450.07456898861</v>
      </c>
      <c r="O6502" s="181">
        <v>129838.85556343554</v>
      </c>
      <c r="P6502" s="181">
        <v>130202.23480755613</v>
      </c>
      <c r="Q6502" s="181">
        <v>130537.29025011211</v>
      </c>
      <c r="R6502" s="181">
        <v>130838.44064678306</v>
      </c>
      <c r="S6502" s="181">
        <v>131102.36790143448</v>
      </c>
      <c r="T6502" s="181">
        <v>131324.97240218785</v>
      </c>
      <c r="U6502" s="181">
        <v>131511.61741979359</v>
      </c>
      <c r="V6502" s="181">
        <v>131669.56987383336</v>
      </c>
      <c r="W6502" s="181">
        <v>131798.45132129514</v>
      </c>
      <c r="X6502" s="181">
        <v>131897.7964581635</v>
      </c>
      <c r="Y6502" s="181">
        <v>131966.21113628085</v>
      </c>
    </row>
    <row r="6503" spans="1:25" x14ac:dyDescent="0.25">
      <c r="A6503" s="178" t="s">
        <v>5272</v>
      </c>
      <c r="B6503" s="178" t="s">
        <v>625</v>
      </c>
      <c r="C6503" s="178" t="s">
        <v>240</v>
      </c>
      <c r="D6503" s="178" t="s">
        <v>241</v>
      </c>
      <c r="E6503" s="181">
        <v>1617.0291701701624</v>
      </c>
      <c r="F6503" s="181">
        <v>1671.9164657170984</v>
      </c>
      <c r="G6503" s="181">
        <v>1730.1728130892282</v>
      </c>
      <c r="H6503" s="181">
        <v>1793.2153451970482</v>
      </c>
      <c r="I6503" s="181">
        <v>1860.5363346190627</v>
      </c>
      <c r="J6503" s="182">
        <v>1931.7319330519529</v>
      </c>
      <c r="K6503" s="181">
        <v>2006.5005688818392</v>
      </c>
      <c r="L6503" s="181">
        <v>2084.6322201805679</v>
      </c>
      <c r="M6503" s="181">
        <v>2165.9615854736958</v>
      </c>
      <c r="N6503" s="181">
        <v>2250.3549368760641</v>
      </c>
      <c r="O6503" s="181">
        <v>2337.6644065045061</v>
      </c>
      <c r="P6503" s="181">
        <v>2427.8658803878766</v>
      </c>
      <c r="Q6503" s="181">
        <v>2520.9812425929026</v>
      </c>
      <c r="R6503" s="181">
        <v>2616.9724368204729</v>
      </c>
      <c r="S6503" s="181">
        <v>2715.8331967727686</v>
      </c>
      <c r="T6503" s="181">
        <v>2817.530609371498</v>
      </c>
      <c r="U6503" s="181">
        <v>2922.2287659320396</v>
      </c>
      <c r="V6503" s="181">
        <v>3030.1510431786123</v>
      </c>
      <c r="W6503" s="181">
        <v>3141.3616344007023</v>
      </c>
      <c r="X6503" s="181">
        <v>3255.9215794833199</v>
      </c>
      <c r="Y6503" s="181">
        <v>3373.8666377786881</v>
      </c>
    </row>
    <row r="6504" spans="1:25" x14ac:dyDescent="0.25">
      <c r="A6504" s="178" t="s">
        <v>5272</v>
      </c>
      <c r="B6504" s="178" t="s">
        <v>628</v>
      </c>
      <c r="C6504" s="178" t="s">
        <v>565</v>
      </c>
      <c r="D6504" s="178" t="s">
        <v>566</v>
      </c>
      <c r="E6504" s="181">
        <v>13050.378377624282</v>
      </c>
      <c r="F6504" s="181">
        <v>13007.700405967325</v>
      </c>
      <c r="G6504" s="181">
        <v>12990.801857593491</v>
      </c>
      <c r="H6504" s="181">
        <v>13007.545585045538</v>
      </c>
      <c r="I6504" s="181">
        <v>13051.032830427768</v>
      </c>
      <c r="J6504" s="182">
        <v>13116.10778387089</v>
      </c>
      <c r="K6504" s="181">
        <v>13199.023181631537</v>
      </c>
      <c r="L6504" s="181">
        <v>13296.857764577589</v>
      </c>
      <c r="M6504" s="181">
        <v>13407.136621125715</v>
      </c>
      <c r="N6504" s="181">
        <v>13527.840835789095</v>
      </c>
      <c r="O6504" s="181">
        <v>13657.383250082563</v>
      </c>
      <c r="P6504" s="181">
        <v>13794.857978870074</v>
      </c>
      <c r="Q6504" s="181">
        <v>13939.544438105831</v>
      </c>
      <c r="R6504" s="181">
        <v>14090.376411943171</v>
      </c>
      <c r="S6504" s="181">
        <v>14246.774144828449</v>
      </c>
      <c r="T6504" s="181">
        <v>14408.473791120503</v>
      </c>
      <c r="U6504" s="181">
        <v>14572.624282845489</v>
      </c>
      <c r="V6504" s="181">
        <v>14736.292349961142</v>
      </c>
      <c r="W6504" s="181">
        <v>14899.320533465672</v>
      </c>
      <c r="X6504" s="181">
        <v>15061.691855612116</v>
      </c>
      <c r="Y6504" s="181">
        <v>15223.485300849712</v>
      </c>
    </row>
    <row r="6505" spans="1:25" x14ac:dyDescent="0.25">
      <c r="A6505" s="178" t="s">
        <v>5272</v>
      </c>
      <c r="B6505" s="178" t="s">
        <v>630</v>
      </c>
      <c r="C6505" s="178" t="s">
        <v>218</v>
      </c>
      <c r="D6505" s="178" t="s">
        <v>5314</v>
      </c>
      <c r="E6505" s="181">
        <v>35959.434256902518</v>
      </c>
      <c r="F6505" s="181">
        <v>36056.933827397312</v>
      </c>
      <c r="G6505" s="181">
        <v>36091.02023483345</v>
      </c>
      <c r="H6505" s="181">
        <v>36110.211249016662</v>
      </c>
      <c r="I6505" s="181">
        <v>36114.522677584522</v>
      </c>
      <c r="J6505" s="182">
        <v>36103.290123865125</v>
      </c>
      <c r="K6505" s="181">
        <v>36076.070406212668</v>
      </c>
      <c r="L6505" s="181">
        <v>36032.636697137015</v>
      </c>
      <c r="M6505" s="181">
        <v>35972.466390931993</v>
      </c>
      <c r="N6505" s="181">
        <v>35894.696639390859</v>
      </c>
      <c r="O6505" s="181">
        <v>35798.367403627693</v>
      </c>
      <c r="P6505" s="181">
        <v>35683.987631763361</v>
      </c>
      <c r="Q6505" s="181">
        <v>35552.222733598232</v>
      </c>
      <c r="R6505" s="181">
        <v>35402.466800295966</v>
      </c>
      <c r="S6505" s="181">
        <v>35234.437772466299</v>
      </c>
      <c r="T6505" s="181">
        <v>35047.985588967327</v>
      </c>
      <c r="U6505" s="181">
        <v>34843.090537104945</v>
      </c>
      <c r="V6505" s="181">
        <v>34619.797869411748</v>
      </c>
      <c r="W6505" s="181">
        <v>34378.359118151267</v>
      </c>
      <c r="X6505" s="181">
        <v>34118.979913447452</v>
      </c>
      <c r="Y6505" s="181">
        <v>33841.914651424413</v>
      </c>
    </row>
    <row r="6506" spans="1:25" x14ac:dyDescent="0.25">
      <c r="A6506" s="178" t="s">
        <v>5272</v>
      </c>
      <c r="B6506" s="178" t="s">
        <v>630</v>
      </c>
      <c r="C6506" s="178" t="s">
        <v>560</v>
      </c>
      <c r="D6506" s="178" t="s">
        <v>5315</v>
      </c>
      <c r="E6506" s="181">
        <v>2113.7177623582606</v>
      </c>
      <c r="F6506" s="181">
        <v>2225.6605313398363</v>
      </c>
      <c r="G6506" s="181">
        <v>2339.4042547396734</v>
      </c>
      <c r="H6506" s="181">
        <v>2457.9448287623991</v>
      </c>
      <c r="I6506" s="181">
        <v>2581.4276972994203</v>
      </c>
      <c r="J6506" s="182">
        <v>2709.9473453937658</v>
      </c>
      <c r="K6506" s="181">
        <v>2843.6050838066358</v>
      </c>
      <c r="L6506" s="181">
        <v>2982.5112053483731</v>
      </c>
      <c r="M6506" s="181">
        <v>3126.7433981847594</v>
      </c>
      <c r="N6506" s="181">
        <v>3276.3349773778764</v>
      </c>
      <c r="O6506" s="181">
        <v>3431.2883590233005</v>
      </c>
      <c r="P6506" s="181">
        <v>3591.7273444284065</v>
      </c>
      <c r="Q6506" s="181">
        <v>3757.7918824186545</v>
      </c>
      <c r="R6506" s="181">
        <v>3929.4835492065449</v>
      </c>
      <c r="S6506" s="181">
        <v>4106.8163432754645</v>
      </c>
      <c r="T6506" s="181">
        <v>4289.7993811565093</v>
      </c>
      <c r="U6506" s="181">
        <v>4478.4380908501389</v>
      </c>
      <c r="V6506" s="181">
        <v>4672.7271066392032</v>
      </c>
      <c r="W6506" s="181">
        <v>4872.6702184577844</v>
      </c>
      <c r="X6506" s="181">
        <v>5078.2479116051136</v>
      </c>
      <c r="Y6506" s="181">
        <v>5289.4287469276533</v>
      </c>
    </row>
    <row r="6507" spans="1:25" x14ac:dyDescent="0.25">
      <c r="A6507" s="178" t="s">
        <v>5272</v>
      </c>
      <c r="B6507" s="178" t="s">
        <v>630</v>
      </c>
      <c r="C6507" s="178" t="s">
        <v>475</v>
      </c>
      <c r="D6507" s="178" t="s">
        <v>5316</v>
      </c>
      <c r="E6507" s="181">
        <v>2915.8206841123501</v>
      </c>
      <c r="F6507" s="181">
        <v>3031.4167237697825</v>
      </c>
      <c r="G6507" s="181">
        <v>3146.044749377375</v>
      </c>
      <c r="H6507" s="181">
        <v>3263.6580796761882</v>
      </c>
      <c r="I6507" s="181">
        <v>3384.2730118360455</v>
      </c>
      <c r="J6507" s="182">
        <v>3507.8351867571523</v>
      </c>
      <c r="K6507" s="181">
        <v>3634.2978067228378</v>
      </c>
      <c r="L6507" s="181">
        <v>3763.6238885347766</v>
      </c>
      <c r="M6507" s="181">
        <v>3895.7338271851095</v>
      </c>
      <c r="N6507" s="181">
        <v>4030.4935970536103</v>
      </c>
      <c r="O6507" s="181">
        <v>4167.7346110525878</v>
      </c>
      <c r="P6507" s="181">
        <v>4307.4386755963105</v>
      </c>
      <c r="Q6507" s="181">
        <v>4449.6040671185829</v>
      </c>
      <c r="R6507" s="181">
        <v>4594.0637975018553</v>
      </c>
      <c r="S6507" s="181">
        <v>4740.6700666717497</v>
      </c>
      <c r="T6507" s="181">
        <v>4889.2735250130081</v>
      </c>
      <c r="U6507" s="181">
        <v>5039.7248847320034</v>
      </c>
      <c r="V6507" s="181">
        <v>5191.8671968930294</v>
      </c>
      <c r="W6507" s="181">
        <v>5345.5583993870132</v>
      </c>
      <c r="X6507" s="181">
        <v>5500.6354085292296</v>
      </c>
      <c r="Y6507" s="181">
        <v>5656.9277912748048</v>
      </c>
    </row>
    <row r="6508" spans="1:25" x14ac:dyDescent="0.25">
      <c r="A6508" s="178" t="s">
        <v>5272</v>
      </c>
      <c r="B6508" s="178" t="s">
        <v>630</v>
      </c>
      <c r="C6508" s="178" t="s">
        <v>240</v>
      </c>
      <c r="D6508" s="178" t="s">
        <v>241</v>
      </c>
      <c r="E6508" s="181">
        <v>1162.2925356738504</v>
      </c>
      <c r="F6508" s="181">
        <v>1223.8477002880629</v>
      </c>
      <c r="G6508" s="181">
        <v>1286.3931749212909</v>
      </c>
      <c r="H6508" s="181">
        <v>1351.5763449805656</v>
      </c>
      <c r="I6508" s="181">
        <v>1419.4771872500878</v>
      </c>
      <c r="J6508" s="182">
        <v>1490.1476572284585</v>
      </c>
      <c r="K6508" s="181">
        <v>1563.6434637447478</v>
      </c>
      <c r="L6508" s="181">
        <v>1640.0252546832114</v>
      </c>
      <c r="M6508" s="181">
        <v>1719.3357492643654</v>
      </c>
      <c r="N6508" s="181">
        <v>1801.5932667968104</v>
      </c>
      <c r="O6508" s="181">
        <v>1886.7991358447962</v>
      </c>
      <c r="P6508" s="181">
        <v>1975.0214323539535</v>
      </c>
      <c r="Q6508" s="181">
        <v>2066.3371114779484</v>
      </c>
      <c r="R6508" s="181">
        <v>2160.7470399455628</v>
      </c>
      <c r="S6508" s="181">
        <v>2258.2589152521969</v>
      </c>
      <c r="T6508" s="181">
        <v>2358.8777504020618</v>
      </c>
      <c r="U6508" s="181">
        <v>2462.6065301476774</v>
      </c>
      <c r="V6508" s="181">
        <v>2569.4423039849107</v>
      </c>
      <c r="W6508" s="181">
        <v>2679.3871559252475</v>
      </c>
      <c r="X6508" s="181">
        <v>2792.4303552119886</v>
      </c>
      <c r="Y6508" s="181">
        <v>2908.5546140623769</v>
      </c>
    </row>
    <row r="6509" spans="1:25" x14ac:dyDescent="0.25">
      <c r="A6509" s="178" t="s">
        <v>5272</v>
      </c>
      <c r="B6509" s="178" t="s">
        <v>632</v>
      </c>
      <c r="C6509" s="178" t="s">
        <v>565</v>
      </c>
      <c r="D6509" s="178" t="s">
        <v>566</v>
      </c>
      <c r="E6509" s="181">
        <v>16500.66503108394</v>
      </c>
      <c r="F6509" s="181">
        <v>16801.466283457856</v>
      </c>
      <c r="G6509" s="181">
        <v>17050.87873893922</v>
      </c>
      <c r="H6509" s="181">
        <v>17278.112963824849</v>
      </c>
      <c r="I6509" s="181">
        <v>17488.030542423163</v>
      </c>
      <c r="J6509" s="182">
        <v>17684.116269194063</v>
      </c>
      <c r="K6509" s="181">
        <v>17869.061481376928</v>
      </c>
      <c r="L6509" s="181">
        <v>18044.954510410706</v>
      </c>
      <c r="M6509" s="181">
        <v>18213.182074950473</v>
      </c>
      <c r="N6509" s="181">
        <v>18374.655379758689</v>
      </c>
      <c r="O6509" s="181">
        <v>18529.997729189865</v>
      </c>
      <c r="P6509" s="181">
        <v>18680.271187689868</v>
      </c>
      <c r="Q6509" s="181">
        <v>18826.401916216571</v>
      </c>
      <c r="R6509" s="181">
        <v>18968.576855387273</v>
      </c>
      <c r="S6509" s="181">
        <v>19107.353979512143</v>
      </c>
      <c r="T6509" s="181">
        <v>19243.291162315469</v>
      </c>
      <c r="U6509" s="181">
        <v>19375.886293585507</v>
      </c>
      <c r="V6509" s="181">
        <v>19504.59878752234</v>
      </c>
      <c r="W6509" s="181">
        <v>19629.794232930039</v>
      </c>
      <c r="X6509" s="181">
        <v>19751.952305367024</v>
      </c>
      <c r="Y6509" s="181">
        <v>19871.409972692869</v>
      </c>
    </row>
    <row r="6510" spans="1:25" x14ac:dyDescent="0.25">
      <c r="A6510" s="178" t="s">
        <v>5272</v>
      </c>
      <c r="B6510" s="178" t="s">
        <v>634</v>
      </c>
      <c r="C6510" s="178" t="s">
        <v>218</v>
      </c>
      <c r="D6510" s="178" t="s">
        <v>5317</v>
      </c>
      <c r="E6510" s="181">
        <v>27841.355965005634</v>
      </c>
      <c r="F6510" s="181">
        <v>28130.592922991356</v>
      </c>
      <c r="G6510" s="181">
        <v>28414.766772804971</v>
      </c>
      <c r="H6510" s="181">
        <v>28722.823190406365</v>
      </c>
      <c r="I6510" s="181">
        <v>29049.059826583303</v>
      </c>
      <c r="J6510" s="182">
        <v>29388.726707286849</v>
      </c>
      <c r="K6510" s="181">
        <v>29738.247529067045</v>
      </c>
      <c r="L6510" s="181">
        <v>30094.969870469908</v>
      </c>
      <c r="M6510" s="181">
        <v>30456.441236609775</v>
      </c>
      <c r="N6510" s="181">
        <v>30820.483750662748</v>
      </c>
      <c r="O6510" s="181">
        <v>31185.16638371865</v>
      </c>
      <c r="P6510" s="181">
        <v>31549.883233914697</v>
      </c>
      <c r="Q6510" s="181">
        <v>31914.208012122032</v>
      </c>
      <c r="R6510" s="181">
        <v>32276.580938433497</v>
      </c>
      <c r="S6510" s="181">
        <v>32635.807760599662</v>
      </c>
      <c r="T6510" s="181">
        <v>32990.946680164627</v>
      </c>
      <c r="U6510" s="181">
        <v>33341.490841804538</v>
      </c>
      <c r="V6510" s="181">
        <v>33686.987671724768</v>
      </c>
      <c r="W6510" s="181">
        <v>34026.863929785526</v>
      </c>
      <c r="X6510" s="181">
        <v>34360.477077384399</v>
      </c>
      <c r="Y6510" s="181">
        <v>34687.298568775179</v>
      </c>
    </row>
    <row r="6511" spans="1:25" x14ac:dyDescent="0.25">
      <c r="A6511" s="178" t="s">
        <v>5272</v>
      </c>
      <c r="B6511" s="178" t="s">
        <v>634</v>
      </c>
      <c r="C6511" s="178" t="s">
        <v>240</v>
      </c>
      <c r="D6511" s="178" t="s">
        <v>241</v>
      </c>
      <c r="E6511" s="181">
        <v>21149.953483030535</v>
      </c>
      <c r="F6511" s="181">
        <v>21122.392087997265</v>
      </c>
      <c r="G6511" s="181">
        <v>21089.568486964792</v>
      </c>
      <c r="H6511" s="181">
        <v>21072.909172072719</v>
      </c>
      <c r="I6511" s="181">
        <v>21067.732636532055</v>
      </c>
      <c r="J6511" s="182">
        <v>21070.245517862608</v>
      </c>
      <c r="K6511" s="181">
        <v>21077.653335492298</v>
      </c>
      <c r="L6511" s="181">
        <v>21087.932305360278</v>
      </c>
      <c r="M6511" s="181">
        <v>21099.286772468677</v>
      </c>
      <c r="N6511" s="181">
        <v>21110.189379596872</v>
      </c>
      <c r="O6511" s="181">
        <v>21119.348812235858</v>
      </c>
      <c r="P6511" s="181">
        <v>21126.419978705962</v>
      </c>
      <c r="Q6511" s="181">
        <v>21131.19374700946</v>
      </c>
      <c r="R6511" s="181">
        <v>21132.729933981613</v>
      </c>
      <c r="S6511" s="181">
        <v>21130.368685355108</v>
      </c>
      <c r="T6511" s="181">
        <v>21123.643352551917</v>
      </c>
      <c r="U6511" s="181">
        <v>21112.385936047056</v>
      </c>
      <c r="V6511" s="181">
        <v>21096.472648946063</v>
      </c>
      <c r="W6511" s="181">
        <v>21075.713262685713</v>
      </c>
      <c r="X6511" s="181">
        <v>21049.886293276657</v>
      </c>
      <c r="Y6511" s="181">
        <v>21018.851904064064</v>
      </c>
    </row>
    <row r="6512" spans="1:25" x14ac:dyDescent="0.25">
      <c r="A6512" s="178" t="s">
        <v>5272</v>
      </c>
      <c r="B6512" s="178" t="s">
        <v>636</v>
      </c>
      <c r="C6512" s="178" t="s">
        <v>218</v>
      </c>
      <c r="D6512" s="178" t="s">
        <v>5318</v>
      </c>
      <c r="E6512" s="181">
        <v>4295.4541937270087</v>
      </c>
      <c r="F6512" s="181">
        <v>4380.0761981763571</v>
      </c>
      <c r="G6512" s="181">
        <v>4467.6335257413975</v>
      </c>
      <c r="H6512" s="181">
        <v>4562.2013211888043</v>
      </c>
      <c r="I6512" s="181">
        <v>4662.8127630136696</v>
      </c>
      <c r="J6512" s="182">
        <v>4768.6816679104277</v>
      </c>
      <c r="K6512" s="181">
        <v>4879.1972635452394</v>
      </c>
      <c r="L6512" s="181">
        <v>4993.872947371101</v>
      </c>
      <c r="M6512" s="181">
        <v>5112.2463934729049</v>
      </c>
      <c r="N6512" s="181">
        <v>5233.9377786284358</v>
      </c>
      <c r="O6512" s="181">
        <v>5358.6226553452943</v>
      </c>
      <c r="P6512" s="181">
        <v>5486.1771697381209</v>
      </c>
      <c r="Q6512" s="181">
        <v>5616.5081124518692</v>
      </c>
      <c r="R6512" s="181">
        <v>5749.3377397560616</v>
      </c>
      <c r="S6512" s="181">
        <v>5884.4804274152129</v>
      </c>
      <c r="T6512" s="181">
        <v>6021.7607348320689</v>
      </c>
      <c r="U6512" s="181">
        <v>6160.8545320268586</v>
      </c>
      <c r="V6512" s="181">
        <v>6301.471517355516</v>
      </c>
      <c r="W6512" s="181">
        <v>6443.5066861260029</v>
      </c>
      <c r="X6512" s="181">
        <v>6586.8415649936633</v>
      </c>
      <c r="Y6512" s="181">
        <v>6731.3171064485286</v>
      </c>
    </row>
    <row r="6513" spans="1:25" x14ac:dyDescent="0.25">
      <c r="A6513" s="178" t="s">
        <v>5272</v>
      </c>
      <c r="B6513" s="178" t="s">
        <v>636</v>
      </c>
      <c r="C6513" s="178" t="s">
        <v>240</v>
      </c>
      <c r="D6513" s="178" t="s">
        <v>241</v>
      </c>
      <c r="E6513" s="181">
        <v>19382.984968547957</v>
      </c>
      <c r="F6513" s="181">
        <v>19324.754160703309</v>
      </c>
      <c r="G6513" s="181">
        <v>19272.343951047671</v>
      </c>
      <c r="H6513" s="181">
        <v>19242.438260004794</v>
      </c>
      <c r="I6513" s="181">
        <v>19229.425164831431</v>
      </c>
      <c r="J6513" s="182">
        <v>19228.852717414255</v>
      </c>
      <c r="K6513" s="181">
        <v>19237.304323318775</v>
      </c>
      <c r="L6513" s="181">
        <v>19252.105994739126</v>
      </c>
      <c r="M6513" s="181">
        <v>19270.882551368341</v>
      </c>
      <c r="N6513" s="181">
        <v>19291.751003257756</v>
      </c>
      <c r="O6513" s="181">
        <v>19313.178924261836</v>
      </c>
      <c r="P6513" s="181">
        <v>19334.465950592476</v>
      </c>
      <c r="Q6513" s="181">
        <v>19355.072985934075</v>
      </c>
      <c r="R6513" s="181">
        <v>19373.882454947947</v>
      </c>
      <c r="S6513" s="181">
        <v>19390.17647618521</v>
      </c>
      <c r="T6513" s="181">
        <v>19403.333953757916</v>
      </c>
      <c r="U6513" s="181">
        <v>19412.322806541364</v>
      </c>
      <c r="V6513" s="181">
        <v>19416.310928419749</v>
      </c>
      <c r="W6513" s="181">
        <v>19415.10564733257</v>
      </c>
      <c r="X6513" s="181">
        <v>19408.501725134651</v>
      </c>
      <c r="Y6513" s="181">
        <v>19396.205980872975</v>
      </c>
    </row>
    <row r="6514" spans="1:25" x14ac:dyDescent="0.25">
      <c r="A6514" s="178" t="s">
        <v>5272</v>
      </c>
      <c r="B6514" s="178" t="s">
        <v>641</v>
      </c>
      <c r="C6514" s="178" t="s">
        <v>218</v>
      </c>
      <c r="D6514" s="178" t="s">
        <v>5319</v>
      </c>
      <c r="E6514" s="181">
        <v>22442.99229328653</v>
      </c>
      <c r="F6514" s="181">
        <v>22540.950579863529</v>
      </c>
      <c r="G6514" s="181">
        <v>22612.846866244065</v>
      </c>
      <c r="H6514" s="181">
        <v>22684.841373231753</v>
      </c>
      <c r="I6514" s="181">
        <v>22755.941021680315</v>
      </c>
      <c r="J6514" s="182">
        <v>22825.093013211394</v>
      </c>
      <c r="K6514" s="181">
        <v>22891.56375048168</v>
      </c>
      <c r="L6514" s="181">
        <v>22954.899495247115</v>
      </c>
      <c r="M6514" s="181">
        <v>23014.568900949744</v>
      </c>
      <c r="N6514" s="181">
        <v>23070.073564926133</v>
      </c>
      <c r="O6514" s="181">
        <v>23120.96233066159</v>
      </c>
      <c r="P6514" s="181">
        <v>23167.678215302352</v>
      </c>
      <c r="Q6514" s="181">
        <v>23210.782346591841</v>
      </c>
      <c r="R6514" s="181">
        <v>23250.103797686956</v>
      </c>
      <c r="S6514" s="181">
        <v>23285.794845317407</v>
      </c>
      <c r="T6514" s="181">
        <v>23318.135033524501</v>
      </c>
      <c r="U6514" s="181">
        <v>23347.235998455209</v>
      </c>
      <c r="V6514" s="181">
        <v>23373.109201380739</v>
      </c>
      <c r="W6514" s="181">
        <v>23395.960928876873</v>
      </c>
      <c r="X6514" s="181">
        <v>23415.957359819025</v>
      </c>
      <c r="Y6514" s="181">
        <v>23433.268619517465</v>
      </c>
    </row>
    <row r="6515" spans="1:25" x14ac:dyDescent="0.25">
      <c r="A6515" s="178" t="s">
        <v>5272</v>
      </c>
      <c r="B6515" s="178" t="s">
        <v>641</v>
      </c>
      <c r="C6515" s="178" t="s">
        <v>240</v>
      </c>
      <c r="D6515" s="178" t="s">
        <v>241</v>
      </c>
      <c r="E6515" s="181">
        <v>3560.7639559988015</v>
      </c>
      <c r="F6515" s="181">
        <v>3598.5207366086738</v>
      </c>
      <c r="G6515" s="181">
        <v>3632.4227129179931</v>
      </c>
      <c r="H6515" s="181">
        <v>3666.6228927849452</v>
      </c>
      <c r="I6515" s="181">
        <v>3700.9622598095957</v>
      </c>
      <c r="J6515" s="182">
        <v>3735.2680317586073</v>
      </c>
      <c r="K6515" s="181">
        <v>3769.4156893863387</v>
      </c>
      <c r="L6515" s="181">
        <v>3803.3240237491341</v>
      </c>
      <c r="M6515" s="181">
        <v>3836.8969335612555</v>
      </c>
      <c r="N6515" s="181">
        <v>3870.0415387051585</v>
      </c>
      <c r="O6515" s="181">
        <v>3902.6707306925969</v>
      </c>
      <c r="P6515" s="181">
        <v>3934.847230690074</v>
      </c>
      <c r="Q6515" s="181">
        <v>3966.6556484287185</v>
      </c>
      <c r="R6515" s="181">
        <v>3998.0569431065683</v>
      </c>
      <c r="S6515" s="181">
        <v>4029.0671370249047</v>
      </c>
      <c r="T6515" s="181">
        <v>4059.7249269216518</v>
      </c>
      <c r="U6515" s="181">
        <v>4090.0406711444912</v>
      </c>
      <c r="V6515" s="181">
        <v>4120.0074328235414</v>
      </c>
      <c r="W6515" s="181">
        <v>4149.6527607354747</v>
      </c>
      <c r="X6515" s="181">
        <v>4178.9978340288108</v>
      </c>
      <c r="Y6515" s="181">
        <v>4208.0651638278259</v>
      </c>
    </row>
    <row r="6516" spans="1:25" x14ac:dyDescent="0.25">
      <c r="A6516" s="178" t="s">
        <v>5272</v>
      </c>
      <c r="B6516" s="178" t="s">
        <v>643</v>
      </c>
      <c r="C6516" s="178" t="s">
        <v>218</v>
      </c>
      <c r="D6516" s="178" t="s">
        <v>5320</v>
      </c>
      <c r="E6516" s="181">
        <v>5043.4414610985705</v>
      </c>
      <c r="F6516" s="181">
        <v>5058.114396253487</v>
      </c>
      <c r="G6516" s="181">
        <v>5075.2488118994643</v>
      </c>
      <c r="H6516" s="181">
        <v>5098.9953648449</v>
      </c>
      <c r="I6516" s="181">
        <v>5128.456870289202</v>
      </c>
      <c r="J6516" s="182">
        <v>5162.9924995974479</v>
      </c>
      <c r="K6516" s="181">
        <v>5202.0976547391138</v>
      </c>
      <c r="L6516" s="181">
        <v>5245.3053328823926</v>
      </c>
      <c r="M6516" s="181">
        <v>5292.1205857828245</v>
      </c>
      <c r="N6516" s="181">
        <v>5342.1589004443185</v>
      </c>
      <c r="O6516" s="181">
        <v>5395.0748625578299</v>
      </c>
      <c r="P6516" s="181">
        <v>5450.6532969735517</v>
      </c>
      <c r="Q6516" s="181">
        <v>5508.658223958736</v>
      </c>
      <c r="R6516" s="181">
        <v>5568.6082428623477</v>
      </c>
      <c r="S6516" s="181">
        <v>5630.0731217388529</v>
      </c>
      <c r="T6516" s="181">
        <v>5692.5600614898267</v>
      </c>
      <c r="U6516" s="181">
        <v>5755.598890004977</v>
      </c>
      <c r="V6516" s="181">
        <v>5818.8462798378132</v>
      </c>
      <c r="W6516" s="181">
        <v>5882.0207922289519</v>
      </c>
      <c r="X6516" s="181">
        <v>5944.7788135693627</v>
      </c>
      <c r="Y6516" s="181">
        <v>6006.6977417887492</v>
      </c>
    </row>
    <row r="6517" spans="1:25" x14ac:dyDescent="0.25">
      <c r="A6517" s="178" t="s">
        <v>5272</v>
      </c>
      <c r="B6517" s="178" t="s">
        <v>643</v>
      </c>
      <c r="C6517" s="178" t="s">
        <v>240</v>
      </c>
      <c r="D6517" s="178" t="s">
        <v>241</v>
      </c>
      <c r="E6517" s="181">
        <v>6122.6673961308525</v>
      </c>
      <c r="F6517" s="181">
        <v>6075.3483574782222</v>
      </c>
      <c r="G6517" s="181">
        <v>6031.2694424355095</v>
      </c>
      <c r="H6517" s="181">
        <v>5995.2164060208679</v>
      </c>
      <c r="I6517" s="181">
        <v>5965.8977966778712</v>
      </c>
      <c r="J6517" s="182">
        <v>5942.3667261360943</v>
      </c>
      <c r="K6517" s="181">
        <v>5923.8671622701095</v>
      </c>
      <c r="L6517" s="181">
        <v>5909.7136642355217</v>
      </c>
      <c r="M6517" s="181">
        <v>5899.2153620380068</v>
      </c>
      <c r="N6517" s="181">
        <v>5891.8295753433576</v>
      </c>
      <c r="O6517" s="181">
        <v>5887.0768379891533</v>
      </c>
      <c r="P6517" s="181">
        <v>5884.6365095861556</v>
      </c>
      <c r="Q6517" s="181">
        <v>5884.1775141630033</v>
      </c>
      <c r="R6517" s="181">
        <v>5885.1218393307117</v>
      </c>
      <c r="S6517" s="181">
        <v>5886.9680996267743</v>
      </c>
      <c r="T6517" s="181">
        <v>5889.170434568905</v>
      </c>
      <c r="U6517" s="181">
        <v>5891.2286156918717</v>
      </c>
      <c r="V6517" s="181">
        <v>5892.7917710515239</v>
      </c>
      <c r="W6517" s="181">
        <v>5893.5859380834063</v>
      </c>
      <c r="X6517" s="181">
        <v>5893.2873913344411</v>
      </c>
      <c r="Y6517" s="181">
        <v>5891.5091036584108</v>
      </c>
    </row>
    <row r="6518" spans="1:25" x14ac:dyDescent="0.25">
      <c r="A6518" s="178" t="s">
        <v>5272</v>
      </c>
      <c r="B6518" s="178" t="s">
        <v>652</v>
      </c>
      <c r="C6518" s="178" t="s">
        <v>218</v>
      </c>
      <c r="D6518" s="178" t="s">
        <v>5321</v>
      </c>
      <c r="E6518" s="181">
        <v>6905.2576622477463</v>
      </c>
      <c r="F6518" s="181">
        <v>7047.0126818864683</v>
      </c>
      <c r="G6518" s="181">
        <v>7174.1353556860067</v>
      </c>
      <c r="H6518" s="181">
        <v>7297.4555262002486</v>
      </c>
      <c r="I6518" s="181">
        <v>7417.9165169226308</v>
      </c>
      <c r="J6518" s="182">
        <v>7536.1439283375548</v>
      </c>
      <c r="K6518" s="181">
        <v>7652.6707495238024</v>
      </c>
      <c r="L6518" s="181">
        <v>7767.9428318084392</v>
      </c>
      <c r="M6518" s="181">
        <v>7882.2088933874847</v>
      </c>
      <c r="N6518" s="181">
        <v>7995.5422682155777</v>
      </c>
      <c r="O6518" s="181">
        <v>8107.9444284588935</v>
      </c>
      <c r="P6518" s="181">
        <v>8219.6863089207181</v>
      </c>
      <c r="Q6518" s="181">
        <v>8331.0391545703933</v>
      </c>
      <c r="R6518" s="181">
        <v>8441.9437457616586</v>
      </c>
      <c r="S6518" s="181">
        <v>8552.4208965032794</v>
      </c>
      <c r="T6518" s="181">
        <v>8662.365788627154</v>
      </c>
      <c r="U6518" s="181">
        <v>8771.2383808570212</v>
      </c>
      <c r="V6518" s="181">
        <v>8878.6557599590196</v>
      </c>
      <c r="W6518" s="181">
        <v>8984.7106522199756</v>
      </c>
      <c r="X6518" s="181">
        <v>9089.5026932081746</v>
      </c>
      <c r="Y6518" s="181">
        <v>9192.9757544632303</v>
      </c>
    </row>
    <row r="6519" spans="1:25" x14ac:dyDescent="0.25">
      <c r="A6519" s="178" t="s">
        <v>5272</v>
      </c>
      <c r="B6519" s="178" t="s">
        <v>652</v>
      </c>
      <c r="C6519" s="178" t="s">
        <v>240</v>
      </c>
      <c r="D6519" s="178" t="s">
        <v>241</v>
      </c>
      <c r="E6519" s="181">
        <v>2611.7075233091596</v>
      </c>
      <c r="F6519" s="181">
        <v>2619.1965430884652</v>
      </c>
      <c r="G6519" s="181">
        <v>2620.2998157363568</v>
      </c>
      <c r="H6519" s="181">
        <v>2619.2156742787238</v>
      </c>
      <c r="I6519" s="181">
        <v>2616.3758372335265</v>
      </c>
      <c r="J6519" s="182">
        <v>2612.0756861889095</v>
      </c>
      <c r="K6519" s="181">
        <v>2606.5615535998022</v>
      </c>
      <c r="L6519" s="181">
        <v>2600.0360018446349</v>
      </c>
      <c r="M6519" s="181">
        <v>2592.6247659608352</v>
      </c>
      <c r="N6519" s="181">
        <v>2584.3898854441322</v>
      </c>
      <c r="O6519" s="181">
        <v>2575.3677724054501</v>
      </c>
      <c r="P6519" s="181">
        <v>2565.6778284484694</v>
      </c>
      <c r="Q6519" s="181">
        <v>2555.4326377398143</v>
      </c>
      <c r="R6519" s="181">
        <v>2544.6385349955235</v>
      </c>
      <c r="S6519" s="181">
        <v>2533.3260909587102</v>
      </c>
      <c r="T6519" s="181">
        <v>2521.48815911258</v>
      </c>
      <c r="U6519" s="181">
        <v>2508.9945189832988</v>
      </c>
      <c r="V6519" s="181">
        <v>2495.7690832651838</v>
      </c>
      <c r="W6519" s="181">
        <v>2481.8736154673311</v>
      </c>
      <c r="X6519" s="181">
        <v>2467.3688270175485</v>
      </c>
      <c r="Y6519" s="181">
        <v>2452.270929043767</v>
      </c>
    </row>
    <row r="6520" spans="1:25" x14ac:dyDescent="0.25">
      <c r="A6520" s="178" t="s">
        <v>5272</v>
      </c>
      <c r="B6520" s="178" t="s">
        <v>654</v>
      </c>
      <c r="C6520" s="178" t="s">
        <v>218</v>
      </c>
      <c r="D6520" s="178" t="s">
        <v>5322</v>
      </c>
      <c r="E6520" s="181">
        <v>2498.417205760612</v>
      </c>
      <c r="F6520" s="181">
        <v>2517.8986202102983</v>
      </c>
      <c r="G6520" s="181">
        <v>2534.5881270161717</v>
      </c>
      <c r="H6520" s="181">
        <v>2551.6980530539167</v>
      </c>
      <c r="I6520" s="181">
        <v>2569.1331352641964</v>
      </c>
      <c r="J6520" s="182">
        <v>2586.8005666249214</v>
      </c>
      <c r="K6520" s="181">
        <v>2604.6272125087812</v>
      </c>
      <c r="L6520" s="181">
        <v>2622.551824545345</v>
      </c>
      <c r="M6520" s="181">
        <v>2640.4836373444018</v>
      </c>
      <c r="N6520" s="181">
        <v>2658.33522177024</v>
      </c>
      <c r="O6520" s="181">
        <v>2676.0185043868369</v>
      </c>
      <c r="P6520" s="181">
        <v>2693.5326457102624</v>
      </c>
      <c r="Q6520" s="181">
        <v>2710.879955609204</v>
      </c>
      <c r="R6520" s="181">
        <v>2727.9487090933799</v>
      </c>
      <c r="S6520" s="181">
        <v>2744.6352527323229</v>
      </c>
      <c r="T6520" s="181">
        <v>2760.7092455669731</v>
      </c>
      <c r="U6520" s="181">
        <v>2775.9695696743388</v>
      </c>
      <c r="V6520" s="181">
        <v>2790.3677208807926</v>
      </c>
      <c r="W6520" s="181">
        <v>2803.8681177604012</v>
      </c>
      <c r="X6520" s="181">
        <v>2816.4026631545789</v>
      </c>
      <c r="Y6520" s="181">
        <v>2827.7735854182642</v>
      </c>
    </row>
    <row r="6521" spans="1:25" x14ac:dyDescent="0.25">
      <c r="A6521" s="178" t="s">
        <v>5272</v>
      </c>
      <c r="B6521" s="178" t="s">
        <v>654</v>
      </c>
      <c r="C6521" s="178" t="s">
        <v>560</v>
      </c>
      <c r="D6521" s="178" t="s">
        <v>5323</v>
      </c>
      <c r="E6521" s="181">
        <v>3176.0396572825885</v>
      </c>
      <c r="F6521" s="181">
        <v>3245.6275496891253</v>
      </c>
      <c r="G6521" s="181">
        <v>3312.8923511647181</v>
      </c>
      <c r="H6521" s="181">
        <v>3381.9617941205784</v>
      </c>
      <c r="I6521" s="181">
        <v>3452.7530062294791</v>
      </c>
      <c r="J6521" s="182">
        <v>3525.1803108201257</v>
      </c>
      <c r="K6521" s="181">
        <v>3599.1790216651821</v>
      </c>
      <c r="L6521" s="181">
        <v>3674.6962066180367</v>
      </c>
      <c r="M6521" s="181">
        <v>3751.6328442931981</v>
      </c>
      <c r="N6521" s="181">
        <v>3829.8880638963024</v>
      </c>
      <c r="O6521" s="181">
        <v>3909.3534241524981</v>
      </c>
      <c r="P6521" s="181">
        <v>3990.0427851808577</v>
      </c>
      <c r="Q6521" s="181">
        <v>4071.9748055289174</v>
      </c>
      <c r="R6521" s="181">
        <v>4154.994785491308</v>
      </c>
      <c r="S6521" s="181">
        <v>4238.9510999602171</v>
      </c>
      <c r="T6521" s="181">
        <v>4323.4846946045873</v>
      </c>
      <c r="U6521" s="181">
        <v>4408.2624629803158</v>
      </c>
      <c r="V6521" s="181">
        <v>4493.1784687980426</v>
      </c>
      <c r="W6521" s="181">
        <v>4578.1424202681319</v>
      </c>
      <c r="X6521" s="181">
        <v>4663.0057352883441</v>
      </c>
      <c r="Y6521" s="181">
        <v>4747.3945124442553</v>
      </c>
    </row>
    <row r="6522" spans="1:25" x14ac:dyDescent="0.25">
      <c r="A6522" s="178" t="s">
        <v>5272</v>
      </c>
      <c r="B6522" s="178" t="s">
        <v>654</v>
      </c>
      <c r="C6522" s="178" t="s">
        <v>240</v>
      </c>
      <c r="D6522" s="178" t="s">
        <v>241</v>
      </c>
      <c r="E6522" s="181">
        <v>2212.6241300814468</v>
      </c>
      <c r="F6522" s="181">
        <v>2187.4573043024907</v>
      </c>
      <c r="G6522" s="181">
        <v>2160.1648385004687</v>
      </c>
      <c r="H6522" s="181">
        <v>2133.5688292603754</v>
      </c>
      <c r="I6522" s="181">
        <v>2107.5691510220231</v>
      </c>
      <c r="J6522" s="182">
        <v>2082.0743144888311</v>
      </c>
      <c r="K6522" s="181">
        <v>2057.0145382715418</v>
      </c>
      <c r="L6522" s="181">
        <v>2032.3339415722342</v>
      </c>
      <c r="M6522" s="181">
        <v>2007.9579561644052</v>
      </c>
      <c r="N6522" s="181">
        <v>1983.8197428633807</v>
      </c>
      <c r="O6522" s="181">
        <v>1959.856769708294</v>
      </c>
      <c r="P6522" s="181">
        <v>1936.0737682581898</v>
      </c>
      <c r="Q6522" s="181">
        <v>1912.4773666756173</v>
      </c>
      <c r="R6522" s="181">
        <v>1888.9947517161468</v>
      </c>
      <c r="S6522" s="181">
        <v>1865.5639546703073</v>
      </c>
      <c r="T6522" s="181">
        <v>1842.0431443947894</v>
      </c>
      <c r="U6522" s="181">
        <v>1818.3202353439151</v>
      </c>
      <c r="V6522" s="181">
        <v>1794.3899200448136</v>
      </c>
      <c r="W6522" s="181">
        <v>1770.2560725987692</v>
      </c>
      <c r="X6522" s="181">
        <v>1745.9027681133371</v>
      </c>
      <c r="Y6522" s="181">
        <v>1721.2369286521382</v>
      </c>
    </row>
    <row r="6523" spans="1:25" x14ac:dyDescent="0.25">
      <c r="A6523" s="178" t="s">
        <v>5272</v>
      </c>
      <c r="B6523" s="178" t="s">
        <v>656</v>
      </c>
      <c r="C6523" s="178" t="s">
        <v>218</v>
      </c>
      <c r="D6523" s="178" t="s">
        <v>2400</v>
      </c>
      <c r="E6523" s="181">
        <v>54041.622325877972</v>
      </c>
      <c r="F6523" s="181">
        <v>54635.1216919703</v>
      </c>
      <c r="G6523" s="181">
        <v>55106.191811858014</v>
      </c>
      <c r="H6523" s="181">
        <v>55536.133287093944</v>
      </c>
      <c r="I6523" s="181">
        <v>55931.325396048283</v>
      </c>
      <c r="J6523" s="182">
        <v>56295.763086101397</v>
      </c>
      <c r="K6523" s="181">
        <v>56632.701440692814</v>
      </c>
      <c r="L6523" s="181">
        <v>56945.14623518844</v>
      </c>
      <c r="M6523" s="181">
        <v>57235.091598681269</v>
      </c>
      <c r="N6523" s="181">
        <v>57503.772845411549</v>
      </c>
      <c r="O6523" s="181">
        <v>57751.72856211356</v>
      </c>
      <c r="P6523" s="181">
        <v>57981.517337880745</v>
      </c>
      <c r="Q6523" s="181">
        <v>58195.706383551704</v>
      </c>
      <c r="R6523" s="181">
        <v>58394.521335366728</v>
      </c>
      <c r="S6523" s="181">
        <v>58578.420172855047</v>
      </c>
      <c r="T6523" s="181">
        <v>58747.310930202912</v>
      </c>
      <c r="U6523" s="181">
        <v>58902.570463399716</v>
      </c>
      <c r="V6523" s="181">
        <v>59045.960196824723</v>
      </c>
      <c r="W6523" s="181">
        <v>59177.823013247827</v>
      </c>
      <c r="X6523" s="181">
        <v>59298.027130564144</v>
      </c>
      <c r="Y6523" s="181">
        <v>59405.846242912354</v>
      </c>
    </row>
    <row r="6524" spans="1:25" x14ac:dyDescent="0.25">
      <c r="A6524" s="178" t="s">
        <v>5272</v>
      </c>
      <c r="B6524" s="178" t="s">
        <v>656</v>
      </c>
      <c r="C6524" s="178" t="s">
        <v>510</v>
      </c>
      <c r="D6524" s="178" t="s">
        <v>5324</v>
      </c>
      <c r="E6524" s="181">
        <v>3823.7614946454005</v>
      </c>
      <c r="F6524" s="181">
        <v>3880.6971784721404</v>
      </c>
      <c r="G6524" s="181">
        <v>3929.2861940537105</v>
      </c>
      <c r="H6524" s="181">
        <v>3975.2488810768696</v>
      </c>
      <c r="I6524" s="181">
        <v>4019.0112221302743</v>
      </c>
      <c r="J6524" s="182">
        <v>4060.8340405711788</v>
      </c>
      <c r="K6524" s="181">
        <v>4100.9288237606306</v>
      </c>
      <c r="L6524" s="181">
        <v>4139.4923890922773</v>
      </c>
      <c r="M6524" s="181">
        <v>4176.6509371483207</v>
      </c>
      <c r="N6524" s="181">
        <v>4212.4771778280046</v>
      </c>
      <c r="O6524" s="181">
        <v>4246.9938426222025</v>
      </c>
      <c r="P6524" s="181">
        <v>4280.3732643259891</v>
      </c>
      <c r="Q6524" s="181">
        <v>4312.7912038535223</v>
      </c>
      <c r="R6524" s="181">
        <v>4344.2520474311077</v>
      </c>
      <c r="S6524" s="181">
        <v>4374.7776940084514</v>
      </c>
      <c r="T6524" s="181">
        <v>4404.3492434479294</v>
      </c>
      <c r="U6524" s="181">
        <v>4433.0581383260187</v>
      </c>
      <c r="V6524" s="181">
        <v>4461.0263814419532</v>
      </c>
      <c r="W6524" s="181">
        <v>4488.270357494458</v>
      </c>
      <c r="X6524" s="181">
        <v>4514.7706370140886</v>
      </c>
      <c r="Y6524" s="181">
        <v>4540.4621203428787</v>
      </c>
    </row>
    <row r="6525" spans="1:25" x14ac:dyDescent="0.25">
      <c r="A6525" s="178" t="s">
        <v>5272</v>
      </c>
      <c r="B6525" s="178" t="s">
        <v>656</v>
      </c>
      <c r="C6525" s="178" t="s">
        <v>464</v>
      </c>
      <c r="D6525" s="178" t="s">
        <v>5325</v>
      </c>
      <c r="E6525" s="181">
        <v>5003.9472379848212</v>
      </c>
      <c r="F6525" s="181">
        <v>5126.3703939194711</v>
      </c>
      <c r="G6525" s="181">
        <v>5239.5282962829679</v>
      </c>
      <c r="H6525" s="181">
        <v>5350.8299912050934</v>
      </c>
      <c r="I6525" s="181">
        <v>5460.7758240418489</v>
      </c>
      <c r="J6525" s="182">
        <v>5569.6598287640227</v>
      </c>
      <c r="K6525" s="181">
        <v>5677.719887091821</v>
      </c>
      <c r="L6525" s="181">
        <v>5785.1832502129273</v>
      </c>
      <c r="M6525" s="181">
        <v>5892.1868859695578</v>
      </c>
      <c r="N6525" s="181">
        <v>5998.7973952270759</v>
      </c>
      <c r="O6525" s="181">
        <v>6105.0126104196133</v>
      </c>
      <c r="P6525" s="181">
        <v>6211.0478851791959</v>
      </c>
      <c r="Q6525" s="181">
        <v>6317.1322443710151</v>
      </c>
      <c r="R6525" s="181">
        <v>6423.2503732567075</v>
      </c>
      <c r="S6525" s="181">
        <v>6529.4127987235224</v>
      </c>
      <c r="T6525" s="181">
        <v>6635.5692663802756</v>
      </c>
      <c r="U6525" s="181">
        <v>6741.8357182619493</v>
      </c>
      <c r="V6525" s="181">
        <v>6848.3796956901888</v>
      </c>
      <c r="W6525" s="181">
        <v>6955.2116388205186</v>
      </c>
      <c r="X6525" s="181">
        <v>7062.2865152426166</v>
      </c>
      <c r="Y6525" s="181">
        <v>7169.4856295582676</v>
      </c>
    </row>
    <row r="6526" spans="1:25" x14ac:dyDescent="0.25">
      <c r="A6526" s="178" t="s">
        <v>5272</v>
      </c>
      <c r="B6526" s="178" t="s">
        <v>656</v>
      </c>
      <c r="C6526" s="178" t="s">
        <v>733</v>
      </c>
      <c r="D6526" s="178" t="s">
        <v>5326</v>
      </c>
      <c r="E6526" s="181">
        <v>7581.0052616559578</v>
      </c>
      <c r="F6526" s="181">
        <v>7694.3610064299846</v>
      </c>
      <c r="G6526" s="181">
        <v>7791.1805323403823</v>
      </c>
      <c r="H6526" s="181">
        <v>7882.8040453780641</v>
      </c>
      <c r="I6526" s="181">
        <v>7970.07534576747</v>
      </c>
      <c r="J6526" s="182">
        <v>8053.5108957262228</v>
      </c>
      <c r="K6526" s="181">
        <v>8133.5294350905542</v>
      </c>
      <c r="L6526" s="181">
        <v>8210.5207098489664</v>
      </c>
      <c r="M6526" s="181">
        <v>8284.7344879615539</v>
      </c>
      <c r="N6526" s="181">
        <v>8356.3144893484896</v>
      </c>
      <c r="O6526" s="181">
        <v>8425.3053209057161</v>
      </c>
      <c r="P6526" s="181">
        <v>8492.0484021736211</v>
      </c>
      <c r="Q6526" s="181">
        <v>8556.8920386719801</v>
      </c>
      <c r="R6526" s="181">
        <v>8619.8445811003403</v>
      </c>
      <c r="S6526" s="181">
        <v>8680.9491330714518</v>
      </c>
      <c r="T6526" s="181">
        <v>8740.1678455313759</v>
      </c>
      <c r="U6526" s="181">
        <v>8797.6818421600965</v>
      </c>
      <c r="V6526" s="181">
        <v>8853.7329438137222</v>
      </c>
      <c r="W6526" s="181">
        <v>8908.3533994674854</v>
      </c>
      <c r="X6526" s="181">
        <v>8961.5043774686583</v>
      </c>
      <c r="Y6526" s="181">
        <v>9013.0563788824657</v>
      </c>
    </row>
    <row r="6527" spans="1:25" x14ac:dyDescent="0.25">
      <c r="A6527" s="178" t="s">
        <v>5272</v>
      </c>
      <c r="B6527" s="178" t="s">
        <v>656</v>
      </c>
      <c r="C6527" s="178" t="s">
        <v>240</v>
      </c>
      <c r="D6527" s="178" t="s">
        <v>241</v>
      </c>
      <c r="E6527" s="181">
        <v>16925.738149993373</v>
      </c>
      <c r="F6527" s="181">
        <v>17100.179193798096</v>
      </c>
      <c r="G6527" s="181">
        <v>17236.827743422014</v>
      </c>
      <c r="H6527" s="181">
        <v>17361.182156194503</v>
      </c>
      <c r="I6527" s="181">
        <v>17475.267360412137</v>
      </c>
      <c r="J6527" s="182">
        <v>17580.356398845488</v>
      </c>
      <c r="K6527" s="181">
        <v>17677.486333390145</v>
      </c>
      <c r="L6527" s="181">
        <v>17767.612351744156</v>
      </c>
      <c r="M6527" s="181">
        <v>17851.370603052823</v>
      </c>
      <c r="N6527" s="181">
        <v>17929.157975431546</v>
      </c>
      <c r="O6527" s="181">
        <v>18001.15208034205</v>
      </c>
      <c r="P6527" s="181">
        <v>18068.158297927832</v>
      </c>
      <c r="Q6527" s="181">
        <v>18130.982539918197</v>
      </c>
      <c r="R6527" s="181">
        <v>18189.699505225839</v>
      </c>
      <c r="S6527" s="181">
        <v>18244.455171759597</v>
      </c>
      <c r="T6527" s="181">
        <v>18295.223182621718</v>
      </c>
      <c r="U6527" s="181">
        <v>18342.433620297172</v>
      </c>
      <c r="V6527" s="181">
        <v>18386.635323916857</v>
      </c>
      <c r="W6527" s="181">
        <v>18427.934584981667</v>
      </c>
      <c r="X6527" s="181">
        <v>18466.289190609452</v>
      </c>
      <c r="Y6527" s="181">
        <v>18501.471080345258</v>
      </c>
    </row>
    <row r="6528" spans="1:25" x14ac:dyDescent="0.25">
      <c r="A6528" s="178" t="s">
        <v>5272</v>
      </c>
      <c r="B6528" s="178" t="s">
        <v>777</v>
      </c>
      <c r="C6528" s="178" t="s">
        <v>218</v>
      </c>
      <c r="D6528" s="178" t="s">
        <v>5327</v>
      </c>
      <c r="E6528" s="181">
        <v>238198.69854070421</v>
      </c>
      <c r="F6528" s="181">
        <v>239480.91432686432</v>
      </c>
      <c r="G6528" s="181">
        <v>240030.71678659684</v>
      </c>
      <c r="H6528" s="181">
        <v>240234.7953259738</v>
      </c>
      <c r="I6528" s="181">
        <v>240130.37597085346</v>
      </c>
      <c r="J6528" s="182">
        <v>239740.51538995709</v>
      </c>
      <c r="K6528" s="181">
        <v>239082.94926593083</v>
      </c>
      <c r="L6528" s="181">
        <v>238173.21856892182</v>
      </c>
      <c r="M6528" s="181">
        <v>237021.5019849134</v>
      </c>
      <c r="N6528" s="181">
        <v>235634.01841823131</v>
      </c>
      <c r="O6528" s="181">
        <v>234014.35809716175</v>
      </c>
      <c r="P6528" s="181">
        <v>232174.64401375019</v>
      </c>
      <c r="Q6528" s="181">
        <v>230127.10987924345</v>
      </c>
      <c r="R6528" s="181">
        <v>227875.51351907957</v>
      </c>
      <c r="S6528" s="181">
        <v>225426.67015216374</v>
      </c>
      <c r="T6528" s="181">
        <v>222785.27836205435</v>
      </c>
      <c r="U6528" s="181">
        <v>219966.52351708044</v>
      </c>
      <c r="V6528" s="181">
        <v>216987.50295633962</v>
      </c>
      <c r="W6528" s="181">
        <v>213855.41794249203</v>
      </c>
      <c r="X6528" s="181">
        <v>210577.51327120783</v>
      </c>
      <c r="Y6528" s="181">
        <v>207159.08781272374</v>
      </c>
    </row>
    <row r="6529" spans="1:25" x14ac:dyDescent="0.25">
      <c r="A6529" s="178" t="s">
        <v>5272</v>
      </c>
      <c r="B6529" s="178" t="s">
        <v>777</v>
      </c>
      <c r="C6529" s="178" t="s">
        <v>252</v>
      </c>
      <c r="D6529" s="178" t="s">
        <v>568</v>
      </c>
      <c r="E6529" s="181">
        <v>23841.773600350174</v>
      </c>
      <c r="F6529" s="181">
        <v>24752.330019167519</v>
      </c>
      <c r="G6529" s="181">
        <v>25618.754093001044</v>
      </c>
      <c r="H6529" s="181">
        <v>26477.263478047735</v>
      </c>
      <c r="I6529" s="181">
        <v>27329.412231650382</v>
      </c>
      <c r="J6529" s="182">
        <v>28175.434953960583</v>
      </c>
      <c r="K6529" s="181">
        <v>29015.082039431338</v>
      </c>
      <c r="L6529" s="181">
        <v>29847.923828174815</v>
      </c>
      <c r="M6529" s="181">
        <v>30672.907989731877</v>
      </c>
      <c r="N6529" s="181">
        <v>31488.443919547124</v>
      </c>
      <c r="O6529" s="181">
        <v>32292.503718820175</v>
      </c>
      <c r="P6529" s="181">
        <v>33084.151872525668</v>
      </c>
      <c r="Q6529" s="181">
        <v>33862.498948957669</v>
      </c>
      <c r="R6529" s="181">
        <v>34625.406879918228</v>
      </c>
      <c r="S6529" s="181">
        <v>35371.096647508086</v>
      </c>
      <c r="T6529" s="181">
        <v>36097.383385185036</v>
      </c>
      <c r="U6529" s="181">
        <v>36803.729291085518</v>
      </c>
      <c r="V6529" s="181">
        <v>37490.045067475257</v>
      </c>
      <c r="W6529" s="181">
        <v>38154.65242568047</v>
      </c>
      <c r="X6529" s="181">
        <v>38795.847258959337</v>
      </c>
      <c r="Y6529" s="181">
        <v>39411.525182466074</v>
      </c>
    </row>
    <row r="6530" spans="1:25" x14ac:dyDescent="0.25">
      <c r="A6530" s="178" t="s">
        <v>5272</v>
      </c>
      <c r="B6530" s="178" t="s">
        <v>777</v>
      </c>
      <c r="C6530" s="178" t="s">
        <v>284</v>
      </c>
      <c r="D6530" s="178" t="s">
        <v>5328</v>
      </c>
      <c r="E6530" s="181">
        <v>1173.9196738868436</v>
      </c>
      <c r="F6530" s="181">
        <v>1253.2207392847699</v>
      </c>
      <c r="G6530" s="181">
        <v>1333.7706507887558</v>
      </c>
      <c r="H6530" s="181">
        <v>1417.4505405274281</v>
      </c>
      <c r="I6530" s="181">
        <v>1504.4465866424864</v>
      </c>
      <c r="J6530" s="182">
        <v>1594.8828058281772</v>
      </c>
      <c r="K6530" s="181">
        <v>1688.859864338684</v>
      </c>
      <c r="L6530" s="181">
        <v>1786.4694950269691</v>
      </c>
      <c r="M6530" s="181">
        <v>1887.7657136906173</v>
      </c>
      <c r="N6530" s="181">
        <v>1992.7646320233591</v>
      </c>
      <c r="O6530" s="181">
        <v>2101.4457870547053</v>
      </c>
      <c r="P6530" s="181">
        <v>2213.849752234767</v>
      </c>
      <c r="Q6530" s="181">
        <v>2330.0154836996517</v>
      </c>
      <c r="R6530" s="181">
        <v>2449.8886915697381</v>
      </c>
      <c r="S6530" s="181">
        <v>2573.4258409193276</v>
      </c>
      <c r="T6530" s="181">
        <v>2700.5394120563683</v>
      </c>
      <c r="U6530" s="181">
        <v>2831.2504634674401</v>
      </c>
      <c r="V6530" s="181">
        <v>2965.610361731206</v>
      </c>
      <c r="W6530" s="181">
        <v>3103.5396249056084</v>
      </c>
      <c r="X6530" s="181">
        <v>3244.9402090120338</v>
      </c>
      <c r="Y6530" s="181">
        <v>3389.6617689767486</v>
      </c>
    </row>
    <row r="6531" spans="1:25" x14ac:dyDescent="0.25">
      <c r="A6531" s="178" t="s">
        <v>5272</v>
      </c>
      <c r="B6531" s="178" t="s">
        <v>777</v>
      </c>
      <c r="C6531" s="178" t="s">
        <v>600</v>
      </c>
      <c r="D6531" s="178" t="s">
        <v>5329</v>
      </c>
      <c r="E6531" s="181">
        <v>8499.0573122332098</v>
      </c>
      <c r="F6531" s="181">
        <v>8660.7041281815691</v>
      </c>
      <c r="G6531" s="181">
        <v>8798.325759253712</v>
      </c>
      <c r="H6531" s="181">
        <v>8925.2429589571711</v>
      </c>
      <c r="I6531" s="181">
        <v>9042.3676049383594</v>
      </c>
      <c r="J6531" s="182">
        <v>9150.1331441648672</v>
      </c>
      <c r="K6531" s="181">
        <v>9248.8024779716579</v>
      </c>
      <c r="L6531" s="181">
        <v>9338.577915629141</v>
      </c>
      <c r="M6531" s="181">
        <v>9419.4704498186511</v>
      </c>
      <c r="N6531" s="181">
        <v>9491.3426617053847</v>
      </c>
      <c r="O6531" s="181">
        <v>9553.9527456598407</v>
      </c>
      <c r="P6531" s="181">
        <v>9607.4093117306529</v>
      </c>
      <c r="Q6531" s="181">
        <v>9651.8421282174186</v>
      </c>
      <c r="R6531" s="181">
        <v>9687.0380993437648</v>
      </c>
      <c r="S6531" s="181">
        <v>9712.9144720018085</v>
      </c>
      <c r="T6531" s="181">
        <v>9729.3018813250219</v>
      </c>
      <c r="U6531" s="181">
        <v>9736.4962675357383</v>
      </c>
      <c r="V6531" s="181">
        <v>9734.9058094483953</v>
      </c>
      <c r="W6531" s="181">
        <v>9724.5208146857203</v>
      </c>
      <c r="X6531" s="181">
        <v>9705.342510627941</v>
      </c>
      <c r="Y6531" s="181">
        <v>9677.2906506899453</v>
      </c>
    </row>
    <row r="6532" spans="1:25" x14ac:dyDescent="0.25">
      <c r="A6532" s="178" t="s">
        <v>5272</v>
      </c>
      <c r="B6532" s="178" t="s">
        <v>777</v>
      </c>
      <c r="C6532" s="178" t="s">
        <v>857</v>
      </c>
      <c r="D6532" s="178" t="s">
        <v>2159</v>
      </c>
      <c r="E6532" s="181">
        <v>1699.8114624466423</v>
      </c>
      <c r="F6532" s="181">
        <v>1814.6377686634162</v>
      </c>
      <c r="G6532" s="181">
        <v>1931.2723782702199</v>
      </c>
      <c r="H6532" s="181">
        <v>2052.4391317697246</v>
      </c>
      <c r="I6532" s="181">
        <v>2178.4076112690868</v>
      </c>
      <c r="J6532" s="182">
        <v>2309.3573903823317</v>
      </c>
      <c r="K6532" s="181">
        <v>2445.4342317681394</v>
      </c>
      <c r="L6532" s="181">
        <v>2586.7709627045738</v>
      </c>
      <c r="M6532" s="181">
        <v>2733.4457969518521</v>
      </c>
      <c r="N6532" s="181">
        <v>2885.4820639100108</v>
      </c>
      <c r="O6532" s="181">
        <v>3042.8501336200607</v>
      </c>
      <c r="P6532" s="181">
        <v>3205.6087556004773</v>
      </c>
      <c r="Q6532" s="181">
        <v>3373.8143375324348</v>
      </c>
      <c r="R6532" s="181">
        <v>3547.3882687905834</v>
      </c>
      <c r="S6532" s="181">
        <v>3726.2675117009094</v>
      </c>
      <c r="T6532" s="181">
        <v>3910.3253395554034</v>
      </c>
      <c r="U6532" s="181">
        <v>4099.5922446080649</v>
      </c>
      <c r="V6532" s="181">
        <v>4294.1426046047818</v>
      </c>
      <c r="W6532" s="181">
        <v>4493.8613313336655</v>
      </c>
      <c r="X6532" s="181">
        <v>4698.6064591369486</v>
      </c>
      <c r="Y6532" s="181">
        <v>4908.1602914504283</v>
      </c>
    </row>
    <row r="6533" spans="1:25" x14ac:dyDescent="0.25">
      <c r="A6533" s="178" t="s">
        <v>5272</v>
      </c>
      <c r="B6533" s="178" t="s">
        <v>777</v>
      </c>
      <c r="C6533" s="178" t="s">
        <v>3403</v>
      </c>
      <c r="D6533" s="178" t="s">
        <v>5330</v>
      </c>
      <c r="E6533" s="181">
        <v>8998.7049808264928</v>
      </c>
      <c r="F6533" s="181">
        <v>9594.8336836486778</v>
      </c>
      <c r="G6533" s="181">
        <v>10199.03963339933</v>
      </c>
      <c r="H6533" s="181">
        <v>10825.657470303478</v>
      </c>
      <c r="I6533" s="181">
        <v>11476.022368657672</v>
      </c>
      <c r="J6533" s="182">
        <v>12150.989170166587</v>
      </c>
      <c r="K6533" s="181">
        <v>12851.230631304703</v>
      </c>
      <c r="L6533" s="181">
        <v>13577.348095075204</v>
      </c>
      <c r="M6533" s="181">
        <v>14329.65342642406</v>
      </c>
      <c r="N6533" s="181">
        <v>15108.169355771104</v>
      </c>
      <c r="O6533" s="181">
        <v>15912.641309702096</v>
      </c>
      <c r="P6533" s="181">
        <v>16743.277336392304</v>
      </c>
      <c r="Q6533" s="181">
        <v>17600.272010036984</v>
      </c>
      <c r="R6533" s="181">
        <v>18483.115219568241</v>
      </c>
      <c r="S6533" s="181">
        <v>19391.380148954184</v>
      </c>
      <c r="T6533" s="181">
        <v>20324.310802547607</v>
      </c>
      <c r="U6533" s="181">
        <v>21281.970811633775</v>
      </c>
      <c r="V6533" s="181">
        <v>22264.650809132323</v>
      </c>
      <c r="W6533" s="181">
        <v>23271.658618567359</v>
      </c>
      <c r="X6533" s="181">
        <v>24302.166203857341</v>
      </c>
      <c r="Y6533" s="181">
        <v>25354.958139415492</v>
      </c>
    </row>
    <row r="6534" spans="1:25" x14ac:dyDescent="0.25">
      <c r="A6534" s="178" t="s">
        <v>5272</v>
      </c>
      <c r="B6534" s="178" t="s">
        <v>777</v>
      </c>
      <c r="C6534" s="178" t="s">
        <v>1831</v>
      </c>
      <c r="D6534" s="178" t="s">
        <v>5331</v>
      </c>
      <c r="E6534" s="181">
        <v>16224.922474683684</v>
      </c>
      <c r="F6534" s="181">
        <v>17320.954568584173</v>
      </c>
      <c r="G6534" s="181">
        <v>18434.247154581655</v>
      </c>
      <c r="H6534" s="181">
        <v>19590.799646120275</v>
      </c>
      <c r="I6534" s="181">
        <v>20793.185239631403</v>
      </c>
      <c r="J6534" s="182">
        <v>22043.117988720638</v>
      </c>
      <c r="K6534" s="181">
        <v>23341.989217007718</v>
      </c>
      <c r="L6534" s="181">
        <v>24691.066778214496</v>
      </c>
      <c r="M6534" s="181">
        <v>26091.097232900196</v>
      </c>
      <c r="N6534" s="181">
        <v>27542.303263235943</v>
      </c>
      <c r="O6534" s="181">
        <v>29044.402047392297</v>
      </c>
      <c r="P6534" s="181">
        <v>30597.954357198225</v>
      </c>
      <c r="Q6534" s="181">
        <v>32203.498611339703</v>
      </c>
      <c r="R6534" s="181">
        <v>33860.284461127965</v>
      </c>
      <c r="S6534" s="181">
        <v>35567.710203729228</v>
      </c>
      <c r="T6534" s="181">
        <v>37324.566216159794</v>
      </c>
      <c r="U6534" s="181">
        <v>39131.143550967638</v>
      </c>
      <c r="V6534" s="181">
        <v>40988.152153454066</v>
      </c>
      <c r="W6534" s="181">
        <v>42894.493491601337</v>
      </c>
      <c r="X6534" s="181">
        <v>44848.812484659466</v>
      </c>
      <c r="Y6534" s="181">
        <v>46849.031190482972</v>
      </c>
    </row>
    <row r="6535" spans="1:25" x14ac:dyDescent="0.25">
      <c r="A6535" s="178" t="s">
        <v>5272</v>
      </c>
      <c r="B6535" s="178" t="s">
        <v>777</v>
      </c>
      <c r="C6535" s="178" t="s">
        <v>1019</v>
      </c>
      <c r="D6535" s="178" t="s">
        <v>5332</v>
      </c>
      <c r="E6535" s="181">
        <v>3861.923191995756</v>
      </c>
      <c r="F6535" s="181">
        <v>3961.1477792017358</v>
      </c>
      <c r="G6535" s="181">
        <v>4050.4460232351821</v>
      </c>
      <c r="H6535" s="181">
        <v>4135.7837931173553</v>
      </c>
      <c r="I6535" s="181">
        <v>4217.4982122167594</v>
      </c>
      <c r="J6535" s="182">
        <v>4295.7117388029246</v>
      </c>
      <c r="K6535" s="181">
        <v>4370.4704696038243</v>
      </c>
      <c r="L6535" s="181">
        <v>4441.793874097214</v>
      </c>
      <c r="M6535" s="181">
        <v>4509.6113073610459</v>
      </c>
      <c r="N6535" s="181">
        <v>4573.7797160151131</v>
      </c>
      <c r="O6535" s="181">
        <v>4634.1026411783168</v>
      </c>
      <c r="P6535" s="181">
        <v>4690.5505652482179</v>
      </c>
      <c r="Q6535" s="181">
        <v>4743.1046483647215</v>
      </c>
      <c r="R6535" s="181">
        <v>4791.5770201103396</v>
      </c>
      <c r="S6535" s="181">
        <v>4835.8408401639881</v>
      </c>
      <c r="T6535" s="181">
        <v>4875.7236418181947</v>
      </c>
      <c r="U6535" s="181">
        <v>4911.2842783722099</v>
      </c>
      <c r="V6535" s="181">
        <v>4942.6412994049597</v>
      </c>
      <c r="W6535" s="181">
        <v>4969.7039557352191</v>
      </c>
      <c r="X6535" s="181">
        <v>4992.3858507175673</v>
      </c>
      <c r="Y6535" s="181">
        <v>5010.5572714284363</v>
      </c>
    </row>
    <row r="6536" spans="1:25" x14ac:dyDescent="0.25">
      <c r="A6536" s="178" t="s">
        <v>5272</v>
      </c>
      <c r="B6536" s="178" t="s">
        <v>777</v>
      </c>
      <c r="C6536" s="178" t="s">
        <v>240</v>
      </c>
      <c r="D6536" s="178" t="s">
        <v>241</v>
      </c>
      <c r="E6536" s="181">
        <v>5627.3449543586876</v>
      </c>
      <c r="F6536" s="181">
        <v>5942.7870064625567</v>
      </c>
      <c r="G6536" s="181">
        <v>6259.9085874055199</v>
      </c>
      <c r="H6536" s="181">
        <v>6587.7489676699852</v>
      </c>
      <c r="I6536" s="181">
        <v>6927.1982096815445</v>
      </c>
      <c r="J6536" s="182">
        <v>7278.8415972548773</v>
      </c>
      <c r="K6536" s="181">
        <v>7643.1499336741399</v>
      </c>
      <c r="L6536" s="181">
        <v>8020.5495295951387</v>
      </c>
      <c r="M6536" s="181">
        <v>8411.29590238333</v>
      </c>
      <c r="N6536" s="181">
        <v>8815.4791727654992</v>
      </c>
      <c r="O6536" s="181">
        <v>9233.0350746777367</v>
      </c>
      <c r="P6536" s="181">
        <v>9664.1750989891916</v>
      </c>
      <c r="Q6536" s="181">
        <v>10109.104901229712</v>
      </c>
      <c r="R6536" s="181">
        <v>10567.628781201802</v>
      </c>
      <c r="S6536" s="181">
        <v>11039.606417409341</v>
      </c>
      <c r="T6536" s="181">
        <v>11524.716386368087</v>
      </c>
      <c r="U6536" s="181">
        <v>12023.107310712432</v>
      </c>
      <c r="V6536" s="181">
        <v>12535.054584257594</v>
      </c>
      <c r="W6536" s="181">
        <v>13060.279122209282</v>
      </c>
      <c r="X6536" s="181">
        <v>13598.429505552591</v>
      </c>
      <c r="Y6536" s="181">
        <v>14148.941466075607</v>
      </c>
    </row>
    <row r="6537" spans="1:25" x14ac:dyDescent="0.25">
      <c r="A6537" s="178" t="s">
        <v>5272</v>
      </c>
      <c r="B6537" s="178" t="s">
        <v>779</v>
      </c>
      <c r="C6537" s="178" t="s">
        <v>218</v>
      </c>
      <c r="D6537" s="178" t="s">
        <v>5333</v>
      </c>
      <c r="E6537" s="181">
        <v>34346.476032441708</v>
      </c>
      <c r="F6537" s="181">
        <v>34970.589699697033</v>
      </c>
      <c r="G6537" s="181">
        <v>35488.572275026374</v>
      </c>
      <c r="H6537" s="181">
        <v>35959.302233804199</v>
      </c>
      <c r="I6537" s="181">
        <v>36392.246528133954</v>
      </c>
      <c r="J6537" s="182">
        <v>36794.069245129955</v>
      </c>
      <c r="K6537" s="181">
        <v>37170.062817633836</v>
      </c>
      <c r="L6537" s="181">
        <v>37524.486977614448</v>
      </c>
      <c r="M6537" s="181">
        <v>37860.234861833284</v>
      </c>
      <c r="N6537" s="181">
        <v>38179.222687591806</v>
      </c>
      <c r="O6537" s="181">
        <v>38482.690694057608</v>
      </c>
      <c r="P6537" s="181">
        <v>38772.863362109012</v>
      </c>
      <c r="Q6537" s="181">
        <v>39051.662925922923</v>
      </c>
      <c r="R6537" s="181">
        <v>39319.312447650758</v>
      </c>
      <c r="S6537" s="181">
        <v>39576.384670769796</v>
      </c>
      <c r="T6537" s="181">
        <v>39823.948842764832</v>
      </c>
      <c r="U6537" s="181">
        <v>40062.563298708075</v>
      </c>
      <c r="V6537" s="181">
        <v>40292.200754395795</v>
      </c>
      <c r="W6537" s="181">
        <v>40513.21023843289</v>
      </c>
      <c r="X6537" s="181">
        <v>40725.909688449341</v>
      </c>
      <c r="Y6537" s="181">
        <v>40931.020614846348</v>
      </c>
    </row>
    <row r="6538" spans="1:25" x14ac:dyDescent="0.25">
      <c r="A6538" s="178" t="s">
        <v>5272</v>
      </c>
      <c r="B6538" s="178" t="s">
        <v>779</v>
      </c>
      <c r="C6538" s="178" t="s">
        <v>512</v>
      </c>
      <c r="D6538" s="178" t="s">
        <v>5334</v>
      </c>
      <c r="E6538" s="181">
        <v>2255.3876463893293</v>
      </c>
      <c r="F6538" s="181">
        <v>2288.5358168627131</v>
      </c>
      <c r="G6538" s="181">
        <v>2314.5098390280791</v>
      </c>
      <c r="H6538" s="181">
        <v>2337.2087578155224</v>
      </c>
      <c r="I6538" s="181">
        <v>2357.2783113438095</v>
      </c>
      <c r="J6538" s="182">
        <v>2375.1747156569254</v>
      </c>
      <c r="K6538" s="181">
        <v>2391.2598978982105</v>
      </c>
      <c r="L6538" s="181">
        <v>2405.8247841783514</v>
      </c>
      <c r="M6538" s="181">
        <v>2419.0691354117012</v>
      </c>
      <c r="N6538" s="181">
        <v>2431.1278826152779</v>
      </c>
      <c r="O6538" s="181">
        <v>2442.0913077556088</v>
      </c>
      <c r="P6538" s="181">
        <v>2452.1107874447216</v>
      </c>
      <c r="Q6538" s="181">
        <v>2461.3166569295313</v>
      </c>
      <c r="R6538" s="181">
        <v>2469.7308079482132</v>
      </c>
      <c r="S6538" s="181">
        <v>2477.3967776812806</v>
      </c>
      <c r="T6538" s="181">
        <v>2484.3885366980098</v>
      </c>
      <c r="U6538" s="181">
        <v>2490.7473325025762</v>
      </c>
      <c r="V6538" s="181">
        <v>2496.4776106479712</v>
      </c>
      <c r="W6538" s="181">
        <v>2501.6070353174696</v>
      </c>
      <c r="X6538" s="181">
        <v>2506.1610224534861</v>
      </c>
      <c r="Y6538" s="181">
        <v>2510.1894318929017</v>
      </c>
    </row>
    <row r="6539" spans="1:25" x14ac:dyDescent="0.25">
      <c r="A6539" s="178" t="s">
        <v>5272</v>
      </c>
      <c r="B6539" s="178" t="s">
        <v>779</v>
      </c>
      <c r="C6539" s="178" t="s">
        <v>240</v>
      </c>
      <c r="D6539" s="178" t="s">
        <v>241</v>
      </c>
      <c r="E6539" s="181">
        <v>12190.193632386172</v>
      </c>
      <c r="F6539" s="181">
        <v>12362.412583939882</v>
      </c>
      <c r="G6539" s="181">
        <v>12495.73261881428</v>
      </c>
      <c r="H6539" s="181">
        <v>12611.258465980909</v>
      </c>
      <c r="I6539" s="181">
        <v>12712.502909667179</v>
      </c>
      <c r="J6539" s="182">
        <v>12801.949250470643</v>
      </c>
      <c r="K6539" s="181">
        <v>12881.567222420479</v>
      </c>
      <c r="L6539" s="181">
        <v>12952.939831584205</v>
      </c>
      <c r="M6539" s="181">
        <v>13017.155946011511</v>
      </c>
      <c r="N6539" s="181">
        <v>13074.953303512115</v>
      </c>
      <c r="O6539" s="181">
        <v>13126.827959081565</v>
      </c>
      <c r="P6539" s="181">
        <v>13173.603042181512</v>
      </c>
      <c r="Q6539" s="181">
        <v>13215.986864907665</v>
      </c>
      <c r="R6539" s="181">
        <v>13254.104191033577</v>
      </c>
      <c r="S6539" s="181">
        <v>13288.195565522714</v>
      </c>
      <c r="T6539" s="181">
        <v>13318.66412333703</v>
      </c>
      <c r="U6539" s="181">
        <v>13345.736767143007</v>
      </c>
      <c r="V6539" s="181">
        <v>13369.442792969443</v>
      </c>
      <c r="W6539" s="181">
        <v>13389.935671714793</v>
      </c>
      <c r="X6539" s="181">
        <v>13407.356486330456</v>
      </c>
      <c r="Y6539" s="181">
        <v>13421.976689815854</v>
      </c>
    </row>
    <row r="6540" spans="1:25" x14ac:dyDescent="0.25">
      <c r="A6540" s="178" t="s">
        <v>5272</v>
      </c>
      <c r="B6540" s="178" t="s">
        <v>783</v>
      </c>
      <c r="C6540" s="178" t="s">
        <v>565</v>
      </c>
      <c r="D6540" s="178" t="s">
        <v>566</v>
      </c>
      <c r="E6540" s="181">
        <v>2161.9400965041496</v>
      </c>
      <c r="F6540" s="181">
        <v>2184.9729427689181</v>
      </c>
      <c r="G6540" s="181">
        <v>2204.4910944759536</v>
      </c>
      <c r="H6540" s="181">
        <v>2223.5199472472477</v>
      </c>
      <c r="I6540" s="181">
        <v>2242.2071458352584</v>
      </c>
      <c r="J6540" s="182">
        <v>2260.6464937467067</v>
      </c>
      <c r="K6540" s="181">
        <v>2278.9275409123338</v>
      </c>
      <c r="L6540" s="181">
        <v>2297.1299616056576</v>
      </c>
      <c r="M6540" s="181">
        <v>2315.3031512814769</v>
      </c>
      <c r="N6540" s="181">
        <v>2333.4358231640094</v>
      </c>
      <c r="O6540" s="181">
        <v>2351.5229513470404</v>
      </c>
      <c r="P6540" s="181">
        <v>2369.6240232272394</v>
      </c>
      <c r="Q6540" s="181">
        <v>2387.7926805987217</v>
      </c>
      <c r="R6540" s="181">
        <v>2405.9859226492672</v>
      </c>
      <c r="S6540" s="181">
        <v>2424.1817253375261</v>
      </c>
      <c r="T6540" s="181">
        <v>2442.2629245307262</v>
      </c>
      <c r="U6540" s="181">
        <v>2460.1234541255681</v>
      </c>
      <c r="V6540" s="181">
        <v>2477.744932317798</v>
      </c>
      <c r="W6540" s="181">
        <v>2495.1069000562093</v>
      </c>
      <c r="X6540" s="181">
        <v>2512.1771497888103</v>
      </c>
      <c r="Y6540" s="181">
        <v>2528.8322922755469</v>
      </c>
    </row>
    <row r="6541" spans="1:25" x14ac:dyDescent="0.25">
      <c r="A6541" s="178" t="s">
        <v>5272</v>
      </c>
      <c r="B6541" s="178" t="s">
        <v>790</v>
      </c>
      <c r="C6541" s="178" t="s">
        <v>218</v>
      </c>
      <c r="D6541" s="178" t="s">
        <v>5335</v>
      </c>
      <c r="E6541" s="181">
        <v>2511.6757265914312</v>
      </c>
      <c r="F6541" s="181">
        <v>2500.0996242044107</v>
      </c>
      <c r="G6541" s="181">
        <v>2491.5967261857509</v>
      </c>
      <c r="H6541" s="181">
        <v>2487.6523664206698</v>
      </c>
      <c r="I6541" s="181">
        <v>2487.2572780092355</v>
      </c>
      <c r="J6541" s="182">
        <v>2489.6473679271235</v>
      </c>
      <c r="K6541" s="181">
        <v>2494.249946439365</v>
      </c>
      <c r="L6541" s="181">
        <v>2500.6116634428417</v>
      </c>
      <c r="M6541" s="181">
        <v>2508.341159734548</v>
      </c>
      <c r="N6541" s="181">
        <v>2517.1412677236312</v>
      </c>
      <c r="O6541" s="181">
        <v>2526.7668876569055</v>
      </c>
      <c r="P6541" s="181">
        <v>2537.0790055118191</v>
      </c>
      <c r="Q6541" s="181">
        <v>2547.9635214073701</v>
      </c>
      <c r="R6541" s="181">
        <v>2559.2583057283427</v>
      </c>
      <c r="S6541" s="181">
        <v>2570.9185960110749</v>
      </c>
      <c r="T6541" s="181">
        <v>2582.9406857221634</v>
      </c>
      <c r="U6541" s="181">
        <v>2595.07541439939</v>
      </c>
      <c r="V6541" s="181">
        <v>2607.0647134650103</v>
      </c>
      <c r="W6541" s="181">
        <v>2618.8851805165182</v>
      </c>
      <c r="X6541" s="181">
        <v>2630.5631545286269</v>
      </c>
      <c r="Y6541" s="181">
        <v>2642.1216469539577</v>
      </c>
    </row>
    <row r="6542" spans="1:25" x14ac:dyDescent="0.25">
      <c r="A6542" s="178" t="s">
        <v>5272</v>
      </c>
      <c r="B6542" s="178" t="s">
        <v>790</v>
      </c>
      <c r="C6542" s="178" t="s">
        <v>240</v>
      </c>
      <c r="D6542" s="178" t="s">
        <v>241</v>
      </c>
      <c r="E6542" s="181">
        <v>3268.5085088106248</v>
      </c>
      <c r="F6542" s="181">
        <v>3253.4442277212074</v>
      </c>
      <c r="G6542" s="181">
        <v>3242.3791868684798</v>
      </c>
      <c r="H6542" s="181">
        <v>3237.2462896088991</v>
      </c>
      <c r="I6542" s="181">
        <v>3236.732150852517</v>
      </c>
      <c r="J6542" s="182">
        <v>3239.8424366074541</v>
      </c>
      <c r="K6542" s="181">
        <v>3245.8318909269201</v>
      </c>
      <c r="L6542" s="181">
        <v>3254.1105576100304</v>
      </c>
      <c r="M6542" s="181">
        <v>3264.1691508156691</v>
      </c>
      <c r="N6542" s="181">
        <v>3275.6209586809314</v>
      </c>
      <c r="O6542" s="181">
        <v>3288.1470265651706</v>
      </c>
      <c r="P6542" s="181">
        <v>3301.5664519295979</v>
      </c>
      <c r="Q6542" s="181">
        <v>3315.7307536514481</v>
      </c>
      <c r="R6542" s="181">
        <v>3330.4289482740373</v>
      </c>
      <c r="S6542" s="181">
        <v>3345.6027852470238</v>
      </c>
      <c r="T6542" s="181">
        <v>3361.2474411627363</v>
      </c>
      <c r="U6542" s="181">
        <v>3377.0386770749619</v>
      </c>
      <c r="V6542" s="181">
        <v>3392.6406616766235</v>
      </c>
      <c r="W6542" s="181">
        <v>3408.0229408167711</v>
      </c>
      <c r="X6542" s="181">
        <v>3423.21979008363</v>
      </c>
      <c r="Y6542" s="181">
        <v>3438.2611548749669</v>
      </c>
    </row>
    <row r="6543" spans="1:25" x14ac:dyDescent="0.25">
      <c r="A6543" s="178" t="s">
        <v>5272</v>
      </c>
      <c r="B6543" s="178" t="s">
        <v>792</v>
      </c>
      <c r="C6543" s="178" t="s">
        <v>475</v>
      </c>
      <c r="D6543" s="178" t="s">
        <v>5336</v>
      </c>
      <c r="E6543" s="181">
        <v>4884.8499916148203</v>
      </c>
      <c r="F6543" s="181">
        <v>4928.3540786184603</v>
      </c>
      <c r="G6543" s="181">
        <v>4957.64780021345</v>
      </c>
      <c r="H6543" s="181">
        <v>4981.5130188835537</v>
      </c>
      <c r="I6543" s="181">
        <v>5001.1289328889661</v>
      </c>
      <c r="J6543" s="182">
        <v>5017.2820892338532</v>
      </c>
      <c r="K6543" s="181">
        <v>5030.5412532987266</v>
      </c>
      <c r="L6543" s="181">
        <v>5041.3246475767328</v>
      </c>
      <c r="M6543" s="181">
        <v>5049.8674381766714</v>
      </c>
      <c r="N6543" s="181">
        <v>5056.2992014211814</v>
      </c>
      <c r="O6543" s="181">
        <v>5060.6787316610862</v>
      </c>
      <c r="P6543" s="181">
        <v>5063.1990304232868</v>
      </c>
      <c r="Q6543" s="181">
        <v>5064.0251698254733</v>
      </c>
      <c r="R6543" s="181">
        <v>5063.1237633353921</v>
      </c>
      <c r="S6543" s="181">
        <v>5060.5381280588863</v>
      </c>
      <c r="T6543" s="181">
        <v>5056.2927960457828</v>
      </c>
      <c r="U6543" s="181">
        <v>5050.2978646277816</v>
      </c>
      <c r="V6543" s="181">
        <v>5042.5054416655948</v>
      </c>
      <c r="W6543" s="181">
        <v>5033.0010200696124</v>
      </c>
      <c r="X6543" s="181">
        <v>5021.876656107579</v>
      </c>
      <c r="Y6543" s="181">
        <v>5009.1816872831587</v>
      </c>
    </row>
    <row r="6544" spans="1:25" x14ac:dyDescent="0.25">
      <c r="A6544" s="178" t="s">
        <v>5272</v>
      </c>
      <c r="B6544" s="178" t="s">
        <v>792</v>
      </c>
      <c r="C6544" s="178" t="s">
        <v>240</v>
      </c>
      <c r="D6544" s="178" t="s">
        <v>241</v>
      </c>
      <c r="E6544" s="181">
        <v>14032.823413411696</v>
      </c>
      <c r="F6544" s="181">
        <v>14278.795777131145</v>
      </c>
      <c r="G6544" s="181">
        <v>14488.496261487722</v>
      </c>
      <c r="H6544" s="181">
        <v>14686.807364127593</v>
      </c>
      <c r="I6544" s="181">
        <v>14876.872416654436</v>
      </c>
      <c r="J6544" s="182">
        <v>15060.764645450497</v>
      </c>
      <c r="K6544" s="181">
        <v>15239.969931343247</v>
      </c>
      <c r="L6544" s="181">
        <v>15415.566478668768</v>
      </c>
      <c r="M6544" s="181">
        <v>15588.106197076619</v>
      </c>
      <c r="N6544" s="181">
        <v>15757.83161826112</v>
      </c>
      <c r="O6544" s="181">
        <v>15924.770890280484</v>
      </c>
      <c r="P6544" s="181">
        <v>16089.378995715473</v>
      </c>
      <c r="Q6544" s="181">
        <v>16252.038921949817</v>
      </c>
      <c r="R6544" s="181">
        <v>16412.505569736619</v>
      </c>
      <c r="S6544" s="181">
        <v>16570.775119285812</v>
      </c>
      <c r="T6544" s="181">
        <v>16726.781729640232</v>
      </c>
      <c r="U6544" s="181">
        <v>16880.074829605277</v>
      </c>
      <c r="V6544" s="181">
        <v>17030.327564306346</v>
      </c>
      <c r="W6544" s="181">
        <v>17177.655435347191</v>
      </c>
      <c r="X6544" s="181">
        <v>17322.202652683711</v>
      </c>
      <c r="Y6544" s="181">
        <v>17463.972020499928</v>
      </c>
    </row>
    <row r="6545" spans="1:25" x14ac:dyDescent="0.25">
      <c r="A6545" s="178" t="s">
        <v>5272</v>
      </c>
      <c r="B6545" s="178" t="s">
        <v>794</v>
      </c>
      <c r="C6545" s="178" t="s">
        <v>218</v>
      </c>
      <c r="D6545" s="178" t="s">
        <v>5337</v>
      </c>
      <c r="E6545" s="181">
        <v>142167.8076502023</v>
      </c>
      <c r="F6545" s="181">
        <v>142399.17413548025</v>
      </c>
      <c r="G6545" s="181">
        <v>142444.39022769185</v>
      </c>
      <c r="H6545" s="181">
        <v>142476.62578147257</v>
      </c>
      <c r="I6545" s="181">
        <v>142483.68394389524</v>
      </c>
      <c r="J6545" s="182">
        <v>142454.02148415986</v>
      </c>
      <c r="K6545" s="181">
        <v>142379.43904394223</v>
      </c>
      <c r="L6545" s="181">
        <v>142255.07342651006</v>
      </c>
      <c r="M6545" s="181">
        <v>142076.4430300105</v>
      </c>
      <c r="N6545" s="181">
        <v>141839.35003544984</v>
      </c>
      <c r="O6545" s="181">
        <v>141539.50348658819</v>
      </c>
      <c r="P6545" s="181">
        <v>141179.13810306904</v>
      </c>
      <c r="Q6545" s="181">
        <v>140761.69744097846</v>
      </c>
      <c r="R6545" s="181">
        <v>140286.09306023599</v>
      </c>
      <c r="S6545" s="181">
        <v>139752.84481192881</v>
      </c>
      <c r="T6545" s="181">
        <v>139161.25917623256</v>
      </c>
      <c r="U6545" s="181">
        <v>138514.29102765009</v>
      </c>
      <c r="V6545" s="181">
        <v>137816.3363195218</v>
      </c>
      <c r="W6545" s="181">
        <v>137068.72642595973</v>
      </c>
      <c r="X6545" s="181">
        <v>136272.41824690206</v>
      </c>
      <c r="Y6545" s="181">
        <v>135426.85892307156</v>
      </c>
    </row>
    <row r="6546" spans="1:25" x14ac:dyDescent="0.25">
      <c r="A6546" s="178" t="s">
        <v>5272</v>
      </c>
      <c r="B6546" s="178" t="s">
        <v>794</v>
      </c>
      <c r="C6546" s="178" t="s">
        <v>1233</v>
      </c>
      <c r="D6546" s="178" t="s">
        <v>5338</v>
      </c>
      <c r="E6546" s="181">
        <v>11199.185903855292</v>
      </c>
      <c r="F6546" s="181">
        <v>11390.569968057081</v>
      </c>
      <c r="G6546" s="181">
        <v>11570.073928204436</v>
      </c>
      <c r="H6546" s="181">
        <v>11751.334884254635</v>
      </c>
      <c r="I6546" s="181">
        <v>11933.326266251326</v>
      </c>
      <c r="J6546" s="182">
        <v>12115.013187044933</v>
      </c>
      <c r="K6546" s="181">
        <v>12295.586594504981</v>
      </c>
      <c r="L6546" s="181">
        <v>12474.482477485188</v>
      </c>
      <c r="M6546" s="181">
        <v>12651.139565880823</v>
      </c>
      <c r="N6546" s="181">
        <v>12824.991959998622</v>
      </c>
      <c r="O6546" s="181">
        <v>12995.435401435019</v>
      </c>
      <c r="P6546" s="181">
        <v>13162.442625103859</v>
      </c>
      <c r="Q6546" s="181">
        <v>13326.105838106199</v>
      </c>
      <c r="R6546" s="181">
        <v>13486.093959965392</v>
      </c>
      <c r="S6546" s="181">
        <v>13642.218963746973</v>
      </c>
      <c r="T6546" s="181">
        <v>13794.167853869665</v>
      </c>
      <c r="U6546" s="181">
        <v>13941.982653503708</v>
      </c>
      <c r="V6546" s="181">
        <v>14085.862771719749</v>
      </c>
      <c r="W6546" s="181">
        <v>14225.709243968651</v>
      </c>
      <c r="X6546" s="181">
        <v>14361.384547302374</v>
      </c>
      <c r="Y6546" s="181">
        <v>14492.588193995318</v>
      </c>
    </row>
    <row r="6547" spans="1:25" x14ac:dyDescent="0.25">
      <c r="A6547" s="178" t="s">
        <v>5272</v>
      </c>
      <c r="B6547" s="178" t="s">
        <v>794</v>
      </c>
      <c r="C6547" s="178" t="s">
        <v>574</v>
      </c>
      <c r="D6547" s="178" t="s">
        <v>5339</v>
      </c>
      <c r="E6547" s="181">
        <v>2253.1563314991326</v>
      </c>
      <c r="F6547" s="181">
        <v>2333.7962622785535</v>
      </c>
      <c r="G6547" s="181">
        <v>2414.1610011185358</v>
      </c>
      <c r="H6547" s="181">
        <v>2497.065365365203</v>
      </c>
      <c r="I6547" s="181">
        <v>2582.3602919718569</v>
      </c>
      <c r="J6547" s="182">
        <v>2669.8805020973964</v>
      </c>
      <c r="K6547" s="181">
        <v>2759.4961818517318</v>
      </c>
      <c r="L6547" s="181">
        <v>2851.1212973470433</v>
      </c>
      <c r="M6547" s="181">
        <v>2944.6617557682944</v>
      </c>
      <c r="N6547" s="181">
        <v>3040.0132938883753</v>
      </c>
      <c r="O6547" s="181">
        <v>3137.0527983813213</v>
      </c>
      <c r="P6547" s="181">
        <v>3235.7882728864142</v>
      </c>
      <c r="Q6547" s="181">
        <v>3336.2568305072332</v>
      </c>
      <c r="R6547" s="181">
        <v>3438.3890184703573</v>
      </c>
      <c r="S6547" s="181">
        <v>3542.1460003142888</v>
      </c>
      <c r="T6547" s="181">
        <v>3647.4517928178411</v>
      </c>
      <c r="U6547" s="181">
        <v>3754.3192868729175</v>
      </c>
      <c r="V6547" s="181">
        <v>3862.804526998882</v>
      </c>
      <c r="W6547" s="181">
        <v>3972.8833969888606</v>
      </c>
      <c r="X6547" s="181">
        <v>4084.5179994146806</v>
      </c>
      <c r="Y6547" s="181">
        <v>4197.6194844228366</v>
      </c>
    </row>
    <row r="6548" spans="1:25" x14ac:dyDescent="0.25">
      <c r="A6548" s="178" t="s">
        <v>5272</v>
      </c>
      <c r="B6548" s="178" t="s">
        <v>794</v>
      </c>
      <c r="C6548" s="178" t="s">
        <v>254</v>
      </c>
      <c r="D6548" s="178" t="s">
        <v>820</v>
      </c>
      <c r="E6548" s="181">
        <v>1363.1948964869359</v>
      </c>
      <c r="F6548" s="181">
        <v>1444.5279020665571</v>
      </c>
      <c r="G6548" s="181">
        <v>1528.71171602701</v>
      </c>
      <c r="H6548" s="181">
        <v>1617.6540302549761</v>
      </c>
      <c r="I6548" s="181">
        <v>1711.4686064982868</v>
      </c>
      <c r="J6548" s="182">
        <v>1810.2572478633788</v>
      </c>
      <c r="K6548" s="181">
        <v>1914.1441382745186</v>
      </c>
      <c r="L6548" s="181">
        <v>2023.2842626690056</v>
      </c>
      <c r="M6548" s="181">
        <v>2137.8291489607432</v>
      </c>
      <c r="N6548" s="181">
        <v>2257.9245740019742</v>
      </c>
      <c r="O6548" s="181">
        <v>2383.7030089382424</v>
      </c>
      <c r="P6548" s="181">
        <v>2515.3984112045136</v>
      </c>
      <c r="Q6548" s="181">
        <v>2653.2766225665982</v>
      </c>
      <c r="R6548" s="181">
        <v>2797.5279533977791</v>
      </c>
      <c r="S6548" s="181">
        <v>2948.3718137258516</v>
      </c>
      <c r="T6548" s="181">
        <v>3106.0019385992664</v>
      </c>
      <c r="U6548" s="181">
        <v>3270.6926527711826</v>
      </c>
      <c r="V6548" s="181">
        <v>3442.7670010323077</v>
      </c>
      <c r="W6548" s="181">
        <v>3622.4891033967988</v>
      </c>
      <c r="X6548" s="181">
        <v>3810.1182295783938</v>
      </c>
      <c r="Y6548" s="181">
        <v>4005.8720555709701</v>
      </c>
    </row>
    <row r="6549" spans="1:25" x14ac:dyDescent="0.25">
      <c r="A6549" s="178" t="s">
        <v>5272</v>
      </c>
      <c r="B6549" s="178" t="s">
        <v>794</v>
      </c>
      <c r="C6549" s="178" t="s">
        <v>1169</v>
      </c>
      <c r="D6549" s="178" t="s">
        <v>5340</v>
      </c>
      <c r="E6549" s="181">
        <v>3388.311223096322</v>
      </c>
      <c r="F6549" s="181">
        <v>3393.8254226304703</v>
      </c>
      <c r="G6549" s="181">
        <v>3394.9030659819246</v>
      </c>
      <c r="H6549" s="181">
        <v>3395.6713417995174</v>
      </c>
      <c r="I6549" s="181">
        <v>3395.8395602685673</v>
      </c>
      <c r="J6549" s="182">
        <v>3395.1326094694568</v>
      </c>
      <c r="K6549" s="181">
        <v>3393.3550726036065</v>
      </c>
      <c r="L6549" s="181">
        <v>3390.3910442185761</v>
      </c>
      <c r="M6549" s="181">
        <v>3386.1337134821074</v>
      </c>
      <c r="N6549" s="181">
        <v>3380.4830330104496</v>
      </c>
      <c r="O6549" s="181">
        <v>3373.3367356629205</v>
      </c>
      <c r="P6549" s="181">
        <v>3364.7480819193274</v>
      </c>
      <c r="Q6549" s="181">
        <v>3354.799142678326</v>
      </c>
      <c r="R6549" s="181">
        <v>3343.4639769494684</v>
      </c>
      <c r="S6549" s="181">
        <v>3330.7549744382868</v>
      </c>
      <c r="T6549" s="181">
        <v>3316.6556063606413</v>
      </c>
      <c r="U6549" s="181">
        <v>3301.2362967781132</v>
      </c>
      <c r="V6549" s="181">
        <v>3284.601815246383</v>
      </c>
      <c r="W6549" s="181">
        <v>3266.783892646868</v>
      </c>
      <c r="X6549" s="181">
        <v>3247.8053349498759</v>
      </c>
      <c r="Y6549" s="181">
        <v>3227.6529657596748</v>
      </c>
    </row>
    <row r="6550" spans="1:25" x14ac:dyDescent="0.25">
      <c r="A6550" s="178" t="s">
        <v>5272</v>
      </c>
      <c r="B6550" s="178" t="s">
        <v>794</v>
      </c>
      <c r="C6550" s="178" t="s">
        <v>1041</v>
      </c>
      <c r="D6550" s="178" t="s">
        <v>5341</v>
      </c>
      <c r="E6550" s="181">
        <v>8150.9166349529742</v>
      </c>
      <c r="F6550" s="181">
        <v>8344.7306900873482</v>
      </c>
      <c r="G6550" s="181">
        <v>8531.9809038513613</v>
      </c>
      <c r="H6550" s="181">
        <v>8722.6373205947202</v>
      </c>
      <c r="I6550" s="181">
        <v>8915.9782202120914</v>
      </c>
      <c r="J6550" s="182">
        <v>9111.2559548875142</v>
      </c>
      <c r="K6550" s="181">
        <v>9307.8736721140776</v>
      </c>
      <c r="L6550" s="181">
        <v>9505.4052374201146</v>
      </c>
      <c r="M6550" s="181">
        <v>9703.4152662493943</v>
      </c>
      <c r="N6550" s="181">
        <v>9901.4533157486076</v>
      </c>
      <c r="O6550" s="181">
        <v>10099.027367174176</v>
      </c>
      <c r="P6550" s="181">
        <v>10296.084001245641</v>
      </c>
      <c r="Q6550" s="181">
        <v>10492.662790586654</v>
      </c>
      <c r="R6550" s="181">
        <v>10688.469210789533</v>
      </c>
      <c r="S6550" s="181">
        <v>10883.315442222152</v>
      </c>
      <c r="T6550" s="181">
        <v>11076.908777616471</v>
      </c>
      <c r="U6550" s="181">
        <v>11269.236221786836</v>
      </c>
      <c r="V6550" s="181">
        <v>11460.413015444563</v>
      </c>
      <c r="W6550" s="181">
        <v>11650.31360273246</v>
      </c>
      <c r="X6550" s="181">
        <v>11838.777836015584</v>
      </c>
      <c r="Y6550" s="181">
        <v>12025.506659143803</v>
      </c>
    </row>
    <row r="6551" spans="1:25" x14ac:dyDescent="0.25">
      <c r="A6551" s="178" t="s">
        <v>5272</v>
      </c>
      <c r="B6551" s="178" t="s">
        <v>794</v>
      </c>
      <c r="C6551" s="178" t="s">
        <v>1535</v>
      </c>
      <c r="D6551" s="178" t="s">
        <v>5342</v>
      </c>
      <c r="E6551" s="181">
        <v>2178.4883652962949</v>
      </c>
      <c r="F6551" s="181">
        <v>2238.2738127627258</v>
      </c>
      <c r="G6551" s="181">
        <v>2296.6925306761746</v>
      </c>
      <c r="H6551" s="181">
        <v>2356.4210485647773</v>
      </c>
      <c r="I6551" s="181">
        <v>2417.2756200641898</v>
      </c>
      <c r="J6551" s="182">
        <v>2479.0627224020923</v>
      </c>
      <c r="K6551" s="181">
        <v>2541.6271618484097</v>
      </c>
      <c r="L6551" s="181">
        <v>2604.8582447405333</v>
      </c>
      <c r="M6551" s="181">
        <v>2668.6410993789282</v>
      </c>
      <c r="N6551" s="181">
        <v>2732.8550126334303</v>
      </c>
      <c r="O6551" s="181">
        <v>2797.3659951516138</v>
      </c>
      <c r="P6551" s="181">
        <v>2862.1600410668921</v>
      </c>
      <c r="Q6551" s="181">
        <v>2927.2488753709795</v>
      </c>
      <c r="R6551" s="181">
        <v>2992.5508403158706</v>
      </c>
      <c r="S6551" s="181">
        <v>3058.0130795992586</v>
      </c>
      <c r="T6551" s="181">
        <v>3123.5523980288131</v>
      </c>
      <c r="U6551" s="181">
        <v>3189.163565929884</v>
      </c>
      <c r="V6551" s="181">
        <v>3254.8777046731443</v>
      </c>
      <c r="W6551" s="181">
        <v>3320.6577537152671</v>
      </c>
      <c r="X6551" s="181">
        <v>3386.4562304825886</v>
      </c>
      <c r="Y6551" s="181">
        <v>3452.1851021461789</v>
      </c>
    </row>
    <row r="6552" spans="1:25" x14ac:dyDescent="0.25">
      <c r="A6552" s="178" t="s">
        <v>5272</v>
      </c>
      <c r="B6552" s="178" t="s">
        <v>794</v>
      </c>
      <c r="C6552" s="178" t="s">
        <v>577</v>
      </c>
      <c r="D6552" s="178" t="s">
        <v>2852</v>
      </c>
      <c r="E6552" s="181">
        <v>2798.0306794657831</v>
      </c>
      <c r="F6552" s="181">
        <v>2888.5549113635352</v>
      </c>
      <c r="G6552" s="181">
        <v>2978.1081102074395</v>
      </c>
      <c r="H6552" s="181">
        <v>3070.1576856067054</v>
      </c>
      <c r="I6552" s="181">
        <v>3164.4930580001565</v>
      </c>
      <c r="J6552" s="182">
        <v>3260.8864590994453</v>
      </c>
      <c r="K6552" s="181">
        <v>3359.1561506554981</v>
      </c>
      <c r="L6552" s="181">
        <v>3459.1757733571585</v>
      </c>
      <c r="M6552" s="181">
        <v>3560.8107613998091</v>
      </c>
      <c r="N6552" s="181">
        <v>3663.9159469799183</v>
      </c>
      <c r="O6552" s="181">
        <v>3768.3253239974529</v>
      </c>
      <c r="P6552" s="181">
        <v>3874.031956458668</v>
      </c>
      <c r="Q6552" s="181">
        <v>3981.0636342973889</v>
      </c>
      <c r="R6552" s="181">
        <v>4089.3209370116033</v>
      </c>
      <c r="S6552" s="181">
        <v>4198.7419517935641</v>
      </c>
      <c r="T6552" s="181">
        <v>4309.2216040818521</v>
      </c>
      <c r="U6552" s="181">
        <v>4420.7607712035588</v>
      </c>
      <c r="V6552" s="181">
        <v>4533.4108777796873</v>
      </c>
      <c r="W6552" s="181">
        <v>4647.1288142899293</v>
      </c>
      <c r="X6552" s="181">
        <v>4761.8558866112744</v>
      </c>
      <c r="Y6552" s="181">
        <v>4877.4748873194794</v>
      </c>
    </row>
    <row r="6553" spans="1:25" x14ac:dyDescent="0.25">
      <c r="A6553" s="178" t="s">
        <v>5272</v>
      </c>
      <c r="B6553" s="178" t="s">
        <v>794</v>
      </c>
      <c r="C6553" s="178" t="s">
        <v>240</v>
      </c>
      <c r="D6553" s="178" t="s">
        <v>241</v>
      </c>
      <c r="E6553" s="181">
        <v>24815.999470170023</v>
      </c>
      <c r="F6553" s="181">
        <v>25562.366069258729</v>
      </c>
      <c r="G6553" s="181">
        <v>26297.1942443279</v>
      </c>
      <c r="H6553" s="181">
        <v>27051.138000150797</v>
      </c>
      <c r="I6553" s="181">
        <v>27822.249407168481</v>
      </c>
      <c r="J6553" s="182">
        <v>28608.447799764912</v>
      </c>
      <c r="K6553" s="181">
        <v>29408.074403152292</v>
      </c>
      <c r="L6553" s="181">
        <v>30219.969315285944</v>
      </c>
      <c r="M6553" s="181">
        <v>31042.911763798358</v>
      </c>
      <c r="N6553" s="181">
        <v>31875.59975552373</v>
      </c>
      <c r="O6553" s="181">
        <v>32716.561892142472</v>
      </c>
      <c r="P6553" s="181">
        <v>33565.717717880412</v>
      </c>
      <c r="Q6553" s="181">
        <v>34423.28829820222</v>
      </c>
      <c r="R6553" s="181">
        <v>35288.39576961736</v>
      </c>
      <c r="S6553" s="181">
        <v>36160.492894480391</v>
      </c>
      <c r="T6553" s="181">
        <v>37038.66631925929</v>
      </c>
      <c r="U6553" s="181">
        <v>37922.919247137434</v>
      </c>
      <c r="V6553" s="181">
        <v>38813.688063979993</v>
      </c>
      <c r="W6553" s="181">
        <v>39710.59841382681</v>
      </c>
      <c r="X6553" s="181">
        <v>40613.146350980074</v>
      </c>
      <c r="Y6553" s="181">
        <v>41520.334086219307</v>
      </c>
    </row>
    <row r="6554" spans="1:25" x14ac:dyDescent="0.25">
      <c r="A6554" s="178" t="s">
        <v>5272</v>
      </c>
      <c r="B6554" s="178" t="s">
        <v>799</v>
      </c>
      <c r="C6554" s="178" t="s">
        <v>218</v>
      </c>
      <c r="D6554" s="178" t="s">
        <v>5343</v>
      </c>
      <c r="E6554" s="181">
        <v>30821.550364992701</v>
      </c>
      <c r="F6554" s="181">
        <v>31054.264062270227</v>
      </c>
      <c r="G6554" s="181">
        <v>31240.882177592805</v>
      </c>
      <c r="H6554" s="181">
        <v>31420.350955350477</v>
      </c>
      <c r="I6554" s="181">
        <v>31592.988999474423</v>
      </c>
      <c r="J6554" s="182">
        <v>31758.604321496849</v>
      </c>
      <c r="K6554" s="181">
        <v>31917.116173888069</v>
      </c>
      <c r="L6554" s="181">
        <v>32068.667969530194</v>
      </c>
      <c r="M6554" s="181">
        <v>32213.119175681102</v>
      </c>
      <c r="N6554" s="181">
        <v>32350.181110439655</v>
      </c>
      <c r="O6554" s="181">
        <v>32479.477782717971</v>
      </c>
      <c r="P6554" s="181">
        <v>32601.798447498488</v>
      </c>
      <c r="Q6554" s="181">
        <v>32717.976438538255</v>
      </c>
      <c r="R6554" s="181">
        <v>32827.637718605001</v>
      </c>
      <c r="S6554" s="181">
        <v>32930.679572763489</v>
      </c>
      <c r="T6554" s="181">
        <v>33026.860756357339</v>
      </c>
      <c r="U6554" s="181">
        <v>33116.751482491316</v>
      </c>
      <c r="V6554" s="181">
        <v>33201.090756423058</v>
      </c>
      <c r="W6554" s="181">
        <v>33279.86782452264</v>
      </c>
      <c r="X6554" s="181">
        <v>33352.915631002012</v>
      </c>
      <c r="Y6554" s="181">
        <v>33419.839413726862</v>
      </c>
    </row>
    <row r="6555" spans="1:25" x14ac:dyDescent="0.25">
      <c r="A6555" s="178" t="s">
        <v>5272</v>
      </c>
      <c r="B6555" s="178" t="s">
        <v>799</v>
      </c>
      <c r="C6555" s="178" t="s">
        <v>464</v>
      </c>
      <c r="D6555" s="178" t="s">
        <v>5344</v>
      </c>
      <c r="E6555" s="181">
        <v>4763.7978554127449</v>
      </c>
      <c r="F6555" s="181">
        <v>4802.2498200639056</v>
      </c>
      <c r="G6555" s="181">
        <v>4833.6083658328062</v>
      </c>
      <c r="H6555" s="181">
        <v>4863.8913559299936</v>
      </c>
      <c r="I6555" s="181">
        <v>4893.1464418473688</v>
      </c>
      <c r="J6555" s="182">
        <v>4921.3422535856689</v>
      </c>
      <c r="K6555" s="181">
        <v>4948.464604801693</v>
      </c>
      <c r="L6555" s="181">
        <v>4974.5340535660589</v>
      </c>
      <c r="M6555" s="181">
        <v>4999.527133428669</v>
      </c>
      <c r="N6555" s="181">
        <v>5023.3973261939236</v>
      </c>
      <c r="O6555" s="181">
        <v>5046.0844545770187</v>
      </c>
      <c r="P6555" s="181">
        <v>5067.709347473643</v>
      </c>
      <c r="Q6555" s="181">
        <v>5088.399941045891</v>
      </c>
      <c r="R6555" s="181">
        <v>5108.0965667743785</v>
      </c>
      <c r="S6555" s="181">
        <v>5126.7816747076695</v>
      </c>
      <c r="T6555" s="181">
        <v>5144.4161021499431</v>
      </c>
      <c r="U6555" s="181">
        <v>5161.0870687881797</v>
      </c>
      <c r="V6555" s="181">
        <v>5176.9082955910126</v>
      </c>
      <c r="W6555" s="181">
        <v>5191.8767731753696</v>
      </c>
      <c r="X6555" s="181">
        <v>5205.9650905284079</v>
      </c>
      <c r="Y6555" s="181">
        <v>5219.1102208316361</v>
      </c>
    </row>
    <row r="6556" spans="1:25" x14ac:dyDescent="0.25">
      <c r="A6556" s="178" t="s">
        <v>5272</v>
      </c>
      <c r="B6556" s="178" t="s">
        <v>799</v>
      </c>
      <c r="C6556" s="178" t="s">
        <v>246</v>
      </c>
      <c r="D6556" s="178" t="s">
        <v>2566</v>
      </c>
      <c r="E6556" s="181">
        <v>3152.0092877434731</v>
      </c>
      <c r="F6556" s="181">
        <v>3196.5065210143462</v>
      </c>
      <c r="G6556" s="181">
        <v>3236.6742093364805</v>
      </c>
      <c r="H6556" s="181">
        <v>3276.4841781381911</v>
      </c>
      <c r="I6556" s="181">
        <v>3315.9586395255465</v>
      </c>
      <c r="J6556" s="182">
        <v>3355.0665741739658</v>
      </c>
      <c r="K6556" s="181">
        <v>3393.7881062296074</v>
      </c>
      <c r="L6556" s="181">
        <v>3432.126963504063</v>
      </c>
      <c r="M6556" s="181">
        <v>3470.0565196555508</v>
      </c>
      <c r="N6556" s="181">
        <v>3507.5335256359808</v>
      </c>
      <c r="O6556" s="181">
        <v>3544.5042174381106</v>
      </c>
      <c r="P6556" s="181">
        <v>3581.0415733456393</v>
      </c>
      <c r="Q6556" s="181">
        <v>3617.2255117311429</v>
      </c>
      <c r="R6556" s="181">
        <v>3653.003825312117</v>
      </c>
      <c r="S6556" s="181">
        <v>3688.3534589607211</v>
      </c>
      <c r="T6556" s="181">
        <v>3723.2352765417913</v>
      </c>
      <c r="U6556" s="181">
        <v>3757.7013387165571</v>
      </c>
      <c r="V6556" s="181">
        <v>3791.8244925474628</v>
      </c>
      <c r="W6556" s="181">
        <v>3825.5934357462997</v>
      </c>
      <c r="X6556" s="181">
        <v>3858.9786058430036</v>
      </c>
      <c r="Y6556" s="181">
        <v>3891.9232733046674</v>
      </c>
    </row>
    <row r="6557" spans="1:25" x14ac:dyDescent="0.25">
      <c r="A6557" s="178" t="s">
        <v>5272</v>
      </c>
      <c r="B6557" s="178" t="s">
        <v>799</v>
      </c>
      <c r="C6557" s="178" t="s">
        <v>590</v>
      </c>
      <c r="D6557" s="178" t="s">
        <v>5345</v>
      </c>
      <c r="E6557" s="181">
        <v>2558.2985520604207</v>
      </c>
      <c r="F6557" s="181">
        <v>2542.8596223512591</v>
      </c>
      <c r="G6557" s="181">
        <v>2523.6483117312214</v>
      </c>
      <c r="H6557" s="181">
        <v>2503.9230329400884</v>
      </c>
      <c r="I6557" s="181">
        <v>2483.7338682783875</v>
      </c>
      <c r="J6557" s="182">
        <v>2463.0892640874818</v>
      </c>
      <c r="K6557" s="181">
        <v>2442.0063383198126</v>
      </c>
      <c r="L6557" s="181">
        <v>2420.5188171524073</v>
      </c>
      <c r="M6557" s="181">
        <v>2398.6380632230102</v>
      </c>
      <c r="N6557" s="181">
        <v>2376.3645103202407</v>
      </c>
      <c r="O6557" s="181">
        <v>2353.692800715326</v>
      </c>
      <c r="P6557" s="181">
        <v>2330.7017320652253</v>
      </c>
      <c r="Q6557" s="181">
        <v>2307.4695343204799</v>
      </c>
      <c r="R6557" s="181">
        <v>2283.9867073519135</v>
      </c>
      <c r="S6557" s="181">
        <v>2260.2632968218386</v>
      </c>
      <c r="T6557" s="181">
        <v>2236.2998506843223</v>
      </c>
      <c r="U6557" s="181">
        <v>2212.1515079745855</v>
      </c>
      <c r="V6557" s="181">
        <v>2187.8819758866725</v>
      </c>
      <c r="W6557" s="181">
        <v>2163.503146255101</v>
      </c>
      <c r="X6557" s="181">
        <v>2139.0165405077464</v>
      </c>
      <c r="Y6557" s="181">
        <v>2114.4094755458168</v>
      </c>
    </row>
    <row r="6558" spans="1:25" x14ac:dyDescent="0.25">
      <c r="A6558" s="178" t="s">
        <v>5272</v>
      </c>
      <c r="B6558" s="178" t="s">
        <v>799</v>
      </c>
      <c r="C6558" s="178" t="s">
        <v>4725</v>
      </c>
      <c r="D6558" s="178" t="s">
        <v>5346</v>
      </c>
      <c r="E6558" s="181">
        <v>2399.0348912150512</v>
      </c>
      <c r="F6558" s="181">
        <v>2420.8963788331812</v>
      </c>
      <c r="G6558" s="181">
        <v>2439.2208496335124</v>
      </c>
      <c r="H6558" s="181">
        <v>2457.0372558093495</v>
      </c>
      <c r="I6558" s="181">
        <v>2474.3680639849199</v>
      </c>
      <c r="J6558" s="182">
        <v>2491.1958360292024</v>
      </c>
      <c r="K6558" s="181">
        <v>2507.511772360127</v>
      </c>
      <c r="L6558" s="181">
        <v>2523.3246643920615</v>
      </c>
      <c r="M6558" s="181">
        <v>2538.6209887677783</v>
      </c>
      <c r="N6558" s="181">
        <v>2553.3754524390979</v>
      </c>
      <c r="O6558" s="181">
        <v>2567.5557112241995</v>
      </c>
      <c r="P6558" s="181">
        <v>2581.2214857973818</v>
      </c>
      <c r="Q6558" s="181">
        <v>2594.4363710350558</v>
      </c>
      <c r="R6558" s="181">
        <v>2607.1684745494649</v>
      </c>
      <c r="S6558" s="181">
        <v>2619.4072946505644</v>
      </c>
      <c r="T6558" s="181">
        <v>2631.1312354962274</v>
      </c>
      <c r="U6558" s="181">
        <v>2642.383320751786</v>
      </c>
      <c r="V6558" s="181">
        <v>2653.2203373162924</v>
      </c>
      <c r="W6558" s="181">
        <v>2663.639422387645</v>
      </c>
      <c r="X6558" s="181">
        <v>2673.6251721072204</v>
      </c>
      <c r="Y6558" s="181">
        <v>2683.1438116313907</v>
      </c>
    </row>
    <row r="6559" spans="1:25" x14ac:dyDescent="0.25">
      <c r="A6559" s="178" t="s">
        <v>5272</v>
      </c>
      <c r="B6559" s="178" t="s">
        <v>799</v>
      </c>
      <c r="C6559" s="178" t="s">
        <v>240</v>
      </c>
      <c r="D6559" s="178" t="s">
        <v>241</v>
      </c>
      <c r="E6559" s="181">
        <v>14130.113909685962</v>
      </c>
      <c r="F6559" s="181">
        <v>14234.941719134917</v>
      </c>
      <c r="G6559" s="181">
        <v>14318.722749832499</v>
      </c>
      <c r="H6559" s="181">
        <v>14399.315772445018</v>
      </c>
      <c r="I6559" s="181">
        <v>14476.870552969527</v>
      </c>
      <c r="J6559" s="182">
        <v>14551.302726213909</v>
      </c>
      <c r="K6559" s="181">
        <v>14622.578801834628</v>
      </c>
      <c r="L6559" s="181">
        <v>14690.767863247816</v>
      </c>
      <c r="M6559" s="181">
        <v>14755.808776518241</v>
      </c>
      <c r="N6559" s="181">
        <v>14817.572438545321</v>
      </c>
      <c r="O6559" s="181">
        <v>14875.889656278603</v>
      </c>
      <c r="P6559" s="181">
        <v>14931.124796193197</v>
      </c>
      <c r="Q6559" s="181">
        <v>14983.662194792392</v>
      </c>
      <c r="R6559" s="181">
        <v>15033.333084329086</v>
      </c>
      <c r="S6559" s="181">
        <v>15080.092845564943</v>
      </c>
      <c r="T6559" s="181">
        <v>15123.833298097343</v>
      </c>
      <c r="U6559" s="181">
        <v>15164.817716754664</v>
      </c>
      <c r="V6559" s="181">
        <v>15203.386526072638</v>
      </c>
      <c r="W6559" s="181">
        <v>15239.536699165948</v>
      </c>
      <c r="X6559" s="181">
        <v>15273.193521447443</v>
      </c>
      <c r="Y6559" s="181">
        <v>15304.177882319962</v>
      </c>
    </row>
    <row r="6560" spans="1:25" x14ac:dyDescent="0.25">
      <c r="A6560" s="178" t="s">
        <v>5272</v>
      </c>
      <c r="B6560" s="178" t="s">
        <v>800</v>
      </c>
      <c r="C6560" s="178" t="s">
        <v>218</v>
      </c>
      <c r="D6560" s="178" t="s">
        <v>5347</v>
      </c>
      <c r="E6560" s="181">
        <v>4656.6421590698201</v>
      </c>
      <c r="F6560" s="181">
        <v>4670.9835697652288</v>
      </c>
      <c r="G6560" s="181">
        <v>4680.4935396045976</v>
      </c>
      <c r="H6560" s="181">
        <v>4691.1954750992636</v>
      </c>
      <c r="I6560" s="181">
        <v>4702.6721027622207</v>
      </c>
      <c r="J6560" s="182">
        <v>4714.5557534246864</v>
      </c>
      <c r="K6560" s="181">
        <v>4726.5955821882799</v>
      </c>
      <c r="L6560" s="181">
        <v>4738.6335057155038</v>
      </c>
      <c r="M6560" s="181">
        <v>4750.5023419867821</v>
      </c>
      <c r="N6560" s="181">
        <v>4762.0304027228258</v>
      </c>
      <c r="O6560" s="181">
        <v>4773.0268142569139</v>
      </c>
      <c r="P6560" s="181">
        <v>4783.4944914373482</v>
      </c>
      <c r="Q6560" s="181">
        <v>4793.4485813059646</v>
      </c>
      <c r="R6560" s="181">
        <v>4802.7066912924874</v>
      </c>
      <c r="S6560" s="181">
        <v>4811.0959086800131</v>
      </c>
      <c r="T6560" s="181">
        <v>4818.3545144919099</v>
      </c>
      <c r="U6560" s="181">
        <v>4824.40752245571</v>
      </c>
      <c r="V6560" s="181">
        <v>4829.3074057792574</v>
      </c>
      <c r="W6560" s="181">
        <v>4832.9967955156644</v>
      </c>
      <c r="X6560" s="181">
        <v>4835.3817265614243</v>
      </c>
      <c r="Y6560" s="181">
        <v>4836.2884750063522</v>
      </c>
    </row>
    <row r="6561" spans="1:25" x14ac:dyDescent="0.25">
      <c r="A6561" s="178" t="s">
        <v>5272</v>
      </c>
      <c r="B6561" s="178" t="s">
        <v>800</v>
      </c>
      <c r="C6561" s="178" t="s">
        <v>528</v>
      </c>
      <c r="D6561" s="178" t="s">
        <v>4619</v>
      </c>
      <c r="E6561" s="181">
        <v>2301.5935471079333</v>
      </c>
      <c r="F6561" s="181">
        <v>2334.2020392189943</v>
      </c>
      <c r="G6561" s="181">
        <v>2364.8091306916558</v>
      </c>
      <c r="H6561" s="181">
        <v>2396.4165603352844</v>
      </c>
      <c r="I6561" s="181">
        <v>2428.8339211689995</v>
      </c>
      <c r="J6561" s="182">
        <v>2461.8876871356429</v>
      </c>
      <c r="K6561" s="181">
        <v>2495.4578798881143</v>
      </c>
      <c r="L6561" s="181">
        <v>2529.4684047632195</v>
      </c>
      <c r="M6561" s="181">
        <v>2563.8346556720962</v>
      </c>
      <c r="N6561" s="181">
        <v>2598.4656484806314</v>
      </c>
      <c r="O6561" s="181">
        <v>2633.2556773206138</v>
      </c>
      <c r="P6561" s="181">
        <v>2668.2024102437936</v>
      </c>
      <c r="Q6561" s="181">
        <v>2703.3103428806339</v>
      </c>
      <c r="R6561" s="181">
        <v>2738.471568139737</v>
      </c>
      <c r="S6561" s="181">
        <v>2773.5789041333333</v>
      </c>
      <c r="T6561" s="181">
        <v>2808.4687781999869</v>
      </c>
      <c r="U6561" s="181">
        <v>2843.0806180820623</v>
      </c>
      <c r="V6561" s="181">
        <v>2877.4274251718712</v>
      </c>
      <c r="W6561" s="181">
        <v>2911.4569563880723</v>
      </c>
      <c r="X6561" s="181">
        <v>2945.0927083771139</v>
      </c>
      <c r="Y6561" s="181">
        <v>2978.206055052503</v>
      </c>
    </row>
    <row r="6562" spans="1:25" x14ac:dyDescent="0.25">
      <c r="A6562" s="178" t="s">
        <v>5272</v>
      </c>
      <c r="B6562" s="178" t="s">
        <v>800</v>
      </c>
      <c r="C6562" s="178" t="s">
        <v>240</v>
      </c>
      <c r="D6562" s="178" t="s">
        <v>241</v>
      </c>
      <c r="E6562" s="181">
        <v>8844.2917680059018</v>
      </c>
      <c r="F6562" s="181">
        <v>8913.8507940170275</v>
      </c>
      <c r="G6562" s="181">
        <v>8975.2325728567066</v>
      </c>
      <c r="H6562" s="181">
        <v>9039.916370421075</v>
      </c>
      <c r="I6562" s="181">
        <v>9107.1345635689377</v>
      </c>
      <c r="J6562" s="182">
        <v>9176.201140873296</v>
      </c>
      <c r="K6562" s="181">
        <v>9246.6449346396785</v>
      </c>
      <c r="L6562" s="181">
        <v>9318.1675657887099</v>
      </c>
      <c r="M6562" s="181">
        <v>9390.4464271274192</v>
      </c>
      <c r="N6562" s="181">
        <v>9463.1430517567733</v>
      </c>
      <c r="O6562" s="181">
        <v>9535.8732477160465</v>
      </c>
      <c r="P6562" s="181">
        <v>9608.6335526288112</v>
      </c>
      <c r="Q6562" s="181">
        <v>9681.4448728333718</v>
      </c>
      <c r="R6562" s="181">
        <v>9753.9271418679582</v>
      </c>
      <c r="S6562" s="181">
        <v>9825.7109035411668</v>
      </c>
      <c r="T6562" s="181">
        <v>9896.2356621579474</v>
      </c>
      <c r="U6562" s="181">
        <v>9965.313506969931</v>
      </c>
      <c r="V6562" s="181">
        <v>10033.016623269996</v>
      </c>
      <c r="W6562" s="181">
        <v>10099.188992254933</v>
      </c>
      <c r="X6562" s="181">
        <v>10163.593689460251</v>
      </c>
      <c r="Y6562" s="181">
        <v>10225.819228640841</v>
      </c>
    </row>
    <row r="6563" spans="1:25" x14ac:dyDescent="0.25">
      <c r="A6563" s="178" t="s">
        <v>5272</v>
      </c>
      <c r="B6563" s="178" t="s">
        <v>804</v>
      </c>
      <c r="C6563" s="178" t="s">
        <v>218</v>
      </c>
      <c r="D6563" s="178" t="s">
        <v>5348</v>
      </c>
      <c r="E6563" s="181">
        <v>15393.036890908068</v>
      </c>
      <c r="F6563" s="181">
        <v>15502.873761370354</v>
      </c>
      <c r="G6563" s="181">
        <v>15600.934199185718</v>
      </c>
      <c r="H6563" s="181">
        <v>15706.352474383692</v>
      </c>
      <c r="I6563" s="181">
        <v>15817.872109636979</v>
      </c>
      <c r="J6563" s="182">
        <v>15934.333877678946</v>
      </c>
      <c r="K6563" s="181">
        <v>16055.03121033969</v>
      </c>
      <c r="L6563" s="181">
        <v>16179.477446340359</v>
      </c>
      <c r="M6563" s="181">
        <v>16307.12543574375</v>
      </c>
      <c r="N6563" s="181">
        <v>16437.312269214075</v>
      </c>
      <c r="O6563" s="181">
        <v>16569.453081528794</v>
      </c>
      <c r="P6563" s="181">
        <v>16703.615969747214</v>
      </c>
      <c r="Q6563" s="181">
        <v>16839.925823502515</v>
      </c>
      <c r="R6563" s="181">
        <v>16977.862533232958</v>
      </c>
      <c r="S6563" s="181">
        <v>17117.066536868708</v>
      </c>
      <c r="T6563" s="181">
        <v>17257.316632745027</v>
      </c>
      <c r="U6563" s="181">
        <v>17396.572037024795</v>
      </c>
      <c r="V6563" s="181">
        <v>17532.828482366047</v>
      </c>
      <c r="W6563" s="181">
        <v>17666.123394589835</v>
      </c>
      <c r="X6563" s="181">
        <v>17796.444479116934</v>
      </c>
      <c r="Y6563" s="181">
        <v>17923.797264916109</v>
      </c>
    </row>
    <row r="6564" spans="1:25" x14ac:dyDescent="0.25">
      <c r="A6564" s="178" t="s">
        <v>5272</v>
      </c>
      <c r="B6564" s="178" t="s">
        <v>804</v>
      </c>
      <c r="C6564" s="178" t="s">
        <v>530</v>
      </c>
      <c r="D6564" s="178" t="s">
        <v>5349</v>
      </c>
      <c r="E6564" s="181">
        <v>2268.787498738614</v>
      </c>
      <c r="F6564" s="181">
        <v>2300.4328328202932</v>
      </c>
      <c r="G6564" s="181">
        <v>2330.6431800299906</v>
      </c>
      <c r="H6564" s="181">
        <v>2362.2636068565807</v>
      </c>
      <c r="I6564" s="181">
        <v>2395.1290384851218</v>
      </c>
      <c r="J6564" s="182">
        <v>2429.0844041879141</v>
      </c>
      <c r="K6564" s="181">
        <v>2464.039601556698</v>
      </c>
      <c r="L6564" s="181">
        <v>2499.9358051745771</v>
      </c>
      <c r="M6564" s="181">
        <v>2536.7029509963045</v>
      </c>
      <c r="N6564" s="181">
        <v>2574.2507299652484</v>
      </c>
      <c r="O6564" s="181">
        <v>2612.4984948456522</v>
      </c>
      <c r="P6564" s="181">
        <v>2651.4668909495949</v>
      </c>
      <c r="Q6564" s="181">
        <v>2691.1860472131389</v>
      </c>
      <c r="R6564" s="181">
        <v>2731.582977428513</v>
      </c>
      <c r="S6564" s="181">
        <v>2772.6085625799137</v>
      </c>
      <c r="T6564" s="181">
        <v>2814.2347752683017</v>
      </c>
      <c r="U6564" s="181">
        <v>2856.1339662163032</v>
      </c>
      <c r="V6564" s="181">
        <v>2897.9755367196772</v>
      </c>
      <c r="W6564" s="181">
        <v>2939.7596649290385</v>
      </c>
      <c r="X6564" s="181">
        <v>2981.4782658458639</v>
      </c>
      <c r="Y6564" s="181">
        <v>3023.1261035222865</v>
      </c>
    </row>
    <row r="6565" spans="1:25" x14ac:dyDescent="0.25">
      <c r="A6565" s="178" t="s">
        <v>5272</v>
      </c>
      <c r="B6565" s="178" t="s">
        <v>804</v>
      </c>
      <c r="C6565" s="178" t="s">
        <v>258</v>
      </c>
      <c r="D6565" s="178" t="s">
        <v>5350</v>
      </c>
      <c r="E6565" s="181">
        <v>4647.5829322470263</v>
      </c>
      <c r="F6565" s="181">
        <v>4687.1532042803919</v>
      </c>
      <c r="G6565" s="181">
        <v>4723.2577314434366</v>
      </c>
      <c r="H6565" s="181">
        <v>4761.6829925624788</v>
      </c>
      <c r="I6565" s="181">
        <v>4802.0568805424646</v>
      </c>
      <c r="J6565" s="182">
        <v>4844.0347890370504</v>
      </c>
      <c r="K6565" s="181">
        <v>4887.4079998984271</v>
      </c>
      <c r="L6565" s="181">
        <v>4932.0336692916471</v>
      </c>
      <c r="M6565" s="181">
        <v>4977.7496917885355</v>
      </c>
      <c r="N6565" s="181">
        <v>5024.3576767556569</v>
      </c>
      <c r="O6565" s="181">
        <v>5071.6820236620106</v>
      </c>
      <c r="P6565" s="181">
        <v>5119.7462972587036</v>
      </c>
      <c r="Q6565" s="181">
        <v>5168.5916147866228</v>
      </c>
      <c r="R6565" s="181">
        <v>5218.061073503136</v>
      </c>
      <c r="S6565" s="181">
        <v>5268.046314235281</v>
      </c>
      <c r="T6565" s="181">
        <v>5318.4810188241881</v>
      </c>
      <c r="U6565" s="181">
        <v>5368.7369614159397</v>
      </c>
      <c r="V6565" s="181">
        <v>5418.1937564182808</v>
      </c>
      <c r="W6565" s="181">
        <v>5466.8594346685195</v>
      </c>
      <c r="X6565" s="181">
        <v>5514.7266732014859</v>
      </c>
      <c r="Y6565" s="181">
        <v>5561.793649023798</v>
      </c>
    </row>
    <row r="6566" spans="1:25" x14ac:dyDescent="0.25">
      <c r="A6566" s="178" t="s">
        <v>5272</v>
      </c>
      <c r="B6566" s="178" t="s">
        <v>804</v>
      </c>
      <c r="C6566" s="178" t="s">
        <v>543</v>
      </c>
      <c r="D6566" s="178" t="s">
        <v>5351</v>
      </c>
      <c r="E6566" s="181">
        <v>7234.2832699992805</v>
      </c>
      <c r="F6566" s="181">
        <v>7339.8330705629305</v>
      </c>
      <c r="G6566" s="181">
        <v>7440.9322381711709</v>
      </c>
      <c r="H6566" s="181">
        <v>7546.6612512968222</v>
      </c>
      <c r="I6566" s="181">
        <v>7656.5010917925874</v>
      </c>
      <c r="J6566" s="182">
        <v>7769.9634160565029</v>
      </c>
      <c r="K6566" s="181">
        <v>7886.7665808341917</v>
      </c>
      <c r="L6566" s="181">
        <v>8006.7283939702684</v>
      </c>
      <c r="M6566" s="181">
        <v>8129.6301763060947</v>
      </c>
      <c r="N6566" s="181">
        <v>8255.1877649385642</v>
      </c>
      <c r="O6566" s="181">
        <v>8383.1472736617652</v>
      </c>
      <c r="P6566" s="181">
        <v>8513.579406540448</v>
      </c>
      <c r="Q6566" s="181">
        <v>8646.5855112791887</v>
      </c>
      <c r="R6566" s="181">
        <v>8781.9356752041767</v>
      </c>
      <c r="S6566" s="181">
        <v>8919.4761779070068</v>
      </c>
      <c r="T6566" s="181">
        <v>9059.1207987476791</v>
      </c>
      <c r="U6566" s="181">
        <v>9199.8179893996657</v>
      </c>
      <c r="V6566" s="181">
        <v>9340.5040266465567</v>
      </c>
      <c r="W6566" s="181">
        <v>9481.1792968948976</v>
      </c>
      <c r="X6566" s="181">
        <v>9621.8175208887551</v>
      </c>
      <c r="Y6566" s="181">
        <v>9762.4015532428311</v>
      </c>
    </row>
    <row r="6567" spans="1:25" x14ac:dyDescent="0.25">
      <c r="A6567" s="178" t="s">
        <v>5272</v>
      </c>
      <c r="B6567" s="178" t="s">
        <v>804</v>
      </c>
      <c r="C6567" s="178" t="s">
        <v>240</v>
      </c>
      <c r="D6567" s="178" t="s">
        <v>241</v>
      </c>
      <c r="E6567" s="181">
        <v>23451.875048126854</v>
      </c>
      <c r="F6567" s="181">
        <v>23656.145795599619</v>
      </c>
      <c r="G6567" s="181">
        <v>23843.288870350127</v>
      </c>
      <c r="H6567" s="181">
        <v>24042.516041412768</v>
      </c>
      <c r="I6567" s="181">
        <v>24251.961859763658</v>
      </c>
      <c r="J6567" s="182">
        <v>24469.898800688869</v>
      </c>
      <c r="K6567" s="181">
        <v>24695.284875321187</v>
      </c>
      <c r="L6567" s="181">
        <v>24927.410470622715</v>
      </c>
      <c r="M6567" s="181">
        <v>25165.46827187893</v>
      </c>
      <c r="N6567" s="181">
        <v>25408.46694405617</v>
      </c>
      <c r="O6567" s="181">
        <v>25655.52959330042</v>
      </c>
      <c r="P6567" s="181">
        <v>25906.786315991263</v>
      </c>
      <c r="Q6567" s="181">
        <v>26162.456441119568</v>
      </c>
      <c r="R6567" s="181">
        <v>26421.757137369714</v>
      </c>
      <c r="S6567" s="181">
        <v>26684.150604453473</v>
      </c>
      <c r="T6567" s="181">
        <v>26949.311472844114</v>
      </c>
      <c r="U6567" s="181">
        <v>27214.065725805038</v>
      </c>
      <c r="V6567" s="181">
        <v>27475.274359998089</v>
      </c>
      <c r="W6567" s="181">
        <v>27732.981234056257</v>
      </c>
      <c r="X6567" s="181">
        <v>27987.152046973362</v>
      </c>
      <c r="Y6567" s="181">
        <v>28237.780058742028</v>
      </c>
    </row>
    <row r="6568" spans="1:25" x14ac:dyDescent="0.25">
      <c r="A6568" s="178" t="s">
        <v>5272</v>
      </c>
      <c r="B6568" s="178" t="s">
        <v>808</v>
      </c>
      <c r="C6568" s="178" t="s">
        <v>218</v>
      </c>
      <c r="D6568" s="178" t="s">
        <v>5352</v>
      </c>
      <c r="E6568" s="181">
        <v>22673.93037221651</v>
      </c>
      <c r="F6568" s="181">
        <v>22880.115608955915</v>
      </c>
      <c r="G6568" s="181">
        <v>23006.22088625986</v>
      </c>
      <c r="H6568" s="181">
        <v>23093.320947634718</v>
      </c>
      <c r="I6568" s="181">
        <v>23148.044338295491</v>
      </c>
      <c r="J6568" s="182">
        <v>23174.964303687953</v>
      </c>
      <c r="K6568" s="181">
        <v>23177.604625411954</v>
      </c>
      <c r="L6568" s="181">
        <v>23158.834037824243</v>
      </c>
      <c r="M6568" s="181">
        <v>23120.64764445366</v>
      </c>
      <c r="N6568" s="181">
        <v>23064.435687593443</v>
      </c>
      <c r="O6568" s="181">
        <v>22991.174222744601</v>
      </c>
      <c r="P6568" s="181">
        <v>22902.482187748567</v>
      </c>
      <c r="Q6568" s="181">
        <v>22799.833709974013</v>
      </c>
      <c r="R6568" s="181">
        <v>22683.739586470878</v>
      </c>
      <c r="S6568" s="181">
        <v>22554.932906960159</v>
      </c>
      <c r="T6568" s="181">
        <v>22413.983614239951</v>
      </c>
      <c r="U6568" s="181">
        <v>22261.965741705535</v>
      </c>
      <c r="V6568" s="181">
        <v>22100.036903937518</v>
      </c>
      <c r="W6568" s="181">
        <v>21928.786009657393</v>
      </c>
      <c r="X6568" s="181">
        <v>21748.763095867445</v>
      </c>
      <c r="Y6568" s="181">
        <v>21560.333191166243</v>
      </c>
    </row>
    <row r="6569" spans="1:25" x14ac:dyDescent="0.25">
      <c r="A6569" s="178" t="s">
        <v>5272</v>
      </c>
      <c r="B6569" s="178" t="s">
        <v>808</v>
      </c>
      <c r="C6569" s="178" t="s">
        <v>560</v>
      </c>
      <c r="D6569" s="178" t="s">
        <v>5353</v>
      </c>
      <c r="E6569" s="181">
        <v>2489.1439550865634</v>
      </c>
      <c r="F6569" s="181">
        <v>2531.1352079735284</v>
      </c>
      <c r="G6569" s="181">
        <v>2564.6986346505319</v>
      </c>
      <c r="H6569" s="181">
        <v>2594.2472904236515</v>
      </c>
      <c r="I6569" s="181">
        <v>2620.4339112542166</v>
      </c>
      <c r="J6569" s="182">
        <v>2643.6983769573203</v>
      </c>
      <c r="K6569" s="181">
        <v>2664.374728703011</v>
      </c>
      <c r="L6569" s="181">
        <v>2682.7325033366315</v>
      </c>
      <c r="M6569" s="181">
        <v>2698.9485198574557</v>
      </c>
      <c r="N6569" s="181">
        <v>2713.1347507916093</v>
      </c>
      <c r="O6569" s="181">
        <v>2725.3583101090385</v>
      </c>
      <c r="P6569" s="181">
        <v>2735.7659181146637</v>
      </c>
      <c r="Q6569" s="181">
        <v>2744.4921021833893</v>
      </c>
      <c r="R6569" s="181">
        <v>2751.5593434246439</v>
      </c>
      <c r="S6569" s="181">
        <v>2757.0185965800192</v>
      </c>
      <c r="T6569" s="181">
        <v>2760.9028884226286</v>
      </c>
      <c r="U6569" s="181">
        <v>2763.3094111880478</v>
      </c>
      <c r="V6569" s="181">
        <v>2764.3493691301583</v>
      </c>
      <c r="W6569" s="181">
        <v>2764.0662343911085</v>
      </c>
      <c r="X6569" s="181">
        <v>2762.5003632862326</v>
      </c>
      <c r="Y6569" s="181">
        <v>2759.6701390712788</v>
      </c>
    </row>
    <row r="6570" spans="1:25" x14ac:dyDescent="0.25">
      <c r="A6570" s="178" t="s">
        <v>5272</v>
      </c>
      <c r="B6570" s="178" t="s">
        <v>808</v>
      </c>
      <c r="C6570" s="178" t="s">
        <v>506</v>
      </c>
      <c r="D6570" s="178" t="s">
        <v>5354</v>
      </c>
      <c r="E6570" s="181">
        <v>6940.3190277119484</v>
      </c>
      <c r="F6570" s="181">
        <v>7001.2183205187084</v>
      </c>
      <c r="G6570" s="181">
        <v>7037.5820565189433</v>
      </c>
      <c r="H6570" s="181">
        <v>7061.9942277126866</v>
      </c>
      <c r="I6570" s="181">
        <v>7076.4925348815514</v>
      </c>
      <c r="J6570" s="182">
        <v>7082.4839923719392</v>
      </c>
      <c r="K6570" s="181">
        <v>7081.0532179422853</v>
      </c>
      <c r="L6570" s="181">
        <v>7073.0834018286496</v>
      </c>
      <c r="M6570" s="181">
        <v>7059.1898859486328</v>
      </c>
      <c r="N6570" s="181">
        <v>7039.8026208373522</v>
      </c>
      <c r="O6570" s="181">
        <v>7015.224637763059</v>
      </c>
      <c r="P6570" s="181">
        <v>6985.9546870593958</v>
      </c>
      <c r="Q6570" s="181">
        <v>6952.4467342790767</v>
      </c>
      <c r="R6570" s="181">
        <v>6914.8605146757409</v>
      </c>
      <c r="S6570" s="181">
        <v>6873.4233059909157</v>
      </c>
      <c r="T6570" s="181">
        <v>6828.3123992891642</v>
      </c>
      <c r="U6570" s="181">
        <v>6779.8583841778827</v>
      </c>
      <c r="V6570" s="181">
        <v>6728.4168812446187</v>
      </c>
      <c r="W6570" s="181">
        <v>6674.1699743467016</v>
      </c>
      <c r="X6570" s="181">
        <v>6617.2876919226392</v>
      </c>
      <c r="Y6570" s="181">
        <v>6557.8835762916469</v>
      </c>
    </row>
    <row r="6571" spans="1:25" x14ac:dyDescent="0.25">
      <c r="A6571" s="178" t="s">
        <v>5272</v>
      </c>
      <c r="B6571" s="178" t="s">
        <v>808</v>
      </c>
      <c r="C6571" s="178" t="s">
        <v>244</v>
      </c>
      <c r="D6571" s="178" t="s">
        <v>5355</v>
      </c>
      <c r="E6571" s="181">
        <v>3421.1844705205995</v>
      </c>
      <c r="F6571" s="181">
        <v>3496.8200947930013</v>
      </c>
      <c r="G6571" s="181">
        <v>3561.4409763060603</v>
      </c>
      <c r="H6571" s="181">
        <v>3621.0310482967529</v>
      </c>
      <c r="I6571" s="181">
        <v>3676.4236750606683</v>
      </c>
      <c r="J6571" s="182">
        <v>3728.1700547389246</v>
      </c>
      <c r="K6571" s="181">
        <v>3776.6834179637522</v>
      </c>
      <c r="L6571" s="181">
        <v>3822.2942142186312</v>
      </c>
      <c r="M6571" s="181">
        <v>3865.2074597993328</v>
      </c>
      <c r="N6571" s="181">
        <v>3905.5395354327507</v>
      </c>
      <c r="O6571" s="181">
        <v>3943.3447654690458</v>
      </c>
      <c r="P6571" s="181">
        <v>3978.7948018337761</v>
      </c>
      <c r="Q6571" s="181">
        <v>4012.0474307863215</v>
      </c>
      <c r="R6571" s="181">
        <v>4043.0994436795631</v>
      </c>
      <c r="S6571" s="181">
        <v>4071.9899864760037</v>
      </c>
      <c r="T6571" s="181">
        <v>4098.7327623308665</v>
      </c>
      <c r="U6571" s="181">
        <v>4123.437863403854</v>
      </c>
      <c r="V6571" s="181">
        <v>4146.2390218525597</v>
      </c>
      <c r="W6571" s="181">
        <v>4167.1709471222766</v>
      </c>
      <c r="X6571" s="181">
        <v>4186.2646559371151</v>
      </c>
      <c r="Y6571" s="181">
        <v>4203.5186420393848</v>
      </c>
    </row>
    <row r="6572" spans="1:25" x14ac:dyDescent="0.25">
      <c r="A6572" s="178" t="s">
        <v>5272</v>
      </c>
      <c r="B6572" s="178" t="s">
        <v>808</v>
      </c>
      <c r="C6572" s="178" t="s">
        <v>464</v>
      </c>
      <c r="D6572" s="178" t="s">
        <v>5356</v>
      </c>
      <c r="E6572" s="181">
        <v>1400.5852599209184</v>
      </c>
      <c r="F6572" s="181">
        <v>1462.3554619854633</v>
      </c>
      <c r="G6572" s="181">
        <v>1521.4301434579031</v>
      </c>
      <c r="H6572" s="181">
        <v>1580.174746751253</v>
      </c>
      <c r="I6572" s="181">
        <v>1638.8719621390226</v>
      </c>
      <c r="J6572" s="182">
        <v>1697.7032809616053</v>
      </c>
      <c r="K6572" s="181">
        <v>1756.8037854019567</v>
      </c>
      <c r="L6572" s="181">
        <v>1816.2824773863449</v>
      </c>
      <c r="M6572" s="181">
        <v>1876.198101017216</v>
      </c>
      <c r="N6572" s="181">
        <v>1936.571447719911</v>
      </c>
      <c r="O6572" s="181">
        <v>1997.3944457437656</v>
      </c>
      <c r="P6572" s="181">
        <v>2058.7197635431321</v>
      </c>
      <c r="Q6572" s="181">
        <v>2120.5980291797969</v>
      </c>
      <c r="R6572" s="181">
        <v>2182.9979158636356</v>
      </c>
      <c r="S6572" s="181">
        <v>2245.9092407834378</v>
      </c>
      <c r="T6572" s="181">
        <v>2309.3071853590277</v>
      </c>
      <c r="U6572" s="181">
        <v>2373.2208823642991</v>
      </c>
      <c r="V6572" s="181">
        <v>2437.6965584039581</v>
      </c>
      <c r="W6572" s="181">
        <v>2502.7255604097209</v>
      </c>
      <c r="X6572" s="181">
        <v>2568.2967159593309</v>
      </c>
      <c r="Y6572" s="181">
        <v>2634.3780322523489</v>
      </c>
    </row>
    <row r="6573" spans="1:25" x14ac:dyDescent="0.25">
      <c r="A6573" s="178" t="s">
        <v>5272</v>
      </c>
      <c r="B6573" s="178" t="s">
        <v>808</v>
      </c>
      <c r="C6573" s="178" t="s">
        <v>797</v>
      </c>
      <c r="D6573" s="178" t="s">
        <v>4542</v>
      </c>
      <c r="E6573" s="181">
        <v>4902.5533070771871</v>
      </c>
      <c r="F6573" s="181">
        <v>5116.4232956370197</v>
      </c>
      <c r="G6573" s="181">
        <v>5320.6694080449333</v>
      </c>
      <c r="H6573" s="181">
        <v>5523.5732646674442</v>
      </c>
      <c r="I6573" s="181">
        <v>5726.1242867105611</v>
      </c>
      <c r="J6573" s="182">
        <v>5928.9566605438931</v>
      </c>
      <c r="K6573" s="181">
        <v>6132.5414070950465</v>
      </c>
      <c r="L6573" s="181">
        <v>6337.2576850482556</v>
      </c>
      <c r="M6573" s="181">
        <v>6543.3086804004624</v>
      </c>
      <c r="N6573" s="181">
        <v>6750.7649042160047</v>
      </c>
      <c r="O6573" s="181">
        <v>6959.596167377289</v>
      </c>
      <c r="P6573" s="181">
        <v>7169.9838765927379</v>
      </c>
      <c r="Q6573" s="181">
        <v>7382.1020010132052</v>
      </c>
      <c r="R6573" s="181">
        <v>7595.8390229663992</v>
      </c>
      <c r="S6573" s="181">
        <v>7811.1571648014424</v>
      </c>
      <c r="T6573" s="181">
        <v>8027.9678369511994</v>
      </c>
      <c r="U6573" s="181">
        <v>8246.3700782549677</v>
      </c>
      <c r="V6573" s="181">
        <v>8466.5221135605516</v>
      </c>
      <c r="W6573" s="181">
        <v>8688.3913565883049</v>
      </c>
      <c r="X6573" s="181">
        <v>8911.9365364481309</v>
      </c>
      <c r="Y6573" s="181">
        <v>9137.044242578082</v>
      </c>
    </row>
    <row r="6574" spans="1:25" x14ac:dyDescent="0.25">
      <c r="A6574" s="178" t="s">
        <v>5272</v>
      </c>
      <c r="B6574" s="178" t="s">
        <v>808</v>
      </c>
      <c r="C6574" s="178" t="s">
        <v>980</v>
      </c>
      <c r="D6574" s="178" t="s">
        <v>678</v>
      </c>
      <c r="E6574" s="181">
        <v>47964.238832720766</v>
      </c>
      <c r="F6574" s="181">
        <v>49017.07436767123</v>
      </c>
      <c r="G6574" s="181">
        <v>49915.207489716398</v>
      </c>
      <c r="H6574" s="181">
        <v>50742.564284675966</v>
      </c>
      <c r="I6574" s="181">
        <v>51510.853802972517</v>
      </c>
      <c r="J6574" s="182">
        <v>52227.825026199796</v>
      </c>
      <c r="K6574" s="181">
        <v>52899.289680423848</v>
      </c>
      <c r="L6574" s="181">
        <v>53529.896593554171</v>
      </c>
      <c r="M6574" s="181">
        <v>54122.53535566033</v>
      </c>
      <c r="N6574" s="181">
        <v>54678.852853030599</v>
      </c>
      <c r="O6574" s="181">
        <v>55199.626285686252</v>
      </c>
      <c r="P6574" s="181">
        <v>55687.274498071682</v>
      </c>
      <c r="Q6574" s="181">
        <v>56144.020813718416</v>
      </c>
      <c r="R6574" s="181">
        <v>56569.834597209207</v>
      </c>
      <c r="S6574" s="181">
        <v>56965.277758041324</v>
      </c>
      <c r="T6574" s="181">
        <v>57330.555985203064</v>
      </c>
      <c r="U6574" s="181">
        <v>57667.222867453049</v>
      </c>
      <c r="V6574" s="181">
        <v>57977.161599484134</v>
      </c>
      <c r="W6574" s="181">
        <v>58260.869790320176</v>
      </c>
      <c r="X6574" s="181">
        <v>58518.79312622681</v>
      </c>
      <c r="Y6574" s="181">
        <v>58750.922461439251</v>
      </c>
    </row>
    <row r="6575" spans="1:25" x14ac:dyDescent="0.25">
      <c r="A6575" s="178" t="s">
        <v>5272</v>
      </c>
      <c r="B6575" s="178" t="s">
        <v>808</v>
      </c>
      <c r="C6575" s="178" t="s">
        <v>1343</v>
      </c>
      <c r="D6575" s="178" t="s">
        <v>5357</v>
      </c>
      <c r="E6575" s="181">
        <v>7648.1851179820005</v>
      </c>
      <c r="F6575" s="181">
        <v>7562.1470735863677</v>
      </c>
      <c r="G6575" s="181">
        <v>7450.5359185475263</v>
      </c>
      <c r="H6575" s="181">
        <v>7327.9743661129478</v>
      </c>
      <c r="I6575" s="181">
        <v>7197.2597745032854</v>
      </c>
      <c r="J6575" s="182">
        <v>7060.3668806870255</v>
      </c>
      <c r="K6575" s="181">
        <v>6918.8205698158472</v>
      </c>
      <c r="L6575" s="181">
        <v>6773.849303318585</v>
      </c>
      <c r="M6575" s="181">
        <v>6626.3467445614897</v>
      </c>
      <c r="N6575" s="181">
        <v>6476.9764597676003</v>
      </c>
      <c r="O6575" s="181">
        <v>6326.2443193678837</v>
      </c>
      <c r="P6575" s="181">
        <v>6174.7969998482267</v>
      </c>
      <c r="Q6575" s="181">
        <v>6023.1978965806011</v>
      </c>
      <c r="R6575" s="181">
        <v>5871.7212279831056</v>
      </c>
      <c r="S6575" s="181">
        <v>5720.6797692013897</v>
      </c>
      <c r="T6575" s="181">
        <v>5570.3241781838378</v>
      </c>
      <c r="U6575" s="181">
        <v>5421.0105594244005</v>
      </c>
      <c r="V6575" s="181">
        <v>5273.0885518991236</v>
      </c>
      <c r="W6575" s="181">
        <v>5126.7480838226274</v>
      </c>
      <c r="X6575" s="181">
        <v>4982.1554431464419</v>
      </c>
      <c r="Y6575" s="181">
        <v>4839.4220775421363</v>
      </c>
    </row>
    <row r="6576" spans="1:25" x14ac:dyDescent="0.25">
      <c r="A6576" s="178" t="s">
        <v>5272</v>
      </c>
      <c r="B6576" s="178" t="s">
        <v>808</v>
      </c>
      <c r="C6576" s="178" t="s">
        <v>360</v>
      </c>
      <c r="D6576" s="178" t="s">
        <v>5358</v>
      </c>
      <c r="E6576" s="181">
        <v>1159.2443247218559</v>
      </c>
      <c r="F6576" s="181">
        <v>1229.3125647875397</v>
      </c>
      <c r="G6576" s="181">
        <v>1298.9885635362123</v>
      </c>
      <c r="H6576" s="181">
        <v>1370.2580745854266</v>
      </c>
      <c r="I6576" s="181">
        <v>1443.3984028320713</v>
      </c>
      <c r="J6576" s="182">
        <v>1518.6123415281638</v>
      </c>
      <c r="K6576" s="181">
        <v>1596.0714810233221</v>
      </c>
      <c r="L6576" s="181">
        <v>1675.9320800848629</v>
      </c>
      <c r="M6576" s="181">
        <v>1758.3108463894498</v>
      </c>
      <c r="N6576" s="181">
        <v>1843.2932363132568</v>
      </c>
      <c r="O6576" s="181">
        <v>1930.9395810577387</v>
      </c>
      <c r="P6576" s="181">
        <v>2021.3709632311479</v>
      </c>
      <c r="Q6576" s="181">
        <v>2114.7112931331662</v>
      </c>
      <c r="R6576" s="181">
        <v>2211.0063719546297</v>
      </c>
      <c r="S6576" s="181">
        <v>2310.3236143595054</v>
      </c>
      <c r="T6576" s="181">
        <v>2412.7163317789755</v>
      </c>
      <c r="U6576" s="181">
        <v>2518.2953307395601</v>
      </c>
      <c r="V6576" s="181">
        <v>2627.1936474543418</v>
      </c>
      <c r="W6576" s="181">
        <v>2739.4893236810303</v>
      </c>
      <c r="X6576" s="181">
        <v>2855.2590819227066</v>
      </c>
      <c r="Y6576" s="181">
        <v>2974.5574646367581</v>
      </c>
    </row>
    <row r="6577" spans="1:25" x14ac:dyDescent="0.25">
      <c r="A6577" s="178" t="s">
        <v>5272</v>
      </c>
      <c r="B6577" s="178" t="s">
        <v>808</v>
      </c>
      <c r="C6577" s="178" t="s">
        <v>5359</v>
      </c>
      <c r="D6577" s="178" t="s">
        <v>5360</v>
      </c>
      <c r="E6577" s="181">
        <v>1370.2914186825421</v>
      </c>
      <c r="F6577" s="181">
        <v>1453.1159846835289</v>
      </c>
      <c r="G6577" s="181">
        <v>1535.4768995806967</v>
      </c>
      <c r="H6577" s="181">
        <v>1619.7214348540278</v>
      </c>
      <c r="I6577" s="181">
        <v>1706.177380351151</v>
      </c>
      <c r="J6577" s="182">
        <v>1795.0844490014979</v>
      </c>
      <c r="K6577" s="181">
        <v>1886.6454701643297</v>
      </c>
      <c r="L6577" s="181">
        <v>1981.0451504139046</v>
      </c>
      <c r="M6577" s="181">
        <v>2078.4214447303907</v>
      </c>
      <c r="N6577" s="181">
        <v>2178.8753673145438</v>
      </c>
      <c r="O6577" s="181">
        <v>2282.4782330098956</v>
      </c>
      <c r="P6577" s="181">
        <v>2389.37316820965</v>
      </c>
      <c r="Q6577" s="181">
        <v>2499.7066417959227</v>
      </c>
      <c r="R6577" s="181">
        <v>2613.5327933296585</v>
      </c>
      <c r="S6577" s="181">
        <v>2730.9313107019748</v>
      </c>
      <c r="T6577" s="181">
        <v>2851.965210996595</v>
      </c>
      <c r="U6577" s="181">
        <v>2976.7654737052339</v>
      </c>
      <c r="V6577" s="181">
        <v>3105.489355048408</v>
      </c>
      <c r="W6577" s="181">
        <v>3238.2291047344902</v>
      </c>
      <c r="X6577" s="181">
        <v>3375.0754130393348</v>
      </c>
      <c r="Y6577" s="181">
        <v>3516.0927521882677</v>
      </c>
    </row>
    <row r="6578" spans="1:25" x14ac:dyDescent="0.25">
      <c r="A6578" s="178" t="s">
        <v>5272</v>
      </c>
      <c r="B6578" s="178" t="s">
        <v>808</v>
      </c>
      <c r="C6578" s="178" t="s">
        <v>457</v>
      </c>
      <c r="D6578" s="178" t="s">
        <v>5361</v>
      </c>
      <c r="E6578" s="181">
        <v>2677.9755654724413</v>
      </c>
      <c r="F6578" s="181">
        <v>2728.4887845574121</v>
      </c>
      <c r="G6578" s="181">
        <v>2770.0869456384189</v>
      </c>
      <c r="H6578" s="181">
        <v>2807.4928816072502</v>
      </c>
      <c r="I6578" s="181">
        <v>2841.3892626369889</v>
      </c>
      <c r="J6578" s="182">
        <v>2872.2329513816453</v>
      </c>
      <c r="K6578" s="181">
        <v>2900.3692604017488</v>
      </c>
      <c r="L6578" s="181">
        <v>2926.0759250027745</v>
      </c>
      <c r="M6578" s="181">
        <v>2949.5315946063229</v>
      </c>
      <c r="N6578" s="181">
        <v>2970.8453697821287</v>
      </c>
      <c r="O6578" s="181">
        <v>2990.0780431309909</v>
      </c>
      <c r="P6578" s="181">
        <v>3007.3784436147325</v>
      </c>
      <c r="Q6578" s="181">
        <v>3022.8831856192328</v>
      </c>
      <c r="R6578" s="181">
        <v>3036.606345786392</v>
      </c>
      <c r="S6578" s="181">
        <v>3048.5936378789615</v>
      </c>
      <c r="T6578" s="181">
        <v>3058.8713126324737</v>
      </c>
      <c r="U6578" s="181">
        <v>3067.5370967020517</v>
      </c>
      <c r="V6578" s="181">
        <v>3074.7051076494718</v>
      </c>
      <c r="W6578" s="181">
        <v>3080.414910878857</v>
      </c>
      <c r="X6578" s="181">
        <v>3084.7029374186009</v>
      </c>
      <c r="Y6578" s="181">
        <v>3087.5813536788937</v>
      </c>
    </row>
    <row r="6579" spans="1:25" x14ac:dyDescent="0.25">
      <c r="A6579" s="178" t="s">
        <v>5272</v>
      </c>
      <c r="B6579" s="178" t="s">
        <v>808</v>
      </c>
      <c r="C6579" s="178" t="s">
        <v>240</v>
      </c>
      <c r="D6579" s="178" t="s">
        <v>241</v>
      </c>
      <c r="E6579" s="181">
        <v>16230.430340813929</v>
      </c>
      <c r="F6579" s="181">
        <v>16665.824873800662</v>
      </c>
      <c r="G6579" s="181">
        <v>17054.962882651078</v>
      </c>
      <c r="H6579" s="181">
        <v>17426.039107390741</v>
      </c>
      <c r="I6579" s="181">
        <v>17782.863957108981</v>
      </c>
      <c r="J6579" s="182">
        <v>18127.933979939924</v>
      </c>
      <c r="K6579" s="181">
        <v>18463.107287625953</v>
      </c>
      <c r="L6579" s="181">
        <v>18789.861142591326</v>
      </c>
      <c r="M6579" s="181">
        <v>19109.07327288474</v>
      </c>
      <c r="N6579" s="181">
        <v>19421.189770059496</v>
      </c>
      <c r="O6579" s="181">
        <v>19726.346789660343</v>
      </c>
      <c r="P6579" s="181">
        <v>20025.265037379908</v>
      </c>
      <c r="Q6579" s="181">
        <v>20318.604360111545</v>
      </c>
      <c r="R6579" s="181">
        <v>20606.213201921124</v>
      </c>
      <c r="S6579" s="181">
        <v>20888.146521849922</v>
      </c>
      <c r="T6579" s="181">
        <v>21164.322952272058</v>
      </c>
      <c r="U6579" s="181">
        <v>21435.154106516278</v>
      </c>
      <c r="V6579" s="181">
        <v>21701.181138226628</v>
      </c>
      <c r="W6579" s="181">
        <v>21962.433537620618</v>
      </c>
      <c r="X6579" s="181">
        <v>22218.917822059284</v>
      </c>
      <c r="Y6579" s="181">
        <v>22470.463040896375</v>
      </c>
    </row>
    <row r="6580" spans="1:25" x14ac:dyDescent="0.25">
      <c r="A6580" s="178" t="s">
        <v>5272</v>
      </c>
      <c r="B6580" s="178" t="s">
        <v>810</v>
      </c>
      <c r="C6580" s="178" t="s">
        <v>565</v>
      </c>
      <c r="D6580" s="178" t="s">
        <v>566</v>
      </c>
      <c r="E6580" s="181">
        <v>19903.1204365911</v>
      </c>
      <c r="F6580" s="181">
        <v>20033.195280909669</v>
      </c>
      <c r="G6580" s="181">
        <v>20143.413477833023</v>
      </c>
      <c r="H6580" s="181">
        <v>20258.181661470429</v>
      </c>
      <c r="I6580" s="181">
        <v>20375.98616371366</v>
      </c>
      <c r="J6580" s="182">
        <v>20495.346975208155</v>
      </c>
      <c r="K6580" s="181">
        <v>20615.128759073243</v>
      </c>
      <c r="L6580" s="181">
        <v>20734.533091748111</v>
      </c>
      <c r="M6580" s="181">
        <v>20852.708094472069</v>
      </c>
      <c r="N6580" s="181">
        <v>20968.82348639749</v>
      </c>
      <c r="O6580" s="181">
        <v>21082.074551101661</v>
      </c>
      <c r="P6580" s="181">
        <v>21192.466958150293</v>
      </c>
      <c r="Q6580" s="181">
        <v>21300.098568513473</v>
      </c>
      <c r="R6580" s="181">
        <v>21404.376441302687</v>
      </c>
      <c r="S6580" s="181">
        <v>21505.076336067996</v>
      </c>
      <c r="T6580" s="181">
        <v>21601.657523620368</v>
      </c>
      <c r="U6580" s="181">
        <v>21693.980329290782</v>
      </c>
      <c r="V6580" s="181">
        <v>21782.343243706993</v>
      </c>
      <c r="W6580" s="181">
        <v>21866.738022090896</v>
      </c>
      <c r="X6580" s="181">
        <v>21947.169265853463</v>
      </c>
      <c r="Y6580" s="181">
        <v>22023.22761894263</v>
      </c>
    </row>
    <row r="6581" spans="1:25" x14ac:dyDescent="0.25">
      <c r="A6581" s="178" t="s">
        <v>5272</v>
      </c>
      <c r="B6581" s="178" t="s">
        <v>811</v>
      </c>
      <c r="C6581" s="178" t="s">
        <v>218</v>
      </c>
      <c r="D6581" s="178" t="s">
        <v>5362</v>
      </c>
      <c r="E6581" s="181">
        <v>4197.6335261789191</v>
      </c>
      <c r="F6581" s="181">
        <v>4204.7285851543584</v>
      </c>
      <c r="G6581" s="181">
        <v>4212.3885410583416</v>
      </c>
      <c r="H6581" s="181">
        <v>4224.4548866894283</v>
      </c>
      <c r="I6581" s="181">
        <v>4240.0819635703856</v>
      </c>
      <c r="J6581" s="182">
        <v>4258.6150715821941</v>
      </c>
      <c r="K6581" s="181">
        <v>4279.560491636882</v>
      </c>
      <c r="L6581" s="181">
        <v>4302.518552602136</v>
      </c>
      <c r="M6581" s="181">
        <v>4327.1052174340011</v>
      </c>
      <c r="N6581" s="181">
        <v>4353.0071490989785</v>
      </c>
      <c r="O6581" s="181">
        <v>4379.9400462300755</v>
      </c>
      <c r="P6581" s="181">
        <v>4407.7840949982028</v>
      </c>
      <c r="Q6581" s="181">
        <v>4436.4442031608705</v>
      </c>
      <c r="R6581" s="181">
        <v>4465.6742815182506</v>
      </c>
      <c r="S6581" s="181">
        <v>4495.2960086471412</v>
      </c>
      <c r="T6581" s="181">
        <v>4525.0406080075463</v>
      </c>
      <c r="U6581" s="181">
        <v>4554.5181305395399</v>
      </c>
      <c r="V6581" s="181">
        <v>4583.4873607119307</v>
      </c>
      <c r="W6581" s="181">
        <v>4611.8874862581179</v>
      </c>
      <c r="X6581" s="181">
        <v>4639.6420193823669</v>
      </c>
      <c r="Y6581" s="181">
        <v>4666.5515510484856</v>
      </c>
    </row>
    <row r="6582" spans="1:25" x14ac:dyDescent="0.25">
      <c r="A6582" s="178" t="s">
        <v>5272</v>
      </c>
      <c r="B6582" s="178" t="s">
        <v>811</v>
      </c>
      <c r="C6582" s="178" t="s">
        <v>240</v>
      </c>
      <c r="D6582" s="178" t="s">
        <v>241</v>
      </c>
      <c r="E6582" s="181">
        <v>11434.515172754689</v>
      </c>
      <c r="F6582" s="181">
        <v>11450.974411788584</v>
      </c>
      <c r="G6582" s="181">
        <v>11469.322627781896</v>
      </c>
      <c r="H6582" s="181">
        <v>11500.019333848897</v>
      </c>
      <c r="I6582" s="181">
        <v>11540.760265085977</v>
      </c>
      <c r="J6582" s="182">
        <v>11589.764333671152</v>
      </c>
      <c r="K6582" s="181">
        <v>11645.691093690679</v>
      </c>
      <c r="L6582" s="181">
        <v>11707.457921241587</v>
      </c>
      <c r="M6582" s="181">
        <v>11774.026193729364</v>
      </c>
      <c r="N6582" s="181">
        <v>11844.550784264304</v>
      </c>
      <c r="O6582" s="181">
        <v>11918.266394001354</v>
      </c>
      <c r="P6582" s="181">
        <v>11994.855913632146</v>
      </c>
      <c r="Q6582" s="181">
        <v>12074.070022235179</v>
      </c>
      <c r="R6582" s="181">
        <v>12155.248837938991</v>
      </c>
      <c r="S6582" s="181">
        <v>12237.917057117676</v>
      </c>
      <c r="T6582" s="181">
        <v>12321.353093541276</v>
      </c>
      <c r="U6582" s="181">
        <v>12404.50497457691</v>
      </c>
      <c r="V6582" s="181">
        <v>12486.724963417661</v>
      </c>
      <c r="W6582" s="181">
        <v>12567.856116383879</v>
      </c>
      <c r="X6582" s="181">
        <v>12647.698369140617</v>
      </c>
      <c r="Y6582" s="181">
        <v>12725.715942622208</v>
      </c>
    </row>
    <row r="6583" spans="1:25" x14ac:dyDescent="0.25">
      <c r="A6583" s="178" t="s">
        <v>5272</v>
      </c>
      <c r="B6583" s="178" t="s">
        <v>812</v>
      </c>
      <c r="C6583" s="178" t="s">
        <v>218</v>
      </c>
      <c r="D6583" s="178" t="s">
        <v>5363</v>
      </c>
      <c r="E6583" s="181">
        <v>8492.8028829195446</v>
      </c>
      <c r="F6583" s="181">
        <v>8531.7737140941517</v>
      </c>
      <c r="G6583" s="181">
        <v>8565.3868260988274</v>
      </c>
      <c r="H6583" s="181">
        <v>8602.8622410824992</v>
      </c>
      <c r="I6583" s="181">
        <v>8643.3307243549771</v>
      </c>
      <c r="J6583" s="182">
        <v>8686.0220489730236</v>
      </c>
      <c r="K6583" s="181">
        <v>8730.3037112547336</v>
      </c>
      <c r="L6583" s="181">
        <v>8775.6185050849963</v>
      </c>
      <c r="M6583" s="181">
        <v>8821.3601976562422</v>
      </c>
      <c r="N6583" s="181">
        <v>8867.055260218558</v>
      </c>
      <c r="O6583" s="181">
        <v>8912.2981736184138</v>
      </c>
      <c r="P6583" s="181">
        <v>8956.9630989604684</v>
      </c>
      <c r="Q6583" s="181">
        <v>9000.9307911449596</v>
      </c>
      <c r="R6583" s="181">
        <v>9043.7700607801708</v>
      </c>
      <c r="S6583" s="181">
        <v>9085.2394236460423</v>
      </c>
      <c r="T6583" s="181">
        <v>9125.1902761034999</v>
      </c>
      <c r="U6583" s="181">
        <v>9163.3034510547859</v>
      </c>
      <c r="V6583" s="181">
        <v>9199.2722259899256</v>
      </c>
      <c r="W6583" s="181">
        <v>9233.0155549883384</v>
      </c>
      <c r="X6583" s="181">
        <v>9264.4546258569335</v>
      </c>
      <c r="Y6583" s="181">
        <v>9293.5091535169395</v>
      </c>
    </row>
    <row r="6584" spans="1:25" x14ac:dyDescent="0.25">
      <c r="A6584" s="178" t="s">
        <v>5272</v>
      </c>
      <c r="B6584" s="178" t="s">
        <v>812</v>
      </c>
      <c r="C6584" s="178" t="s">
        <v>528</v>
      </c>
      <c r="D6584" s="178" t="s">
        <v>5364</v>
      </c>
      <c r="E6584" s="181">
        <v>1636.3762597423727</v>
      </c>
      <c r="F6584" s="181">
        <v>1671.6558707001425</v>
      </c>
      <c r="G6584" s="181">
        <v>1706.5929783914487</v>
      </c>
      <c r="H6584" s="181">
        <v>1743.0159669435454</v>
      </c>
      <c r="I6584" s="181">
        <v>1780.7991987891846</v>
      </c>
      <c r="J6584" s="182">
        <v>1819.8272832077196</v>
      </c>
      <c r="K6584" s="181">
        <v>1860.0046085065781</v>
      </c>
      <c r="L6584" s="181">
        <v>1901.2438705296017</v>
      </c>
      <c r="M6584" s="181">
        <v>1943.4397043003169</v>
      </c>
      <c r="N6584" s="181">
        <v>1986.5081631836586</v>
      </c>
      <c r="O6584" s="181">
        <v>2030.3741275593381</v>
      </c>
      <c r="P6584" s="181">
        <v>2075.021358705867</v>
      </c>
      <c r="Q6584" s="181">
        <v>2120.4333806444688</v>
      </c>
      <c r="R6584" s="181">
        <v>2166.5172213353226</v>
      </c>
      <c r="S6584" s="181">
        <v>2213.2192256860385</v>
      </c>
      <c r="T6584" s="181">
        <v>2260.5046778266874</v>
      </c>
      <c r="U6584" s="181">
        <v>2308.2932075294843</v>
      </c>
      <c r="V6584" s="181">
        <v>2356.5019266191762</v>
      </c>
      <c r="W6584" s="181">
        <v>2405.1010023843478</v>
      </c>
      <c r="X6584" s="181">
        <v>2454.059195878383</v>
      </c>
      <c r="Y6584" s="181">
        <v>2503.3428337544224</v>
      </c>
    </row>
    <row r="6585" spans="1:25" x14ac:dyDescent="0.25">
      <c r="A6585" s="178" t="s">
        <v>5272</v>
      </c>
      <c r="B6585" s="178" t="s">
        <v>812</v>
      </c>
      <c r="C6585" s="178" t="s">
        <v>240</v>
      </c>
      <c r="D6585" s="178" t="s">
        <v>241</v>
      </c>
      <c r="E6585" s="181">
        <v>11899.816995584877</v>
      </c>
      <c r="F6585" s="181">
        <v>11952.85986887137</v>
      </c>
      <c r="G6585" s="181">
        <v>11999.347157071352</v>
      </c>
      <c r="H6585" s="181">
        <v>12052.203394837745</v>
      </c>
      <c r="I6585" s="181">
        <v>12110.219073833126</v>
      </c>
      <c r="J6585" s="182">
        <v>12172.325113153782</v>
      </c>
      <c r="K6585" s="181">
        <v>12237.646335411735</v>
      </c>
      <c r="L6585" s="181">
        <v>12305.413404905963</v>
      </c>
      <c r="M6585" s="181">
        <v>12374.787945034461</v>
      </c>
      <c r="N6585" s="181">
        <v>12445.116816618964</v>
      </c>
      <c r="O6585" s="181">
        <v>12515.841142726818</v>
      </c>
      <c r="P6585" s="181">
        <v>12586.793560307156</v>
      </c>
      <c r="Q6585" s="181">
        <v>12657.815185496922</v>
      </c>
      <c r="R6585" s="181">
        <v>12728.307205748366</v>
      </c>
      <c r="S6585" s="181">
        <v>12797.935472337111</v>
      </c>
      <c r="T6585" s="181">
        <v>12866.494801242792</v>
      </c>
      <c r="U6585" s="181">
        <v>12933.537560178278</v>
      </c>
      <c r="V6585" s="181">
        <v>12998.630782451361</v>
      </c>
      <c r="W6585" s="181">
        <v>13061.657595152143</v>
      </c>
      <c r="X6585" s="181">
        <v>13122.502407754131</v>
      </c>
      <c r="Y6585" s="181">
        <v>13181.045600484147</v>
      </c>
    </row>
    <row r="6586" spans="1:25" x14ac:dyDescent="0.25">
      <c r="A6586" s="178" t="s">
        <v>5272</v>
      </c>
      <c r="B6586" s="178" t="s">
        <v>814</v>
      </c>
      <c r="C6586" s="178" t="s">
        <v>218</v>
      </c>
      <c r="D6586" s="178" t="s">
        <v>5365</v>
      </c>
      <c r="E6586" s="181">
        <v>3203.3119665297809</v>
      </c>
      <c r="F6586" s="181">
        <v>3250.5196183698445</v>
      </c>
      <c r="G6586" s="181">
        <v>3294.6084772164422</v>
      </c>
      <c r="H6586" s="181">
        <v>3339.5182049015589</v>
      </c>
      <c r="I6586" s="181">
        <v>3385.0584250430038</v>
      </c>
      <c r="J6586" s="182">
        <v>3431.0311008015701</v>
      </c>
      <c r="K6586" s="181">
        <v>3477.2963228216099</v>
      </c>
      <c r="L6586" s="181">
        <v>3523.7549096776293</v>
      </c>
      <c r="M6586" s="181">
        <v>3570.2917303340091</v>
      </c>
      <c r="N6586" s="181">
        <v>3616.8045525354714</v>
      </c>
      <c r="O6586" s="181">
        <v>3663.2025510066837</v>
      </c>
      <c r="P6586" s="181">
        <v>3709.5385994019971</v>
      </c>
      <c r="Q6586" s="181">
        <v>3755.8864976685427</v>
      </c>
      <c r="R6586" s="181">
        <v>3802.1983593296095</v>
      </c>
      <c r="S6586" s="181">
        <v>3848.4881375401578</v>
      </c>
      <c r="T6586" s="181">
        <v>3894.7866513059566</v>
      </c>
      <c r="U6586" s="181">
        <v>3940.963670566462</v>
      </c>
      <c r="V6586" s="181">
        <v>3986.885101394847</v>
      </c>
      <c r="W6586" s="181">
        <v>4032.5890474413231</v>
      </c>
      <c r="X6586" s="181">
        <v>4078.1117035680854</v>
      </c>
      <c r="Y6586" s="181">
        <v>4123.4733290853974</v>
      </c>
    </row>
    <row r="6587" spans="1:25" x14ac:dyDescent="0.25">
      <c r="A6587" s="178" t="s">
        <v>5272</v>
      </c>
      <c r="B6587" s="178" t="s">
        <v>814</v>
      </c>
      <c r="C6587" s="178" t="s">
        <v>506</v>
      </c>
      <c r="D6587" s="178" t="s">
        <v>4846</v>
      </c>
      <c r="E6587" s="181">
        <v>3435.6556285612696</v>
      </c>
      <c r="F6587" s="181">
        <v>3444.0804012448807</v>
      </c>
      <c r="G6587" s="181">
        <v>3448.5331201166414</v>
      </c>
      <c r="H6587" s="181">
        <v>3453.2220474828187</v>
      </c>
      <c r="I6587" s="181">
        <v>3457.9360600653763</v>
      </c>
      <c r="J6587" s="182">
        <v>3462.4662145371963</v>
      </c>
      <c r="K6587" s="181">
        <v>3466.6715063658457</v>
      </c>
      <c r="L6587" s="181">
        <v>3470.4579253028878</v>
      </c>
      <c r="M6587" s="181">
        <v>3473.7206747166915</v>
      </c>
      <c r="N6587" s="181">
        <v>3476.3726949675229</v>
      </c>
      <c r="O6587" s="181">
        <v>3478.3423328991162</v>
      </c>
      <c r="P6587" s="181">
        <v>3479.6966400051269</v>
      </c>
      <c r="Q6587" s="181">
        <v>3480.5193194324793</v>
      </c>
      <c r="R6587" s="181">
        <v>3480.7790737195974</v>
      </c>
      <c r="S6587" s="181">
        <v>3480.5024308425668</v>
      </c>
      <c r="T6587" s="181">
        <v>3479.7301170834394</v>
      </c>
      <c r="U6587" s="181">
        <v>3478.359137058153</v>
      </c>
      <c r="V6587" s="181">
        <v>3476.2884771262761</v>
      </c>
      <c r="W6587" s="181">
        <v>3473.5707992094267</v>
      </c>
      <c r="X6587" s="181">
        <v>3470.2551410186425</v>
      </c>
      <c r="Y6587" s="181">
        <v>3466.3752783874775</v>
      </c>
    </row>
    <row r="6588" spans="1:25" x14ac:dyDescent="0.25">
      <c r="A6588" s="178" t="s">
        <v>5272</v>
      </c>
      <c r="B6588" s="178" t="s">
        <v>814</v>
      </c>
      <c r="C6588" s="178" t="s">
        <v>240</v>
      </c>
      <c r="D6588" s="178" t="s">
        <v>241</v>
      </c>
      <c r="E6588" s="181">
        <v>5124.6930325466974</v>
      </c>
      <c r="F6588" s="181">
        <v>5165.7240959404853</v>
      </c>
      <c r="G6588" s="181">
        <v>5201.0618851875561</v>
      </c>
      <c r="H6588" s="181">
        <v>5236.990905956518</v>
      </c>
      <c r="I6588" s="181">
        <v>5273.1966565010116</v>
      </c>
      <c r="J6588" s="182">
        <v>5309.3609177314165</v>
      </c>
      <c r="K6588" s="181">
        <v>5345.263141254849</v>
      </c>
      <c r="L6588" s="181">
        <v>5380.7507799733048</v>
      </c>
      <c r="M6588" s="181">
        <v>5415.6511574187034</v>
      </c>
      <c r="N6588" s="181">
        <v>5449.8156716587609</v>
      </c>
      <c r="O6588" s="181">
        <v>5483.1168407046944</v>
      </c>
      <c r="P6588" s="181">
        <v>5515.6443712174696</v>
      </c>
      <c r="Q6588" s="181">
        <v>5547.5166758878631</v>
      </c>
      <c r="R6588" s="181">
        <v>5578.6706395019855</v>
      </c>
      <c r="S6588" s="181">
        <v>5609.1350764375939</v>
      </c>
      <c r="T6588" s="181">
        <v>5638.9625970982288</v>
      </c>
      <c r="U6588" s="181">
        <v>5667.9729269770069</v>
      </c>
      <c r="V6588" s="181">
        <v>5695.9851760389847</v>
      </c>
      <c r="W6588" s="181">
        <v>5723.0678070994072</v>
      </c>
      <c r="X6588" s="181">
        <v>5749.2849942525709</v>
      </c>
      <c r="Y6588" s="181">
        <v>5774.6770939017506</v>
      </c>
    </row>
    <row r="6589" spans="1:25" x14ac:dyDescent="0.25">
      <c r="A6589" s="178" t="s">
        <v>5272</v>
      </c>
      <c r="B6589" s="178" t="s">
        <v>821</v>
      </c>
      <c r="C6589" s="178" t="s">
        <v>218</v>
      </c>
      <c r="D6589" s="178" t="s">
        <v>5366</v>
      </c>
      <c r="E6589" s="181">
        <v>13796.629842265618</v>
      </c>
      <c r="F6589" s="181">
        <v>14090.532333417703</v>
      </c>
      <c r="G6589" s="181">
        <v>14340.340379644013</v>
      </c>
      <c r="H6589" s="181">
        <v>14569.725682828459</v>
      </c>
      <c r="I6589" s="181">
        <v>14783.036020448124</v>
      </c>
      <c r="J6589" s="182">
        <v>14983.372333590245</v>
      </c>
      <c r="K6589" s="181">
        <v>15173.072495060329</v>
      </c>
      <c r="L6589" s="181">
        <v>15353.994923953469</v>
      </c>
      <c r="M6589" s="181">
        <v>15527.416651665922</v>
      </c>
      <c r="N6589" s="181">
        <v>15694.125309365365</v>
      </c>
      <c r="O6589" s="181">
        <v>15854.602411156342</v>
      </c>
      <c r="P6589" s="181">
        <v>16009.743338880247</v>
      </c>
      <c r="Q6589" s="181">
        <v>16160.409092613405</v>
      </c>
      <c r="R6589" s="181">
        <v>16306.804626986324</v>
      </c>
      <c r="S6589" s="181">
        <v>16449.224075831138</v>
      </c>
      <c r="T6589" s="181">
        <v>16587.26008267983</v>
      </c>
      <c r="U6589" s="181">
        <v>16720.910408488089</v>
      </c>
      <c r="V6589" s="181">
        <v>16850.866257011421</v>
      </c>
      <c r="W6589" s="181">
        <v>16977.449592349687</v>
      </c>
      <c r="X6589" s="181">
        <v>17100.846376085752</v>
      </c>
      <c r="Y6589" s="181">
        <v>17220.495600695122</v>
      </c>
    </row>
    <row r="6590" spans="1:25" x14ac:dyDescent="0.25">
      <c r="A6590" s="178" t="s">
        <v>5272</v>
      </c>
      <c r="B6590" s="178" t="s">
        <v>821</v>
      </c>
      <c r="C6590" s="178" t="s">
        <v>240</v>
      </c>
      <c r="D6590" s="178" t="s">
        <v>241</v>
      </c>
      <c r="E6590" s="181">
        <v>12748.567052255403</v>
      </c>
      <c r="F6590" s="181">
        <v>12938.139116055874</v>
      </c>
      <c r="G6590" s="181">
        <v>13085.905822894301</v>
      </c>
      <c r="H6590" s="181">
        <v>13214.134739098021</v>
      </c>
      <c r="I6590" s="181">
        <v>13327.122370502322</v>
      </c>
      <c r="J6590" s="182">
        <v>13427.938809634976</v>
      </c>
      <c r="K6590" s="181">
        <v>13518.896992009004</v>
      </c>
      <c r="L6590" s="181">
        <v>13601.827441235817</v>
      </c>
      <c r="M6590" s="181">
        <v>13678.00343569341</v>
      </c>
      <c r="N6590" s="181">
        <v>13748.238117167837</v>
      </c>
      <c r="O6590" s="181">
        <v>13813.057478026351</v>
      </c>
      <c r="P6590" s="181">
        <v>13873.332463366378</v>
      </c>
      <c r="Q6590" s="181">
        <v>13929.883796520635</v>
      </c>
      <c r="R6590" s="181">
        <v>13982.950721875917</v>
      </c>
      <c r="S6590" s="181">
        <v>14032.842118628152</v>
      </c>
      <c r="T6590" s="181">
        <v>14079.263778080274</v>
      </c>
      <c r="U6590" s="181">
        <v>14122.268184029141</v>
      </c>
      <c r="V6590" s="181">
        <v>14162.488237018348</v>
      </c>
      <c r="W6590" s="181">
        <v>14200.234499125951</v>
      </c>
      <c r="X6590" s="181">
        <v>14235.697336723853</v>
      </c>
      <c r="Y6590" s="181">
        <v>14268.443672204647</v>
      </c>
    </row>
    <row r="6591" spans="1:25" x14ac:dyDescent="0.25">
      <c r="A6591" s="178" t="s">
        <v>5272</v>
      </c>
      <c r="B6591" s="178" t="s">
        <v>822</v>
      </c>
      <c r="C6591" s="178" t="s">
        <v>218</v>
      </c>
      <c r="D6591" s="178" t="s">
        <v>5367</v>
      </c>
      <c r="E6591" s="181">
        <v>4170.1012666979841</v>
      </c>
      <c r="F6591" s="181">
        <v>4171.8294058269157</v>
      </c>
      <c r="G6591" s="181">
        <v>4171.6410779125245</v>
      </c>
      <c r="H6591" s="181">
        <v>4173.3671668983279</v>
      </c>
      <c r="I6591" s="181">
        <v>4176.3778998757489</v>
      </c>
      <c r="J6591" s="182">
        <v>4180.1683358405999</v>
      </c>
      <c r="K6591" s="181">
        <v>4184.3793669401339</v>
      </c>
      <c r="L6591" s="181">
        <v>4188.7519692422493</v>
      </c>
      <c r="M6591" s="181">
        <v>4193.0536770039971</v>
      </c>
      <c r="N6591" s="181">
        <v>4197.1187232098537</v>
      </c>
      <c r="O6591" s="181">
        <v>4200.8096202017259</v>
      </c>
      <c r="P6591" s="181">
        <v>4204.1593264501371</v>
      </c>
      <c r="Q6591" s="181">
        <v>4207.2328576264881</v>
      </c>
      <c r="R6591" s="181">
        <v>4209.9676300652527</v>
      </c>
      <c r="S6591" s="181">
        <v>4212.3653172553741</v>
      </c>
      <c r="T6591" s="181">
        <v>4214.3508549561584</v>
      </c>
      <c r="U6591" s="181">
        <v>4215.8640444719395</v>
      </c>
      <c r="V6591" s="181">
        <v>4216.9300515779933</v>
      </c>
      <c r="W6591" s="181">
        <v>4217.5721354380676</v>
      </c>
      <c r="X6591" s="181">
        <v>4217.8006327834219</v>
      </c>
      <c r="Y6591" s="181">
        <v>4217.5291552521976</v>
      </c>
    </row>
    <row r="6592" spans="1:25" x14ac:dyDescent="0.25">
      <c r="A6592" s="178" t="s">
        <v>5272</v>
      </c>
      <c r="B6592" s="178" t="s">
        <v>822</v>
      </c>
      <c r="C6592" s="178" t="s">
        <v>240</v>
      </c>
      <c r="D6592" s="178" t="s">
        <v>241</v>
      </c>
      <c r="E6592" s="181">
        <v>7617.7751182118982</v>
      </c>
      <c r="F6592" s="181">
        <v>7638.5573786375035</v>
      </c>
      <c r="G6592" s="181">
        <v>7656.0527829306111</v>
      </c>
      <c r="H6592" s="181">
        <v>7677.2866095865302</v>
      </c>
      <c r="I6592" s="181">
        <v>7701.125382223745</v>
      </c>
      <c r="J6592" s="182">
        <v>7726.6558394634631</v>
      </c>
      <c r="K6592" s="181">
        <v>7753.2263215530502</v>
      </c>
      <c r="L6592" s="181">
        <v>7780.3648392369741</v>
      </c>
      <c r="M6592" s="181">
        <v>7807.644273865254</v>
      </c>
      <c r="N6592" s="181">
        <v>7834.757783678544</v>
      </c>
      <c r="O6592" s="181">
        <v>7861.4483465053736</v>
      </c>
      <c r="P6592" s="181">
        <v>7887.7760699149094</v>
      </c>
      <c r="Q6592" s="181">
        <v>7913.8619143981441</v>
      </c>
      <c r="R6592" s="181">
        <v>7939.5873977558313</v>
      </c>
      <c r="S6592" s="181">
        <v>7964.9542469748367</v>
      </c>
      <c r="T6592" s="181">
        <v>7989.8186617148504</v>
      </c>
      <c r="U6592" s="181">
        <v>8014.0634994048078</v>
      </c>
      <c r="V6592" s="181">
        <v>8037.7329835805867</v>
      </c>
      <c r="W6592" s="181">
        <v>8060.8680834200295</v>
      </c>
      <c r="X6592" s="181">
        <v>8083.4853645391258</v>
      </c>
      <c r="Y6592" s="181">
        <v>8105.4156017977975</v>
      </c>
    </row>
    <row r="6593" spans="1:25" x14ac:dyDescent="0.25">
      <c r="A6593" s="178" t="s">
        <v>5272</v>
      </c>
      <c r="B6593" s="178" t="s">
        <v>824</v>
      </c>
      <c r="C6593" s="178" t="s">
        <v>218</v>
      </c>
      <c r="D6593" s="178" t="s">
        <v>5368</v>
      </c>
      <c r="E6593" s="181">
        <v>2665.6959086206643</v>
      </c>
      <c r="F6593" s="181">
        <v>2684.6504341942509</v>
      </c>
      <c r="G6593" s="181">
        <v>2708.3189336662595</v>
      </c>
      <c r="H6593" s="181">
        <v>2738.0344459288385</v>
      </c>
      <c r="I6593" s="181">
        <v>2772.401221280315</v>
      </c>
      <c r="J6593" s="182">
        <v>2810.3772111947915</v>
      </c>
      <c r="K6593" s="181">
        <v>2851.1884849181351</v>
      </c>
      <c r="L6593" s="181">
        <v>2894.249606841583</v>
      </c>
      <c r="M6593" s="181">
        <v>2939.0779118202731</v>
      </c>
      <c r="N6593" s="181">
        <v>2985.3034550729317</v>
      </c>
      <c r="O6593" s="181">
        <v>3032.644493179635</v>
      </c>
      <c r="P6593" s="181">
        <v>3080.9605377329262</v>
      </c>
      <c r="Q6593" s="181">
        <v>3130.1478755993894</v>
      </c>
      <c r="R6593" s="181">
        <v>3180.0154097736267</v>
      </c>
      <c r="S6593" s="181">
        <v>3230.437308821372</v>
      </c>
      <c r="T6593" s="181">
        <v>3281.339616859535</v>
      </c>
      <c r="U6593" s="181">
        <v>3332.5401724306826</v>
      </c>
      <c r="V6593" s="181">
        <v>3383.8455447289289</v>
      </c>
      <c r="W6593" s="181">
        <v>3435.1861887982027</v>
      </c>
      <c r="X6593" s="181">
        <v>3486.4810204398068</v>
      </c>
      <c r="Y6593" s="181">
        <v>3537.6514481927784</v>
      </c>
    </row>
    <row r="6594" spans="1:25" x14ac:dyDescent="0.25">
      <c r="A6594" s="178" t="s">
        <v>5272</v>
      </c>
      <c r="B6594" s="178" t="s">
        <v>824</v>
      </c>
      <c r="C6594" s="178" t="s">
        <v>240</v>
      </c>
      <c r="D6594" s="178" t="s">
        <v>241</v>
      </c>
      <c r="E6594" s="181">
        <v>10054.287667435461</v>
      </c>
      <c r="F6594" s="181">
        <v>9940.9119100021162</v>
      </c>
      <c r="G6594" s="181">
        <v>9846.7583525242535</v>
      </c>
      <c r="H6594" s="181">
        <v>9775.6515476819168</v>
      </c>
      <c r="I6594" s="181">
        <v>9721.553897254802</v>
      </c>
      <c r="J6594" s="182">
        <v>9680.0507837395835</v>
      </c>
      <c r="K6594" s="181">
        <v>9647.929577216335</v>
      </c>
      <c r="L6594" s="181">
        <v>9622.8180601869281</v>
      </c>
      <c r="M6594" s="181">
        <v>9602.8372604682045</v>
      </c>
      <c r="N6594" s="181">
        <v>9586.5950919198131</v>
      </c>
      <c r="O6594" s="181">
        <v>9573.0705789954973</v>
      </c>
      <c r="P6594" s="181">
        <v>9561.7493761212972</v>
      </c>
      <c r="Q6594" s="181">
        <v>9552.2641320674957</v>
      </c>
      <c r="R6594" s="181">
        <v>9544.0104621060127</v>
      </c>
      <c r="S6594" s="181">
        <v>9536.6175135011654</v>
      </c>
      <c r="T6594" s="181">
        <v>9529.8908667961641</v>
      </c>
      <c r="U6594" s="181">
        <v>9523.341331988373</v>
      </c>
      <c r="V6594" s="181">
        <v>9516.4811567729685</v>
      </c>
      <c r="W6594" s="181">
        <v>9509.1984417253752</v>
      </c>
      <c r="X6594" s="181">
        <v>9501.3592201808551</v>
      </c>
      <c r="Y6594" s="181">
        <v>9492.8468107195349</v>
      </c>
    </row>
    <row r="6595" spans="1:25" x14ac:dyDescent="0.25">
      <c r="A6595" s="178" t="s">
        <v>5272</v>
      </c>
      <c r="B6595" s="178" t="s">
        <v>826</v>
      </c>
      <c r="C6595" s="178" t="s">
        <v>565</v>
      </c>
      <c r="D6595" s="178" t="s">
        <v>566</v>
      </c>
      <c r="E6595" s="181">
        <v>6803.163136178322</v>
      </c>
      <c r="F6595" s="181">
        <v>6758.4622136270937</v>
      </c>
      <c r="G6595" s="181">
        <v>6725.9577478241117</v>
      </c>
      <c r="H6595" s="181">
        <v>6708.6543695881755</v>
      </c>
      <c r="I6595" s="181">
        <v>6703.212930549168</v>
      </c>
      <c r="J6595" s="182">
        <v>6707.2573131212603</v>
      </c>
      <c r="K6595" s="181">
        <v>6719.045330068051</v>
      </c>
      <c r="L6595" s="181">
        <v>6737.2473216585377</v>
      </c>
      <c r="M6595" s="181">
        <v>6760.7600282461435</v>
      </c>
      <c r="N6595" s="181">
        <v>6788.7247605808461</v>
      </c>
      <c r="O6595" s="181">
        <v>6820.4580595511352</v>
      </c>
      <c r="P6595" s="181">
        <v>6855.5603848007822</v>
      </c>
      <c r="Q6595" s="181">
        <v>6893.6948071185325</v>
      </c>
      <c r="R6595" s="181">
        <v>6934.2791616104914</v>
      </c>
      <c r="S6595" s="181">
        <v>6976.7770266174439</v>
      </c>
      <c r="T6595" s="181">
        <v>7020.3866051849745</v>
      </c>
      <c r="U6595" s="181">
        <v>7064.3171211306098</v>
      </c>
      <c r="V6595" s="181">
        <v>7108.1837989674095</v>
      </c>
      <c r="W6595" s="181">
        <v>7151.733570932387</v>
      </c>
      <c r="X6595" s="181">
        <v>7194.6173756593835</v>
      </c>
      <c r="Y6595" s="181">
        <v>7236.1669499604368</v>
      </c>
    </row>
    <row r="6596" spans="1:25" x14ac:dyDescent="0.25">
      <c r="A6596" s="178" t="s">
        <v>5272</v>
      </c>
      <c r="B6596" s="178" t="s">
        <v>827</v>
      </c>
      <c r="C6596" s="178" t="s">
        <v>218</v>
      </c>
      <c r="D6596" s="178" t="s">
        <v>5369</v>
      </c>
      <c r="E6596" s="181">
        <v>3175.9206661860285</v>
      </c>
      <c r="F6596" s="181">
        <v>3199.358783597932</v>
      </c>
      <c r="G6596" s="181">
        <v>3223.4948758576929</v>
      </c>
      <c r="H6596" s="181">
        <v>3251.6032840481362</v>
      </c>
      <c r="I6596" s="181">
        <v>3282.98724928104</v>
      </c>
      <c r="J6596" s="182">
        <v>3317.075753387272</v>
      </c>
      <c r="K6596" s="181">
        <v>3353.4428725595262</v>
      </c>
      <c r="L6596" s="181">
        <v>3391.7476218809852</v>
      </c>
      <c r="M6596" s="181">
        <v>3431.6684609399445</v>
      </c>
      <c r="N6596" s="181">
        <v>3472.9095852535725</v>
      </c>
      <c r="O6596" s="181">
        <v>3515.2004634910863</v>
      </c>
      <c r="P6596" s="181">
        <v>3558.4142118567743</v>
      </c>
      <c r="Q6596" s="181">
        <v>3602.4308726367449</v>
      </c>
      <c r="R6596" s="181">
        <v>3647.0066038651676</v>
      </c>
      <c r="S6596" s="181">
        <v>3691.9846922353731</v>
      </c>
      <c r="T6596" s="181">
        <v>3737.3938670788557</v>
      </c>
      <c r="U6596" s="181">
        <v>3782.8820111032369</v>
      </c>
      <c r="V6596" s="181">
        <v>3827.9717416421267</v>
      </c>
      <c r="W6596" s="181">
        <v>3872.6017335819888</v>
      </c>
      <c r="X6596" s="181">
        <v>3916.7460169872356</v>
      </c>
      <c r="Y6596" s="181">
        <v>3960.5167618357591</v>
      </c>
    </row>
    <row r="6597" spans="1:25" x14ac:dyDescent="0.25">
      <c r="A6597" s="178" t="s">
        <v>5272</v>
      </c>
      <c r="B6597" s="178" t="s">
        <v>827</v>
      </c>
      <c r="C6597" s="178" t="s">
        <v>240</v>
      </c>
      <c r="D6597" s="178" t="s">
        <v>241</v>
      </c>
      <c r="E6597" s="181">
        <v>10152.235104413307</v>
      </c>
      <c r="F6597" s="181">
        <v>10172.186832789173</v>
      </c>
      <c r="G6597" s="181">
        <v>10194.190564361632</v>
      </c>
      <c r="H6597" s="181">
        <v>10228.517898127617</v>
      </c>
      <c r="I6597" s="181">
        <v>10272.797990296836</v>
      </c>
      <c r="J6597" s="182">
        <v>10325.101615270833</v>
      </c>
      <c r="K6597" s="181">
        <v>10383.989484363192</v>
      </c>
      <c r="L6597" s="181">
        <v>10448.314168861536</v>
      </c>
      <c r="M6597" s="181">
        <v>10517.011805882892</v>
      </c>
      <c r="N6597" s="181">
        <v>10589.119082559188</v>
      </c>
      <c r="O6597" s="181">
        <v>10663.769216345998</v>
      </c>
      <c r="P6597" s="181">
        <v>10740.546754353376</v>
      </c>
      <c r="Q6597" s="181">
        <v>10819.065618993249</v>
      </c>
      <c r="R6597" s="181">
        <v>10898.577441058276</v>
      </c>
      <c r="S6597" s="181">
        <v>10978.607933801533</v>
      </c>
      <c r="T6597" s="181">
        <v>11059.241035188868</v>
      </c>
      <c r="U6597" s="181">
        <v>11139.437746714049</v>
      </c>
      <c r="V6597" s="181">
        <v>11217.812218794406</v>
      </c>
      <c r="W6597" s="181">
        <v>11294.218685053955</v>
      </c>
      <c r="X6597" s="181">
        <v>11368.61678890129</v>
      </c>
      <c r="Y6597" s="181">
        <v>11441.366000568736</v>
      </c>
    </row>
    <row r="6598" spans="1:25" x14ac:dyDescent="0.25">
      <c r="A6598" s="178" t="s">
        <v>5272</v>
      </c>
      <c r="B6598" s="178" t="s">
        <v>829</v>
      </c>
      <c r="C6598" s="178" t="s">
        <v>218</v>
      </c>
      <c r="D6598" s="178" t="s">
        <v>5370</v>
      </c>
      <c r="E6598" s="181">
        <v>4553.7108274144348</v>
      </c>
      <c r="F6598" s="181">
        <v>4596.0809522266491</v>
      </c>
      <c r="G6598" s="181">
        <v>4640.063233949636</v>
      </c>
      <c r="H6598" s="181">
        <v>4689.6393501618059</v>
      </c>
      <c r="I6598" s="181">
        <v>4743.9246062964776</v>
      </c>
      <c r="J6598" s="182">
        <v>4802.2576853856026</v>
      </c>
      <c r="K6598" s="181">
        <v>4864.1111854328565</v>
      </c>
      <c r="L6598" s="181">
        <v>4929.0342867982281</v>
      </c>
      <c r="M6598" s="181">
        <v>4996.5746001339567</v>
      </c>
      <c r="N6598" s="181">
        <v>5066.3547617804643</v>
      </c>
      <c r="O6598" s="181">
        <v>5138.0645861220582</v>
      </c>
      <c r="P6598" s="181">
        <v>5211.5408783859766</v>
      </c>
      <c r="Q6598" s="181">
        <v>5286.6251921242556</v>
      </c>
      <c r="R6598" s="181">
        <v>5362.9782789487635</v>
      </c>
      <c r="S6598" s="181">
        <v>5440.3352402833416</v>
      </c>
      <c r="T6598" s="181">
        <v>5518.415688061722</v>
      </c>
      <c r="U6598" s="181">
        <v>5597.046479291691</v>
      </c>
      <c r="V6598" s="181">
        <v>5676.1297489439694</v>
      </c>
      <c r="W6598" s="181">
        <v>5755.5091258453604</v>
      </c>
      <c r="X6598" s="181">
        <v>5835.012809248381</v>
      </c>
      <c r="Y6598" s="181">
        <v>5914.4136613503788</v>
      </c>
    </row>
    <row r="6599" spans="1:25" x14ac:dyDescent="0.25">
      <c r="A6599" s="178" t="s">
        <v>5272</v>
      </c>
      <c r="B6599" s="178" t="s">
        <v>829</v>
      </c>
      <c r="C6599" s="178" t="s">
        <v>240</v>
      </c>
      <c r="D6599" s="178" t="s">
        <v>241</v>
      </c>
      <c r="E6599" s="181">
        <v>50850.610640366147</v>
      </c>
      <c r="F6599" s="181">
        <v>50675.452243966043</v>
      </c>
      <c r="G6599" s="181">
        <v>50514.479086273073</v>
      </c>
      <c r="H6599" s="181">
        <v>50409.949779406634</v>
      </c>
      <c r="I6599" s="181">
        <v>50350.328627616778</v>
      </c>
      <c r="J6599" s="182">
        <v>50326.951420155798</v>
      </c>
      <c r="K6599" s="181">
        <v>50332.935432653103</v>
      </c>
      <c r="L6599" s="181">
        <v>50362.493898213412</v>
      </c>
      <c r="M6599" s="181">
        <v>50410.088422412497</v>
      </c>
      <c r="N6599" s="181">
        <v>50471.184693206706</v>
      </c>
      <c r="O6599" s="181">
        <v>50542.120161245046</v>
      </c>
      <c r="P6599" s="181">
        <v>50620.831064392944</v>
      </c>
      <c r="Q6599" s="181">
        <v>50705.393067364697</v>
      </c>
      <c r="R6599" s="181">
        <v>50792.258130196526</v>
      </c>
      <c r="S6599" s="181">
        <v>50878.74529608454</v>
      </c>
      <c r="T6599" s="181">
        <v>50962.161909540773</v>
      </c>
      <c r="U6599" s="181">
        <v>51040.927561619639</v>
      </c>
      <c r="V6599" s="181">
        <v>51114.22062844316</v>
      </c>
      <c r="W6599" s="181">
        <v>51180.743539722767</v>
      </c>
      <c r="X6599" s="181">
        <v>51239.132087382139</v>
      </c>
      <c r="Y6599" s="181">
        <v>51287.615529445102</v>
      </c>
    </row>
    <row r="6600" spans="1:25" x14ac:dyDescent="0.25">
      <c r="A6600" s="178" t="s">
        <v>5272</v>
      </c>
      <c r="B6600" s="178" t="s">
        <v>831</v>
      </c>
      <c r="C6600" s="178" t="s">
        <v>218</v>
      </c>
      <c r="D6600" s="178" t="s">
        <v>3217</v>
      </c>
      <c r="E6600" s="181">
        <v>7615.5145404189452</v>
      </c>
      <c r="F6600" s="181">
        <v>7667.8836290655508</v>
      </c>
      <c r="G6600" s="181">
        <v>7701.0855533084023</v>
      </c>
      <c r="H6600" s="181">
        <v>7727.23643533214</v>
      </c>
      <c r="I6600" s="181">
        <v>7747.4676145066651</v>
      </c>
      <c r="J6600" s="182">
        <v>7762.5083561730535</v>
      </c>
      <c r="K6600" s="181">
        <v>7772.9224416690286</v>
      </c>
      <c r="L6600" s="181">
        <v>7779.1782694507183</v>
      </c>
      <c r="M6600" s="181">
        <v>7781.5710821997554</v>
      </c>
      <c r="N6600" s="181">
        <v>7780.2651402330366</v>
      </c>
      <c r="O6600" s="181">
        <v>7775.3825702225558</v>
      </c>
      <c r="P6600" s="181">
        <v>7767.2964099323253</v>
      </c>
      <c r="Q6600" s="181">
        <v>7756.3711795767686</v>
      </c>
      <c r="R6600" s="181">
        <v>7742.6677036098645</v>
      </c>
      <c r="S6600" s="181">
        <v>7726.2898628384464</v>
      </c>
      <c r="T6600" s="181">
        <v>7707.2152473556835</v>
      </c>
      <c r="U6600" s="181">
        <v>7685.7313839869739</v>
      </c>
      <c r="V6600" s="181">
        <v>7662.2194046406921</v>
      </c>
      <c r="W6600" s="181">
        <v>7636.7779056748377</v>
      </c>
      <c r="X6600" s="181">
        <v>7609.4469544006952</v>
      </c>
      <c r="Y6600" s="181">
        <v>7580.139732644614</v>
      </c>
    </row>
    <row r="6601" spans="1:25" x14ac:dyDescent="0.25">
      <c r="A6601" s="178" t="s">
        <v>5272</v>
      </c>
      <c r="B6601" s="178" t="s">
        <v>831</v>
      </c>
      <c r="C6601" s="178" t="s">
        <v>244</v>
      </c>
      <c r="D6601" s="178" t="s">
        <v>5371</v>
      </c>
      <c r="E6601" s="181">
        <v>2318.8621192371456</v>
      </c>
      <c r="F6601" s="181">
        <v>2375.5601513678162</v>
      </c>
      <c r="G6601" s="181">
        <v>2427.4892232708748</v>
      </c>
      <c r="H6601" s="181">
        <v>2478.2459626453874</v>
      </c>
      <c r="I6601" s="181">
        <v>2528.1033262076462</v>
      </c>
      <c r="J6601" s="182">
        <v>2577.2228622785005</v>
      </c>
      <c r="K6601" s="181">
        <v>2625.7239950004569</v>
      </c>
      <c r="L6601" s="181">
        <v>2673.7038822926124</v>
      </c>
      <c r="M6601" s="181">
        <v>2721.2078533796371</v>
      </c>
      <c r="N6601" s="181">
        <v>2768.2395435089948</v>
      </c>
      <c r="O6601" s="181">
        <v>2814.7892355331296</v>
      </c>
      <c r="P6601" s="181">
        <v>2860.9405778757614</v>
      </c>
      <c r="Q6601" s="181">
        <v>2906.781495782745</v>
      </c>
      <c r="R6601" s="181">
        <v>2952.2917147553885</v>
      </c>
      <c r="S6601" s="181">
        <v>2997.4675365998555</v>
      </c>
      <c r="T6601" s="181">
        <v>3042.256468365003</v>
      </c>
      <c r="U6601" s="181">
        <v>3086.7281378317443</v>
      </c>
      <c r="V6601" s="181">
        <v>3130.9966776538299</v>
      </c>
      <c r="W6601" s="181">
        <v>3175.0679761684833</v>
      </c>
      <c r="X6601" s="181">
        <v>3218.9246088729865</v>
      </c>
      <c r="Y6601" s="181">
        <v>3262.4943388171632</v>
      </c>
    </row>
    <row r="6602" spans="1:25" x14ac:dyDescent="0.25">
      <c r="A6602" s="178" t="s">
        <v>5272</v>
      </c>
      <c r="B6602" s="178" t="s">
        <v>831</v>
      </c>
      <c r="C6602" s="178" t="s">
        <v>240</v>
      </c>
      <c r="D6602" s="178" t="s">
        <v>241</v>
      </c>
      <c r="E6602" s="181">
        <v>5417.7418268860893</v>
      </c>
      <c r="F6602" s="181">
        <v>5520.1997424680158</v>
      </c>
      <c r="G6602" s="181">
        <v>5610.4344922240061</v>
      </c>
      <c r="H6602" s="181">
        <v>5696.9059026279501</v>
      </c>
      <c r="I6602" s="181">
        <v>5780.2939841964126</v>
      </c>
      <c r="J6602" s="182">
        <v>5861.0111949950824</v>
      </c>
      <c r="K6602" s="181">
        <v>5939.3662001511493</v>
      </c>
      <c r="L6602" s="181">
        <v>6015.6112501474654</v>
      </c>
      <c r="M6602" s="181">
        <v>6089.87747187884</v>
      </c>
      <c r="N6602" s="181">
        <v>6162.2006052234592</v>
      </c>
      <c r="O6602" s="181">
        <v>6232.5862653956938</v>
      </c>
      <c r="P6602" s="181">
        <v>6301.245781400974</v>
      </c>
      <c r="Q6602" s="181">
        <v>6368.3955800588283</v>
      </c>
      <c r="R6602" s="181">
        <v>6434.011893134053</v>
      </c>
      <c r="S6602" s="181">
        <v>6498.107535692433</v>
      </c>
      <c r="T6602" s="181">
        <v>6560.5899780733735</v>
      </c>
      <c r="U6602" s="181">
        <v>6621.6307492549986</v>
      </c>
      <c r="V6602" s="181">
        <v>6681.4929208939911</v>
      </c>
      <c r="W6602" s="181">
        <v>6740.2044282210054</v>
      </c>
      <c r="X6602" s="181">
        <v>6797.7435048146081</v>
      </c>
      <c r="Y6602" s="181">
        <v>6853.973793074545</v>
      </c>
    </row>
    <row r="6603" spans="1:25" x14ac:dyDescent="0.25">
      <c r="A6603" s="178" t="s">
        <v>5272</v>
      </c>
      <c r="B6603" s="178" t="s">
        <v>853</v>
      </c>
      <c r="C6603" s="178" t="s">
        <v>218</v>
      </c>
      <c r="D6603" s="178" t="s">
        <v>5372</v>
      </c>
      <c r="E6603" s="181">
        <v>5366.6546812989409</v>
      </c>
      <c r="F6603" s="181">
        <v>5449.5964870994894</v>
      </c>
      <c r="G6603" s="181">
        <v>5524.4615739997625</v>
      </c>
      <c r="H6603" s="181">
        <v>5598.5461278419934</v>
      </c>
      <c r="I6603" s="181">
        <v>5672.2637857013196</v>
      </c>
      <c r="J6603" s="182">
        <v>5745.8466875168988</v>
      </c>
      <c r="K6603" s="181">
        <v>5819.4582418310947</v>
      </c>
      <c r="L6603" s="181">
        <v>5893.1778167189486</v>
      </c>
      <c r="M6603" s="181">
        <v>5966.9564393302207</v>
      </c>
      <c r="N6603" s="181">
        <v>6040.6786371417966</v>
      </c>
      <c r="O6603" s="181">
        <v>6114.1929563815902</v>
      </c>
      <c r="P6603" s="181">
        <v>6187.5148898652569</v>
      </c>
      <c r="Q6603" s="181">
        <v>6260.6194046138326</v>
      </c>
      <c r="R6603" s="181">
        <v>6333.235745375704</v>
      </c>
      <c r="S6603" s="181">
        <v>6405.198203608029</v>
      </c>
      <c r="T6603" s="181">
        <v>6476.6613660544817</v>
      </c>
      <c r="U6603" s="181">
        <v>6547.2528452134984</v>
      </c>
      <c r="V6603" s="181">
        <v>6616.321042786808</v>
      </c>
      <c r="W6603" s="181">
        <v>6683.7864917334664</v>
      </c>
      <c r="X6603" s="181">
        <v>6749.6052525913065</v>
      </c>
      <c r="Y6603" s="181">
        <v>6814.0166732247471</v>
      </c>
    </row>
    <row r="6604" spans="1:25" x14ac:dyDescent="0.25">
      <c r="A6604" s="178" t="s">
        <v>5272</v>
      </c>
      <c r="B6604" s="178" t="s">
        <v>853</v>
      </c>
      <c r="C6604" s="178" t="s">
        <v>276</v>
      </c>
      <c r="D6604" s="178" t="s">
        <v>5373</v>
      </c>
      <c r="E6604" s="181">
        <v>2986.6336659702024</v>
      </c>
      <c r="F6604" s="181">
        <v>3040.4871665106562</v>
      </c>
      <c r="G6604" s="181">
        <v>3090.0770528351472</v>
      </c>
      <c r="H6604" s="181">
        <v>3139.4613159313481</v>
      </c>
      <c r="I6604" s="181">
        <v>3188.8700237404378</v>
      </c>
      <c r="J6604" s="182">
        <v>3238.4332961044115</v>
      </c>
      <c r="K6604" s="181">
        <v>3288.2437394224362</v>
      </c>
      <c r="L6604" s="181">
        <v>3338.3472901308642</v>
      </c>
      <c r="M6604" s="181">
        <v>3388.7174578416284</v>
      </c>
      <c r="N6604" s="181">
        <v>3439.2896132024593</v>
      </c>
      <c r="O6604" s="181">
        <v>3489.9779256966826</v>
      </c>
      <c r="P6604" s="181">
        <v>3540.7912238625668</v>
      </c>
      <c r="Q6604" s="181">
        <v>3591.7151748824322</v>
      </c>
      <c r="R6604" s="181">
        <v>3642.5939703534491</v>
      </c>
      <c r="S6604" s="181">
        <v>3693.3307909326327</v>
      </c>
      <c r="T6604" s="181">
        <v>3744.0129951146105</v>
      </c>
      <c r="U6604" s="181">
        <v>3794.4234317096139</v>
      </c>
      <c r="V6604" s="181">
        <v>3844.1805253148382</v>
      </c>
      <c r="W6604" s="181">
        <v>3893.2321017187751</v>
      </c>
      <c r="X6604" s="181">
        <v>3941.5462324968707</v>
      </c>
      <c r="Y6604" s="181">
        <v>3989.2565456963084</v>
      </c>
    </row>
    <row r="6605" spans="1:25" x14ac:dyDescent="0.25">
      <c r="A6605" s="178" t="s">
        <v>5272</v>
      </c>
      <c r="B6605" s="178" t="s">
        <v>853</v>
      </c>
      <c r="C6605" s="178" t="s">
        <v>244</v>
      </c>
      <c r="D6605" s="178" t="s">
        <v>5374</v>
      </c>
      <c r="E6605" s="181">
        <v>2080.2473759934392</v>
      </c>
      <c r="F6605" s="181">
        <v>2119.1498600896439</v>
      </c>
      <c r="G6605" s="181">
        <v>2155.1290087056191</v>
      </c>
      <c r="H6605" s="181">
        <v>2191.0110527688157</v>
      </c>
      <c r="I6605" s="181">
        <v>2226.9564232662501</v>
      </c>
      <c r="J6605" s="182">
        <v>2263.0561284976584</v>
      </c>
      <c r="K6605" s="181">
        <v>2299.3751839202541</v>
      </c>
      <c r="L6605" s="181">
        <v>2335.9461191960922</v>
      </c>
      <c r="M6605" s="181">
        <v>2372.7508363760726</v>
      </c>
      <c r="N6605" s="181">
        <v>2409.7444671646513</v>
      </c>
      <c r="O6605" s="181">
        <v>2446.8671602902259</v>
      </c>
      <c r="P6605" s="181">
        <v>2484.1253169012657</v>
      </c>
      <c r="Q6605" s="181">
        <v>2521.509094610683</v>
      </c>
      <c r="R6605" s="181">
        <v>2558.9092387423511</v>
      </c>
      <c r="S6605" s="181">
        <v>2596.2576738339726</v>
      </c>
      <c r="T6605" s="181">
        <v>2633.6156998525298</v>
      </c>
      <c r="U6605" s="181">
        <v>2670.8304389543932</v>
      </c>
      <c r="V6605" s="181">
        <v>2707.6327997042631</v>
      </c>
      <c r="W6605" s="181">
        <v>2743.9851482706194</v>
      </c>
      <c r="X6605" s="181">
        <v>2779.8640317478548</v>
      </c>
      <c r="Y6605" s="181">
        <v>2815.3627759510641</v>
      </c>
    </row>
    <row r="6606" spans="1:25" x14ac:dyDescent="0.25">
      <c r="A6606" s="178" t="s">
        <v>5272</v>
      </c>
      <c r="B6606" s="178" t="s">
        <v>853</v>
      </c>
      <c r="C6606" s="178" t="s">
        <v>240</v>
      </c>
      <c r="D6606" s="178" t="s">
        <v>241</v>
      </c>
      <c r="E6606" s="181">
        <v>4995.2179834020044</v>
      </c>
      <c r="F6606" s="181">
        <v>4951.7478410420636</v>
      </c>
      <c r="G6606" s="181">
        <v>4900.3546581441642</v>
      </c>
      <c r="H6606" s="181">
        <v>4847.9284057626455</v>
      </c>
      <c r="I6606" s="181">
        <v>4794.9130600668632</v>
      </c>
      <c r="J6606" s="182">
        <v>4741.5652643489575</v>
      </c>
      <c r="K6606" s="181">
        <v>4688.0651253056585</v>
      </c>
      <c r="L6606" s="181">
        <v>4634.5119510600762</v>
      </c>
      <c r="M6606" s="181">
        <v>4580.8989254894477</v>
      </c>
      <c r="N6606" s="181">
        <v>4527.1715856997698</v>
      </c>
      <c r="O6606" s="181">
        <v>4473.2559126467404</v>
      </c>
      <c r="P6606" s="181">
        <v>4419.2059574229879</v>
      </c>
      <c r="Q6606" s="181">
        <v>4365.0444379458922</v>
      </c>
      <c r="R6606" s="181">
        <v>4310.6265725305702</v>
      </c>
      <c r="S6606" s="181">
        <v>4255.8930112896969</v>
      </c>
      <c r="T6606" s="181">
        <v>4201.0001791582381</v>
      </c>
      <c r="U6606" s="181">
        <v>4145.7585372721396</v>
      </c>
      <c r="V6606" s="181">
        <v>4089.8260989674995</v>
      </c>
      <c r="W6606" s="181">
        <v>4033.241443135129</v>
      </c>
      <c r="X6606" s="181">
        <v>3976.0643813735101</v>
      </c>
      <c r="Y6606" s="181">
        <v>3918.5158419620811</v>
      </c>
    </row>
    <row r="6607" spans="1:25" x14ac:dyDescent="0.25">
      <c r="A6607" s="178" t="s">
        <v>5272</v>
      </c>
      <c r="B6607" s="178" t="s">
        <v>855</v>
      </c>
      <c r="C6607" s="178" t="s">
        <v>218</v>
      </c>
      <c r="D6607" s="178" t="s">
        <v>5375</v>
      </c>
      <c r="E6607" s="181">
        <v>43140.321716515078</v>
      </c>
      <c r="F6607" s="181">
        <v>43075.828382902437</v>
      </c>
      <c r="G6607" s="181">
        <v>42924.157754025335</v>
      </c>
      <c r="H6607" s="181">
        <v>42750.119097411494</v>
      </c>
      <c r="I6607" s="181">
        <v>42558.233415624447</v>
      </c>
      <c r="J6607" s="182">
        <v>42351.102608866539</v>
      </c>
      <c r="K6607" s="181">
        <v>42130.690315075801</v>
      </c>
      <c r="L6607" s="181">
        <v>41898.349850857696</v>
      </c>
      <c r="M6607" s="181">
        <v>41654.443905608314</v>
      </c>
      <c r="N6607" s="181">
        <v>41399.162758244165</v>
      </c>
      <c r="O6607" s="181">
        <v>41132.303620417733</v>
      </c>
      <c r="P6607" s="181">
        <v>40854.957045137839</v>
      </c>
      <c r="Q6607" s="181">
        <v>40568.110062982123</v>
      </c>
      <c r="R6607" s="181">
        <v>40271.153698212984</v>
      </c>
      <c r="S6607" s="181">
        <v>39964.125301392807</v>
      </c>
      <c r="T6607" s="181">
        <v>39647.03757564121</v>
      </c>
      <c r="U6607" s="181">
        <v>39317.666747697469</v>
      </c>
      <c r="V6607" s="181">
        <v>38974.220353858276</v>
      </c>
      <c r="W6607" s="181">
        <v>38617.496604883883</v>
      </c>
      <c r="X6607" s="181">
        <v>38248.254263421048</v>
      </c>
      <c r="Y6607" s="181">
        <v>37866.968729830813</v>
      </c>
    </row>
    <row r="6608" spans="1:25" x14ac:dyDescent="0.25">
      <c r="A6608" s="178" t="s">
        <v>5272</v>
      </c>
      <c r="B6608" s="178" t="s">
        <v>855</v>
      </c>
      <c r="C6608" s="178" t="s">
        <v>240</v>
      </c>
      <c r="D6608" s="178" t="s">
        <v>241</v>
      </c>
      <c r="E6608" s="181">
        <v>35096.919733439172</v>
      </c>
      <c r="F6608" s="181">
        <v>36086.098524459056</v>
      </c>
      <c r="G6608" s="181">
        <v>37027.871195802618</v>
      </c>
      <c r="H6608" s="181">
        <v>37973.878851204958</v>
      </c>
      <c r="I6608" s="181">
        <v>38927.085884057888</v>
      </c>
      <c r="J6608" s="182">
        <v>39889.049910194291</v>
      </c>
      <c r="K6608" s="181">
        <v>40860.927016253023</v>
      </c>
      <c r="L6608" s="181">
        <v>41843.4252856854</v>
      </c>
      <c r="M6608" s="181">
        <v>42836.336367377786</v>
      </c>
      <c r="N6608" s="181">
        <v>43839.259216122737</v>
      </c>
      <c r="O6608" s="181">
        <v>44851.332609431149</v>
      </c>
      <c r="P6608" s="181">
        <v>45873.063693828277</v>
      </c>
      <c r="Q6608" s="181">
        <v>46904.92362635435</v>
      </c>
      <c r="R6608" s="181">
        <v>47945.560323854799</v>
      </c>
      <c r="S6608" s="181">
        <v>48994.271939165832</v>
      </c>
      <c r="T6608" s="181">
        <v>50050.268121674409</v>
      </c>
      <c r="U6608" s="181">
        <v>51109.787208120222</v>
      </c>
      <c r="V6608" s="181">
        <v>52169.231746657053</v>
      </c>
      <c r="W6608" s="181">
        <v>53228.201416140379</v>
      </c>
      <c r="X6608" s="181">
        <v>54286.264932592363</v>
      </c>
      <c r="Y6608" s="181">
        <v>55342.599510206026</v>
      </c>
    </row>
    <row r="6609" spans="1:25" x14ac:dyDescent="0.25">
      <c r="A6609" s="178" t="s">
        <v>5272</v>
      </c>
      <c r="B6609" s="178" t="s">
        <v>860</v>
      </c>
      <c r="C6609" s="178" t="s">
        <v>218</v>
      </c>
      <c r="D6609" s="178" t="s">
        <v>5376</v>
      </c>
      <c r="E6609" s="181">
        <v>10840.67112565971</v>
      </c>
      <c r="F6609" s="181">
        <v>10957.747354312231</v>
      </c>
      <c r="G6609" s="181">
        <v>11048.092206845611</v>
      </c>
      <c r="H6609" s="181">
        <v>11129.775127487608</v>
      </c>
      <c r="I6609" s="181">
        <v>11204.468016655223</v>
      </c>
      <c r="J6609" s="182">
        <v>11273.264377251362</v>
      </c>
      <c r="K6609" s="181">
        <v>11337.06052635209</v>
      </c>
      <c r="L6609" s="181">
        <v>11396.612375907458</v>
      </c>
      <c r="M6609" s="181">
        <v>11452.407472072098</v>
      </c>
      <c r="N6609" s="181">
        <v>11504.725757095182</v>
      </c>
      <c r="O6609" s="181">
        <v>11553.7322205003</v>
      </c>
      <c r="P6609" s="181">
        <v>11599.978316294173</v>
      </c>
      <c r="Q6609" s="181">
        <v>11644.021544644847</v>
      </c>
      <c r="R6609" s="181">
        <v>11685.940837977352</v>
      </c>
      <c r="S6609" s="181">
        <v>11725.895381991906</v>
      </c>
      <c r="T6609" s="181">
        <v>11763.656011797271</v>
      </c>
      <c r="U6609" s="181">
        <v>11798.80400406733</v>
      </c>
      <c r="V6609" s="181">
        <v>11831.327514510091</v>
      </c>
      <c r="W6609" s="181">
        <v>11861.448301218015</v>
      </c>
      <c r="X6609" s="181">
        <v>11889.292735473651</v>
      </c>
      <c r="Y6609" s="181">
        <v>11914.559916090398</v>
      </c>
    </row>
    <row r="6610" spans="1:25" x14ac:dyDescent="0.25">
      <c r="A6610" s="178" t="s">
        <v>5272</v>
      </c>
      <c r="B6610" s="178" t="s">
        <v>860</v>
      </c>
      <c r="C6610" s="178" t="s">
        <v>530</v>
      </c>
      <c r="D6610" s="178" t="s">
        <v>5222</v>
      </c>
      <c r="E6610" s="181">
        <v>2790.2575722892193</v>
      </c>
      <c r="F6610" s="181">
        <v>2849.9818867000713</v>
      </c>
      <c r="G6610" s="181">
        <v>2903.6268111148829</v>
      </c>
      <c r="H6610" s="181">
        <v>2955.7832805710104</v>
      </c>
      <c r="I6610" s="181">
        <v>3006.8386954725775</v>
      </c>
      <c r="J6610" s="182">
        <v>3057.0410626246803</v>
      </c>
      <c r="K6610" s="181">
        <v>3106.5956965616292</v>
      </c>
      <c r="L6610" s="181">
        <v>3155.6784138691528</v>
      </c>
      <c r="M6610" s="181">
        <v>3204.3979436672644</v>
      </c>
      <c r="N6610" s="181">
        <v>3252.8093843060265</v>
      </c>
      <c r="O6610" s="181">
        <v>3300.9377330028824</v>
      </c>
      <c r="P6610" s="181">
        <v>3348.9209988441771</v>
      </c>
      <c r="Q6610" s="181">
        <v>3396.9051182519815</v>
      </c>
      <c r="R6610" s="181">
        <v>3444.9013536782782</v>
      </c>
      <c r="S6610" s="181">
        <v>3492.9455274017728</v>
      </c>
      <c r="T6610" s="181">
        <v>3540.958241349213</v>
      </c>
      <c r="U6610" s="181">
        <v>3588.7992570033657</v>
      </c>
      <c r="V6610" s="181">
        <v>3636.4477088731196</v>
      </c>
      <c r="W6610" s="181">
        <v>3683.9547014259556</v>
      </c>
      <c r="X6610" s="181">
        <v>3731.3438527975045</v>
      </c>
      <c r="Y6610" s="181">
        <v>3778.5045399772753</v>
      </c>
    </row>
    <row r="6611" spans="1:25" x14ac:dyDescent="0.25">
      <c r="A6611" s="178" t="s">
        <v>5272</v>
      </c>
      <c r="B6611" s="178" t="s">
        <v>860</v>
      </c>
      <c r="C6611" s="178" t="s">
        <v>240</v>
      </c>
      <c r="D6611" s="178" t="s">
        <v>241</v>
      </c>
      <c r="E6611" s="181">
        <v>5167.1810818959721</v>
      </c>
      <c r="F6611" s="181">
        <v>5271.8376642033072</v>
      </c>
      <c r="G6611" s="181">
        <v>5365.1405121707021</v>
      </c>
      <c r="H6611" s="181">
        <v>5455.6068010788367</v>
      </c>
      <c r="I6611" s="181">
        <v>5543.9657510704274</v>
      </c>
      <c r="J6611" s="182">
        <v>5630.6864351215418</v>
      </c>
      <c r="K6611" s="181">
        <v>5716.1571834732349</v>
      </c>
      <c r="L6611" s="181">
        <v>5800.7103364530449</v>
      </c>
      <c r="M6611" s="181">
        <v>5884.5535681609181</v>
      </c>
      <c r="N6611" s="181">
        <v>5967.7952352187149</v>
      </c>
      <c r="O6611" s="181">
        <v>6050.4880084967181</v>
      </c>
      <c r="P6611" s="181">
        <v>6132.8912302600165</v>
      </c>
      <c r="Q6611" s="181">
        <v>6215.2777411500601</v>
      </c>
      <c r="R6611" s="181">
        <v>6297.6731843492898</v>
      </c>
      <c r="S6611" s="181">
        <v>6380.1479519805898</v>
      </c>
      <c r="T6611" s="181">
        <v>6462.5618956779745</v>
      </c>
      <c r="U6611" s="181">
        <v>6544.6643472697187</v>
      </c>
      <c r="V6611" s="181">
        <v>6626.4229061448041</v>
      </c>
      <c r="W6611" s="181">
        <v>6707.9362508838358</v>
      </c>
      <c r="X6611" s="181">
        <v>6789.2526896993431</v>
      </c>
      <c r="Y6611" s="181">
        <v>6870.1762547982335</v>
      </c>
    </row>
    <row r="6612" spans="1:25" x14ac:dyDescent="0.25">
      <c r="A6612" s="178" t="s">
        <v>5272</v>
      </c>
      <c r="B6612" s="178" t="s">
        <v>862</v>
      </c>
      <c r="C6612" s="178" t="s">
        <v>218</v>
      </c>
      <c r="D6612" s="178" t="s">
        <v>5377</v>
      </c>
      <c r="E6612" s="181">
        <v>2338.8612681833429</v>
      </c>
      <c r="F6612" s="181">
        <v>2358.0038655049962</v>
      </c>
      <c r="G6612" s="181">
        <v>2377.4749751172171</v>
      </c>
      <c r="H6612" s="181">
        <v>2399.6332270851753</v>
      </c>
      <c r="I6612" s="181">
        <v>2424.1993028232509</v>
      </c>
      <c r="J6612" s="182">
        <v>2450.964938713319</v>
      </c>
      <c r="K6612" s="181">
        <v>2479.7625153268459</v>
      </c>
      <c r="L6612" s="181">
        <v>2510.4251456355655</v>
      </c>
      <c r="M6612" s="181">
        <v>2542.7509351438612</v>
      </c>
      <c r="N6612" s="181">
        <v>2576.5747412342057</v>
      </c>
      <c r="O6612" s="181">
        <v>2611.743356062675</v>
      </c>
      <c r="P6612" s="181">
        <v>2648.1636558204873</v>
      </c>
      <c r="Q6612" s="181">
        <v>2685.7218886305927</v>
      </c>
      <c r="R6612" s="181">
        <v>2724.1923965162832</v>
      </c>
      <c r="S6612" s="181">
        <v>2763.409372477005</v>
      </c>
      <c r="T6612" s="181">
        <v>2803.3101291079643</v>
      </c>
      <c r="U6612" s="181">
        <v>2843.6818941211814</v>
      </c>
      <c r="V6612" s="181">
        <v>2884.2395471747941</v>
      </c>
      <c r="W6612" s="181">
        <v>2924.8621920723081</v>
      </c>
      <c r="X6612" s="181">
        <v>2965.4438675652523</v>
      </c>
      <c r="Y6612" s="181">
        <v>3005.9619408683438</v>
      </c>
    </row>
    <row r="6613" spans="1:25" x14ac:dyDescent="0.25">
      <c r="A6613" s="178" t="s">
        <v>5272</v>
      </c>
      <c r="B6613" s="178" t="s">
        <v>862</v>
      </c>
      <c r="C6613" s="178" t="s">
        <v>240</v>
      </c>
      <c r="D6613" s="178" t="s">
        <v>241</v>
      </c>
      <c r="E6613" s="181">
        <v>12468.550071073958</v>
      </c>
      <c r="F6613" s="181">
        <v>12417.05986097463</v>
      </c>
      <c r="G6613" s="181">
        <v>12366.822623346032</v>
      </c>
      <c r="H6613" s="181">
        <v>12329.917005327947</v>
      </c>
      <c r="I6613" s="181">
        <v>12304.443037875664</v>
      </c>
      <c r="J6613" s="182">
        <v>12288.938773981619</v>
      </c>
      <c r="K6613" s="181">
        <v>12282.205460354273</v>
      </c>
      <c r="L6613" s="181">
        <v>12283.098116015681</v>
      </c>
      <c r="M6613" s="181">
        <v>12290.35101988614</v>
      </c>
      <c r="N6613" s="181">
        <v>12302.929106013453</v>
      </c>
      <c r="O6613" s="181">
        <v>12319.898544779193</v>
      </c>
      <c r="P6613" s="181">
        <v>12340.646310111748</v>
      </c>
      <c r="Q6613" s="181">
        <v>12364.49040512256</v>
      </c>
      <c r="R6613" s="181">
        <v>12390.269632953596</v>
      </c>
      <c r="S6613" s="181">
        <v>12417.145112051643</v>
      </c>
      <c r="T6613" s="181">
        <v>12444.774453111897</v>
      </c>
      <c r="U6613" s="181">
        <v>12472.172449794705</v>
      </c>
      <c r="V6613" s="181">
        <v>12498.086979814445</v>
      </c>
      <c r="W6613" s="181">
        <v>12522.029120661853</v>
      </c>
      <c r="X6613" s="181">
        <v>12543.597562858509</v>
      </c>
      <c r="Y6613" s="181">
        <v>12562.759853033336</v>
      </c>
    </row>
    <row r="6614" spans="1:25" x14ac:dyDescent="0.25">
      <c r="A6614" s="178" t="s">
        <v>5272</v>
      </c>
      <c r="B6614" s="178" t="s">
        <v>864</v>
      </c>
      <c r="C6614" s="178" t="s">
        <v>565</v>
      </c>
      <c r="D6614" s="178" t="s">
        <v>566</v>
      </c>
      <c r="E6614" s="181">
        <v>3923.2191320597422</v>
      </c>
      <c r="F6614" s="181">
        <v>4004.63753370721</v>
      </c>
      <c r="G6614" s="181">
        <v>4069.6564162490522</v>
      </c>
      <c r="H6614" s="181">
        <v>4126.220969356059</v>
      </c>
      <c r="I6614" s="181">
        <v>4176.652450159112</v>
      </c>
      <c r="J6614" s="182">
        <v>4222.7319923460782</v>
      </c>
      <c r="K6614" s="181">
        <v>4265.7900463107126</v>
      </c>
      <c r="L6614" s="181">
        <v>4306.7829186533172</v>
      </c>
      <c r="M6614" s="181">
        <v>4346.362708129509</v>
      </c>
      <c r="N6614" s="181">
        <v>4385.0079002601706</v>
      </c>
      <c r="O6614" s="181">
        <v>4423.0874016677708</v>
      </c>
      <c r="P6614" s="181">
        <v>4460.9670180233534</v>
      </c>
      <c r="Q6614" s="181">
        <v>4498.9080157794269</v>
      </c>
      <c r="R6614" s="181">
        <v>4536.927945149444</v>
      </c>
      <c r="S6614" s="181">
        <v>4575.1021274649738</v>
      </c>
      <c r="T6614" s="181">
        <v>4613.3419637807074</v>
      </c>
      <c r="U6614" s="181">
        <v>4651.3924779902209</v>
      </c>
      <c r="V6614" s="181">
        <v>4689.1461760978591</v>
      </c>
      <c r="W6614" s="181">
        <v>4726.5841736887533</v>
      </c>
      <c r="X6614" s="181">
        <v>4763.6615764943217</v>
      </c>
      <c r="Y6614" s="181">
        <v>4800.1260672418139</v>
      </c>
    </row>
    <row r="6615" spans="1:25" x14ac:dyDescent="0.25">
      <c r="A6615" s="178" t="s">
        <v>5272</v>
      </c>
      <c r="B6615" s="178" t="s">
        <v>870</v>
      </c>
      <c r="C6615" s="178" t="s">
        <v>510</v>
      </c>
      <c r="D6615" s="178" t="s">
        <v>5378</v>
      </c>
      <c r="E6615" s="181">
        <v>2502.572150874254</v>
      </c>
      <c r="F6615" s="181">
        <v>2561.4331436611601</v>
      </c>
      <c r="G6615" s="181">
        <v>2602.6268148303293</v>
      </c>
      <c r="H6615" s="181">
        <v>2632.4182023825842</v>
      </c>
      <c r="I6615" s="181">
        <v>2653.1302050756631</v>
      </c>
      <c r="J6615" s="182">
        <v>2666.565802666843</v>
      </c>
      <c r="K6615" s="181">
        <v>2674.1548578345873</v>
      </c>
      <c r="L6615" s="181">
        <v>2677.0357380861506</v>
      </c>
      <c r="M6615" s="181">
        <v>2676.0734214166382</v>
      </c>
      <c r="N6615" s="181">
        <v>2671.9218949403185</v>
      </c>
      <c r="O6615" s="181">
        <v>2665.0718902831932</v>
      </c>
      <c r="P6615" s="181">
        <v>2655.9995592393825</v>
      </c>
      <c r="Q6615" s="181">
        <v>2645.0981313179395</v>
      </c>
      <c r="R6615" s="181">
        <v>2632.5937803776428</v>
      </c>
      <c r="S6615" s="181">
        <v>2618.6869769761338</v>
      </c>
      <c r="T6615" s="181">
        <v>2603.4851694067966</v>
      </c>
      <c r="U6615" s="181">
        <v>2587.076378426244</v>
      </c>
      <c r="V6615" s="181">
        <v>2569.5819836771725</v>
      </c>
      <c r="W6615" s="181">
        <v>2551.0991763808379</v>
      </c>
      <c r="X6615" s="181">
        <v>2531.6983006898586</v>
      </c>
      <c r="Y6615" s="181">
        <v>2511.3813814578712</v>
      </c>
    </row>
    <row r="6616" spans="1:25" x14ac:dyDescent="0.25">
      <c r="A6616" s="178" t="s">
        <v>5272</v>
      </c>
      <c r="B6616" s="178" t="s">
        <v>870</v>
      </c>
      <c r="C6616" s="178" t="s">
        <v>462</v>
      </c>
      <c r="D6616" s="178" t="s">
        <v>5379</v>
      </c>
      <c r="E6616" s="181">
        <v>4509.6753799423559</v>
      </c>
      <c r="F6616" s="181">
        <v>4620.3723304109863</v>
      </c>
      <c r="G6616" s="181">
        <v>4699.3860716471609</v>
      </c>
      <c r="H6616" s="181">
        <v>4757.9446583604613</v>
      </c>
      <c r="I6616" s="181">
        <v>4800.1890380551104</v>
      </c>
      <c r="J6616" s="182">
        <v>4829.3352821915842</v>
      </c>
      <c r="K6616" s="181">
        <v>4847.9360422354566</v>
      </c>
      <c r="L6616" s="181">
        <v>4858.0253104291141</v>
      </c>
      <c r="M6616" s="181">
        <v>4861.1486828777197</v>
      </c>
      <c r="N6616" s="181">
        <v>4858.474352470118</v>
      </c>
      <c r="O6616" s="181">
        <v>4850.8780874489676</v>
      </c>
      <c r="P6616" s="181">
        <v>4839.21263943956</v>
      </c>
      <c r="Q6616" s="181">
        <v>4824.1829748487162</v>
      </c>
      <c r="R6616" s="181">
        <v>4806.1919272882906</v>
      </c>
      <c r="S6616" s="181">
        <v>4785.5969941418034</v>
      </c>
      <c r="T6616" s="181">
        <v>4762.5869577780459</v>
      </c>
      <c r="U6616" s="181">
        <v>4737.3157987476388</v>
      </c>
      <c r="V6616" s="181">
        <v>4709.999275967858</v>
      </c>
      <c r="W6616" s="181">
        <v>4680.8096459023909</v>
      </c>
      <c r="X6616" s="181">
        <v>4649.8705592235219</v>
      </c>
      <c r="Y6616" s="181">
        <v>4617.1805685664713</v>
      </c>
    </row>
    <row r="6617" spans="1:25" x14ac:dyDescent="0.25">
      <c r="A6617" s="178" t="s">
        <v>5272</v>
      </c>
      <c r="B6617" s="178" t="s">
        <v>870</v>
      </c>
      <c r="C6617" s="178" t="s">
        <v>464</v>
      </c>
      <c r="D6617" s="178" t="s">
        <v>1786</v>
      </c>
      <c r="E6617" s="181">
        <v>4532.8847184383667</v>
      </c>
      <c r="F6617" s="181">
        <v>4594.3651612943177</v>
      </c>
      <c r="G6617" s="181">
        <v>4622.8393760217277</v>
      </c>
      <c r="H6617" s="181">
        <v>4630.2688398589808</v>
      </c>
      <c r="I6617" s="181">
        <v>4621.3015149799849</v>
      </c>
      <c r="J6617" s="182">
        <v>4599.5195018447457</v>
      </c>
      <c r="K6617" s="181">
        <v>4567.7374301564932</v>
      </c>
      <c r="L6617" s="181">
        <v>4528.1746120579528</v>
      </c>
      <c r="M6617" s="181">
        <v>4482.5117807863962</v>
      </c>
      <c r="N6617" s="181">
        <v>4432.0187829745091</v>
      </c>
      <c r="O6617" s="181">
        <v>4377.6514568392422</v>
      </c>
      <c r="P6617" s="181">
        <v>4320.3076007321342</v>
      </c>
      <c r="Q6617" s="181">
        <v>4260.7188519003921</v>
      </c>
      <c r="R6617" s="181">
        <v>4199.3237531244658</v>
      </c>
      <c r="S6617" s="181">
        <v>4136.5046277625461</v>
      </c>
      <c r="T6617" s="181">
        <v>4072.4846188960742</v>
      </c>
      <c r="U6617" s="181">
        <v>4007.4490892670619</v>
      </c>
      <c r="V6617" s="181">
        <v>3941.6282353620491</v>
      </c>
      <c r="W6617" s="181">
        <v>3875.2073283997706</v>
      </c>
      <c r="X6617" s="181">
        <v>3808.3246942527494</v>
      </c>
      <c r="Y6617" s="181">
        <v>3741.0120533658906</v>
      </c>
    </row>
    <row r="6618" spans="1:25" x14ac:dyDescent="0.25">
      <c r="A6618" s="178" t="s">
        <v>5272</v>
      </c>
      <c r="B6618" s="178" t="s">
        <v>870</v>
      </c>
      <c r="C6618" s="178" t="s">
        <v>953</v>
      </c>
      <c r="D6618" s="178" t="s">
        <v>5380</v>
      </c>
      <c r="E6618" s="181">
        <v>2697.3287739060011</v>
      </c>
      <c r="F6618" s="181">
        <v>2784.7556626077449</v>
      </c>
      <c r="G6618" s="181">
        <v>2854.1235167526575</v>
      </c>
      <c r="H6618" s="181">
        <v>2911.8737552492476</v>
      </c>
      <c r="I6618" s="181">
        <v>2960.2815195698586</v>
      </c>
      <c r="J6618" s="182">
        <v>3001.1212933776692</v>
      </c>
      <c r="K6618" s="181">
        <v>3035.8100145836956</v>
      </c>
      <c r="L6618" s="181">
        <v>3065.483607236883</v>
      </c>
      <c r="M6618" s="181">
        <v>3091.0045671128219</v>
      </c>
      <c r="N6618" s="181">
        <v>3113.0218852928274</v>
      </c>
      <c r="O6618" s="181">
        <v>3132.0171880191861</v>
      </c>
      <c r="P6618" s="181">
        <v>3148.4731917039421</v>
      </c>
      <c r="Q6618" s="181">
        <v>3162.7916449021254</v>
      </c>
      <c r="R6618" s="181">
        <v>3175.1879527035276</v>
      </c>
      <c r="S6618" s="181">
        <v>3185.8547289483295</v>
      </c>
      <c r="T6618" s="181">
        <v>3194.8780185203491</v>
      </c>
      <c r="U6618" s="181">
        <v>3202.3236065328597</v>
      </c>
      <c r="V6618" s="181">
        <v>3208.3019692981525</v>
      </c>
      <c r="W6618" s="181">
        <v>3212.8976790461761</v>
      </c>
      <c r="X6618" s="181">
        <v>3216.1648074027785</v>
      </c>
      <c r="Y6618" s="181">
        <v>3218.0723846332257</v>
      </c>
    </row>
    <row r="6619" spans="1:25" x14ac:dyDescent="0.25">
      <c r="A6619" s="178" t="s">
        <v>5272</v>
      </c>
      <c r="B6619" s="178" t="s">
        <v>870</v>
      </c>
      <c r="C6619" s="178" t="s">
        <v>694</v>
      </c>
      <c r="D6619" s="178" t="s">
        <v>5381</v>
      </c>
      <c r="E6619" s="181">
        <v>8247.3879794739023</v>
      </c>
      <c r="F6619" s="181">
        <v>8406.1275424488722</v>
      </c>
      <c r="G6619" s="181">
        <v>8505.6592950577869</v>
      </c>
      <c r="H6619" s="181">
        <v>8567.1052001127173</v>
      </c>
      <c r="I6619" s="181">
        <v>8598.464664696874</v>
      </c>
      <c r="J6619" s="182">
        <v>8605.9295065172191</v>
      </c>
      <c r="K6619" s="181">
        <v>8594.3921211010766</v>
      </c>
      <c r="L6619" s="181">
        <v>8567.7327755310998</v>
      </c>
      <c r="M6619" s="181">
        <v>8528.8976044723786</v>
      </c>
      <c r="N6619" s="181">
        <v>8480.1154866369252</v>
      </c>
      <c r="O6619" s="181">
        <v>8423.0633837251025</v>
      </c>
      <c r="P6619" s="181">
        <v>8359.3454149403733</v>
      </c>
      <c r="Q6619" s="181">
        <v>8290.279893240715</v>
      </c>
      <c r="R6619" s="181">
        <v>8216.6424273267767</v>
      </c>
      <c r="S6619" s="181">
        <v>8139.116360995552</v>
      </c>
      <c r="T6619" s="181">
        <v>8058.0862079183344</v>
      </c>
      <c r="U6619" s="181">
        <v>7973.8706068839529</v>
      </c>
      <c r="V6619" s="181">
        <v>7886.8856515291573</v>
      </c>
      <c r="W6619" s="181">
        <v>7797.4669091376609</v>
      </c>
      <c r="X6619" s="181">
        <v>7705.8629391761015</v>
      </c>
      <c r="Y6619" s="181">
        <v>7612.1113489042746</v>
      </c>
    </row>
    <row r="6620" spans="1:25" x14ac:dyDescent="0.25">
      <c r="A6620" s="178" t="s">
        <v>5272</v>
      </c>
      <c r="B6620" s="178" t="s">
        <v>870</v>
      </c>
      <c r="C6620" s="178" t="s">
        <v>1085</v>
      </c>
      <c r="D6620" s="178" t="s">
        <v>5382</v>
      </c>
      <c r="E6620" s="181">
        <v>8427.008077399556</v>
      </c>
      <c r="F6620" s="181">
        <v>8894.6952570598423</v>
      </c>
      <c r="G6620" s="181">
        <v>9320.1133461674217</v>
      </c>
      <c r="H6620" s="181">
        <v>9721.324154396616</v>
      </c>
      <c r="I6620" s="181">
        <v>10103.930474584495</v>
      </c>
      <c r="J6620" s="182">
        <v>10472.378635301327</v>
      </c>
      <c r="K6620" s="181">
        <v>10830.308550196063</v>
      </c>
      <c r="L6620" s="181">
        <v>11180.717926497693</v>
      </c>
      <c r="M6620" s="181">
        <v>11525.898539485615</v>
      </c>
      <c r="N6620" s="181">
        <v>11867.569177265463</v>
      </c>
      <c r="O6620" s="181">
        <v>12206.978716501757</v>
      </c>
      <c r="P6620" s="181">
        <v>12545.515257963232</v>
      </c>
      <c r="Q6620" s="181">
        <v>12884.38040368751</v>
      </c>
      <c r="R6620" s="181">
        <v>13224.121976984165</v>
      </c>
      <c r="S6620" s="181">
        <v>13565.250860590249</v>
      </c>
      <c r="T6620" s="181">
        <v>13907.869109744741</v>
      </c>
      <c r="U6620" s="181">
        <v>14252.005553057066</v>
      </c>
      <c r="V6620" s="181">
        <v>14597.90242687825</v>
      </c>
      <c r="W6620" s="181">
        <v>14945.710511552528</v>
      </c>
      <c r="X6620" s="181">
        <v>15295.455651830202</v>
      </c>
      <c r="Y6620" s="181">
        <v>15646.758693128319</v>
      </c>
    </row>
    <row r="6621" spans="1:25" x14ac:dyDescent="0.25">
      <c r="A6621" s="178" t="s">
        <v>5272</v>
      </c>
      <c r="B6621" s="178" t="s">
        <v>870</v>
      </c>
      <c r="C6621" s="178" t="s">
        <v>240</v>
      </c>
      <c r="D6621" s="178" t="s">
        <v>241</v>
      </c>
      <c r="E6621" s="181">
        <v>31362.880019827346</v>
      </c>
      <c r="F6621" s="181">
        <v>32438.118202474354</v>
      </c>
      <c r="G6621" s="181">
        <v>33311.118072141355</v>
      </c>
      <c r="H6621" s="181">
        <v>34056.337255131235</v>
      </c>
      <c r="I6621" s="181">
        <v>34699.88940769386</v>
      </c>
      <c r="J6621" s="182">
        <v>35262.14300582646</v>
      </c>
      <c r="K6621" s="181">
        <v>35759.37161048549</v>
      </c>
      <c r="L6621" s="181">
        <v>36204.631907115974</v>
      </c>
      <c r="M6621" s="181">
        <v>36607.831241411397</v>
      </c>
      <c r="N6621" s="181">
        <v>36976.411269782031</v>
      </c>
      <c r="O6621" s="181">
        <v>37315.873497315166</v>
      </c>
      <c r="P6621" s="181">
        <v>37631.771867381009</v>
      </c>
      <c r="Q6621" s="181">
        <v>37928.737087060697</v>
      </c>
      <c r="R6621" s="181">
        <v>38209.19998018592</v>
      </c>
      <c r="S6621" s="181">
        <v>38475.333255983802</v>
      </c>
      <c r="T6621" s="181">
        <v>38728.034483086631</v>
      </c>
      <c r="U6621" s="181">
        <v>38967.95471801742</v>
      </c>
      <c r="V6621" s="181">
        <v>39196.288517928275</v>
      </c>
      <c r="W6621" s="181">
        <v>39413.920204972055</v>
      </c>
      <c r="X6621" s="181">
        <v>39621.362347748058</v>
      </c>
      <c r="Y6621" s="181">
        <v>39818.074100836879</v>
      </c>
    </row>
    <row r="6622" spans="1:25" x14ac:dyDescent="0.25">
      <c r="A6622" s="178" t="s">
        <v>5272</v>
      </c>
      <c r="B6622" s="178" t="s">
        <v>874</v>
      </c>
      <c r="C6622" s="178" t="s">
        <v>218</v>
      </c>
      <c r="D6622" s="178" t="s">
        <v>5383</v>
      </c>
      <c r="E6622" s="181">
        <v>2698.6410154088016</v>
      </c>
      <c r="F6622" s="181">
        <v>2696.0716946322586</v>
      </c>
      <c r="G6622" s="181">
        <v>2693.3993998358014</v>
      </c>
      <c r="H6622" s="181">
        <v>2693.207191715996</v>
      </c>
      <c r="I6622" s="181">
        <v>2694.8531529802881</v>
      </c>
      <c r="J6622" s="182">
        <v>2697.8212486467687</v>
      </c>
      <c r="K6622" s="181">
        <v>2701.7161916519431</v>
      </c>
      <c r="L6622" s="181">
        <v>2706.2299743238068</v>
      </c>
      <c r="M6622" s="181">
        <v>2711.0813726014162</v>
      </c>
      <c r="N6622" s="181">
        <v>2716.0404520389388</v>
      </c>
      <c r="O6622" s="181">
        <v>2720.9129564490891</v>
      </c>
      <c r="P6622" s="181">
        <v>2725.6200219046805</v>
      </c>
      <c r="Q6622" s="181">
        <v>2730.1064007825894</v>
      </c>
      <c r="R6622" s="181">
        <v>2734.2293345820008</v>
      </c>
      <c r="S6622" s="181">
        <v>2737.8879445223879</v>
      </c>
      <c r="T6622" s="181">
        <v>2740.9601460110021</v>
      </c>
      <c r="U6622" s="181">
        <v>2743.3407859975619</v>
      </c>
      <c r="V6622" s="181">
        <v>2744.9867106403372</v>
      </c>
      <c r="W6622" s="181">
        <v>2745.8762506513085</v>
      </c>
      <c r="X6622" s="181">
        <v>2745.9759485276413</v>
      </c>
      <c r="Y6622" s="181">
        <v>2745.211424141849</v>
      </c>
    </row>
    <row r="6623" spans="1:25" x14ac:dyDescent="0.25">
      <c r="A6623" s="178" t="s">
        <v>5272</v>
      </c>
      <c r="B6623" s="178" t="s">
        <v>874</v>
      </c>
      <c r="C6623" s="178" t="s">
        <v>506</v>
      </c>
      <c r="D6623" s="178" t="s">
        <v>5384</v>
      </c>
      <c r="E6623" s="181">
        <v>3344.0559069863916</v>
      </c>
      <c r="F6623" s="181">
        <v>3340.8720999254733</v>
      </c>
      <c r="G6623" s="181">
        <v>3337.5606912763506</v>
      </c>
      <c r="H6623" s="181">
        <v>3337.3225140994919</v>
      </c>
      <c r="I6623" s="181">
        <v>3339.3621282820004</v>
      </c>
      <c r="J6623" s="182">
        <v>3343.0400824038443</v>
      </c>
      <c r="K6623" s="181">
        <v>3347.8665513893311</v>
      </c>
      <c r="L6623" s="181">
        <v>3353.4598635492357</v>
      </c>
      <c r="M6623" s="181">
        <v>3359.471536452284</v>
      </c>
      <c r="N6623" s="181">
        <v>3365.6166438569289</v>
      </c>
      <c r="O6623" s="181">
        <v>3371.654470697013</v>
      </c>
      <c r="P6623" s="181">
        <v>3377.4872917174721</v>
      </c>
      <c r="Q6623" s="181">
        <v>3383.0466461117744</v>
      </c>
      <c r="R6623" s="181">
        <v>3388.1556328378038</v>
      </c>
      <c r="S6623" s="181">
        <v>3392.6892466503341</v>
      </c>
      <c r="T6623" s="181">
        <v>3396.4962048477378</v>
      </c>
      <c r="U6623" s="181">
        <v>3399.446205668155</v>
      </c>
      <c r="V6623" s="181">
        <v>3401.4857744706392</v>
      </c>
      <c r="W6623" s="181">
        <v>3402.5880594767623</v>
      </c>
      <c r="X6623" s="181">
        <v>3402.7116013892901</v>
      </c>
      <c r="Y6623" s="181">
        <v>3401.7642311115314</v>
      </c>
    </row>
    <row r="6624" spans="1:25" x14ac:dyDescent="0.25">
      <c r="A6624" s="178" t="s">
        <v>5272</v>
      </c>
      <c r="B6624" s="178" t="s">
        <v>874</v>
      </c>
      <c r="C6624" s="178" t="s">
        <v>240</v>
      </c>
      <c r="D6624" s="178" t="s">
        <v>241</v>
      </c>
      <c r="E6624" s="181">
        <v>19721.458780767756</v>
      </c>
      <c r="F6624" s="181">
        <v>19803.500913714866</v>
      </c>
      <c r="G6624" s="181">
        <v>19886.924068769218</v>
      </c>
      <c r="H6624" s="181">
        <v>19990.939146239532</v>
      </c>
      <c r="I6624" s="181">
        <v>20111.104250225981</v>
      </c>
      <c r="J6624" s="182">
        <v>20243.831902444319</v>
      </c>
      <c r="K6624" s="181">
        <v>20386.37116797825</v>
      </c>
      <c r="L6624" s="181">
        <v>20536.57501043837</v>
      </c>
      <c r="M6624" s="181">
        <v>20692.454125108939</v>
      </c>
      <c r="N6624" s="181">
        <v>20852.368221640212</v>
      </c>
      <c r="O6624" s="181">
        <v>21014.91450148384</v>
      </c>
      <c r="P6624" s="181">
        <v>21179.553147342413</v>
      </c>
      <c r="Q6624" s="181">
        <v>21345.915493175227</v>
      </c>
      <c r="R6624" s="181">
        <v>21512.934644816887</v>
      </c>
      <c r="S6624" s="181">
        <v>21679.847358682637</v>
      </c>
      <c r="T6624" s="181">
        <v>21845.700368986028</v>
      </c>
      <c r="U6624" s="181">
        <v>22009.649495296428</v>
      </c>
      <c r="V6624" s="181">
        <v>22171.32664596683</v>
      </c>
      <c r="W6624" s="181">
        <v>22330.526048551968</v>
      </c>
      <c r="X6624" s="181">
        <v>22486.937151818849</v>
      </c>
      <c r="Y6624" s="181">
        <v>22639.90047442407</v>
      </c>
    </row>
    <row r="6625" spans="1:25" x14ac:dyDescent="0.25">
      <c r="A6625" s="178" t="s">
        <v>5272</v>
      </c>
      <c r="B6625" s="178" t="s">
        <v>876</v>
      </c>
      <c r="C6625" s="178" t="s">
        <v>218</v>
      </c>
      <c r="D6625" s="178" t="s">
        <v>5385</v>
      </c>
      <c r="E6625" s="181">
        <v>13410.064345685392</v>
      </c>
      <c r="F6625" s="181">
        <v>13457.186044526854</v>
      </c>
      <c r="G6625" s="181">
        <v>13501.884563884467</v>
      </c>
      <c r="H6625" s="181">
        <v>13559.274161017027</v>
      </c>
      <c r="I6625" s="181">
        <v>13627.258988966807</v>
      </c>
      <c r="J6625" s="182">
        <v>13704.189557879672</v>
      </c>
      <c r="K6625" s="181">
        <v>13789.059804109787</v>
      </c>
      <c r="L6625" s="181">
        <v>13881.147289751822</v>
      </c>
      <c r="M6625" s="181">
        <v>13979.77526483269</v>
      </c>
      <c r="N6625" s="181">
        <v>14084.184403241967</v>
      </c>
      <c r="O6625" s="181">
        <v>14193.788958707431</v>
      </c>
      <c r="P6625" s="181">
        <v>14308.536524834908</v>
      </c>
      <c r="Q6625" s="181">
        <v>14428.385344461207</v>
      </c>
      <c r="R6625" s="181">
        <v>14552.637300545273</v>
      </c>
      <c r="S6625" s="181">
        <v>14680.673683218703</v>
      </c>
      <c r="T6625" s="181">
        <v>14811.68333264729</v>
      </c>
      <c r="U6625" s="181">
        <v>14942.802020301568</v>
      </c>
      <c r="V6625" s="181">
        <v>15071.589485845967</v>
      </c>
      <c r="W6625" s="181">
        <v>15197.919142715951</v>
      </c>
      <c r="X6625" s="181">
        <v>15321.534591819218</v>
      </c>
      <c r="Y6625" s="181">
        <v>15441.872298427932</v>
      </c>
    </row>
    <row r="6626" spans="1:25" x14ac:dyDescent="0.25">
      <c r="A6626" s="178" t="s">
        <v>5272</v>
      </c>
      <c r="B6626" s="178" t="s">
        <v>876</v>
      </c>
      <c r="C6626" s="178" t="s">
        <v>240</v>
      </c>
      <c r="D6626" s="178" t="s">
        <v>241</v>
      </c>
      <c r="E6626" s="181">
        <v>3138.8259450138535</v>
      </c>
      <c r="F6626" s="181">
        <v>3198.958518008948</v>
      </c>
      <c r="G6626" s="181">
        <v>3259.6900133108984</v>
      </c>
      <c r="H6626" s="181">
        <v>3324.7230409591721</v>
      </c>
      <c r="I6626" s="181">
        <v>3393.7058872302723</v>
      </c>
      <c r="J6626" s="182">
        <v>3466.3725048660899</v>
      </c>
      <c r="K6626" s="181">
        <v>3542.6007666558953</v>
      </c>
      <c r="L6626" s="181">
        <v>3622.3305875811448</v>
      </c>
      <c r="M6626" s="181">
        <v>3705.5061101232259</v>
      </c>
      <c r="N6626" s="181">
        <v>3792.04173009849</v>
      </c>
      <c r="O6626" s="181">
        <v>3881.8900206693952</v>
      </c>
      <c r="P6626" s="181">
        <v>3975.1449799106031</v>
      </c>
      <c r="Q6626" s="181">
        <v>4071.9059087389278</v>
      </c>
      <c r="R6626" s="181">
        <v>4172.0864750211485</v>
      </c>
      <c r="S6626" s="181">
        <v>4275.6141210449987</v>
      </c>
      <c r="T6626" s="181">
        <v>4382.3510120168794</v>
      </c>
      <c r="U6626" s="181">
        <v>4491.5298269233544</v>
      </c>
      <c r="V6626" s="181">
        <v>4602.4604085462142</v>
      </c>
      <c r="W6626" s="181">
        <v>4715.1240670408952</v>
      </c>
      <c r="X6626" s="181">
        <v>4829.4587114308733</v>
      </c>
      <c r="Y6626" s="181">
        <v>4945.2986684649595</v>
      </c>
    </row>
    <row r="6627" spans="1:25" x14ac:dyDescent="0.25">
      <c r="A6627" s="178" t="s">
        <v>5272</v>
      </c>
      <c r="B6627" s="178" t="s">
        <v>878</v>
      </c>
      <c r="C6627" s="178" t="s">
        <v>218</v>
      </c>
      <c r="D6627" s="178" t="s">
        <v>5386</v>
      </c>
      <c r="E6627" s="181">
        <v>21538.208653557249</v>
      </c>
      <c r="F6627" s="181">
        <v>21658.328063256598</v>
      </c>
      <c r="G6627" s="181">
        <v>21700.417215307723</v>
      </c>
      <c r="H6627" s="181">
        <v>21701.070176398272</v>
      </c>
      <c r="I6627" s="181">
        <v>21667.019453001256</v>
      </c>
      <c r="J6627" s="182">
        <v>21603.100408959297</v>
      </c>
      <c r="K6627" s="181">
        <v>21513.189947993847</v>
      </c>
      <c r="L6627" s="181">
        <v>21400.516881395502</v>
      </c>
      <c r="M6627" s="181">
        <v>21267.495384570702</v>
      </c>
      <c r="N6627" s="181">
        <v>21115.869796373514</v>
      </c>
      <c r="O6627" s="181">
        <v>20946.877432639296</v>
      </c>
      <c r="P6627" s="181">
        <v>20762.317474966243</v>
      </c>
      <c r="Q6627" s="181">
        <v>20563.805139852895</v>
      </c>
      <c r="R6627" s="181">
        <v>20351.983095201358</v>
      </c>
      <c r="S6627" s="181">
        <v>20127.493008855745</v>
      </c>
      <c r="T6627" s="181">
        <v>19890.926421367196</v>
      </c>
      <c r="U6627" s="181">
        <v>19643.313148104091</v>
      </c>
      <c r="V6627" s="181">
        <v>19385.602113716388</v>
      </c>
      <c r="W6627" s="181">
        <v>19118.276208484724</v>
      </c>
      <c r="X6627" s="181">
        <v>18841.694228343229</v>
      </c>
      <c r="Y6627" s="181">
        <v>18556.222304610877</v>
      </c>
    </row>
    <row r="6628" spans="1:25" x14ac:dyDescent="0.25">
      <c r="A6628" s="178" t="s">
        <v>5272</v>
      </c>
      <c r="B6628" s="178" t="s">
        <v>878</v>
      </c>
      <c r="C6628" s="178" t="s">
        <v>244</v>
      </c>
      <c r="D6628" s="178" t="s">
        <v>5387</v>
      </c>
      <c r="E6628" s="181">
        <v>6965.3982220278021</v>
      </c>
      <c r="F6628" s="181">
        <v>6934.5511157433375</v>
      </c>
      <c r="G6628" s="181">
        <v>6878.8931707009933</v>
      </c>
      <c r="H6628" s="181">
        <v>6810.65196498143</v>
      </c>
      <c r="I6628" s="181">
        <v>6732.3047173503728</v>
      </c>
      <c r="J6628" s="182">
        <v>6645.6540693325969</v>
      </c>
      <c r="K6628" s="181">
        <v>6552.145208400284</v>
      </c>
      <c r="L6628" s="181">
        <v>6452.9755554166904</v>
      </c>
      <c r="M6628" s="181">
        <v>6349.0560266155635</v>
      </c>
      <c r="N6628" s="181">
        <v>6241.0669703858466</v>
      </c>
      <c r="O6628" s="181">
        <v>6129.5164388704188</v>
      </c>
      <c r="P6628" s="181">
        <v>6015.0578053961317</v>
      </c>
      <c r="Q6628" s="181">
        <v>5898.2681512540867</v>
      </c>
      <c r="R6628" s="181">
        <v>5779.4275172157477</v>
      </c>
      <c r="S6628" s="181">
        <v>5658.8062927282253</v>
      </c>
      <c r="T6628" s="181">
        <v>5536.6517721978889</v>
      </c>
      <c r="U6628" s="181">
        <v>5413.3236559649158</v>
      </c>
      <c r="V6628" s="181">
        <v>5289.1465874091882</v>
      </c>
      <c r="W6628" s="181">
        <v>5164.3075248023706</v>
      </c>
      <c r="X6628" s="181">
        <v>5038.9537340250563</v>
      </c>
      <c r="Y6628" s="181">
        <v>4913.229391411297</v>
      </c>
    </row>
    <row r="6629" spans="1:25" x14ac:dyDescent="0.25">
      <c r="A6629" s="178" t="s">
        <v>5272</v>
      </c>
      <c r="B6629" s="178" t="s">
        <v>878</v>
      </c>
      <c r="C6629" s="178" t="s">
        <v>262</v>
      </c>
      <c r="D6629" s="178" t="s">
        <v>5388</v>
      </c>
      <c r="E6629" s="181">
        <v>3079.0466746194384</v>
      </c>
      <c r="F6629" s="181">
        <v>3096.218635154371</v>
      </c>
      <c r="G6629" s="181">
        <v>3102.2355916127799</v>
      </c>
      <c r="H6629" s="181">
        <v>3102.3289372436475</v>
      </c>
      <c r="I6629" s="181">
        <v>3097.4611337818847</v>
      </c>
      <c r="J6629" s="182">
        <v>3088.3234323523957</v>
      </c>
      <c r="K6629" s="181">
        <v>3075.470065096923</v>
      </c>
      <c r="L6629" s="181">
        <v>3059.3626145373551</v>
      </c>
      <c r="M6629" s="181">
        <v>3040.3462049538366</v>
      </c>
      <c r="N6629" s="181">
        <v>3018.670202523213</v>
      </c>
      <c r="O6629" s="181">
        <v>2994.5114907212446</v>
      </c>
      <c r="P6629" s="181">
        <v>2968.1272759018152</v>
      </c>
      <c r="Q6629" s="181">
        <v>2939.7484652433545</v>
      </c>
      <c r="R6629" s="181">
        <v>2909.4669328890973</v>
      </c>
      <c r="S6629" s="181">
        <v>2877.3744100165709</v>
      </c>
      <c r="T6629" s="181">
        <v>2843.5554617349812</v>
      </c>
      <c r="U6629" s="181">
        <v>2808.1573077893172</v>
      </c>
      <c r="V6629" s="181">
        <v>2771.3156039964074</v>
      </c>
      <c r="W6629" s="181">
        <v>2733.099383103437</v>
      </c>
      <c r="X6629" s="181">
        <v>2693.5599376503578</v>
      </c>
      <c r="Y6629" s="181">
        <v>2652.7496088247899</v>
      </c>
    </row>
    <row r="6630" spans="1:25" x14ac:dyDescent="0.25">
      <c r="A6630" s="178" t="s">
        <v>5272</v>
      </c>
      <c r="B6630" s="178" t="s">
        <v>878</v>
      </c>
      <c r="C6630" s="178" t="s">
        <v>1465</v>
      </c>
      <c r="D6630" s="178" t="s">
        <v>5389</v>
      </c>
      <c r="E6630" s="181">
        <v>11812.251072517125</v>
      </c>
      <c r="F6630" s="181">
        <v>12101.513574034332</v>
      </c>
      <c r="G6630" s="181">
        <v>12353.059214541141</v>
      </c>
      <c r="H6630" s="181">
        <v>12585.754783170209</v>
      </c>
      <c r="I6630" s="181">
        <v>12802.328380805669</v>
      </c>
      <c r="J6630" s="182">
        <v>13004.616471644425</v>
      </c>
      <c r="K6630" s="181">
        <v>13194.044703457601</v>
      </c>
      <c r="L6630" s="181">
        <v>13371.775521940688</v>
      </c>
      <c r="M6630" s="181">
        <v>13538.571303876635</v>
      </c>
      <c r="N6630" s="181">
        <v>13694.845585297049</v>
      </c>
      <c r="O6630" s="181">
        <v>13840.734276625426</v>
      </c>
      <c r="P6630" s="181">
        <v>13976.786841948095</v>
      </c>
      <c r="Q6630" s="181">
        <v>14103.492411866408</v>
      </c>
      <c r="R6630" s="181">
        <v>14220.720396276756</v>
      </c>
      <c r="S6630" s="181">
        <v>14328.351393045428</v>
      </c>
      <c r="T6630" s="181">
        <v>14426.242397275419</v>
      </c>
      <c r="U6630" s="181">
        <v>14514.585211251753</v>
      </c>
      <c r="V6630" s="181">
        <v>14593.546924795797</v>
      </c>
      <c r="W6630" s="181">
        <v>14662.970841280852</v>
      </c>
      <c r="X6630" s="181">
        <v>14722.611964432626</v>
      </c>
      <c r="Y6630" s="181">
        <v>14772.233232784589</v>
      </c>
    </row>
    <row r="6631" spans="1:25" x14ac:dyDescent="0.25">
      <c r="A6631" s="178" t="s">
        <v>5272</v>
      </c>
      <c r="B6631" s="178" t="s">
        <v>878</v>
      </c>
      <c r="C6631" s="178" t="s">
        <v>240</v>
      </c>
      <c r="D6631" s="178" t="s">
        <v>241</v>
      </c>
      <c r="E6631" s="181">
        <v>16836.489263344589</v>
      </c>
      <c r="F6631" s="181">
        <v>17472.70226480961</v>
      </c>
      <c r="G6631" s="181">
        <v>18075.093864259321</v>
      </c>
      <c r="H6631" s="181">
        <v>18670.409602460641</v>
      </c>
      <c r="I6631" s="181">
        <v>19262.542323113037</v>
      </c>
      <c r="J6631" s="182">
        <v>19854.195570330263</v>
      </c>
      <c r="K6631" s="181">
        <v>20447.54869851641</v>
      </c>
      <c r="L6631" s="181">
        <v>21044.455002730119</v>
      </c>
      <c r="M6631" s="181">
        <v>21646.201792493601</v>
      </c>
      <c r="N6631" s="181">
        <v>22253.551219898374</v>
      </c>
      <c r="O6631" s="181">
        <v>22866.816580803155</v>
      </c>
      <c r="P6631" s="181">
        <v>23486.987052771059</v>
      </c>
      <c r="Q6631" s="181">
        <v>24114.977770998579</v>
      </c>
      <c r="R6631" s="181">
        <v>24750.65132373177</v>
      </c>
      <c r="S6631" s="181">
        <v>25393.841157387982</v>
      </c>
      <c r="T6631" s="181">
        <v>26044.286959445973</v>
      </c>
      <c r="U6631" s="181">
        <v>26702.286227677298</v>
      </c>
      <c r="V6631" s="181">
        <v>27368.075472339646</v>
      </c>
      <c r="W6631" s="181">
        <v>28041.253717723874</v>
      </c>
      <c r="X6631" s="181">
        <v>28721.179349646474</v>
      </c>
      <c r="Y6631" s="181">
        <v>29407.13905943248</v>
      </c>
    </row>
    <row r="6632" spans="1:25" x14ac:dyDescent="0.25">
      <c r="A6632" s="178" t="s">
        <v>5272</v>
      </c>
      <c r="B6632" s="178" t="s">
        <v>881</v>
      </c>
      <c r="C6632" s="178" t="s">
        <v>218</v>
      </c>
      <c r="D6632" s="178" t="s">
        <v>5390</v>
      </c>
      <c r="E6632" s="181">
        <v>13751.765814186012</v>
      </c>
      <c r="F6632" s="181">
        <v>13755.14539169913</v>
      </c>
      <c r="G6632" s="181">
        <v>13760.541143442204</v>
      </c>
      <c r="H6632" s="181">
        <v>13778.93985503668</v>
      </c>
      <c r="I6632" s="181">
        <v>13807.073394618064</v>
      </c>
      <c r="J6632" s="182">
        <v>13842.378386891834</v>
      </c>
      <c r="K6632" s="181">
        <v>13882.930927413294</v>
      </c>
      <c r="L6632" s="181">
        <v>13927.293462400199</v>
      </c>
      <c r="M6632" s="181">
        <v>13974.185448164111</v>
      </c>
      <c r="N6632" s="181">
        <v>14022.498042557398</v>
      </c>
      <c r="O6632" s="181">
        <v>14071.330603922492</v>
      </c>
      <c r="P6632" s="181">
        <v>14120.346579450867</v>
      </c>
      <c r="Q6632" s="181">
        <v>14169.27555104629</v>
      </c>
      <c r="R6632" s="181">
        <v>14217.386158327996</v>
      </c>
      <c r="S6632" s="181">
        <v>14264.154160136803</v>
      </c>
      <c r="T6632" s="181">
        <v>14309.483080568798</v>
      </c>
      <c r="U6632" s="181">
        <v>14353.320015435955</v>
      </c>
      <c r="V6632" s="181">
        <v>14395.31771214844</v>
      </c>
      <c r="W6632" s="181">
        <v>14435.165359324286</v>
      </c>
      <c r="X6632" s="181">
        <v>14472.570892864785</v>
      </c>
      <c r="Y6632" s="181">
        <v>14507.579115395716</v>
      </c>
    </row>
    <row r="6633" spans="1:25" x14ac:dyDescent="0.25">
      <c r="A6633" s="178" t="s">
        <v>5272</v>
      </c>
      <c r="B6633" s="178" t="s">
        <v>881</v>
      </c>
      <c r="C6633" s="178" t="s">
        <v>240</v>
      </c>
      <c r="D6633" s="178" t="s">
        <v>241</v>
      </c>
      <c r="E6633" s="181">
        <v>10780.997563798894</v>
      </c>
      <c r="F6633" s="181">
        <v>10770.08725649372</v>
      </c>
      <c r="G6633" s="181">
        <v>10760.856048778636</v>
      </c>
      <c r="H6633" s="181">
        <v>10761.878375453369</v>
      </c>
      <c r="I6633" s="181">
        <v>10770.566566932876</v>
      </c>
      <c r="J6633" s="182">
        <v>10784.895131351695</v>
      </c>
      <c r="K6633" s="181">
        <v>10803.346355558613</v>
      </c>
      <c r="L6633" s="181">
        <v>10824.7880905656</v>
      </c>
      <c r="M6633" s="181">
        <v>10848.215667983382</v>
      </c>
      <c r="N6633" s="181">
        <v>10872.762455110638</v>
      </c>
      <c r="O6633" s="181">
        <v>10897.727237603465</v>
      </c>
      <c r="P6633" s="181">
        <v>10922.848488468511</v>
      </c>
      <c r="Q6633" s="181">
        <v>10947.9170121795</v>
      </c>
      <c r="R6633" s="181">
        <v>10972.368848726524</v>
      </c>
      <c r="S6633" s="181">
        <v>10995.802287928389</v>
      </c>
      <c r="T6633" s="181">
        <v>11018.146800638342</v>
      </c>
      <c r="U6633" s="181">
        <v>11039.365644924583</v>
      </c>
      <c r="V6633" s="181">
        <v>11059.196064413287</v>
      </c>
      <c r="W6633" s="181">
        <v>11077.404394889087</v>
      </c>
      <c r="X6633" s="181">
        <v>11093.772322801153</v>
      </c>
      <c r="Y6633" s="181">
        <v>11108.340367340203</v>
      </c>
    </row>
    <row r="6634" spans="1:25" x14ac:dyDescent="0.25">
      <c r="A6634" s="178" t="s">
        <v>5272</v>
      </c>
      <c r="B6634" s="178" t="s">
        <v>883</v>
      </c>
      <c r="C6634" s="178" t="s">
        <v>218</v>
      </c>
      <c r="D6634" s="178" t="s">
        <v>5391</v>
      </c>
      <c r="E6634" s="181">
        <v>4019.0425126250889</v>
      </c>
      <c r="F6634" s="181">
        <v>4055.4108896982011</v>
      </c>
      <c r="G6634" s="181">
        <v>4089.0730440730558</v>
      </c>
      <c r="H6634" s="181">
        <v>4125.016959825266</v>
      </c>
      <c r="I6634" s="181">
        <v>4162.8633132855048</v>
      </c>
      <c r="J6634" s="182">
        <v>4202.246835958962</v>
      </c>
      <c r="K6634" s="181">
        <v>4242.8495804318527</v>
      </c>
      <c r="L6634" s="181">
        <v>4284.3922602693492</v>
      </c>
      <c r="M6634" s="181">
        <v>4326.5667662265869</v>
      </c>
      <c r="N6634" s="181">
        <v>4369.1004965648935</v>
      </c>
      <c r="O6634" s="181">
        <v>4411.7595686410914</v>
      </c>
      <c r="P6634" s="181">
        <v>4454.4552767699724</v>
      </c>
      <c r="Q6634" s="181">
        <v>4497.1060239227008</v>
      </c>
      <c r="R6634" s="181">
        <v>4539.4894527316546</v>
      </c>
      <c r="S6634" s="181">
        <v>4581.5035390393932</v>
      </c>
      <c r="T6634" s="181">
        <v>4623.0608911894387</v>
      </c>
      <c r="U6634" s="181">
        <v>4663.9733320421483</v>
      </c>
      <c r="V6634" s="181">
        <v>4704.0902819598496</v>
      </c>
      <c r="W6634" s="181">
        <v>4743.3799085722394</v>
      </c>
      <c r="X6634" s="181">
        <v>4781.8349819919904</v>
      </c>
      <c r="Y6634" s="181">
        <v>4819.4124036404373</v>
      </c>
    </row>
    <row r="6635" spans="1:25" x14ac:dyDescent="0.25">
      <c r="A6635" s="178" t="s">
        <v>5272</v>
      </c>
      <c r="B6635" s="178" t="s">
        <v>883</v>
      </c>
      <c r="C6635" s="178" t="s">
        <v>240</v>
      </c>
      <c r="D6635" s="178" t="s">
        <v>241</v>
      </c>
      <c r="E6635" s="181">
        <v>14437.248945477611</v>
      </c>
      <c r="F6635" s="181">
        <v>14525.394073100415</v>
      </c>
      <c r="G6635" s="181">
        <v>14603.691476827307</v>
      </c>
      <c r="H6635" s="181">
        <v>14689.990577971186</v>
      </c>
      <c r="I6635" s="181">
        <v>14782.877628795097</v>
      </c>
      <c r="J6635" s="182">
        <v>14881.005412035214</v>
      </c>
      <c r="K6635" s="181">
        <v>14983.209475560243</v>
      </c>
      <c r="L6635" s="181">
        <v>15088.474833469772</v>
      </c>
      <c r="M6635" s="181">
        <v>15195.69667300396</v>
      </c>
      <c r="N6635" s="181">
        <v>15303.906678918513</v>
      </c>
      <c r="O6635" s="181">
        <v>15412.282213949897</v>
      </c>
      <c r="P6635" s="181">
        <v>15520.515138207464</v>
      </c>
      <c r="Q6635" s="181">
        <v>15628.325137921542</v>
      </c>
      <c r="R6635" s="181">
        <v>15734.94676106093</v>
      </c>
      <c r="S6635" s="181">
        <v>15840.038261666312</v>
      </c>
      <c r="T6635" s="181">
        <v>15943.311582637178</v>
      </c>
      <c r="U6635" s="181">
        <v>16044.134587790808</v>
      </c>
      <c r="V6635" s="181">
        <v>16142.010142020461</v>
      </c>
      <c r="W6635" s="181">
        <v>16236.852130202333</v>
      </c>
      <c r="X6635" s="181">
        <v>16328.658901403374</v>
      </c>
      <c r="Y6635" s="181">
        <v>16417.306251121325</v>
      </c>
    </row>
    <row r="6636" spans="1:25" x14ac:dyDescent="0.25">
      <c r="A6636" s="178" t="s">
        <v>5272</v>
      </c>
      <c r="B6636" s="178" t="s">
        <v>884</v>
      </c>
      <c r="C6636" s="178" t="s">
        <v>218</v>
      </c>
      <c r="D6636" s="178" t="s">
        <v>5392</v>
      </c>
      <c r="E6636" s="181">
        <v>31640.127874330559</v>
      </c>
      <c r="F6636" s="181">
        <v>31894.401808278806</v>
      </c>
      <c r="G6636" s="181">
        <v>32073.471468744108</v>
      </c>
      <c r="H6636" s="181">
        <v>32227.772805692071</v>
      </c>
      <c r="I6636" s="181">
        <v>32361.562148287165</v>
      </c>
      <c r="J6636" s="182">
        <v>32477.388248771418</v>
      </c>
      <c r="K6636" s="181">
        <v>32577.223669073202</v>
      </c>
      <c r="L6636" s="181">
        <v>32662.651863946776</v>
      </c>
      <c r="M6636" s="181">
        <v>32734.470474575555</v>
      </c>
      <c r="N6636" s="181">
        <v>32792.941155497996</v>
      </c>
      <c r="O6636" s="181">
        <v>32837.972758181764</v>
      </c>
      <c r="P6636" s="181">
        <v>32870.578239202368</v>
      </c>
      <c r="Q6636" s="181">
        <v>32891.746353000664</v>
      </c>
      <c r="R6636" s="181">
        <v>32901.223862116705</v>
      </c>
      <c r="S6636" s="181">
        <v>32899.211051480968</v>
      </c>
      <c r="T6636" s="181">
        <v>32885.663472487155</v>
      </c>
      <c r="U6636" s="181">
        <v>32860.059636683538</v>
      </c>
      <c r="V6636" s="181">
        <v>32822.292349048184</v>
      </c>
      <c r="W6636" s="181">
        <v>32772.88195574686</v>
      </c>
      <c r="X6636" s="181">
        <v>32712.383363450896</v>
      </c>
      <c r="Y6636" s="181">
        <v>32640.970113892596</v>
      </c>
    </row>
    <row r="6637" spans="1:25" x14ac:dyDescent="0.25">
      <c r="A6637" s="178" t="s">
        <v>5272</v>
      </c>
      <c r="B6637" s="178" t="s">
        <v>884</v>
      </c>
      <c r="C6637" s="178" t="s">
        <v>510</v>
      </c>
      <c r="D6637" s="178" t="s">
        <v>5393</v>
      </c>
      <c r="E6637" s="181">
        <v>1901.136576636824</v>
      </c>
      <c r="F6637" s="181">
        <v>1957.1011103039014</v>
      </c>
      <c r="G6637" s="181">
        <v>2009.8723939518768</v>
      </c>
      <c r="H6637" s="181">
        <v>2062.4172139732973</v>
      </c>
      <c r="I6637" s="181">
        <v>2114.9466846186906</v>
      </c>
      <c r="J6637" s="182">
        <v>2167.5781173605674</v>
      </c>
      <c r="K6637" s="181">
        <v>2220.401158322336</v>
      </c>
      <c r="L6637" s="181">
        <v>2273.4872985645429</v>
      </c>
      <c r="M6637" s="181">
        <v>2326.8593091071311</v>
      </c>
      <c r="N6637" s="181">
        <v>2380.5038564021506</v>
      </c>
      <c r="O6637" s="181">
        <v>2434.3811279718793</v>
      </c>
      <c r="P6637" s="181">
        <v>2488.5323628550223</v>
      </c>
      <c r="Q6637" s="181">
        <v>2543.0013822337537</v>
      </c>
      <c r="R6637" s="181">
        <v>2597.73850405241</v>
      </c>
      <c r="S6637" s="181">
        <v>2652.7271143265175</v>
      </c>
      <c r="T6637" s="181">
        <v>2707.9298901775137</v>
      </c>
      <c r="U6637" s="181">
        <v>2763.2671223957241</v>
      </c>
      <c r="V6637" s="181">
        <v>2818.6889089831807</v>
      </c>
      <c r="W6637" s="181">
        <v>2874.1973562851686</v>
      </c>
      <c r="X6637" s="181">
        <v>2929.7991841577837</v>
      </c>
      <c r="Y6637" s="181">
        <v>2985.4681276326223</v>
      </c>
    </row>
    <row r="6638" spans="1:25" x14ac:dyDescent="0.25">
      <c r="A6638" s="178" t="s">
        <v>5272</v>
      </c>
      <c r="B6638" s="178" t="s">
        <v>884</v>
      </c>
      <c r="C6638" s="178" t="s">
        <v>953</v>
      </c>
      <c r="D6638" s="178" t="s">
        <v>5394</v>
      </c>
      <c r="E6638" s="181">
        <v>1494.8330658404375</v>
      </c>
      <c r="F6638" s="181">
        <v>1570.4387578252474</v>
      </c>
      <c r="G6638" s="181">
        <v>1645.90433807758</v>
      </c>
      <c r="H6638" s="181">
        <v>1723.6178888461764</v>
      </c>
      <c r="I6638" s="181">
        <v>1803.8160834509088</v>
      </c>
      <c r="J6638" s="182">
        <v>1886.6700370040032</v>
      </c>
      <c r="K6638" s="181">
        <v>1972.336458570195</v>
      </c>
      <c r="L6638" s="181">
        <v>2060.9642236681525</v>
      </c>
      <c r="M6638" s="181">
        <v>2152.6647972054952</v>
      </c>
      <c r="N6638" s="181">
        <v>2247.5198515001589</v>
      </c>
      <c r="O6638" s="181">
        <v>2345.5871988094609</v>
      </c>
      <c r="P6638" s="181">
        <v>2447.003927434102</v>
      </c>
      <c r="Q6638" s="181">
        <v>2551.915752737978</v>
      </c>
      <c r="R6638" s="181">
        <v>2660.3791242134562</v>
      </c>
      <c r="S6638" s="181">
        <v>2772.4839415240072</v>
      </c>
      <c r="T6638" s="181">
        <v>2888.2996132549183</v>
      </c>
      <c r="U6638" s="181">
        <v>3007.8492008280655</v>
      </c>
      <c r="V6638" s="181">
        <v>3131.1847924096533</v>
      </c>
      <c r="W6638" s="181">
        <v>3258.4157864863369</v>
      </c>
      <c r="X6638" s="181">
        <v>3389.6599534393872</v>
      </c>
      <c r="Y6638" s="181">
        <v>3524.9996728593906</v>
      </c>
    </row>
    <row r="6639" spans="1:25" x14ac:dyDescent="0.25">
      <c r="A6639" s="178" t="s">
        <v>5272</v>
      </c>
      <c r="B6639" s="178" t="s">
        <v>884</v>
      </c>
      <c r="C6639" s="178" t="s">
        <v>240</v>
      </c>
      <c r="D6639" s="178" t="s">
        <v>241</v>
      </c>
      <c r="E6639" s="181">
        <v>20108.991668668928</v>
      </c>
      <c r="F6639" s="181">
        <v>20535.825930467981</v>
      </c>
      <c r="G6639" s="181">
        <v>20921.336675772844</v>
      </c>
      <c r="H6639" s="181">
        <v>21297.057236564593</v>
      </c>
      <c r="I6639" s="181">
        <v>21665.300872033265</v>
      </c>
      <c r="J6639" s="182">
        <v>22027.356667647869</v>
      </c>
      <c r="K6639" s="181">
        <v>22384.195692230896</v>
      </c>
      <c r="L6639" s="181">
        <v>22736.578001592934</v>
      </c>
      <c r="M6639" s="181">
        <v>23084.757225353864</v>
      </c>
      <c r="N6639" s="181">
        <v>23428.624456681344</v>
      </c>
      <c r="O6639" s="181">
        <v>23767.816540376924</v>
      </c>
      <c r="P6639" s="181">
        <v>24102.767782529252</v>
      </c>
      <c r="Q6639" s="181">
        <v>24433.924442038315</v>
      </c>
      <c r="R6639" s="181">
        <v>24760.828139104909</v>
      </c>
      <c r="S6639" s="181">
        <v>25083.348471008492</v>
      </c>
      <c r="T6639" s="181">
        <v>25401.165795154258</v>
      </c>
      <c r="U6639" s="181">
        <v>25713.577150621964</v>
      </c>
      <c r="V6639" s="181">
        <v>26020.178197042675</v>
      </c>
      <c r="W6639" s="181">
        <v>26321.055083589505</v>
      </c>
      <c r="X6639" s="181">
        <v>26616.334605214226</v>
      </c>
      <c r="Y6639" s="181">
        <v>26905.843703702678</v>
      </c>
    </row>
    <row r="6640" spans="1:25" x14ac:dyDescent="0.25">
      <c r="A6640" s="178" t="s">
        <v>5272</v>
      </c>
      <c r="B6640" s="178" t="s">
        <v>886</v>
      </c>
      <c r="C6640" s="178" t="s">
        <v>218</v>
      </c>
      <c r="D6640" s="178" t="s">
        <v>5395</v>
      </c>
      <c r="E6640" s="181">
        <v>5256.7628661569506</v>
      </c>
      <c r="F6640" s="181">
        <v>5340.987664115828</v>
      </c>
      <c r="G6640" s="181">
        <v>5422.2381941799504</v>
      </c>
      <c r="H6640" s="181">
        <v>5506.5790172709212</v>
      </c>
      <c r="I6640" s="181">
        <v>5593.6694145210249</v>
      </c>
      <c r="J6640" s="182">
        <v>5683.1948603552755</v>
      </c>
      <c r="K6640" s="181">
        <v>5774.939987366015</v>
      </c>
      <c r="L6640" s="181">
        <v>5868.751501153507</v>
      </c>
      <c r="M6640" s="181">
        <v>5964.433758174112</v>
      </c>
      <c r="N6640" s="181">
        <v>6061.7989805663638</v>
      </c>
      <c r="O6640" s="181">
        <v>6160.6591056197985</v>
      </c>
      <c r="P6640" s="181">
        <v>6261.0385678805651</v>
      </c>
      <c r="Q6640" s="181">
        <v>6362.9736938710748</v>
      </c>
      <c r="R6640" s="181">
        <v>6466.2496474002082</v>
      </c>
      <c r="S6640" s="181">
        <v>6570.7072598169161</v>
      </c>
      <c r="T6640" s="181">
        <v>6676.1931441027218</v>
      </c>
      <c r="U6640" s="181">
        <v>6782.2808940433033</v>
      </c>
      <c r="V6640" s="181">
        <v>6888.5830412602927</v>
      </c>
      <c r="W6640" s="181">
        <v>6995.0284280006626</v>
      </c>
      <c r="X6640" s="181">
        <v>7101.5019507648512</v>
      </c>
      <c r="Y6640" s="181">
        <v>7207.8455167627872</v>
      </c>
    </row>
    <row r="6641" spans="1:25" x14ac:dyDescent="0.25">
      <c r="A6641" s="178" t="s">
        <v>5272</v>
      </c>
      <c r="B6641" s="178" t="s">
        <v>886</v>
      </c>
      <c r="C6641" s="178" t="s">
        <v>240</v>
      </c>
      <c r="D6641" s="178" t="s">
        <v>241</v>
      </c>
      <c r="E6641" s="181">
        <v>15690.594822530267</v>
      </c>
      <c r="F6641" s="181">
        <v>15749.01028834607</v>
      </c>
      <c r="G6641" s="181">
        <v>15795.484425663624</v>
      </c>
      <c r="H6641" s="181">
        <v>15847.876923560874</v>
      </c>
      <c r="I6641" s="181">
        <v>15904.984645816661</v>
      </c>
      <c r="J6641" s="182">
        <v>15965.732053331836</v>
      </c>
      <c r="K6641" s="181">
        <v>16029.367482703883</v>
      </c>
      <c r="L6641" s="181">
        <v>16095.343342985971</v>
      </c>
      <c r="M6641" s="181">
        <v>16163.021855101733</v>
      </c>
      <c r="N6641" s="181">
        <v>16231.815495750881</v>
      </c>
      <c r="O6641" s="181">
        <v>16301.163177452849</v>
      </c>
      <c r="P6641" s="181">
        <v>16371.085722358333</v>
      </c>
      <c r="Q6641" s="181">
        <v>16441.633861058512</v>
      </c>
      <c r="R6641" s="181">
        <v>16512.214744406676</v>
      </c>
      <c r="S6641" s="181">
        <v>16582.403956718572</v>
      </c>
      <c r="T6641" s="181">
        <v>16651.81189345683</v>
      </c>
      <c r="U6641" s="181">
        <v>16719.394906910369</v>
      </c>
      <c r="V6641" s="181">
        <v>16784.253794015727</v>
      </c>
      <c r="W6641" s="181">
        <v>16846.294502524648</v>
      </c>
      <c r="X6641" s="181">
        <v>16905.324972880786</v>
      </c>
      <c r="Y6641" s="181">
        <v>16961.063139336267</v>
      </c>
    </row>
    <row r="6642" spans="1:25" x14ac:dyDescent="0.25">
      <c r="A6642" s="178" t="s">
        <v>5272</v>
      </c>
      <c r="B6642" s="178" t="s">
        <v>891</v>
      </c>
      <c r="C6642" s="178" t="s">
        <v>218</v>
      </c>
      <c r="D6642" s="178" t="s">
        <v>5396</v>
      </c>
      <c r="E6642" s="181">
        <v>3641.0029523040566</v>
      </c>
      <c r="F6642" s="181">
        <v>3709.2017938281597</v>
      </c>
      <c r="G6642" s="181">
        <v>3769.9919290135285</v>
      </c>
      <c r="H6642" s="181">
        <v>3828.6306889308216</v>
      </c>
      <c r="I6642" s="181">
        <v>3885.7496210053873</v>
      </c>
      <c r="J6642" s="182">
        <v>3941.7841403484204</v>
      </c>
      <c r="K6642" s="181">
        <v>3997.0511856381545</v>
      </c>
      <c r="L6642" s="181">
        <v>4051.773343549155</v>
      </c>
      <c r="M6642" s="181">
        <v>4106.0476191576781</v>
      </c>
      <c r="N6642" s="181">
        <v>4159.9143233387613</v>
      </c>
      <c r="O6642" s="181">
        <v>4213.3756028397765</v>
      </c>
      <c r="P6642" s="181">
        <v>4266.5254022291265</v>
      </c>
      <c r="Q6642" s="181">
        <v>4319.4247457581287</v>
      </c>
      <c r="R6642" s="181">
        <v>4371.9500301664975</v>
      </c>
      <c r="S6642" s="181">
        <v>4424.0213463288301</v>
      </c>
      <c r="T6642" s="181">
        <v>4475.539933693859</v>
      </c>
      <c r="U6642" s="181">
        <v>4526.313249157296</v>
      </c>
      <c r="V6642" s="181">
        <v>4576.1799514580553</v>
      </c>
      <c r="W6642" s="181">
        <v>4625.0720759081169</v>
      </c>
      <c r="X6642" s="181">
        <v>4672.9121857773798</v>
      </c>
      <c r="Y6642" s="181">
        <v>4719.5789504089853</v>
      </c>
    </row>
    <row r="6643" spans="1:25" x14ac:dyDescent="0.25">
      <c r="A6643" s="178" t="s">
        <v>5272</v>
      </c>
      <c r="B6643" s="178" t="s">
        <v>891</v>
      </c>
      <c r="C6643" s="178" t="s">
        <v>638</v>
      </c>
      <c r="D6643" s="178" t="s">
        <v>5397</v>
      </c>
      <c r="E6643" s="181">
        <v>6146.7153499124188</v>
      </c>
      <c r="F6643" s="181">
        <v>6092.3937787530176</v>
      </c>
      <c r="G6643" s="181">
        <v>6024.6713312490911</v>
      </c>
      <c r="H6643" s="181">
        <v>5952.8076465871582</v>
      </c>
      <c r="I6643" s="181">
        <v>5878.1223406064701</v>
      </c>
      <c r="J6643" s="182">
        <v>5801.5238160384433</v>
      </c>
      <c r="K6643" s="181">
        <v>5723.6673536711996</v>
      </c>
      <c r="L6643" s="181">
        <v>5645.0169842213409</v>
      </c>
      <c r="M6643" s="181">
        <v>5565.8247277834325</v>
      </c>
      <c r="N6643" s="181">
        <v>5486.2471027621605</v>
      </c>
      <c r="O6643" s="181">
        <v>5406.3802610411421</v>
      </c>
      <c r="P6643" s="181">
        <v>5326.4294925189915</v>
      </c>
      <c r="Q6643" s="181">
        <v>5246.5424730947389</v>
      </c>
      <c r="R6643" s="181">
        <v>5166.6364638816976</v>
      </c>
      <c r="S6643" s="181">
        <v>5086.6910793692359</v>
      </c>
      <c r="T6643" s="181">
        <v>5006.6706116781033</v>
      </c>
      <c r="U6643" s="181">
        <v>4926.4448386168933</v>
      </c>
      <c r="V6643" s="181">
        <v>4845.9345714719439</v>
      </c>
      <c r="W6643" s="181">
        <v>4765.1699157922367</v>
      </c>
      <c r="X6643" s="181">
        <v>4684.1731479976552</v>
      </c>
      <c r="Y6643" s="181">
        <v>4602.9261820005331</v>
      </c>
    </row>
    <row r="6644" spans="1:25" x14ac:dyDescent="0.25">
      <c r="A6644" s="178" t="s">
        <v>5272</v>
      </c>
      <c r="B6644" s="178" t="s">
        <v>891</v>
      </c>
      <c r="C6644" s="178" t="s">
        <v>282</v>
      </c>
      <c r="D6644" s="178" t="s">
        <v>5398</v>
      </c>
      <c r="E6644" s="181">
        <v>2723.6881841099353</v>
      </c>
      <c r="F6644" s="181">
        <v>2731.5904771147057</v>
      </c>
      <c r="G6644" s="181">
        <v>2733.2183167215549</v>
      </c>
      <c r="H6644" s="181">
        <v>2732.6005499029388</v>
      </c>
      <c r="I6644" s="181">
        <v>2730.2741781838558</v>
      </c>
      <c r="J6644" s="182">
        <v>2726.6102273081451</v>
      </c>
      <c r="K6644" s="181">
        <v>2721.8783084407723</v>
      </c>
      <c r="L6644" s="181">
        <v>2716.2698360544305</v>
      </c>
      <c r="M6644" s="181">
        <v>2709.8828899149107</v>
      </c>
      <c r="N6644" s="181">
        <v>2702.7738003791496</v>
      </c>
      <c r="O6644" s="181">
        <v>2694.972039243883</v>
      </c>
      <c r="P6644" s="181">
        <v>2686.5640338103749</v>
      </c>
      <c r="Q6644" s="181">
        <v>2677.6113844551155</v>
      </c>
      <c r="R6644" s="181">
        <v>2668.0600284116972</v>
      </c>
      <c r="S6644" s="181">
        <v>2657.8862719737162</v>
      </c>
      <c r="T6644" s="181">
        <v>2647.0575894673921</v>
      </c>
      <c r="U6644" s="181">
        <v>2635.4897598943626</v>
      </c>
      <c r="V6644" s="181">
        <v>2623.1226280817732</v>
      </c>
      <c r="W6644" s="181">
        <v>2609.9535489635664</v>
      </c>
      <c r="X6644" s="181">
        <v>2595.9759570006977</v>
      </c>
      <c r="Y6644" s="181">
        <v>2581.1608826204333</v>
      </c>
    </row>
    <row r="6645" spans="1:25" x14ac:dyDescent="0.25">
      <c r="A6645" s="178" t="s">
        <v>5272</v>
      </c>
      <c r="B6645" s="178" t="s">
        <v>891</v>
      </c>
      <c r="C6645" s="178" t="s">
        <v>555</v>
      </c>
      <c r="D6645" s="178" t="s">
        <v>4683</v>
      </c>
      <c r="E6645" s="181">
        <v>1169.6015581264969</v>
      </c>
      <c r="F6645" s="181">
        <v>1230.9501663259559</v>
      </c>
      <c r="G6645" s="181">
        <v>1292.5386361962751</v>
      </c>
      <c r="H6645" s="181">
        <v>1356.0936819825242</v>
      </c>
      <c r="I6645" s="181">
        <v>1421.8838873595894</v>
      </c>
      <c r="J6645" s="182">
        <v>1490.1337819227756</v>
      </c>
      <c r="K6645" s="181">
        <v>1561.0443278191769</v>
      </c>
      <c r="L6645" s="181">
        <v>1634.7967730908199</v>
      </c>
      <c r="M6645" s="181">
        <v>1711.5347203972185</v>
      </c>
      <c r="N6645" s="181">
        <v>1791.3861872373584</v>
      </c>
      <c r="O6645" s="181">
        <v>1874.4683610408838</v>
      </c>
      <c r="P6645" s="181">
        <v>1960.9448381553395</v>
      </c>
      <c r="Q6645" s="181">
        <v>2050.9735351053187</v>
      </c>
      <c r="R6645" s="181">
        <v>2144.6302974908704</v>
      </c>
      <c r="S6645" s="181">
        <v>2242.0100988465906</v>
      </c>
      <c r="T6645" s="181">
        <v>2343.197473073707</v>
      </c>
      <c r="U6645" s="181">
        <v>2448.2240700644238</v>
      </c>
      <c r="V6645" s="181">
        <v>2557.1296865142949</v>
      </c>
      <c r="W6645" s="181">
        <v>2670.0000419174826</v>
      </c>
      <c r="X6645" s="181">
        <v>2786.9134786392128</v>
      </c>
      <c r="Y6645" s="181">
        <v>2907.9184625859198</v>
      </c>
    </row>
    <row r="6646" spans="1:25" x14ac:dyDescent="0.25">
      <c r="A6646" s="178" t="s">
        <v>5272</v>
      </c>
      <c r="B6646" s="178" t="s">
        <v>891</v>
      </c>
      <c r="C6646" s="178" t="s">
        <v>240</v>
      </c>
      <c r="D6646" s="178" t="s">
        <v>241</v>
      </c>
      <c r="E6646" s="181">
        <v>28348.962011121272</v>
      </c>
      <c r="F6646" s="181">
        <v>28741.174222714286</v>
      </c>
      <c r="G6646" s="181">
        <v>29072.235828324679</v>
      </c>
      <c r="H6646" s="181">
        <v>29383.361430185061</v>
      </c>
      <c r="I6646" s="181">
        <v>29679.651473014132</v>
      </c>
      <c r="J6646" s="182">
        <v>29964.619630629822</v>
      </c>
      <c r="K6646" s="181">
        <v>30240.81745758231</v>
      </c>
      <c r="L6646" s="181">
        <v>30510.038456176968</v>
      </c>
      <c r="M6646" s="181">
        <v>30773.101649640637</v>
      </c>
      <c r="N6646" s="181">
        <v>31030.388164936765</v>
      </c>
      <c r="O6646" s="181">
        <v>31281.988989970177</v>
      </c>
      <c r="P6646" s="181">
        <v>31528.672104197769</v>
      </c>
      <c r="Q6646" s="181">
        <v>31770.949359927916</v>
      </c>
      <c r="R6646" s="181">
        <v>32007.971682538227</v>
      </c>
      <c r="S6646" s="181">
        <v>32239.224385521247</v>
      </c>
      <c r="T6646" s="181">
        <v>32464.065836176542</v>
      </c>
      <c r="U6646" s="181">
        <v>32681.189397013321</v>
      </c>
      <c r="V6646" s="181">
        <v>32889.537021048076</v>
      </c>
      <c r="W6646" s="181">
        <v>33088.738477322862</v>
      </c>
      <c r="X6646" s="181">
        <v>33278.363292147362</v>
      </c>
      <c r="Y6646" s="181">
        <v>33457.67812746892</v>
      </c>
    </row>
    <row r="6647" spans="1:25" x14ac:dyDescent="0.25">
      <c r="A6647" s="178" t="s">
        <v>5272</v>
      </c>
      <c r="B6647" s="178" t="s">
        <v>893</v>
      </c>
      <c r="C6647" s="178" t="s">
        <v>218</v>
      </c>
      <c r="D6647" s="178" t="s">
        <v>5399</v>
      </c>
      <c r="E6647" s="181">
        <v>4165.4162083080782</v>
      </c>
      <c r="F6647" s="181">
        <v>4222.9425303313128</v>
      </c>
      <c r="G6647" s="181">
        <v>4273.4446538976545</v>
      </c>
      <c r="H6647" s="181">
        <v>4322.6037224164647</v>
      </c>
      <c r="I6647" s="181">
        <v>4370.5023276520124</v>
      </c>
      <c r="J6647" s="182">
        <v>4417.1327949993911</v>
      </c>
      <c r="K6647" s="181">
        <v>4462.5179556613166</v>
      </c>
      <c r="L6647" s="181">
        <v>4506.7007608812755</v>
      </c>
      <c r="M6647" s="181">
        <v>4549.6780043436547</v>
      </c>
      <c r="N6647" s="181">
        <v>4591.4062860496488</v>
      </c>
      <c r="O6647" s="181">
        <v>4631.8323435610546</v>
      </c>
      <c r="P6647" s="181">
        <v>4671.069525915339</v>
      </c>
      <c r="Q6647" s="181">
        <v>4709.2314388285731</v>
      </c>
      <c r="R6647" s="181">
        <v>4746.2645926383002</v>
      </c>
      <c r="S6647" s="181">
        <v>4782.186997862721</v>
      </c>
      <c r="T6647" s="181">
        <v>4817.1608148675132</v>
      </c>
      <c r="U6647" s="181">
        <v>4851.1711034200889</v>
      </c>
      <c r="V6647" s="181">
        <v>4884.0659888182654</v>
      </c>
      <c r="W6647" s="181">
        <v>4915.8678025492673</v>
      </c>
      <c r="X6647" s="181">
        <v>4946.6172528941997</v>
      </c>
      <c r="Y6647" s="181">
        <v>4976.4633072039378</v>
      </c>
    </row>
    <row r="6648" spans="1:25" x14ac:dyDescent="0.25">
      <c r="A6648" s="178" t="s">
        <v>5272</v>
      </c>
      <c r="B6648" s="178" t="s">
        <v>893</v>
      </c>
      <c r="C6648" s="178" t="s">
        <v>240</v>
      </c>
      <c r="D6648" s="178" t="s">
        <v>241</v>
      </c>
      <c r="E6648" s="181">
        <v>2650.7194052869586</v>
      </c>
      <c r="F6648" s="181">
        <v>2664.0903806706019</v>
      </c>
      <c r="G6648" s="181">
        <v>2673.2324850600617</v>
      </c>
      <c r="H6648" s="181">
        <v>2681.7956198252377</v>
      </c>
      <c r="I6648" s="181">
        <v>2689.8634254512226</v>
      </c>
      <c r="J6648" s="182">
        <v>2697.4610783911653</v>
      </c>
      <c r="K6648" s="181">
        <v>2704.6307651589505</v>
      </c>
      <c r="L6648" s="181">
        <v>2711.4247958577253</v>
      </c>
      <c r="M6648" s="181">
        <v>2717.8656703133406</v>
      </c>
      <c r="N6648" s="181">
        <v>2723.9506813508865</v>
      </c>
      <c r="O6648" s="181">
        <v>2729.6706219234038</v>
      </c>
      <c r="P6648" s="181">
        <v>2735.1132797402352</v>
      </c>
      <c r="Q6648" s="181">
        <v>2740.3635696741194</v>
      </c>
      <c r="R6648" s="181">
        <v>2745.4069427615336</v>
      </c>
      <c r="S6648" s="181">
        <v>2750.2695934648582</v>
      </c>
      <c r="T6648" s="181">
        <v>2755.0588283301722</v>
      </c>
      <c r="U6648" s="181">
        <v>2759.7781819176862</v>
      </c>
      <c r="V6648" s="181">
        <v>2764.3529770719333</v>
      </c>
      <c r="W6648" s="181">
        <v>2768.807464931655</v>
      </c>
      <c r="X6648" s="181">
        <v>2773.1750021599105</v>
      </c>
      <c r="Y6648" s="181">
        <v>2777.5480492659881</v>
      </c>
    </row>
    <row r="6649" spans="1:25" x14ac:dyDescent="0.25">
      <c r="A6649" s="178" t="s">
        <v>5272</v>
      </c>
      <c r="B6649" s="178" t="s">
        <v>896</v>
      </c>
      <c r="C6649" s="178" t="s">
        <v>218</v>
      </c>
      <c r="D6649" s="178" t="s">
        <v>5400</v>
      </c>
      <c r="E6649" s="181">
        <v>4684.1852954567739</v>
      </c>
      <c r="F6649" s="181">
        <v>4663.7281385656888</v>
      </c>
      <c r="G6649" s="181">
        <v>4647.1297591319144</v>
      </c>
      <c r="H6649" s="181">
        <v>4637.3507327577499</v>
      </c>
      <c r="I6649" s="181">
        <v>4632.6866735235972</v>
      </c>
      <c r="J6649" s="182">
        <v>4631.8660467024483</v>
      </c>
      <c r="K6649" s="181">
        <v>4633.9449874960019</v>
      </c>
      <c r="L6649" s="181">
        <v>4638.2018319407598</v>
      </c>
      <c r="M6649" s="181">
        <v>4644.0250261614419</v>
      </c>
      <c r="N6649" s="181">
        <v>4650.9537832155747</v>
      </c>
      <c r="O6649" s="181">
        <v>4658.6347628736303</v>
      </c>
      <c r="P6649" s="181">
        <v>4666.9095538932024</v>
      </c>
      <c r="Q6649" s="181">
        <v>4675.6550689745336</v>
      </c>
      <c r="R6649" s="181">
        <v>4684.6235543695029</v>
      </c>
      <c r="S6649" s="181">
        <v>4693.6911806709613</v>
      </c>
      <c r="T6649" s="181">
        <v>4702.7899791898208</v>
      </c>
      <c r="U6649" s="181">
        <v>4711.7399319827746</v>
      </c>
      <c r="V6649" s="181">
        <v>4720.3442382588291</v>
      </c>
      <c r="W6649" s="181">
        <v>4728.5278306366317</v>
      </c>
      <c r="X6649" s="181">
        <v>4736.2400441865448</v>
      </c>
      <c r="Y6649" s="181">
        <v>4743.4390662697142</v>
      </c>
    </row>
    <row r="6650" spans="1:25" x14ac:dyDescent="0.25">
      <c r="A6650" s="178" t="s">
        <v>5272</v>
      </c>
      <c r="B6650" s="178" t="s">
        <v>896</v>
      </c>
      <c r="C6650" s="178" t="s">
        <v>240</v>
      </c>
      <c r="D6650" s="178" t="s">
        <v>241</v>
      </c>
      <c r="E6650" s="181">
        <v>12577.53154559261</v>
      </c>
      <c r="F6650" s="181">
        <v>12531.759658177314</v>
      </c>
      <c r="G6650" s="181">
        <v>12496.501037048029</v>
      </c>
      <c r="H6650" s="181">
        <v>12479.746984476747</v>
      </c>
      <c r="I6650" s="181">
        <v>12476.950967820683</v>
      </c>
      <c r="J6650" s="182">
        <v>12484.720465504275</v>
      </c>
      <c r="K6650" s="181">
        <v>12500.537203992722</v>
      </c>
      <c r="L6650" s="181">
        <v>12522.475497866264</v>
      </c>
      <c r="M6650" s="181">
        <v>12548.901471183177</v>
      </c>
      <c r="N6650" s="181">
        <v>12578.583961355936</v>
      </c>
      <c r="O6650" s="181">
        <v>12610.578767249033</v>
      </c>
      <c r="P6650" s="181">
        <v>12644.466763287533</v>
      </c>
      <c r="Q6650" s="181">
        <v>12679.92333708608</v>
      </c>
      <c r="R6650" s="181">
        <v>12716.284474168528</v>
      </c>
      <c r="S6650" s="181">
        <v>12753.220504819532</v>
      </c>
      <c r="T6650" s="181">
        <v>12790.552513401188</v>
      </c>
      <c r="U6650" s="181">
        <v>12827.795897832166</v>
      </c>
      <c r="V6650" s="181">
        <v>12864.418396951363</v>
      </c>
      <c r="W6650" s="181">
        <v>12900.217642908989</v>
      </c>
      <c r="X6650" s="181">
        <v>12935.056999178614</v>
      </c>
      <c r="Y6650" s="181">
        <v>12968.823361675055</v>
      </c>
    </row>
    <row r="6651" spans="1:25" x14ac:dyDescent="0.25">
      <c r="A6651" s="178" t="s">
        <v>5272</v>
      </c>
      <c r="B6651" s="178" t="s">
        <v>898</v>
      </c>
      <c r="C6651" s="178" t="s">
        <v>565</v>
      </c>
      <c r="D6651" s="178" t="s">
        <v>566</v>
      </c>
      <c r="E6651" s="181">
        <v>13682.63182366422</v>
      </c>
      <c r="F6651" s="181">
        <v>13646.481365713573</v>
      </c>
      <c r="G6651" s="181">
        <v>13625.379960355513</v>
      </c>
      <c r="H6651" s="181">
        <v>13628.967194199491</v>
      </c>
      <c r="I6651" s="181">
        <v>13652.553097284819</v>
      </c>
      <c r="J6651" s="182">
        <v>13692.671081992423</v>
      </c>
      <c r="K6651" s="181">
        <v>13746.746634202987</v>
      </c>
      <c r="L6651" s="181">
        <v>13812.762769246998</v>
      </c>
      <c r="M6651" s="181">
        <v>13888.940685246807</v>
      </c>
      <c r="N6651" s="181">
        <v>13973.948074740454</v>
      </c>
      <c r="O6651" s="181">
        <v>14066.641788439025</v>
      </c>
      <c r="P6651" s="181">
        <v>14166.414240079746</v>
      </c>
      <c r="Q6651" s="181">
        <v>14272.751995904357</v>
      </c>
      <c r="R6651" s="181">
        <v>14384.636360953775</v>
      </c>
      <c r="S6651" s="181">
        <v>14501.250565087641</v>
      </c>
      <c r="T6651" s="181">
        <v>14621.57476541703</v>
      </c>
      <c r="U6651" s="181">
        <v>14743.784812326976</v>
      </c>
      <c r="V6651" s="181">
        <v>14866.500569756148</v>
      </c>
      <c r="W6651" s="181">
        <v>14989.357168525323</v>
      </c>
      <c r="X6651" s="181">
        <v>15111.839079448173</v>
      </c>
      <c r="Y6651" s="181">
        <v>15233.047215415623</v>
      </c>
    </row>
    <row r="6652" spans="1:25" x14ac:dyDescent="0.25">
      <c r="A6652" s="178" t="s">
        <v>5272</v>
      </c>
      <c r="B6652" s="178" t="s">
        <v>901</v>
      </c>
      <c r="C6652" s="178" t="s">
        <v>218</v>
      </c>
      <c r="D6652" s="178" t="s">
        <v>5401</v>
      </c>
      <c r="E6652" s="181">
        <v>26543.694842089015</v>
      </c>
      <c r="F6652" s="181">
        <v>26842.288967599368</v>
      </c>
      <c r="G6652" s="181">
        <v>27082.553198741811</v>
      </c>
      <c r="H6652" s="181">
        <v>27304.845664244476</v>
      </c>
      <c r="I6652" s="181">
        <v>27512.482645162399</v>
      </c>
      <c r="J6652" s="182">
        <v>27707.419846904446</v>
      </c>
      <c r="K6652" s="181">
        <v>27891.182172747354</v>
      </c>
      <c r="L6652" s="181">
        <v>28064.998302477747</v>
      </c>
      <c r="M6652" s="181">
        <v>28229.4688838814</v>
      </c>
      <c r="N6652" s="181">
        <v>28384.896120358819</v>
      </c>
      <c r="O6652" s="181">
        <v>28531.357071582315</v>
      </c>
      <c r="P6652" s="181">
        <v>28669.830857353401</v>
      </c>
      <c r="Q6652" s="181">
        <v>28801.264411436761</v>
      </c>
      <c r="R6652" s="181">
        <v>28925.583150760333</v>
      </c>
      <c r="S6652" s="181">
        <v>29043.2037569893</v>
      </c>
      <c r="T6652" s="181">
        <v>29154.682264110339</v>
      </c>
      <c r="U6652" s="181">
        <v>29259.611958376765</v>
      </c>
      <c r="V6652" s="181">
        <v>29357.501527634868</v>
      </c>
      <c r="W6652" s="181">
        <v>29448.792063049688</v>
      </c>
      <c r="X6652" s="181">
        <v>29533.972664037716</v>
      </c>
      <c r="Y6652" s="181">
        <v>29613.464833815608</v>
      </c>
    </row>
    <row r="6653" spans="1:25" x14ac:dyDescent="0.25">
      <c r="A6653" s="178" t="s">
        <v>5272</v>
      </c>
      <c r="B6653" s="178" t="s">
        <v>901</v>
      </c>
      <c r="C6653" s="178" t="s">
        <v>240</v>
      </c>
      <c r="D6653" s="178" t="s">
        <v>241</v>
      </c>
      <c r="E6653" s="181">
        <v>16073.440654938671</v>
      </c>
      <c r="F6653" s="181">
        <v>16353.128911820653</v>
      </c>
      <c r="G6653" s="181">
        <v>16599.872621197679</v>
      </c>
      <c r="H6653" s="181">
        <v>16837.930569037435</v>
      </c>
      <c r="I6653" s="181">
        <v>17069.178010064068</v>
      </c>
      <c r="J6653" s="182">
        <v>17294.688698936738</v>
      </c>
      <c r="K6653" s="181">
        <v>17515.293682832766</v>
      </c>
      <c r="L6653" s="181">
        <v>17731.658532983198</v>
      </c>
      <c r="M6653" s="181">
        <v>17944.067075655541</v>
      </c>
      <c r="N6653" s="181">
        <v>18152.620299376129</v>
      </c>
      <c r="O6653" s="181">
        <v>18357.277840089879</v>
      </c>
      <c r="P6653" s="181">
        <v>18558.583296984045</v>
      </c>
      <c r="Q6653" s="181">
        <v>18757.073562935486</v>
      </c>
      <c r="R6653" s="181">
        <v>18952.63017968259</v>
      </c>
      <c r="S6653" s="181">
        <v>19145.45643245805</v>
      </c>
      <c r="T6653" s="181">
        <v>19335.853778220331</v>
      </c>
      <c r="U6653" s="181">
        <v>19523.489371784297</v>
      </c>
      <c r="V6653" s="181">
        <v>19707.966164324884</v>
      </c>
      <c r="W6653" s="181">
        <v>19889.507942982538</v>
      </c>
      <c r="X6653" s="181">
        <v>20068.377405609805</v>
      </c>
      <c r="Y6653" s="181">
        <v>20244.798221971432</v>
      </c>
    </row>
    <row r="6654" spans="1:25" x14ac:dyDescent="0.25">
      <c r="A6654" s="178" t="s">
        <v>5272</v>
      </c>
      <c r="B6654" s="178" t="s">
        <v>904</v>
      </c>
      <c r="C6654" s="178" t="s">
        <v>218</v>
      </c>
      <c r="D6654" s="178" t="s">
        <v>5402</v>
      </c>
      <c r="E6654" s="181">
        <v>4007.6230071707091</v>
      </c>
      <c r="F6654" s="181">
        <v>4058.8835940301265</v>
      </c>
      <c r="G6654" s="181">
        <v>4110.5422727456607</v>
      </c>
      <c r="H6654" s="181">
        <v>4166.6339061426042</v>
      </c>
      <c r="I6654" s="181">
        <v>4226.6774552956904</v>
      </c>
      <c r="J6654" s="182">
        <v>4290.2849548727036</v>
      </c>
      <c r="K6654" s="181">
        <v>4357.119532237738</v>
      </c>
      <c r="L6654" s="181">
        <v>4426.8500466574978</v>
      </c>
      <c r="M6654" s="181">
        <v>4499.0870056400854</v>
      </c>
      <c r="N6654" s="181">
        <v>4573.4927400846</v>
      </c>
      <c r="O6654" s="181">
        <v>4649.7540298097611</v>
      </c>
      <c r="P6654" s="181">
        <v>4727.6646314095033</v>
      </c>
      <c r="Q6654" s="181">
        <v>4806.9929171431122</v>
      </c>
      <c r="R6654" s="181">
        <v>4887.3298576145744</v>
      </c>
      <c r="S6654" s="181">
        <v>4968.3610712634099</v>
      </c>
      <c r="T6654" s="181">
        <v>5049.9047368800584</v>
      </c>
      <c r="U6654" s="181">
        <v>5131.7327436949909</v>
      </c>
      <c r="V6654" s="181">
        <v>5213.5363825000986</v>
      </c>
      <c r="W6654" s="181">
        <v>5295.0968053434153</v>
      </c>
      <c r="X6654" s="181">
        <v>5376.2199154961518</v>
      </c>
      <c r="Y6654" s="181">
        <v>5456.8223106136084</v>
      </c>
    </row>
    <row r="6655" spans="1:25" x14ac:dyDescent="0.25">
      <c r="A6655" s="178" t="s">
        <v>5272</v>
      </c>
      <c r="B6655" s="178" t="s">
        <v>904</v>
      </c>
      <c r="C6655" s="178" t="s">
        <v>240</v>
      </c>
      <c r="D6655" s="178" t="s">
        <v>241</v>
      </c>
      <c r="E6655" s="181">
        <v>8809.713166454756</v>
      </c>
      <c r="F6655" s="181">
        <v>8745.6263944202401</v>
      </c>
      <c r="G6655" s="181">
        <v>8681.4756730826175</v>
      </c>
      <c r="H6655" s="181">
        <v>8625.6250716761751</v>
      </c>
      <c r="I6655" s="181">
        <v>8576.6132789359672</v>
      </c>
      <c r="J6655" s="182">
        <v>8533.2610681478982</v>
      </c>
      <c r="K6655" s="181">
        <v>8494.5666138370871</v>
      </c>
      <c r="L6655" s="181">
        <v>8459.6053410407785</v>
      </c>
      <c r="M6655" s="181">
        <v>8427.4057294502836</v>
      </c>
      <c r="N6655" s="181">
        <v>8397.1595084010532</v>
      </c>
      <c r="O6655" s="181">
        <v>8368.1597418661568</v>
      </c>
      <c r="P6655" s="181">
        <v>8339.9393281013963</v>
      </c>
      <c r="Q6655" s="181">
        <v>8312.020998615606</v>
      </c>
      <c r="R6655" s="181">
        <v>8283.6623916804001</v>
      </c>
      <c r="S6655" s="181">
        <v>8254.3360633700522</v>
      </c>
      <c r="T6655" s="181">
        <v>8223.7728315672193</v>
      </c>
      <c r="U6655" s="181">
        <v>8191.6528167537235</v>
      </c>
      <c r="V6655" s="181">
        <v>8157.557896274805</v>
      </c>
      <c r="W6655" s="181">
        <v>8121.2442026226654</v>
      </c>
      <c r="X6655" s="181">
        <v>8082.5287487859696</v>
      </c>
      <c r="Y6655" s="181">
        <v>8041.4111579813034</v>
      </c>
    </row>
    <row r="6656" spans="1:25" x14ac:dyDescent="0.25">
      <c r="A6656" s="178" t="s">
        <v>5272</v>
      </c>
      <c r="B6656" s="178" t="s">
        <v>907</v>
      </c>
      <c r="C6656" s="178" t="s">
        <v>218</v>
      </c>
      <c r="D6656" s="178" t="s">
        <v>5403</v>
      </c>
      <c r="E6656" s="181">
        <v>2656.1128985166229</v>
      </c>
      <c r="F6656" s="181">
        <v>2683.8395481106263</v>
      </c>
      <c r="G6656" s="181">
        <v>2708.5769732024328</v>
      </c>
      <c r="H6656" s="181">
        <v>2734.1428096496315</v>
      </c>
      <c r="I6656" s="181">
        <v>2760.3781149868491</v>
      </c>
      <c r="J6656" s="182">
        <v>2787.1063338483059</v>
      </c>
      <c r="K6656" s="181">
        <v>2814.2047247069941</v>
      </c>
      <c r="L6656" s="181">
        <v>2841.5770763439295</v>
      </c>
      <c r="M6656" s="181">
        <v>2869.1148139889956</v>
      </c>
      <c r="N6656" s="181">
        <v>2896.7066929711418</v>
      </c>
      <c r="O6656" s="181">
        <v>2924.2537326827551</v>
      </c>
      <c r="P6656" s="181">
        <v>2951.7746032592067</v>
      </c>
      <c r="Q6656" s="181">
        <v>2979.3029497442467</v>
      </c>
      <c r="R6656" s="181">
        <v>3006.7693699288175</v>
      </c>
      <c r="S6656" s="181">
        <v>3034.1615482369766</v>
      </c>
      <c r="T6656" s="181">
        <v>3061.4462037145918</v>
      </c>
      <c r="U6656" s="181">
        <v>3088.4596084598288</v>
      </c>
      <c r="V6656" s="181">
        <v>3115.078396672267</v>
      </c>
      <c r="W6656" s="181">
        <v>3141.3241718786776</v>
      </c>
      <c r="X6656" s="181">
        <v>3167.2250002130272</v>
      </c>
      <c r="Y6656" s="181">
        <v>3192.7667399400834</v>
      </c>
    </row>
    <row r="6657" spans="1:25" x14ac:dyDescent="0.25">
      <c r="A6657" s="178" t="s">
        <v>5272</v>
      </c>
      <c r="B6657" s="178" t="s">
        <v>907</v>
      </c>
      <c r="C6657" s="178" t="s">
        <v>240</v>
      </c>
      <c r="D6657" s="178" t="s">
        <v>241</v>
      </c>
      <c r="E6657" s="181">
        <v>8178.4838012522114</v>
      </c>
      <c r="F6657" s="181">
        <v>8251.1319111012162</v>
      </c>
      <c r="G6657" s="181">
        <v>8314.361037535984</v>
      </c>
      <c r="H6657" s="181">
        <v>8379.9148755225888</v>
      </c>
      <c r="I6657" s="181">
        <v>8447.295810700627</v>
      </c>
      <c r="J6657" s="182">
        <v>8515.9554438530668</v>
      </c>
      <c r="K6657" s="181">
        <v>8585.5129007371597</v>
      </c>
      <c r="L6657" s="181">
        <v>8655.6704473514237</v>
      </c>
      <c r="M6657" s="181">
        <v>8726.0945674209688</v>
      </c>
      <c r="N6657" s="181">
        <v>8796.4456816908769</v>
      </c>
      <c r="O6657" s="181">
        <v>8866.4234827127802</v>
      </c>
      <c r="P6657" s="181">
        <v>8936.085683977828</v>
      </c>
      <c r="Q6657" s="181">
        <v>9005.5349123551023</v>
      </c>
      <c r="R6657" s="181">
        <v>9074.562164852543</v>
      </c>
      <c r="S6657" s="181">
        <v>9143.1317524743044</v>
      </c>
      <c r="T6657" s="181">
        <v>9211.1451312825884</v>
      </c>
      <c r="U6657" s="181">
        <v>9278.112491109363</v>
      </c>
      <c r="V6657" s="181">
        <v>9343.6681116793261</v>
      </c>
      <c r="W6657" s="181">
        <v>9407.8827046945589</v>
      </c>
      <c r="X6657" s="181">
        <v>9470.845890273531</v>
      </c>
      <c r="Y6657" s="181">
        <v>9532.5207361711018</v>
      </c>
    </row>
    <row r="6658" spans="1:25" x14ac:dyDescent="0.25">
      <c r="A6658" s="178" t="s">
        <v>5272</v>
      </c>
      <c r="B6658" s="178" t="s">
        <v>911</v>
      </c>
      <c r="C6658" s="178" t="s">
        <v>218</v>
      </c>
      <c r="D6658" s="178" t="s">
        <v>5404</v>
      </c>
      <c r="E6658" s="181">
        <v>6716.8401544651852</v>
      </c>
      <c r="F6658" s="181">
        <v>6769.9819774956723</v>
      </c>
      <c r="G6658" s="181">
        <v>6811.7618144968055</v>
      </c>
      <c r="H6658" s="181">
        <v>6852.022042573647</v>
      </c>
      <c r="I6658" s="181">
        <v>6891.0870854331597</v>
      </c>
      <c r="J6658" s="182">
        <v>6929.0824602835473</v>
      </c>
      <c r="K6658" s="181">
        <v>6966.1279400270578</v>
      </c>
      <c r="L6658" s="181">
        <v>7002.3316664927997</v>
      </c>
      <c r="M6658" s="181">
        <v>7037.6974827474905</v>
      </c>
      <c r="N6658" s="181">
        <v>7072.1776348579542</v>
      </c>
      <c r="O6658" s="181">
        <v>7105.7046723525582</v>
      </c>
      <c r="P6658" s="181">
        <v>7138.4703476188952</v>
      </c>
      <c r="Q6658" s="181">
        <v>7170.6754969607364</v>
      </c>
      <c r="R6658" s="181">
        <v>7202.2510733295294</v>
      </c>
      <c r="S6658" s="181">
        <v>7233.2399363802297</v>
      </c>
      <c r="T6658" s="181">
        <v>7263.5974805037404</v>
      </c>
      <c r="U6658" s="181">
        <v>7292.8137924130897</v>
      </c>
      <c r="V6658" s="181">
        <v>7320.508762613712</v>
      </c>
      <c r="W6658" s="181">
        <v>7346.7829233059592</v>
      </c>
      <c r="X6658" s="181">
        <v>7371.7325817537576</v>
      </c>
      <c r="Y6658" s="181">
        <v>7395.3150401958155</v>
      </c>
    </row>
    <row r="6659" spans="1:25" x14ac:dyDescent="0.25">
      <c r="A6659" s="178" t="s">
        <v>5272</v>
      </c>
      <c r="B6659" s="178" t="s">
        <v>911</v>
      </c>
      <c r="C6659" s="178" t="s">
        <v>755</v>
      </c>
      <c r="D6659" s="178" t="s">
        <v>5405</v>
      </c>
      <c r="E6659" s="181">
        <v>2301.2425736007958</v>
      </c>
      <c r="F6659" s="181">
        <v>2333.740554888413</v>
      </c>
      <c r="G6659" s="181">
        <v>2362.6108189075971</v>
      </c>
      <c r="H6659" s="181">
        <v>2391.217938470199</v>
      </c>
      <c r="I6659" s="181">
        <v>2419.6682222952818</v>
      </c>
      <c r="J6659" s="182">
        <v>2448.0004103626934</v>
      </c>
      <c r="K6659" s="181">
        <v>2476.2522145845496</v>
      </c>
      <c r="L6659" s="181">
        <v>2504.4581664095317</v>
      </c>
      <c r="M6659" s="181">
        <v>2532.6161562706234</v>
      </c>
      <c r="N6659" s="181">
        <v>2560.7053736344069</v>
      </c>
      <c r="O6659" s="181">
        <v>2588.6973531257354</v>
      </c>
      <c r="P6659" s="181">
        <v>2616.6579789031189</v>
      </c>
      <c r="Q6659" s="181">
        <v>2644.6581539646954</v>
      </c>
      <c r="R6659" s="181">
        <v>2672.6704078832522</v>
      </c>
      <c r="S6659" s="181">
        <v>2700.7083897481375</v>
      </c>
      <c r="T6659" s="181">
        <v>2728.7532461887317</v>
      </c>
      <c r="U6659" s="181">
        <v>2756.6097941232006</v>
      </c>
      <c r="V6659" s="181">
        <v>2784.1274276700815</v>
      </c>
      <c r="W6659" s="181">
        <v>2811.3358177747268</v>
      </c>
      <c r="X6659" s="181">
        <v>2838.2638392912227</v>
      </c>
      <c r="Y6659" s="181">
        <v>2864.8873214692662</v>
      </c>
    </row>
    <row r="6660" spans="1:25" x14ac:dyDescent="0.25">
      <c r="A6660" s="178" t="s">
        <v>5272</v>
      </c>
      <c r="B6660" s="178" t="s">
        <v>911</v>
      </c>
      <c r="C6660" s="178" t="s">
        <v>512</v>
      </c>
      <c r="D6660" s="178" t="s">
        <v>5406</v>
      </c>
      <c r="E6660" s="181">
        <v>2761.895169545468</v>
      </c>
      <c r="F6660" s="181">
        <v>2792.6180480506773</v>
      </c>
      <c r="G6660" s="181">
        <v>2818.8069406863774</v>
      </c>
      <c r="H6660" s="181">
        <v>2844.5035526973375</v>
      </c>
      <c r="I6660" s="181">
        <v>2869.8375783250062</v>
      </c>
      <c r="J6660" s="182">
        <v>2894.8572983189192</v>
      </c>
      <c r="K6660" s="181">
        <v>2919.6092264976774</v>
      </c>
      <c r="L6660" s="181">
        <v>2944.1356014649191</v>
      </c>
      <c r="M6660" s="181">
        <v>2968.4352272801088</v>
      </c>
      <c r="N6660" s="181">
        <v>2992.4850769174045</v>
      </c>
      <c r="O6660" s="181">
        <v>3016.2534856507727</v>
      </c>
      <c r="P6660" s="181">
        <v>3039.8187811180937</v>
      </c>
      <c r="Q6660" s="181">
        <v>3063.2641899909968</v>
      </c>
      <c r="R6660" s="181">
        <v>3086.558355254102</v>
      </c>
      <c r="S6660" s="181">
        <v>3109.7176411896648</v>
      </c>
      <c r="T6660" s="181">
        <v>3132.7209096820166</v>
      </c>
      <c r="U6660" s="181">
        <v>3155.3454417179187</v>
      </c>
      <c r="V6660" s="181">
        <v>3177.4220318839507</v>
      </c>
      <c r="W6660" s="181">
        <v>3198.9886279786733</v>
      </c>
      <c r="X6660" s="181">
        <v>3220.0818520250773</v>
      </c>
      <c r="Y6660" s="181">
        <v>3240.6779135410611</v>
      </c>
    </row>
    <row r="6661" spans="1:25" x14ac:dyDescent="0.25">
      <c r="A6661" s="178" t="s">
        <v>5272</v>
      </c>
      <c r="B6661" s="178" t="s">
        <v>911</v>
      </c>
      <c r="C6661" s="178" t="s">
        <v>462</v>
      </c>
      <c r="D6661" s="178" t="s">
        <v>5407</v>
      </c>
      <c r="E6661" s="181">
        <v>2096.1713521605143</v>
      </c>
      <c r="F6661" s="181">
        <v>2127.2816418426828</v>
      </c>
      <c r="G6661" s="181">
        <v>2155.1258934161528</v>
      </c>
      <c r="H6661" s="181">
        <v>2182.7683815688083</v>
      </c>
      <c r="I6661" s="181">
        <v>2210.3057458597127</v>
      </c>
      <c r="J6661" s="182">
        <v>2237.773134643915</v>
      </c>
      <c r="K6661" s="181">
        <v>2265.2048559418058</v>
      </c>
      <c r="L6661" s="181">
        <v>2292.6324039333258</v>
      </c>
      <c r="M6661" s="181">
        <v>2320.0537965927551</v>
      </c>
      <c r="N6661" s="181">
        <v>2347.4499027698957</v>
      </c>
      <c r="O6661" s="181">
        <v>2374.7945147491432</v>
      </c>
      <c r="P6661" s="181">
        <v>2402.1479654377381</v>
      </c>
      <c r="Q6661" s="181">
        <v>2429.575369841305</v>
      </c>
      <c r="R6661" s="181">
        <v>2457.051590675007</v>
      </c>
      <c r="S6661" s="181">
        <v>2484.5892481301203</v>
      </c>
      <c r="T6661" s="181">
        <v>2512.1710753793823</v>
      </c>
      <c r="U6661" s="181">
        <v>2539.6173069053893</v>
      </c>
      <c r="V6661" s="181">
        <v>2566.7887642459282</v>
      </c>
      <c r="W6661" s="181">
        <v>2593.7121960979712</v>
      </c>
      <c r="X6661" s="181">
        <v>2620.4136929560436</v>
      </c>
      <c r="Y6661" s="181">
        <v>2646.8704112977721</v>
      </c>
    </row>
    <row r="6662" spans="1:25" x14ac:dyDescent="0.25">
      <c r="A6662" s="178" t="s">
        <v>5272</v>
      </c>
      <c r="B6662" s="178" t="s">
        <v>911</v>
      </c>
      <c r="C6662" s="178" t="s">
        <v>240</v>
      </c>
      <c r="D6662" s="178" t="s">
        <v>241</v>
      </c>
      <c r="E6662" s="181">
        <v>7749.2676830955697</v>
      </c>
      <c r="F6662" s="181">
        <v>7847.9593659344591</v>
      </c>
      <c r="G6662" s="181">
        <v>7934.6410682299647</v>
      </c>
      <c r="H6662" s="181">
        <v>8020.6650751298148</v>
      </c>
      <c r="I6662" s="181">
        <v>8106.4096719280733</v>
      </c>
      <c r="J6662" s="182">
        <v>8192.0252140104731</v>
      </c>
      <c r="K6662" s="181">
        <v>8277.657991771106</v>
      </c>
      <c r="L6662" s="181">
        <v>8363.4431406004805</v>
      </c>
      <c r="M6662" s="181">
        <v>8449.3931382437004</v>
      </c>
      <c r="N6662" s="181">
        <v>8535.4582232939447</v>
      </c>
      <c r="O6662" s="181">
        <v>8621.5634420254264</v>
      </c>
      <c r="P6662" s="181">
        <v>8707.948165718346</v>
      </c>
      <c r="Q6662" s="181">
        <v>8794.8678458837458</v>
      </c>
      <c r="R6662" s="181">
        <v>8882.250489125332</v>
      </c>
      <c r="S6662" s="181">
        <v>8970.1610807490033</v>
      </c>
      <c r="T6662" s="181">
        <v>9058.5567717642007</v>
      </c>
      <c r="U6662" s="181">
        <v>9146.8099209140564</v>
      </c>
      <c r="V6662" s="181">
        <v>9234.4419297302429</v>
      </c>
      <c r="W6662" s="181">
        <v>9321.5725250112046</v>
      </c>
      <c r="X6662" s="181">
        <v>9408.3184094261924</v>
      </c>
      <c r="Y6662" s="181">
        <v>9494.6201656699104</v>
      </c>
    </row>
    <row r="6663" spans="1:25" x14ac:dyDescent="0.25">
      <c r="A6663" s="178" t="s">
        <v>5272</v>
      </c>
      <c r="B6663" s="178" t="s">
        <v>913</v>
      </c>
      <c r="C6663" s="178" t="s">
        <v>218</v>
      </c>
      <c r="D6663" s="178" t="s">
        <v>5408</v>
      </c>
      <c r="E6663" s="181">
        <v>5023.1462471127343</v>
      </c>
      <c r="F6663" s="181">
        <v>5057.7769066604724</v>
      </c>
      <c r="G6663" s="181">
        <v>5042.3444236896848</v>
      </c>
      <c r="H6663" s="181">
        <v>4993.8248500575537</v>
      </c>
      <c r="I6663" s="181">
        <v>4920.4075679082698</v>
      </c>
      <c r="J6663" s="182">
        <v>4828.4771647722227</v>
      </c>
      <c r="K6663" s="181">
        <v>4723.0247024553655</v>
      </c>
      <c r="L6663" s="181">
        <v>4607.9246990919892</v>
      </c>
      <c r="M6663" s="181">
        <v>4486.0927626137764</v>
      </c>
      <c r="N6663" s="181">
        <v>4359.7312539248114</v>
      </c>
      <c r="O6663" s="181">
        <v>4230.5078684833215</v>
      </c>
      <c r="P6663" s="181">
        <v>4099.8400483164223</v>
      </c>
      <c r="Q6663" s="181">
        <v>3968.8236310278744</v>
      </c>
      <c r="R6663" s="181">
        <v>3838.1607812252232</v>
      </c>
      <c r="S6663" s="181">
        <v>3708.444222617753</v>
      </c>
      <c r="T6663" s="181">
        <v>3580.1673327627959</v>
      </c>
      <c r="U6663" s="181">
        <v>3453.6315698572012</v>
      </c>
      <c r="V6663" s="181">
        <v>3329.0603724338321</v>
      </c>
      <c r="W6663" s="181">
        <v>3206.7039650519832</v>
      </c>
      <c r="X6663" s="181">
        <v>3086.7593085611779</v>
      </c>
      <c r="Y6663" s="181">
        <v>2969.3856251791026</v>
      </c>
    </row>
    <row r="6664" spans="1:25" x14ac:dyDescent="0.25">
      <c r="A6664" s="178" t="s">
        <v>5272</v>
      </c>
      <c r="B6664" s="178" t="s">
        <v>913</v>
      </c>
      <c r="C6664" s="178" t="s">
        <v>560</v>
      </c>
      <c r="D6664" s="178" t="s">
        <v>5409</v>
      </c>
      <c r="E6664" s="181">
        <v>8260.1727532923178</v>
      </c>
      <c r="F6664" s="181">
        <v>8624.0056702562524</v>
      </c>
      <c r="G6664" s="181">
        <v>8914.9298120602725</v>
      </c>
      <c r="H6664" s="181">
        <v>9154.9248509801</v>
      </c>
      <c r="I6664" s="181">
        <v>9353.1653486940686</v>
      </c>
      <c r="J6664" s="182">
        <v>9517.0811561399005</v>
      </c>
      <c r="K6664" s="181">
        <v>9652.7234664174175</v>
      </c>
      <c r="L6664" s="181">
        <v>9764.9736928110015</v>
      </c>
      <c r="M6664" s="181">
        <v>9857.5731945195257</v>
      </c>
      <c r="N6664" s="181">
        <v>9933.3911353416097</v>
      </c>
      <c r="O6664" s="181">
        <v>9994.6221784638728</v>
      </c>
      <c r="P6664" s="181">
        <v>10043.309452572825</v>
      </c>
      <c r="Q6664" s="181">
        <v>10081.096858353785</v>
      </c>
      <c r="R6664" s="181">
        <v>10108.930428171281</v>
      </c>
      <c r="S6664" s="181">
        <v>10127.677236935937</v>
      </c>
      <c r="T6664" s="181">
        <v>10138.121297808679</v>
      </c>
      <c r="U6664" s="181">
        <v>10140.659953204338</v>
      </c>
      <c r="V6664" s="181">
        <v>10135.564506337319</v>
      </c>
      <c r="W6664" s="181">
        <v>10123.278767489421</v>
      </c>
      <c r="X6664" s="181">
        <v>10104.181776351961</v>
      </c>
      <c r="Y6664" s="181">
        <v>10078.619339847901</v>
      </c>
    </row>
    <row r="6665" spans="1:25" x14ac:dyDescent="0.25">
      <c r="A6665" s="178" t="s">
        <v>5272</v>
      </c>
      <c r="B6665" s="178" t="s">
        <v>913</v>
      </c>
      <c r="C6665" s="178" t="s">
        <v>503</v>
      </c>
      <c r="D6665" s="178" t="s">
        <v>2184</v>
      </c>
      <c r="E6665" s="181">
        <v>2188.9811183397806</v>
      </c>
      <c r="F6665" s="181">
        <v>2340.364656209651</v>
      </c>
      <c r="G6665" s="181">
        <v>2477.5021383401859</v>
      </c>
      <c r="H6665" s="181">
        <v>2605.3885827794306</v>
      </c>
      <c r="I6665" s="181">
        <v>2725.8248486002917</v>
      </c>
      <c r="J6665" s="182">
        <v>2840.3033053279905</v>
      </c>
      <c r="K6665" s="181">
        <v>2950.0706939454162</v>
      </c>
      <c r="L6665" s="181">
        <v>3056.1540983447903</v>
      </c>
      <c r="M6665" s="181">
        <v>3159.3358362222493</v>
      </c>
      <c r="N6665" s="181">
        <v>3260.205171430825</v>
      </c>
      <c r="O6665" s="181">
        <v>3359.1963448610895</v>
      </c>
      <c r="P6665" s="181">
        <v>3456.7459626004634</v>
      </c>
      <c r="Q6665" s="181">
        <v>3553.2029962021138</v>
      </c>
      <c r="R6665" s="181">
        <v>3648.7075230255427</v>
      </c>
      <c r="S6665" s="181">
        <v>3743.3920088590576</v>
      </c>
      <c r="T6665" s="181">
        <v>3837.377740613626</v>
      </c>
      <c r="U6665" s="181">
        <v>3930.654766787804</v>
      </c>
      <c r="V6665" s="181">
        <v>4023.1686224843729</v>
      </c>
      <c r="W6665" s="181">
        <v>4114.9361615898852</v>
      </c>
      <c r="X6665" s="181">
        <v>4205.9554536430032</v>
      </c>
      <c r="Y6665" s="181">
        <v>4296.2166397137207</v>
      </c>
    </row>
    <row r="6666" spans="1:25" x14ac:dyDescent="0.25">
      <c r="A6666" s="178" t="s">
        <v>5272</v>
      </c>
      <c r="B6666" s="178" t="s">
        <v>913</v>
      </c>
      <c r="C6666" s="178" t="s">
        <v>583</v>
      </c>
      <c r="D6666" s="178" t="s">
        <v>5410</v>
      </c>
      <c r="E6666" s="181">
        <v>3276.4039340463964</v>
      </c>
      <c r="F6666" s="181">
        <v>3502.99045636546</v>
      </c>
      <c r="G6666" s="181">
        <v>3708.2538924879623</v>
      </c>
      <c r="H6666" s="181">
        <v>3899.670641660171</v>
      </c>
      <c r="I6666" s="181">
        <v>4079.9361779095693</v>
      </c>
      <c r="J6666" s="182">
        <v>4251.2842369876989</v>
      </c>
      <c r="K6666" s="181">
        <v>4415.5809049136906</v>
      </c>
      <c r="L6666" s="181">
        <v>4574.3634912955977</v>
      </c>
      <c r="M6666" s="181">
        <v>4728.8029467441029</v>
      </c>
      <c r="N6666" s="181">
        <v>4879.7812644340629</v>
      </c>
      <c r="O6666" s="181">
        <v>5027.94840363204</v>
      </c>
      <c r="P6666" s="181">
        <v>5173.9578637631621</v>
      </c>
      <c r="Q6666" s="181">
        <v>5318.3319754040112</v>
      </c>
      <c r="R6666" s="181">
        <v>5461.2804023145427</v>
      </c>
      <c r="S6666" s="181">
        <v>5603.0014154740256</v>
      </c>
      <c r="T6666" s="181">
        <v>5743.6765536398825</v>
      </c>
      <c r="U6666" s="181">
        <v>5883.2909216911785</v>
      </c>
      <c r="V6666" s="181">
        <v>6021.7629981373811</v>
      </c>
      <c r="W6666" s="181">
        <v>6159.1180093907897</v>
      </c>
      <c r="X6666" s="181">
        <v>6295.353065992439</v>
      </c>
      <c r="Y6666" s="181">
        <v>6430.4534113796553</v>
      </c>
    </row>
    <row r="6667" spans="1:25" x14ac:dyDescent="0.25">
      <c r="A6667" s="178" t="s">
        <v>5272</v>
      </c>
      <c r="B6667" s="178" t="s">
        <v>913</v>
      </c>
      <c r="C6667" s="178" t="s">
        <v>240</v>
      </c>
      <c r="D6667" s="178" t="s">
        <v>241</v>
      </c>
      <c r="E6667" s="181">
        <v>2605.9779826729582</v>
      </c>
      <c r="F6667" s="181">
        <v>2786.1998052016188</v>
      </c>
      <c r="G6667" s="181">
        <v>2949.4617246568369</v>
      </c>
      <c r="H6667" s="181">
        <v>3101.7103008089089</v>
      </c>
      <c r="I6667" s="181">
        <v>3245.0894530615128</v>
      </c>
      <c r="J6667" s="182">
        <v>3381.3758445809758</v>
      </c>
      <c r="K6667" s="181">
        <v>3512.0537182071662</v>
      </c>
      <c r="L6667" s="181">
        <v>3638.3458154187861</v>
      </c>
      <c r="M6667" s="181">
        <v>3761.1834839896942</v>
      </c>
      <c r="N6667" s="181">
        <v>3881.2682414497231</v>
      </c>
      <c r="O6667" s="181">
        <v>3999.1170507779152</v>
      </c>
      <c r="P6667" s="181">
        <v>4115.2496907157984</v>
      </c>
      <c r="Q6667" s="181">
        <v>4230.0816112535595</v>
      </c>
      <c r="R6667" s="181">
        <v>4343.779574229241</v>
      </c>
      <c r="S6667" s="181">
        <v>4456.5012799194201</v>
      </c>
      <c r="T6667" s="181">
        <v>4568.3911201678284</v>
      </c>
      <c r="U6667" s="181">
        <v>4679.4372477303577</v>
      </c>
      <c r="V6667" s="181">
        <v>4789.5748222473567</v>
      </c>
      <c r="W6667" s="181">
        <v>4898.8239082396703</v>
      </c>
      <c r="X6667" s="181">
        <v>5007.1822074966394</v>
      </c>
      <c r="Y6667" s="181">
        <v>5114.6379829802809</v>
      </c>
    </row>
    <row r="6668" spans="1:25" x14ac:dyDescent="0.25">
      <c r="A6668" s="178" t="s">
        <v>5272</v>
      </c>
      <c r="B6668" s="178" t="s">
        <v>917</v>
      </c>
      <c r="C6668" s="178" t="s">
        <v>218</v>
      </c>
      <c r="D6668" s="178" t="s">
        <v>5411</v>
      </c>
      <c r="E6668" s="181">
        <v>10265.063365032218</v>
      </c>
      <c r="F6668" s="181">
        <v>10343.855508324878</v>
      </c>
      <c r="G6668" s="181">
        <v>10406.897937725809</v>
      </c>
      <c r="H6668" s="181">
        <v>10468.726835143163</v>
      </c>
      <c r="I6668" s="181">
        <v>10529.08779536261</v>
      </c>
      <c r="J6668" s="182">
        <v>10587.581534748688</v>
      </c>
      <c r="K6668" s="181">
        <v>10643.873753764214</v>
      </c>
      <c r="L6668" s="181">
        <v>10697.745493273462</v>
      </c>
      <c r="M6668" s="181">
        <v>10748.92866111982</v>
      </c>
      <c r="N6668" s="181">
        <v>10797.124846033461</v>
      </c>
      <c r="O6668" s="181">
        <v>10842.101793726531</v>
      </c>
      <c r="P6668" s="181">
        <v>10884.03979964154</v>
      </c>
      <c r="Q6668" s="181">
        <v>10923.176737252168</v>
      </c>
      <c r="R6668" s="181">
        <v>10959.425825233204</v>
      </c>
      <c r="S6668" s="181">
        <v>10992.977554269815</v>
      </c>
      <c r="T6668" s="181">
        <v>11023.75782462437</v>
      </c>
      <c r="U6668" s="181">
        <v>11051.641908385434</v>
      </c>
      <c r="V6668" s="181">
        <v>11076.792808710466</v>
      </c>
      <c r="W6668" s="181">
        <v>11099.369931313895</v>
      </c>
      <c r="X6668" s="181">
        <v>11119.583266637042</v>
      </c>
      <c r="Y6668" s="181">
        <v>11137.291884123921</v>
      </c>
    </row>
    <row r="6669" spans="1:25" x14ac:dyDescent="0.25">
      <c r="A6669" s="178" t="s">
        <v>5272</v>
      </c>
      <c r="B6669" s="178" t="s">
        <v>917</v>
      </c>
      <c r="C6669" s="178" t="s">
        <v>240</v>
      </c>
      <c r="D6669" s="178" t="s">
        <v>241</v>
      </c>
      <c r="E6669" s="181">
        <v>4808.3664634311926</v>
      </c>
      <c r="F6669" s="181">
        <v>4893.7172156200531</v>
      </c>
      <c r="G6669" s="181">
        <v>4972.7682480457834</v>
      </c>
      <c r="H6669" s="181">
        <v>5052.3251427907144</v>
      </c>
      <c r="I6669" s="181">
        <v>5132.2602513515021</v>
      </c>
      <c r="J6669" s="182">
        <v>5212.3694589853712</v>
      </c>
      <c r="K6669" s="181">
        <v>5292.4728416918961</v>
      </c>
      <c r="L6669" s="181">
        <v>5372.4413689315561</v>
      </c>
      <c r="M6669" s="181">
        <v>5452.1162009917325</v>
      </c>
      <c r="N6669" s="181">
        <v>5531.3169625389946</v>
      </c>
      <c r="O6669" s="181">
        <v>5609.8907384011791</v>
      </c>
      <c r="P6669" s="181">
        <v>5687.8946417194284</v>
      </c>
      <c r="Q6669" s="181">
        <v>5765.419098429772</v>
      </c>
      <c r="R6669" s="181">
        <v>5842.3856804120624</v>
      </c>
      <c r="S6669" s="181">
        <v>5918.8626557752514</v>
      </c>
      <c r="T6669" s="181">
        <v>5994.777724793109</v>
      </c>
      <c r="U6669" s="181">
        <v>6070.0284329230444</v>
      </c>
      <c r="V6669" s="181">
        <v>6144.6684266984375</v>
      </c>
      <c r="W6669" s="181">
        <v>6218.7521252924862</v>
      </c>
      <c r="X6669" s="181">
        <v>6292.3653563588996</v>
      </c>
      <c r="Y6669" s="181">
        <v>6365.3973862695584</v>
      </c>
    </row>
    <row r="6670" spans="1:25" x14ac:dyDescent="0.25">
      <c r="A6670" s="178" t="s">
        <v>5272</v>
      </c>
      <c r="B6670" s="178" t="s">
        <v>918</v>
      </c>
      <c r="C6670" s="178" t="s">
        <v>447</v>
      </c>
      <c r="D6670" s="178" t="s">
        <v>5412</v>
      </c>
      <c r="E6670" s="181">
        <v>1365.0089329177756</v>
      </c>
      <c r="F6670" s="181">
        <v>1421.1488509954693</v>
      </c>
      <c r="G6670" s="181">
        <v>1479.3686460274416</v>
      </c>
      <c r="H6670" s="181">
        <v>1541.2572128687541</v>
      </c>
      <c r="I6670" s="181">
        <v>1606.8129900024694</v>
      </c>
      <c r="J6670" s="182">
        <v>1676.0639699556998</v>
      </c>
      <c r="K6670" s="181">
        <v>1749.0644292949032</v>
      </c>
      <c r="L6670" s="181">
        <v>1825.8812386851237</v>
      </c>
      <c r="M6670" s="181">
        <v>1906.5643199591755</v>
      </c>
      <c r="N6670" s="181">
        <v>1991.1805020222077</v>
      </c>
      <c r="O6670" s="181">
        <v>2079.8031687233929</v>
      </c>
      <c r="P6670" s="181">
        <v>2172.5601154920546</v>
      </c>
      <c r="Q6670" s="181">
        <v>2269.5753594582425</v>
      </c>
      <c r="R6670" s="181">
        <v>2370.8772152597958</v>
      </c>
      <c r="S6670" s="181">
        <v>2476.5083029570915</v>
      </c>
      <c r="T6670" s="181">
        <v>2586.4931196081288</v>
      </c>
      <c r="U6670" s="181">
        <v>2700.8250334138907</v>
      </c>
      <c r="V6670" s="181">
        <v>2819.5191430376335</v>
      </c>
      <c r="W6670" s="181">
        <v>2942.6244648830861</v>
      </c>
      <c r="X6670" s="181">
        <v>3070.1629602452526</v>
      </c>
      <c r="Y6670" s="181">
        <v>3202.1164021159962</v>
      </c>
    </row>
    <row r="6671" spans="1:25" x14ac:dyDescent="0.25">
      <c r="A6671" s="178" t="s">
        <v>5272</v>
      </c>
      <c r="B6671" s="178" t="s">
        <v>918</v>
      </c>
      <c r="C6671" s="178" t="s">
        <v>967</v>
      </c>
      <c r="D6671" s="178" t="s">
        <v>473</v>
      </c>
      <c r="E6671" s="181">
        <v>3377.7674923050195</v>
      </c>
      <c r="F6671" s="181">
        <v>3430.9776347433431</v>
      </c>
      <c r="G6671" s="181">
        <v>3484.4865245018577</v>
      </c>
      <c r="H6671" s="181">
        <v>3541.7798432192299</v>
      </c>
      <c r="I6671" s="181">
        <v>3602.4323549893643</v>
      </c>
      <c r="J6671" s="182">
        <v>3666.1071271114824</v>
      </c>
      <c r="K6671" s="181">
        <v>3732.5396451730808</v>
      </c>
      <c r="L6671" s="181">
        <v>3801.5018694683481</v>
      </c>
      <c r="M6671" s="181">
        <v>3872.7387768067733</v>
      </c>
      <c r="N6671" s="181">
        <v>3946.0395550334501</v>
      </c>
      <c r="O6671" s="181">
        <v>4021.2131998678856</v>
      </c>
      <c r="P6671" s="181">
        <v>4098.1771439116228</v>
      </c>
      <c r="Q6671" s="181">
        <v>4176.8376293384672</v>
      </c>
      <c r="R6671" s="181">
        <v>4256.926077763389</v>
      </c>
      <c r="S6671" s="181">
        <v>4338.2132313524826</v>
      </c>
      <c r="T6671" s="181">
        <v>4420.4501186956004</v>
      </c>
      <c r="U6671" s="181">
        <v>4503.3497522824837</v>
      </c>
      <c r="V6671" s="181">
        <v>4586.6788787823962</v>
      </c>
      <c r="W6671" s="181">
        <v>4670.2721606747609</v>
      </c>
      <c r="X6671" s="181">
        <v>4753.9305949422042</v>
      </c>
      <c r="Y6671" s="181">
        <v>4837.4065111085138</v>
      </c>
    </row>
    <row r="6672" spans="1:25" x14ac:dyDescent="0.25">
      <c r="A6672" s="178" t="s">
        <v>5272</v>
      </c>
      <c r="B6672" s="178" t="s">
        <v>918</v>
      </c>
      <c r="C6672" s="178" t="s">
        <v>240</v>
      </c>
      <c r="D6672" s="178" t="s">
        <v>241</v>
      </c>
      <c r="E6672" s="181">
        <v>45445.227292831507</v>
      </c>
      <c r="F6672" s="181">
        <v>45358.785049431019</v>
      </c>
      <c r="G6672" s="181">
        <v>45267.15746281574</v>
      </c>
      <c r="H6672" s="181">
        <v>45215.052458380444</v>
      </c>
      <c r="I6672" s="181">
        <v>45195.033642122755</v>
      </c>
      <c r="J6672" s="182">
        <v>45201.20589319463</v>
      </c>
      <c r="K6672" s="181">
        <v>45228.90859282649</v>
      </c>
      <c r="L6672" s="181">
        <v>45274.196010500105</v>
      </c>
      <c r="M6672" s="181">
        <v>45333.044576184424</v>
      </c>
      <c r="N6672" s="181">
        <v>45402.188196842202</v>
      </c>
      <c r="O6672" s="181">
        <v>45478.787484862121</v>
      </c>
      <c r="P6672" s="181">
        <v>45561.386721866227</v>
      </c>
      <c r="Q6672" s="181">
        <v>45648.49601116791</v>
      </c>
      <c r="R6672" s="181">
        <v>45736.839602668682</v>
      </c>
      <c r="S6672" s="181">
        <v>45823.772070071333</v>
      </c>
      <c r="T6672" s="181">
        <v>45906.620093543919</v>
      </c>
      <c r="U6672" s="181">
        <v>45982.504312021832</v>
      </c>
      <c r="V6672" s="181">
        <v>46049.284183087329</v>
      </c>
      <c r="W6672" s="181">
        <v>46105.643243863102</v>
      </c>
      <c r="X6672" s="181">
        <v>46150.039580238583</v>
      </c>
      <c r="Y6672" s="181">
        <v>46180.584624310293</v>
      </c>
    </row>
    <row r="6673" spans="1:25" x14ac:dyDescent="0.25">
      <c r="A6673" s="178" t="s">
        <v>5272</v>
      </c>
      <c r="B6673" s="178" t="s">
        <v>920</v>
      </c>
      <c r="C6673" s="178" t="s">
        <v>565</v>
      </c>
      <c r="D6673" s="178" t="s">
        <v>566</v>
      </c>
      <c r="E6673" s="181">
        <v>5769.0348141440654</v>
      </c>
      <c r="F6673" s="181">
        <v>5771.4354002660912</v>
      </c>
      <c r="G6673" s="181">
        <v>5772.6134121950836</v>
      </c>
      <c r="H6673" s="181">
        <v>5777.9373090344561</v>
      </c>
      <c r="I6673" s="181">
        <v>5786.3157403801579</v>
      </c>
      <c r="J6673" s="182">
        <v>5796.936178649592</v>
      </c>
      <c r="K6673" s="181">
        <v>5809.2117786551626</v>
      </c>
      <c r="L6673" s="181">
        <v>5822.7321097904332</v>
      </c>
      <c r="M6673" s="181">
        <v>5837.124248685167</v>
      </c>
      <c r="N6673" s="181">
        <v>5852.0671451445141</v>
      </c>
      <c r="O6673" s="181">
        <v>5867.2979456876619</v>
      </c>
      <c r="P6673" s="181">
        <v>5882.7557082000731</v>
      </c>
      <c r="Q6673" s="181">
        <v>5898.3790958761019</v>
      </c>
      <c r="R6673" s="181">
        <v>5913.8816531351476</v>
      </c>
      <c r="S6673" s="181">
        <v>5929.023281829529</v>
      </c>
      <c r="T6673" s="181">
        <v>5943.566437833806</v>
      </c>
      <c r="U6673" s="181">
        <v>5957.5045730540469</v>
      </c>
      <c r="V6673" s="181">
        <v>5970.8626234459953</v>
      </c>
      <c r="W6673" s="181">
        <v>5983.4725554697561</v>
      </c>
      <c r="X6673" s="181">
        <v>5995.1254005736992</v>
      </c>
      <c r="Y6673" s="181">
        <v>6005.5943138271978</v>
      </c>
    </row>
    <row r="6674" spans="1:25" x14ac:dyDescent="0.25">
      <c r="A6674" s="178" t="s">
        <v>5272</v>
      </c>
      <c r="B6674" s="178" t="s">
        <v>921</v>
      </c>
      <c r="C6674" s="178" t="s">
        <v>218</v>
      </c>
      <c r="D6674" s="178" t="s">
        <v>5413</v>
      </c>
      <c r="E6674" s="181">
        <v>26421.658190957449</v>
      </c>
      <c r="F6674" s="181">
        <v>26480.758969057646</v>
      </c>
      <c r="G6674" s="181">
        <v>26494.723152926377</v>
      </c>
      <c r="H6674" s="181">
        <v>26500.600850831463</v>
      </c>
      <c r="I6674" s="181">
        <v>26498.215205025383</v>
      </c>
      <c r="J6674" s="182">
        <v>26486.990846599871</v>
      </c>
      <c r="K6674" s="181">
        <v>26466.646232671621</v>
      </c>
      <c r="L6674" s="181">
        <v>26437.223677757785</v>
      </c>
      <c r="M6674" s="181">
        <v>26398.620010083556</v>
      </c>
      <c r="N6674" s="181">
        <v>26350.565049760622</v>
      </c>
      <c r="O6674" s="181">
        <v>26292.719031838311</v>
      </c>
      <c r="P6674" s="181">
        <v>26225.867264948687</v>
      </c>
      <c r="Q6674" s="181">
        <v>26150.915304100134</v>
      </c>
      <c r="R6674" s="181">
        <v>26067.813222474535</v>
      </c>
      <c r="S6674" s="181">
        <v>25976.771166335559</v>
      </c>
      <c r="T6674" s="181">
        <v>25877.889104658549</v>
      </c>
      <c r="U6674" s="181">
        <v>25771.411145277631</v>
      </c>
      <c r="V6674" s="181">
        <v>25657.751640377781</v>
      </c>
      <c r="W6674" s="181">
        <v>25537.263883521064</v>
      </c>
      <c r="X6674" s="181">
        <v>25410.222248936796</v>
      </c>
      <c r="Y6674" s="181">
        <v>25276.709614518237</v>
      </c>
    </row>
    <row r="6675" spans="1:25" x14ac:dyDescent="0.25">
      <c r="A6675" s="178" t="s">
        <v>5272</v>
      </c>
      <c r="B6675" s="178" t="s">
        <v>921</v>
      </c>
      <c r="C6675" s="178" t="s">
        <v>560</v>
      </c>
      <c r="D6675" s="178" t="s">
        <v>2001</v>
      </c>
      <c r="E6675" s="181">
        <v>2108.7282093825593</v>
      </c>
      <c r="F6675" s="181">
        <v>2149.9264401943892</v>
      </c>
      <c r="G6675" s="181">
        <v>2188.1908256900538</v>
      </c>
      <c r="H6675" s="181">
        <v>2226.4562333180343</v>
      </c>
      <c r="I6675" s="181">
        <v>2264.6844544983228</v>
      </c>
      <c r="J6675" s="182">
        <v>2302.8005901243373</v>
      </c>
      <c r="K6675" s="181">
        <v>2340.7512154662177</v>
      </c>
      <c r="L6675" s="181">
        <v>2378.509143070788</v>
      </c>
      <c r="M6675" s="181">
        <v>2416.0328722171184</v>
      </c>
      <c r="N6675" s="181">
        <v>2453.2634089132521</v>
      </c>
      <c r="O6675" s="181">
        <v>2490.132083265019</v>
      </c>
      <c r="P6675" s="181">
        <v>2526.6749617564797</v>
      </c>
      <c r="Q6675" s="181">
        <v>2562.9435843563224</v>
      </c>
      <c r="R6675" s="181">
        <v>2598.8989135596862</v>
      </c>
      <c r="S6675" s="181">
        <v>2634.526613735653</v>
      </c>
      <c r="T6675" s="181">
        <v>2669.8010744635121</v>
      </c>
      <c r="U6675" s="181">
        <v>2704.7111422986204</v>
      </c>
      <c r="V6675" s="181">
        <v>2739.2642030133038</v>
      </c>
      <c r="W6675" s="181">
        <v>2773.4626643565452</v>
      </c>
      <c r="X6675" s="181">
        <v>2807.301500804811</v>
      </c>
      <c r="Y6675" s="181">
        <v>2840.7549229626002</v>
      </c>
    </row>
    <row r="6676" spans="1:25" x14ac:dyDescent="0.25">
      <c r="A6676" s="178" t="s">
        <v>5272</v>
      </c>
      <c r="B6676" s="178" t="s">
        <v>921</v>
      </c>
      <c r="C6676" s="178" t="s">
        <v>528</v>
      </c>
      <c r="D6676" s="178" t="s">
        <v>5414</v>
      </c>
      <c r="E6676" s="181">
        <v>2884.6191151314524</v>
      </c>
      <c r="F6676" s="181">
        <v>2962.1806725921615</v>
      </c>
      <c r="G6676" s="181">
        <v>3036.6393115611013</v>
      </c>
      <c r="H6676" s="181">
        <v>3112.0190975640721</v>
      </c>
      <c r="I6676" s="181">
        <v>3188.275662325841</v>
      </c>
      <c r="J6676" s="182">
        <v>3265.3111480735429</v>
      </c>
      <c r="K6676" s="181">
        <v>3343.0553757597331</v>
      </c>
      <c r="L6676" s="181">
        <v>3421.4737475020406</v>
      </c>
      <c r="M6676" s="181">
        <v>3500.5098153979648</v>
      </c>
      <c r="N6676" s="181">
        <v>3580.0798728628652</v>
      </c>
      <c r="O6676" s="181">
        <v>3660.0834930679102</v>
      </c>
      <c r="P6676" s="181">
        <v>3740.5723506891577</v>
      </c>
      <c r="Q6676" s="181">
        <v>3821.6226579443855</v>
      </c>
      <c r="R6676" s="181">
        <v>3903.1767494743394</v>
      </c>
      <c r="S6676" s="181">
        <v>3985.2125986763795</v>
      </c>
      <c r="T6676" s="181">
        <v>4067.6903197718138</v>
      </c>
      <c r="U6676" s="181">
        <v>4150.591023699415</v>
      </c>
      <c r="V6676" s="181">
        <v>4233.9239062572242</v>
      </c>
      <c r="W6676" s="181">
        <v>4317.6906596854133</v>
      </c>
      <c r="X6676" s="181">
        <v>4401.8813480680146</v>
      </c>
      <c r="Y6676" s="181">
        <v>4486.4529345868959</v>
      </c>
    </row>
    <row r="6677" spans="1:25" x14ac:dyDescent="0.25">
      <c r="A6677" s="178" t="s">
        <v>5272</v>
      </c>
      <c r="B6677" s="178" t="s">
        <v>921</v>
      </c>
      <c r="C6677" s="178" t="s">
        <v>530</v>
      </c>
      <c r="D6677" s="178" t="s">
        <v>5415</v>
      </c>
      <c r="E6677" s="181">
        <v>2664.6656464015969</v>
      </c>
      <c r="F6677" s="181">
        <v>2693.6901061746194</v>
      </c>
      <c r="G6677" s="181">
        <v>2718.3860853043529</v>
      </c>
      <c r="H6677" s="181">
        <v>2742.4708700607848</v>
      </c>
      <c r="I6677" s="181">
        <v>2765.9063739907838</v>
      </c>
      <c r="J6677" s="182">
        <v>2788.6115609335129</v>
      </c>
      <c r="K6677" s="181">
        <v>2810.5341346792293</v>
      </c>
      <c r="L6677" s="181">
        <v>2831.6550523269775</v>
      </c>
      <c r="M6677" s="181">
        <v>2851.9392890631721</v>
      </c>
      <c r="N6677" s="181">
        <v>2871.3328115493546</v>
      </c>
      <c r="O6677" s="181">
        <v>2889.7724851430403</v>
      </c>
      <c r="P6677" s="181">
        <v>2907.318151498082</v>
      </c>
      <c r="Q6677" s="181">
        <v>2924.0456257001315</v>
      </c>
      <c r="R6677" s="181">
        <v>2939.9260142908142</v>
      </c>
      <c r="S6677" s="181">
        <v>2954.959405299257</v>
      </c>
      <c r="T6677" s="181">
        <v>2969.1336544584938</v>
      </c>
      <c r="U6677" s="181">
        <v>2982.4532824512708</v>
      </c>
      <c r="V6677" s="181">
        <v>2994.9432450262607</v>
      </c>
      <c r="W6677" s="181">
        <v>3006.6225738313597</v>
      </c>
      <c r="X6677" s="181">
        <v>3017.5019752490598</v>
      </c>
      <c r="Y6677" s="181">
        <v>3027.5699669943556</v>
      </c>
    </row>
    <row r="6678" spans="1:25" x14ac:dyDescent="0.25">
      <c r="A6678" s="178" t="s">
        <v>5272</v>
      </c>
      <c r="B6678" s="178" t="s">
        <v>921</v>
      </c>
      <c r="C6678" s="178" t="s">
        <v>508</v>
      </c>
      <c r="D6678" s="178" t="s">
        <v>5416</v>
      </c>
      <c r="E6678" s="181">
        <v>7616.6455754205444</v>
      </c>
      <c r="F6678" s="181">
        <v>7731.8618408025704</v>
      </c>
      <c r="G6678" s="181">
        <v>7835.4333770896246</v>
      </c>
      <c r="H6678" s="181">
        <v>7937.9678725993308</v>
      </c>
      <c r="I6678" s="181">
        <v>8039.3367097828113</v>
      </c>
      <c r="J6678" s="182">
        <v>8139.2838934372376</v>
      </c>
      <c r="K6678" s="181">
        <v>8237.6335257999817</v>
      </c>
      <c r="L6678" s="181">
        <v>8334.3048120745916</v>
      </c>
      <c r="M6678" s="181">
        <v>8429.1685627838178</v>
      </c>
      <c r="N6678" s="181">
        <v>8522.0372101168887</v>
      </c>
      <c r="O6678" s="181">
        <v>8612.6931340432147</v>
      </c>
      <c r="P6678" s="181">
        <v>8701.2833580514634</v>
      </c>
      <c r="Q6678" s="181">
        <v>8788.0056337693804</v>
      </c>
      <c r="R6678" s="181">
        <v>8872.7452556943772</v>
      </c>
      <c r="S6678" s="181">
        <v>8955.4736494075296</v>
      </c>
      <c r="T6678" s="181">
        <v>9036.1247660556346</v>
      </c>
      <c r="U6678" s="181">
        <v>9114.6826138386059</v>
      </c>
      <c r="V6678" s="181">
        <v>9191.1938865548072</v>
      </c>
      <c r="W6678" s="181">
        <v>9265.6880450769222</v>
      </c>
      <c r="X6678" s="181">
        <v>9338.1695157601189</v>
      </c>
      <c r="Y6678" s="181">
        <v>9408.5740769641361</v>
      </c>
    </row>
    <row r="6679" spans="1:25" x14ac:dyDescent="0.25">
      <c r="A6679" s="178" t="s">
        <v>5272</v>
      </c>
      <c r="B6679" s="178" t="s">
        <v>921</v>
      </c>
      <c r="C6679" s="178" t="s">
        <v>797</v>
      </c>
      <c r="D6679" s="178" t="s">
        <v>5417</v>
      </c>
      <c r="E6679" s="181">
        <v>2091.5758746650927</v>
      </c>
      <c r="F6679" s="181">
        <v>2121.9134471705261</v>
      </c>
      <c r="G6679" s="181">
        <v>2149.0192486141223</v>
      </c>
      <c r="H6679" s="181">
        <v>2175.8067678074622</v>
      </c>
      <c r="I6679" s="181">
        <v>2202.2413263935059</v>
      </c>
      <c r="J6679" s="182">
        <v>2228.2534601554066</v>
      </c>
      <c r="K6679" s="181">
        <v>2253.7957904265727</v>
      </c>
      <c r="L6679" s="181">
        <v>2278.8470596196735</v>
      </c>
      <c r="M6679" s="181">
        <v>2303.3728388692466</v>
      </c>
      <c r="N6679" s="181">
        <v>2327.3228419992529</v>
      </c>
      <c r="O6679" s="181">
        <v>2350.6387052233549</v>
      </c>
      <c r="P6679" s="181">
        <v>2373.3616692848263</v>
      </c>
      <c r="Q6679" s="181">
        <v>2395.546703338111</v>
      </c>
      <c r="R6679" s="181">
        <v>2417.1635217305557</v>
      </c>
      <c r="S6679" s="181">
        <v>2438.2053641938287</v>
      </c>
      <c r="T6679" s="181">
        <v>2458.6552918099683</v>
      </c>
      <c r="U6679" s="181">
        <v>2478.5100202340063</v>
      </c>
      <c r="V6679" s="181">
        <v>2497.7833098209489</v>
      </c>
      <c r="W6679" s="181">
        <v>2516.4842081890019</v>
      </c>
      <c r="X6679" s="181">
        <v>2534.6149470643904</v>
      </c>
      <c r="Y6679" s="181">
        <v>2552.1591325962636</v>
      </c>
    </row>
    <row r="6680" spans="1:25" x14ac:dyDescent="0.25">
      <c r="A6680" s="178" t="s">
        <v>5272</v>
      </c>
      <c r="B6680" s="178" t="s">
        <v>921</v>
      </c>
      <c r="C6680" s="178" t="s">
        <v>264</v>
      </c>
      <c r="D6680" s="178" t="s">
        <v>5418</v>
      </c>
      <c r="E6680" s="181">
        <v>3994.4760674380627</v>
      </c>
      <c r="F6680" s="181">
        <v>4107.1921925037914</v>
      </c>
      <c r="G6680" s="181">
        <v>4215.8856934029618</v>
      </c>
      <c r="H6680" s="181">
        <v>4326.1343855220412</v>
      </c>
      <c r="I6680" s="181">
        <v>4437.8820157442697</v>
      </c>
      <c r="J6680" s="182">
        <v>4550.997474298877</v>
      </c>
      <c r="K6680" s="181">
        <v>4665.3875849540273</v>
      </c>
      <c r="L6680" s="181">
        <v>4781.0083954072707</v>
      </c>
      <c r="M6680" s="181">
        <v>4897.7851420404513</v>
      </c>
      <c r="N6680" s="181">
        <v>5015.6044737452676</v>
      </c>
      <c r="O6680" s="181">
        <v>5134.3289865262195</v>
      </c>
      <c r="P6680" s="181">
        <v>5254.0341978733932</v>
      </c>
      <c r="Q6680" s="181">
        <v>5374.8305186613616</v>
      </c>
      <c r="R6680" s="181">
        <v>5496.6403901149442</v>
      </c>
      <c r="S6680" s="181">
        <v>5619.4360948926178</v>
      </c>
      <c r="T6680" s="181">
        <v>5743.1645475498217</v>
      </c>
      <c r="U6680" s="181">
        <v>5867.8020623608727</v>
      </c>
      <c r="V6680" s="181">
        <v>5993.3645782975655</v>
      </c>
      <c r="W6680" s="181">
        <v>6119.85747333987</v>
      </c>
      <c r="X6680" s="181">
        <v>6247.269642091489</v>
      </c>
      <c r="Y6680" s="181">
        <v>6375.542874785785</v>
      </c>
    </row>
    <row r="6681" spans="1:25" x14ac:dyDescent="0.25">
      <c r="A6681" s="178" t="s">
        <v>5272</v>
      </c>
      <c r="B6681" s="178" t="s">
        <v>921</v>
      </c>
      <c r="C6681" s="178" t="s">
        <v>541</v>
      </c>
      <c r="D6681" s="178" t="s">
        <v>5419</v>
      </c>
      <c r="E6681" s="181">
        <v>3626.2053514454146</v>
      </c>
      <c r="F6681" s="181">
        <v>3652.5503705026626</v>
      </c>
      <c r="G6681" s="181">
        <v>3672.8114377875472</v>
      </c>
      <c r="H6681" s="181">
        <v>3692.0572620906778</v>
      </c>
      <c r="I6681" s="181">
        <v>3710.2467304877041</v>
      </c>
      <c r="J6681" s="182">
        <v>3727.2819872503428</v>
      </c>
      <c r="K6681" s="181">
        <v>3743.1049347751386</v>
      </c>
      <c r="L6681" s="181">
        <v>3757.7025227525751</v>
      </c>
      <c r="M6681" s="181">
        <v>3771.0408456160562</v>
      </c>
      <c r="N6681" s="181">
        <v>3783.0615312716382</v>
      </c>
      <c r="O6681" s="181">
        <v>3793.6951911600204</v>
      </c>
      <c r="P6681" s="181">
        <v>3803.0343953944457</v>
      </c>
      <c r="Q6681" s="181">
        <v>3811.1913095035225</v>
      </c>
      <c r="R6681" s="181">
        <v>3818.1405995006317</v>
      </c>
      <c r="S6681" s="181">
        <v>3823.8948877592575</v>
      </c>
      <c r="T6681" s="181">
        <v>3828.4509341104363</v>
      </c>
      <c r="U6681" s="181">
        <v>3831.8270462485775</v>
      </c>
      <c r="V6681" s="181">
        <v>3834.0675205432549</v>
      </c>
      <c r="W6681" s="181">
        <v>3835.2085505711561</v>
      </c>
      <c r="X6681" s="181">
        <v>3835.2753154155052</v>
      </c>
      <c r="Y6681" s="181">
        <v>3834.2646158314083</v>
      </c>
    </row>
    <row r="6682" spans="1:25" x14ac:dyDescent="0.25">
      <c r="A6682" s="178" t="s">
        <v>5272</v>
      </c>
      <c r="B6682" s="178" t="s">
        <v>921</v>
      </c>
      <c r="C6682" s="178" t="s">
        <v>447</v>
      </c>
      <c r="D6682" s="178" t="s">
        <v>5420</v>
      </c>
      <c r="E6682" s="181">
        <v>2740.3377113315933</v>
      </c>
      <c r="F6682" s="181">
        <v>2776.4982360983463</v>
      </c>
      <c r="G6682" s="181">
        <v>2808.3376063721807</v>
      </c>
      <c r="H6682" s="181">
        <v>2839.6747958529231</v>
      </c>
      <c r="I6682" s="181">
        <v>2870.4663826321503</v>
      </c>
      <c r="J6682" s="182">
        <v>2900.6238912293397</v>
      </c>
      <c r="K6682" s="181">
        <v>2930.0880206917368</v>
      </c>
      <c r="L6682" s="181">
        <v>2958.833697554031</v>
      </c>
      <c r="M6682" s="181">
        <v>2986.8189050195033</v>
      </c>
      <c r="N6682" s="181">
        <v>3013.9813141753984</v>
      </c>
      <c r="O6682" s="181">
        <v>3040.2484777903605</v>
      </c>
      <c r="P6682" s="181">
        <v>3065.676989925465</v>
      </c>
      <c r="Q6682" s="181">
        <v>3090.3408713933886</v>
      </c>
      <c r="R6682" s="181">
        <v>3114.2039292771815</v>
      </c>
      <c r="S6682" s="181">
        <v>3137.2604351883683</v>
      </c>
      <c r="T6682" s="181">
        <v>3159.4916180228229</v>
      </c>
      <c r="U6682" s="181">
        <v>3180.896335549935</v>
      </c>
      <c r="V6682" s="181">
        <v>3201.4953062535747</v>
      </c>
      <c r="W6682" s="181">
        <v>3221.3031170583895</v>
      </c>
      <c r="X6682" s="181">
        <v>3240.3255738248436</v>
      </c>
      <c r="Y6682" s="181">
        <v>3258.544679409028</v>
      </c>
    </row>
    <row r="6683" spans="1:25" x14ac:dyDescent="0.25">
      <c r="A6683" s="178" t="s">
        <v>5272</v>
      </c>
      <c r="B6683" s="178" t="s">
        <v>921</v>
      </c>
      <c r="C6683" s="178" t="s">
        <v>240</v>
      </c>
      <c r="D6683" s="178" t="s">
        <v>241</v>
      </c>
      <c r="E6683" s="181">
        <v>11821.994463796864</v>
      </c>
      <c r="F6683" s="181">
        <v>12021.95549474552</v>
      </c>
      <c r="G6683" s="181">
        <v>12204.648166341347</v>
      </c>
      <c r="H6683" s="181">
        <v>12386.537388695189</v>
      </c>
      <c r="I6683" s="181">
        <v>12567.422336427377</v>
      </c>
      <c r="J6683" s="182">
        <v>12746.901025589554</v>
      </c>
      <c r="K6683" s="181">
        <v>12924.693962668551</v>
      </c>
      <c r="L6683" s="181">
        <v>13100.668822951015</v>
      </c>
      <c r="M6683" s="181">
        <v>13274.615813112459</v>
      </c>
      <c r="N6683" s="181">
        <v>13446.231175617704</v>
      </c>
      <c r="O6683" s="181">
        <v>13615.161052256335</v>
      </c>
      <c r="P6683" s="181">
        <v>13781.626116136504</v>
      </c>
      <c r="Q6683" s="181">
        <v>13945.928937285005</v>
      </c>
      <c r="R6683" s="181">
        <v>14107.877340317658</v>
      </c>
      <c r="S6683" s="181">
        <v>14267.414591832316</v>
      </c>
      <c r="T6683" s="181">
        <v>14424.423414310588</v>
      </c>
      <c r="U6683" s="181">
        <v>14578.865387840186</v>
      </c>
      <c r="V6683" s="181">
        <v>14730.801976431394</v>
      </c>
      <c r="W6683" s="181">
        <v>14880.267196315894</v>
      </c>
      <c r="X6683" s="181">
        <v>15027.254794289347</v>
      </c>
      <c r="Y6683" s="181">
        <v>15171.64751570921</v>
      </c>
    </row>
    <row r="6684" spans="1:25" x14ac:dyDescent="0.25">
      <c r="A6684" s="178" t="s">
        <v>5272</v>
      </c>
      <c r="B6684" s="178" t="s">
        <v>924</v>
      </c>
      <c r="C6684" s="178" t="s">
        <v>218</v>
      </c>
      <c r="D6684" s="178" t="s">
        <v>5421</v>
      </c>
      <c r="E6684" s="181">
        <v>13440.896796571702</v>
      </c>
      <c r="F6684" s="181">
        <v>13562.112512187581</v>
      </c>
      <c r="G6684" s="181">
        <v>13680.727918695444</v>
      </c>
      <c r="H6684" s="181">
        <v>13811.479589928262</v>
      </c>
      <c r="I6684" s="181">
        <v>13950.858283192911</v>
      </c>
      <c r="J6684" s="182">
        <v>14095.989344134465</v>
      </c>
      <c r="K6684" s="181">
        <v>14244.764230875684</v>
      </c>
      <c r="L6684" s="181">
        <v>14395.582390321984</v>
      </c>
      <c r="M6684" s="181">
        <v>14546.998781081409</v>
      </c>
      <c r="N6684" s="181">
        <v>14697.6652913526</v>
      </c>
      <c r="O6684" s="181">
        <v>14846.447739458412</v>
      </c>
      <c r="P6684" s="181">
        <v>14992.91108329242</v>
      </c>
      <c r="Q6684" s="181">
        <v>15136.735017223396</v>
      </c>
      <c r="R6684" s="181">
        <v>15277.055812141698</v>
      </c>
      <c r="S6684" s="181">
        <v>15413.238399053003</v>
      </c>
      <c r="T6684" s="181">
        <v>15544.876024015117</v>
      </c>
      <c r="U6684" s="181">
        <v>15670.419618748652</v>
      </c>
      <c r="V6684" s="181">
        <v>15788.363012884218</v>
      </c>
      <c r="W6684" s="181">
        <v>15898.569993280491</v>
      </c>
      <c r="X6684" s="181">
        <v>16000.915102595091</v>
      </c>
      <c r="Y6684" s="181">
        <v>16095.354223275499</v>
      </c>
    </row>
    <row r="6685" spans="1:25" x14ac:dyDescent="0.25">
      <c r="A6685" s="178" t="s">
        <v>5272</v>
      </c>
      <c r="B6685" s="178" t="s">
        <v>924</v>
      </c>
      <c r="C6685" s="178" t="s">
        <v>464</v>
      </c>
      <c r="D6685" s="178" t="s">
        <v>5422</v>
      </c>
      <c r="E6685" s="181">
        <v>2418.5535558068536</v>
      </c>
      <c r="F6685" s="181">
        <v>2427.9733362768184</v>
      </c>
      <c r="G6685" s="181">
        <v>2436.7719321627674</v>
      </c>
      <c r="H6685" s="181">
        <v>2447.5692686648731</v>
      </c>
      <c r="I6685" s="181">
        <v>2459.7151750113326</v>
      </c>
      <c r="J6685" s="182">
        <v>2472.6836887422605</v>
      </c>
      <c r="K6685" s="181">
        <v>2486.0930216397078</v>
      </c>
      <c r="L6685" s="181">
        <v>2499.6572123245164</v>
      </c>
      <c r="M6685" s="181">
        <v>2513.1228970718448</v>
      </c>
      <c r="N6685" s="181">
        <v>2526.2584861007881</v>
      </c>
      <c r="O6685" s="181">
        <v>2538.8736839494331</v>
      </c>
      <c r="P6685" s="181">
        <v>2550.9010546033996</v>
      </c>
      <c r="Q6685" s="181">
        <v>2562.2940259135535</v>
      </c>
      <c r="R6685" s="181">
        <v>2572.9155325884935</v>
      </c>
      <c r="S6685" s="181">
        <v>2582.6696981697778</v>
      </c>
      <c r="T6685" s="181">
        <v>2591.5007678798461</v>
      </c>
      <c r="U6685" s="181">
        <v>2599.1647770272443</v>
      </c>
      <c r="V6685" s="181">
        <v>2605.429931262785</v>
      </c>
      <c r="W6685" s="181">
        <v>2610.2942438502864</v>
      </c>
      <c r="X6685" s="181">
        <v>2613.7577360470214</v>
      </c>
      <c r="Y6685" s="181">
        <v>2615.8338598162786</v>
      </c>
    </row>
    <row r="6686" spans="1:25" x14ac:dyDescent="0.25">
      <c r="A6686" s="178" t="s">
        <v>5272</v>
      </c>
      <c r="B6686" s="178" t="s">
        <v>924</v>
      </c>
      <c r="C6686" s="178" t="s">
        <v>972</v>
      </c>
      <c r="D6686" s="178" t="s">
        <v>854</v>
      </c>
      <c r="E6686" s="181">
        <v>2477.1239550706528</v>
      </c>
      <c r="F6686" s="181">
        <v>2505.6487163826691</v>
      </c>
      <c r="G6686" s="181">
        <v>2533.817875215228</v>
      </c>
      <c r="H6686" s="181">
        <v>2564.3644310636319</v>
      </c>
      <c r="I6686" s="181">
        <v>2596.6523831777236</v>
      </c>
      <c r="J6686" s="182">
        <v>2630.1577571135463</v>
      </c>
      <c r="K6686" s="181">
        <v>2664.494631793119</v>
      </c>
      <c r="L6686" s="181">
        <v>2699.36847821423</v>
      </c>
      <c r="M6686" s="181">
        <v>2734.5110562006516</v>
      </c>
      <c r="N6686" s="181">
        <v>2769.6697184405834</v>
      </c>
      <c r="O6686" s="181">
        <v>2804.6297223828597</v>
      </c>
      <c r="P6686" s="181">
        <v>2839.3066020424294</v>
      </c>
      <c r="Q6686" s="181">
        <v>2873.6368468776764</v>
      </c>
      <c r="R6686" s="181">
        <v>2907.4529084878468</v>
      </c>
      <c r="S6686" s="181">
        <v>2940.6292199235872</v>
      </c>
      <c r="T6686" s="181">
        <v>2973.0826593140196</v>
      </c>
      <c r="U6686" s="181">
        <v>3004.510290043695</v>
      </c>
      <c r="V6686" s="181">
        <v>3034.6144506763289</v>
      </c>
      <c r="W6686" s="181">
        <v>3063.3585382888668</v>
      </c>
      <c r="X6686" s="181">
        <v>3090.7077156457563</v>
      </c>
      <c r="Y6686" s="181">
        <v>3116.6426026933987</v>
      </c>
    </row>
    <row r="6687" spans="1:25" x14ac:dyDescent="0.25">
      <c r="A6687" s="178" t="s">
        <v>5272</v>
      </c>
      <c r="B6687" s="178" t="s">
        <v>924</v>
      </c>
      <c r="C6687" s="178" t="s">
        <v>280</v>
      </c>
      <c r="D6687" s="178" t="s">
        <v>5423</v>
      </c>
      <c r="E6687" s="181">
        <v>2508.4288236426828</v>
      </c>
      <c r="F6687" s="181">
        <v>2497.2762927908234</v>
      </c>
      <c r="G6687" s="181">
        <v>2485.5023175134588</v>
      </c>
      <c r="H6687" s="181">
        <v>2475.7733738865368</v>
      </c>
      <c r="I6687" s="181">
        <v>2467.387295991723</v>
      </c>
      <c r="J6687" s="182">
        <v>2459.787982211451</v>
      </c>
      <c r="K6687" s="181">
        <v>2452.5794973234338</v>
      </c>
      <c r="L6687" s="181">
        <v>2445.4724957469193</v>
      </c>
      <c r="M6687" s="181">
        <v>2438.2187178436866</v>
      </c>
      <c r="N6687" s="181">
        <v>2430.599066832483</v>
      </c>
      <c r="O6687" s="181">
        <v>2422.4411933365095</v>
      </c>
      <c r="P6687" s="181">
        <v>2413.6948835036192</v>
      </c>
      <c r="Q6687" s="181">
        <v>2404.3313986966318</v>
      </c>
      <c r="R6687" s="181">
        <v>2394.2389973960053</v>
      </c>
      <c r="S6687" s="181">
        <v>2383.3479258454145</v>
      </c>
      <c r="T6687" s="181">
        <v>2371.6277779603374</v>
      </c>
      <c r="U6687" s="181">
        <v>2358.8786902672941</v>
      </c>
      <c r="V6687" s="181">
        <v>2344.918751947846</v>
      </c>
      <c r="W6687" s="181">
        <v>2329.7776507016392</v>
      </c>
      <c r="X6687" s="181">
        <v>2313.4863843658381</v>
      </c>
      <c r="Y6687" s="181">
        <v>2296.0872196064247</v>
      </c>
    </row>
    <row r="6688" spans="1:25" x14ac:dyDescent="0.25">
      <c r="A6688" s="178" t="s">
        <v>5272</v>
      </c>
      <c r="B6688" s="178" t="s">
        <v>924</v>
      </c>
      <c r="C6688" s="178" t="s">
        <v>240</v>
      </c>
      <c r="D6688" s="178" t="s">
        <v>241</v>
      </c>
      <c r="E6688" s="181">
        <v>20302.722020666723</v>
      </c>
      <c r="F6688" s="181">
        <v>20387.439179726225</v>
      </c>
      <c r="G6688" s="181">
        <v>20480.928584271562</v>
      </c>
      <c r="H6688" s="181">
        <v>20605.418176745032</v>
      </c>
      <c r="I6688" s="181">
        <v>20755.736894372512</v>
      </c>
      <c r="J6688" s="182">
        <v>20927.780181697715</v>
      </c>
      <c r="K6688" s="181">
        <v>21118.661961398207</v>
      </c>
      <c r="L6688" s="181">
        <v>21326.298810573029</v>
      </c>
      <c r="M6688" s="181">
        <v>21548.866526900099</v>
      </c>
      <c r="N6688" s="181">
        <v>21784.698359854192</v>
      </c>
      <c r="O6688" s="181">
        <v>22032.445708664851</v>
      </c>
      <c r="P6688" s="181">
        <v>22291.789861173169</v>
      </c>
      <c r="Q6688" s="181">
        <v>22562.573579925484</v>
      </c>
      <c r="R6688" s="181">
        <v>22843.815986597296</v>
      </c>
      <c r="S6688" s="181">
        <v>23134.85346381128</v>
      </c>
      <c r="T6688" s="181">
        <v>23435.338976207444</v>
      </c>
      <c r="U6688" s="181">
        <v>23743.168441996859</v>
      </c>
      <c r="V6688" s="181">
        <v>24056.234596788872</v>
      </c>
      <c r="W6688" s="181">
        <v>24374.449360007668</v>
      </c>
      <c r="X6688" s="181">
        <v>24697.703263987431</v>
      </c>
      <c r="Y6688" s="181">
        <v>25025.974833316839</v>
      </c>
    </row>
    <row r="6689" spans="1:25" x14ac:dyDescent="0.25">
      <c r="A6689" s="178" t="s">
        <v>5272</v>
      </c>
      <c r="B6689" s="178" t="s">
        <v>927</v>
      </c>
      <c r="C6689" s="178" t="s">
        <v>218</v>
      </c>
      <c r="D6689" s="178" t="s">
        <v>5424</v>
      </c>
      <c r="E6689" s="181">
        <v>428436.95510252868</v>
      </c>
      <c r="F6689" s="181">
        <v>435222.48450868909</v>
      </c>
      <c r="G6689" s="181">
        <v>440629.44892232789</v>
      </c>
      <c r="H6689" s="181">
        <v>445396.38788423507</v>
      </c>
      <c r="I6689" s="181">
        <v>449636.85380180343</v>
      </c>
      <c r="J6689" s="182">
        <v>453427.90046574804</v>
      </c>
      <c r="K6689" s="181">
        <v>456828.04831129295</v>
      </c>
      <c r="L6689" s="181">
        <v>459884.44241193053</v>
      </c>
      <c r="M6689" s="181">
        <v>462629.45696665125</v>
      </c>
      <c r="N6689" s="181">
        <v>465081.67451510474</v>
      </c>
      <c r="O6689" s="181">
        <v>467248.01269791229</v>
      </c>
      <c r="P6689" s="181">
        <v>469151.08880098449</v>
      </c>
      <c r="Q6689" s="181">
        <v>470812.84057980863</v>
      </c>
      <c r="R6689" s="181">
        <v>472236.76889250835</v>
      </c>
      <c r="S6689" s="181">
        <v>473429.22582543833</v>
      </c>
      <c r="T6689" s="181">
        <v>474398.09796355077</v>
      </c>
      <c r="U6689" s="181">
        <v>475166.29810427432</v>
      </c>
      <c r="V6689" s="181">
        <v>475753.23231532029</v>
      </c>
      <c r="W6689" s="181">
        <v>476163.70553457702</v>
      </c>
      <c r="X6689" s="181">
        <v>476401.75269647362</v>
      </c>
      <c r="Y6689" s="181">
        <v>476473.78813612874</v>
      </c>
    </row>
    <row r="6690" spans="1:25" x14ac:dyDescent="0.25">
      <c r="A6690" s="178" t="s">
        <v>5272</v>
      </c>
      <c r="B6690" s="178" t="s">
        <v>927</v>
      </c>
      <c r="C6690" s="178" t="s">
        <v>280</v>
      </c>
      <c r="D6690" s="178" t="s">
        <v>1252</v>
      </c>
      <c r="E6690" s="181">
        <v>5198.6770411141315</v>
      </c>
      <c r="F6690" s="181">
        <v>5317.7974107972559</v>
      </c>
      <c r="G6690" s="181">
        <v>5421.3635780647528</v>
      </c>
      <c r="H6690" s="181">
        <v>5518.1849846129189</v>
      </c>
      <c r="I6690" s="181">
        <v>5609.5240565955783</v>
      </c>
      <c r="J6690" s="182">
        <v>5696.2219676813847</v>
      </c>
      <c r="K6690" s="181">
        <v>5778.9105936310716</v>
      </c>
      <c r="L6690" s="181">
        <v>5858.0959752793824</v>
      </c>
      <c r="M6690" s="181">
        <v>5934.1100588807321</v>
      </c>
      <c r="N6690" s="181">
        <v>6007.1170207210944</v>
      </c>
      <c r="O6690" s="181">
        <v>6077.1349115539342</v>
      </c>
      <c r="P6690" s="181">
        <v>6144.3888648745533</v>
      </c>
      <c r="Q6690" s="181">
        <v>6209.102279923366</v>
      </c>
      <c r="R6690" s="181">
        <v>6271.260824997531</v>
      </c>
      <c r="S6690" s="181">
        <v>6330.888713036471</v>
      </c>
      <c r="T6690" s="181">
        <v>6388.032311201383</v>
      </c>
      <c r="U6690" s="181">
        <v>6442.9438302035105</v>
      </c>
      <c r="V6690" s="181">
        <v>6495.8354166165018</v>
      </c>
      <c r="W6690" s="181">
        <v>6546.7250904536104</v>
      </c>
      <c r="X6690" s="181">
        <v>6595.6213605520743</v>
      </c>
      <c r="Y6690" s="181">
        <v>6642.5667833620719</v>
      </c>
    </row>
    <row r="6691" spans="1:25" x14ac:dyDescent="0.25">
      <c r="A6691" s="178" t="s">
        <v>5272</v>
      </c>
      <c r="B6691" s="178" t="s">
        <v>927</v>
      </c>
      <c r="C6691" s="178" t="s">
        <v>583</v>
      </c>
      <c r="D6691" s="178" t="s">
        <v>5425</v>
      </c>
      <c r="E6691" s="181">
        <v>2479.3069784746867</v>
      </c>
      <c r="F6691" s="181">
        <v>2521.8639827300667</v>
      </c>
      <c r="G6691" s="181">
        <v>2556.5295159938364</v>
      </c>
      <c r="H6691" s="181">
        <v>2587.5630393320953</v>
      </c>
      <c r="I6691" s="181">
        <v>2615.6107000371026</v>
      </c>
      <c r="J6691" s="182">
        <v>2641.1094634422261</v>
      </c>
      <c r="K6691" s="181">
        <v>2664.3905155857583</v>
      </c>
      <c r="L6691" s="181">
        <v>2685.7203673893264</v>
      </c>
      <c r="M6691" s="181">
        <v>2705.2805708543719</v>
      </c>
      <c r="N6691" s="181">
        <v>2723.1728931042535</v>
      </c>
      <c r="O6691" s="181">
        <v>2739.4312611162577</v>
      </c>
      <c r="P6691" s="181">
        <v>2754.1819621772597</v>
      </c>
      <c r="Q6691" s="181">
        <v>2767.5479659023727</v>
      </c>
      <c r="R6691" s="181">
        <v>2779.5443820624587</v>
      </c>
      <c r="S6691" s="181">
        <v>2790.2032176853672</v>
      </c>
      <c r="T6691" s="181">
        <v>2799.5657167157983</v>
      </c>
      <c r="U6691" s="181">
        <v>2807.7621424348745</v>
      </c>
      <c r="V6691" s="181">
        <v>2814.902703777193</v>
      </c>
      <c r="W6691" s="181">
        <v>2821.0116937888379</v>
      </c>
      <c r="X6691" s="181">
        <v>2826.1089755173216</v>
      </c>
      <c r="Y6691" s="181">
        <v>2830.2286599296026</v>
      </c>
    </row>
    <row r="6692" spans="1:25" x14ac:dyDescent="0.25">
      <c r="A6692" s="178" t="s">
        <v>5272</v>
      </c>
      <c r="B6692" s="178" t="s">
        <v>927</v>
      </c>
      <c r="C6692" s="178" t="s">
        <v>518</v>
      </c>
      <c r="D6692" s="178" t="s">
        <v>5426</v>
      </c>
      <c r="E6692" s="181">
        <v>8691.6957825534482</v>
      </c>
      <c r="F6692" s="181">
        <v>9176.3125077088371</v>
      </c>
      <c r="G6692" s="181">
        <v>9655.38664240445</v>
      </c>
      <c r="H6692" s="181">
        <v>10143.366537204804</v>
      </c>
      <c r="I6692" s="181">
        <v>10642.327205877034</v>
      </c>
      <c r="J6692" s="182">
        <v>11153.783887098676</v>
      </c>
      <c r="K6692" s="181">
        <v>11679.009859670139</v>
      </c>
      <c r="L6692" s="181">
        <v>12219.157442442109</v>
      </c>
      <c r="M6692" s="181">
        <v>12775.123386336751</v>
      </c>
      <c r="N6692" s="181">
        <v>13347.512223799689</v>
      </c>
      <c r="O6692" s="181">
        <v>13936.632278781108</v>
      </c>
      <c r="P6692" s="181">
        <v>14543.28066296307</v>
      </c>
      <c r="Q6692" s="181">
        <v>15168.311341170978</v>
      </c>
      <c r="R6692" s="181">
        <v>15812.043943160746</v>
      </c>
      <c r="S6692" s="181">
        <v>16474.891260429886</v>
      </c>
      <c r="T6692" s="181">
        <v>17157.330221016207</v>
      </c>
      <c r="U6692" s="181">
        <v>17860.420498840773</v>
      </c>
      <c r="V6692" s="181">
        <v>18585.193007188507</v>
      </c>
      <c r="W6692" s="181">
        <v>19332.182920455598</v>
      </c>
      <c r="X6692" s="181">
        <v>20101.905898969635</v>
      </c>
      <c r="Y6692" s="181">
        <v>20894.990484763282</v>
      </c>
    </row>
    <row r="6693" spans="1:25" x14ac:dyDescent="0.25">
      <c r="A6693" s="178" t="s">
        <v>5272</v>
      </c>
      <c r="B6693" s="178" t="s">
        <v>927</v>
      </c>
      <c r="C6693" s="178" t="s">
        <v>520</v>
      </c>
      <c r="D6693" s="178" t="s">
        <v>5427</v>
      </c>
      <c r="E6693" s="181">
        <v>6640.0642145235406</v>
      </c>
      <c r="F6693" s="181">
        <v>6748.4835531483523</v>
      </c>
      <c r="G6693" s="181">
        <v>6835.6198775673756</v>
      </c>
      <c r="H6693" s="181">
        <v>6912.9050220945355</v>
      </c>
      <c r="I6693" s="181">
        <v>6982.0879396221035</v>
      </c>
      <c r="J6693" s="182">
        <v>7044.3539383117459</v>
      </c>
      <c r="K6693" s="181">
        <v>7100.6025565390801</v>
      </c>
      <c r="L6693" s="181">
        <v>7151.5581829752055</v>
      </c>
      <c r="M6693" s="181">
        <v>7197.7168035739887</v>
      </c>
      <c r="N6693" s="181">
        <v>7239.3606910604549</v>
      </c>
      <c r="O6693" s="181">
        <v>7276.5910088071578</v>
      </c>
      <c r="P6693" s="181">
        <v>7309.7537349589702</v>
      </c>
      <c r="Q6693" s="181">
        <v>7339.1849288979402</v>
      </c>
      <c r="R6693" s="181">
        <v>7364.9337652722043</v>
      </c>
      <c r="S6693" s="181">
        <v>7387.0940076578381</v>
      </c>
      <c r="T6693" s="181">
        <v>7405.7835606792842</v>
      </c>
      <c r="U6693" s="181">
        <v>7421.355247525561</v>
      </c>
      <c r="V6693" s="181">
        <v>7434.1077811835085</v>
      </c>
      <c r="W6693" s="181">
        <v>7444.1121885953735</v>
      </c>
      <c r="X6693" s="181">
        <v>7451.427594073476</v>
      </c>
      <c r="Y6693" s="181">
        <v>7456.1504741980261</v>
      </c>
    </row>
    <row r="6694" spans="1:25" x14ac:dyDescent="0.25">
      <c r="A6694" s="178" t="s">
        <v>5272</v>
      </c>
      <c r="B6694" s="178" t="s">
        <v>927</v>
      </c>
      <c r="C6694" s="178" t="s">
        <v>1164</v>
      </c>
      <c r="D6694" s="178" t="s">
        <v>5428</v>
      </c>
      <c r="E6694" s="181">
        <v>3065.3433309945372</v>
      </c>
      <c r="F6694" s="181">
        <v>3236.2555078248988</v>
      </c>
      <c r="G6694" s="181">
        <v>3405.2129518703869</v>
      </c>
      <c r="H6694" s="181">
        <v>3577.3112343698972</v>
      </c>
      <c r="I6694" s="181">
        <v>3753.2821606893731</v>
      </c>
      <c r="J6694" s="182">
        <v>3933.6601175458873</v>
      </c>
      <c r="K6694" s="181">
        <v>4118.894158470187</v>
      </c>
      <c r="L6694" s="181">
        <v>4309.3906774494162</v>
      </c>
      <c r="M6694" s="181">
        <v>4505.4659360656196</v>
      </c>
      <c r="N6694" s="181">
        <v>4707.3331377657332</v>
      </c>
      <c r="O6694" s="181">
        <v>4915.1010206818928</v>
      </c>
      <c r="P6694" s="181">
        <v>5129.0507061326298</v>
      </c>
      <c r="Q6694" s="181">
        <v>5349.4833661156699</v>
      </c>
      <c r="R6694" s="181">
        <v>5576.5117260375609</v>
      </c>
      <c r="S6694" s="181">
        <v>5810.2813671169315</v>
      </c>
      <c r="T6694" s="181">
        <v>6050.960489923229</v>
      </c>
      <c r="U6694" s="181">
        <v>6298.9228148981492</v>
      </c>
      <c r="V6694" s="181">
        <v>6554.5319193276255</v>
      </c>
      <c r="W6694" s="181">
        <v>6817.9765458123338</v>
      </c>
      <c r="X6694" s="181">
        <v>7089.4385548298815</v>
      </c>
      <c r="Y6694" s="181">
        <v>7369.1396174069878</v>
      </c>
    </row>
    <row r="6695" spans="1:25" x14ac:dyDescent="0.25">
      <c r="A6695" s="178" t="s">
        <v>5272</v>
      </c>
      <c r="B6695" s="178" t="s">
        <v>927</v>
      </c>
      <c r="C6695" s="178" t="s">
        <v>240</v>
      </c>
      <c r="D6695" s="178" t="s">
        <v>241</v>
      </c>
      <c r="E6695" s="181">
        <v>7385.4701775393232</v>
      </c>
      <c r="F6695" s="181">
        <v>7756.421151157816</v>
      </c>
      <c r="G6695" s="181">
        <v>8120.0235471099659</v>
      </c>
      <c r="H6695" s="181">
        <v>8488.6172719700644</v>
      </c>
      <c r="I6695" s="181">
        <v>8863.9924250962231</v>
      </c>
      <c r="J6695" s="182">
        <v>9247.4421911603586</v>
      </c>
      <c r="K6695" s="181">
        <v>9640.0383829906059</v>
      </c>
      <c r="L6695" s="181">
        <v>10042.737107213106</v>
      </c>
      <c r="M6695" s="181">
        <v>10456.272121093838</v>
      </c>
      <c r="N6695" s="181">
        <v>10881.130341554497</v>
      </c>
      <c r="O6695" s="181">
        <v>11317.554002240811</v>
      </c>
      <c r="P6695" s="181">
        <v>11766.180625361681</v>
      </c>
      <c r="Q6695" s="181">
        <v>12227.687728379509</v>
      </c>
      <c r="R6695" s="181">
        <v>12702.317662319152</v>
      </c>
      <c r="S6695" s="181">
        <v>13190.387782163136</v>
      </c>
      <c r="T6695" s="181">
        <v>13692.266055923339</v>
      </c>
      <c r="U6695" s="181">
        <v>14208.782912563805</v>
      </c>
      <c r="V6695" s="181">
        <v>14740.739355066604</v>
      </c>
      <c r="W6695" s="181">
        <v>15288.53863150217</v>
      </c>
      <c r="X6695" s="181">
        <v>15852.567866562067</v>
      </c>
      <c r="Y6695" s="181">
        <v>16433.302498184687</v>
      </c>
    </row>
    <row r="6696" spans="1:25" x14ac:dyDescent="0.25">
      <c r="A6696" s="178" t="s">
        <v>5272</v>
      </c>
      <c r="B6696" s="178" t="s">
        <v>930</v>
      </c>
      <c r="C6696" s="178" t="s">
        <v>218</v>
      </c>
      <c r="D6696" s="178" t="s">
        <v>5429</v>
      </c>
      <c r="E6696" s="181">
        <v>2975.5844915429188</v>
      </c>
      <c r="F6696" s="181">
        <v>3035.1909078076042</v>
      </c>
      <c r="G6696" s="181">
        <v>3089.2870245549816</v>
      </c>
      <c r="H6696" s="181">
        <v>3141.8592043005206</v>
      </c>
      <c r="I6696" s="181">
        <v>3193.0590101346352</v>
      </c>
      <c r="J6696" s="182">
        <v>3242.9759490499223</v>
      </c>
      <c r="K6696" s="181">
        <v>3291.6861222187754</v>
      </c>
      <c r="L6696" s="181">
        <v>3339.2696856058924</v>
      </c>
      <c r="M6696" s="181">
        <v>3385.7612725405011</v>
      </c>
      <c r="N6696" s="181">
        <v>3431.1892828219911</v>
      </c>
      <c r="O6696" s="181">
        <v>3475.5449553653439</v>
      </c>
      <c r="P6696" s="181">
        <v>3518.9251693650153</v>
      </c>
      <c r="Q6696" s="181">
        <v>3561.4280433855001</v>
      </c>
      <c r="R6696" s="181">
        <v>3603.0273654139996</v>
      </c>
      <c r="S6696" s="181">
        <v>3643.7423118557799</v>
      </c>
      <c r="T6696" s="181">
        <v>3683.5086186874782</v>
      </c>
      <c r="U6696" s="181">
        <v>3722.3480353437817</v>
      </c>
      <c r="V6696" s="181">
        <v>3760.3602222735572</v>
      </c>
      <c r="W6696" s="181">
        <v>3797.534292639938</v>
      </c>
      <c r="X6696" s="181">
        <v>3833.8513368224203</v>
      </c>
      <c r="Y6696" s="181">
        <v>3869.1930086136499</v>
      </c>
    </row>
    <row r="6697" spans="1:25" x14ac:dyDescent="0.25">
      <c r="A6697" s="178" t="s">
        <v>5272</v>
      </c>
      <c r="B6697" s="178" t="s">
        <v>930</v>
      </c>
      <c r="C6697" s="178" t="s">
        <v>240</v>
      </c>
      <c r="D6697" s="178" t="s">
        <v>241</v>
      </c>
      <c r="E6697" s="181">
        <v>1998.8274841667323</v>
      </c>
      <c r="F6697" s="181">
        <v>1976.6012970695585</v>
      </c>
      <c r="G6697" s="181">
        <v>1950.9142311836365</v>
      </c>
      <c r="H6697" s="181">
        <v>1924.532583895641</v>
      </c>
      <c r="I6697" s="181">
        <v>1897.6277958835481</v>
      </c>
      <c r="J6697" s="182">
        <v>1870.3184166500891</v>
      </c>
      <c r="K6697" s="181">
        <v>1842.7041676800882</v>
      </c>
      <c r="L6697" s="181">
        <v>1814.8775629769086</v>
      </c>
      <c r="M6697" s="181">
        <v>1786.8982791824421</v>
      </c>
      <c r="N6697" s="181">
        <v>1758.8175390688457</v>
      </c>
      <c r="O6697" s="181">
        <v>1730.6636384769856</v>
      </c>
      <c r="P6697" s="181">
        <v>1702.5140543585512</v>
      </c>
      <c r="Q6697" s="181">
        <v>1674.4393189100897</v>
      </c>
      <c r="R6697" s="181">
        <v>1646.4461958135716</v>
      </c>
      <c r="S6697" s="181">
        <v>1618.5615850856568</v>
      </c>
      <c r="T6697" s="181">
        <v>1590.77409363481</v>
      </c>
      <c r="U6697" s="181">
        <v>1563.1103597357771</v>
      </c>
      <c r="V6697" s="181">
        <v>1535.6266219813124</v>
      </c>
      <c r="W6697" s="181">
        <v>1508.3296823453279</v>
      </c>
      <c r="X6697" s="181">
        <v>1481.2229363906515</v>
      </c>
      <c r="Y6697" s="181">
        <v>1454.2724558796899</v>
      </c>
    </row>
    <row r="6698" spans="1:25" x14ac:dyDescent="0.25">
      <c r="A6698" s="178" t="s">
        <v>5272</v>
      </c>
      <c r="B6698" s="178" t="s">
        <v>931</v>
      </c>
      <c r="C6698" s="178" t="s">
        <v>218</v>
      </c>
      <c r="D6698" s="178" t="s">
        <v>5430</v>
      </c>
      <c r="E6698" s="181">
        <v>33068.702464383168</v>
      </c>
      <c r="F6698" s="181">
        <v>33455.57649929756</v>
      </c>
      <c r="G6698" s="181">
        <v>33783.349055993051</v>
      </c>
      <c r="H6698" s="181">
        <v>34096.778040971592</v>
      </c>
      <c r="I6698" s="181">
        <v>34397.697570202319</v>
      </c>
      <c r="J6698" s="182">
        <v>34686.943642222977</v>
      </c>
      <c r="K6698" s="181">
        <v>34965.147789236311</v>
      </c>
      <c r="L6698" s="181">
        <v>35232.968898138664</v>
      </c>
      <c r="M6698" s="181">
        <v>35490.573473204386</v>
      </c>
      <c r="N6698" s="181">
        <v>35737.94439293295</v>
      </c>
      <c r="O6698" s="181">
        <v>35975.044412803392</v>
      </c>
      <c r="P6698" s="181">
        <v>36202.991722085528</v>
      </c>
      <c r="Q6698" s="181">
        <v>36422.902576510722</v>
      </c>
      <c r="R6698" s="181">
        <v>36634.566682486911</v>
      </c>
      <c r="S6698" s="181">
        <v>36838.289207091511</v>
      </c>
      <c r="T6698" s="181">
        <v>37034.009643537436</v>
      </c>
      <c r="U6698" s="181">
        <v>37222.435734240804</v>
      </c>
      <c r="V6698" s="181">
        <v>37404.592803823019</v>
      </c>
      <c r="W6698" s="181">
        <v>37580.565013681095</v>
      </c>
      <c r="X6698" s="181">
        <v>37750.364507410719</v>
      </c>
      <c r="Y6698" s="181">
        <v>37913.45357371767</v>
      </c>
    </row>
    <row r="6699" spans="1:25" x14ac:dyDescent="0.25">
      <c r="A6699" s="178" t="s">
        <v>5272</v>
      </c>
      <c r="B6699" s="178" t="s">
        <v>931</v>
      </c>
      <c r="C6699" s="178" t="s">
        <v>240</v>
      </c>
      <c r="D6699" s="178" t="s">
        <v>241</v>
      </c>
      <c r="E6699" s="181">
        <v>6956.1505733089853</v>
      </c>
      <c r="F6699" s="181">
        <v>7002.2625431689976</v>
      </c>
      <c r="G6699" s="181">
        <v>7035.4322027526396</v>
      </c>
      <c r="H6699" s="181">
        <v>7065.1240362449453</v>
      </c>
      <c r="I6699" s="181">
        <v>7091.7651505032281</v>
      </c>
      <c r="J6699" s="182">
        <v>7115.5698385829683</v>
      </c>
      <c r="K6699" s="181">
        <v>7136.7068003000759</v>
      </c>
      <c r="L6699" s="181">
        <v>7155.3473145308235</v>
      </c>
      <c r="M6699" s="181">
        <v>7171.5601131934618</v>
      </c>
      <c r="N6699" s="181">
        <v>7185.3759879606241</v>
      </c>
      <c r="O6699" s="181">
        <v>7196.8214350637436</v>
      </c>
      <c r="P6699" s="181">
        <v>7206.1527509622802</v>
      </c>
      <c r="Q6699" s="181">
        <v>7213.6210562243159</v>
      </c>
      <c r="R6699" s="181">
        <v>7219.211335638629</v>
      </c>
      <c r="S6699" s="181">
        <v>7223.0102104318139</v>
      </c>
      <c r="T6699" s="181">
        <v>7225.0314978331335</v>
      </c>
      <c r="U6699" s="181">
        <v>7225.4381258679332</v>
      </c>
      <c r="V6699" s="181">
        <v>7224.451356591735</v>
      </c>
      <c r="W6699" s="181">
        <v>7222.1073865190438</v>
      </c>
      <c r="X6699" s="181">
        <v>7218.4281187196329</v>
      </c>
      <c r="Y6699" s="181">
        <v>7213.3306009754879</v>
      </c>
    </row>
    <row r="6700" spans="1:25" x14ac:dyDescent="0.25">
      <c r="A6700" s="178" t="s">
        <v>5272</v>
      </c>
      <c r="B6700" s="178" t="s">
        <v>948</v>
      </c>
      <c r="C6700" s="178" t="s">
        <v>218</v>
      </c>
      <c r="D6700" s="178" t="s">
        <v>5431</v>
      </c>
      <c r="E6700" s="181">
        <v>3968.4534100186556</v>
      </c>
      <c r="F6700" s="181">
        <v>3993.0705065635298</v>
      </c>
      <c r="G6700" s="181">
        <v>4010.4816811971559</v>
      </c>
      <c r="H6700" s="181">
        <v>4026.2417853360826</v>
      </c>
      <c r="I6700" s="181">
        <v>4040.5815652230372</v>
      </c>
      <c r="J6700" s="182">
        <v>4053.607937957574</v>
      </c>
      <c r="K6700" s="181">
        <v>4065.4005391983442</v>
      </c>
      <c r="L6700" s="181">
        <v>4076.0267093322791</v>
      </c>
      <c r="M6700" s="181">
        <v>4085.4906945304956</v>
      </c>
      <c r="N6700" s="181">
        <v>4093.7698248133011</v>
      </c>
      <c r="O6700" s="181">
        <v>4100.832239487273</v>
      </c>
      <c r="P6700" s="181">
        <v>4106.7854423197559</v>
      </c>
      <c r="Q6700" s="181">
        <v>4111.7436236467038</v>
      </c>
      <c r="R6700" s="181">
        <v>4115.6925391968325</v>
      </c>
      <c r="S6700" s="181">
        <v>4118.7090947300239</v>
      </c>
      <c r="T6700" s="181">
        <v>4120.8586185669701</v>
      </c>
      <c r="U6700" s="181">
        <v>4122.1408843972122</v>
      </c>
      <c r="V6700" s="181">
        <v>4122.566215559601</v>
      </c>
      <c r="W6700" s="181">
        <v>4122.1919962557649</v>
      </c>
      <c r="X6700" s="181">
        <v>4121.1060958255139</v>
      </c>
      <c r="Y6700" s="181">
        <v>4119.3607044593264</v>
      </c>
    </row>
    <row r="6701" spans="1:25" x14ac:dyDescent="0.25">
      <c r="A6701" s="178" t="s">
        <v>5272</v>
      </c>
      <c r="B6701" s="178" t="s">
        <v>948</v>
      </c>
      <c r="C6701" s="178" t="s">
        <v>240</v>
      </c>
      <c r="D6701" s="178" t="s">
        <v>241</v>
      </c>
      <c r="E6701" s="181">
        <v>6514.406208706796</v>
      </c>
      <c r="F6701" s="181">
        <v>6589.5657217059206</v>
      </c>
      <c r="G6701" s="181">
        <v>6653.38442946743</v>
      </c>
      <c r="H6701" s="181">
        <v>6714.9409475118673</v>
      </c>
      <c r="I6701" s="181">
        <v>6774.5817762101369</v>
      </c>
      <c r="J6701" s="182">
        <v>6832.4524609414711</v>
      </c>
      <c r="K6701" s="181">
        <v>6888.6557606062543</v>
      </c>
      <c r="L6701" s="181">
        <v>6943.2759975950594</v>
      </c>
      <c r="M6701" s="181">
        <v>6996.2915455640759</v>
      </c>
      <c r="N6701" s="181">
        <v>7047.6342770867759</v>
      </c>
      <c r="O6701" s="181">
        <v>7097.2190116065976</v>
      </c>
      <c r="P6701" s="181">
        <v>7145.2015440973455</v>
      </c>
      <c r="Q6701" s="181">
        <v>7191.7529900612644</v>
      </c>
      <c r="R6701" s="181">
        <v>7236.8225549070212</v>
      </c>
      <c r="S6701" s="181">
        <v>7280.519754435235</v>
      </c>
      <c r="T6701" s="181">
        <v>7322.9361251672117</v>
      </c>
      <c r="U6701" s="181">
        <v>7364.0482864268797</v>
      </c>
      <c r="V6701" s="181">
        <v>7403.8515445086987</v>
      </c>
      <c r="W6701" s="181">
        <v>7442.4263118300378</v>
      </c>
      <c r="X6701" s="181">
        <v>7479.9102767032646</v>
      </c>
      <c r="Y6701" s="181">
        <v>7516.3791703831494</v>
      </c>
    </row>
    <row r="6702" spans="1:25" x14ac:dyDescent="0.25">
      <c r="A6702" s="178" t="s">
        <v>5272</v>
      </c>
      <c r="B6702" s="178" t="s">
        <v>949</v>
      </c>
      <c r="C6702" s="178" t="s">
        <v>218</v>
      </c>
      <c r="D6702" s="178" t="s">
        <v>5432</v>
      </c>
      <c r="E6702" s="181">
        <v>4059.6788284122968</v>
      </c>
      <c r="F6702" s="181">
        <v>4104.007855205813</v>
      </c>
      <c r="G6702" s="181">
        <v>4135.2395114304545</v>
      </c>
      <c r="H6702" s="181">
        <v>4160.6799446752584</v>
      </c>
      <c r="I6702" s="181">
        <v>4181.7528265962437</v>
      </c>
      <c r="J6702" s="182">
        <v>4199.4646959210431</v>
      </c>
      <c r="K6702" s="181">
        <v>4214.5504374213733</v>
      </c>
      <c r="L6702" s="181">
        <v>4227.5367503840416</v>
      </c>
      <c r="M6702" s="181">
        <v>4238.7308958094573</v>
      </c>
      <c r="N6702" s="181">
        <v>4248.3172000416716</v>
      </c>
      <c r="O6702" s="181">
        <v>4256.3856777171177</v>
      </c>
      <c r="P6702" s="181">
        <v>4263.1004464439202</v>
      </c>
      <c r="Q6702" s="181">
        <v>4268.5823747902259</v>
      </c>
      <c r="R6702" s="181">
        <v>4272.755981998248</v>
      </c>
      <c r="S6702" s="181">
        <v>4275.5701600333095</v>
      </c>
      <c r="T6702" s="181">
        <v>4276.8870638521366</v>
      </c>
      <c r="U6702" s="181">
        <v>4276.5530951264291</v>
      </c>
      <c r="V6702" s="181">
        <v>4274.5132842644207</v>
      </c>
      <c r="W6702" s="181">
        <v>4270.7578757388719</v>
      </c>
      <c r="X6702" s="181">
        <v>4265.2538676153472</v>
      </c>
      <c r="Y6702" s="181">
        <v>4257.8839141246472</v>
      </c>
    </row>
    <row r="6703" spans="1:25" x14ac:dyDescent="0.25">
      <c r="A6703" s="178" t="s">
        <v>5272</v>
      </c>
      <c r="B6703" s="178" t="s">
        <v>949</v>
      </c>
      <c r="C6703" s="178" t="s">
        <v>512</v>
      </c>
      <c r="D6703" s="178" t="s">
        <v>5433</v>
      </c>
      <c r="E6703" s="181">
        <v>2369.4073798439158</v>
      </c>
      <c r="F6703" s="181">
        <v>2406.5869970188587</v>
      </c>
      <c r="G6703" s="181">
        <v>2436.3482925515973</v>
      </c>
      <c r="H6703" s="181">
        <v>2462.9088366551832</v>
      </c>
      <c r="I6703" s="181">
        <v>2487.0682828782001</v>
      </c>
      <c r="J6703" s="182">
        <v>2509.3925655293269</v>
      </c>
      <c r="K6703" s="181">
        <v>2530.2955429405388</v>
      </c>
      <c r="L6703" s="181">
        <v>2550.0735638219562</v>
      </c>
      <c r="M6703" s="181">
        <v>2568.8957796556397</v>
      </c>
      <c r="N6703" s="181">
        <v>2586.8598372637862</v>
      </c>
      <c r="O6703" s="181">
        <v>2604.0076633373105</v>
      </c>
      <c r="P6703" s="181">
        <v>2620.4276469998554</v>
      </c>
      <c r="Q6703" s="181">
        <v>2636.183252142871</v>
      </c>
      <c r="R6703" s="181">
        <v>2651.2174107808582</v>
      </c>
      <c r="S6703" s="181">
        <v>2665.4872662949097</v>
      </c>
      <c r="T6703" s="181">
        <v>2678.8949255362663</v>
      </c>
      <c r="U6703" s="181">
        <v>2691.3308401978497</v>
      </c>
      <c r="V6703" s="181">
        <v>2702.7458756747719</v>
      </c>
      <c r="W6703" s="181">
        <v>2713.1188273260673</v>
      </c>
      <c r="X6703" s="181">
        <v>2722.4133928670649</v>
      </c>
      <c r="Y6703" s="181">
        <v>2730.5386384706653</v>
      </c>
    </row>
    <row r="6704" spans="1:25" x14ac:dyDescent="0.25">
      <c r="A6704" s="178" t="s">
        <v>5272</v>
      </c>
      <c r="B6704" s="178" t="s">
        <v>949</v>
      </c>
      <c r="C6704" s="178" t="s">
        <v>574</v>
      </c>
      <c r="D6704" s="178" t="s">
        <v>5434</v>
      </c>
      <c r="E6704" s="181">
        <v>2509.6746821430229</v>
      </c>
      <c r="F6704" s="181">
        <v>2635.2625874351111</v>
      </c>
      <c r="G6704" s="181">
        <v>2758.0767179605637</v>
      </c>
      <c r="H6704" s="181">
        <v>2882.4377925447607</v>
      </c>
      <c r="I6704" s="181">
        <v>3009.1508062526441</v>
      </c>
      <c r="J6704" s="182">
        <v>3138.8422458076002</v>
      </c>
      <c r="K6704" s="181">
        <v>3272.0261851756568</v>
      </c>
      <c r="L6704" s="181">
        <v>3409.1245407211395</v>
      </c>
      <c r="M6704" s="181">
        <v>3550.432669678582</v>
      </c>
      <c r="N6704" s="181">
        <v>3696.1733545683796</v>
      </c>
      <c r="O6704" s="181">
        <v>3846.5052508803237</v>
      </c>
      <c r="P6704" s="181">
        <v>4001.6664151843129</v>
      </c>
      <c r="Q6704" s="181">
        <v>4161.8741547920272</v>
      </c>
      <c r="R6704" s="181">
        <v>4327.1637324616004</v>
      </c>
      <c r="S6704" s="181">
        <v>4497.5835037583065</v>
      </c>
      <c r="T6704" s="181">
        <v>4673.0770386758768</v>
      </c>
      <c r="U6704" s="181">
        <v>4853.5441784758914</v>
      </c>
      <c r="V6704" s="181">
        <v>5038.969738516591</v>
      </c>
      <c r="W6704" s="181">
        <v>5229.3774514650158</v>
      </c>
      <c r="X6704" s="181">
        <v>5424.7519587572006</v>
      </c>
      <c r="Y6704" s="181">
        <v>5624.9514328260011</v>
      </c>
    </row>
    <row r="6705" spans="1:25" x14ac:dyDescent="0.25">
      <c r="A6705" s="178" t="s">
        <v>5272</v>
      </c>
      <c r="B6705" s="178" t="s">
        <v>949</v>
      </c>
      <c r="C6705" s="178" t="s">
        <v>240</v>
      </c>
      <c r="D6705" s="178" t="s">
        <v>241</v>
      </c>
      <c r="E6705" s="181">
        <v>18388.135125858535</v>
      </c>
      <c r="F6705" s="181">
        <v>18619.192388238655</v>
      </c>
      <c r="G6705" s="181">
        <v>18791.449508325921</v>
      </c>
      <c r="H6705" s="181">
        <v>18937.872565017708</v>
      </c>
      <c r="I6705" s="181">
        <v>19064.824831942824</v>
      </c>
      <c r="J6705" s="182">
        <v>19176.806574424478</v>
      </c>
      <c r="K6705" s="181">
        <v>19277.105135109075</v>
      </c>
      <c r="L6705" s="181">
        <v>19368.075719100591</v>
      </c>
      <c r="M6705" s="181">
        <v>19451.082078682102</v>
      </c>
      <c r="N6705" s="181">
        <v>19526.931934551631</v>
      </c>
      <c r="O6705" s="181">
        <v>19596.00418105298</v>
      </c>
      <c r="P6705" s="181">
        <v>19659.021996923511</v>
      </c>
      <c r="Q6705" s="181">
        <v>19716.513607656427</v>
      </c>
      <c r="R6705" s="181">
        <v>19768.102349884975</v>
      </c>
      <c r="S6705" s="181">
        <v>19813.522103626408</v>
      </c>
      <c r="T6705" s="181">
        <v>19852.102465117809</v>
      </c>
      <c r="U6705" s="181">
        <v>19883.09546442889</v>
      </c>
      <c r="V6705" s="181">
        <v>19906.207613866543</v>
      </c>
      <c r="W6705" s="181">
        <v>19921.354493297651</v>
      </c>
      <c r="X6705" s="181">
        <v>19928.342607098784</v>
      </c>
      <c r="Y6705" s="181">
        <v>19926.582558355793</v>
      </c>
    </row>
    <row r="6706" spans="1:25" x14ac:dyDescent="0.25">
      <c r="A6706" s="178" t="s">
        <v>5272</v>
      </c>
      <c r="B6706" s="178" t="s">
        <v>951</v>
      </c>
      <c r="C6706" s="178" t="s">
        <v>218</v>
      </c>
      <c r="D6706" s="178" t="s">
        <v>2936</v>
      </c>
      <c r="E6706" s="181">
        <v>18833.062904039201</v>
      </c>
      <c r="F6706" s="181">
        <v>19005.534713296718</v>
      </c>
      <c r="G6706" s="181">
        <v>19145.150537608239</v>
      </c>
      <c r="H6706" s="181">
        <v>19280.114750683417</v>
      </c>
      <c r="I6706" s="181">
        <v>19410.900823837706</v>
      </c>
      <c r="J6706" s="182">
        <v>19537.587373968912</v>
      </c>
      <c r="K6706" s="181">
        <v>19660.337240308785</v>
      </c>
      <c r="L6706" s="181">
        <v>19779.428794768133</v>
      </c>
      <c r="M6706" s="181">
        <v>19894.91923158184</v>
      </c>
      <c r="N6706" s="181">
        <v>20006.732175396151</v>
      </c>
      <c r="O6706" s="181">
        <v>20114.710227988373</v>
      </c>
      <c r="P6706" s="181">
        <v>20219.484804623302</v>
      </c>
      <c r="Q6706" s="181">
        <v>20321.767288946568</v>
      </c>
      <c r="R6706" s="181">
        <v>20421.516218889155</v>
      </c>
      <c r="S6706" s="181">
        <v>20518.893001333367</v>
      </c>
      <c r="T6706" s="181">
        <v>20613.567498526441</v>
      </c>
      <c r="U6706" s="181">
        <v>20704.985164026479</v>
      </c>
      <c r="V6706" s="181">
        <v>20793.109021748376</v>
      </c>
      <c r="W6706" s="181">
        <v>20878.176791193899</v>
      </c>
      <c r="X6706" s="181">
        <v>20960.328176678886</v>
      </c>
      <c r="Y6706" s="181">
        <v>21039.128813763688</v>
      </c>
    </row>
    <row r="6707" spans="1:25" x14ac:dyDescent="0.25">
      <c r="A6707" s="178" t="s">
        <v>5272</v>
      </c>
      <c r="B6707" s="178" t="s">
        <v>951</v>
      </c>
      <c r="C6707" s="178" t="s">
        <v>510</v>
      </c>
      <c r="D6707" s="178" t="s">
        <v>5435</v>
      </c>
      <c r="E6707" s="181">
        <v>7326.4370808336071</v>
      </c>
      <c r="F6707" s="181">
        <v>7425.7599161144008</v>
      </c>
      <c r="G6707" s="181">
        <v>7512.9161245041341</v>
      </c>
      <c r="H6707" s="181">
        <v>7598.857720485923</v>
      </c>
      <c r="I6707" s="181">
        <v>7683.7518902041011</v>
      </c>
      <c r="J6707" s="182">
        <v>7767.6119161233828</v>
      </c>
      <c r="K6707" s="181">
        <v>7850.485087924013</v>
      </c>
      <c r="L6707" s="181">
        <v>7932.465997038903</v>
      </c>
      <c r="M6707" s="181">
        <v>8013.5619325516609</v>
      </c>
      <c r="N6707" s="181">
        <v>8093.726401409247</v>
      </c>
      <c r="O6707" s="181">
        <v>8172.8793044430122</v>
      </c>
      <c r="P6707" s="181">
        <v>8251.261178757426</v>
      </c>
      <c r="Q6707" s="181">
        <v>8329.1496704916608</v>
      </c>
      <c r="R6707" s="181">
        <v>8406.5174689894811</v>
      </c>
      <c r="S6707" s="181">
        <v>8483.4207417017715</v>
      </c>
      <c r="T6707" s="181">
        <v>8559.7126053730881</v>
      </c>
      <c r="U6707" s="181">
        <v>8635.1501001968991</v>
      </c>
      <c r="V6707" s="181">
        <v>8709.7029193532544</v>
      </c>
      <c r="W6707" s="181">
        <v>8783.4559117369208</v>
      </c>
      <c r="X6707" s="181">
        <v>8856.4541136365769</v>
      </c>
      <c r="Y6707" s="181">
        <v>8928.4998383809525</v>
      </c>
    </row>
    <row r="6708" spans="1:25" x14ac:dyDescent="0.25">
      <c r="A6708" s="178" t="s">
        <v>5272</v>
      </c>
      <c r="B6708" s="178" t="s">
        <v>951</v>
      </c>
      <c r="C6708" s="178" t="s">
        <v>240</v>
      </c>
      <c r="D6708" s="178" t="s">
        <v>241</v>
      </c>
      <c r="E6708" s="181">
        <v>9370.0849104376903</v>
      </c>
      <c r="F6708" s="181">
        <v>9494.1745753970808</v>
      </c>
      <c r="G6708" s="181">
        <v>9602.6689984874938</v>
      </c>
      <c r="H6708" s="181">
        <v>9709.5778489503246</v>
      </c>
      <c r="I6708" s="181">
        <v>9815.1173410100855</v>
      </c>
      <c r="J6708" s="182">
        <v>9919.3068703346853</v>
      </c>
      <c r="K6708" s="181">
        <v>10022.209202301001</v>
      </c>
      <c r="L6708" s="181">
        <v>10123.947377284787</v>
      </c>
      <c r="M6708" s="181">
        <v>10224.532884873921</v>
      </c>
      <c r="N6708" s="181">
        <v>10323.908581429274</v>
      </c>
      <c r="O6708" s="181">
        <v>10421.974513941088</v>
      </c>
      <c r="P6708" s="181">
        <v>10519.0395790414</v>
      </c>
      <c r="Q6708" s="181">
        <v>10615.459611729395</v>
      </c>
      <c r="R6708" s="181">
        <v>10711.201488585857</v>
      </c>
      <c r="S6708" s="181">
        <v>10806.338448411396</v>
      </c>
      <c r="T6708" s="181">
        <v>10900.685061866297</v>
      </c>
      <c r="U6708" s="181">
        <v>10993.933760907299</v>
      </c>
      <c r="V6708" s="181">
        <v>11086.047949446278</v>
      </c>
      <c r="W6708" s="181">
        <v>11177.137587256915</v>
      </c>
      <c r="X6708" s="181">
        <v>11267.261856446232</v>
      </c>
      <c r="Y6708" s="181">
        <v>11356.17114469517</v>
      </c>
    </row>
    <row r="6709" spans="1:25" x14ac:dyDescent="0.25">
      <c r="A6709" s="178" t="s">
        <v>5272</v>
      </c>
      <c r="B6709" s="178" t="s">
        <v>955</v>
      </c>
      <c r="C6709" s="178" t="s">
        <v>218</v>
      </c>
      <c r="D6709" s="178" t="s">
        <v>5436</v>
      </c>
      <c r="E6709" s="181">
        <v>3906.8883344229748</v>
      </c>
      <c r="F6709" s="181">
        <v>3988.7910384786128</v>
      </c>
      <c r="G6709" s="181">
        <v>4059.9864657965968</v>
      </c>
      <c r="H6709" s="181">
        <v>4126.8322039436262</v>
      </c>
      <c r="I6709" s="181">
        <v>4190.2211214396693</v>
      </c>
      <c r="J6709" s="182">
        <v>4250.7843348174683</v>
      </c>
      <c r="K6709" s="181">
        <v>4309.0419720086247</v>
      </c>
      <c r="L6709" s="181">
        <v>4365.4194012551443</v>
      </c>
      <c r="M6709" s="181">
        <v>4420.2041803172096</v>
      </c>
      <c r="N6709" s="181">
        <v>4473.5852827290828</v>
      </c>
      <c r="O6709" s="181">
        <v>4525.6928500650229</v>
      </c>
      <c r="P6709" s="181">
        <v>4576.7786958605229</v>
      </c>
      <c r="Q6709" s="181">
        <v>4627.0602794611523</v>
      </c>
      <c r="R6709" s="181">
        <v>4676.5512733204969</v>
      </c>
      <c r="S6709" s="181">
        <v>4725.3207929191294</v>
      </c>
      <c r="T6709" s="181">
        <v>4773.5246993608198</v>
      </c>
      <c r="U6709" s="181">
        <v>4821.12566692768</v>
      </c>
      <c r="V6709" s="181">
        <v>4867.9828319427479</v>
      </c>
      <c r="W6709" s="181">
        <v>4914.1086086535724</v>
      </c>
      <c r="X6709" s="181">
        <v>4959.5229069936058</v>
      </c>
      <c r="Y6709" s="181">
        <v>5004.3120919616049</v>
      </c>
    </row>
    <row r="6710" spans="1:25" x14ac:dyDescent="0.25">
      <c r="A6710" s="178" t="s">
        <v>5272</v>
      </c>
      <c r="B6710" s="178" t="s">
        <v>955</v>
      </c>
      <c r="C6710" s="178" t="s">
        <v>560</v>
      </c>
      <c r="D6710" s="178" t="s">
        <v>5437</v>
      </c>
      <c r="E6710" s="181">
        <v>3718.1546432483178</v>
      </c>
      <c r="F6710" s="181">
        <v>3752.6880087810009</v>
      </c>
      <c r="G6710" s="181">
        <v>3775.9869420106947</v>
      </c>
      <c r="H6710" s="181">
        <v>3794.2630168138426</v>
      </c>
      <c r="I6710" s="181">
        <v>3808.4853321707456</v>
      </c>
      <c r="J6710" s="182">
        <v>3819.3472086932738</v>
      </c>
      <c r="K6710" s="181">
        <v>3827.4146751639496</v>
      </c>
      <c r="L6710" s="181">
        <v>3833.147148878998</v>
      </c>
      <c r="M6710" s="181">
        <v>3836.8654704567612</v>
      </c>
      <c r="N6710" s="181">
        <v>3838.792927160498</v>
      </c>
      <c r="O6710" s="181">
        <v>3839.0941663459721</v>
      </c>
      <c r="P6710" s="181">
        <v>3838.0296537368317</v>
      </c>
      <c r="Q6710" s="181">
        <v>3835.8206595758825</v>
      </c>
      <c r="R6710" s="181">
        <v>3832.5123296630309</v>
      </c>
      <c r="S6710" s="181">
        <v>3828.1935002861283</v>
      </c>
      <c r="T6710" s="181">
        <v>3823.0192269943609</v>
      </c>
      <c r="U6710" s="181">
        <v>3816.9852694984597</v>
      </c>
      <c r="V6710" s="181">
        <v>3810.0071773477334</v>
      </c>
      <c r="W6710" s="181">
        <v>3802.1235968817127</v>
      </c>
      <c r="X6710" s="181">
        <v>3793.3778513672132</v>
      </c>
      <c r="Y6710" s="181">
        <v>3783.8622173003791</v>
      </c>
    </row>
    <row r="6711" spans="1:25" x14ac:dyDescent="0.25">
      <c r="A6711" s="178" t="s">
        <v>5272</v>
      </c>
      <c r="B6711" s="178" t="s">
        <v>955</v>
      </c>
      <c r="C6711" s="178" t="s">
        <v>240</v>
      </c>
      <c r="D6711" s="178" t="s">
        <v>241</v>
      </c>
      <c r="E6711" s="181">
        <v>7829.9250060587538</v>
      </c>
      <c r="F6711" s="181">
        <v>7958.1916578497048</v>
      </c>
      <c r="G6711" s="181">
        <v>8064.411011310588</v>
      </c>
      <c r="H6711" s="181">
        <v>8161.4674944233739</v>
      </c>
      <c r="I6711" s="181">
        <v>8251.2575057817194</v>
      </c>
      <c r="J6711" s="182">
        <v>8335.1297706167297</v>
      </c>
      <c r="K6711" s="181">
        <v>8414.1919637012288</v>
      </c>
      <c r="L6711" s="181">
        <v>8489.3477999441202</v>
      </c>
      <c r="M6711" s="181">
        <v>8561.2182560059809</v>
      </c>
      <c r="N6711" s="181">
        <v>8630.2232583508248</v>
      </c>
      <c r="O6711" s="181">
        <v>8696.6622722543598</v>
      </c>
      <c r="P6711" s="181">
        <v>8761.0623257674688</v>
      </c>
      <c r="Q6711" s="181">
        <v>8823.8762978515406</v>
      </c>
      <c r="R6711" s="181">
        <v>8885.1626279029133</v>
      </c>
      <c r="S6711" s="181">
        <v>8945.0834460056485</v>
      </c>
      <c r="T6711" s="181">
        <v>9003.961776052296</v>
      </c>
      <c r="U6711" s="181">
        <v>9061.752616984797</v>
      </c>
      <c r="V6711" s="181">
        <v>9118.2173763647206</v>
      </c>
      <c r="W6711" s="181">
        <v>9173.406529854381</v>
      </c>
      <c r="X6711" s="181">
        <v>9227.3834442848893</v>
      </c>
      <c r="Y6711" s="181">
        <v>9280.3335213494356</v>
      </c>
    </row>
    <row r="6712" spans="1:25" x14ac:dyDescent="0.25">
      <c r="A6712" s="178" t="s">
        <v>5272</v>
      </c>
      <c r="B6712" s="178" t="s">
        <v>958</v>
      </c>
      <c r="C6712" s="178" t="s">
        <v>218</v>
      </c>
      <c r="D6712" s="178" t="s">
        <v>5438</v>
      </c>
      <c r="E6712" s="181">
        <v>14771.294796785245</v>
      </c>
      <c r="F6712" s="181">
        <v>15034.406316488872</v>
      </c>
      <c r="G6712" s="181">
        <v>15271.035941537917</v>
      </c>
      <c r="H6712" s="181">
        <v>15502.371490955569</v>
      </c>
      <c r="I6712" s="181">
        <v>15729.928813300348</v>
      </c>
      <c r="J6712" s="182">
        <v>15954.632391487452</v>
      </c>
      <c r="K6712" s="181">
        <v>16177.199212595862</v>
      </c>
      <c r="L6712" s="181">
        <v>16398.165733176305</v>
      </c>
      <c r="M6712" s="181">
        <v>16617.708387932067</v>
      </c>
      <c r="N6712" s="181">
        <v>16835.919026285552</v>
      </c>
      <c r="O6712" s="181">
        <v>17052.750664886044</v>
      </c>
      <c r="P6712" s="181">
        <v>17268.639056608015</v>
      </c>
      <c r="Q6712" s="181">
        <v>17483.968658957234</v>
      </c>
      <c r="R6712" s="181">
        <v>17698.462090897643</v>
      </c>
      <c r="S6712" s="181">
        <v>17912.103127540384</v>
      </c>
      <c r="T6712" s="181">
        <v>18124.948960961643</v>
      </c>
      <c r="U6712" s="181">
        <v>18336.341342849279</v>
      </c>
      <c r="V6712" s="181">
        <v>18545.564352526802</v>
      </c>
      <c r="W6712" s="181">
        <v>18752.6269581751</v>
      </c>
      <c r="X6712" s="181">
        <v>18957.539270697427</v>
      </c>
      <c r="Y6712" s="181">
        <v>19160.276608919961</v>
      </c>
    </row>
    <row r="6713" spans="1:25" x14ac:dyDescent="0.25">
      <c r="A6713" s="178" t="s">
        <v>5272</v>
      </c>
      <c r="B6713" s="178" t="s">
        <v>958</v>
      </c>
      <c r="C6713" s="178" t="s">
        <v>674</v>
      </c>
      <c r="D6713" s="178" t="s">
        <v>5439</v>
      </c>
      <c r="E6713" s="181">
        <v>3458.5510445029713</v>
      </c>
      <c r="F6713" s="181">
        <v>3515.7193514611054</v>
      </c>
      <c r="G6713" s="181">
        <v>3566.5532092305375</v>
      </c>
      <c r="H6713" s="181">
        <v>3616.0184715420023</v>
      </c>
      <c r="I6713" s="181">
        <v>3664.4731987088185</v>
      </c>
      <c r="J6713" s="182">
        <v>3712.136066551117</v>
      </c>
      <c r="K6713" s="181">
        <v>3759.1764408415906</v>
      </c>
      <c r="L6713" s="181">
        <v>3805.7209427564894</v>
      </c>
      <c r="M6713" s="181">
        <v>3851.8121113436014</v>
      </c>
      <c r="N6713" s="181">
        <v>3897.4726942558291</v>
      </c>
      <c r="O6713" s="181">
        <v>3942.6932294754733</v>
      </c>
      <c r="P6713" s="181">
        <v>3987.57577711146</v>
      </c>
      <c r="Q6713" s="181">
        <v>4032.2100566601216</v>
      </c>
      <c r="R6713" s="181">
        <v>4076.5328951594938</v>
      </c>
      <c r="S6713" s="181">
        <v>4120.5415170868628</v>
      </c>
      <c r="T6713" s="181">
        <v>4164.2500312347565</v>
      </c>
      <c r="U6713" s="181">
        <v>4207.5083109392845</v>
      </c>
      <c r="V6713" s="181">
        <v>4250.1537718987693</v>
      </c>
      <c r="W6713" s="181">
        <v>4292.190569408237</v>
      </c>
      <c r="X6713" s="181">
        <v>4333.6231045200902</v>
      </c>
      <c r="Y6713" s="181">
        <v>4374.4478182325711</v>
      </c>
    </row>
    <row r="6714" spans="1:25" x14ac:dyDescent="0.25">
      <c r="A6714" s="178" t="s">
        <v>5272</v>
      </c>
      <c r="B6714" s="178" t="s">
        <v>958</v>
      </c>
      <c r="C6714" s="178" t="s">
        <v>240</v>
      </c>
      <c r="D6714" s="178" t="s">
        <v>241</v>
      </c>
      <c r="E6714" s="181">
        <v>19327.494012200546</v>
      </c>
      <c r="F6714" s="181">
        <v>19392.121644166924</v>
      </c>
      <c r="G6714" s="181">
        <v>19418.237734953414</v>
      </c>
      <c r="H6714" s="181">
        <v>19434.00101669897</v>
      </c>
      <c r="I6714" s="181">
        <v>19441.706971060448</v>
      </c>
      <c r="J6714" s="182">
        <v>19442.812064196565</v>
      </c>
      <c r="K6714" s="181">
        <v>19438.450316839106</v>
      </c>
      <c r="L6714" s="181">
        <v>19429.485641149524</v>
      </c>
      <c r="M6714" s="181">
        <v>19416.319281496748</v>
      </c>
      <c r="N6714" s="181">
        <v>19399.23799478525</v>
      </c>
      <c r="O6714" s="181">
        <v>19378.35976605547</v>
      </c>
      <c r="P6714" s="181">
        <v>19354.341669117406</v>
      </c>
      <c r="Q6714" s="181">
        <v>19327.752530531954</v>
      </c>
      <c r="R6714" s="181">
        <v>19298.412353283773</v>
      </c>
      <c r="S6714" s="181">
        <v>19266.435165448835</v>
      </c>
      <c r="T6714" s="181">
        <v>19232.01020376385</v>
      </c>
      <c r="U6714" s="181">
        <v>19194.570947144624</v>
      </c>
      <c r="V6714" s="181">
        <v>19153.524847176534</v>
      </c>
      <c r="W6714" s="181">
        <v>19109.053193946696</v>
      </c>
      <c r="X6714" s="181">
        <v>19061.332731352275</v>
      </c>
      <c r="Y6714" s="181">
        <v>19010.500086762746</v>
      </c>
    </row>
    <row r="6715" spans="1:25" x14ac:dyDescent="0.25">
      <c r="A6715" s="178" t="s">
        <v>5272</v>
      </c>
      <c r="B6715" s="178" t="s">
        <v>2100</v>
      </c>
      <c r="C6715" s="178" t="s">
        <v>218</v>
      </c>
      <c r="D6715" s="178" t="s">
        <v>5440</v>
      </c>
      <c r="E6715" s="181">
        <v>2788.3749276251692</v>
      </c>
      <c r="F6715" s="181">
        <v>2775.0026738537231</v>
      </c>
      <c r="G6715" s="181">
        <v>2763.4050658466585</v>
      </c>
      <c r="H6715" s="181">
        <v>2755.62388565119</v>
      </c>
      <c r="I6715" s="181">
        <v>2750.7704697433096</v>
      </c>
      <c r="J6715" s="182">
        <v>2748.1649264431881</v>
      </c>
      <c r="K6715" s="181">
        <v>2747.2992904086359</v>
      </c>
      <c r="L6715" s="181">
        <v>2747.7751787747929</v>
      </c>
      <c r="M6715" s="181">
        <v>2749.2382342624196</v>
      </c>
      <c r="N6715" s="181">
        <v>2751.4154306728315</v>
      </c>
      <c r="O6715" s="181">
        <v>2754.0792949008396</v>
      </c>
      <c r="P6715" s="181">
        <v>2757.1139911631417</v>
      </c>
      <c r="Q6715" s="181">
        <v>2760.4113372351799</v>
      </c>
      <c r="R6715" s="181">
        <v>2763.7707087885092</v>
      </c>
      <c r="S6715" s="181">
        <v>2767.0597351745587</v>
      </c>
      <c r="T6715" s="181">
        <v>2770.2469078188178</v>
      </c>
      <c r="U6715" s="181">
        <v>2773.2042200133046</v>
      </c>
      <c r="V6715" s="181">
        <v>2775.7457203008712</v>
      </c>
      <c r="W6715" s="181">
        <v>2777.8036751333602</v>
      </c>
      <c r="X6715" s="181">
        <v>2779.3215349841494</v>
      </c>
      <c r="Y6715" s="181">
        <v>2780.3151674474493</v>
      </c>
    </row>
    <row r="6716" spans="1:25" x14ac:dyDescent="0.25">
      <c r="A6716" s="178" t="s">
        <v>5272</v>
      </c>
      <c r="B6716" s="178" t="s">
        <v>2100</v>
      </c>
      <c r="C6716" s="178" t="s">
        <v>262</v>
      </c>
      <c r="D6716" s="178" t="s">
        <v>5441</v>
      </c>
      <c r="E6716" s="181">
        <v>2216.7883101401831</v>
      </c>
      <c r="F6716" s="181">
        <v>2236.1097566363514</v>
      </c>
      <c r="G6716" s="181">
        <v>2256.9966633660988</v>
      </c>
      <c r="H6716" s="181">
        <v>2281.1979110005082</v>
      </c>
      <c r="I6716" s="181">
        <v>2308.0968862971908</v>
      </c>
      <c r="J6716" s="182">
        <v>2337.2175101326197</v>
      </c>
      <c r="K6716" s="181">
        <v>2368.2032332937424</v>
      </c>
      <c r="L6716" s="181">
        <v>2400.7716218879277</v>
      </c>
      <c r="M6716" s="181">
        <v>2434.6620422166111</v>
      </c>
      <c r="N6716" s="181">
        <v>2469.6711894820078</v>
      </c>
      <c r="O6716" s="181">
        <v>2505.6249450055143</v>
      </c>
      <c r="P6716" s="181">
        <v>2542.4416997205803</v>
      </c>
      <c r="Q6716" s="181">
        <v>2580.0417890862473</v>
      </c>
      <c r="R6716" s="181">
        <v>2618.2529688966556</v>
      </c>
      <c r="S6716" s="181">
        <v>2656.9585957896211</v>
      </c>
      <c r="T6716" s="181">
        <v>2696.1334696626259</v>
      </c>
      <c r="U6716" s="181">
        <v>2735.6555782995224</v>
      </c>
      <c r="V6716" s="181">
        <v>2775.3381266287511</v>
      </c>
      <c r="W6716" s="181">
        <v>2815.1038984494644</v>
      </c>
      <c r="X6716" s="181">
        <v>2854.8830988327813</v>
      </c>
      <c r="Y6716" s="181">
        <v>2894.6777505814111</v>
      </c>
    </row>
    <row r="6717" spans="1:25" x14ac:dyDescent="0.25">
      <c r="A6717" s="178" t="s">
        <v>5272</v>
      </c>
      <c r="B6717" s="178" t="s">
        <v>2100</v>
      </c>
      <c r="C6717" s="178" t="s">
        <v>240</v>
      </c>
      <c r="D6717" s="178" t="s">
        <v>241</v>
      </c>
      <c r="E6717" s="181">
        <v>11514.395670041462</v>
      </c>
      <c r="F6717" s="181">
        <v>11475.902816788095</v>
      </c>
      <c r="G6717" s="181">
        <v>11444.875032806311</v>
      </c>
      <c r="H6717" s="181">
        <v>11429.814968504745</v>
      </c>
      <c r="I6717" s="181">
        <v>11427.104583620403</v>
      </c>
      <c r="J6717" s="182">
        <v>11433.973971747149</v>
      </c>
      <c r="K6717" s="181">
        <v>11448.353768661733</v>
      </c>
      <c r="L6717" s="181">
        <v>11468.619975519032</v>
      </c>
      <c r="M6717" s="181">
        <v>11493.323081249375</v>
      </c>
      <c r="N6717" s="181">
        <v>11521.345375631454</v>
      </c>
      <c r="O6717" s="181">
        <v>11551.753345996043</v>
      </c>
      <c r="P6717" s="181">
        <v>11584.076653534274</v>
      </c>
      <c r="Q6717" s="181">
        <v>11617.874271698607</v>
      </c>
      <c r="R6717" s="181">
        <v>11652.312627061247</v>
      </c>
      <c r="S6717" s="181">
        <v>11686.840733546887</v>
      </c>
      <c r="T6717" s="181">
        <v>11721.33051250859</v>
      </c>
      <c r="U6717" s="181">
        <v>11755.243937259274</v>
      </c>
      <c r="V6717" s="181">
        <v>11787.792933288923</v>
      </c>
      <c r="W6717" s="181">
        <v>11818.686417877694</v>
      </c>
      <c r="X6717" s="181">
        <v>11847.67857989117</v>
      </c>
      <c r="Y6717" s="181">
        <v>11874.830771386061</v>
      </c>
    </row>
    <row r="6718" spans="1:25" x14ac:dyDescent="0.25">
      <c r="A6718" s="178" t="s">
        <v>5272</v>
      </c>
      <c r="B6718" s="178" t="s">
        <v>960</v>
      </c>
      <c r="C6718" s="178" t="s">
        <v>565</v>
      </c>
      <c r="D6718" s="178" t="s">
        <v>566</v>
      </c>
      <c r="E6718" s="181">
        <v>1556.8638599493604</v>
      </c>
      <c r="F6718" s="181">
        <v>1559.8258323651055</v>
      </c>
      <c r="G6718" s="181">
        <v>1561.6788984583372</v>
      </c>
      <c r="H6718" s="181">
        <v>1563.9074405703941</v>
      </c>
      <c r="I6718" s="181">
        <v>1566.3215220872939</v>
      </c>
      <c r="J6718" s="182">
        <v>1568.7830252761162</v>
      </c>
      <c r="K6718" s="181">
        <v>1571.1918271927339</v>
      </c>
      <c r="L6718" s="181">
        <v>1573.4756413598109</v>
      </c>
      <c r="M6718" s="181">
        <v>1575.5499305994463</v>
      </c>
      <c r="N6718" s="181">
        <v>1577.3358060014091</v>
      </c>
      <c r="O6718" s="181">
        <v>1578.806117409355</v>
      </c>
      <c r="P6718" s="181">
        <v>1579.9712313836708</v>
      </c>
      <c r="Q6718" s="181">
        <v>1580.8381093152184</v>
      </c>
      <c r="R6718" s="181">
        <v>1581.3606967162582</v>
      </c>
      <c r="S6718" s="181">
        <v>1581.5223187425788</v>
      </c>
      <c r="T6718" s="181">
        <v>1581.3438119741222</v>
      </c>
      <c r="U6718" s="181">
        <v>1580.9546207620642</v>
      </c>
      <c r="V6718" s="181">
        <v>1580.447924927696</v>
      </c>
      <c r="W6718" s="181">
        <v>1579.8043028171851</v>
      </c>
      <c r="X6718" s="181">
        <v>1579.0068385513782</v>
      </c>
      <c r="Y6718" s="181">
        <v>1578.0655199445678</v>
      </c>
    </row>
    <row r="6719" spans="1:25" x14ac:dyDescent="0.25">
      <c r="A6719" s="178" t="s">
        <v>5272</v>
      </c>
      <c r="B6719" s="178" t="s">
        <v>969</v>
      </c>
      <c r="C6719" s="178" t="s">
        <v>218</v>
      </c>
      <c r="D6719" s="178" t="s">
        <v>5442</v>
      </c>
      <c r="E6719" s="181">
        <v>18868.10658089467</v>
      </c>
      <c r="F6719" s="181">
        <v>19093.089736651589</v>
      </c>
      <c r="G6719" s="181">
        <v>19264.445778095884</v>
      </c>
      <c r="H6719" s="181">
        <v>19410.626718604995</v>
      </c>
      <c r="I6719" s="181">
        <v>19537.083879473095</v>
      </c>
      <c r="J6719" s="182">
        <v>19647.819894054024</v>
      </c>
      <c r="K6719" s="181">
        <v>19745.903924194605</v>
      </c>
      <c r="L6719" s="181">
        <v>19833.748821559479</v>
      </c>
      <c r="M6719" s="181">
        <v>19912.999193637173</v>
      </c>
      <c r="N6719" s="181">
        <v>19984.816288637063</v>
      </c>
      <c r="O6719" s="181">
        <v>20049.975627127624</v>
      </c>
      <c r="P6719" s="181">
        <v>20109.616270717434</v>
      </c>
      <c r="Q6719" s="181">
        <v>20164.696063335141</v>
      </c>
      <c r="R6719" s="181">
        <v>20215.316611756421</v>
      </c>
      <c r="S6719" s="181">
        <v>20261.632024932536</v>
      </c>
      <c r="T6719" s="181">
        <v>20303.182081330182</v>
      </c>
      <c r="U6719" s="181">
        <v>20340.450110315436</v>
      </c>
      <c r="V6719" s="181">
        <v>20374.403625928728</v>
      </c>
      <c r="W6719" s="181">
        <v>20405.041531896484</v>
      </c>
      <c r="X6719" s="181">
        <v>20432.239438738063</v>
      </c>
      <c r="Y6719" s="181">
        <v>20455.333589534435</v>
      </c>
    </row>
    <row r="6720" spans="1:25" x14ac:dyDescent="0.25">
      <c r="A6720" s="178" t="s">
        <v>5272</v>
      </c>
      <c r="B6720" s="178" t="s">
        <v>969</v>
      </c>
      <c r="C6720" s="178" t="s">
        <v>240</v>
      </c>
      <c r="D6720" s="178" t="s">
        <v>241</v>
      </c>
      <c r="E6720" s="181">
        <v>1437.666042444873</v>
      </c>
      <c r="F6720" s="181">
        <v>1446.5438744567857</v>
      </c>
      <c r="G6720" s="181">
        <v>1451.2345822074431</v>
      </c>
      <c r="H6720" s="181">
        <v>1453.9395830881335</v>
      </c>
      <c r="I6720" s="181">
        <v>1455.0980082937813</v>
      </c>
      <c r="J6720" s="182">
        <v>1455.0321061112647</v>
      </c>
      <c r="K6720" s="181">
        <v>1453.9883618343974</v>
      </c>
      <c r="L6720" s="181">
        <v>1452.1598414634084</v>
      </c>
      <c r="M6720" s="181">
        <v>1449.679482910909</v>
      </c>
      <c r="N6720" s="181">
        <v>1446.6423654218167</v>
      </c>
      <c r="O6720" s="181">
        <v>1443.1137706134864</v>
      </c>
      <c r="P6720" s="181">
        <v>1439.1836222627876</v>
      </c>
      <c r="Q6720" s="181">
        <v>1434.9270010654811</v>
      </c>
      <c r="R6720" s="181">
        <v>1430.3567764066534</v>
      </c>
      <c r="S6720" s="181">
        <v>1425.4892835677181</v>
      </c>
      <c r="T6720" s="181">
        <v>1420.2975738331088</v>
      </c>
      <c r="U6720" s="181">
        <v>1414.8210008856447</v>
      </c>
      <c r="V6720" s="181">
        <v>1409.131576097122</v>
      </c>
      <c r="W6720" s="181">
        <v>1403.2331216089046</v>
      </c>
      <c r="X6720" s="181">
        <v>1397.1209858872994</v>
      </c>
      <c r="Y6720" s="181">
        <v>1390.7539947956855</v>
      </c>
    </row>
    <row r="6721" spans="1:25" x14ac:dyDescent="0.25">
      <c r="A6721" s="178" t="s">
        <v>5272</v>
      </c>
      <c r="B6721" s="178" t="s">
        <v>976</v>
      </c>
      <c r="C6721" s="178" t="s">
        <v>565</v>
      </c>
      <c r="D6721" s="178" t="s">
        <v>566</v>
      </c>
      <c r="E6721" s="181">
        <v>2955.9943520691472</v>
      </c>
      <c r="F6721" s="181">
        <v>2981.3758345389779</v>
      </c>
      <c r="G6721" s="181">
        <v>3005.1436944635734</v>
      </c>
      <c r="H6721" s="181">
        <v>3031.1689304551564</v>
      </c>
      <c r="I6721" s="181">
        <v>3059.0156578174569</v>
      </c>
      <c r="J6721" s="182">
        <v>3088.2927413412217</v>
      </c>
      <c r="K6721" s="181">
        <v>3118.7235676785776</v>
      </c>
      <c r="L6721" s="181">
        <v>3150.0954438856629</v>
      </c>
      <c r="M6721" s="181">
        <v>3182.1998839845783</v>
      </c>
      <c r="N6721" s="181">
        <v>3214.8395094709558</v>
      </c>
      <c r="O6721" s="181">
        <v>3247.8552071671083</v>
      </c>
      <c r="P6721" s="181">
        <v>3281.2323487092767</v>
      </c>
      <c r="Q6721" s="181">
        <v>3314.9886286083929</v>
      </c>
      <c r="R6721" s="181">
        <v>3349.0594917753547</v>
      </c>
      <c r="S6721" s="181">
        <v>3383.4876937698245</v>
      </c>
      <c r="T6721" s="181">
        <v>3418.4270400192408</v>
      </c>
      <c r="U6721" s="181">
        <v>3453.41839302374</v>
      </c>
      <c r="V6721" s="181">
        <v>3487.9369938586142</v>
      </c>
      <c r="W6721" s="181">
        <v>3522.0798324484986</v>
      </c>
      <c r="X6721" s="181">
        <v>3555.9836173047497</v>
      </c>
      <c r="Y6721" s="181">
        <v>3589.8319044068403</v>
      </c>
    </row>
    <row r="6722" spans="1:25" x14ac:dyDescent="0.25">
      <c r="A6722" s="178" t="s">
        <v>5272</v>
      </c>
      <c r="B6722" s="178" t="s">
        <v>978</v>
      </c>
      <c r="C6722" s="178" t="s">
        <v>218</v>
      </c>
      <c r="D6722" s="178" t="s">
        <v>5443</v>
      </c>
      <c r="E6722" s="181">
        <v>11967.012281447784</v>
      </c>
      <c r="F6722" s="181">
        <v>12100.219346963457</v>
      </c>
      <c r="G6722" s="181">
        <v>12199.755689368441</v>
      </c>
      <c r="H6722" s="181">
        <v>12286.177930453463</v>
      </c>
      <c r="I6722" s="181">
        <v>12362.638240820253</v>
      </c>
      <c r="J6722" s="182">
        <v>12431.298557345774</v>
      </c>
      <c r="K6722" s="181">
        <v>12493.817546758708</v>
      </c>
      <c r="L6722" s="181">
        <v>12551.442323132129</v>
      </c>
      <c r="M6722" s="181">
        <v>12604.925918396497</v>
      </c>
      <c r="N6722" s="181">
        <v>12654.677469540191</v>
      </c>
      <c r="O6722" s="181">
        <v>12700.869278266229</v>
      </c>
      <c r="P6722" s="181">
        <v>12744.019125271601</v>
      </c>
      <c r="Q6722" s="181">
        <v>12784.595167739482</v>
      </c>
      <c r="R6722" s="181">
        <v>12822.519043484954</v>
      </c>
      <c r="S6722" s="181">
        <v>12857.788872583853</v>
      </c>
      <c r="T6722" s="181">
        <v>12890.14252213747</v>
      </c>
      <c r="U6722" s="181">
        <v>12918.704710142834</v>
      </c>
      <c r="V6722" s="181">
        <v>12942.903997335041</v>
      </c>
      <c r="W6722" s="181">
        <v>12962.879881464478</v>
      </c>
      <c r="X6722" s="181">
        <v>12978.723099749013</v>
      </c>
      <c r="Y6722" s="181">
        <v>12990.244145769111</v>
      </c>
    </row>
    <row r="6723" spans="1:25" x14ac:dyDescent="0.25">
      <c r="A6723" s="178" t="s">
        <v>5272</v>
      </c>
      <c r="B6723" s="178" t="s">
        <v>978</v>
      </c>
      <c r="C6723" s="178" t="s">
        <v>755</v>
      </c>
      <c r="D6723" s="178" t="s">
        <v>5444</v>
      </c>
      <c r="E6723" s="181">
        <v>1701.7774600538814</v>
      </c>
      <c r="F6723" s="181">
        <v>1769.3891207138192</v>
      </c>
      <c r="G6723" s="181">
        <v>1834.4011853548172</v>
      </c>
      <c r="H6723" s="181">
        <v>1899.6477099297742</v>
      </c>
      <c r="I6723" s="181">
        <v>1965.533761482016</v>
      </c>
      <c r="J6723" s="182">
        <v>2032.3519709800776</v>
      </c>
      <c r="K6723" s="181">
        <v>2100.3451329958093</v>
      </c>
      <c r="L6723" s="181">
        <v>2169.7126407650962</v>
      </c>
      <c r="M6723" s="181">
        <v>2240.5877705029498</v>
      </c>
      <c r="N6723" s="181">
        <v>2313.0542752403417</v>
      </c>
      <c r="O6723" s="181">
        <v>2387.1585673704903</v>
      </c>
      <c r="P6723" s="181">
        <v>2463.0164680630428</v>
      </c>
      <c r="Q6723" s="181">
        <v>2540.7443036926229</v>
      </c>
      <c r="R6723" s="181">
        <v>2620.356686413556</v>
      </c>
      <c r="S6723" s="181">
        <v>2701.882315642591</v>
      </c>
      <c r="T6723" s="181">
        <v>2785.2933154417969</v>
      </c>
      <c r="U6723" s="181">
        <v>2870.4188160022964</v>
      </c>
      <c r="V6723" s="181">
        <v>2957.1346886430078</v>
      </c>
      <c r="W6723" s="181">
        <v>3045.4673777679664</v>
      </c>
      <c r="X6723" s="181">
        <v>3135.4328282027341</v>
      </c>
      <c r="Y6723" s="181">
        <v>3226.9774226870618</v>
      </c>
    </row>
    <row r="6724" spans="1:25" x14ac:dyDescent="0.25">
      <c r="A6724" s="178" t="s">
        <v>5272</v>
      </c>
      <c r="B6724" s="178" t="s">
        <v>978</v>
      </c>
      <c r="C6724" s="178" t="s">
        <v>240</v>
      </c>
      <c r="D6724" s="178" t="s">
        <v>241</v>
      </c>
      <c r="E6724" s="181">
        <v>3407.5971468537341</v>
      </c>
      <c r="F6724" s="181">
        <v>3486.3604322508727</v>
      </c>
      <c r="G6724" s="181">
        <v>3556.6956705988787</v>
      </c>
      <c r="H6724" s="181">
        <v>3624.3397725580844</v>
      </c>
      <c r="I6724" s="181">
        <v>3690.1141178188841</v>
      </c>
      <c r="J6724" s="182">
        <v>3754.5826128155013</v>
      </c>
      <c r="K6724" s="181">
        <v>3818.1840486845699</v>
      </c>
      <c r="L6724" s="181">
        <v>3881.2522202512064</v>
      </c>
      <c r="M6724" s="181">
        <v>3943.9832380477274</v>
      </c>
      <c r="N6724" s="181">
        <v>4006.4744304716205</v>
      </c>
      <c r="O6724" s="181">
        <v>4068.7524975976867</v>
      </c>
      <c r="P6724" s="181">
        <v>4130.9579349418382</v>
      </c>
      <c r="Q6724" s="181">
        <v>4193.2221398385236</v>
      </c>
      <c r="R6724" s="181">
        <v>4255.501757818738</v>
      </c>
      <c r="S6724" s="181">
        <v>4317.77734714086</v>
      </c>
      <c r="T6724" s="181">
        <v>4379.9404331761889</v>
      </c>
      <c r="U6724" s="181">
        <v>4441.6669235898144</v>
      </c>
      <c r="V6724" s="181">
        <v>4502.7234925846333</v>
      </c>
      <c r="W6724" s="181">
        <v>4563.1167103192984</v>
      </c>
      <c r="X6724" s="181">
        <v>4622.8369796690031</v>
      </c>
      <c r="Y6724" s="181">
        <v>4681.7741246808519</v>
      </c>
    </row>
    <row r="6725" spans="1:25" x14ac:dyDescent="0.25">
      <c r="A6725" s="178" t="s">
        <v>5272</v>
      </c>
      <c r="B6725" s="178" t="s">
        <v>987</v>
      </c>
      <c r="C6725" s="178" t="s">
        <v>218</v>
      </c>
      <c r="D6725" s="178" t="s">
        <v>5445</v>
      </c>
      <c r="E6725" s="181">
        <v>5328.9109229817286</v>
      </c>
      <c r="F6725" s="181">
        <v>5380.7051051276603</v>
      </c>
      <c r="G6725" s="181">
        <v>5414.6855924847141</v>
      </c>
      <c r="H6725" s="181">
        <v>5440.0441830414047</v>
      </c>
      <c r="I6725" s="181">
        <v>5458.5362490919188</v>
      </c>
      <c r="J6725" s="182">
        <v>5471.4324406252081</v>
      </c>
      <c r="K6725" s="181">
        <v>5479.7284810437013</v>
      </c>
      <c r="L6725" s="181">
        <v>5484.2227458095485</v>
      </c>
      <c r="M6725" s="181">
        <v>5485.4854762776695</v>
      </c>
      <c r="N6725" s="181">
        <v>5483.9350556640165</v>
      </c>
      <c r="O6725" s="181">
        <v>5479.8683020458675</v>
      </c>
      <c r="P6725" s="181">
        <v>5473.7013284790119</v>
      </c>
      <c r="Q6725" s="181">
        <v>5465.7989100060549</v>
      </c>
      <c r="R6725" s="181">
        <v>5456.2815629182987</v>
      </c>
      <c r="S6725" s="181">
        <v>5445.2881868014829</v>
      </c>
      <c r="T6725" s="181">
        <v>5432.8935181497081</v>
      </c>
      <c r="U6725" s="181">
        <v>5419.1739669092176</v>
      </c>
      <c r="V6725" s="181">
        <v>5404.2259936318396</v>
      </c>
      <c r="W6725" s="181">
        <v>5388.1223070071801</v>
      </c>
      <c r="X6725" s="181">
        <v>5370.9044515754749</v>
      </c>
      <c r="Y6725" s="181">
        <v>5352.5541201018441</v>
      </c>
    </row>
    <row r="6726" spans="1:25" x14ac:dyDescent="0.25">
      <c r="A6726" s="178" t="s">
        <v>5272</v>
      </c>
      <c r="B6726" s="178" t="s">
        <v>987</v>
      </c>
      <c r="C6726" s="178" t="s">
        <v>1482</v>
      </c>
      <c r="D6726" s="178" t="s">
        <v>5446</v>
      </c>
      <c r="E6726" s="181">
        <v>2139.4321536332095</v>
      </c>
      <c r="F6726" s="181">
        <v>2180.407770764396</v>
      </c>
      <c r="G6726" s="181">
        <v>2214.6762432470687</v>
      </c>
      <c r="H6726" s="181">
        <v>2245.8352931591003</v>
      </c>
      <c r="I6726" s="181">
        <v>2274.5220257704923</v>
      </c>
      <c r="J6726" s="182">
        <v>2301.1952116351817</v>
      </c>
      <c r="K6726" s="181">
        <v>2326.2154347420801</v>
      </c>
      <c r="L6726" s="181">
        <v>2349.8733252865477</v>
      </c>
      <c r="M6726" s="181">
        <v>2372.3726455050269</v>
      </c>
      <c r="N6726" s="181">
        <v>2393.859260106025</v>
      </c>
      <c r="O6726" s="181">
        <v>2414.4315891577203</v>
      </c>
      <c r="P6726" s="181">
        <v>2434.2453688592395</v>
      </c>
      <c r="Q6726" s="181">
        <v>2453.439641781853</v>
      </c>
      <c r="R6726" s="181">
        <v>2472.0484274849136</v>
      </c>
      <c r="S6726" s="181">
        <v>2490.1157940914281</v>
      </c>
      <c r="T6726" s="181">
        <v>2507.6581914475009</v>
      </c>
      <c r="U6726" s="181">
        <v>2524.6937892765782</v>
      </c>
      <c r="V6726" s="181">
        <v>2541.2511797751308</v>
      </c>
      <c r="W6726" s="181">
        <v>2557.3490539710087</v>
      </c>
      <c r="X6726" s="181">
        <v>2572.9921587075828</v>
      </c>
      <c r="Y6726" s="181">
        <v>2588.1567530853836</v>
      </c>
    </row>
    <row r="6727" spans="1:25" x14ac:dyDescent="0.25">
      <c r="A6727" s="178" t="s">
        <v>5272</v>
      </c>
      <c r="B6727" s="178" t="s">
        <v>987</v>
      </c>
      <c r="C6727" s="178" t="s">
        <v>240</v>
      </c>
      <c r="D6727" s="178" t="s">
        <v>241</v>
      </c>
      <c r="E6727" s="181">
        <v>15312.927639936706</v>
      </c>
      <c r="F6727" s="181">
        <v>15553.682948943471</v>
      </c>
      <c r="G6727" s="181">
        <v>15746.921213349669</v>
      </c>
      <c r="H6727" s="181">
        <v>15918.630668980608</v>
      </c>
      <c r="I6727" s="181">
        <v>16073.532309049913</v>
      </c>
      <c r="J6727" s="182">
        <v>16215.020659690006</v>
      </c>
      <c r="K6727" s="181">
        <v>16345.750812970269</v>
      </c>
      <c r="L6727" s="181">
        <v>16467.850011735201</v>
      </c>
      <c r="M6727" s="181">
        <v>16582.809156039519</v>
      </c>
      <c r="N6727" s="181">
        <v>16691.694979762397</v>
      </c>
      <c r="O6727" s="181">
        <v>16795.229417020393</v>
      </c>
      <c r="P6727" s="181">
        <v>16894.521772683467</v>
      </c>
      <c r="Q6727" s="181">
        <v>16990.552775498472</v>
      </c>
      <c r="R6727" s="181">
        <v>17083.566611982642</v>
      </c>
      <c r="S6727" s="181">
        <v>17173.872892187417</v>
      </c>
      <c r="T6727" s="181">
        <v>17261.587044803084</v>
      </c>
      <c r="U6727" s="181">
        <v>17346.834026651664</v>
      </c>
      <c r="V6727" s="181">
        <v>17429.808105558328</v>
      </c>
      <c r="W6727" s="181">
        <v>17510.633292429065</v>
      </c>
      <c r="X6727" s="181">
        <v>17589.336486143169</v>
      </c>
      <c r="Y6727" s="181">
        <v>17665.749109789693</v>
      </c>
    </row>
    <row r="6728" spans="1:25" x14ac:dyDescent="0.25">
      <c r="A6728" s="178" t="s">
        <v>5272</v>
      </c>
      <c r="B6728" s="178" t="s">
        <v>991</v>
      </c>
      <c r="C6728" s="178" t="s">
        <v>218</v>
      </c>
      <c r="D6728" s="178" t="s">
        <v>5447</v>
      </c>
      <c r="E6728" s="181">
        <v>3218.8277177317927</v>
      </c>
      <c r="F6728" s="181">
        <v>3232.0243896053903</v>
      </c>
      <c r="G6728" s="181">
        <v>3239.5957603530483</v>
      </c>
      <c r="H6728" s="181">
        <v>3246.1356341584801</v>
      </c>
      <c r="I6728" s="181">
        <v>3251.6755778273937</v>
      </c>
      <c r="J6728" s="182">
        <v>3256.1772738621512</v>
      </c>
      <c r="K6728" s="181">
        <v>3259.6210435856478</v>
      </c>
      <c r="L6728" s="181">
        <v>3261.9968741079174</v>
      </c>
      <c r="M6728" s="181">
        <v>3263.255801467014</v>
      </c>
      <c r="N6728" s="181">
        <v>3263.3163310400337</v>
      </c>
      <c r="O6728" s="181">
        <v>3262.0957511400297</v>
      </c>
      <c r="P6728" s="181">
        <v>3259.6444533370313</v>
      </c>
      <c r="Q6728" s="181">
        <v>3256.0241865372568</v>
      </c>
      <c r="R6728" s="181">
        <v>3251.1706394848866</v>
      </c>
      <c r="S6728" s="181">
        <v>3245.0446098294801</v>
      </c>
      <c r="T6728" s="181">
        <v>3237.6130642792164</v>
      </c>
      <c r="U6728" s="181">
        <v>3228.7034510741555</v>
      </c>
      <c r="V6728" s="181">
        <v>3218.1792940497244</v>
      </c>
      <c r="W6728" s="181">
        <v>3206.0950625776491</v>
      </c>
      <c r="X6728" s="181">
        <v>3192.4921747928092</v>
      </c>
      <c r="Y6728" s="181">
        <v>3177.402339922638</v>
      </c>
    </row>
    <row r="6729" spans="1:25" x14ac:dyDescent="0.25">
      <c r="A6729" s="178" t="s">
        <v>5272</v>
      </c>
      <c r="B6729" s="178" t="s">
        <v>991</v>
      </c>
      <c r="C6729" s="178" t="s">
        <v>475</v>
      </c>
      <c r="D6729" s="178" t="s">
        <v>5448</v>
      </c>
      <c r="E6729" s="181">
        <v>1230.7876373635684</v>
      </c>
      <c r="F6729" s="181">
        <v>1290.2136358977014</v>
      </c>
      <c r="G6729" s="181">
        <v>1350.14193108015</v>
      </c>
      <c r="H6729" s="181">
        <v>1412.3972739536232</v>
      </c>
      <c r="I6729" s="181">
        <v>1477.0630123702197</v>
      </c>
      <c r="J6729" s="182">
        <v>1544.1925748850513</v>
      </c>
      <c r="K6729" s="181">
        <v>1613.8461744304943</v>
      </c>
      <c r="L6729" s="181">
        <v>1686.0877378065327</v>
      </c>
      <c r="M6729" s="181">
        <v>1760.9594416743732</v>
      </c>
      <c r="N6729" s="181">
        <v>1838.4804423685976</v>
      </c>
      <c r="O6729" s="181">
        <v>1918.6605661509163</v>
      </c>
      <c r="P6729" s="181">
        <v>2001.5815177476529</v>
      </c>
      <c r="Q6729" s="181">
        <v>2087.3355886571594</v>
      </c>
      <c r="R6729" s="181">
        <v>2175.9355368631886</v>
      </c>
      <c r="S6729" s="181">
        <v>2267.4020628959429</v>
      </c>
      <c r="T6729" s="181">
        <v>2361.7526701204802</v>
      </c>
      <c r="U6729" s="181">
        <v>2458.8907563421876</v>
      </c>
      <c r="V6729" s="181">
        <v>2558.7209079244535</v>
      </c>
      <c r="W6729" s="181">
        <v>2661.2806861318172</v>
      </c>
      <c r="X6729" s="181">
        <v>2766.5959286992593</v>
      </c>
      <c r="Y6729" s="181">
        <v>2874.6813295003967</v>
      </c>
    </row>
    <row r="6730" spans="1:25" x14ac:dyDescent="0.25">
      <c r="A6730" s="178" t="s">
        <v>5272</v>
      </c>
      <c r="B6730" s="178" t="s">
        <v>991</v>
      </c>
      <c r="C6730" s="178" t="s">
        <v>528</v>
      </c>
      <c r="D6730" s="178" t="s">
        <v>5449</v>
      </c>
      <c r="E6730" s="181">
        <v>2360.608282326516</v>
      </c>
      <c r="F6730" s="181">
        <v>2402.4704273547654</v>
      </c>
      <c r="G6730" s="181">
        <v>2440.7959279258421</v>
      </c>
      <c r="H6730" s="181">
        <v>2478.931563685162</v>
      </c>
      <c r="I6730" s="181">
        <v>2516.8788506192636</v>
      </c>
      <c r="J6730" s="182">
        <v>2554.5850725008372</v>
      </c>
      <c r="K6730" s="181">
        <v>2592.0099785619568</v>
      </c>
      <c r="L6730" s="181">
        <v>2629.1194847749139</v>
      </c>
      <c r="M6730" s="181">
        <v>2665.8464388901721</v>
      </c>
      <c r="N6730" s="181">
        <v>2702.0937421988492</v>
      </c>
      <c r="O6730" s="181">
        <v>2737.75870754481</v>
      </c>
      <c r="P6730" s="181">
        <v>2772.8471050908402</v>
      </c>
      <c r="Q6730" s="181">
        <v>2807.3757273178639</v>
      </c>
      <c r="R6730" s="181">
        <v>2841.2530157145998</v>
      </c>
      <c r="S6730" s="181">
        <v>2874.4055575560587</v>
      </c>
      <c r="T6730" s="181">
        <v>2906.762463531059</v>
      </c>
      <c r="U6730" s="181">
        <v>2938.1230777305063</v>
      </c>
      <c r="V6730" s="181">
        <v>2968.3102362212976</v>
      </c>
      <c r="W6730" s="181">
        <v>2997.3169925777725</v>
      </c>
      <c r="X6730" s="181">
        <v>3025.1251693627351</v>
      </c>
      <c r="Y6730" s="181">
        <v>3051.7077852008397</v>
      </c>
    </row>
    <row r="6731" spans="1:25" x14ac:dyDescent="0.25">
      <c r="A6731" s="178" t="s">
        <v>5272</v>
      </c>
      <c r="B6731" s="178" t="s">
        <v>991</v>
      </c>
      <c r="C6731" s="178" t="s">
        <v>280</v>
      </c>
      <c r="D6731" s="178" t="s">
        <v>5450</v>
      </c>
      <c r="E6731" s="181">
        <v>14393.85443663251</v>
      </c>
      <c r="F6731" s="181">
        <v>14393.850900170855</v>
      </c>
      <c r="G6731" s="181">
        <v>14368.65735995764</v>
      </c>
      <c r="H6731" s="181">
        <v>14338.87322697176</v>
      </c>
      <c r="I6731" s="181">
        <v>14304.693884253953</v>
      </c>
      <c r="J6731" s="182">
        <v>14266.005807683689</v>
      </c>
      <c r="K6731" s="181">
        <v>14222.779098386894</v>
      </c>
      <c r="L6731" s="181">
        <v>14175.026804959567</v>
      </c>
      <c r="M6731" s="181">
        <v>14122.593652524312</v>
      </c>
      <c r="N6731" s="181">
        <v>14065.187152843793</v>
      </c>
      <c r="O6731" s="181">
        <v>14002.51484809724</v>
      </c>
      <c r="P6731" s="181">
        <v>13934.858576632483</v>
      </c>
      <c r="Q6731" s="181">
        <v>13862.544465871053</v>
      </c>
      <c r="R6731" s="181">
        <v>13785.359317804949</v>
      </c>
      <c r="S6731" s="181">
        <v>13703.199927264061</v>
      </c>
      <c r="T6731" s="181">
        <v>13615.991222270386</v>
      </c>
      <c r="U6731" s="181">
        <v>13523.075513797077</v>
      </c>
      <c r="V6731" s="181">
        <v>13423.956860527354</v>
      </c>
      <c r="W6731" s="181">
        <v>13318.941249153897</v>
      </c>
      <c r="X6731" s="181">
        <v>13208.276313856157</v>
      </c>
      <c r="Y6731" s="181">
        <v>13092.166252716121</v>
      </c>
    </row>
    <row r="6732" spans="1:25" x14ac:dyDescent="0.25">
      <c r="A6732" s="178" t="s">
        <v>5272</v>
      </c>
      <c r="B6732" s="178" t="s">
        <v>991</v>
      </c>
      <c r="C6732" s="178" t="s">
        <v>240</v>
      </c>
      <c r="D6732" s="178" t="s">
        <v>241</v>
      </c>
      <c r="E6732" s="181">
        <v>13065.128816640337</v>
      </c>
      <c r="F6732" s="181">
        <v>13378.830306980268</v>
      </c>
      <c r="G6732" s="181">
        <v>13677.242656058535</v>
      </c>
      <c r="H6732" s="181">
        <v>13978.958130125464</v>
      </c>
      <c r="I6732" s="181">
        <v>14284.054465619829</v>
      </c>
      <c r="J6732" s="182">
        <v>14592.299953389871</v>
      </c>
      <c r="K6732" s="181">
        <v>14903.526764848675</v>
      </c>
      <c r="L6732" s="181">
        <v>15217.596521733765</v>
      </c>
      <c r="M6732" s="181">
        <v>15534.172596235772</v>
      </c>
      <c r="N6732" s="181">
        <v>15852.731621216031</v>
      </c>
      <c r="O6732" s="181">
        <v>16172.700845899462</v>
      </c>
      <c r="P6732" s="181">
        <v>16494.134678847455</v>
      </c>
      <c r="Q6732" s="181">
        <v>16817.152986964189</v>
      </c>
      <c r="R6732" s="181">
        <v>17141.223301023569</v>
      </c>
      <c r="S6732" s="181">
        <v>17465.906071016656</v>
      </c>
      <c r="T6732" s="181">
        <v>17790.762360285997</v>
      </c>
      <c r="U6732" s="181">
        <v>18114.538231309216</v>
      </c>
      <c r="V6732" s="181">
        <v>18436.086469084414</v>
      </c>
      <c r="W6732" s="181">
        <v>18755.288589156724</v>
      </c>
      <c r="X6732" s="181">
        <v>19071.94962797215</v>
      </c>
      <c r="Y6732" s="181">
        <v>19385.810764915561</v>
      </c>
    </row>
    <row r="6733" spans="1:25" x14ac:dyDescent="0.25">
      <c r="A6733" s="178" t="s">
        <v>5272</v>
      </c>
      <c r="B6733" s="178" t="s">
        <v>995</v>
      </c>
      <c r="C6733" s="178" t="s">
        <v>218</v>
      </c>
      <c r="D6733" s="178" t="s">
        <v>5451</v>
      </c>
      <c r="E6733" s="181">
        <v>60607.00897812879</v>
      </c>
      <c r="F6733" s="181">
        <v>61203.238889018125</v>
      </c>
      <c r="G6733" s="181">
        <v>61784.648119953003</v>
      </c>
      <c r="H6733" s="181">
        <v>62412.389549395026</v>
      </c>
      <c r="I6733" s="181">
        <v>63073.483965819883</v>
      </c>
      <c r="J6733" s="182">
        <v>63757.035537418524</v>
      </c>
      <c r="K6733" s="181">
        <v>64454.799227392643</v>
      </c>
      <c r="L6733" s="181">
        <v>65160.824343467575</v>
      </c>
      <c r="M6733" s="181">
        <v>65869.871121686534</v>
      </c>
      <c r="N6733" s="181">
        <v>66577.324957892823</v>
      </c>
      <c r="O6733" s="181">
        <v>67279.004938736267</v>
      </c>
      <c r="P6733" s="181">
        <v>67973.806384857497</v>
      </c>
      <c r="Q6733" s="181">
        <v>68661.288582515888</v>
      </c>
      <c r="R6733" s="181">
        <v>69338.861092002044</v>
      </c>
      <c r="S6733" s="181">
        <v>70004.8020885843</v>
      </c>
      <c r="T6733" s="181">
        <v>70656.598672142034</v>
      </c>
      <c r="U6733" s="181">
        <v>71293.252397920456</v>
      </c>
      <c r="V6733" s="181">
        <v>71915.119028967922</v>
      </c>
      <c r="W6733" s="181">
        <v>72521.606642427068</v>
      </c>
      <c r="X6733" s="181">
        <v>73111.922872490628</v>
      </c>
      <c r="Y6733" s="181">
        <v>73684.152960185282</v>
      </c>
    </row>
    <row r="6734" spans="1:25" x14ac:dyDescent="0.25">
      <c r="A6734" s="178" t="s">
        <v>5272</v>
      </c>
      <c r="B6734" s="178" t="s">
        <v>995</v>
      </c>
      <c r="C6734" s="178" t="s">
        <v>638</v>
      </c>
      <c r="D6734" s="178" t="s">
        <v>4583</v>
      </c>
      <c r="E6734" s="181">
        <v>3911.3988382362641</v>
      </c>
      <c r="F6734" s="181">
        <v>3889.0371226159255</v>
      </c>
      <c r="G6734" s="181">
        <v>3865.5090357045588</v>
      </c>
      <c r="H6734" s="181">
        <v>3844.6371477131311</v>
      </c>
      <c r="I6734" s="181">
        <v>3825.5140398177969</v>
      </c>
      <c r="J6734" s="182">
        <v>3807.4089596723247</v>
      </c>
      <c r="K6734" s="181">
        <v>3789.7896370634203</v>
      </c>
      <c r="L6734" s="181">
        <v>3772.2880343995489</v>
      </c>
      <c r="M6734" s="181">
        <v>3754.5986707822458</v>
      </c>
      <c r="N6734" s="181">
        <v>3736.4698478498776</v>
      </c>
      <c r="O6734" s="181">
        <v>3717.6896496470208</v>
      </c>
      <c r="P6734" s="181">
        <v>3698.2272563521606</v>
      </c>
      <c r="Q6734" s="181">
        <v>3678.0902956766186</v>
      </c>
      <c r="R6734" s="181">
        <v>3657.1735766526081</v>
      </c>
      <c r="S6734" s="181">
        <v>3635.4245330266408</v>
      </c>
      <c r="T6734" s="181">
        <v>3612.7545848911523</v>
      </c>
      <c r="U6734" s="181">
        <v>3589.1581366728806</v>
      </c>
      <c r="V6734" s="181">
        <v>3564.6984861278615</v>
      </c>
      <c r="W6734" s="181">
        <v>3539.3902252710968</v>
      </c>
      <c r="X6734" s="181">
        <v>3513.2387855793863</v>
      </c>
      <c r="Y6734" s="181">
        <v>3486.1975239619178</v>
      </c>
    </row>
    <row r="6735" spans="1:25" x14ac:dyDescent="0.25">
      <c r="A6735" s="178" t="s">
        <v>5272</v>
      </c>
      <c r="B6735" s="178" t="s">
        <v>995</v>
      </c>
      <c r="C6735" s="178" t="s">
        <v>282</v>
      </c>
      <c r="D6735" s="178" t="s">
        <v>3249</v>
      </c>
      <c r="E6735" s="181">
        <v>15432.723246969341</v>
      </c>
      <c r="F6735" s="181">
        <v>15191.813127596235</v>
      </c>
      <c r="G6735" s="181">
        <v>14949.658389178168</v>
      </c>
      <c r="H6735" s="181">
        <v>14720.989031024705</v>
      </c>
      <c r="I6735" s="181">
        <v>14502.019560989833</v>
      </c>
      <c r="J6735" s="182">
        <v>14289.771002059128</v>
      </c>
      <c r="K6735" s="181">
        <v>14082.115455646473</v>
      </c>
      <c r="L6735" s="181">
        <v>13877.610625120624</v>
      </c>
      <c r="M6735" s="181">
        <v>13675.097429642552</v>
      </c>
      <c r="N6735" s="181">
        <v>13473.655666163784</v>
      </c>
      <c r="O6735" s="181">
        <v>13272.543268420695</v>
      </c>
      <c r="P6735" s="181">
        <v>13071.6878295364</v>
      </c>
      <c r="Q6735" s="181">
        <v>12871.154832330065</v>
      </c>
      <c r="R6735" s="181">
        <v>12670.61679036118</v>
      </c>
      <c r="S6735" s="181">
        <v>12469.940230250166</v>
      </c>
      <c r="T6735" s="181">
        <v>12268.875354034188</v>
      </c>
      <c r="U6735" s="181">
        <v>12067.46206201797</v>
      </c>
      <c r="V6735" s="181">
        <v>11865.968891947279</v>
      </c>
      <c r="W6735" s="181">
        <v>11664.494054885541</v>
      </c>
      <c r="X6735" s="181">
        <v>11463.102684604515</v>
      </c>
      <c r="Y6735" s="181">
        <v>11261.689767464053</v>
      </c>
    </row>
    <row r="6736" spans="1:25" x14ac:dyDescent="0.25">
      <c r="A6736" s="178" t="s">
        <v>5272</v>
      </c>
      <c r="B6736" s="178" t="s">
        <v>995</v>
      </c>
      <c r="C6736" s="178" t="s">
        <v>240</v>
      </c>
      <c r="D6736" s="178" t="s">
        <v>241</v>
      </c>
      <c r="E6736" s="181">
        <v>22306.171863142583</v>
      </c>
      <c r="F6736" s="181">
        <v>22478.203248806523</v>
      </c>
      <c r="G6736" s="181">
        <v>22645.220016372561</v>
      </c>
      <c r="H6736" s="181">
        <v>22829.657079223853</v>
      </c>
      <c r="I6736" s="181">
        <v>23026.710015208791</v>
      </c>
      <c r="J6736" s="182">
        <v>23232.375437187529</v>
      </c>
      <c r="K6736" s="181">
        <v>23443.647635132049</v>
      </c>
      <c r="L6736" s="181">
        <v>23658.378273155216</v>
      </c>
      <c r="M6736" s="181">
        <v>23874.693566292324</v>
      </c>
      <c r="N6736" s="181">
        <v>24090.959850532519</v>
      </c>
      <c r="O6736" s="181">
        <v>24305.71149876319</v>
      </c>
      <c r="P6736" s="181">
        <v>24518.601931126152</v>
      </c>
      <c r="Q6736" s="181">
        <v>24729.525633347661</v>
      </c>
      <c r="R6736" s="181">
        <v>24937.604284760648</v>
      </c>
      <c r="S6736" s="181">
        <v>25142.27607500157</v>
      </c>
      <c r="T6736" s="181">
        <v>25342.697822996808</v>
      </c>
      <c r="U6736" s="181">
        <v>25538.572322341592</v>
      </c>
      <c r="V6736" s="181">
        <v>25730.087209683406</v>
      </c>
      <c r="W6736" s="181">
        <v>25917.089345751559</v>
      </c>
      <c r="X6736" s="181">
        <v>26099.35351812989</v>
      </c>
      <c r="Y6736" s="181">
        <v>26276.253933305772</v>
      </c>
    </row>
    <row r="6737" spans="1:25" x14ac:dyDescent="0.25">
      <c r="A6737" s="178" t="s">
        <v>5272</v>
      </c>
      <c r="B6737" s="178" t="s">
        <v>1000</v>
      </c>
      <c r="C6737" s="178" t="s">
        <v>218</v>
      </c>
      <c r="D6737" s="178" t="s">
        <v>5452</v>
      </c>
      <c r="E6737" s="181">
        <v>5223.7035420867605</v>
      </c>
      <c r="F6737" s="181">
        <v>5222.4884095296875</v>
      </c>
      <c r="G6737" s="181">
        <v>5225.2341821231039</v>
      </c>
      <c r="H6737" s="181">
        <v>5235.880945752725</v>
      </c>
      <c r="I6737" s="181">
        <v>5252.6279163748914</v>
      </c>
      <c r="J6737" s="182">
        <v>5274.1256704541138</v>
      </c>
      <c r="K6737" s="181">
        <v>5299.3875635502518</v>
      </c>
      <c r="L6737" s="181">
        <v>5327.6303023274922</v>
      </c>
      <c r="M6737" s="181">
        <v>5358.1392326027044</v>
      </c>
      <c r="N6737" s="181">
        <v>5390.3287262883277</v>
      </c>
      <c r="O6737" s="181">
        <v>5423.6824946723655</v>
      </c>
      <c r="P6737" s="181">
        <v>5457.9002199919032</v>
      </c>
      <c r="Q6737" s="181">
        <v>5492.7008640806871</v>
      </c>
      <c r="R6737" s="181">
        <v>5527.5893011054486</v>
      </c>
      <c r="S6737" s="181">
        <v>5562.1491907478594</v>
      </c>
      <c r="T6737" s="181">
        <v>5596.0475104671032</v>
      </c>
      <c r="U6737" s="181">
        <v>5628.5660228366069</v>
      </c>
      <c r="V6737" s="181">
        <v>5659.0208490469895</v>
      </c>
      <c r="W6737" s="181">
        <v>5687.2534858152048</v>
      </c>
      <c r="X6737" s="181">
        <v>5713.0891901147033</v>
      </c>
      <c r="Y6737" s="181">
        <v>5736.3972572507828</v>
      </c>
    </row>
    <row r="6738" spans="1:25" x14ac:dyDescent="0.25">
      <c r="A6738" s="178" t="s">
        <v>5272</v>
      </c>
      <c r="B6738" s="178" t="s">
        <v>1000</v>
      </c>
      <c r="C6738" s="178" t="s">
        <v>240</v>
      </c>
      <c r="D6738" s="178" t="s">
        <v>241</v>
      </c>
      <c r="E6738" s="181">
        <v>6681.6219597392328</v>
      </c>
      <c r="F6738" s="181">
        <v>6680.6013436506055</v>
      </c>
      <c r="G6738" s="181">
        <v>6687.7178278834544</v>
      </c>
      <c r="H6738" s="181">
        <v>6708.0046481496302</v>
      </c>
      <c r="I6738" s="181">
        <v>6739.1741003393172</v>
      </c>
      <c r="J6738" s="182">
        <v>6779.5300566772039</v>
      </c>
      <c r="K6738" s="181">
        <v>6827.8499829874972</v>
      </c>
      <c r="L6738" s="181">
        <v>6883.1775380412191</v>
      </c>
      <c r="M6738" s="181">
        <v>6944.6464502438157</v>
      </c>
      <c r="N6738" s="181">
        <v>7011.5561843203177</v>
      </c>
      <c r="O6738" s="181">
        <v>7083.2933227719905</v>
      </c>
      <c r="P6738" s="181">
        <v>7159.5226410348296</v>
      </c>
      <c r="Q6738" s="181">
        <v>7239.9318262047545</v>
      </c>
      <c r="R6738" s="181">
        <v>7323.9212893240237</v>
      </c>
      <c r="S6738" s="181">
        <v>7410.9849225675707</v>
      </c>
      <c r="T6738" s="181">
        <v>7500.7166375832676</v>
      </c>
      <c r="U6738" s="181">
        <v>7592.179690547795</v>
      </c>
      <c r="V6738" s="181">
        <v>7684.457230267597</v>
      </c>
      <c r="W6738" s="181">
        <v>7777.3215627813543</v>
      </c>
      <c r="X6738" s="181">
        <v>7870.5109526542419</v>
      </c>
      <c r="Y6738" s="181">
        <v>7963.8116158736048</v>
      </c>
    </row>
    <row r="6739" spans="1:25" x14ac:dyDescent="0.25">
      <c r="A6739" s="178" t="s">
        <v>5272</v>
      </c>
      <c r="B6739" s="178" t="s">
        <v>1004</v>
      </c>
      <c r="C6739" s="178" t="s">
        <v>218</v>
      </c>
      <c r="D6739" s="178" t="s">
        <v>5453</v>
      </c>
      <c r="E6739" s="181">
        <v>6132.8534329867116</v>
      </c>
      <c r="F6739" s="181">
        <v>6450.7832041603169</v>
      </c>
      <c r="G6739" s="181">
        <v>6733.9310385837125</v>
      </c>
      <c r="H6739" s="181">
        <v>6997.2888043277271</v>
      </c>
      <c r="I6739" s="181">
        <v>7245.5997709534049</v>
      </c>
      <c r="J6739" s="182">
        <v>7482.5933074706127</v>
      </c>
      <c r="K6739" s="181">
        <v>7711.2427486723127</v>
      </c>
      <c r="L6739" s="181">
        <v>7933.8658918568435</v>
      </c>
      <c r="M6739" s="181">
        <v>8152.1064685883966</v>
      </c>
      <c r="N6739" s="181">
        <v>8367.1687653694025</v>
      </c>
      <c r="O6739" s="181">
        <v>8579.8731821607198</v>
      </c>
      <c r="P6739" s="181">
        <v>8791.055917917527</v>
      </c>
      <c r="Q6739" s="181">
        <v>9001.3484125512168</v>
      </c>
      <c r="R6739" s="181">
        <v>9210.8898462755824</v>
      </c>
      <c r="S6739" s="181">
        <v>9419.8665569260811</v>
      </c>
      <c r="T6739" s="181">
        <v>9628.4201676667199</v>
      </c>
      <c r="U6739" s="181">
        <v>9836.3004823186584</v>
      </c>
      <c r="V6739" s="181">
        <v>10043.22124565887</v>
      </c>
      <c r="W6739" s="181">
        <v>10249.234428063073</v>
      </c>
      <c r="X6739" s="181">
        <v>10454.392474946573</v>
      </c>
      <c r="Y6739" s="181">
        <v>10658.713162430082</v>
      </c>
    </row>
    <row r="6740" spans="1:25" x14ac:dyDescent="0.25">
      <c r="A6740" s="178" t="s">
        <v>5272</v>
      </c>
      <c r="B6740" s="178" t="s">
        <v>1004</v>
      </c>
      <c r="C6740" s="178" t="s">
        <v>506</v>
      </c>
      <c r="D6740" s="178" t="s">
        <v>5454</v>
      </c>
      <c r="E6740" s="181">
        <v>3193.773376440015</v>
      </c>
      <c r="F6740" s="181">
        <v>3300.7170162381008</v>
      </c>
      <c r="G6740" s="181">
        <v>3385.4690296299723</v>
      </c>
      <c r="H6740" s="181">
        <v>3456.4821229533873</v>
      </c>
      <c r="I6740" s="181">
        <v>3516.6827561590276</v>
      </c>
      <c r="J6740" s="182">
        <v>3568.3325959124545</v>
      </c>
      <c r="K6740" s="181">
        <v>3613.1991213284086</v>
      </c>
      <c r="L6740" s="181">
        <v>3652.6386596896227</v>
      </c>
      <c r="M6740" s="181">
        <v>3687.618918105436</v>
      </c>
      <c r="N6740" s="181">
        <v>3718.8533714792907</v>
      </c>
      <c r="O6740" s="181">
        <v>3746.8450225858255</v>
      </c>
      <c r="P6740" s="181">
        <v>3772.0743040824182</v>
      </c>
      <c r="Q6740" s="181">
        <v>3794.9067072247981</v>
      </c>
      <c r="R6740" s="181">
        <v>3815.4824066252163</v>
      </c>
      <c r="S6740" s="181">
        <v>3833.9544815234071</v>
      </c>
      <c r="T6740" s="181">
        <v>3850.4507323887474</v>
      </c>
      <c r="U6740" s="181">
        <v>3864.9391371685088</v>
      </c>
      <c r="V6740" s="181">
        <v>3877.378851421593</v>
      </c>
      <c r="W6740" s="181">
        <v>3887.8631440428039</v>
      </c>
      <c r="X6740" s="181">
        <v>3896.4820287804546</v>
      </c>
      <c r="Y6740" s="181">
        <v>3903.309490005011</v>
      </c>
    </row>
    <row r="6741" spans="1:25" x14ac:dyDescent="0.25">
      <c r="A6741" s="178" t="s">
        <v>5272</v>
      </c>
      <c r="B6741" s="178" t="s">
        <v>1004</v>
      </c>
      <c r="C6741" s="178" t="s">
        <v>755</v>
      </c>
      <c r="D6741" s="178" t="s">
        <v>5455</v>
      </c>
      <c r="E6741" s="181">
        <v>2226.5451735118204</v>
      </c>
      <c r="F6741" s="181">
        <v>2326.0699263733427</v>
      </c>
      <c r="G6741" s="181">
        <v>2411.683872592635</v>
      </c>
      <c r="H6741" s="181">
        <v>2488.9886071706483</v>
      </c>
      <c r="I6741" s="181">
        <v>2559.8165659789997</v>
      </c>
      <c r="J6741" s="182">
        <v>2625.596835501382</v>
      </c>
      <c r="K6741" s="181">
        <v>2687.4578949394968</v>
      </c>
      <c r="L6741" s="181">
        <v>2746.271967932008</v>
      </c>
      <c r="M6741" s="181">
        <v>2802.6568464371881</v>
      </c>
      <c r="N6741" s="181">
        <v>2857.0642511434357</v>
      </c>
      <c r="O6741" s="181">
        <v>2909.8040353544125</v>
      </c>
      <c r="P6741" s="181">
        <v>2961.1834298670456</v>
      </c>
      <c r="Q6741" s="181">
        <v>3011.4332062429685</v>
      </c>
      <c r="R6741" s="181">
        <v>3060.6146039660457</v>
      </c>
      <c r="S6741" s="181">
        <v>3108.8030045978189</v>
      </c>
      <c r="T6741" s="181">
        <v>3156.0573120105328</v>
      </c>
      <c r="U6741" s="181">
        <v>3202.3074763168174</v>
      </c>
      <c r="V6741" s="181">
        <v>3247.4738818131523</v>
      </c>
      <c r="W6741" s="181">
        <v>3291.5879095644132</v>
      </c>
      <c r="X6741" s="181">
        <v>3334.6804750706037</v>
      </c>
      <c r="Y6741" s="181">
        <v>3376.7708984372484</v>
      </c>
    </row>
    <row r="6742" spans="1:25" x14ac:dyDescent="0.25">
      <c r="A6742" s="178" t="s">
        <v>5272</v>
      </c>
      <c r="B6742" s="178" t="s">
        <v>1004</v>
      </c>
      <c r="C6742" s="178" t="s">
        <v>240</v>
      </c>
      <c r="D6742" s="178" t="s">
        <v>241</v>
      </c>
      <c r="E6742" s="181">
        <v>5965.0792619458762</v>
      </c>
      <c r="F6742" s="181">
        <v>6081.259000902417</v>
      </c>
      <c r="G6742" s="181">
        <v>6152.8614997104414</v>
      </c>
      <c r="H6742" s="181">
        <v>6196.7745335436275</v>
      </c>
      <c r="I6742" s="181">
        <v>6219.24488245267</v>
      </c>
      <c r="J6742" s="182">
        <v>6225.0504935144572</v>
      </c>
      <c r="K6742" s="181">
        <v>6217.8828172974481</v>
      </c>
      <c r="L6742" s="181">
        <v>6200.5531457033176</v>
      </c>
      <c r="M6742" s="181">
        <v>6175.0836191514654</v>
      </c>
      <c r="N6742" s="181">
        <v>6142.9778520392774</v>
      </c>
      <c r="O6742" s="181">
        <v>6105.3239160303583</v>
      </c>
      <c r="P6742" s="181">
        <v>6063.1219709434454</v>
      </c>
      <c r="Q6742" s="181">
        <v>6017.141928035915</v>
      </c>
      <c r="R6742" s="181">
        <v>5967.7647207562723</v>
      </c>
      <c r="S6742" s="181">
        <v>5915.3749185918668</v>
      </c>
      <c r="T6742" s="181">
        <v>5860.3017648940704</v>
      </c>
      <c r="U6742" s="181">
        <v>5802.6203124598669</v>
      </c>
      <c r="V6742" s="181">
        <v>5742.3917573433018</v>
      </c>
      <c r="W6742" s="181">
        <v>5679.8731312581331</v>
      </c>
      <c r="X6742" s="181">
        <v>5615.3060236496312</v>
      </c>
      <c r="Y6742" s="181">
        <v>5548.899066812558</v>
      </c>
    </row>
    <row r="6743" spans="1:25" x14ac:dyDescent="0.25">
      <c r="A6743" s="178" t="s">
        <v>5272</v>
      </c>
      <c r="B6743" s="178" t="s">
        <v>1007</v>
      </c>
      <c r="C6743" s="178" t="s">
        <v>218</v>
      </c>
      <c r="D6743" s="178" t="s">
        <v>5456</v>
      </c>
      <c r="E6743" s="181">
        <v>2750.7821703825234</v>
      </c>
      <c r="F6743" s="181">
        <v>2822.2684803659963</v>
      </c>
      <c r="G6743" s="181">
        <v>2852.438169180436</v>
      </c>
      <c r="H6743" s="181">
        <v>2852.7781439638079</v>
      </c>
      <c r="I6743" s="181">
        <v>2829.9904661354149</v>
      </c>
      <c r="J6743" s="182">
        <v>2789.5944556996997</v>
      </c>
      <c r="K6743" s="181">
        <v>2736.0616691375863</v>
      </c>
      <c r="L6743" s="181">
        <v>2672.9433161396678</v>
      </c>
      <c r="M6743" s="181">
        <v>2602.9878232732208</v>
      </c>
      <c r="N6743" s="181">
        <v>2528.3006580388651</v>
      </c>
      <c r="O6743" s="181">
        <v>2450.4911536001914</v>
      </c>
      <c r="P6743" s="181">
        <v>2370.8786218175342</v>
      </c>
      <c r="Q6743" s="181">
        <v>2290.4815459202987</v>
      </c>
      <c r="R6743" s="181">
        <v>2209.9969930058946</v>
      </c>
      <c r="S6743" s="181">
        <v>2129.982702303012</v>
      </c>
      <c r="T6743" s="181">
        <v>2050.8420725293072</v>
      </c>
      <c r="U6743" s="181">
        <v>1972.9167245490355</v>
      </c>
      <c r="V6743" s="181">
        <v>1896.491783795291</v>
      </c>
      <c r="W6743" s="181">
        <v>1821.7448304014802</v>
      </c>
      <c r="X6743" s="181">
        <v>1748.7957831693975</v>
      </c>
      <c r="Y6743" s="181">
        <v>1677.700919047835</v>
      </c>
    </row>
    <row r="6744" spans="1:25" x14ac:dyDescent="0.25">
      <c r="A6744" s="178" t="s">
        <v>5272</v>
      </c>
      <c r="B6744" s="178" t="s">
        <v>1007</v>
      </c>
      <c r="C6744" s="178" t="s">
        <v>610</v>
      </c>
      <c r="D6744" s="178" t="s">
        <v>5457</v>
      </c>
      <c r="E6744" s="181">
        <v>5246.1706199919163</v>
      </c>
      <c r="F6744" s="181">
        <v>5534.5614914072612</v>
      </c>
      <c r="G6744" s="181">
        <v>5751.7474950297783</v>
      </c>
      <c r="H6744" s="181">
        <v>5914.9387618198825</v>
      </c>
      <c r="I6744" s="181">
        <v>6033.4526370015892</v>
      </c>
      <c r="J6744" s="182">
        <v>6115.3411265415807</v>
      </c>
      <c r="K6744" s="181">
        <v>6167.4293028151324</v>
      </c>
      <c r="L6744" s="181">
        <v>6195.3625795920334</v>
      </c>
      <c r="M6744" s="181">
        <v>6203.6572770896673</v>
      </c>
      <c r="N6744" s="181">
        <v>6195.8808801939749</v>
      </c>
      <c r="O6744" s="181">
        <v>6174.8464463429937</v>
      </c>
      <c r="P6744" s="181">
        <v>6143.0072110280616</v>
      </c>
      <c r="Q6744" s="181">
        <v>6102.3509819816363</v>
      </c>
      <c r="R6744" s="181">
        <v>6054.2555676591737</v>
      </c>
      <c r="S6744" s="181">
        <v>5999.897413851455</v>
      </c>
      <c r="T6744" s="181">
        <v>5940.1669068788142</v>
      </c>
      <c r="U6744" s="181">
        <v>5875.8928191772266</v>
      </c>
      <c r="V6744" s="181">
        <v>5807.8415285441415</v>
      </c>
      <c r="W6744" s="181">
        <v>5736.5399094087315</v>
      </c>
      <c r="X6744" s="181">
        <v>5662.3961792125147</v>
      </c>
      <c r="Y6744" s="181">
        <v>5585.6584821179167</v>
      </c>
    </row>
    <row r="6745" spans="1:25" x14ac:dyDescent="0.25">
      <c r="A6745" s="178" t="s">
        <v>5272</v>
      </c>
      <c r="B6745" s="178" t="s">
        <v>1007</v>
      </c>
      <c r="C6745" s="178" t="s">
        <v>889</v>
      </c>
      <c r="D6745" s="178" t="s">
        <v>5458</v>
      </c>
      <c r="E6745" s="181">
        <v>1226.4955365191802</v>
      </c>
      <c r="F6745" s="181">
        <v>1347.9127704441976</v>
      </c>
      <c r="G6745" s="181">
        <v>1459.2624012652548</v>
      </c>
      <c r="H6745" s="181">
        <v>1563.2874566148905</v>
      </c>
      <c r="I6745" s="181">
        <v>1661.1525156429213</v>
      </c>
      <c r="J6745" s="182">
        <v>1753.9584381844904</v>
      </c>
      <c r="K6745" s="181">
        <v>1842.7134250429535</v>
      </c>
      <c r="L6745" s="181">
        <v>1928.3033604536872</v>
      </c>
      <c r="M6745" s="181">
        <v>2011.4601673882332</v>
      </c>
      <c r="N6745" s="181">
        <v>2092.7710023153682</v>
      </c>
      <c r="O6745" s="181">
        <v>2172.7002858247174</v>
      </c>
      <c r="P6745" s="181">
        <v>2251.6956780631394</v>
      </c>
      <c r="Q6745" s="181">
        <v>2330.1338115381059</v>
      </c>
      <c r="R6745" s="181">
        <v>2408.238186660999</v>
      </c>
      <c r="S6745" s="181">
        <v>2486.2083656863688</v>
      </c>
      <c r="T6745" s="181">
        <v>2564.1731975967823</v>
      </c>
      <c r="U6745" s="181">
        <v>2642.2723706837724</v>
      </c>
      <c r="V6745" s="181">
        <v>2720.655077824661</v>
      </c>
      <c r="W6745" s="181">
        <v>2799.3922579593177</v>
      </c>
      <c r="X6745" s="181">
        <v>2878.5183338097258</v>
      </c>
      <c r="Y6745" s="181">
        <v>2957.9997710790253</v>
      </c>
    </row>
    <row r="6746" spans="1:25" x14ac:dyDescent="0.25">
      <c r="A6746" s="178" t="s">
        <v>5272</v>
      </c>
      <c r="B6746" s="178" t="s">
        <v>1007</v>
      </c>
      <c r="C6746" s="178" t="s">
        <v>836</v>
      </c>
      <c r="D6746" s="178" t="s">
        <v>5459</v>
      </c>
      <c r="E6746" s="181">
        <v>3148.5099410726939</v>
      </c>
      <c r="F6746" s="181">
        <v>3298.054187705955</v>
      </c>
      <c r="G6746" s="181">
        <v>3403.1907637936929</v>
      </c>
      <c r="H6746" s="181">
        <v>3474.9506919389773</v>
      </c>
      <c r="I6746" s="181">
        <v>3519.4614587474293</v>
      </c>
      <c r="J6746" s="182">
        <v>3541.9539107250671</v>
      </c>
      <c r="K6746" s="181">
        <v>3546.813147211697</v>
      </c>
      <c r="L6746" s="181">
        <v>3537.6329471028944</v>
      </c>
      <c r="M6746" s="181">
        <v>3517.2703478206445</v>
      </c>
      <c r="N6746" s="181">
        <v>3487.9714803124675</v>
      </c>
      <c r="O6746" s="181">
        <v>3451.5004935338557</v>
      </c>
      <c r="P6746" s="181">
        <v>3409.3745481663418</v>
      </c>
      <c r="Q6746" s="181">
        <v>3362.8135169243005</v>
      </c>
      <c r="R6746" s="181">
        <v>3312.6706763608472</v>
      </c>
      <c r="S6746" s="181">
        <v>3259.6671093293926</v>
      </c>
      <c r="T6746" s="181">
        <v>3204.3502874117999</v>
      </c>
      <c r="U6746" s="181">
        <v>3147.2200892462224</v>
      </c>
      <c r="V6746" s="181">
        <v>3088.7298072764793</v>
      </c>
      <c r="W6746" s="181">
        <v>3029.1940333379066</v>
      </c>
      <c r="X6746" s="181">
        <v>2968.8567129940079</v>
      </c>
      <c r="Y6746" s="181">
        <v>2907.8719347183373</v>
      </c>
    </row>
    <row r="6747" spans="1:25" x14ac:dyDescent="0.25">
      <c r="A6747" s="178" t="s">
        <v>5272</v>
      </c>
      <c r="B6747" s="178" t="s">
        <v>1007</v>
      </c>
      <c r="C6747" s="178" t="s">
        <v>1169</v>
      </c>
      <c r="D6747" s="178" t="s">
        <v>5460</v>
      </c>
      <c r="E6747" s="181">
        <v>11273.664322507164</v>
      </c>
      <c r="F6747" s="181">
        <v>11852.514046078246</v>
      </c>
      <c r="G6747" s="181">
        <v>12275.286774192078</v>
      </c>
      <c r="H6747" s="181">
        <v>12580.174368219397</v>
      </c>
      <c r="I6747" s="181">
        <v>12788.125481681123</v>
      </c>
      <c r="J6747" s="182">
        <v>12917.136303191979</v>
      </c>
      <c r="K6747" s="181">
        <v>12982.37971672586</v>
      </c>
      <c r="L6747" s="181">
        <v>12996.350910184572</v>
      </c>
      <c r="M6747" s="181">
        <v>12969.017344865613</v>
      </c>
      <c r="N6747" s="181">
        <v>12908.236291569501</v>
      </c>
      <c r="O6747" s="181">
        <v>12820.193570681391</v>
      </c>
      <c r="P6747" s="181">
        <v>12710.247830246477</v>
      </c>
      <c r="Q6747" s="181">
        <v>12582.72629175403</v>
      </c>
      <c r="R6747" s="181">
        <v>12440.644781173472</v>
      </c>
      <c r="S6747" s="181">
        <v>12286.566570194886</v>
      </c>
      <c r="T6747" s="181">
        <v>12122.436959604578</v>
      </c>
      <c r="U6747" s="181">
        <v>11950.050067971495</v>
      </c>
      <c r="V6747" s="181">
        <v>11771.049622752196</v>
      </c>
      <c r="W6747" s="181">
        <v>11586.57361583212</v>
      </c>
      <c r="X6747" s="181">
        <v>11397.506049520483</v>
      </c>
      <c r="Y6747" s="181">
        <v>11204.398092367488</v>
      </c>
    </row>
    <row r="6748" spans="1:25" x14ac:dyDescent="0.25">
      <c r="A6748" s="178" t="s">
        <v>5272</v>
      </c>
      <c r="B6748" s="178" t="s">
        <v>1007</v>
      </c>
      <c r="C6748" s="178" t="s">
        <v>4869</v>
      </c>
      <c r="D6748" s="178" t="s">
        <v>5461</v>
      </c>
      <c r="E6748" s="181">
        <v>6107.241148922667</v>
      </c>
      <c r="F6748" s="181">
        <v>6448.6544413045876</v>
      </c>
      <c r="G6748" s="181">
        <v>6707.6274127292099</v>
      </c>
      <c r="H6748" s="181">
        <v>6904.0289235380742</v>
      </c>
      <c r="I6748" s="181">
        <v>7048.5776397702084</v>
      </c>
      <c r="J6748" s="182">
        <v>7150.5508340919469</v>
      </c>
      <c r="K6748" s="181">
        <v>7217.8228860954414</v>
      </c>
      <c r="L6748" s="181">
        <v>7256.9143925705885</v>
      </c>
      <c r="M6748" s="181">
        <v>7273.0454116455421</v>
      </c>
      <c r="N6748" s="181">
        <v>7270.3411888316004</v>
      </c>
      <c r="O6748" s="181">
        <v>7252.0556061520847</v>
      </c>
      <c r="P6748" s="181">
        <v>7221.0311576151025</v>
      </c>
      <c r="Q6748" s="181">
        <v>7179.5728598827809</v>
      </c>
      <c r="R6748" s="181">
        <v>7129.2756152900902</v>
      </c>
      <c r="S6748" s="181">
        <v>7071.5026800293244</v>
      </c>
      <c r="T6748" s="181">
        <v>7007.2847170364621</v>
      </c>
      <c r="U6748" s="181">
        <v>6937.5833169422904</v>
      </c>
      <c r="V6748" s="181">
        <v>6863.2897624607076</v>
      </c>
      <c r="W6748" s="181">
        <v>6785.0152313706767</v>
      </c>
      <c r="X6748" s="181">
        <v>6703.2326129585335</v>
      </c>
      <c r="Y6748" s="181">
        <v>6618.2268202776795</v>
      </c>
    </row>
    <row r="6749" spans="1:25" x14ac:dyDescent="0.25">
      <c r="A6749" s="178" t="s">
        <v>5272</v>
      </c>
      <c r="B6749" s="178" t="s">
        <v>1007</v>
      </c>
      <c r="C6749" s="178" t="s">
        <v>5462</v>
      </c>
      <c r="D6749" s="178" t="s">
        <v>5463</v>
      </c>
      <c r="E6749" s="181">
        <v>13160.347579918149</v>
      </c>
      <c r="F6749" s="181">
        <v>14463.159496527574</v>
      </c>
      <c r="G6749" s="181">
        <v>15657.945617526853</v>
      </c>
      <c r="H6749" s="181">
        <v>16774.138742294926</v>
      </c>
      <c r="I6749" s="181">
        <v>17824.234853034388</v>
      </c>
      <c r="J6749" s="182">
        <v>18820.046221079199</v>
      </c>
      <c r="K6749" s="181">
        <v>19772.390882539108</v>
      </c>
      <c r="L6749" s="181">
        <v>20690.774411715851</v>
      </c>
      <c r="M6749" s="181">
        <v>21583.050372214359</v>
      </c>
      <c r="N6749" s="181">
        <v>22455.518977107422</v>
      </c>
      <c r="O6749" s="181">
        <v>23313.163478433678</v>
      </c>
      <c r="P6749" s="181">
        <v>24160.787287991148</v>
      </c>
      <c r="Q6749" s="181">
        <v>25002.431688084278</v>
      </c>
      <c r="R6749" s="181">
        <v>25840.494847324746</v>
      </c>
      <c r="S6749" s="181">
        <v>26677.118076916315</v>
      </c>
      <c r="T6749" s="181">
        <v>27513.683931744359</v>
      </c>
      <c r="U6749" s="181">
        <v>28351.691272925509</v>
      </c>
      <c r="V6749" s="181">
        <v>29192.74094617306</v>
      </c>
      <c r="W6749" s="181">
        <v>30037.5941292311</v>
      </c>
      <c r="X6749" s="181">
        <v>30886.62017932309</v>
      </c>
      <c r="Y6749" s="181">
        <v>31739.459272063705</v>
      </c>
    </row>
    <row r="6750" spans="1:25" x14ac:dyDescent="0.25">
      <c r="A6750" s="178" t="s">
        <v>5272</v>
      </c>
      <c r="B6750" s="178" t="s">
        <v>1007</v>
      </c>
      <c r="C6750" s="178" t="s">
        <v>240</v>
      </c>
      <c r="D6750" s="178" t="s">
        <v>241</v>
      </c>
      <c r="E6750" s="181">
        <v>16772.200279231423</v>
      </c>
      <c r="F6750" s="181">
        <v>17918.879735993258</v>
      </c>
      <c r="G6750" s="181">
        <v>18858.556274515049</v>
      </c>
      <c r="H6750" s="181">
        <v>19639.971581172267</v>
      </c>
      <c r="I6750" s="181">
        <v>20288.010403122888</v>
      </c>
      <c r="J6750" s="182">
        <v>20824.671555578156</v>
      </c>
      <c r="K6750" s="181">
        <v>21268.974143413507</v>
      </c>
      <c r="L6750" s="181">
        <v>21636.895534066192</v>
      </c>
      <c r="M6750" s="181">
        <v>21941.324269110002</v>
      </c>
      <c r="N6750" s="181">
        <v>22192.481980657038</v>
      </c>
      <c r="O6750" s="181">
        <v>22398.436881451369</v>
      </c>
      <c r="P6750" s="181">
        <v>22566.398791959815</v>
      </c>
      <c r="Q6750" s="181">
        <v>22702.257697693072</v>
      </c>
      <c r="R6750" s="181">
        <v>22809.942661311652</v>
      </c>
      <c r="S6750" s="181">
        <v>22892.846029434339</v>
      </c>
      <c r="T6750" s="181">
        <v>22953.45506856831</v>
      </c>
      <c r="U6750" s="181">
        <v>22994.166684230444</v>
      </c>
      <c r="V6750" s="181">
        <v>23017.27409970892</v>
      </c>
      <c r="W6750" s="181">
        <v>23024.245128820614</v>
      </c>
      <c r="X6750" s="181">
        <v>23016.156748940735</v>
      </c>
      <c r="Y6750" s="181">
        <v>22993.497015934674</v>
      </c>
    </row>
    <row r="6751" spans="1:25" x14ac:dyDescent="0.25">
      <c r="A6751" s="178" t="s">
        <v>5272</v>
      </c>
      <c r="B6751" s="178" t="s">
        <v>1010</v>
      </c>
      <c r="C6751" s="178" t="s">
        <v>218</v>
      </c>
      <c r="D6751" s="178" t="s">
        <v>5464</v>
      </c>
      <c r="E6751" s="181">
        <v>3268.7936088697365</v>
      </c>
      <c r="F6751" s="181">
        <v>3299.146785059279</v>
      </c>
      <c r="G6751" s="181">
        <v>3326.0431453668589</v>
      </c>
      <c r="H6751" s="181">
        <v>3353.6386792464532</v>
      </c>
      <c r="I6751" s="181">
        <v>3381.8469984189028</v>
      </c>
      <c r="J6751" s="182">
        <v>3410.5547807811099</v>
      </c>
      <c r="K6751" s="181">
        <v>3439.6842354698288</v>
      </c>
      <c r="L6751" s="181">
        <v>3469.1727691832566</v>
      </c>
      <c r="M6751" s="181">
        <v>3498.9241714734972</v>
      </c>
      <c r="N6751" s="181">
        <v>3528.8233064270703</v>
      </c>
      <c r="O6751" s="181">
        <v>3558.7537990347364</v>
      </c>
      <c r="P6751" s="181">
        <v>3588.7390478919729</v>
      </c>
      <c r="Q6751" s="181">
        <v>3618.8168647409275</v>
      </c>
      <c r="R6751" s="181">
        <v>3648.8933153240264</v>
      </c>
      <c r="S6751" s="181">
        <v>3678.9133851373399</v>
      </c>
      <c r="T6751" s="181">
        <v>3708.8341244028493</v>
      </c>
      <c r="U6751" s="181">
        <v>3738.4461651891561</v>
      </c>
      <c r="V6751" s="181">
        <v>3767.5492201367633</v>
      </c>
      <c r="W6751" s="181">
        <v>3796.1407715563723</v>
      </c>
      <c r="X6751" s="181">
        <v>3824.2089248345155</v>
      </c>
      <c r="Y6751" s="181">
        <v>3851.7381516987416</v>
      </c>
    </row>
    <row r="6752" spans="1:25" x14ac:dyDescent="0.25">
      <c r="A6752" s="178" t="s">
        <v>5272</v>
      </c>
      <c r="B6752" s="178" t="s">
        <v>1010</v>
      </c>
      <c r="C6752" s="178" t="s">
        <v>240</v>
      </c>
      <c r="D6752" s="178" t="s">
        <v>241</v>
      </c>
      <c r="E6752" s="181">
        <v>1199.5665435018877</v>
      </c>
      <c r="F6752" s="181">
        <v>1209.5336785411121</v>
      </c>
      <c r="G6752" s="181">
        <v>1218.2142856381674</v>
      </c>
      <c r="H6752" s="181">
        <v>1227.1327926867477</v>
      </c>
      <c r="I6752" s="181">
        <v>1236.2569036571911</v>
      </c>
      <c r="J6752" s="182">
        <v>1245.5446098643208</v>
      </c>
      <c r="K6752" s="181">
        <v>1254.9670276141705</v>
      </c>
      <c r="L6752" s="181">
        <v>1264.5009235309394</v>
      </c>
      <c r="M6752" s="181">
        <v>1274.1109119195908</v>
      </c>
      <c r="N6752" s="181">
        <v>1283.7548584918582</v>
      </c>
      <c r="O6752" s="181">
        <v>1293.390341272014</v>
      </c>
      <c r="P6752" s="181">
        <v>1303.0258523146454</v>
      </c>
      <c r="Q6752" s="181">
        <v>1312.6750789779537</v>
      </c>
      <c r="R6752" s="181">
        <v>1322.3039128333487</v>
      </c>
      <c r="S6752" s="181">
        <v>1331.8924676627259</v>
      </c>
      <c r="T6752" s="181">
        <v>1341.4252979268383</v>
      </c>
      <c r="U6752" s="181">
        <v>1350.8268855695612</v>
      </c>
      <c r="V6752" s="181">
        <v>1360.0252831019982</v>
      </c>
      <c r="W6752" s="181">
        <v>1369.0201448713262</v>
      </c>
      <c r="X6752" s="181">
        <v>1377.8077492978819</v>
      </c>
      <c r="Y6752" s="181">
        <v>1386.3830824301049</v>
      </c>
    </row>
    <row r="6753" spans="1:25" x14ac:dyDescent="0.25">
      <c r="A6753" s="178" t="s">
        <v>5272</v>
      </c>
      <c r="B6753" s="178" t="s">
        <v>1023</v>
      </c>
      <c r="C6753" s="178" t="s">
        <v>565</v>
      </c>
      <c r="D6753" s="178" t="s">
        <v>566</v>
      </c>
      <c r="E6753" s="181">
        <v>2924.1083887514665</v>
      </c>
      <c r="F6753" s="181">
        <v>2912.4791547090995</v>
      </c>
      <c r="G6753" s="181">
        <v>2905.618862290798</v>
      </c>
      <c r="H6753" s="181">
        <v>2905.6745514677114</v>
      </c>
      <c r="I6753" s="181">
        <v>2911.1740248249575</v>
      </c>
      <c r="J6753" s="182">
        <v>2921.0460162004188</v>
      </c>
      <c r="K6753" s="181">
        <v>2934.5266118573122</v>
      </c>
      <c r="L6753" s="181">
        <v>2951.0712052984704</v>
      </c>
      <c r="M6753" s="181">
        <v>2970.2572787026925</v>
      </c>
      <c r="N6753" s="181">
        <v>2991.7558540805994</v>
      </c>
      <c r="O6753" s="181">
        <v>3015.2947970770474</v>
      </c>
      <c r="P6753" s="181">
        <v>3040.7593096531455</v>
      </c>
      <c r="Q6753" s="181">
        <v>3068.0859950629088</v>
      </c>
      <c r="R6753" s="181">
        <v>3097.0920166128567</v>
      </c>
      <c r="S6753" s="181">
        <v>3127.584429389869</v>
      </c>
      <c r="T6753" s="181">
        <v>3159.1403385217131</v>
      </c>
      <c r="U6753" s="181">
        <v>3191.2495762263457</v>
      </c>
      <c r="V6753" s="181">
        <v>3223.6761490712965</v>
      </c>
      <c r="W6753" s="181">
        <v>3256.340104490027</v>
      </c>
      <c r="X6753" s="181">
        <v>3289.0808389397707</v>
      </c>
      <c r="Y6753" s="181">
        <v>3321.4894712500909</v>
      </c>
    </row>
    <row r="6754" spans="1:25" x14ac:dyDescent="0.25">
      <c r="A6754" s="178" t="s">
        <v>5272</v>
      </c>
      <c r="B6754" s="178" t="s">
        <v>1036</v>
      </c>
      <c r="C6754" s="178" t="s">
        <v>218</v>
      </c>
      <c r="D6754" s="178" t="s">
        <v>678</v>
      </c>
      <c r="E6754" s="181">
        <v>113104.48220984424</v>
      </c>
      <c r="F6754" s="181">
        <v>113082.46890024014</v>
      </c>
      <c r="G6754" s="181">
        <v>112953.4312359474</v>
      </c>
      <c r="H6754" s="181">
        <v>112847.42980683516</v>
      </c>
      <c r="I6754" s="181">
        <v>112748.6497177376</v>
      </c>
      <c r="J6754" s="182">
        <v>112643.20166392028</v>
      </c>
      <c r="K6754" s="181">
        <v>112520.82742855525</v>
      </c>
      <c r="L6754" s="181">
        <v>112374.42457588481</v>
      </c>
      <c r="M6754" s="181">
        <v>112197.58283539421</v>
      </c>
      <c r="N6754" s="181">
        <v>111984.72742134883</v>
      </c>
      <c r="O6754" s="181">
        <v>111731.08708328806</v>
      </c>
      <c r="P6754" s="181">
        <v>111436.75922902729</v>
      </c>
      <c r="Q6754" s="181">
        <v>111102.56019360429</v>
      </c>
      <c r="R6754" s="181">
        <v>110725.81211445339</v>
      </c>
      <c r="S6754" s="181">
        <v>110305.79710979879</v>
      </c>
      <c r="T6754" s="181">
        <v>109842.07962794686</v>
      </c>
      <c r="U6754" s="181">
        <v>109336.15223784759</v>
      </c>
      <c r="V6754" s="181">
        <v>108789.8805720996</v>
      </c>
      <c r="W6754" s="181">
        <v>108203.70670686736</v>
      </c>
      <c r="X6754" s="181">
        <v>107578.24719587408</v>
      </c>
      <c r="Y6754" s="181">
        <v>106913.82470554713</v>
      </c>
    </row>
    <row r="6755" spans="1:25" x14ac:dyDescent="0.25">
      <c r="A6755" s="178" t="s">
        <v>5272</v>
      </c>
      <c r="B6755" s="178" t="s">
        <v>1036</v>
      </c>
      <c r="C6755" s="178" t="s">
        <v>1465</v>
      </c>
      <c r="D6755" s="178" t="s">
        <v>5465</v>
      </c>
      <c r="E6755" s="181">
        <v>2527.6549225626081</v>
      </c>
      <c r="F6755" s="181">
        <v>2668.9751746642519</v>
      </c>
      <c r="G6755" s="181">
        <v>2815.5287451327276</v>
      </c>
      <c r="H6755" s="181">
        <v>2970.7321375104229</v>
      </c>
      <c r="I6755" s="181">
        <v>3134.6889771829274</v>
      </c>
      <c r="J6755" s="182">
        <v>3307.496384954306</v>
      </c>
      <c r="K6755" s="181">
        <v>3489.3022804865509</v>
      </c>
      <c r="L6755" s="181">
        <v>3680.3103498819455</v>
      </c>
      <c r="M6755" s="181">
        <v>3880.7149858374619</v>
      </c>
      <c r="N6755" s="181">
        <v>4090.7065787804627</v>
      </c>
      <c r="O6755" s="181">
        <v>4310.4721272316738</v>
      </c>
      <c r="P6755" s="181">
        <v>4540.3629952327901</v>
      </c>
      <c r="Q6755" s="181">
        <v>4780.7656295692868</v>
      </c>
      <c r="R6755" s="181">
        <v>5031.9178932093582</v>
      </c>
      <c r="S6755" s="181">
        <v>5294.1262528340585</v>
      </c>
      <c r="T6755" s="181">
        <v>5567.7020754383993</v>
      </c>
      <c r="U6755" s="181">
        <v>5853.0510587448589</v>
      </c>
      <c r="V6755" s="181">
        <v>6150.6117205309492</v>
      </c>
      <c r="W6755" s="181">
        <v>6460.7544438975829</v>
      </c>
      <c r="X6755" s="181">
        <v>6783.8595091565567</v>
      </c>
      <c r="Y6755" s="181">
        <v>7120.2875444892779</v>
      </c>
    </row>
    <row r="6756" spans="1:25" x14ac:dyDescent="0.25">
      <c r="A6756" s="178" t="s">
        <v>5272</v>
      </c>
      <c r="B6756" s="178" t="s">
        <v>1036</v>
      </c>
      <c r="C6756" s="178" t="s">
        <v>248</v>
      </c>
      <c r="D6756" s="178" t="s">
        <v>4445</v>
      </c>
      <c r="E6756" s="181">
        <v>1200.2323094756152</v>
      </c>
      <c r="F6756" s="181">
        <v>1253.0259719495098</v>
      </c>
      <c r="G6756" s="181">
        <v>1306.9034752611865</v>
      </c>
      <c r="H6756" s="181">
        <v>1363.3741337920435</v>
      </c>
      <c r="I6756" s="181">
        <v>1422.3747072838764</v>
      </c>
      <c r="J6756" s="182">
        <v>1483.8395791729213</v>
      </c>
      <c r="K6756" s="181">
        <v>1547.7263471487847</v>
      </c>
      <c r="L6756" s="181">
        <v>1614.0167334332193</v>
      </c>
      <c r="M6756" s="181">
        <v>1682.6870261363331</v>
      </c>
      <c r="N6756" s="181">
        <v>1753.7106375869691</v>
      </c>
      <c r="O6756" s="181">
        <v>1827.0585155723827</v>
      </c>
      <c r="P6756" s="181">
        <v>1902.7695800193665</v>
      </c>
      <c r="Q6756" s="181">
        <v>1980.8933146767226</v>
      </c>
      <c r="R6756" s="181">
        <v>2061.4138392571731</v>
      </c>
      <c r="S6756" s="181">
        <v>2144.3414665000723</v>
      </c>
      <c r="T6756" s="181">
        <v>2229.6856911574164</v>
      </c>
      <c r="U6756" s="181">
        <v>2317.4905914073834</v>
      </c>
      <c r="V6756" s="181">
        <v>2407.8087427121313</v>
      </c>
      <c r="W6756" s="181">
        <v>2500.6615649928153</v>
      </c>
      <c r="X6756" s="181">
        <v>2596.070833396258</v>
      </c>
      <c r="Y6756" s="181">
        <v>2694.0474068381482</v>
      </c>
    </row>
    <row r="6757" spans="1:25" x14ac:dyDescent="0.25">
      <c r="A6757" s="178" t="s">
        <v>5272</v>
      </c>
      <c r="B6757" s="178" t="s">
        <v>1036</v>
      </c>
      <c r="C6757" s="178" t="s">
        <v>1331</v>
      </c>
      <c r="D6757" s="178" t="s">
        <v>5466</v>
      </c>
      <c r="E6757" s="181">
        <v>3478.5538590857609</v>
      </c>
      <c r="F6757" s="181">
        <v>3477.8768347841728</v>
      </c>
      <c r="G6757" s="181">
        <v>3473.9082523166785</v>
      </c>
      <c r="H6757" s="181">
        <v>3470.6481544575772</v>
      </c>
      <c r="I6757" s="181">
        <v>3467.610150539273</v>
      </c>
      <c r="J6757" s="182">
        <v>3464.3670718621706</v>
      </c>
      <c r="K6757" s="181">
        <v>3460.6034246541662</v>
      </c>
      <c r="L6757" s="181">
        <v>3456.100771901703</v>
      </c>
      <c r="M6757" s="181">
        <v>3450.6619642893756</v>
      </c>
      <c r="N6757" s="181">
        <v>3444.1155480246216</v>
      </c>
      <c r="O6757" s="181">
        <v>3436.3147822234537</v>
      </c>
      <c r="P6757" s="181">
        <v>3427.2626626852025</v>
      </c>
      <c r="Q6757" s="181">
        <v>3416.9842959780653</v>
      </c>
      <c r="R6757" s="181">
        <v>3405.3973238348899</v>
      </c>
      <c r="S6757" s="181">
        <v>3392.4796676397559</v>
      </c>
      <c r="T6757" s="181">
        <v>3378.2179319020952</v>
      </c>
      <c r="U6757" s="181">
        <v>3362.6580209165872</v>
      </c>
      <c r="V6757" s="181">
        <v>3345.8573126345632</v>
      </c>
      <c r="W6757" s="181">
        <v>3327.8294032081635</v>
      </c>
      <c r="X6757" s="181">
        <v>3308.5932548861974</v>
      </c>
      <c r="Y6757" s="181">
        <v>3288.1587913474114</v>
      </c>
    </row>
    <row r="6758" spans="1:25" x14ac:dyDescent="0.25">
      <c r="A6758" s="178" t="s">
        <v>5272</v>
      </c>
      <c r="B6758" s="178" t="s">
        <v>1036</v>
      </c>
      <c r="C6758" s="178" t="s">
        <v>240</v>
      </c>
      <c r="D6758" s="178" t="s">
        <v>241</v>
      </c>
      <c r="E6758" s="181">
        <v>39020.168143633229</v>
      </c>
      <c r="F6758" s="181">
        <v>39842.508457537726</v>
      </c>
      <c r="G6758" s="181">
        <v>40643.699747289895</v>
      </c>
      <c r="H6758" s="181">
        <v>41469.446067606121</v>
      </c>
      <c r="I6758" s="181">
        <v>42314.67478762746</v>
      </c>
      <c r="J6758" s="182">
        <v>43174.575662386582</v>
      </c>
      <c r="K6758" s="181">
        <v>44045.320985092774</v>
      </c>
      <c r="L6758" s="181">
        <v>44924.003051212014</v>
      </c>
      <c r="M6758" s="181">
        <v>45807.744231637625</v>
      </c>
      <c r="N6758" s="181">
        <v>46693.773424707062</v>
      </c>
      <c r="O6758" s="181">
        <v>47579.436857604829</v>
      </c>
      <c r="P6758" s="181">
        <v>48463.990809417388</v>
      </c>
      <c r="Q6758" s="181">
        <v>49346.97324424798</v>
      </c>
      <c r="R6758" s="181">
        <v>50226.325297102791</v>
      </c>
      <c r="S6758" s="181">
        <v>51100.749353201434</v>
      </c>
      <c r="T6758" s="181">
        <v>51969.004791074833</v>
      </c>
      <c r="U6758" s="181">
        <v>52830.714118991498</v>
      </c>
      <c r="V6758" s="181">
        <v>53685.691905351916</v>
      </c>
      <c r="W6758" s="181">
        <v>54533.060194114682</v>
      </c>
      <c r="X6758" s="181">
        <v>55371.996872871721</v>
      </c>
      <c r="Y6758" s="181">
        <v>56201.498085181898</v>
      </c>
    </row>
    <row r="6759" spans="1:25" x14ac:dyDescent="0.25">
      <c r="A6759" s="178" t="s">
        <v>5272</v>
      </c>
      <c r="B6759" s="178" t="s">
        <v>1047</v>
      </c>
      <c r="C6759" s="178" t="s">
        <v>218</v>
      </c>
      <c r="D6759" s="178" t="s">
        <v>5467</v>
      </c>
      <c r="E6759" s="181">
        <v>27090.928250507353</v>
      </c>
      <c r="F6759" s="181">
        <v>27573.441043777399</v>
      </c>
      <c r="G6759" s="181">
        <v>28033.749700690525</v>
      </c>
      <c r="H6759" s="181">
        <v>28504.54954674379</v>
      </c>
      <c r="I6759" s="181">
        <v>28984.81543220958</v>
      </c>
      <c r="J6759" s="182">
        <v>29473.32977287555</v>
      </c>
      <c r="K6759" s="181">
        <v>29969.073138463111</v>
      </c>
      <c r="L6759" s="181">
        <v>30471.176253813297</v>
      </c>
      <c r="M6759" s="181">
        <v>30978.453705599946</v>
      </c>
      <c r="N6759" s="181">
        <v>31489.666801604209</v>
      </c>
      <c r="O6759" s="181">
        <v>32003.55001298734</v>
      </c>
      <c r="P6759" s="181">
        <v>32519.883235901922</v>
      </c>
      <c r="Q6759" s="181">
        <v>33038.46984687107</v>
      </c>
      <c r="R6759" s="181">
        <v>33557.952641244432</v>
      </c>
      <c r="S6759" s="181">
        <v>34077.480223405146</v>
      </c>
      <c r="T6759" s="181">
        <v>34596.128119846326</v>
      </c>
      <c r="U6759" s="181">
        <v>35112.742794212449</v>
      </c>
      <c r="V6759" s="181">
        <v>35626.404709458358</v>
      </c>
      <c r="W6759" s="181">
        <v>36136.565588702251</v>
      </c>
      <c r="X6759" s="181">
        <v>36642.733868833282</v>
      </c>
      <c r="Y6759" s="181">
        <v>37144.203282230985</v>
      </c>
    </row>
    <row r="6760" spans="1:25" x14ac:dyDescent="0.25">
      <c r="A6760" s="178" t="s">
        <v>5272</v>
      </c>
      <c r="B6760" s="178" t="s">
        <v>1047</v>
      </c>
      <c r="C6760" s="178" t="s">
        <v>475</v>
      </c>
      <c r="D6760" s="178" t="s">
        <v>5468</v>
      </c>
      <c r="E6760" s="181">
        <v>2199.427506974504</v>
      </c>
      <c r="F6760" s="181">
        <v>2235.1216567797269</v>
      </c>
      <c r="G6760" s="181">
        <v>2268.9024464427516</v>
      </c>
      <c r="H6760" s="181">
        <v>2303.4206035372204</v>
      </c>
      <c r="I6760" s="181">
        <v>2338.5897240329691</v>
      </c>
      <c r="J6760" s="182">
        <v>2374.3084277854246</v>
      </c>
      <c r="K6760" s="181">
        <v>2410.4918930449376</v>
      </c>
      <c r="L6760" s="181">
        <v>2447.0678755227395</v>
      </c>
      <c r="M6760" s="181">
        <v>2483.9392239678314</v>
      </c>
      <c r="N6760" s="181">
        <v>2521.0051194961579</v>
      </c>
      <c r="O6760" s="181">
        <v>2558.1632200552863</v>
      </c>
      <c r="P6760" s="181">
        <v>2595.3952513364738</v>
      </c>
      <c r="Q6760" s="181">
        <v>2632.6849217847812</v>
      </c>
      <c r="R6760" s="181">
        <v>2669.9237018204926</v>
      </c>
      <c r="S6760" s="181">
        <v>2707.04391563637</v>
      </c>
      <c r="T6760" s="181">
        <v>2743.9725122209652</v>
      </c>
      <c r="U6760" s="181">
        <v>2780.6187561394891</v>
      </c>
      <c r="V6760" s="181">
        <v>2816.9109801703607</v>
      </c>
      <c r="W6760" s="181">
        <v>2852.8072753920978</v>
      </c>
      <c r="X6760" s="181">
        <v>2888.2704683306724</v>
      </c>
      <c r="Y6760" s="181">
        <v>2923.24672457818</v>
      </c>
    </row>
    <row r="6761" spans="1:25" x14ac:dyDescent="0.25">
      <c r="A6761" s="178" t="s">
        <v>5272</v>
      </c>
      <c r="B6761" s="178" t="s">
        <v>1047</v>
      </c>
      <c r="C6761" s="178" t="s">
        <v>240</v>
      </c>
      <c r="D6761" s="178" t="s">
        <v>241</v>
      </c>
      <c r="E6761" s="181">
        <v>34247.651272513001</v>
      </c>
      <c r="F6761" s="181">
        <v>34107.200395322085</v>
      </c>
      <c r="G6761" s="181">
        <v>33930.049683967838</v>
      </c>
      <c r="H6761" s="181">
        <v>33757.143140109976</v>
      </c>
      <c r="I6761" s="181">
        <v>33586.924729675819</v>
      </c>
      <c r="J6761" s="182">
        <v>33417.742168143712</v>
      </c>
      <c r="K6761" s="181">
        <v>33248.297428755635</v>
      </c>
      <c r="L6761" s="181">
        <v>33077.56392344879</v>
      </c>
      <c r="M6761" s="181">
        <v>32904.267942960592</v>
      </c>
      <c r="N6761" s="181">
        <v>32727.193257540461</v>
      </c>
      <c r="O6761" s="181">
        <v>32545.207878890116</v>
      </c>
      <c r="P6761" s="181">
        <v>32358.327849162521</v>
      </c>
      <c r="Q6761" s="181">
        <v>32166.604344891861</v>
      </c>
      <c r="R6761" s="181">
        <v>31968.992352161375</v>
      </c>
      <c r="S6761" s="181">
        <v>31765.022269279987</v>
      </c>
      <c r="T6761" s="181">
        <v>31554.215357468365</v>
      </c>
      <c r="U6761" s="181">
        <v>31335.94833779056</v>
      </c>
      <c r="V6761" s="181">
        <v>31109.876224083437</v>
      </c>
      <c r="W6761" s="181">
        <v>30876.023288276614</v>
      </c>
      <c r="X6761" s="181">
        <v>30634.482764689415</v>
      </c>
      <c r="Y6761" s="181">
        <v>30385.188152416169</v>
      </c>
    </row>
    <row r="6762" spans="1:25" x14ac:dyDescent="0.25">
      <c r="A6762" s="178" t="s">
        <v>5272</v>
      </c>
      <c r="B6762" s="178" t="s">
        <v>1049</v>
      </c>
      <c r="C6762" s="178" t="s">
        <v>565</v>
      </c>
      <c r="D6762" s="178" t="s">
        <v>566</v>
      </c>
      <c r="E6762" s="181">
        <v>10490.771303846128</v>
      </c>
      <c r="F6762" s="181">
        <v>10510.380996727634</v>
      </c>
      <c r="G6762" s="181">
        <v>10537.673873047475</v>
      </c>
      <c r="H6762" s="181">
        <v>10581.96472007718</v>
      </c>
      <c r="I6762" s="181">
        <v>10639.673832781922</v>
      </c>
      <c r="J6762" s="182">
        <v>10708.134785487731</v>
      </c>
      <c r="K6762" s="181">
        <v>10785.455251281286</v>
      </c>
      <c r="L6762" s="181">
        <v>10870.261919169732</v>
      </c>
      <c r="M6762" s="181">
        <v>10961.420263817268</v>
      </c>
      <c r="N6762" s="181">
        <v>11057.996810697641</v>
      </c>
      <c r="O6762" s="181">
        <v>11159.26294057491</v>
      </c>
      <c r="P6762" s="181">
        <v>11265.022717959244</v>
      </c>
      <c r="Q6762" s="181">
        <v>11375.240512662756</v>
      </c>
      <c r="R6762" s="181">
        <v>11489.450623274897</v>
      </c>
      <c r="S6762" s="181">
        <v>11607.128394366495</v>
      </c>
      <c r="T6762" s="181">
        <v>11726.827391517336</v>
      </c>
      <c r="U6762" s="181">
        <v>11846.818429172657</v>
      </c>
      <c r="V6762" s="181">
        <v>11966.471734810842</v>
      </c>
      <c r="W6762" s="181">
        <v>12085.801415638041</v>
      </c>
      <c r="X6762" s="181">
        <v>12204.549580557503</v>
      </c>
      <c r="Y6762" s="181">
        <v>12321.503790589695</v>
      </c>
    </row>
    <row r="6763" spans="1:25" x14ac:dyDescent="0.25">
      <c r="A6763" s="178" t="s">
        <v>5272</v>
      </c>
      <c r="B6763" s="178" t="s">
        <v>1051</v>
      </c>
      <c r="C6763" s="178" t="s">
        <v>218</v>
      </c>
      <c r="D6763" s="178" t="s">
        <v>5469</v>
      </c>
      <c r="E6763" s="181">
        <v>1958.5452818856531</v>
      </c>
      <c r="F6763" s="181">
        <v>1991.934112902082</v>
      </c>
      <c r="G6763" s="181">
        <v>2026.2833086183887</v>
      </c>
      <c r="H6763" s="181">
        <v>2063.5154244439423</v>
      </c>
      <c r="I6763" s="181">
        <v>2103.0151372134128</v>
      </c>
      <c r="J6763" s="182">
        <v>2144.2634056527995</v>
      </c>
      <c r="K6763" s="181">
        <v>2186.8541990122781</v>
      </c>
      <c r="L6763" s="181">
        <v>2230.4650871543381</v>
      </c>
      <c r="M6763" s="181">
        <v>2274.8020598988974</v>
      </c>
      <c r="N6763" s="181">
        <v>2319.6138443771488</v>
      </c>
      <c r="O6763" s="181">
        <v>2364.685332534787</v>
      </c>
      <c r="P6763" s="181">
        <v>2409.9165073180857</v>
      </c>
      <c r="Q6763" s="181">
        <v>2455.2340046840309</v>
      </c>
      <c r="R6763" s="181">
        <v>2500.5038087718431</v>
      </c>
      <c r="S6763" s="181">
        <v>2545.6682901437057</v>
      </c>
      <c r="T6763" s="181">
        <v>2590.8178210500764</v>
      </c>
      <c r="U6763" s="181">
        <v>2635.9057324368378</v>
      </c>
      <c r="V6763" s="181">
        <v>2680.7698603590366</v>
      </c>
      <c r="W6763" s="181">
        <v>2725.3993182636523</v>
      </c>
      <c r="X6763" s="181">
        <v>2769.8152443949343</v>
      </c>
      <c r="Y6763" s="181">
        <v>2814.154092655554</v>
      </c>
    </row>
    <row r="6764" spans="1:25" x14ac:dyDescent="0.25">
      <c r="A6764" s="178" t="s">
        <v>5272</v>
      </c>
      <c r="B6764" s="178" t="s">
        <v>1051</v>
      </c>
      <c r="C6764" s="178" t="s">
        <v>506</v>
      </c>
      <c r="D6764" s="178" t="s">
        <v>5365</v>
      </c>
      <c r="E6764" s="181">
        <v>7778.5980571072605</v>
      </c>
      <c r="F6764" s="181">
        <v>7699.2425270652875</v>
      </c>
      <c r="G6764" s="181">
        <v>7622.1679697632117</v>
      </c>
      <c r="H6764" s="181">
        <v>7554.2505481787421</v>
      </c>
      <c r="I6764" s="181">
        <v>7492.579868575117</v>
      </c>
      <c r="J6764" s="182">
        <v>7434.8538090857046</v>
      </c>
      <c r="K6764" s="181">
        <v>7379.3727061385061</v>
      </c>
      <c r="L6764" s="181">
        <v>7324.8774583800414</v>
      </c>
      <c r="M6764" s="181">
        <v>7270.3256454471448</v>
      </c>
      <c r="N6764" s="181">
        <v>7214.915685165699</v>
      </c>
      <c r="O6764" s="181">
        <v>7158.0420083188392</v>
      </c>
      <c r="P6764" s="181">
        <v>7099.5071166107309</v>
      </c>
      <c r="Q6764" s="181">
        <v>7039.2179134954631</v>
      </c>
      <c r="R6764" s="181">
        <v>6976.9298609887182</v>
      </c>
      <c r="S6764" s="181">
        <v>6912.6404228753145</v>
      </c>
      <c r="T6764" s="181">
        <v>6846.7480475119228</v>
      </c>
      <c r="U6764" s="181">
        <v>6779.2658104218008</v>
      </c>
      <c r="V6764" s="181">
        <v>6709.9245586547258</v>
      </c>
      <c r="W6764" s="181">
        <v>6638.8608395217925</v>
      </c>
      <c r="X6764" s="181">
        <v>6566.2821566165176</v>
      </c>
      <c r="Y6764" s="181">
        <v>6492.6490846373244</v>
      </c>
    </row>
    <row r="6765" spans="1:25" x14ac:dyDescent="0.25">
      <c r="A6765" s="178" t="s">
        <v>5272</v>
      </c>
      <c r="B6765" s="178" t="s">
        <v>1051</v>
      </c>
      <c r="C6765" s="178" t="s">
        <v>240</v>
      </c>
      <c r="D6765" s="178" t="s">
        <v>241</v>
      </c>
      <c r="E6765" s="181">
        <v>6553.7493049682453</v>
      </c>
      <c r="F6765" s="181">
        <v>6644.4032505059276</v>
      </c>
      <c r="G6765" s="181">
        <v>6737.7037428974345</v>
      </c>
      <c r="H6765" s="181">
        <v>6839.9997508292581</v>
      </c>
      <c r="I6765" s="181">
        <v>6949.1749112129537</v>
      </c>
      <c r="J6765" s="182">
        <v>7063.4565300190934</v>
      </c>
      <c r="K6765" s="181">
        <v>7181.4651241769898</v>
      </c>
      <c r="L6765" s="181">
        <v>7302.1120171873699</v>
      </c>
      <c r="M6765" s="181">
        <v>7424.4147313065951</v>
      </c>
      <c r="N6765" s="181">
        <v>7547.5419112388709</v>
      </c>
      <c r="O6765" s="181">
        <v>7670.7896689920017</v>
      </c>
      <c r="P6765" s="181">
        <v>7793.8348753354676</v>
      </c>
      <c r="Q6765" s="181">
        <v>7916.4442395184115</v>
      </c>
      <c r="R6765" s="181">
        <v>8038.1922952620553</v>
      </c>
      <c r="S6765" s="181">
        <v>8158.90347529477</v>
      </c>
      <c r="T6765" s="181">
        <v>8278.8772183065903</v>
      </c>
      <c r="U6765" s="181">
        <v>8397.9727735901724</v>
      </c>
      <c r="V6765" s="181">
        <v>8515.6841559380373</v>
      </c>
      <c r="W6765" s="181">
        <v>8631.9904427141901</v>
      </c>
      <c r="X6765" s="181">
        <v>8746.9720564197269</v>
      </c>
      <c r="Y6765" s="181">
        <v>8861.0715478017064</v>
      </c>
    </row>
    <row r="6766" spans="1:25" x14ac:dyDescent="0.25">
      <c r="A6766" s="178" t="s">
        <v>5272</v>
      </c>
      <c r="B6766" s="178" t="s">
        <v>1056</v>
      </c>
      <c r="C6766" s="178" t="s">
        <v>218</v>
      </c>
      <c r="D6766" s="178" t="s">
        <v>5470</v>
      </c>
      <c r="E6766" s="181">
        <v>9314.2127661706327</v>
      </c>
      <c r="F6766" s="181">
        <v>9433.3909351216698</v>
      </c>
      <c r="G6766" s="181">
        <v>9536.8674196125776</v>
      </c>
      <c r="H6766" s="181">
        <v>9637.7677711978122</v>
      </c>
      <c r="I6766" s="181">
        <v>9736.5554351157116</v>
      </c>
      <c r="J6766" s="182">
        <v>9833.4267280626555</v>
      </c>
      <c r="K6766" s="181">
        <v>9928.538712124111</v>
      </c>
      <c r="L6766" s="181">
        <v>10022.066092175188</v>
      </c>
      <c r="M6766" s="181">
        <v>10114.028022412576</v>
      </c>
      <c r="N6766" s="181">
        <v>10204.340753047089</v>
      </c>
      <c r="O6766" s="181">
        <v>10292.822752229618</v>
      </c>
      <c r="P6766" s="181">
        <v>10379.656669457863</v>
      </c>
      <c r="Q6766" s="181">
        <v>10465.047175828026</v>
      </c>
      <c r="R6766" s="181">
        <v>10548.806868428177</v>
      </c>
      <c r="S6766" s="181">
        <v>10630.837545505061</v>
      </c>
      <c r="T6766" s="181">
        <v>10710.789736770117</v>
      </c>
      <c r="U6766" s="181">
        <v>10788.619988994515</v>
      </c>
      <c r="V6766" s="181">
        <v>10864.557187275315</v>
      </c>
      <c r="W6766" s="181">
        <v>10938.566881360101</v>
      </c>
      <c r="X6766" s="181">
        <v>11010.578441513302</v>
      </c>
      <c r="Y6766" s="181">
        <v>11080.267998691217</v>
      </c>
    </row>
    <row r="6767" spans="1:25" x14ac:dyDescent="0.25">
      <c r="A6767" s="178" t="s">
        <v>5272</v>
      </c>
      <c r="B6767" s="178" t="s">
        <v>1056</v>
      </c>
      <c r="C6767" s="178" t="s">
        <v>240</v>
      </c>
      <c r="D6767" s="178" t="s">
        <v>241</v>
      </c>
      <c r="E6767" s="181">
        <v>11118.948674183115</v>
      </c>
      <c r="F6767" s="181">
        <v>11212.151160070478</v>
      </c>
      <c r="G6767" s="181">
        <v>11286.196874764137</v>
      </c>
      <c r="H6767" s="181">
        <v>11356.803816173808</v>
      </c>
      <c r="I6767" s="181">
        <v>11424.563659061991</v>
      </c>
      <c r="J6767" s="182">
        <v>11489.745517359555</v>
      </c>
      <c r="K6767" s="181">
        <v>11552.567928824756</v>
      </c>
      <c r="L6767" s="181">
        <v>11613.265884971283</v>
      </c>
      <c r="M6767" s="181">
        <v>11671.890669077402</v>
      </c>
      <c r="N6767" s="181">
        <v>11728.374137483332</v>
      </c>
      <c r="O6767" s="181">
        <v>11782.53699382696</v>
      </c>
      <c r="P6767" s="181">
        <v>11834.617709706266</v>
      </c>
      <c r="Q6767" s="181">
        <v>11884.875664472962</v>
      </c>
      <c r="R6767" s="181">
        <v>11933.122346959075</v>
      </c>
      <c r="S6767" s="181">
        <v>11979.272414283987</v>
      </c>
      <c r="T6767" s="181">
        <v>12022.959494718623</v>
      </c>
      <c r="U6767" s="181">
        <v>12064.164703833729</v>
      </c>
      <c r="V6767" s="181">
        <v>12103.172495724009</v>
      </c>
      <c r="W6767" s="181">
        <v>12139.970473138907</v>
      </c>
      <c r="X6767" s="181">
        <v>12174.506123594159</v>
      </c>
      <c r="Y6767" s="181">
        <v>12206.448437361212</v>
      </c>
    </row>
    <row r="6768" spans="1:25" x14ac:dyDescent="0.25">
      <c r="A6768" s="178" t="s">
        <v>5272</v>
      </c>
      <c r="B6768" s="178" t="s">
        <v>1061</v>
      </c>
      <c r="C6768" s="178" t="s">
        <v>218</v>
      </c>
      <c r="D6768" s="178" t="s">
        <v>5471</v>
      </c>
      <c r="E6768" s="181">
        <v>2283.705418338559</v>
      </c>
      <c r="F6768" s="181">
        <v>2308.7876563555446</v>
      </c>
      <c r="G6768" s="181">
        <v>2334.9958924045409</v>
      </c>
      <c r="H6768" s="181">
        <v>2364.3715999320152</v>
      </c>
      <c r="I6768" s="181">
        <v>2396.2142746776904</v>
      </c>
      <c r="J6768" s="182">
        <v>2429.9742505156828</v>
      </c>
      <c r="K6768" s="181">
        <v>2465.2445981777832</v>
      </c>
      <c r="L6768" s="181">
        <v>2501.7266597996604</v>
      </c>
      <c r="M6768" s="181">
        <v>2539.1577873486181</v>
      </c>
      <c r="N6768" s="181">
        <v>2577.3103335981655</v>
      </c>
      <c r="O6768" s="181">
        <v>2615.9848419222262</v>
      </c>
      <c r="P6768" s="181">
        <v>2655.1071973151666</v>
      </c>
      <c r="Q6768" s="181">
        <v>2694.6418894935614</v>
      </c>
      <c r="R6768" s="181">
        <v>2734.4816646761615</v>
      </c>
      <c r="S6768" s="181">
        <v>2774.5695840832104</v>
      </c>
      <c r="T6768" s="181">
        <v>2814.7779422138556</v>
      </c>
      <c r="U6768" s="181">
        <v>2854.9326589236457</v>
      </c>
      <c r="V6768" s="181">
        <v>2894.9545568556359</v>
      </c>
      <c r="W6768" s="181">
        <v>2934.8319236789985</v>
      </c>
      <c r="X6768" s="181">
        <v>2974.5578634307162</v>
      </c>
      <c r="Y6768" s="181">
        <v>3014.0341754016222</v>
      </c>
    </row>
    <row r="6769" spans="1:25" x14ac:dyDescent="0.25">
      <c r="A6769" s="178" t="s">
        <v>5272</v>
      </c>
      <c r="B6769" s="178" t="s">
        <v>1061</v>
      </c>
      <c r="C6769" s="178" t="s">
        <v>240</v>
      </c>
      <c r="D6769" s="178" t="s">
        <v>241</v>
      </c>
      <c r="E6769" s="181">
        <v>2268.5547853111029</v>
      </c>
      <c r="F6769" s="181">
        <v>2259.7693814880522</v>
      </c>
      <c r="G6769" s="181">
        <v>2251.838227315639</v>
      </c>
      <c r="H6769" s="181">
        <v>2246.6619969746134</v>
      </c>
      <c r="I6769" s="181">
        <v>2243.4613631575985</v>
      </c>
      <c r="J6769" s="182">
        <v>2241.6383791532521</v>
      </c>
      <c r="K6769" s="181">
        <v>2240.7573845188581</v>
      </c>
      <c r="L6769" s="181">
        <v>2240.5034429954594</v>
      </c>
      <c r="M6769" s="181">
        <v>2240.6106035883254</v>
      </c>
      <c r="N6769" s="181">
        <v>2240.8580732407804</v>
      </c>
      <c r="O6769" s="181">
        <v>2241.0616178490468</v>
      </c>
      <c r="P6769" s="181">
        <v>2241.1533443618873</v>
      </c>
      <c r="Q6769" s="181">
        <v>2241.1014067119281</v>
      </c>
      <c r="R6769" s="181">
        <v>2240.8170770580286</v>
      </c>
      <c r="S6769" s="181">
        <v>2240.257548855036</v>
      </c>
      <c r="T6769" s="181">
        <v>2239.3264296580819</v>
      </c>
      <c r="U6769" s="181">
        <v>2237.8968966992097</v>
      </c>
      <c r="V6769" s="181">
        <v>2235.9232639410725</v>
      </c>
      <c r="W6769" s="181">
        <v>2233.4144248115845</v>
      </c>
      <c r="X6769" s="181">
        <v>2230.3829800611989</v>
      </c>
      <c r="Y6769" s="181">
        <v>2226.7739477832347</v>
      </c>
    </row>
    <row r="6770" spans="1:25" x14ac:dyDescent="0.25">
      <c r="A6770" s="178" t="s">
        <v>5272</v>
      </c>
      <c r="B6770" s="178" t="s">
        <v>1063</v>
      </c>
      <c r="C6770" s="178" t="s">
        <v>218</v>
      </c>
      <c r="D6770" s="178" t="s">
        <v>5472</v>
      </c>
      <c r="E6770" s="181">
        <v>3068.2180949397989</v>
      </c>
      <c r="F6770" s="181">
        <v>3054.4605818776167</v>
      </c>
      <c r="G6770" s="181">
        <v>3041.9108740137508</v>
      </c>
      <c r="H6770" s="181">
        <v>3032.7936498131357</v>
      </c>
      <c r="I6770" s="181">
        <v>3026.2693979126625</v>
      </c>
      <c r="J6770" s="182">
        <v>3021.6889078343279</v>
      </c>
      <c r="K6770" s="181">
        <v>3018.5573730199872</v>
      </c>
      <c r="L6770" s="181">
        <v>3016.5058367343422</v>
      </c>
      <c r="M6770" s="181">
        <v>3015.2295137663909</v>
      </c>
      <c r="N6770" s="181">
        <v>3014.4690614139668</v>
      </c>
      <c r="O6770" s="181">
        <v>3014.0295691759834</v>
      </c>
      <c r="P6770" s="181">
        <v>3013.8252778389387</v>
      </c>
      <c r="Q6770" s="181">
        <v>3013.7883176461473</v>
      </c>
      <c r="R6770" s="181">
        <v>3013.7665412311876</v>
      </c>
      <c r="S6770" s="181">
        <v>3013.6729008488692</v>
      </c>
      <c r="T6770" s="181">
        <v>3013.3354187482555</v>
      </c>
      <c r="U6770" s="181">
        <v>3012.6772128808411</v>
      </c>
      <c r="V6770" s="181">
        <v>3011.7330371019625</v>
      </c>
      <c r="W6770" s="181">
        <v>3010.4503852863304</v>
      </c>
      <c r="X6770" s="181">
        <v>3008.7774563600806</v>
      </c>
      <c r="Y6770" s="181">
        <v>3006.5552211866425</v>
      </c>
    </row>
    <row r="6771" spans="1:25" x14ac:dyDescent="0.25">
      <c r="A6771" s="178" t="s">
        <v>5272</v>
      </c>
      <c r="B6771" s="178" t="s">
        <v>1063</v>
      </c>
      <c r="C6771" s="178" t="s">
        <v>240</v>
      </c>
      <c r="D6771" s="178" t="s">
        <v>241</v>
      </c>
      <c r="E6771" s="181">
        <v>6998.3632468133437</v>
      </c>
      <c r="F6771" s="181">
        <v>6991.5132309420651</v>
      </c>
      <c r="G6771" s="181">
        <v>6987.4244403965367</v>
      </c>
      <c r="H6771" s="181">
        <v>6991.2546322259495</v>
      </c>
      <c r="I6771" s="181">
        <v>7001.1464966522835</v>
      </c>
      <c r="J6771" s="182">
        <v>7015.6581080946871</v>
      </c>
      <c r="K6771" s="181">
        <v>7033.6866819872012</v>
      </c>
      <c r="L6771" s="181">
        <v>7054.4078758728865</v>
      </c>
      <c r="M6771" s="181">
        <v>7077.1360418594277</v>
      </c>
      <c r="N6771" s="181">
        <v>7101.2826046238215</v>
      </c>
      <c r="O6771" s="181">
        <v>7126.4027127816835</v>
      </c>
      <c r="P6771" s="181">
        <v>7152.3039943392196</v>
      </c>
      <c r="Q6771" s="181">
        <v>7178.8338457989739</v>
      </c>
      <c r="R6771" s="181">
        <v>7205.6358935454191</v>
      </c>
      <c r="S6771" s="181">
        <v>7232.5046444960026</v>
      </c>
      <c r="T6771" s="181">
        <v>7259.0269017680203</v>
      </c>
      <c r="U6771" s="181">
        <v>7285.0131317062023</v>
      </c>
      <c r="V6771" s="181">
        <v>7310.541861431162</v>
      </c>
      <c r="W6771" s="181">
        <v>7335.4801696989416</v>
      </c>
      <c r="X6771" s="181">
        <v>7359.6947800658436</v>
      </c>
      <c r="Y6771" s="181">
        <v>7382.7870101384424</v>
      </c>
    </row>
    <row r="6772" spans="1:25" x14ac:dyDescent="0.25">
      <c r="A6772" s="178" t="s">
        <v>5272</v>
      </c>
      <c r="B6772" s="178" t="s">
        <v>1066</v>
      </c>
      <c r="C6772" s="178" t="s">
        <v>218</v>
      </c>
      <c r="D6772" s="178" t="s">
        <v>5473</v>
      </c>
      <c r="E6772" s="181">
        <v>22289.493923270475</v>
      </c>
      <c r="F6772" s="181">
        <v>22361.83705830148</v>
      </c>
      <c r="G6772" s="181">
        <v>22380.524416321776</v>
      </c>
      <c r="H6772" s="181">
        <v>22379.771525571767</v>
      </c>
      <c r="I6772" s="181">
        <v>22362.770839020355</v>
      </c>
      <c r="J6772" s="182">
        <v>22331.598380598549</v>
      </c>
      <c r="K6772" s="181">
        <v>22287.912428346946</v>
      </c>
      <c r="L6772" s="181">
        <v>22233.121272234024</v>
      </c>
      <c r="M6772" s="181">
        <v>22168.11384973858</v>
      </c>
      <c r="N6772" s="181">
        <v>22093.367700435159</v>
      </c>
      <c r="O6772" s="181">
        <v>22009.083323371211</v>
      </c>
      <c r="P6772" s="181">
        <v>21916.205234209694</v>
      </c>
      <c r="Q6772" s="181">
        <v>21815.657173148287</v>
      </c>
      <c r="R6772" s="181">
        <v>21707.51323325263</v>
      </c>
      <c r="S6772" s="181">
        <v>21592.025575352123</v>
      </c>
      <c r="T6772" s="181">
        <v>21469.349319986235</v>
      </c>
      <c r="U6772" s="181">
        <v>21339.686081372434</v>
      </c>
      <c r="V6772" s="181">
        <v>21203.334183460676</v>
      </c>
      <c r="W6772" s="181">
        <v>21060.605242412163</v>
      </c>
      <c r="X6772" s="181">
        <v>20911.764250208093</v>
      </c>
      <c r="Y6772" s="181">
        <v>20756.948855699786</v>
      </c>
    </row>
    <row r="6773" spans="1:25" x14ac:dyDescent="0.25">
      <c r="A6773" s="178" t="s">
        <v>5272</v>
      </c>
      <c r="B6773" s="178" t="s">
        <v>1066</v>
      </c>
      <c r="C6773" s="178" t="s">
        <v>530</v>
      </c>
      <c r="D6773" s="178" t="s">
        <v>5474</v>
      </c>
      <c r="E6773" s="181">
        <v>3303.3060272068942</v>
      </c>
      <c r="F6773" s="181">
        <v>3411.6952573226304</v>
      </c>
      <c r="G6773" s="181">
        <v>3515.1767185118347</v>
      </c>
      <c r="H6773" s="181">
        <v>3618.6510402417603</v>
      </c>
      <c r="I6773" s="181">
        <v>3722.4666954688091</v>
      </c>
      <c r="J6773" s="182">
        <v>3826.829979770067</v>
      </c>
      <c r="K6773" s="181">
        <v>3931.9039754200239</v>
      </c>
      <c r="L6773" s="181">
        <v>4037.8306341906523</v>
      </c>
      <c r="M6773" s="181">
        <v>4144.6757143726454</v>
      </c>
      <c r="N6773" s="181">
        <v>4252.4369700127445</v>
      </c>
      <c r="O6773" s="181">
        <v>4361.0600886630691</v>
      </c>
      <c r="P6773" s="181">
        <v>4470.6392448070674</v>
      </c>
      <c r="Q6773" s="181">
        <v>4581.2787672053246</v>
      </c>
      <c r="R6773" s="181">
        <v>4692.9145310171198</v>
      </c>
      <c r="S6773" s="181">
        <v>4805.5168866780377</v>
      </c>
      <c r="T6773" s="181">
        <v>4919.0332195835799</v>
      </c>
      <c r="U6773" s="181">
        <v>5033.4186162072538</v>
      </c>
      <c r="V6773" s="181">
        <v>5148.6495776684924</v>
      </c>
      <c r="W6773" s="181">
        <v>5264.7066263360812</v>
      </c>
      <c r="X6773" s="181">
        <v>5381.5595843576648</v>
      </c>
      <c r="Y6773" s="181">
        <v>5499.1446755554525</v>
      </c>
    </row>
    <row r="6774" spans="1:25" x14ac:dyDescent="0.25">
      <c r="A6774" s="178" t="s">
        <v>5272</v>
      </c>
      <c r="B6774" s="178" t="s">
        <v>1066</v>
      </c>
      <c r="C6774" s="178" t="s">
        <v>240</v>
      </c>
      <c r="D6774" s="178" t="s">
        <v>241</v>
      </c>
      <c r="E6774" s="181">
        <v>9416.3902333762053</v>
      </c>
      <c r="F6774" s="181">
        <v>9655.8374832422887</v>
      </c>
      <c r="G6774" s="181">
        <v>9877.8787785626191</v>
      </c>
      <c r="H6774" s="181">
        <v>10096.543839059279</v>
      </c>
      <c r="I6774" s="181">
        <v>10312.856965389567</v>
      </c>
      <c r="J6774" s="182">
        <v>10527.42306861874</v>
      </c>
      <c r="K6774" s="181">
        <v>10740.712479794647</v>
      </c>
      <c r="L6774" s="181">
        <v>10953.125419107006</v>
      </c>
      <c r="M6774" s="181">
        <v>11164.846005982959</v>
      </c>
      <c r="N6774" s="181">
        <v>11375.871560624117</v>
      </c>
      <c r="O6774" s="181">
        <v>11586.061343734294</v>
      </c>
      <c r="P6774" s="181">
        <v>11795.670447389652</v>
      </c>
      <c r="Q6774" s="181">
        <v>12004.973799594469</v>
      </c>
      <c r="R6774" s="181">
        <v>12213.800593460361</v>
      </c>
      <c r="S6774" s="181">
        <v>12422.073906306601</v>
      </c>
      <c r="T6774" s="181">
        <v>12629.660081015081</v>
      </c>
      <c r="U6774" s="181">
        <v>12836.448851259953</v>
      </c>
      <c r="V6774" s="181">
        <v>13042.387318475117</v>
      </c>
      <c r="W6774" s="181">
        <v>13247.434289146971</v>
      </c>
      <c r="X6774" s="181">
        <v>13451.523095491897</v>
      </c>
      <c r="Y6774" s="181">
        <v>13654.505585925788</v>
      </c>
    </row>
    <row r="6775" spans="1:25" x14ac:dyDescent="0.25">
      <c r="A6775" s="178" t="s">
        <v>5272</v>
      </c>
      <c r="B6775" s="178" t="s">
        <v>1068</v>
      </c>
      <c r="C6775" s="178" t="s">
        <v>218</v>
      </c>
      <c r="D6775" s="178" t="s">
        <v>5475</v>
      </c>
      <c r="E6775" s="181">
        <v>12838.311894940938</v>
      </c>
      <c r="F6775" s="181">
        <v>12953.139433908935</v>
      </c>
      <c r="G6775" s="181">
        <v>13041.307280413397</v>
      </c>
      <c r="H6775" s="181">
        <v>13121.599649388972</v>
      </c>
      <c r="I6775" s="181">
        <v>13195.104662194057</v>
      </c>
      <c r="J6775" s="182">
        <v>13262.413190466657</v>
      </c>
      <c r="K6775" s="181">
        <v>13323.97602343062</v>
      </c>
      <c r="L6775" s="181">
        <v>13380.156028390469</v>
      </c>
      <c r="M6775" s="181">
        <v>13431.050792693457</v>
      </c>
      <c r="N6775" s="181">
        <v>13476.573521177683</v>
      </c>
      <c r="O6775" s="181">
        <v>13516.53311763439</v>
      </c>
      <c r="P6775" s="181">
        <v>13551.199409021277</v>
      </c>
      <c r="Q6775" s="181">
        <v>13580.828541765277</v>
      </c>
      <c r="R6775" s="181">
        <v>13605.163365349765</v>
      </c>
      <c r="S6775" s="181">
        <v>13624.10553262503</v>
      </c>
      <c r="T6775" s="181">
        <v>13637.640681447883</v>
      </c>
      <c r="U6775" s="181">
        <v>13645.950844036044</v>
      </c>
      <c r="V6775" s="181">
        <v>13649.196196291759</v>
      </c>
      <c r="W6775" s="181">
        <v>13647.430275657411</v>
      </c>
      <c r="X6775" s="181">
        <v>13640.735413010389</v>
      </c>
      <c r="Y6775" s="181">
        <v>13629.250334588916</v>
      </c>
    </row>
    <row r="6776" spans="1:25" x14ac:dyDescent="0.25">
      <c r="A6776" s="178" t="s">
        <v>5272</v>
      </c>
      <c r="B6776" s="178" t="s">
        <v>1068</v>
      </c>
      <c r="C6776" s="178" t="s">
        <v>240</v>
      </c>
      <c r="D6776" s="178" t="s">
        <v>241</v>
      </c>
      <c r="E6776" s="181">
        <v>2096.1127690614876</v>
      </c>
      <c r="F6776" s="181">
        <v>2169.009898155718</v>
      </c>
      <c r="G6776" s="181">
        <v>2239.6873308178442</v>
      </c>
      <c r="H6776" s="181">
        <v>2311.1749431724702</v>
      </c>
      <c r="I6776" s="181">
        <v>2383.6289358078998</v>
      </c>
      <c r="J6776" s="182">
        <v>2457.1300077060514</v>
      </c>
      <c r="K6776" s="181">
        <v>2531.7405411917734</v>
      </c>
      <c r="L6776" s="181">
        <v>2607.5119262046687</v>
      </c>
      <c r="M6776" s="181">
        <v>2684.447341248117</v>
      </c>
      <c r="N6776" s="181">
        <v>2762.5118817994608</v>
      </c>
      <c r="O6776" s="181">
        <v>2841.6445615205785</v>
      </c>
      <c r="P6776" s="181">
        <v>2921.8771347809798</v>
      </c>
      <c r="Q6776" s="181">
        <v>3003.2414690423739</v>
      </c>
      <c r="R6776" s="181">
        <v>3085.6560790566296</v>
      </c>
      <c r="S6776" s="181">
        <v>3169.0677869295591</v>
      </c>
      <c r="T6776" s="181">
        <v>3253.4380801742591</v>
      </c>
      <c r="U6776" s="181">
        <v>3338.7728747567458</v>
      </c>
      <c r="V6776" s="181">
        <v>3425.073711718127</v>
      </c>
      <c r="W6776" s="181">
        <v>3512.3153543136191</v>
      </c>
      <c r="X6776" s="181">
        <v>3600.4781125714367</v>
      </c>
      <c r="Y6776" s="181">
        <v>3689.5562055016458</v>
      </c>
    </row>
    <row r="6777" spans="1:25" x14ac:dyDescent="0.25">
      <c r="A6777" s="178" t="s">
        <v>5272</v>
      </c>
      <c r="B6777" s="178" t="s">
        <v>1069</v>
      </c>
      <c r="C6777" s="178" t="s">
        <v>218</v>
      </c>
      <c r="D6777" s="178" t="s">
        <v>5476</v>
      </c>
      <c r="E6777" s="181">
        <v>3811.8759768585619</v>
      </c>
      <c r="F6777" s="181">
        <v>3834.1140761913466</v>
      </c>
      <c r="G6777" s="181">
        <v>3854.6220557934539</v>
      </c>
      <c r="H6777" s="181">
        <v>3877.4371238019698</v>
      </c>
      <c r="I6777" s="181">
        <v>3901.9485910088506</v>
      </c>
      <c r="J6777" s="182">
        <v>3927.6447387222174</v>
      </c>
      <c r="K6777" s="181">
        <v>3954.1509659319386</v>
      </c>
      <c r="L6777" s="181">
        <v>3981.1949552970032</v>
      </c>
      <c r="M6777" s="181">
        <v>4008.5226096130241</v>
      </c>
      <c r="N6777" s="181">
        <v>4035.8866706019389</v>
      </c>
      <c r="O6777" s="181">
        <v>4063.0522292063329</v>
      </c>
      <c r="P6777" s="181">
        <v>4089.9572673342195</v>
      </c>
      <c r="Q6777" s="181">
        <v>4116.5585447828125</v>
      </c>
      <c r="R6777" s="181">
        <v>4142.6676767533454</v>
      </c>
      <c r="S6777" s="181">
        <v>4168.137268135396</v>
      </c>
      <c r="T6777" s="181">
        <v>4192.9076786629366</v>
      </c>
      <c r="U6777" s="181">
        <v>4216.9310286294185</v>
      </c>
      <c r="V6777" s="181">
        <v>4240.1104314051418</v>
      </c>
      <c r="W6777" s="181">
        <v>4262.3904003073048</v>
      </c>
      <c r="X6777" s="181">
        <v>4283.7165125388492</v>
      </c>
      <c r="Y6777" s="181">
        <v>4304.1092952174367</v>
      </c>
    </row>
    <row r="6778" spans="1:25" x14ac:dyDescent="0.25">
      <c r="A6778" s="178" t="s">
        <v>5272</v>
      </c>
      <c r="B6778" s="178" t="s">
        <v>1069</v>
      </c>
      <c r="C6778" s="178" t="s">
        <v>240</v>
      </c>
      <c r="D6778" s="178" t="s">
        <v>241</v>
      </c>
      <c r="E6778" s="181">
        <v>18939.376381317634</v>
      </c>
      <c r="F6778" s="181">
        <v>19036.487115005006</v>
      </c>
      <c r="G6778" s="181">
        <v>19125.266665497969</v>
      </c>
      <c r="H6778" s="181">
        <v>19225.760135995548</v>
      </c>
      <c r="I6778" s="181">
        <v>19334.929182999433</v>
      </c>
      <c r="J6778" s="182">
        <v>19450.234659618651</v>
      </c>
      <c r="K6778" s="181">
        <v>19569.823306139406</v>
      </c>
      <c r="L6778" s="181">
        <v>19692.352953542173</v>
      </c>
      <c r="M6778" s="181">
        <v>19816.575145841973</v>
      </c>
      <c r="N6778" s="181">
        <v>19941.278371654509</v>
      </c>
      <c r="O6778" s="181">
        <v>20065.314911602727</v>
      </c>
      <c r="P6778" s="181">
        <v>20188.392862901932</v>
      </c>
      <c r="Q6778" s="181">
        <v>20310.313537852649</v>
      </c>
      <c r="R6778" s="181">
        <v>20430.162781983141</v>
      </c>
      <c r="S6778" s="181">
        <v>20547.229977043116</v>
      </c>
      <c r="T6778" s="181">
        <v>20661.237866900105</v>
      </c>
      <c r="U6778" s="181">
        <v>20771.967248871297</v>
      </c>
      <c r="V6778" s="181">
        <v>20878.957570699622</v>
      </c>
      <c r="W6778" s="181">
        <v>20981.952289516888</v>
      </c>
      <c r="X6778" s="181">
        <v>21080.699949764392</v>
      </c>
      <c r="Y6778" s="181">
        <v>21175.317606113873</v>
      </c>
    </row>
    <row r="6779" spans="1:25" x14ac:dyDescent="0.25">
      <c r="A6779" s="178" t="s">
        <v>5272</v>
      </c>
      <c r="B6779" s="178" t="s">
        <v>1071</v>
      </c>
      <c r="C6779" s="178" t="s">
        <v>218</v>
      </c>
      <c r="D6779" s="178" t="s">
        <v>5477</v>
      </c>
      <c r="E6779" s="181">
        <v>121838.58196923006</v>
      </c>
      <c r="F6779" s="181">
        <v>122465.98488026088</v>
      </c>
      <c r="G6779" s="181">
        <v>122977.18122878628</v>
      </c>
      <c r="H6779" s="181">
        <v>123507.49446037422</v>
      </c>
      <c r="I6779" s="181">
        <v>124044.36119004327</v>
      </c>
      <c r="J6779" s="182">
        <v>124576.59081171434</v>
      </c>
      <c r="K6779" s="181">
        <v>125096.07474939965</v>
      </c>
      <c r="L6779" s="181">
        <v>125597.7178810175</v>
      </c>
      <c r="M6779" s="181">
        <v>126077.03564663426</v>
      </c>
      <c r="N6779" s="181">
        <v>126529.85313543066</v>
      </c>
      <c r="O6779" s="181">
        <v>126951.68034959225</v>
      </c>
      <c r="P6779" s="181">
        <v>127343.79857868908</v>
      </c>
      <c r="Q6779" s="181">
        <v>127708.6584911853</v>
      </c>
      <c r="R6779" s="181">
        <v>128044.87125051084</v>
      </c>
      <c r="S6779" s="181">
        <v>128352.52425737477</v>
      </c>
      <c r="T6779" s="181">
        <v>128632.07965786346</v>
      </c>
      <c r="U6779" s="181">
        <v>128887.57254437603</v>
      </c>
      <c r="V6779" s="181">
        <v>129122.84488949178</v>
      </c>
      <c r="W6779" s="181">
        <v>129338.59713711758</v>
      </c>
      <c r="X6779" s="181">
        <v>129535.22770899349</v>
      </c>
      <c r="Y6779" s="181">
        <v>129713.12209918721</v>
      </c>
    </row>
    <row r="6780" spans="1:25" x14ac:dyDescent="0.25">
      <c r="A6780" s="178" t="s">
        <v>5272</v>
      </c>
      <c r="B6780" s="178" t="s">
        <v>1071</v>
      </c>
      <c r="C6780" s="178" t="s">
        <v>240</v>
      </c>
      <c r="D6780" s="178" t="s">
        <v>241</v>
      </c>
      <c r="E6780" s="181">
        <v>152.24277479522144</v>
      </c>
      <c r="F6780" s="181">
        <v>156.11808814888056</v>
      </c>
      <c r="G6780" s="181">
        <v>159.93671390894318</v>
      </c>
      <c r="H6780" s="181">
        <v>163.87127602472071</v>
      </c>
      <c r="I6780" s="181">
        <v>167.90840667779514</v>
      </c>
      <c r="J6780" s="182">
        <v>172.03536965803514</v>
      </c>
      <c r="K6780" s="181">
        <v>176.24259370889595</v>
      </c>
      <c r="L6780" s="181">
        <v>180.52395133638595</v>
      </c>
      <c r="M6780" s="181">
        <v>184.87362681619129</v>
      </c>
      <c r="N6780" s="181">
        <v>189.28572627665002</v>
      </c>
      <c r="O6780" s="181">
        <v>193.75334325528004</v>
      </c>
      <c r="P6780" s="181">
        <v>198.27795979295703</v>
      </c>
      <c r="Q6780" s="181">
        <v>202.86301399272145</v>
      </c>
      <c r="R6780" s="181">
        <v>207.50597581322103</v>
      </c>
      <c r="S6780" s="181">
        <v>212.20652040141121</v>
      </c>
      <c r="T6780" s="181">
        <v>216.96490512653241</v>
      </c>
      <c r="U6780" s="181">
        <v>221.78753474675966</v>
      </c>
      <c r="V6780" s="181">
        <v>226.68097135104236</v>
      </c>
      <c r="W6780" s="181">
        <v>231.6466450374416</v>
      </c>
      <c r="X6780" s="181">
        <v>236.68549913462633</v>
      </c>
      <c r="Y6780" s="181">
        <v>241.79847665183553</v>
      </c>
    </row>
    <row r="6781" spans="1:25" x14ac:dyDescent="0.25">
      <c r="A6781" s="178" t="s">
        <v>5272</v>
      </c>
      <c r="B6781" s="178" t="s">
        <v>1073</v>
      </c>
      <c r="C6781" s="178" t="s">
        <v>218</v>
      </c>
      <c r="D6781" s="178" t="s">
        <v>5478</v>
      </c>
      <c r="E6781" s="181">
        <v>4691.3594066155629</v>
      </c>
      <c r="F6781" s="181">
        <v>4649.3223009920894</v>
      </c>
      <c r="G6781" s="181">
        <v>4620.2266774229911</v>
      </c>
      <c r="H6781" s="181">
        <v>4604.5725104107651</v>
      </c>
      <c r="I6781" s="181">
        <v>4598.8129729512948</v>
      </c>
      <c r="J6781" s="182">
        <v>4600.3267844085312</v>
      </c>
      <c r="K6781" s="181">
        <v>4607.18778071008</v>
      </c>
      <c r="L6781" s="181">
        <v>4617.9938694032044</v>
      </c>
      <c r="M6781" s="181">
        <v>4631.6480242762664</v>
      </c>
      <c r="N6781" s="181">
        <v>4647.2976074560738</v>
      </c>
      <c r="O6781" s="181">
        <v>4664.2351890954042</v>
      </c>
      <c r="P6781" s="181">
        <v>4682.0500463143617</v>
      </c>
      <c r="Q6781" s="181">
        <v>4700.4522848460065</v>
      </c>
      <c r="R6781" s="181">
        <v>4719.0428535915107</v>
      </c>
      <c r="S6781" s="181">
        <v>4737.4363510819576</v>
      </c>
      <c r="T6781" s="181">
        <v>4755.0897351788881</v>
      </c>
      <c r="U6781" s="181">
        <v>4771.9965835356315</v>
      </c>
      <c r="V6781" s="181">
        <v>4788.400936476698</v>
      </c>
      <c r="W6781" s="181">
        <v>4804.1477996862523</v>
      </c>
      <c r="X6781" s="181">
        <v>4819.008890790079</v>
      </c>
      <c r="Y6781" s="181">
        <v>4832.5852493660786</v>
      </c>
    </row>
    <row r="6782" spans="1:25" x14ac:dyDescent="0.25">
      <c r="A6782" s="178" t="s">
        <v>5272</v>
      </c>
      <c r="B6782" s="178" t="s">
        <v>1073</v>
      </c>
      <c r="C6782" s="178" t="s">
        <v>240</v>
      </c>
      <c r="D6782" s="178" t="s">
        <v>241</v>
      </c>
      <c r="E6782" s="181">
        <v>595.10483136076368</v>
      </c>
      <c r="F6782" s="181">
        <v>586.25518088043714</v>
      </c>
      <c r="G6782" s="181">
        <v>579.11203905870173</v>
      </c>
      <c r="H6782" s="181">
        <v>573.70798733481161</v>
      </c>
      <c r="I6782" s="181">
        <v>569.57326712208771</v>
      </c>
      <c r="J6782" s="182">
        <v>566.36290730322844</v>
      </c>
      <c r="K6782" s="181">
        <v>563.82496684798639</v>
      </c>
      <c r="L6782" s="181">
        <v>561.77707330170301</v>
      </c>
      <c r="M6782" s="181">
        <v>560.07795300704504</v>
      </c>
      <c r="N6782" s="181">
        <v>558.61897539808911</v>
      </c>
      <c r="O6782" s="181">
        <v>557.31137818730451</v>
      </c>
      <c r="P6782" s="181">
        <v>556.10370689970853</v>
      </c>
      <c r="Q6782" s="181">
        <v>554.95996836838947</v>
      </c>
      <c r="R6782" s="181">
        <v>553.8321963383321</v>
      </c>
      <c r="S6782" s="181">
        <v>552.67514782830335</v>
      </c>
      <c r="T6782" s="181">
        <v>551.42637508894222</v>
      </c>
      <c r="U6782" s="181">
        <v>550.08678480752496</v>
      </c>
      <c r="V6782" s="181">
        <v>548.68598153131018</v>
      </c>
      <c r="W6782" s="181">
        <v>547.20743205265637</v>
      </c>
      <c r="X6782" s="181">
        <v>545.62671310193252</v>
      </c>
      <c r="Y6782" s="181">
        <v>543.90079152046371</v>
      </c>
    </row>
    <row r="6783" spans="1:25" x14ac:dyDescent="0.25">
      <c r="A6783" s="178" t="s">
        <v>5272</v>
      </c>
      <c r="B6783" s="178" t="s">
        <v>2178</v>
      </c>
      <c r="C6783" s="178" t="s">
        <v>218</v>
      </c>
      <c r="D6783" s="178" t="s">
        <v>5479</v>
      </c>
      <c r="E6783" s="181">
        <v>15098.320504310126</v>
      </c>
      <c r="F6783" s="181">
        <v>15485.024726449066</v>
      </c>
      <c r="G6783" s="181">
        <v>15804.600462968778</v>
      </c>
      <c r="H6783" s="181">
        <v>16088.966008543348</v>
      </c>
      <c r="I6783" s="181">
        <v>16345.322021298518</v>
      </c>
      <c r="J6783" s="182">
        <v>16578.920335536179</v>
      </c>
      <c r="K6783" s="181">
        <v>16793.841360999999</v>
      </c>
      <c r="L6783" s="181">
        <v>16993.293345160586</v>
      </c>
      <c r="M6783" s="181">
        <v>17179.561577148714</v>
      </c>
      <c r="N6783" s="181">
        <v>17354.294192372643</v>
      </c>
      <c r="O6783" s="181">
        <v>17518.714317995778</v>
      </c>
      <c r="P6783" s="181">
        <v>17674.356037496058</v>
      </c>
      <c r="Q6783" s="181">
        <v>17822.555637415517</v>
      </c>
      <c r="R6783" s="181">
        <v>17963.876613169839</v>
      </c>
      <c r="S6783" s="181">
        <v>18099.146937528887</v>
      </c>
      <c r="T6783" s="181">
        <v>18228.884286286411</v>
      </c>
      <c r="U6783" s="181">
        <v>18353.492924486301</v>
      </c>
      <c r="V6783" s="181">
        <v>18473.540466986116</v>
      </c>
      <c r="W6783" s="181">
        <v>18589.512616957585</v>
      </c>
      <c r="X6783" s="181">
        <v>18701.927862071869</v>
      </c>
      <c r="Y6783" s="181">
        <v>18810.931953887914</v>
      </c>
    </row>
    <row r="6784" spans="1:25" x14ac:dyDescent="0.25">
      <c r="A6784" s="178" t="s">
        <v>5272</v>
      </c>
      <c r="B6784" s="178" t="s">
        <v>2178</v>
      </c>
      <c r="C6784" s="178" t="s">
        <v>240</v>
      </c>
      <c r="D6784" s="178" t="s">
        <v>241</v>
      </c>
      <c r="E6784" s="181">
        <v>40.464510564315248</v>
      </c>
      <c r="F6784" s="181">
        <v>40.86182973012329</v>
      </c>
      <c r="G6784" s="181">
        <v>41.062906208086538</v>
      </c>
      <c r="H6784" s="181">
        <v>41.158027298840487</v>
      </c>
      <c r="I6784" s="181">
        <v>41.169932306486103</v>
      </c>
      <c r="J6784" s="182">
        <v>41.115272367961232</v>
      </c>
      <c r="K6784" s="181">
        <v>41.006927308817914</v>
      </c>
      <c r="L6784" s="181">
        <v>40.854978988737926</v>
      </c>
      <c r="M6784" s="181">
        <v>40.666778338731753</v>
      </c>
      <c r="N6784" s="181">
        <v>40.447799789681206</v>
      </c>
      <c r="O6784" s="181">
        <v>40.202256744822449</v>
      </c>
      <c r="P6784" s="181">
        <v>39.934849919307787</v>
      </c>
      <c r="Q6784" s="181">
        <v>39.649589153475105</v>
      </c>
      <c r="R6784" s="181">
        <v>39.34857697311125</v>
      </c>
      <c r="S6784" s="181">
        <v>39.034383841622379</v>
      </c>
      <c r="T6784" s="181">
        <v>38.708787312222704</v>
      </c>
      <c r="U6784" s="181">
        <v>38.373239250766133</v>
      </c>
      <c r="V6784" s="181">
        <v>38.029456965298593</v>
      </c>
      <c r="W6784" s="181">
        <v>37.678902677984773</v>
      </c>
      <c r="X6784" s="181">
        <v>37.3230284110358</v>
      </c>
      <c r="Y6784" s="181">
        <v>36.962476839837016</v>
      </c>
    </row>
    <row r="6785" spans="1:25" x14ac:dyDescent="0.25">
      <c r="A6785" s="178" t="s">
        <v>5272</v>
      </c>
      <c r="B6785" s="178" t="s">
        <v>2191</v>
      </c>
      <c r="C6785" s="178" t="s">
        <v>218</v>
      </c>
      <c r="D6785" s="178" t="s">
        <v>5480</v>
      </c>
      <c r="E6785" s="181">
        <v>4259.5524611335613</v>
      </c>
      <c r="F6785" s="181">
        <v>4250.8470926052996</v>
      </c>
      <c r="G6785" s="181">
        <v>4243.446780848054</v>
      </c>
      <c r="H6785" s="181">
        <v>4240.8975971910922</v>
      </c>
      <c r="I6785" s="181">
        <v>4241.9953506194661</v>
      </c>
      <c r="J6785" s="182">
        <v>4245.8225093219626</v>
      </c>
      <c r="K6785" s="181">
        <v>4251.7138716560476</v>
      </c>
      <c r="L6785" s="181">
        <v>4259.1901458556404</v>
      </c>
      <c r="M6785" s="181">
        <v>4267.8496254641968</v>
      </c>
      <c r="N6785" s="181">
        <v>4277.369925608079</v>
      </c>
      <c r="O6785" s="181">
        <v>4287.4858046339559</v>
      </c>
      <c r="P6785" s="181">
        <v>4298.1145728173815</v>
      </c>
      <c r="Q6785" s="181">
        <v>4309.2034774891508</v>
      </c>
      <c r="R6785" s="181">
        <v>4320.5530374423588</v>
      </c>
      <c r="S6785" s="181">
        <v>4332.0129301770503</v>
      </c>
      <c r="T6785" s="181">
        <v>4343.3865424528694</v>
      </c>
      <c r="U6785" s="181">
        <v>4354.5181578602342</v>
      </c>
      <c r="V6785" s="181">
        <v>4365.3352335301161</v>
      </c>
      <c r="W6785" s="181">
        <v>4375.7603474963335</v>
      </c>
      <c r="X6785" s="181">
        <v>4385.6938810869369</v>
      </c>
      <c r="Y6785" s="181">
        <v>4394.9696162785913</v>
      </c>
    </row>
    <row r="6786" spans="1:25" x14ac:dyDescent="0.25">
      <c r="A6786" s="178" t="s">
        <v>5272</v>
      </c>
      <c r="B6786" s="178" t="s">
        <v>2191</v>
      </c>
      <c r="C6786" s="178" t="s">
        <v>240</v>
      </c>
      <c r="D6786" s="178" t="s">
        <v>241</v>
      </c>
      <c r="E6786" s="181">
        <v>19206.800931847451</v>
      </c>
      <c r="F6786" s="181">
        <v>19167.547446443452</v>
      </c>
      <c r="G6786" s="181">
        <v>19134.178608742324</v>
      </c>
      <c r="H6786" s="181">
        <v>19122.68405303848</v>
      </c>
      <c r="I6786" s="181">
        <v>19127.633946663089</v>
      </c>
      <c r="J6786" s="182">
        <v>19144.891035524928</v>
      </c>
      <c r="K6786" s="181">
        <v>19171.455850631832</v>
      </c>
      <c r="L6786" s="181">
        <v>19205.16721152567</v>
      </c>
      <c r="M6786" s="181">
        <v>19244.213778631613</v>
      </c>
      <c r="N6786" s="181">
        <v>19287.141882309978</v>
      </c>
      <c r="O6786" s="181">
        <v>19332.755518125832</v>
      </c>
      <c r="P6786" s="181">
        <v>19380.681828815166</v>
      </c>
      <c r="Q6786" s="181">
        <v>19430.68294666176</v>
      </c>
      <c r="R6786" s="181">
        <v>19481.859388476802</v>
      </c>
      <c r="S6786" s="181">
        <v>19533.533333207837</v>
      </c>
      <c r="T6786" s="181">
        <v>19584.818229649642</v>
      </c>
      <c r="U6786" s="181">
        <v>19635.011935004837</v>
      </c>
      <c r="V6786" s="181">
        <v>19683.787345321267</v>
      </c>
      <c r="W6786" s="181">
        <v>19730.795356249175</v>
      </c>
      <c r="X6786" s="181">
        <v>19775.586775997006</v>
      </c>
      <c r="Y6786" s="181">
        <v>19817.412108810309</v>
      </c>
    </row>
    <row r="6787" spans="1:25" x14ac:dyDescent="0.25">
      <c r="A6787" s="178" t="s">
        <v>5272</v>
      </c>
      <c r="B6787" s="178" t="s">
        <v>2194</v>
      </c>
      <c r="C6787" s="178" t="s">
        <v>218</v>
      </c>
      <c r="D6787" s="178" t="s">
        <v>5481</v>
      </c>
      <c r="E6787" s="181">
        <v>8536.9966155836464</v>
      </c>
      <c r="F6787" s="181">
        <v>8659.7667046954666</v>
      </c>
      <c r="G6787" s="181">
        <v>8765.9206034313993</v>
      </c>
      <c r="H6787" s="181">
        <v>8869.4097643710538</v>
      </c>
      <c r="I6787" s="181">
        <v>8970.8373773223466</v>
      </c>
      <c r="J6787" s="182">
        <v>9070.4320411651443</v>
      </c>
      <c r="K6787" s="181">
        <v>9168.3048768958397</v>
      </c>
      <c r="L6787" s="181">
        <v>9264.4868894451047</v>
      </c>
      <c r="M6787" s="181">
        <v>9358.8246039391543</v>
      </c>
      <c r="N6787" s="181">
        <v>9451.1414582964699</v>
      </c>
      <c r="O6787" s="181">
        <v>9541.2367717849011</v>
      </c>
      <c r="P6787" s="181">
        <v>9629.2116444945495</v>
      </c>
      <c r="Q6787" s="181">
        <v>9715.1478226148265</v>
      </c>
      <c r="R6787" s="181">
        <v>9798.820068629635</v>
      </c>
      <c r="S6787" s="181">
        <v>9880.3147322406658</v>
      </c>
      <c r="T6787" s="181">
        <v>9959.933546560158</v>
      </c>
      <c r="U6787" s="181">
        <v>10037.52671306403</v>
      </c>
      <c r="V6787" s="181">
        <v>10112.7833234096</v>
      </c>
      <c r="W6787" s="181">
        <v>10185.820239984288</v>
      </c>
      <c r="X6787" s="181">
        <v>10256.886941489514</v>
      </c>
      <c r="Y6787" s="181">
        <v>10326.346466781524</v>
      </c>
    </row>
    <row r="6788" spans="1:25" x14ac:dyDescent="0.25">
      <c r="A6788" s="178" t="s">
        <v>5272</v>
      </c>
      <c r="B6788" s="178" t="s">
        <v>2194</v>
      </c>
      <c r="C6788" s="178" t="s">
        <v>240</v>
      </c>
      <c r="D6788" s="178" t="s">
        <v>241</v>
      </c>
      <c r="E6788" s="181">
        <v>7566.2852384974803</v>
      </c>
      <c r="F6788" s="181">
        <v>7666.5845074338322</v>
      </c>
      <c r="G6788" s="181">
        <v>7752.0063021075766</v>
      </c>
      <c r="H6788" s="181">
        <v>7834.9255728403396</v>
      </c>
      <c r="I6788" s="181">
        <v>7915.8843357733131</v>
      </c>
      <c r="J6788" s="182">
        <v>7995.0920108917035</v>
      </c>
      <c r="K6788" s="181">
        <v>8072.6536278433532</v>
      </c>
      <c r="L6788" s="181">
        <v>8148.6032568455157</v>
      </c>
      <c r="M6788" s="181">
        <v>8222.8126956613505</v>
      </c>
      <c r="N6788" s="181">
        <v>8295.1339816150739</v>
      </c>
      <c r="O6788" s="181">
        <v>8365.3985838674998</v>
      </c>
      <c r="P6788" s="181">
        <v>8433.7029401148902</v>
      </c>
      <c r="Q6788" s="181">
        <v>8500.1260978532591</v>
      </c>
      <c r="R6788" s="181">
        <v>8564.4784110554574</v>
      </c>
      <c r="S6788" s="181">
        <v>8626.8430183068413</v>
      </c>
      <c r="T6788" s="181">
        <v>8687.4905274562043</v>
      </c>
      <c r="U6788" s="181">
        <v>8746.2969463990048</v>
      </c>
      <c r="V6788" s="181">
        <v>8802.998491105458</v>
      </c>
      <c r="W6788" s="181">
        <v>8857.7043746971103</v>
      </c>
      <c r="X6788" s="181">
        <v>8910.6385238676976</v>
      </c>
      <c r="Y6788" s="181">
        <v>8962.1224791613677</v>
      </c>
    </row>
    <row r="6789" spans="1:25" s="185" customFormat="1" x14ac:dyDescent="0.25">
      <c r="A6789" s="185" t="s">
        <v>5272</v>
      </c>
      <c r="B6789" s="185" t="s">
        <v>2196</v>
      </c>
      <c r="C6789" s="185" t="s">
        <v>218</v>
      </c>
      <c r="D6789" s="185" t="s">
        <v>5482</v>
      </c>
      <c r="E6789" s="186">
        <v>41142.92616920804</v>
      </c>
      <c r="F6789" s="186">
        <v>41616.388919066623</v>
      </c>
      <c r="G6789" s="186">
        <v>42025.756994467869</v>
      </c>
      <c r="H6789" s="186">
        <v>42427.116909637545</v>
      </c>
      <c r="I6789" s="186">
        <v>42821.942074450155</v>
      </c>
      <c r="J6789" s="182">
        <v>43210.764116632359</v>
      </c>
      <c r="K6789" s="186">
        <v>43594.052055026259</v>
      </c>
      <c r="L6789" s="186">
        <v>43972.29259560605</v>
      </c>
      <c r="M6789" s="186">
        <v>44345.353503561892</v>
      </c>
      <c r="N6789" s="186">
        <v>44712.770236392229</v>
      </c>
      <c r="O6789" s="186">
        <v>45073.831796713035</v>
      </c>
      <c r="P6789" s="186">
        <v>45429.323217517674</v>
      </c>
      <c r="Q6789" s="186">
        <v>45780.055557167136</v>
      </c>
      <c r="R6789" s="186">
        <v>46125.17430504693</v>
      </c>
      <c r="S6789" s="186">
        <v>46464.344559514931</v>
      </c>
      <c r="T6789" s="186">
        <v>46796.880540892264</v>
      </c>
      <c r="U6789" s="186">
        <v>47121.586381025736</v>
      </c>
      <c r="V6789" s="186">
        <v>47437.728248437394</v>
      </c>
      <c r="W6789" s="186">
        <v>47745.25589459297</v>
      </c>
      <c r="X6789" s="186">
        <v>48044.052898194212</v>
      </c>
      <c r="Y6789" s="186">
        <v>48333.472916530474</v>
      </c>
    </row>
    <row r="6790" spans="1:25" x14ac:dyDescent="0.25">
      <c r="A6790" s="178" t="s">
        <v>5272</v>
      </c>
      <c r="B6790" s="178" t="s">
        <v>2196</v>
      </c>
      <c r="C6790" s="178" t="s">
        <v>462</v>
      </c>
      <c r="D6790" s="178" t="s">
        <v>5483</v>
      </c>
      <c r="E6790" s="181">
        <v>3920.0564929831385</v>
      </c>
      <c r="F6790" s="181">
        <v>3928.0500860286888</v>
      </c>
      <c r="G6790" s="181">
        <v>3929.5574461654141</v>
      </c>
      <c r="H6790" s="181">
        <v>3929.9506041517657</v>
      </c>
      <c r="I6790" s="181">
        <v>3929.392433309481</v>
      </c>
      <c r="J6790" s="182">
        <v>3927.9546490081657</v>
      </c>
      <c r="K6790" s="181">
        <v>3925.7011120347752</v>
      </c>
      <c r="L6790" s="181">
        <v>3922.695303961596</v>
      </c>
      <c r="M6790" s="181">
        <v>3918.9440349978295</v>
      </c>
      <c r="N6790" s="181">
        <v>3914.4251408833743</v>
      </c>
      <c r="O6790" s="181">
        <v>3909.0962847436267</v>
      </c>
      <c r="P6790" s="181">
        <v>3903.0456316845875</v>
      </c>
      <c r="Q6790" s="181">
        <v>3896.3606712091041</v>
      </c>
      <c r="R6790" s="181">
        <v>3888.9855534870785</v>
      </c>
      <c r="S6790" s="181">
        <v>3880.9102433005783</v>
      </c>
      <c r="T6790" s="181">
        <v>3872.0964034376143</v>
      </c>
      <c r="U6790" s="181">
        <v>3862.4656836077856</v>
      </c>
      <c r="V6790" s="181">
        <v>3851.9805698915079</v>
      </c>
      <c r="W6790" s="181">
        <v>3840.6603694919409</v>
      </c>
      <c r="X6790" s="181">
        <v>3828.5188445994677</v>
      </c>
      <c r="Y6790" s="181">
        <v>3815.5278529847419</v>
      </c>
    </row>
    <row r="6791" spans="1:25" x14ac:dyDescent="0.25">
      <c r="A6791" s="178" t="s">
        <v>5272</v>
      </c>
      <c r="B6791" s="178" t="s">
        <v>2196</v>
      </c>
      <c r="C6791" s="178" t="s">
        <v>741</v>
      </c>
      <c r="D6791" s="178" t="s">
        <v>5484</v>
      </c>
      <c r="E6791" s="181">
        <v>10288.255400461283</v>
      </c>
      <c r="F6791" s="181">
        <v>10454.143299200296</v>
      </c>
      <c r="G6791" s="181">
        <v>10605.156828103829</v>
      </c>
      <c r="H6791" s="181">
        <v>10755.300918748298</v>
      </c>
      <c r="I6791" s="181">
        <v>10904.93044033021</v>
      </c>
      <c r="J6791" s="182">
        <v>11054.165975236063</v>
      </c>
      <c r="K6791" s="181">
        <v>11203.11433418112</v>
      </c>
      <c r="L6791" s="181">
        <v>11351.888945273156</v>
      </c>
      <c r="M6791" s="181">
        <v>11500.444880140369</v>
      </c>
      <c r="N6791" s="181">
        <v>11648.649890408398</v>
      </c>
      <c r="O6791" s="181">
        <v>11796.304892666243</v>
      </c>
      <c r="P6791" s="181">
        <v>11943.600578670395</v>
      </c>
      <c r="Q6791" s="181">
        <v>12090.738114761862</v>
      </c>
      <c r="R6791" s="181">
        <v>12237.48054306206</v>
      </c>
      <c r="S6791" s="181">
        <v>12383.725137412439</v>
      </c>
      <c r="T6791" s="181">
        <v>12529.273453371621</v>
      </c>
      <c r="U6791" s="181">
        <v>12673.786343657384</v>
      </c>
      <c r="V6791" s="181">
        <v>12817.043443349889</v>
      </c>
      <c r="W6791" s="181">
        <v>12959.006082063812</v>
      </c>
      <c r="X6791" s="181">
        <v>13099.617047366139</v>
      </c>
      <c r="Y6791" s="181">
        <v>13238.673146194003</v>
      </c>
    </row>
    <row r="6792" spans="1:25" x14ac:dyDescent="0.25">
      <c r="A6792" s="178" t="s">
        <v>5272</v>
      </c>
      <c r="B6792" s="178" t="s">
        <v>2196</v>
      </c>
      <c r="C6792" s="178" t="s">
        <v>5485</v>
      </c>
      <c r="D6792" s="178" t="s">
        <v>5486</v>
      </c>
      <c r="E6792" s="181">
        <v>2748.9863070803722</v>
      </c>
      <c r="F6792" s="181">
        <v>2725.8738092253461</v>
      </c>
      <c r="G6792" s="181">
        <v>2698.4902390821021</v>
      </c>
      <c r="H6792" s="181">
        <v>2670.6242020769432</v>
      </c>
      <c r="I6792" s="181">
        <v>2642.4061561075669</v>
      </c>
      <c r="J6792" s="182">
        <v>2613.9008631886427</v>
      </c>
      <c r="K6792" s="181">
        <v>2585.1655361853855</v>
      </c>
      <c r="L6792" s="181">
        <v>2556.2550386267039</v>
      </c>
      <c r="M6792" s="181">
        <v>2527.1856488018398</v>
      </c>
      <c r="N6792" s="181">
        <v>2497.9546899725301</v>
      </c>
      <c r="O6792" s="181">
        <v>2468.5470623869055</v>
      </c>
      <c r="P6792" s="181">
        <v>2439.0300541662195</v>
      </c>
      <c r="Q6792" s="181">
        <v>2409.4679474401109</v>
      </c>
      <c r="R6792" s="181">
        <v>2379.8348033502884</v>
      </c>
      <c r="S6792" s="181">
        <v>2350.1336423939347</v>
      </c>
      <c r="T6792" s="181">
        <v>2320.3505506688434</v>
      </c>
      <c r="U6792" s="181">
        <v>2290.4486168995913</v>
      </c>
      <c r="V6792" s="181">
        <v>2260.4165926033234</v>
      </c>
      <c r="W6792" s="181">
        <v>2230.2768792249726</v>
      </c>
      <c r="X6792" s="181">
        <v>2200.0479505567828</v>
      </c>
      <c r="Y6792" s="181">
        <v>2169.7238600789065</v>
      </c>
    </row>
    <row r="6793" spans="1:25" x14ac:dyDescent="0.25">
      <c r="A6793" s="178" t="s">
        <v>5272</v>
      </c>
      <c r="B6793" s="178" t="s">
        <v>2196</v>
      </c>
      <c r="C6793" s="178" t="s">
        <v>240</v>
      </c>
      <c r="D6793" s="178" t="s">
        <v>241</v>
      </c>
      <c r="E6793" s="181">
        <v>40118.239756543124</v>
      </c>
      <c r="F6793" s="181">
        <v>40328.033677525935</v>
      </c>
      <c r="G6793" s="181">
        <v>40474.342729377138</v>
      </c>
      <c r="H6793" s="181">
        <v>40612.071181467778</v>
      </c>
      <c r="I6793" s="181">
        <v>40742.830620797358</v>
      </c>
      <c r="J6793" s="182">
        <v>40867.303668758832</v>
      </c>
      <c r="K6793" s="181">
        <v>40986.098337707044</v>
      </c>
      <c r="L6793" s="181">
        <v>41099.825383760384</v>
      </c>
      <c r="M6793" s="181">
        <v>41208.506745122249</v>
      </c>
      <c r="N6793" s="181">
        <v>41311.857367802717</v>
      </c>
      <c r="O6793" s="181">
        <v>41409.372749223221</v>
      </c>
      <c r="P6793" s="181">
        <v>41501.926814488943</v>
      </c>
      <c r="Q6793" s="181">
        <v>41590.398021259301</v>
      </c>
      <c r="R6793" s="181">
        <v>41674.141103470953</v>
      </c>
      <c r="S6793" s="181">
        <v>41752.992226256159</v>
      </c>
      <c r="T6793" s="181">
        <v>41826.477805203314</v>
      </c>
      <c r="U6793" s="181">
        <v>41893.681060075454</v>
      </c>
      <c r="V6793" s="181">
        <v>41954.113141330919</v>
      </c>
      <c r="W6793" s="181">
        <v>42007.89660238022</v>
      </c>
      <c r="X6793" s="181">
        <v>42055.093249887548</v>
      </c>
      <c r="Y6793" s="181">
        <v>42095.30174917906</v>
      </c>
    </row>
    <row r="6794" spans="1:25" x14ac:dyDescent="0.25">
      <c r="A6794" s="178" t="s">
        <v>5272</v>
      </c>
      <c r="B6794" s="178" t="s">
        <v>2200</v>
      </c>
      <c r="C6794" s="178" t="s">
        <v>218</v>
      </c>
      <c r="D6794" s="178" t="s">
        <v>5487</v>
      </c>
      <c r="E6794" s="181">
        <v>54006.681084294003</v>
      </c>
      <c r="F6794" s="181">
        <v>54243.673849833882</v>
      </c>
      <c r="G6794" s="181">
        <v>54447.933453809383</v>
      </c>
      <c r="H6794" s="181">
        <v>54678.632127768615</v>
      </c>
      <c r="I6794" s="181">
        <v>54927.190772297297</v>
      </c>
      <c r="J6794" s="182">
        <v>55186.358604279776</v>
      </c>
      <c r="K6794" s="181">
        <v>55450.647823195912</v>
      </c>
      <c r="L6794" s="181">
        <v>55716.064463549177</v>
      </c>
      <c r="M6794" s="181">
        <v>55978.894105543251</v>
      </c>
      <c r="N6794" s="181">
        <v>56235.966601352375</v>
      </c>
      <c r="O6794" s="181">
        <v>56484.555675863536</v>
      </c>
      <c r="P6794" s="181">
        <v>56724.303018212799</v>
      </c>
      <c r="Q6794" s="181">
        <v>56955.240298090786</v>
      </c>
      <c r="R6794" s="181">
        <v>57175.477690089123</v>
      </c>
      <c r="S6794" s="181">
        <v>57383.77474680177</v>
      </c>
      <c r="T6794" s="181">
        <v>57578.559252968182</v>
      </c>
      <c r="U6794" s="181">
        <v>57759.329897507007</v>
      </c>
      <c r="V6794" s="181">
        <v>57926.37055945061</v>
      </c>
      <c r="W6794" s="181">
        <v>58079.394003658541</v>
      </c>
      <c r="X6794" s="181">
        <v>58217.82049548033</v>
      </c>
      <c r="Y6794" s="181">
        <v>58340.440761985548</v>
      </c>
    </row>
    <row r="6795" spans="1:25" x14ac:dyDescent="0.25">
      <c r="A6795" s="178" t="s">
        <v>5272</v>
      </c>
      <c r="B6795" s="178" t="s">
        <v>2200</v>
      </c>
      <c r="C6795" s="178" t="s">
        <v>503</v>
      </c>
      <c r="D6795" s="178" t="s">
        <v>5488</v>
      </c>
      <c r="E6795" s="181">
        <v>5960.8464723448551</v>
      </c>
      <c r="F6795" s="181">
        <v>6051.1101761946156</v>
      </c>
      <c r="G6795" s="181">
        <v>6138.9328455518789</v>
      </c>
      <c r="H6795" s="181">
        <v>6230.9553666008305</v>
      </c>
      <c r="I6795" s="181">
        <v>6326.3017638511546</v>
      </c>
      <c r="J6795" s="182">
        <v>6424.2106346338978</v>
      </c>
      <c r="K6795" s="181">
        <v>6524.0934750799288</v>
      </c>
      <c r="L6795" s="181">
        <v>6625.5128394694993</v>
      </c>
      <c r="M6795" s="181">
        <v>6728.0451841848271</v>
      </c>
      <c r="N6795" s="181">
        <v>6831.3142900876528</v>
      </c>
      <c r="O6795" s="181">
        <v>6934.9819682930374</v>
      </c>
      <c r="P6795" s="181">
        <v>7038.9892983967766</v>
      </c>
      <c r="Q6795" s="181">
        <v>7143.3238922504534</v>
      </c>
      <c r="R6795" s="181">
        <v>7247.7294424433057</v>
      </c>
      <c r="S6795" s="181">
        <v>7352.0220567506876</v>
      </c>
      <c r="T6795" s="181">
        <v>7455.9673764883737</v>
      </c>
      <c r="U6795" s="181">
        <v>7559.4616602747383</v>
      </c>
      <c r="V6795" s="181">
        <v>7662.5012441909066</v>
      </c>
      <c r="W6795" s="181">
        <v>7765.0066755362395</v>
      </c>
      <c r="X6795" s="181">
        <v>7866.8562967633106</v>
      </c>
      <c r="Y6795" s="181">
        <v>7967.8380346552967</v>
      </c>
    </row>
    <row r="6796" spans="1:25" x14ac:dyDescent="0.25">
      <c r="A6796" s="178" t="s">
        <v>5272</v>
      </c>
      <c r="B6796" s="178" t="s">
        <v>2200</v>
      </c>
      <c r="C6796" s="178" t="s">
        <v>867</v>
      </c>
      <c r="D6796" s="178" t="s">
        <v>5489</v>
      </c>
      <c r="E6796" s="181">
        <v>4159.4806856091673</v>
      </c>
      <c r="F6796" s="181">
        <v>4113.8641651702064</v>
      </c>
      <c r="G6796" s="181">
        <v>4066.2257042636638</v>
      </c>
      <c r="H6796" s="181">
        <v>4021.0266422614764</v>
      </c>
      <c r="I6796" s="181">
        <v>3977.5525461861885</v>
      </c>
      <c r="J6796" s="182">
        <v>3935.224426839136</v>
      </c>
      <c r="K6796" s="181">
        <v>3893.6204989778762</v>
      </c>
      <c r="L6796" s="181">
        <v>3852.4468551742148</v>
      </c>
      <c r="M6796" s="181">
        <v>3811.4459666537286</v>
      </c>
      <c r="N6796" s="181">
        <v>3770.4123207145612</v>
      </c>
      <c r="O6796" s="181">
        <v>3729.1824107371481</v>
      </c>
      <c r="P6796" s="181">
        <v>3687.7570963177363</v>
      </c>
      <c r="Q6796" s="181">
        <v>3646.1628037786663</v>
      </c>
      <c r="R6796" s="181">
        <v>3604.3038709965253</v>
      </c>
      <c r="S6796" s="181">
        <v>3562.1314216286596</v>
      </c>
      <c r="T6796" s="181">
        <v>3519.58005254511</v>
      </c>
      <c r="U6796" s="181">
        <v>3476.653658842813</v>
      </c>
      <c r="V6796" s="181">
        <v>3433.4033743381328</v>
      </c>
      <c r="W6796" s="181">
        <v>3389.8448119258292</v>
      </c>
      <c r="X6796" s="181">
        <v>3345.9766942698693</v>
      </c>
      <c r="Y6796" s="181">
        <v>3301.7630541332665</v>
      </c>
    </row>
    <row r="6797" spans="1:25" x14ac:dyDescent="0.25">
      <c r="A6797" s="178" t="s">
        <v>5272</v>
      </c>
      <c r="B6797" s="178" t="s">
        <v>2200</v>
      </c>
      <c r="C6797" s="178" t="s">
        <v>1164</v>
      </c>
      <c r="D6797" s="178" t="s">
        <v>5490</v>
      </c>
      <c r="E6797" s="181">
        <v>1010.6206709457775</v>
      </c>
      <c r="F6797" s="181">
        <v>1066.6602201071034</v>
      </c>
      <c r="G6797" s="181">
        <v>1125.1093110117986</v>
      </c>
      <c r="H6797" s="181">
        <v>1187.3186080202618</v>
      </c>
      <c r="I6797" s="181">
        <v>1253.3527998698676</v>
      </c>
      <c r="J6797" s="182">
        <v>1323.2868641336997</v>
      </c>
      <c r="K6797" s="181">
        <v>1397.2213140888184</v>
      </c>
      <c r="L6797" s="181">
        <v>1475.2829554315554</v>
      </c>
      <c r="M6797" s="181">
        <v>1557.5985065901241</v>
      </c>
      <c r="N6797" s="181">
        <v>1644.3023857993696</v>
      </c>
      <c r="O6797" s="181">
        <v>1735.5357113619825</v>
      </c>
      <c r="P6797" s="181">
        <v>1831.5101123092541</v>
      </c>
      <c r="Q6797" s="181">
        <v>1932.4584106233845</v>
      </c>
      <c r="R6797" s="181">
        <v>2038.5557090452005</v>
      </c>
      <c r="S6797" s="181">
        <v>2149.9987653012217</v>
      </c>
      <c r="T6797" s="181">
        <v>2266.972260945075</v>
      </c>
      <c r="U6797" s="181">
        <v>2389.7026955668844</v>
      </c>
      <c r="V6797" s="181">
        <v>2518.4559583669702</v>
      </c>
      <c r="W6797" s="181">
        <v>2653.4837579649393</v>
      </c>
      <c r="X6797" s="181">
        <v>2795.0309094924869</v>
      </c>
      <c r="Y6797" s="181">
        <v>2943.3146572819237</v>
      </c>
    </row>
    <row r="6798" spans="1:25" x14ac:dyDescent="0.25">
      <c r="A6798" s="178" t="s">
        <v>5272</v>
      </c>
      <c r="B6798" s="178" t="s">
        <v>2200</v>
      </c>
      <c r="C6798" s="178" t="s">
        <v>240</v>
      </c>
      <c r="D6798" s="178" t="s">
        <v>241</v>
      </c>
      <c r="E6798" s="181">
        <v>94825.871876556048</v>
      </c>
      <c r="F6798" s="181">
        <v>95235.355486369313</v>
      </c>
      <c r="G6798" s="181">
        <v>95592.675469438953</v>
      </c>
      <c r="H6798" s="181">
        <v>96001.806329320607</v>
      </c>
      <c r="I6798" s="181">
        <v>96447.780688095518</v>
      </c>
      <c r="J6798" s="182">
        <v>96917.972702876737</v>
      </c>
      <c r="K6798" s="181">
        <v>97402.855676486477</v>
      </c>
      <c r="L6798" s="181">
        <v>97895.526208184703</v>
      </c>
      <c r="M6798" s="181">
        <v>98389.568823510694</v>
      </c>
      <c r="N6798" s="181">
        <v>98879.518439038293</v>
      </c>
      <c r="O6798" s="181">
        <v>99360.682166575207</v>
      </c>
      <c r="P6798" s="181">
        <v>99832.524403574018</v>
      </c>
      <c r="Q6798" s="181">
        <v>100295.19261754536</v>
      </c>
      <c r="R6798" s="181">
        <v>100745.4462201628</v>
      </c>
      <c r="S6798" s="181">
        <v>101181.17818120286</v>
      </c>
      <c r="T6798" s="181">
        <v>101599.68600398874</v>
      </c>
      <c r="U6798" s="181">
        <v>102000.14510869037</v>
      </c>
      <c r="V6798" s="181">
        <v>102383.11026091602</v>
      </c>
      <c r="W6798" s="181">
        <v>102748.1219468325</v>
      </c>
      <c r="X6798" s="181">
        <v>103094.19505734298</v>
      </c>
      <c r="Y6798" s="181">
        <v>103419.21835033542</v>
      </c>
    </row>
    <row r="6799" spans="1:25" x14ac:dyDescent="0.25">
      <c r="A6799" s="178" t="s">
        <v>5272</v>
      </c>
      <c r="B6799" s="178" t="s">
        <v>2204</v>
      </c>
      <c r="C6799" s="178" t="s">
        <v>218</v>
      </c>
      <c r="D6799" s="178" t="s">
        <v>5491</v>
      </c>
      <c r="E6799" s="181">
        <v>13550.070904087544</v>
      </c>
      <c r="F6799" s="181">
        <v>13689.438050947523</v>
      </c>
      <c r="G6799" s="181">
        <v>13814.611600475519</v>
      </c>
      <c r="H6799" s="181">
        <v>13942.981109599632</v>
      </c>
      <c r="I6799" s="181">
        <v>14073.370247080788</v>
      </c>
      <c r="J6799" s="182">
        <v>14204.681336584868</v>
      </c>
      <c r="K6799" s="181">
        <v>14336.126608149811</v>
      </c>
      <c r="L6799" s="181">
        <v>14467.213358948467</v>
      </c>
      <c r="M6799" s="181">
        <v>14597.463066489385</v>
      </c>
      <c r="N6799" s="181">
        <v>14726.427519578665</v>
      </c>
      <c r="O6799" s="181">
        <v>14853.665293232878</v>
      </c>
      <c r="P6799" s="181">
        <v>14979.39497862994</v>
      </c>
      <c r="Q6799" s="181">
        <v>15103.969254299927</v>
      </c>
      <c r="R6799" s="181">
        <v>15227.250565311411</v>
      </c>
      <c r="S6799" s="181">
        <v>15349.239119167771</v>
      </c>
      <c r="T6799" s="181">
        <v>15469.581678526794</v>
      </c>
      <c r="U6799" s="181">
        <v>15587.941583436988</v>
      </c>
      <c r="V6799" s="181">
        <v>15704.363851364622</v>
      </c>
      <c r="W6799" s="181">
        <v>15818.977732975944</v>
      </c>
      <c r="X6799" s="181">
        <v>15931.821382218499</v>
      </c>
      <c r="Y6799" s="181">
        <v>16042.521747429037</v>
      </c>
    </row>
    <row r="6800" spans="1:25" x14ac:dyDescent="0.25">
      <c r="A6800" s="178" t="s">
        <v>5272</v>
      </c>
      <c r="B6800" s="178" t="s">
        <v>2204</v>
      </c>
      <c r="C6800" s="178" t="s">
        <v>240</v>
      </c>
      <c r="D6800" s="178" t="s">
        <v>241</v>
      </c>
      <c r="E6800" s="181">
        <v>15912.973747945052</v>
      </c>
      <c r="F6800" s="181">
        <v>16016.952778726409</v>
      </c>
      <c r="G6800" s="181">
        <v>16103.395132683074</v>
      </c>
      <c r="H6800" s="181">
        <v>16192.686400660978</v>
      </c>
      <c r="I6800" s="181">
        <v>16283.429393985502</v>
      </c>
      <c r="J6800" s="182">
        <v>16374.338087064909</v>
      </c>
      <c r="K6800" s="181">
        <v>16464.501328349281</v>
      </c>
      <c r="L6800" s="181">
        <v>16553.359078354992</v>
      </c>
      <c r="M6800" s="181">
        <v>16640.375819962403</v>
      </c>
      <c r="N6800" s="181">
        <v>16725.058500869451</v>
      </c>
      <c r="O6800" s="181">
        <v>16806.929200997478</v>
      </c>
      <c r="P6800" s="181">
        <v>16886.261306043754</v>
      </c>
      <c r="Q6800" s="181">
        <v>16963.474948898027</v>
      </c>
      <c r="R6800" s="181">
        <v>17038.435669170027</v>
      </c>
      <c r="S6800" s="181">
        <v>17111.164735289993</v>
      </c>
      <c r="T6800" s="181">
        <v>17181.290713634175</v>
      </c>
      <c r="U6800" s="181">
        <v>17248.46619633778</v>
      </c>
      <c r="V6800" s="181">
        <v>17312.769900290445</v>
      </c>
      <c r="W6800" s="181">
        <v>17374.372115136368</v>
      </c>
      <c r="X6800" s="181">
        <v>17433.341139675122</v>
      </c>
      <c r="Y6800" s="181">
        <v>17489.296175696418</v>
      </c>
    </row>
    <row r="6801" spans="1:25" x14ac:dyDescent="0.25">
      <c r="A6801" s="178" t="s">
        <v>5272</v>
      </c>
      <c r="B6801" s="178" t="s">
        <v>3514</v>
      </c>
      <c r="C6801" s="178" t="s">
        <v>218</v>
      </c>
      <c r="D6801" s="178" t="s">
        <v>5492</v>
      </c>
      <c r="E6801" s="181">
        <v>7532.5922769811559</v>
      </c>
      <c r="F6801" s="181">
        <v>7645.6835289587143</v>
      </c>
      <c r="G6801" s="181">
        <v>7736.8578648832508</v>
      </c>
      <c r="H6801" s="181">
        <v>7818.2437187999767</v>
      </c>
      <c r="I6801" s="181">
        <v>7891.6835816456196</v>
      </c>
      <c r="J6801" s="182">
        <v>7958.471450382538</v>
      </c>
      <c r="K6801" s="181">
        <v>8019.6016014074639</v>
      </c>
      <c r="L6801" s="181">
        <v>8075.8608785458446</v>
      </c>
      <c r="M6801" s="181">
        <v>8127.7594961335799</v>
      </c>
      <c r="N6801" s="181">
        <v>8175.6218902895771</v>
      </c>
      <c r="O6801" s="181">
        <v>8219.6211977357871</v>
      </c>
      <c r="P6801" s="181">
        <v>8260.1375451747008</v>
      </c>
      <c r="Q6801" s="181">
        <v>8297.4972185929273</v>
      </c>
      <c r="R6801" s="181">
        <v>8331.6621495111085</v>
      </c>
      <c r="S6801" s="181">
        <v>8362.6189857822828</v>
      </c>
      <c r="T6801" s="181">
        <v>8390.2166994380295</v>
      </c>
      <c r="U6801" s="181">
        <v>8414.5956974603669</v>
      </c>
      <c r="V6801" s="181">
        <v>8436.0107197665529</v>
      </c>
      <c r="W6801" s="181">
        <v>8454.4386627779641</v>
      </c>
      <c r="X6801" s="181">
        <v>8469.8068625619308</v>
      </c>
      <c r="Y6801" s="181">
        <v>8481.9248618734637</v>
      </c>
    </row>
    <row r="6802" spans="1:25" x14ac:dyDescent="0.25">
      <c r="A6802" s="178" t="s">
        <v>5272</v>
      </c>
      <c r="B6802" s="178" t="s">
        <v>3514</v>
      </c>
      <c r="C6802" s="178" t="s">
        <v>266</v>
      </c>
      <c r="D6802" s="178" t="s">
        <v>1619</v>
      </c>
      <c r="E6802" s="181">
        <v>1292.0796340135055</v>
      </c>
      <c r="F6802" s="181">
        <v>1358.7002052930716</v>
      </c>
      <c r="G6802" s="181">
        <v>1424.4081327404167</v>
      </c>
      <c r="H6802" s="181">
        <v>1491.2193611496864</v>
      </c>
      <c r="I6802" s="181">
        <v>1559.4250122373085</v>
      </c>
      <c r="J6802" s="182">
        <v>1629.2472531778028</v>
      </c>
      <c r="K6802" s="181">
        <v>1700.8759155695652</v>
      </c>
      <c r="L6802" s="181">
        <v>1774.4802473993345</v>
      </c>
      <c r="M6802" s="181">
        <v>1850.1872660379802</v>
      </c>
      <c r="N6802" s="181">
        <v>1928.0937378007757</v>
      </c>
      <c r="O6802" s="181">
        <v>2008.2679279913775</v>
      </c>
      <c r="P6802" s="181">
        <v>2090.8343725941222</v>
      </c>
      <c r="Q6802" s="181">
        <v>2175.915222075444</v>
      </c>
      <c r="R6802" s="181">
        <v>2263.5443528620804</v>
      </c>
      <c r="S6802" s="181">
        <v>2353.7599597735539</v>
      </c>
      <c r="T6802" s="181">
        <v>2446.5581426859067</v>
      </c>
      <c r="U6802" s="181">
        <v>2542.015066571882</v>
      </c>
      <c r="V6802" s="181">
        <v>2640.2466008358101</v>
      </c>
      <c r="W6802" s="181">
        <v>2741.2879040957282</v>
      </c>
      <c r="X6802" s="181">
        <v>2845.1546793380339</v>
      </c>
      <c r="Y6802" s="181">
        <v>2951.8161105796025</v>
      </c>
    </row>
    <row r="6803" spans="1:25" x14ac:dyDescent="0.25">
      <c r="A6803" s="178" t="s">
        <v>5272</v>
      </c>
      <c r="B6803" s="178" t="s">
        <v>3514</v>
      </c>
      <c r="C6803" s="178" t="s">
        <v>752</v>
      </c>
      <c r="D6803" s="178" t="s">
        <v>5493</v>
      </c>
      <c r="E6803" s="181">
        <v>2738.4825966796784</v>
      </c>
      <c r="F6803" s="181">
        <v>2714.5825705981206</v>
      </c>
      <c r="G6803" s="181">
        <v>2682.7028524360198</v>
      </c>
      <c r="H6803" s="181">
        <v>2647.5146453230523</v>
      </c>
      <c r="I6803" s="181">
        <v>2609.877025651243</v>
      </c>
      <c r="J6803" s="182">
        <v>2570.4032235267468</v>
      </c>
      <c r="K6803" s="181">
        <v>2529.5635952912398</v>
      </c>
      <c r="L6803" s="181">
        <v>2487.7277537895047</v>
      </c>
      <c r="M6803" s="181">
        <v>2445.1532325792477</v>
      </c>
      <c r="N6803" s="181">
        <v>2402.0234794080716</v>
      </c>
      <c r="O6803" s="181">
        <v>2358.4651752247951</v>
      </c>
      <c r="P6803" s="181">
        <v>2314.6544086222584</v>
      </c>
      <c r="Q6803" s="181">
        <v>2270.7389415616167</v>
      </c>
      <c r="R6803" s="181">
        <v>2226.7576717565507</v>
      </c>
      <c r="S6803" s="181">
        <v>2182.75418920432</v>
      </c>
      <c r="T6803" s="181">
        <v>2138.7346819871768</v>
      </c>
      <c r="U6803" s="181">
        <v>2094.7789552278241</v>
      </c>
      <c r="V6803" s="181">
        <v>2050.988782941095</v>
      </c>
      <c r="W6803" s="181">
        <v>2007.3918375173976</v>
      </c>
      <c r="X6803" s="181">
        <v>1964.0027764504832</v>
      </c>
      <c r="Y6803" s="181">
        <v>1920.8091906785476</v>
      </c>
    </row>
    <row r="6804" spans="1:25" x14ac:dyDescent="0.25">
      <c r="A6804" s="178" t="s">
        <v>5272</v>
      </c>
      <c r="B6804" s="178" t="s">
        <v>3514</v>
      </c>
      <c r="C6804" s="178" t="s">
        <v>240</v>
      </c>
      <c r="D6804" s="178" t="s">
        <v>241</v>
      </c>
      <c r="E6804" s="181">
        <v>21294.602055654283</v>
      </c>
      <c r="F6804" s="181">
        <v>21556.466066920497</v>
      </c>
      <c r="G6804" s="181">
        <v>21756.496784774547</v>
      </c>
      <c r="H6804" s="181">
        <v>21929.245047991593</v>
      </c>
      <c r="I6804" s="181">
        <v>22080.118666867656</v>
      </c>
      <c r="J6804" s="182">
        <v>22212.933479313775</v>
      </c>
      <c r="K6804" s="181">
        <v>22330.627778310518</v>
      </c>
      <c r="L6804" s="181">
        <v>22435.530839575193</v>
      </c>
      <c r="M6804" s="181">
        <v>22529.179512142193</v>
      </c>
      <c r="N6804" s="181">
        <v>22612.579374075358</v>
      </c>
      <c r="O6804" s="181">
        <v>22686.306317832419</v>
      </c>
      <c r="P6804" s="181">
        <v>22751.498325732435</v>
      </c>
      <c r="Q6804" s="181">
        <v>22809.133171065787</v>
      </c>
      <c r="R6804" s="181">
        <v>22859.178632605959</v>
      </c>
      <c r="S6804" s="181">
        <v>22901.667873756774</v>
      </c>
      <c r="T6804" s="181">
        <v>22936.254846281372</v>
      </c>
      <c r="U6804" s="181">
        <v>22963.388545165999</v>
      </c>
      <c r="V6804" s="181">
        <v>22983.823647705434</v>
      </c>
      <c r="W6804" s="181">
        <v>22997.551526722676</v>
      </c>
      <c r="X6804" s="181">
        <v>23004.426492568029</v>
      </c>
      <c r="Y6804" s="181">
        <v>23003.98166402915</v>
      </c>
    </row>
    <row r="6805" spans="1:25" x14ac:dyDescent="0.25">
      <c r="A6805" s="178" t="s">
        <v>5272</v>
      </c>
      <c r="B6805" s="178" t="s">
        <v>3516</v>
      </c>
      <c r="C6805" s="178" t="s">
        <v>218</v>
      </c>
      <c r="D6805" s="178" t="s">
        <v>5494</v>
      </c>
      <c r="E6805" s="181">
        <v>3982.5884438359112</v>
      </c>
      <c r="F6805" s="181">
        <v>3985.2034499777214</v>
      </c>
      <c r="G6805" s="181">
        <v>3973.2409398348486</v>
      </c>
      <c r="H6805" s="181">
        <v>3954.5231691469899</v>
      </c>
      <c r="I6805" s="181">
        <v>3931.0736933767616</v>
      </c>
      <c r="J6805" s="182">
        <v>3904.3570311593999</v>
      </c>
      <c r="K6805" s="181">
        <v>3875.4962961788519</v>
      </c>
      <c r="L6805" s="181">
        <v>3845.2992478235519</v>
      </c>
      <c r="M6805" s="181">
        <v>3814.2939996573555</v>
      </c>
      <c r="N6805" s="181">
        <v>3782.7802724452117</v>
      </c>
      <c r="O6805" s="181">
        <v>3750.9306701790506</v>
      </c>
      <c r="P6805" s="181">
        <v>3718.9645849691792</v>
      </c>
      <c r="Q6805" s="181">
        <v>3687.0296058670874</v>
      </c>
      <c r="R6805" s="181">
        <v>3655.0733269432289</v>
      </c>
      <c r="S6805" s="181">
        <v>3623.0615968878305</v>
      </c>
      <c r="T6805" s="181">
        <v>3591.0384066125312</v>
      </c>
      <c r="U6805" s="181">
        <v>3558.3308721224848</v>
      </c>
      <c r="V6805" s="181">
        <v>3524.2797293569297</v>
      </c>
      <c r="W6805" s="181">
        <v>3488.9962587686673</v>
      </c>
      <c r="X6805" s="181">
        <v>3452.5866051602629</v>
      </c>
      <c r="Y6805" s="181">
        <v>3415.193811742361</v>
      </c>
    </row>
    <row r="6806" spans="1:25" x14ac:dyDescent="0.25">
      <c r="A6806" s="178" t="s">
        <v>5272</v>
      </c>
      <c r="B6806" s="178" t="s">
        <v>3516</v>
      </c>
      <c r="C6806" s="178" t="s">
        <v>240</v>
      </c>
      <c r="D6806" s="178" t="s">
        <v>241</v>
      </c>
      <c r="E6806" s="181">
        <v>19927.097141295246</v>
      </c>
      <c r="F6806" s="181">
        <v>20428.257592312872</v>
      </c>
      <c r="G6806" s="181">
        <v>20868.595560959213</v>
      </c>
      <c r="H6806" s="181">
        <v>21284.989546289482</v>
      </c>
      <c r="I6806" s="181">
        <v>21686.190386090817</v>
      </c>
      <c r="J6806" s="182">
        <v>22078.747688474712</v>
      </c>
      <c r="K6806" s="181">
        <v>22467.951139471686</v>
      </c>
      <c r="L6806" s="181">
        <v>22857.792813652941</v>
      </c>
      <c r="M6806" s="181">
        <v>23250.992456339547</v>
      </c>
      <c r="N6806" s="181">
        <v>23649.134239016104</v>
      </c>
      <c r="O6806" s="181">
        <v>24053.155808787567</v>
      </c>
      <c r="P6806" s="181">
        <v>24464.4003853834</v>
      </c>
      <c r="Q6806" s="181">
        <v>24883.864133684619</v>
      </c>
      <c r="R6806" s="181">
        <v>25311.255975436143</v>
      </c>
      <c r="S6806" s="181">
        <v>25746.374744262223</v>
      </c>
      <c r="T6806" s="181">
        <v>26189.559934504148</v>
      </c>
      <c r="U6806" s="181">
        <v>26635.813601948474</v>
      </c>
      <c r="V6806" s="181">
        <v>27079.704834452143</v>
      </c>
      <c r="W6806" s="181">
        <v>27521.31365270387</v>
      </c>
      <c r="X6806" s="181">
        <v>27960.717791430608</v>
      </c>
      <c r="Y6806" s="181">
        <v>28398.340986304112</v>
      </c>
    </row>
    <row r="6807" spans="1:25" x14ac:dyDescent="0.25">
      <c r="A6807" s="178" t="s">
        <v>5272</v>
      </c>
      <c r="B6807" s="178" t="s">
        <v>3517</v>
      </c>
      <c r="C6807" s="178" t="s">
        <v>218</v>
      </c>
      <c r="D6807" s="178" t="s">
        <v>5495</v>
      </c>
      <c r="E6807" s="181">
        <v>37880.794452990973</v>
      </c>
      <c r="F6807" s="181">
        <v>38319.059826470941</v>
      </c>
      <c r="G6807" s="181">
        <v>38676.132689939193</v>
      </c>
      <c r="H6807" s="181">
        <v>39012.15588085413</v>
      </c>
      <c r="I6807" s="181">
        <v>39331.007604722654</v>
      </c>
      <c r="J6807" s="182">
        <v>39635.072530655831</v>
      </c>
      <c r="K6807" s="181">
        <v>39926.496600091283</v>
      </c>
      <c r="L6807" s="181">
        <v>40207.171521374061</v>
      </c>
      <c r="M6807" s="181">
        <v>40478.184768379775</v>
      </c>
      <c r="N6807" s="181">
        <v>40739.969017062875</v>
      </c>
      <c r="O6807" s="181">
        <v>40992.578363175962</v>
      </c>
      <c r="P6807" s="181">
        <v>41237.537615646535</v>
      </c>
      <c r="Q6807" s="181">
        <v>41476.354715201793</v>
      </c>
      <c r="R6807" s="181">
        <v>41708.784245081617</v>
      </c>
      <c r="S6807" s="181">
        <v>41934.779636993793</v>
      </c>
      <c r="T6807" s="181">
        <v>42153.805034213539</v>
      </c>
      <c r="U6807" s="181">
        <v>42363.754635301957</v>
      </c>
      <c r="V6807" s="181">
        <v>42563.164253506853</v>
      </c>
      <c r="W6807" s="181">
        <v>42752.430608171846</v>
      </c>
      <c r="X6807" s="181">
        <v>42931.676714040979</v>
      </c>
      <c r="Y6807" s="181">
        <v>43100.391612983556</v>
      </c>
    </row>
    <row r="6808" spans="1:25" x14ac:dyDescent="0.25">
      <c r="A6808" s="178" t="s">
        <v>5272</v>
      </c>
      <c r="B6808" s="178" t="s">
        <v>3517</v>
      </c>
      <c r="C6808" s="178" t="s">
        <v>528</v>
      </c>
      <c r="D6808" s="178" t="s">
        <v>781</v>
      </c>
      <c r="E6808" s="181">
        <v>2258.7519242813951</v>
      </c>
      <c r="F6808" s="181">
        <v>2339.8481782563763</v>
      </c>
      <c r="G6808" s="181">
        <v>2418.461915293205</v>
      </c>
      <c r="H6808" s="181">
        <v>2498.1559098387274</v>
      </c>
      <c r="I6808" s="181">
        <v>2579.1585349096167</v>
      </c>
      <c r="J6808" s="182">
        <v>2661.6196851712721</v>
      </c>
      <c r="K6808" s="181">
        <v>2745.6863453239121</v>
      </c>
      <c r="L6808" s="181">
        <v>2831.500349010425</v>
      </c>
      <c r="M6808" s="181">
        <v>2919.1573319216354</v>
      </c>
      <c r="N6808" s="181">
        <v>3008.7114968859905</v>
      </c>
      <c r="O6808" s="181">
        <v>3100.1910908273394</v>
      </c>
      <c r="P6808" s="181">
        <v>3193.7383271103217</v>
      </c>
      <c r="Q6808" s="181">
        <v>3289.5050890307748</v>
      </c>
      <c r="R6808" s="181">
        <v>3387.5123770144787</v>
      </c>
      <c r="S6808" s="181">
        <v>3487.7962152638765</v>
      </c>
      <c r="T6808" s="181">
        <v>3590.3509041068432</v>
      </c>
      <c r="U6808" s="181">
        <v>3695.0297139717736</v>
      </c>
      <c r="V6808" s="181">
        <v>3801.7256707858955</v>
      </c>
      <c r="W6808" s="181">
        <v>3910.4888885722421</v>
      </c>
      <c r="X6808" s="181">
        <v>4021.3462886631637</v>
      </c>
      <c r="Y6808" s="181">
        <v>4134.2640970762759</v>
      </c>
    </row>
    <row r="6809" spans="1:25" x14ac:dyDescent="0.25">
      <c r="A6809" s="178" t="s">
        <v>5272</v>
      </c>
      <c r="B6809" s="178" t="s">
        <v>3517</v>
      </c>
      <c r="C6809" s="178" t="s">
        <v>276</v>
      </c>
      <c r="D6809" s="178" t="s">
        <v>707</v>
      </c>
      <c r="E6809" s="181">
        <v>2534.4064952822087</v>
      </c>
      <c r="F6809" s="181">
        <v>2580.823608609433</v>
      </c>
      <c r="G6809" s="181">
        <v>2622.2422049325701</v>
      </c>
      <c r="H6809" s="181">
        <v>2662.6617283166884</v>
      </c>
      <c r="I6809" s="181">
        <v>2702.32389425357</v>
      </c>
      <c r="J6809" s="182">
        <v>2741.3738748870792</v>
      </c>
      <c r="K6809" s="181">
        <v>2779.9443374305488</v>
      </c>
      <c r="L6809" s="181">
        <v>2818.1538733037846</v>
      </c>
      <c r="M6809" s="181">
        <v>2856.0676605787571</v>
      </c>
      <c r="N6809" s="181">
        <v>2893.7062429457737</v>
      </c>
      <c r="O6809" s="181">
        <v>2931.06376140062</v>
      </c>
      <c r="P6809" s="181">
        <v>2968.2401740632263</v>
      </c>
      <c r="Q6809" s="181">
        <v>3005.3369968730381</v>
      </c>
      <c r="R6809" s="181">
        <v>3042.330646559446</v>
      </c>
      <c r="S6809" s="181">
        <v>3079.2115715227592</v>
      </c>
      <c r="T6809" s="181">
        <v>3115.9338637256274</v>
      </c>
      <c r="U6809" s="181">
        <v>3152.3336373503466</v>
      </c>
      <c r="V6809" s="181">
        <v>3188.2907770386983</v>
      </c>
      <c r="W6809" s="181">
        <v>3223.8224121014146</v>
      </c>
      <c r="X6809" s="181">
        <v>3258.9255070162994</v>
      </c>
      <c r="Y6809" s="181">
        <v>3293.5486497111515</v>
      </c>
    </row>
    <row r="6810" spans="1:25" x14ac:dyDescent="0.25">
      <c r="A6810" s="178" t="s">
        <v>5272</v>
      </c>
      <c r="B6810" s="178" t="s">
        <v>3517</v>
      </c>
      <c r="C6810" s="178" t="s">
        <v>244</v>
      </c>
      <c r="D6810" s="178" t="s">
        <v>5496</v>
      </c>
      <c r="E6810" s="181">
        <v>4212.5672901662847</v>
      </c>
      <c r="F6810" s="181">
        <v>4277.6725418734595</v>
      </c>
      <c r="G6810" s="181">
        <v>4334.1172012735378</v>
      </c>
      <c r="H6810" s="181">
        <v>4388.5644321656582</v>
      </c>
      <c r="I6810" s="181">
        <v>4441.4269062185112</v>
      </c>
      <c r="J6810" s="182">
        <v>4492.9545196452673</v>
      </c>
      <c r="K6810" s="181">
        <v>4543.3739940702644</v>
      </c>
      <c r="L6810" s="181">
        <v>4592.8866224506783</v>
      </c>
      <c r="M6810" s="181">
        <v>4641.6046781965542</v>
      </c>
      <c r="N6810" s="181">
        <v>4689.5668767855204</v>
      </c>
      <c r="O6810" s="181">
        <v>4736.7688634358719</v>
      </c>
      <c r="P6810" s="181">
        <v>4783.3768898086355</v>
      </c>
      <c r="Q6810" s="181">
        <v>4829.5578748381113</v>
      </c>
      <c r="R6810" s="181">
        <v>4875.2764169461352</v>
      </c>
      <c r="S6810" s="181">
        <v>4920.5199503542353</v>
      </c>
      <c r="T6810" s="181">
        <v>4965.2181342132535</v>
      </c>
      <c r="U6810" s="181">
        <v>5009.1139671848496</v>
      </c>
      <c r="V6810" s="181">
        <v>5052.0227131294168</v>
      </c>
      <c r="W6810" s="181">
        <v>5093.9786058384989</v>
      </c>
      <c r="X6810" s="181">
        <v>5134.9837639776779</v>
      </c>
      <c r="Y6810" s="181">
        <v>5174.9643120878554</v>
      </c>
    </row>
    <row r="6811" spans="1:25" x14ac:dyDescent="0.25">
      <c r="A6811" s="178" t="s">
        <v>5272</v>
      </c>
      <c r="B6811" s="178" t="s">
        <v>3517</v>
      </c>
      <c r="C6811" s="178" t="s">
        <v>510</v>
      </c>
      <c r="D6811" s="178" t="s">
        <v>5497</v>
      </c>
      <c r="E6811" s="181">
        <v>3246.2617061084866</v>
      </c>
      <c r="F6811" s="181">
        <v>3287.164116917706</v>
      </c>
      <c r="G6811" s="181">
        <v>3321.1743605078796</v>
      </c>
      <c r="H6811" s="181">
        <v>3353.4410652513038</v>
      </c>
      <c r="I6811" s="181">
        <v>3384.2925072501366</v>
      </c>
      <c r="J6811" s="182">
        <v>3413.9296666087535</v>
      </c>
      <c r="K6811" s="181">
        <v>3442.5337676184799</v>
      </c>
      <c r="L6811" s="181">
        <v>3470.2648377873375</v>
      </c>
      <c r="M6811" s="181">
        <v>3497.2140792599334</v>
      </c>
      <c r="N6811" s="181">
        <v>3523.416440756353</v>
      </c>
      <c r="O6811" s="181">
        <v>3548.8742433102602</v>
      </c>
      <c r="P6811" s="181">
        <v>3573.7172767505926</v>
      </c>
      <c r="Q6811" s="181">
        <v>3598.074401080702</v>
      </c>
      <c r="R6811" s="181">
        <v>3621.9227464936662</v>
      </c>
      <c r="S6811" s="181">
        <v>3645.2566384017673</v>
      </c>
      <c r="T6811" s="181">
        <v>3668.0278067643808</v>
      </c>
      <c r="U6811" s="181">
        <v>3690.0510397816597</v>
      </c>
      <c r="V6811" s="181">
        <v>3711.196318820696</v>
      </c>
      <c r="W6811" s="181">
        <v>3731.4955229563598</v>
      </c>
      <c r="X6811" s="181">
        <v>3750.9567530149156</v>
      </c>
      <c r="Y6811" s="181">
        <v>3769.5327013132755</v>
      </c>
    </row>
    <row r="6812" spans="1:25" x14ac:dyDescent="0.25">
      <c r="A6812" s="178" t="s">
        <v>5272</v>
      </c>
      <c r="B6812" s="178" t="s">
        <v>3517</v>
      </c>
      <c r="C6812" s="178" t="s">
        <v>464</v>
      </c>
      <c r="D6812" s="178" t="s">
        <v>5498</v>
      </c>
      <c r="E6812" s="181">
        <v>1989.1556955003789</v>
      </c>
      <c r="F6812" s="181">
        <v>2031.0247676258605</v>
      </c>
      <c r="G6812" s="181">
        <v>2069.1600830433913</v>
      </c>
      <c r="H6812" s="181">
        <v>2106.6950585462946</v>
      </c>
      <c r="I6812" s="181">
        <v>2143.815832093595</v>
      </c>
      <c r="J6812" s="182">
        <v>2180.6337736726341</v>
      </c>
      <c r="K6812" s="181">
        <v>2217.251496176958</v>
      </c>
      <c r="L6812" s="181">
        <v>2253.7614734724302</v>
      </c>
      <c r="M6812" s="181">
        <v>2290.2143529600289</v>
      </c>
      <c r="N6812" s="181">
        <v>2326.6254459517863</v>
      </c>
      <c r="O6812" s="181">
        <v>2362.9889478252649</v>
      </c>
      <c r="P6812" s="181">
        <v>2399.3845336775235</v>
      </c>
      <c r="Q6812" s="181">
        <v>2435.8940016290021</v>
      </c>
      <c r="R6812" s="181">
        <v>2472.498361549352</v>
      </c>
      <c r="S6812" s="181">
        <v>2509.1898512824923</v>
      </c>
      <c r="T6812" s="181">
        <v>2545.9309182191118</v>
      </c>
      <c r="U6812" s="181">
        <v>2582.5869507128386</v>
      </c>
      <c r="V6812" s="181">
        <v>2619.0578478559637</v>
      </c>
      <c r="W6812" s="181">
        <v>2655.3554840414708</v>
      </c>
      <c r="X6812" s="181">
        <v>2691.475218196862</v>
      </c>
      <c r="Y6812" s="181">
        <v>2727.3723091955899</v>
      </c>
    </row>
    <row r="6813" spans="1:25" x14ac:dyDescent="0.25">
      <c r="A6813" s="178" t="s">
        <v>5272</v>
      </c>
      <c r="B6813" s="178" t="s">
        <v>3517</v>
      </c>
      <c r="C6813" s="178" t="s">
        <v>703</v>
      </c>
      <c r="D6813" s="178" t="s">
        <v>5499</v>
      </c>
      <c r="E6813" s="181">
        <v>4410.4731360130236</v>
      </c>
      <c r="F6813" s="181">
        <v>4442.7752573088801</v>
      </c>
      <c r="G6813" s="181">
        <v>4465.3544527069789</v>
      </c>
      <c r="H6813" s="181">
        <v>4485.2457627425429</v>
      </c>
      <c r="I6813" s="181">
        <v>4502.9255172053709</v>
      </c>
      <c r="J6813" s="182">
        <v>4518.6920509298379</v>
      </c>
      <c r="K6813" s="181">
        <v>4532.8118141976802</v>
      </c>
      <c r="L6813" s="181">
        <v>4545.5182379676335</v>
      </c>
      <c r="M6813" s="181">
        <v>4556.9504632239496</v>
      </c>
      <c r="N6813" s="181">
        <v>4567.1720324042817</v>
      </c>
      <c r="O6813" s="181">
        <v>4576.2032879143699</v>
      </c>
      <c r="P6813" s="181">
        <v>4584.2278476737583</v>
      </c>
      <c r="Q6813" s="181">
        <v>4591.4245010323966</v>
      </c>
      <c r="R6813" s="181">
        <v>4597.77585638247</v>
      </c>
      <c r="S6813" s="181">
        <v>4603.2867259010836</v>
      </c>
      <c r="T6813" s="181">
        <v>4607.9084417672038</v>
      </c>
      <c r="U6813" s="181">
        <v>4611.4223455273768</v>
      </c>
      <c r="V6813" s="181">
        <v>4613.6830891146201</v>
      </c>
      <c r="W6813" s="181">
        <v>4614.7487473427973</v>
      </c>
      <c r="X6813" s="181">
        <v>4614.6471300239018</v>
      </c>
      <c r="Y6813" s="181">
        <v>4613.337845729925</v>
      </c>
    </row>
    <row r="6814" spans="1:25" x14ac:dyDescent="0.25">
      <c r="A6814" s="178" t="s">
        <v>5272</v>
      </c>
      <c r="B6814" s="178" t="s">
        <v>3517</v>
      </c>
      <c r="C6814" s="178" t="s">
        <v>301</v>
      </c>
      <c r="D6814" s="178" t="s">
        <v>2159</v>
      </c>
      <c r="E6814" s="181">
        <v>2447.5702567984358</v>
      </c>
      <c r="F6814" s="181">
        <v>2481.3447437414889</v>
      </c>
      <c r="G6814" s="181">
        <v>2509.9870281425447</v>
      </c>
      <c r="H6814" s="181">
        <v>2537.3744352319359</v>
      </c>
      <c r="I6814" s="181">
        <v>2563.7510733476061</v>
      </c>
      <c r="J6814" s="182">
        <v>2589.2656715214516</v>
      </c>
      <c r="K6814" s="181">
        <v>2614.0526707247832</v>
      </c>
      <c r="L6814" s="181">
        <v>2638.2310416678242</v>
      </c>
      <c r="M6814" s="181">
        <v>2661.867939287104</v>
      </c>
      <c r="N6814" s="181">
        <v>2684.9879745404373</v>
      </c>
      <c r="O6814" s="181">
        <v>2707.5909866118718</v>
      </c>
      <c r="P6814" s="181">
        <v>2729.7741851171891</v>
      </c>
      <c r="Q6814" s="181">
        <v>2751.6345336331055</v>
      </c>
      <c r="R6814" s="181">
        <v>2773.1532856880203</v>
      </c>
      <c r="S6814" s="181">
        <v>2794.3247901021396</v>
      </c>
      <c r="T6814" s="181">
        <v>2815.1106810962478</v>
      </c>
      <c r="U6814" s="181">
        <v>2835.3671906641157</v>
      </c>
      <c r="V6814" s="181">
        <v>2854.9923326981043</v>
      </c>
      <c r="W6814" s="181">
        <v>2874.0083365724022</v>
      </c>
      <c r="X6814" s="181">
        <v>2892.4192066545074</v>
      </c>
      <c r="Y6814" s="181">
        <v>2910.1861945940018</v>
      </c>
    </row>
    <row r="6815" spans="1:25" x14ac:dyDescent="0.25">
      <c r="A6815" s="178" t="s">
        <v>5272</v>
      </c>
      <c r="B6815" s="178" t="s">
        <v>3517</v>
      </c>
      <c r="C6815" s="178" t="s">
        <v>240</v>
      </c>
      <c r="D6815" s="178" t="s">
        <v>241</v>
      </c>
      <c r="E6815" s="181">
        <v>10672.77954387767</v>
      </c>
      <c r="F6815" s="181">
        <v>10838.372912745102</v>
      </c>
      <c r="G6815" s="181">
        <v>10983.2342653413</v>
      </c>
      <c r="H6815" s="181">
        <v>11124.279844247403</v>
      </c>
      <c r="I6815" s="181">
        <v>11262.58738842958</v>
      </c>
      <c r="J6815" s="182">
        <v>11398.820316045121</v>
      </c>
      <c r="K6815" s="181">
        <v>11533.582036281397</v>
      </c>
      <c r="L6815" s="181">
        <v>11667.41072286499</v>
      </c>
      <c r="M6815" s="181">
        <v>11800.618017651592</v>
      </c>
      <c r="N6815" s="181">
        <v>11933.327909843145</v>
      </c>
      <c r="O6815" s="181">
        <v>12065.553771757825</v>
      </c>
      <c r="P6815" s="181">
        <v>12197.742756941025</v>
      </c>
      <c r="Q6815" s="181">
        <v>12330.344559722162</v>
      </c>
      <c r="R6815" s="181">
        <v>12463.292947907481</v>
      </c>
      <c r="S6815" s="181">
        <v>12596.578983086691</v>
      </c>
      <c r="T6815" s="181">
        <v>12730.044709863438</v>
      </c>
      <c r="U6815" s="181">
        <v>12863.050989978736</v>
      </c>
      <c r="V6815" s="181">
        <v>12995.139320037619</v>
      </c>
      <c r="W6815" s="181">
        <v>13126.410899271536</v>
      </c>
      <c r="X6815" s="181">
        <v>13256.883257831068</v>
      </c>
      <c r="Y6815" s="181">
        <v>13386.376039890629</v>
      </c>
    </row>
    <row r="6816" spans="1:25" x14ac:dyDescent="0.25">
      <c r="A6816" s="178" t="s">
        <v>5272</v>
      </c>
      <c r="B6816" s="178" t="s">
        <v>3518</v>
      </c>
      <c r="C6816" s="178" t="s">
        <v>218</v>
      </c>
      <c r="D6816" s="178" t="s">
        <v>5500</v>
      </c>
      <c r="E6816" s="181">
        <v>10842.901845622944</v>
      </c>
      <c r="F6816" s="181">
        <v>10870.06672916774</v>
      </c>
      <c r="G6816" s="181">
        <v>10900.117025456135</v>
      </c>
      <c r="H6816" s="181">
        <v>10942.235190154852</v>
      </c>
      <c r="I6816" s="181">
        <v>10994.118974386387</v>
      </c>
      <c r="J6816" s="182">
        <v>11054.067950942943</v>
      </c>
      <c r="K6816" s="181">
        <v>11120.819211452235</v>
      </c>
      <c r="L6816" s="181">
        <v>11193.346266154049</v>
      </c>
      <c r="M6816" s="181">
        <v>11270.662743654078</v>
      </c>
      <c r="N6816" s="181">
        <v>11351.972943541559</v>
      </c>
      <c r="O6816" s="181">
        <v>11436.587924071486</v>
      </c>
      <c r="P6816" s="181">
        <v>11524.175932439</v>
      </c>
      <c r="Q6816" s="181">
        <v>11614.384530894295</v>
      </c>
      <c r="R6816" s="181">
        <v>11706.441219042901</v>
      </c>
      <c r="S6816" s="181">
        <v>11799.81213762283</v>
      </c>
      <c r="T6816" s="181">
        <v>11894.242339390357</v>
      </c>
      <c r="U6816" s="181">
        <v>11988.960148371816</v>
      </c>
      <c r="V6816" s="181">
        <v>12083.053089456553</v>
      </c>
      <c r="W6816" s="181">
        <v>12176.202685356637</v>
      </c>
      <c r="X6816" s="181">
        <v>12268.119054647128</v>
      </c>
      <c r="Y6816" s="181">
        <v>12358.691368869362</v>
      </c>
    </row>
    <row r="6817" spans="1:25" x14ac:dyDescent="0.25">
      <c r="A6817" s="178" t="s">
        <v>5272</v>
      </c>
      <c r="B6817" s="178" t="s">
        <v>3518</v>
      </c>
      <c r="C6817" s="178" t="s">
        <v>240</v>
      </c>
      <c r="D6817" s="178" t="s">
        <v>241</v>
      </c>
      <c r="E6817" s="181">
        <v>7186.2697675489489</v>
      </c>
      <c r="F6817" s="181">
        <v>7131.4192219183469</v>
      </c>
      <c r="G6817" s="181">
        <v>7078.8169970356203</v>
      </c>
      <c r="H6817" s="181">
        <v>7034.3072978091041</v>
      </c>
      <c r="I6817" s="181">
        <v>6996.1883233060244</v>
      </c>
      <c r="J6817" s="182">
        <v>6963.2013898019395</v>
      </c>
      <c r="K6817" s="181">
        <v>6934.407732626476</v>
      </c>
      <c r="L6817" s="181">
        <v>6909.0494243527946</v>
      </c>
      <c r="M6817" s="181">
        <v>6886.4211990199901</v>
      </c>
      <c r="N6817" s="181">
        <v>6865.9595801357591</v>
      </c>
      <c r="O6817" s="181">
        <v>6847.1861587719759</v>
      </c>
      <c r="P6817" s="181">
        <v>6829.852259444343</v>
      </c>
      <c r="Q6817" s="181">
        <v>6813.7061074595249</v>
      </c>
      <c r="R6817" s="181">
        <v>6798.2612928961707</v>
      </c>
      <c r="S6817" s="181">
        <v>6783.1875369161598</v>
      </c>
      <c r="T6817" s="181">
        <v>6768.3261984225119</v>
      </c>
      <c r="U6817" s="181">
        <v>6753.2337514706624</v>
      </c>
      <c r="V6817" s="181">
        <v>6737.4059635725052</v>
      </c>
      <c r="W6817" s="181">
        <v>6720.6869897782544</v>
      </c>
      <c r="X6817" s="181">
        <v>6702.9433559678309</v>
      </c>
      <c r="Y6817" s="181">
        <v>6684.1443688303998</v>
      </c>
    </row>
    <row r="6818" spans="1:25" x14ac:dyDescent="0.25">
      <c r="A6818" s="178" t="s">
        <v>5272</v>
      </c>
      <c r="B6818" s="178" t="s">
        <v>3519</v>
      </c>
      <c r="C6818" s="178" t="s">
        <v>218</v>
      </c>
      <c r="D6818" s="178" t="s">
        <v>5501</v>
      </c>
      <c r="E6818" s="181">
        <v>9154.8746859250277</v>
      </c>
      <c r="F6818" s="181">
        <v>9083.5449198554979</v>
      </c>
      <c r="G6818" s="181">
        <v>8995.6380854783256</v>
      </c>
      <c r="H6818" s="181">
        <v>8903.489325694085</v>
      </c>
      <c r="I6818" s="181">
        <v>8808.2096409786209</v>
      </c>
      <c r="J6818" s="182">
        <v>8710.5168352443889</v>
      </c>
      <c r="K6818" s="181">
        <v>8610.9324444739214</v>
      </c>
      <c r="L6818" s="181">
        <v>8509.8194175339686</v>
      </c>
      <c r="M6818" s="181">
        <v>8407.2934885891736</v>
      </c>
      <c r="N6818" s="181">
        <v>8303.4193789295223</v>
      </c>
      <c r="O6818" s="181">
        <v>8198.2032872214622</v>
      </c>
      <c r="P6818" s="181">
        <v>8091.8502017851733</v>
      </c>
      <c r="Q6818" s="181">
        <v>7984.4992031350948</v>
      </c>
      <c r="R6818" s="181">
        <v>7875.9345505378451</v>
      </c>
      <c r="S6818" s="181">
        <v>7766.0291304298653</v>
      </c>
      <c r="T6818" s="181">
        <v>7654.7139312719682</v>
      </c>
      <c r="U6818" s="181">
        <v>7542.0457904219484</v>
      </c>
      <c r="V6818" s="181">
        <v>7428.0984808995709</v>
      </c>
      <c r="W6818" s="181">
        <v>7312.8950843206749</v>
      </c>
      <c r="X6818" s="181">
        <v>7196.4318273067947</v>
      </c>
      <c r="Y6818" s="181">
        <v>7078.7303951234899</v>
      </c>
    </row>
    <row r="6819" spans="1:25" x14ac:dyDescent="0.25">
      <c r="A6819" s="178" t="s">
        <v>5272</v>
      </c>
      <c r="B6819" s="178" t="s">
        <v>3519</v>
      </c>
      <c r="C6819" s="178" t="s">
        <v>560</v>
      </c>
      <c r="D6819" s="178" t="s">
        <v>5502</v>
      </c>
      <c r="E6819" s="181">
        <v>3720.207251541261</v>
      </c>
      <c r="F6819" s="181">
        <v>3807.3477441515979</v>
      </c>
      <c r="G6819" s="181">
        <v>3889.1222680019387</v>
      </c>
      <c r="H6819" s="181">
        <v>3970.3821573688847</v>
      </c>
      <c r="I6819" s="181">
        <v>4051.4656060505386</v>
      </c>
      <c r="J6819" s="182">
        <v>4132.576331485936</v>
      </c>
      <c r="K6819" s="181">
        <v>4213.8550000667847</v>
      </c>
      <c r="L6819" s="181">
        <v>4295.3859794374584</v>
      </c>
      <c r="M6819" s="181">
        <v>4377.1406814224556</v>
      </c>
      <c r="N6819" s="181">
        <v>4459.0641022617347</v>
      </c>
      <c r="O6819" s="181">
        <v>4541.0665984690204</v>
      </c>
      <c r="P6819" s="181">
        <v>4623.1657943471937</v>
      </c>
      <c r="Q6819" s="181">
        <v>4705.3481380433241</v>
      </c>
      <c r="R6819" s="181">
        <v>4787.3879652677324</v>
      </c>
      <c r="S6819" s="181">
        <v>4869.0920641531311</v>
      </c>
      <c r="T6819" s="181">
        <v>4950.2870367056366</v>
      </c>
      <c r="U6819" s="181">
        <v>5030.8692134925514</v>
      </c>
      <c r="V6819" s="181">
        <v>5110.742041437632</v>
      </c>
      <c r="W6819" s="181">
        <v>5189.7698249596124</v>
      </c>
      <c r="X6819" s="181">
        <v>5267.7895342713091</v>
      </c>
      <c r="Y6819" s="181">
        <v>5344.6468840390253</v>
      </c>
    </row>
    <row r="6820" spans="1:25" x14ac:dyDescent="0.25">
      <c r="A6820" s="178" t="s">
        <v>5272</v>
      </c>
      <c r="B6820" s="178" t="s">
        <v>3519</v>
      </c>
      <c r="C6820" s="178" t="s">
        <v>1013</v>
      </c>
      <c r="D6820" s="178" t="s">
        <v>5503</v>
      </c>
      <c r="E6820" s="181">
        <v>2614.5265810073238</v>
      </c>
      <c r="F6820" s="181">
        <v>2630.6728989580074</v>
      </c>
      <c r="G6820" s="181">
        <v>2641.887268724055</v>
      </c>
      <c r="H6820" s="181">
        <v>2651.6327535185287</v>
      </c>
      <c r="I6820" s="181">
        <v>2660.183528648055</v>
      </c>
      <c r="J6820" s="182">
        <v>2667.7105540082534</v>
      </c>
      <c r="K6820" s="181">
        <v>2674.334885370341</v>
      </c>
      <c r="L6820" s="181">
        <v>2680.1356568296469</v>
      </c>
      <c r="M6820" s="181">
        <v>2685.1185557053645</v>
      </c>
      <c r="N6820" s="181">
        <v>2689.2740160495332</v>
      </c>
      <c r="O6820" s="181">
        <v>2692.5736445357234</v>
      </c>
      <c r="P6820" s="181">
        <v>2695.0545916841911</v>
      </c>
      <c r="Q6820" s="181">
        <v>2696.7347981898097</v>
      </c>
      <c r="R6820" s="181">
        <v>2697.5125930053882</v>
      </c>
      <c r="S6820" s="181">
        <v>2697.3122364326887</v>
      </c>
      <c r="T6820" s="181">
        <v>2696.0751741045387</v>
      </c>
      <c r="U6820" s="181">
        <v>2693.7855697110149</v>
      </c>
      <c r="V6820" s="181">
        <v>2690.433953706181</v>
      </c>
      <c r="W6820" s="181">
        <v>2685.9928363066365</v>
      </c>
      <c r="X6820" s="181">
        <v>2680.4243085444837</v>
      </c>
      <c r="Y6820" s="181">
        <v>2673.6990950386926</v>
      </c>
    </row>
    <row r="6821" spans="1:25" x14ac:dyDescent="0.25">
      <c r="A6821" s="178" t="s">
        <v>5272</v>
      </c>
      <c r="B6821" s="178" t="s">
        <v>3519</v>
      </c>
      <c r="C6821" s="178" t="s">
        <v>488</v>
      </c>
      <c r="D6821" s="178" t="s">
        <v>5504</v>
      </c>
      <c r="E6821" s="181">
        <v>3799.8323864293025</v>
      </c>
      <c r="F6821" s="181">
        <v>3756.0228433607622</v>
      </c>
      <c r="G6821" s="181">
        <v>3705.6607015887921</v>
      </c>
      <c r="H6821" s="181">
        <v>3653.883871571994</v>
      </c>
      <c r="I6821" s="181">
        <v>3601.1645085797322</v>
      </c>
      <c r="J6821" s="182">
        <v>3547.8076338801475</v>
      </c>
      <c r="K6821" s="181">
        <v>3494.0341238861429</v>
      </c>
      <c r="L6821" s="181">
        <v>3439.9974844269864</v>
      </c>
      <c r="M6821" s="181">
        <v>3385.7493970731939</v>
      </c>
      <c r="N6821" s="181">
        <v>3331.3203315055757</v>
      </c>
      <c r="O6821" s="181">
        <v>3276.7169363731464</v>
      </c>
      <c r="P6821" s="181">
        <v>3222.0249408159293</v>
      </c>
      <c r="Q6821" s="181">
        <v>3167.3026635256883</v>
      </c>
      <c r="R6821" s="181">
        <v>3112.467342181852</v>
      </c>
      <c r="S6821" s="181">
        <v>3057.4723675845635</v>
      </c>
      <c r="T6821" s="181">
        <v>3002.2946420584817</v>
      </c>
      <c r="U6821" s="181">
        <v>2946.9606145614925</v>
      </c>
      <c r="V6821" s="181">
        <v>2891.5029546596315</v>
      </c>
      <c r="W6821" s="181">
        <v>2835.9342060356903</v>
      </c>
      <c r="X6821" s="181">
        <v>2780.2563699993971</v>
      </c>
      <c r="Y6821" s="181">
        <v>2724.4812370218933</v>
      </c>
    </row>
    <row r="6822" spans="1:25" x14ac:dyDescent="0.25">
      <c r="A6822" s="178" t="s">
        <v>5272</v>
      </c>
      <c r="B6822" s="178" t="s">
        <v>3519</v>
      </c>
      <c r="C6822" s="178" t="s">
        <v>240</v>
      </c>
      <c r="D6822" s="178" t="s">
        <v>241</v>
      </c>
      <c r="E6822" s="181">
        <v>22018.869579292983</v>
      </c>
      <c r="F6822" s="181">
        <v>22431.045801714074</v>
      </c>
      <c r="G6822" s="181">
        <v>22809.813691827134</v>
      </c>
      <c r="H6822" s="181">
        <v>23184.019635256533</v>
      </c>
      <c r="I6822" s="181">
        <v>23555.756116203211</v>
      </c>
      <c r="J6822" s="182">
        <v>23926.297744963042</v>
      </c>
      <c r="K6822" s="181">
        <v>24296.531533692476</v>
      </c>
      <c r="L6822" s="181">
        <v>24667.004447533884</v>
      </c>
      <c r="M6822" s="181">
        <v>25037.606682202324</v>
      </c>
      <c r="N6822" s="181">
        <v>25408.077823293959</v>
      </c>
      <c r="O6822" s="181">
        <v>25777.962936219312</v>
      </c>
      <c r="P6822" s="181">
        <v>26147.41858051296</v>
      </c>
      <c r="Q6822" s="181">
        <v>26516.421339044406</v>
      </c>
      <c r="R6822" s="181">
        <v>26883.755068740222</v>
      </c>
      <c r="S6822" s="181">
        <v>27248.40009034536</v>
      </c>
      <c r="T6822" s="181">
        <v>27609.458650914399</v>
      </c>
      <c r="U6822" s="181">
        <v>27966.42980206072</v>
      </c>
      <c r="V6822" s="181">
        <v>28318.855579328523</v>
      </c>
      <c r="W6822" s="181">
        <v>28666.064581399307</v>
      </c>
      <c r="X6822" s="181">
        <v>29007.240093699973</v>
      </c>
      <c r="Y6822" s="181">
        <v>29341.620046613356</v>
      </c>
    </row>
    <row r="6823" spans="1:25" x14ac:dyDescent="0.25">
      <c r="A6823" s="178" t="s">
        <v>5272</v>
      </c>
      <c r="B6823" s="178" t="s">
        <v>3521</v>
      </c>
      <c r="C6823" s="178" t="s">
        <v>218</v>
      </c>
      <c r="D6823" s="178" t="s">
        <v>5505</v>
      </c>
      <c r="E6823" s="181">
        <v>186844.3909937662</v>
      </c>
      <c r="F6823" s="181">
        <v>188592.91263383982</v>
      </c>
      <c r="G6823" s="181">
        <v>189995.88136483092</v>
      </c>
      <c r="H6823" s="181">
        <v>191304.7376068533</v>
      </c>
      <c r="I6823" s="181">
        <v>192528.4092756272</v>
      </c>
      <c r="J6823" s="182">
        <v>193670.39189966439</v>
      </c>
      <c r="K6823" s="181">
        <v>194734.08860503699</v>
      </c>
      <c r="L6823" s="181">
        <v>195723.80411950778</v>
      </c>
      <c r="M6823" s="181">
        <v>196641.72488508071</v>
      </c>
      <c r="N6823" s="181">
        <v>197488.15063919901</v>
      </c>
      <c r="O6823" s="181">
        <v>198261.83273008725</v>
      </c>
      <c r="P6823" s="181">
        <v>198969.06717524913</v>
      </c>
      <c r="Q6823" s="181">
        <v>199616.67100278949</v>
      </c>
      <c r="R6823" s="181">
        <v>200204.15074186245</v>
      </c>
      <c r="S6823" s="181">
        <v>200732.95954050886</v>
      </c>
      <c r="T6823" s="181">
        <v>201202.62134527112</v>
      </c>
      <c r="U6823" s="181">
        <v>201618.66848717368</v>
      </c>
      <c r="V6823" s="181">
        <v>201988.13483434953</v>
      </c>
      <c r="W6823" s="181">
        <v>202311.79791318974</v>
      </c>
      <c r="X6823" s="181">
        <v>202589.77467465011</v>
      </c>
      <c r="Y6823" s="181">
        <v>202820.03331655342</v>
      </c>
    </row>
    <row r="6824" spans="1:25" x14ac:dyDescent="0.25">
      <c r="A6824" s="178" t="s">
        <v>5272</v>
      </c>
      <c r="B6824" s="178" t="s">
        <v>3521</v>
      </c>
      <c r="C6824" s="178" t="s">
        <v>276</v>
      </c>
      <c r="D6824" s="178" t="s">
        <v>5506</v>
      </c>
      <c r="E6824" s="181">
        <v>1701.5929843474137</v>
      </c>
      <c r="F6824" s="181">
        <v>1771.0955887797722</v>
      </c>
      <c r="G6824" s="181">
        <v>1839.9322530982447</v>
      </c>
      <c r="H6824" s="181">
        <v>1910.4003252670566</v>
      </c>
      <c r="I6824" s="181">
        <v>1982.5972200442093</v>
      </c>
      <c r="J6824" s="182">
        <v>2056.5719776810629</v>
      </c>
      <c r="K6824" s="181">
        <v>2132.3754660730865</v>
      </c>
      <c r="L6824" s="181">
        <v>2210.071658192111</v>
      </c>
      <c r="M6824" s="181">
        <v>2289.7042717656559</v>
      </c>
      <c r="N6824" s="181">
        <v>2371.2960314729039</v>
      </c>
      <c r="O6824" s="181">
        <v>2454.8494344337159</v>
      </c>
      <c r="P6824" s="181">
        <v>2540.4597581785974</v>
      </c>
      <c r="Q6824" s="181">
        <v>2628.2373145324545</v>
      </c>
      <c r="R6824" s="181">
        <v>2718.2028146163061</v>
      </c>
      <c r="S6824" s="181">
        <v>2810.4022246409822</v>
      </c>
      <c r="T6824" s="181">
        <v>2904.8548716540304</v>
      </c>
      <c r="U6824" s="181">
        <v>3001.6673382781187</v>
      </c>
      <c r="V6824" s="181">
        <v>3100.9780239809115</v>
      </c>
      <c r="W6824" s="181">
        <v>3202.8385818004194</v>
      </c>
      <c r="X6824" s="181">
        <v>3307.2907444134753</v>
      </c>
      <c r="Y6824" s="181">
        <v>3414.3396074470661</v>
      </c>
    </row>
    <row r="6825" spans="1:25" x14ac:dyDescent="0.25">
      <c r="A6825" s="178" t="s">
        <v>5272</v>
      </c>
      <c r="B6825" s="178" t="s">
        <v>3521</v>
      </c>
      <c r="C6825" s="178" t="s">
        <v>682</v>
      </c>
      <c r="D6825" s="178" t="s">
        <v>5507</v>
      </c>
      <c r="E6825" s="181">
        <v>3285.1738885711479</v>
      </c>
      <c r="F6825" s="181">
        <v>3401.3186059678765</v>
      </c>
      <c r="G6825" s="181">
        <v>3514.8741786265959</v>
      </c>
      <c r="H6825" s="181">
        <v>3630.2369395562396</v>
      </c>
      <c r="I6825" s="181">
        <v>3747.5524387589435</v>
      </c>
      <c r="J6825" s="182">
        <v>3866.8718272214687</v>
      </c>
      <c r="K6825" s="181">
        <v>3988.2481981399542</v>
      </c>
      <c r="L6825" s="181">
        <v>4111.7574993686758</v>
      </c>
      <c r="M6825" s="181">
        <v>4237.43617413009</v>
      </c>
      <c r="N6825" s="181">
        <v>4365.2808202782899</v>
      </c>
      <c r="O6825" s="181">
        <v>4495.2506293804863</v>
      </c>
      <c r="P6825" s="181">
        <v>4627.4742159516109</v>
      </c>
      <c r="Q6825" s="181">
        <v>4762.1042876105903</v>
      </c>
      <c r="R6825" s="181">
        <v>4899.1283821344086</v>
      </c>
      <c r="S6825" s="181">
        <v>5038.5790953679179</v>
      </c>
      <c r="T6825" s="181">
        <v>5180.4403451968683</v>
      </c>
      <c r="U6825" s="181">
        <v>5324.8506877197387</v>
      </c>
      <c r="V6825" s="181">
        <v>5472.0014108649739</v>
      </c>
      <c r="W6825" s="181">
        <v>5621.926987143037</v>
      </c>
      <c r="X6825" s="181">
        <v>5774.6432937601594</v>
      </c>
      <c r="Y6825" s="181">
        <v>5930.1016868085026</v>
      </c>
    </row>
    <row r="6826" spans="1:25" x14ac:dyDescent="0.25">
      <c r="A6826" s="178" t="s">
        <v>5272</v>
      </c>
      <c r="B6826" s="178" t="s">
        <v>3521</v>
      </c>
      <c r="C6826" s="178" t="s">
        <v>240</v>
      </c>
      <c r="D6826" s="178" t="s">
        <v>241</v>
      </c>
      <c r="E6826" s="181">
        <v>3152.0320545854584</v>
      </c>
      <c r="F6826" s="181">
        <v>3199.0832808325949</v>
      </c>
      <c r="G6826" s="181">
        <v>3242.8799094829369</v>
      </c>
      <c r="H6826" s="181">
        <v>3287.7624352289558</v>
      </c>
      <c r="I6826" s="181">
        <v>3333.9834092247925</v>
      </c>
      <c r="J6826" s="182">
        <v>3381.7048064443379</v>
      </c>
      <c r="K6826" s="181">
        <v>3431.0889595838185</v>
      </c>
      <c r="L6826" s="181">
        <v>3482.3165966858464</v>
      </c>
      <c r="M6826" s="181">
        <v>3535.5338298663796</v>
      </c>
      <c r="N6826" s="181">
        <v>3590.8548166140963</v>
      </c>
      <c r="O6826" s="181">
        <v>3648.3662141386094</v>
      </c>
      <c r="P6826" s="181">
        <v>3708.2948201391569</v>
      </c>
      <c r="Q6826" s="181">
        <v>3770.8841545414998</v>
      </c>
      <c r="R6826" s="181">
        <v>3836.2461402372624</v>
      </c>
      <c r="S6826" s="181">
        <v>3904.5317851678183</v>
      </c>
      <c r="T6826" s="181">
        <v>3975.8574779687765</v>
      </c>
      <c r="U6826" s="181">
        <v>4050.4615236185159</v>
      </c>
      <c r="V6826" s="181">
        <v>4128.6223979509605</v>
      </c>
      <c r="W6826" s="181">
        <v>4210.5012254681324</v>
      </c>
      <c r="X6826" s="181">
        <v>4296.2496642677697</v>
      </c>
      <c r="Y6826" s="181">
        <v>4385.9765469275089</v>
      </c>
    </row>
    <row r="6827" spans="1:25" x14ac:dyDescent="0.25">
      <c r="A6827" s="178" t="s">
        <v>5272</v>
      </c>
      <c r="B6827" s="178" t="s">
        <v>3524</v>
      </c>
      <c r="C6827" s="178" t="s">
        <v>218</v>
      </c>
      <c r="D6827" s="178" t="s">
        <v>5508</v>
      </c>
      <c r="E6827" s="181">
        <v>9781.7410608529863</v>
      </c>
      <c r="F6827" s="181">
        <v>9952.2851831430853</v>
      </c>
      <c r="G6827" s="181">
        <v>10081.732997036992</v>
      </c>
      <c r="H6827" s="181">
        <v>10190.74678648981</v>
      </c>
      <c r="I6827" s="181">
        <v>10283.987078201553</v>
      </c>
      <c r="J6827" s="182">
        <v>10364.890822507125</v>
      </c>
      <c r="K6827" s="181">
        <v>10436.156225704706</v>
      </c>
      <c r="L6827" s="181">
        <v>10499.868814248441</v>
      </c>
      <c r="M6827" s="181">
        <v>10557.486074454895</v>
      </c>
      <c r="N6827" s="181">
        <v>10609.944160209767</v>
      </c>
      <c r="O6827" s="181">
        <v>10657.886114581268</v>
      </c>
      <c r="P6827" s="181">
        <v>10702.152243338503</v>
      </c>
      <c r="Q6827" s="181">
        <v>10743.450544131607</v>
      </c>
      <c r="R6827" s="181">
        <v>10781.967410012268</v>
      </c>
      <c r="S6827" s="181">
        <v>10817.924174362715</v>
      </c>
      <c r="T6827" s="181">
        <v>10851.441075821942</v>
      </c>
      <c r="U6827" s="181">
        <v>10881.917719994999</v>
      </c>
      <c r="V6827" s="181">
        <v>10908.828697773732</v>
      </c>
      <c r="W6827" s="181">
        <v>10932.371730721465</v>
      </c>
      <c r="X6827" s="181">
        <v>10952.72771495199</v>
      </c>
      <c r="Y6827" s="181">
        <v>10969.965018668034</v>
      </c>
    </row>
    <row r="6828" spans="1:25" x14ac:dyDescent="0.25">
      <c r="A6828" s="178" t="s">
        <v>5272</v>
      </c>
      <c r="B6828" s="178" t="s">
        <v>3524</v>
      </c>
      <c r="C6828" s="178" t="s">
        <v>733</v>
      </c>
      <c r="D6828" s="178" t="s">
        <v>5509</v>
      </c>
      <c r="E6828" s="181">
        <v>1336.3531003209935</v>
      </c>
      <c r="F6828" s="181">
        <v>1398.029430553969</v>
      </c>
      <c r="G6828" s="181">
        <v>1456.1869397198873</v>
      </c>
      <c r="H6828" s="181">
        <v>1513.4789644423265</v>
      </c>
      <c r="I6828" s="181">
        <v>1570.4363503364536</v>
      </c>
      <c r="J6828" s="182">
        <v>1627.4662352879141</v>
      </c>
      <c r="K6828" s="181">
        <v>1684.9082832198485</v>
      </c>
      <c r="L6828" s="181">
        <v>1743.0426144351643</v>
      </c>
      <c r="M6828" s="181">
        <v>1802.0759370484925</v>
      </c>
      <c r="N6828" s="181">
        <v>1862.1476228264169</v>
      </c>
      <c r="O6828" s="181">
        <v>1923.3597455165107</v>
      </c>
      <c r="P6828" s="181">
        <v>1985.8617468849709</v>
      </c>
      <c r="Q6828" s="181">
        <v>2049.7935054857953</v>
      </c>
      <c r="R6828" s="181">
        <v>2115.206522341316</v>
      </c>
      <c r="S6828" s="181">
        <v>2182.1627278855431</v>
      </c>
      <c r="T6828" s="181">
        <v>2250.7074859994445</v>
      </c>
      <c r="U6828" s="181">
        <v>2320.7348024033727</v>
      </c>
      <c r="V6828" s="181">
        <v>2392.1402454743065</v>
      </c>
      <c r="W6828" s="181">
        <v>2464.9683339434778</v>
      </c>
      <c r="X6828" s="181">
        <v>2539.2629946967886</v>
      </c>
      <c r="Y6828" s="181">
        <v>2615.044438795554</v>
      </c>
    </row>
    <row r="6829" spans="1:25" x14ac:dyDescent="0.25">
      <c r="A6829" s="178" t="s">
        <v>5272</v>
      </c>
      <c r="B6829" s="178" t="s">
        <v>3524</v>
      </c>
      <c r="C6829" s="178" t="s">
        <v>240</v>
      </c>
      <c r="D6829" s="178" t="s">
        <v>241</v>
      </c>
      <c r="E6829" s="181">
        <v>7021.1567651785545</v>
      </c>
      <c r="F6829" s="181">
        <v>7194.0652298960995</v>
      </c>
      <c r="G6829" s="181">
        <v>7339.1506393987247</v>
      </c>
      <c r="H6829" s="181">
        <v>7470.9472909658343</v>
      </c>
      <c r="I6829" s="181">
        <v>7592.5950133822871</v>
      </c>
      <c r="J6829" s="182">
        <v>7706.4168396875111</v>
      </c>
      <c r="K6829" s="181">
        <v>7814.2515483144598</v>
      </c>
      <c r="L6829" s="181">
        <v>7917.5304099940831</v>
      </c>
      <c r="M6829" s="181">
        <v>8017.2501730020058</v>
      </c>
      <c r="N6829" s="181">
        <v>8114.0385738449568</v>
      </c>
      <c r="O6829" s="181">
        <v>8208.3165479605195</v>
      </c>
      <c r="P6829" s="181">
        <v>8300.6709308281188</v>
      </c>
      <c r="Q6829" s="181">
        <v>8391.6026750896854</v>
      </c>
      <c r="R6829" s="181">
        <v>8481.2172870452123</v>
      </c>
      <c r="S6829" s="181">
        <v>8569.6514713255365</v>
      </c>
      <c r="T6829" s="181">
        <v>8656.9656499399152</v>
      </c>
      <c r="U6829" s="181">
        <v>8742.6434489094991</v>
      </c>
      <c r="V6829" s="181">
        <v>8826.215003417703</v>
      </c>
      <c r="W6829" s="181">
        <v>8907.7869689016989</v>
      </c>
      <c r="X6829" s="181">
        <v>8987.4559408491423</v>
      </c>
      <c r="Y6829" s="181">
        <v>9065.228952144269</v>
      </c>
    </row>
    <row r="6830" spans="1:25" x14ac:dyDescent="0.25">
      <c r="A6830" s="178" t="s">
        <v>5272</v>
      </c>
      <c r="B6830" s="178" t="s">
        <v>3525</v>
      </c>
      <c r="C6830" s="178" t="s">
        <v>218</v>
      </c>
      <c r="D6830" s="178" t="s">
        <v>5510</v>
      </c>
      <c r="E6830" s="181">
        <v>9828.5810127572731</v>
      </c>
      <c r="F6830" s="181">
        <v>9983.1345802288706</v>
      </c>
      <c r="G6830" s="181">
        <v>10133.151791094791</v>
      </c>
      <c r="H6830" s="181">
        <v>10290.261785037934</v>
      </c>
      <c r="I6830" s="181">
        <v>10452.897779761093</v>
      </c>
      <c r="J6830" s="182">
        <v>10619.709397626913</v>
      </c>
      <c r="K6830" s="181">
        <v>10789.718417100963</v>
      </c>
      <c r="L6830" s="181">
        <v>10962.222599509996</v>
      </c>
      <c r="M6830" s="181">
        <v>11136.580079119736</v>
      </c>
      <c r="N6830" s="181">
        <v>11312.155915241387</v>
      </c>
      <c r="O6830" s="181">
        <v>11488.3844696383</v>
      </c>
      <c r="P6830" s="181">
        <v>11665.211457609093</v>
      </c>
      <c r="Q6830" s="181">
        <v>11842.673393779676</v>
      </c>
      <c r="R6830" s="181">
        <v>12020.427032180005</v>
      </c>
      <c r="S6830" s="181">
        <v>12198.288042151322</v>
      </c>
      <c r="T6830" s="181">
        <v>12376.204890554453</v>
      </c>
      <c r="U6830" s="181">
        <v>12553.650846622038</v>
      </c>
      <c r="V6830" s="181">
        <v>12730.014522949519</v>
      </c>
      <c r="W6830" s="181">
        <v>12905.223762235199</v>
      </c>
      <c r="X6830" s="181">
        <v>13079.225839668678</v>
      </c>
      <c r="Y6830" s="181">
        <v>13252.037102232249</v>
      </c>
    </row>
    <row r="6831" spans="1:25" x14ac:dyDescent="0.25">
      <c r="A6831" s="178" t="s">
        <v>5272</v>
      </c>
      <c r="B6831" s="178" t="s">
        <v>3525</v>
      </c>
      <c r="C6831" s="178" t="s">
        <v>560</v>
      </c>
      <c r="D6831" s="178" t="s">
        <v>3375</v>
      </c>
      <c r="E6831" s="181">
        <v>14244.378806579229</v>
      </c>
      <c r="F6831" s="181">
        <v>14178.708518416262</v>
      </c>
      <c r="G6831" s="181">
        <v>14103.644514711104</v>
      </c>
      <c r="H6831" s="181">
        <v>14035.577416180471</v>
      </c>
      <c r="I6831" s="181">
        <v>13971.969210144598</v>
      </c>
      <c r="J6831" s="182">
        <v>13910.751904696719</v>
      </c>
      <c r="K6831" s="181">
        <v>13850.490038955733</v>
      </c>
      <c r="L6831" s="181">
        <v>13790.204322363814</v>
      </c>
      <c r="M6831" s="181">
        <v>13729.065737083116</v>
      </c>
      <c r="N6831" s="181">
        <v>13666.319777244049</v>
      </c>
      <c r="O6831" s="181">
        <v>13601.356168579767</v>
      </c>
      <c r="P6831" s="181">
        <v>13534.210403533823</v>
      </c>
      <c r="Q6831" s="181">
        <v>13465.023511959171</v>
      </c>
      <c r="R6831" s="181">
        <v>13393.507227109594</v>
      </c>
      <c r="S6831" s="181">
        <v>13319.574768936631</v>
      </c>
      <c r="T6831" s="181">
        <v>13243.294056678811</v>
      </c>
      <c r="U6831" s="181">
        <v>13164.235203172451</v>
      </c>
      <c r="V6831" s="181">
        <v>13081.921619006936</v>
      </c>
      <c r="W6831" s="181">
        <v>12996.464912974405</v>
      </c>
      <c r="X6831" s="181">
        <v>12907.995171471681</v>
      </c>
      <c r="Y6831" s="181">
        <v>12816.70695224725</v>
      </c>
    </row>
    <row r="6832" spans="1:25" x14ac:dyDescent="0.25">
      <c r="A6832" s="178" t="s">
        <v>5272</v>
      </c>
      <c r="B6832" s="178" t="s">
        <v>3525</v>
      </c>
      <c r="C6832" s="178" t="s">
        <v>276</v>
      </c>
      <c r="D6832" s="178" t="s">
        <v>573</v>
      </c>
      <c r="E6832" s="181">
        <v>6422.8868733264944</v>
      </c>
      <c r="F6832" s="181">
        <v>6393.2756956446237</v>
      </c>
      <c r="G6832" s="181">
        <v>6359.4288280062456</v>
      </c>
      <c r="H6832" s="181">
        <v>6328.7369122972977</v>
      </c>
      <c r="I6832" s="181">
        <v>6300.0555414118944</v>
      </c>
      <c r="J6832" s="182">
        <v>6272.4522437938886</v>
      </c>
      <c r="K6832" s="181">
        <v>6245.2797604103953</v>
      </c>
      <c r="L6832" s="181">
        <v>6218.0965225166874</v>
      </c>
      <c r="M6832" s="181">
        <v>6190.5287203551934</v>
      </c>
      <c r="N6832" s="181">
        <v>6162.2361421194573</v>
      </c>
      <c r="O6832" s="181">
        <v>6132.9436110095012</v>
      </c>
      <c r="P6832" s="181">
        <v>6102.6671308084942</v>
      </c>
      <c r="Q6832" s="181">
        <v>6071.4702928322513</v>
      </c>
      <c r="R6832" s="181">
        <v>6039.2231156526295</v>
      </c>
      <c r="S6832" s="181">
        <v>6005.8864695580623</v>
      </c>
      <c r="T6832" s="181">
        <v>5971.4909797931841</v>
      </c>
      <c r="U6832" s="181">
        <v>5935.8428073244977</v>
      </c>
      <c r="V6832" s="181">
        <v>5898.7270547590751</v>
      </c>
      <c r="W6832" s="181">
        <v>5860.1940472571578</v>
      </c>
      <c r="X6832" s="181">
        <v>5820.3024416560766</v>
      </c>
      <c r="Y6832" s="181">
        <v>5779.1399653622593</v>
      </c>
    </row>
    <row r="6833" spans="1:25" x14ac:dyDescent="0.25">
      <c r="A6833" s="178" t="s">
        <v>5272</v>
      </c>
      <c r="B6833" s="178" t="s">
        <v>3525</v>
      </c>
      <c r="C6833" s="178" t="s">
        <v>510</v>
      </c>
      <c r="D6833" s="178" t="s">
        <v>5511</v>
      </c>
      <c r="E6833" s="181">
        <v>5056.5728393148565</v>
      </c>
      <c r="F6833" s="181">
        <v>5033.260724410874</v>
      </c>
      <c r="G6833" s="181">
        <v>5006.613960273261</v>
      </c>
      <c r="H6833" s="181">
        <v>4982.4510082516535</v>
      </c>
      <c r="I6833" s="181">
        <v>4959.8709062081743</v>
      </c>
      <c r="J6833" s="182">
        <v>4938.1395433858934</v>
      </c>
      <c r="K6833" s="181">
        <v>4916.7473494762826</v>
      </c>
      <c r="L6833" s="181">
        <v>4895.346688818724</v>
      </c>
      <c r="M6833" s="181">
        <v>4873.6432706519936</v>
      </c>
      <c r="N6833" s="181">
        <v>4851.3692550134601</v>
      </c>
      <c r="O6833" s="181">
        <v>4828.3080023202974</v>
      </c>
      <c r="P6833" s="181">
        <v>4804.4721119373862</v>
      </c>
      <c r="Q6833" s="181">
        <v>4779.9116476641821</v>
      </c>
      <c r="R6833" s="181">
        <v>4754.5242784816091</v>
      </c>
      <c r="S6833" s="181">
        <v>4728.2791985790382</v>
      </c>
      <c r="T6833" s="181">
        <v>4701.2005184200762</v>
      </c>
      <c r="U6833" s="181">
        <v>4673.1356335433165</v>
      </c>
      <c r="V6833" s="181">
        <v>4643.9153607852149</v>
      </c>
      <c r="W6833" s="181">
        <v>4613.5793198438014</v>
      </c>
      <c r="X6833" s="181">
        <v>4582.1736897311539</v>
      </c>
      <c r="Y6833" s="181">
        <v>4549.7675359670848</v>
      </c>
    </row>
    <row r="6834" spans="1:25" x14ac:dyDescent="0.25">
      <c r="A6834" s="178" t="s">
        <v>5272</v>
      </c>
      <c r="B6834" s="178" t="s">
        <v>3525</v>
      </c>
      <c r="C6834" s="178" t="s">
        <v>972</v>
      </c>
      <c r="D6834" s="178" t="s">
        <v>724</v>
      </c>
      <c r="E6834" s="181">
        <v>15126.327451871823</v>
      </c>
      <c r="F6834" s="181">
        <v>15311.019992611999</v>
      </c>
      <c r="G6834" s="181">
        <v>15487.319859553192</v>
      </c>
      <c r="H6834" s="181">
        <v>15673.019172970617</v>
      </c>
      <c r="I6834" s="181">
        <v>15865.635288537333</v>
      </c>
      <c r="J6834" s="182">
        <v>16063.046546871363</v>
      </c>
      <c r="K6834" s="181">
        <v>16263.721090492887</v>
      </c>
      <c r="L6834" s="181">
        <v>16466.562446216925</v>
      </c>
      <c r="M6834" s="181">
        <v>16670.579422246894</v>
      </c>
      <c r="N6834" s="181">
        <v>16874.804685945212</v>
      </c>
      <c r="O6834" s="181">
        <v>17078.387197578413</v>
      </c>
      <c r="P6834" s="181">
        <v>17281.245183029881</v>
      </c>
      <c r="Q6834" s="181">
        <v>17483.432057798836</v>
      </c>
      <c r="R6834" s="181">
        <v>17684.441810442309</v>
      </c>
      <c r="S6834" s="181">
        <v>17884.008432871902</v>
      </c>
      <c r="T6834" s="181">
        <v>18082.06366942891</v>
      </c>
      <c r="U6834" s="181">
        <v>18277.848399478684</v>
      </c>
      <c r="V6834" s="181">
        <v>18470.491251354495</v>
      </c>
      <c r="W6834" s="181">
        <v>18659.912725862923</v>
      </c>
      <c r="X6834" s="181">
        <v>18846.062615516279</v>
      </c>
      <c r="Y6834" s="181">
        <v>19028.990786923325</v>
      </c>
    </row>
    <row r="6835" spans="1:25" x14ac:dyDescent="0.25">
      <c r="A6835" s="178" t="s">
        <v>5272</v>
      </c>
      <c r="B6835" s="178" t="s">
        <v>3525</v>
      </c>
      <c r="C6835" s="178" t="s">
        <v>240</v>
      </c>
      <c r="D6835" s="178" t="s">
        <v>241</v>
      </c>
      <c r="E6835" s="181">
        <v>5182.7096592937733</v>
      </c>
      <c r="F6835" s="181">
        <v>5268.1032445216333</v>
      </c>
      <c r="G6835" s="181">
        <v>5351.2247788055229</v>
      </c>
      <c r="H6835" s="181">
        <v>5438.2148667452129</v>
      </c>
      <c r="I6835" s="181">
        <v>5528.2533344679232</v>
      </c>
      <c r="J6835" s="182">
        <v>5620.63210278529</v>
      </c>
      <c r="K6835" s="181">
        <v>5714.8381011682313</v>
      </c>
      <c r="L6835" s="181">
        <v>5810.5030168230351</v>
      </c>
      <c r="M6835" s="181">
        <v>5907.2894650078797</v>
      </c>
      <c r="N6835" s="181">
        <v>6004.8627336117561</v>
      </c>
      <c r="O6835" s="181">
        <v>6102.9239313732369</v>
      </c>
      <c r="P6835" s="181">
        <v>6201.4451249135309</v>
      </c>
      <c r="Q6835" s="181">
        <v>6300.4466030639924</v>
      </c>
      <c r="R6835" s="181">
        <v>6399.7465265730079</v>
      </c>
      <c r="S6835" s="181">
        <v>6499.2471865351754</v>
      </c>
      <c r="T6835" s="181">
        <v>6598.9213908483789</v>
      </c>
      <c r="U6835" s="181">
        <v>6698.4883062495737</v>
      </c>
      <c r="V6835" s="181">
        <v>6797.6210624388605</v>
      </c>
      <c r="W6835" s="181">
        <v>6896.2799752063647</v>
      </c>
      <c r="X6835" s="181">
        <v>6994.4356364501045</v>
      </c>
      <c r="Y6835" s="181">
        <v>7092.0955178926406</v>
      </c>
    </row>
    <row r="6836" spans="1:25" x14ac:dyDescent="0.25">
      <c r="A6836" s="178" t="s">
        <v>5272</v>
      </c>
      <c r="B6836" s="178" t="s">
        <v>3526</v>
      </c>
      <c r="C6836" s="178" t="s">
        <v>475</v>
      </c>
      <c r="D6836" s="178" t="s">
        <v>5512</v>
      </c>
      <c r="E6836" s="181">
        <v>6218.3863457357756</v>
      </c>
      <c r="F6836" s="181">
        <v>6358.655016632898</v>
      </c>
      <c r="G6836" s="181">
        <v>6488.2789311624047</v>
      </c>
      <c r="H6836" s="181">
        <v>6615.6409289996582</v>
      </c>
      <c r="I6836" s="181">
        <v>6741.0549034171381</v>
      </c>
      <c r="J6836" s="182">
        <v>6864.6450175006739</v>
      </c>
      <c r="K6836" s="181">
        <v>6986.4980275623129</v>
      </c>
      <c r="L6836" s="181">
        <v>7106.7132862690605</v>
      </c>
      <c r="M6836" s="181">
        <v>7225.2902735291154</v>
      </c>
      <c r="N6836" s="181">
        <v>7342.1829262587471</v>
      </c>
      <c r="O6836" s="181">
        <v>7457.3098917124053</v>
      </c>
      <c r="P6836" s="181">
        <v>7570.8464713519234</v>
      </c>
      <c r="Q6836" s="181">
        <v>7682.9823686872678</v>
      </c>
      <c r="R6836" s="181">
        <v>7793.6230974189966</v>
      </c>
      <c r="S6836" s="181">
        <v>7902.7476137775275</v>
      </c>
      <c r="T6836" s="181">
        <v>8010.3508794462123</v>
      </c>
      <c r="U6836" s="181">
        <v>8116.4444518604723</v>
      </c>
      <c r="V6836" s="181">
        <v>8221.0279624627365</v>
      </c>
      <c r="W6836" s="181">
        <v>8324.0743460067952</v>
      </c>
      <c r="X6836" s="181">
        <v>8425.5145353135758</v>
      </c>
      <c r="Y6836" s="181">
        <v>8525.2535727590293</v>
      </c>
    </row>
    <row r="6837" spans="1:25" x14ac:dyDescent="0.25">
      <c r="A6837" s="178" t="s">
        <v>5272</v>
      </c>
      <c r="B6837" s="178" t="s">
        <v>3526</v>
      </c>
      <c r="C6837" s="178" t="s">
        <v>510</v>
      </c>
      <c r="D6837" s="178" t="s">
        <v>5513</v>
      </c>
      <c r="E6837" s="181">
        <v>1925.9150187052589</v>
      </c>
      <c r="F6837" s="181">
        <v>1977.774455137564</v>
      </c>
      <c r="G6837" s="181">
        <v>2026.7169186963074</v>
      </c>
      <c r="H6837" s="181">
        <v>2075.332023273555</v>
      </c>
      <c r="I6837" s="181">
        <v>2123.7119338591851</v>
      </c>
      <c r="J6837" s="182">
        <v>2171.8904131436398</v>
      </c>
      <c r="K6837" s="181">
        <v>2219.8899556291844</v>
      </c>
      <c r="L6837" s="181">
        <v>2267.7374963132679</v>
      </c>
      <c r="M6837" s="181">
        <v>2315.4284591933456</v>
      </c>
      <c r="N6837" s="181">
        <v>2362.9435638048722</v>
      </c>
      <c r="O6837" s="181">
        <v>2410.2518255946352</v>
      </c>
      <c r="P6837" s="181">
        <v>2457.4050705897434</v>
      </c>
      <c r="Q6837" s="181">
        <v>2504.4607422075869</v>
      </c>
      <c r="R6837" s="181">
        <v>2551.3842621124072</v>
      </c>
      <c r="S6837" s="181">
        <v>2598.1646309712883</v>
      </c>
      <c r="T6837" s="181">
        <v>2644.7959743321194</v>
      </c>
      <c r="U6837" s="181">
        <v>2691.2778496982978</v>
      </c>
      <c r="V6837" s="181">
        <v>2737.6058657340054</v>
      </c>
      <c r="W6837" s="181">
        <v>2783.7666581051585</v>
      </c>
      <c r="X6837" s="181">
        <v>2829.7325580431138</v>
      </c>
      <c r="Y6837" s="181">
        <v>2875.4667231422072</v>
      </c>
    </row>
    <row r="6838" spans="1:25" x14ac:dyDescent="0.25">
      <c r="A6838" s="178" t="s">
        <v>5272</v>
      </c>
      <c r="B6838" s="178" t="s">
        <v>3526</v>
      </c>
      <c r="C6838" s="178" t="s">
        <v>240</v>
      </c>
      <c r="D6838" s="178" t="s">
        <v>241</v>
      </c>
      <c r="E6838" s="181">
        <v>13638.704996338916</v>
      </c>
      <c r="F6838" s="181">
        <v>13666.996819820579</v>
      </c>
      <c r="G6838" s="181">
        <v>13667.906115717125</v>
      </c>
      <c r="H6838" s="181">
        <v>13660.362715927911</v>
      </c>
      <c r="I6838" s="181">
        <v>13645.521144433658</v>
      </c>
      <c r="J6838" s="182">
        <v>13624.085918045677</v>
      </c>
      <c r="K6838" s="181">
        <v>13596.648688475711</v>
      </c>
      <c r="L6838" s="181">
        <v>13563.79274846045</v>
      </c>
      <c r="M6838" s="181">
        <v>13525.881778011071</v>
      </c>
      <c r="N6838" s="181">
        <v>13483.179047448883</v>
      </c>
      <c r="O6838" s="181">
        <v>13435.874439003079</v>
      </c>
      <c r="P6838" s="181">
        <v>13384.606754462302</v>
      </c>
      <c r="Q6838" s="181">
        <v>13330.001074616026</v>
      </c>
      <c r="R6838" s="181">
        <v>13272.160081760734</v>
      </c>
      <c r="S6838" s="181">
        <v>13211.308423273249</v>
      </c>
      <c r="T6838" s="181">
        <v>13147.686998057903</v>
      </c>
      <c r="U6838" s="181">
        <v>13081.551867057107</v>
      </c>
      <c r="V6838" s="181">
        <v>13013.127156824787</v>
      </c>
      <c r="W6838" s="181">
        <v>12942.584320326399</v>
      </c>
      <c r="X6838" s="181">
        <v>12870.0228502515</v>
      </c>
      <c r="Y6838" s="181">
        <v>12795.500285056271</v>
      </c>
    </row>
    <row r="6839" spans="1:25" x14ac:dyDescent="0.25">
      <c r="A6839" s="178" t="s">
        <v>5272</v>
      </c>
      <c r="B6839" s="178" t="s">
        <v>3528</v>
      </c>
      <c r="C6839" s="178" t="s">
        <v>218</v>
      </c>
      <c r="D6839" s="178" t="s">
        <v>5514</v>
      </c>
      <c r="E6839" s="181">
        <v>9666.6350670947886</v>
      </c>
      <c r="F6839" s="181">
        <v>9712.7460679919841</v>
      </c>
      <c r="G6839" s="181">
        <v>9727.8451485574114</v>
      </c>
      <c r="H6839" s="181">
        <v>9729.599159163683</v>
      </c>
      <c r="I6839" s="181">
        <v>9720.3937084974496</v>
      </c>
      <c r="J6839" s="182">
        <v>9701.905776202897</v>
      </c>
      <c r="K6839" s="181">
        <v>9675.4984077845183</v>
      </c>
      <c r="L6839" s="181">
        <v>9642.3130464819642</v>
      </c>
      <c r="M6839" s="181">
        <v>9603.1657357689182</v>
      </c>
      <c r="N6839" s="181">
        <v>9558.5792036309322</v>
      </c>
      <c r="O6839" s="181">
        <v>9508.8867296809094</v>
      </c>
      <c r="P6839" s="181">
        <v>9454.7250619795013</v>
      </c>
      <c r="Q6839" s="181">
        <v>9396.6665277538705</v>
      </c>
      <c r="R6839" s="181">
        <v>9334.7883201642617</v>
      </c>
      <c r="S6839" s="181">
        <v>9269.0895966769367</v>
      </c>
      <c r="T6839" s="181">
        <v>9199.5199015649832</v>
      </c>
      <c r="U6839" s="181">
        <v>9126.0313006906435</v>
      </c>
      <c r="V6839" s="181">
        <v>9048.6793456359337</v>
      </c>
      <c r="W6839" s="181">
        <v>8967.6357193152016</v>
      </c>
      <c r="X6839" s="181">
        <v>8882.9360717921154</v>
      </c>
      <c r="Y6839" s="181">
        <v>8794.5742755234714</v>
      </c>
    </row>
    <row r="6840" spans="1:25" x14ac:dyDescent="0.25">
      <c r="A6840" s="178" t="s">
        <v>5272</v>
      </c>
      <c r="B6840" s="178" t="s">
        <v>3528</v>
      </c>
      <c r="C6840" s="178" t="s">
        <v>560</v>
      </c>
      <c r="D6840" s="178" t="s">
        <v>5515</v>
      </c>
      <c r="E6840" s="181">
        <v>8307.4219437353077</v>
      </c>
      <c r="F6840" s="181">
        <v>8527.6081661472617</v>
      </c>
      <c r="G6840" s="181">
        <v>8725.6162169080817</v>
      </c>
      <c r="H6840" s="181">
        <v>8915.9713330116883</v>
      </c>
      <c r="I6840" s="181">
        <v>9100.2186444627496</v>
      </c>
      <c r="J6840" s="182">
        <v>9279.3868421661155</v>
      </c>
      <c r="K6840" s="181">
        <v>9454.3098122180927</v>
      </c>
      <c r="L6840" s="181">
        <v>9625.6921403337783</v>
      </c>
      <c r="M6840" s="181">
        <v>9793.9846915761154</v>
      </c>
      <c r="N6840" s="181">
        <v>9959.3867186137995</v>
      </c>
      <c r="O6840" s="181">
        <v>10121.926595848015</v>
      </c>
      <c r="P6840" s="181">
        <v>10281.977994948622</v>
      </c>
      <c r="Q6840" s="181">
        <v>10439.887934791001</v>
      </c>
      <c r="R6840" s="181">
        <v>10595.482843387987</v>
      </c>
      <c r="S6840" s="181">
        <v>10748.493915645313</v>
      </c>
      <c r="T6840" s="181">
        <v>10898.580953213326</v>
      </c>
      <c r="U6840" s="181">
        <v>11045.388641683707</v>
      </c>
      <c r="V6840" s="181">
        <v>11188.670967024165</v>
      </c>
      <c r="W6840" s="181">
        <v>11328.320261011833</v>
      </c>
      <c r="X6840" s="181">
        <v>11464.057434441467</v>
      </c>
      <c r="Y6840" s="181">
        <v>11595.537748947083</v>
      </c>
    </row>
    <row r="6841" spans="1:25" x14ac:dyDescent="0.25">
      <c r="A6841" s="178" t="s">
        <v>5272</v>
      </c>
      <c r="B6841" s="178" t="s">
        <v>3528</v>
      </c>
      <c r="C6841" s="178" t="s">
        <v>240</v>
      </c>
      <c r="D6841" s="178" t="s">
        <v>241</v>
      </c>
      <c r="E6841" s="181">
        <v>2424.2155484083864</v>
      </c>
      <c r="F6841" s="181">
        <v>2538.0298037435423</v>
      </c>
      <c r="G6841" s="181">
        <v>2648.6837429933557</v>
      </c>
      <c r="H6841" s="181">
        <v>2760.3692445091201</v>
      </c>
      <c r="I6841" s="181">
        <v>2873.5242148897391</v>
      </c>
      <c r="J6841" s="182">
        <v>2988.4557679992381</v>
      </c>
      <c r="K6841" s="181">
        <v>3105.4311121888327</v>
      </c>
      <c r="L6841" s="181">
        <v>3224.6943393664124</v>
      </c>
      <c r="M6841" s="181">
        <v>3346.4206110398177</v>
      </c>
      <c r="N6841" s="181">
        <v>3470.7091406734107</v>
      </c>
      <c r="O6841" s="181">
        <v>3597.6037290429931</v>
      </c>
      <c r="P6841" s="181">
        <v>3727.274079612554</v>
      </c>
      <c r="Q6841" s="181">
        <v>3859.8907597621969</v>
      </c>
      <c r="R6841" s="181">
        <v>3995.4384737239143</v>
      </c>
      <c r="S6841" s="181">
        <v>4133.8606000379086</v>
      </c>
      <c r="T6841" s="181">
        <v>4275.0646303712756</v>
      </c>
      <c r="U6841" s="181">
        <v>4418.9414742342378</v>
      </c>
      <c r="V6841" s="181">
        <v>4565.415073955126</v>
      </c>
      <c r="W6841" s="181">
        <v>4714.4583379549922</v>
      </c>
      <c r="X6841" s="181">
        <v>4865.9669497601117</v>
      </c>
      <c r="Y6841" s="181">
        <v>5019.7976800946881</v>
      </c>
    </row>
    <row r="6842" spans="1:25" x14ac:dyDescent="0.25">
      <c r="A6842" s="178" t="s">
        <v>5272</v>
      </c>
      <c r="B6842" s="178" t="s">
        <v>3529</v>
      </c>
      <c r="C6842" s="178" t="s">
        <v>218</v>
      </c>
      <c r="D6842" s="178" t="s">
        <v>5516</v>
      </c>
      <c r="E6842" s="181">
        <v>4138.977244562634</v>
      </c>
      <c r="F6842" s="181">
        <v>4180.9680571990712</v>
      </c>
      <c r="G6842" s="181">
        <v>4206.3416193751318</v>
      </c>
      <c r="H6842" s="181">
        <v>4223.111311829537</v>
      </c>
      <c r="I6842" s="181">
        <v>4232.9195943714867</v>
      </c>
      <c r="J6842" s="182">
        <v>4236.9480497713148</v>
      </c>
      <c r="K6842" s="181">
        <v>4236.1290825982578</v>
      </c>
      <c r="L6842" s="181">
        <v>4231.1997630187843</v>
      </c>
      <c r="M6842" s="181">
        <v>4222.6828395643097</v>
      </c>
      <c r="N6842" s="181">
        <v>4210.9236773272441</v>
      </c>
      <c r="O6842" s="181">
        <v>4196.1563004975633</v>
      </c>
      <c r="P6842" s="181">
        <v>4178.7178602119529</v>
      </c>
      <c r="Q6842" s="181">
        <v>4158.9076723852049</v>
      </c>
      <c r="R6842" s="181">
        <v>4136.8271799956638</v>
      </c>
      <c r="S6842" s="181">
        <v>4112.5913081069129</v>
      </c>
      <c r="T6842" s="181">
        <v>4086.3196435159284</v>
      </c>
      <c r="U6842" s="181">
        <v>4057.9761501803077</v>
      </c>
      <c r="V6842" s="181">
        <v>4027.5294113465075</v>
      </c>
      <c r="W6842" s="181">
        <v>3995.108387940129</v>
      </c>
      <c r="X6842" s="181">
        <v>3960.8284050761113</v>
      </c>
      <c r="Y6842" s="181">
        <v>3924.7933231159127</v>
      </c>
    </row>
    <row r="6843" spans="1:25" x14ac:dyDescent="0.25">
      <c r="A6843" s="178" t="s">
        <v>5272</v>
      </c>
      <c r="B6843" s="178" t="s">
        <v>3529</v>
      </c>
      <c r="C6843" s="178" t="s">
        <v>240</v>
      </c>
      <c r="D6843" s="178" t="s">
        <v>241</v>
      </c>
      <c r="E6843" s="181">
        <v>2955.9793550378981</v>
      </c>
      <c r="F6843" s="181">
        <v>3067.2269673075925</v>
      </c>
      <c r="G6843" s="181">
        <v>3170.224057398369</v>
      </c>
      <c r="H6843" s="181">
        <v>3270.3177103161634</v>
      </c>
      <c r="I6843" s="181">
        <v>3368.411008679785</v>
      </c>
      <c r="J6843" s="182">
        <v>3465.1453416063409</v>
      </c>
      <c r="K6843" s="181">
        <v>3561.0357725008762</v>
      </c>
      <c r="L6843" s="181">
        <v>3656.4954769056985</v>
      </c>
      <c r="M6843" s="181">
        <v>3751.8009795909084</v>
      </c>
      <c r="N6843" s="181">
        <v>3847.1037185901505</v>
      </c>
      <c r="O6843" s="181">
        <v>3942.4723941543753</v>
      </c>
      <c r="P6843" s="181">
        <v>4038.0873343064932</v>
      </c>
      <c r="Q6843" s="181">
        <v>4134.1158566132071</v>
      </c>
      <c r="R6843" s="181">
        <v>4230.5454461345435</v>
      </c>
      <c r="S6843" s="181">
        <v>4327.3789588976324</v>
      </c>
      <c r="T6843" s="181">
        <v>4424.6273986519154</v>
      </c>
      <c r="U6843" s="181">
        <v>4522.1324695772619</v>
      </c>
      <c r="V6843" s="181">
        <v>4619.7254955447279</v>
      </c>
      <c r="W6843" s="181">
        <v>4717.4109748577057</v>
      </c>
      <c r="X6843" s="181">
        <v>4815.1818560997744</v>
      </c>
      <c r="Y6843" s="181">
        <v>4913.0204584640342</v>
      </c>
    </row>
    <row r="6844" spans="1:25" x14ac:dyDescent="0.25">
      <c r="A6844" s="178" t="s">
        <v>5272</v>
      </c>
      <c r="B6844" s="178" t="s">
        <v>3531</v>
      </c>
      <c r="C6844" s="178" t="s">
        <v>565</v>
      </c>
      <c r="D6844" s="178" t="s">
        <v>566</v>
      </c>
      <c r="E6844" s="181">
        <v>5536.2012348318667</v>
      </c>
      <c r="F6844" s="181">
        <v>5608.9472276765991</v>
      </c>
      <c r="G6844" s="181">
        <v>5671.8870311938272</v>
      </c>
      <c r="H6844" s="181">
        <v>5733.9582176403183</v>
      </c>
      <c r="I6844" s="181">
        <v>5795.7089379579902</v>
      </c>
      <c r="J6844" s="182">
        <v>5857.4837060838636</v>
      </c>
      <c r="K6844" s="181">
        <v>5919.5735638534097</v>
      </c>
      <c r="L6844" s="181">
        <v>5982.2268028848575</v>
      </c>
      <c r="M6844" s="181">
        <v>6045.5619222307223</v>
      </c>
      <c r="N6844" s="181">
        <v>6109.6287502850182</v>
      </c>
      <c r="O6844" s="181">
        <v>6174.4185197815868</v>
      </c>
      <c r="P6844" s="181">
        <v>6240.1137214341825</v>
      </c>
      <c r="Q6844" s="181">
        <v>6306.8877360238203</v>
      </c>
      <c r="R6844" s="181">
        <v>6374.6296689585588</v>
      </c>
      <c r="S6844" s="181">
        <v>6443.2585070962177</v>
      </c>
      <c r="T6844" s="181">
        <v>6512.4361636453068</v>
      </c>
      <c r="U6844" s="181">
        <v>6581.4494513530672</v>
      </c>
      <c r="V6844" s="181">
        <v>6649.8932860928726</v>
      </c>
      <c r="W6844" s="181">
        <v>6717.7924420430945</v>
      </c>
      <c r="X6844" s="181">
        <v>6785.1000684187138</v>
      </c>
      <c r="Y6844" s="181">
        <v>6851.4725739111009</v>
      </c>
    </row>
    <row r="6845" spans="1:25" x14ac:dyDescent="0.25">
      <c r="A6845" s="178" t="s">
        <v>5272</v>
      </c>
      <c r="B6845" s="178" t="s">
        <v>3532</v>
      </c>
      <c r="C6845" s="178" t="s">
        <v>218</v>
      </c>
      <c r="D6845" s="178" t="s">
        <v>5517</v>
      </c>
      <c r="E6845" s="181">
        <v>40956.591815628621</v>
      </c>
      <c r="F6845" s="181">
        <v>41052.187293145966</v>
      </c>
      <c r="G6845" s="181">
        <v>41142.438998567566</v>
      </c>
      <c r="H6845" s="181">
        <v>41265.223386819976</v>
      </c>
      <c r="I6845" s="181">
        <v>41410.122212686554</v>
      </c>
      <c r="J6845" s="182">
        <v>41568.716444197082</v>
      </c>
      <c r="K6845" s="181">
        <v>41734.850013676994</v>
      </c>
      <c r="L6845" s="181">
        <v>41904.253883826772</v>
      </c>
      <c r="M6845" s="181">
        <v>42073.507068865365</v>
      </c>
      <c r="N6845" s="181">
        <v>42239.755471098928</v>
      </c>
      <c r="O6845" s="181">
        <v>42400.447526695527</v>
      </c>
      <c r="P6845" s="181">
        <v>42555.205452561888</v>
      </c>
      <c r="Q6845" s="181">
        <v>42704.252648940623</v>
      </c>
      <c r="R6845" s="181">
        <v>42846.666840356425</v>
      </c>
      <c r="S6845" s="181">
        <v>42982.160050443177</v>
      </c>
      <c r="T6845" s="181">
        <v>43110.159208173711</v>
      </c>
      <c r="U6845" s="181">
        <v>43231.131212950568</v>
      </c>
      <c r="V6845" s="181">
        <v>43346.005554189003</v>
      </c>
      <c r="W6845" s="181">
        <v>43454.859213591903</v>
      </c>
      <c r="X6845" s="181">
        <v>43557.704935244088</v>
      </c>
      <c r="Y6845" s="181">
        <v>43654.090211546805</v>
      </c>
    </row>
    <row r="6846" spans="1:25" x14ac:dyDescent="0.25">
      <c r="A6846" s="178" t="s">
        <v>5272</v>
      </c>
      <c r="B6846" s="178" t="s">
        <v>3532</v>
      </c>
      <c r="C6846" s="178" t="s">
        <v>240</v>
      </c>
      <c r="D6846" s="178" t="s">
        <v>241</v>
      </c>
      <c r="E6846" s="181">
        <v>23.195725585665414</v>
      </c>
      <c r="F6846" s="181">
        <v>23.719544439004896</v>
      </c>
      <c r="G6846" s="181">
        <v>24.251910986777737</v>
      </c>
      <c r="H6846" s="181">
        <v>24.815670945067239</v>
      </c>
      <c r="I6846" s="181">
        <v>25.405878871940757</v>
      </c>
      <c r="J6846" s="182">
        <v>26.018377776089473</v>
      </c>
      <c r="K6846" s="181">
        <v>26.650069582276714</v>
      </c>
      <c r="L6846" s="181">
        <v>27.298795941351436</v>
      </c>
      <c r="M6846" s="181">
        <v>27.962756698911065</v>
      </c>
      <c r="N6846" s="181">
        <v>28.640365400321063</v>
      </c>
      <c r="O6846" s="181">
        <v>29.330096323548371</v>
      </c>
      <c r="P6846" s="181">
        <v>30.031818458926367</v>
      </c>
      <c r="Q6846" s="181">
        <v>30.74581105086688</v>
      </c>
      <c r="R6846" s="181">
        <v>31.471523005783286</v>
      </c>
      <c r="S6846" s="181">
        <v>32.208822223343695</v>
      </c>
      <c r="T6846" s="181">
        <v>32.957337824052829</v>
      </c>
      <c r="U6846" s="181">
        <v>33.717470507279153</v>
      </c>
      <c r="V6846" s="181">
        <v>34.490013037601145</v>
      </c>
      <c r="W6846" s="181">
        <v>35.275121077482723</v>
      </c>
      <c r="X6846" s="181">
        <v>36.072898859727637</v>
      </c>
      <c r="Y6846" s="181">
        <v>36.88305504431915</v>
      </c>
    </row>
    <row r="6847" spans="1:25" x14ac:dyDescent="0.25">
      <c r="A6847" s="178" t="s">
        <v>5272</v>
      </c>
      <c r="B6847" s="178" t="s">
        <v>3533</v>
      </c>
      <c r="C6847" s="178" t="s">
        <v>218</v>
      </c>
      <c r="D6847" s="178" t="s">
        <v>5518</v>
      </c>
      <c r="E6847" s="181">
        <v>3239.3690921371322</v>
      </c>
      <c r="F6847" s="181">
        <v>3284.143943495701</v>
      </c>
      <c r="G6847" s="181">
        <v>3325.5765557973145</v>
      </c>
      <c r="H6847" s="181">
        <v>3367.4303557437756</v>
      </c>
      <c r="I6847" s="181">
        <v>3409.6296869263892</v>
      </c>
      <c r="J6847" s="182">
        <v>3452.0762665227057</v>
      </c>
      <c r="K6847" s="181">
        <v>3494.6790998288225</v>
      </c>
      <c r="L6847" s="181">
        <v>3537.3606374705232</v>
      </c>
      <c r="M6847" s="181">
        <v>3580.002882515626</v>
      </c>
      <c r="N6847" s="181">
        <v>3622.4642850933765</v>
      </c>
      <c r="O6847" s="181">
        <v>3664.6101418090047</v>
      </c>
      <c r="P6847" s="181">
        <v>3706.4181211098407</v>
      </c>
      <c r="Q6847" s="181">
        <v>3747.8480120787622</v>
      </c>
      <c r="R6847" s="181">
        <v>3788.7172924615852</v>
      </c>
      <c r="S6847" s="181">
        <v>3828.9088702892677</v>
      </c>
      <c r="T6847" s="181">
        <v>3868.4688139563468</v>
      </c>
      <c r="U6847" s="181">
        <v>3907.4208061421173</v>
      </c>
      <c r="V6847" s="181">
        <v>3945.6540228334457</v>
      </c>
      <c r="W6847" s="181">
        <v>3983.0786607268237</v>
      </c>
      <c r="X6847" s="181">
        <v>4019.6358724524703</v>
      </c>
      <c r="Y6847" s="181">
        <v>4055.4048935643782</v>
      </c>
    </row>
    <row r="6848" spans="1:25" x14ac:dyDescent="0.25">
      <c r="A6848" s="178" t="s">
        <v>5272</v>
      </c>
      <c r="B6848" s="178" t="s">
        <v>3533</v>
      </c>
      <c r="C6848" s="178" t="s">
        <v>240</v>
      </c>
      <c r="D6848" s="178" t="s">
        <v>241</v>
      </c>
      <c r="E6848" s="181">
        <v>2713.4124308321293</v>
      </c>
      <c r="F6848" s="181">
        <v>2691.6980857167296</v>
      </c>
      <c r="G6848" s="181">
        <v>2667.0017205220665</v>
      </c>
      <c r="H6848" s="181">
        <v>2642.4729756396637</v>
      </c>
      <c r="I6848" s="181">
        <v>2618.0512049994468</v>
      </c>
      <c r="J6848" s="182">
        <v>2593.6639348913918</v>
      </c>
      <c r="K6848" s="181">
        <v>2569.2504006853642</v>
      </c>
      <c r="L6848" s="181">
        <v>2544.7650508901343</v>
      </c>
      <c r="M6848" s="181">
        <v>2520.1382615923176</v>
      </c>
      <c r="N6848" s="181">
        <v>2495.2907800229441</v>
      </c>
      <c r="O6848" s="181">
        <v>2470.1555840720175</v>
      </c>
      <c r="P6848" s="181">
        <v>2444.7465603807595</v>
      </c>
      <c r="Q6848" s="181">
        <v>2419.0660961930071</v>
      </c>
      <c r="R6848" s="181">
        <v>2393.027696372284</v>
      </c>
      <c r="S6848" s="181">
        <v>2366.5939372162366</v>
      </c>
      <c r="T6848" s="181">
        <v>2339.8307531607406</v>
      </c>
      <c r="U6848" s="181">
        <v>2312.7867646813193</v>
      </c>
      <c r="V6848" s="181">
        <v>2285.4299429696139</v>
      </c>
      <c r="W6848" s="181">
        <v>2257.7442237520077</v>
      </c>
      <c r="X6848" s="181">
        <v>2229.7334977079822</v>
      </c>
      <c r="Y6848" s="181">
        <v>2201.4777490795536</v>
      </c>
    </row>
    <row r="6849" spans="1:25" x14ac:dyDescent="0.25">
      <c r="A6849" s="178" t="s">
        <v>5272</v>
      </c>
      <c r="B6849" s="178" t="s">
        <v>3534</v>
      </c>
      <c r="C6849" s="178" t="s">
        <v>565</v>
      </c>
      <c r="D6849" s="178" t="s">
        <v>566</v>
      </c>
      <c r="E6849" s="181">
        <v>2745.7739911711787</v>
      </c>
      <c r="F6849" s="181">
        <v>2776.896743676808</v>
      </c>
      <c r="G6849" s="181">
        <v>2806.0326214417514</v>
      </c>
      <c r="H6849" s="181">
        <v>2836.8712662498292</v>
      </c>
      <c r="I6849" s="181">
        <v>2868.9861196770212</v>
      </c>
      <c r="J6849" s="182">
        <v>2901.9799919271022</v>
      </c>
      <c r="K6849" s="181">
        <v>2935.5399775266319</v>
      </c>
      <c r="L6849" s="181">
        <v>2969.428294369271</v>
      </c>
      <c r="M6849" s="181">
        <v>3003.4277680850519</v>
      </c>
      <c r="N6849" s="181">
        <v>3037.2890378531761</v>
      </c>
      <c r="O6849" s="181">
        <v>3070.7826359987125</v>
      </c>
      <c r="P6849" s="181">
        <v>3103.8339577317638</v>
      </c>
      <c r="Q6849" s="181">
        <v>3136.4000113752263</v>
      </c>
      <c r="R6849" s="181">
        <v>3168.3428120570684</v>
      </c>
      <c r="S6849" s="181">
        <v>3199.5759981048673</v>
      </c>
      <c r="T6849" s="181">
        <v>3230.1208373814261</v>
      </c>
      <c r="U6849" s="181">
        <v>3259.9170698771827</v>
      </c>
      <c r="V6849" s="181">
        <v>3288.8576356842618</v>
      </c>
      <c r="W6849" s="181">
        <v>3316.9796163031024</v>
      </c>
      <c r="X6849" s="181">
        <v>3344.3334028434178</v>
      </c>
      <c r="Y6849" s="181">
        <v>3371.0430288595949</v>
      </c>
    </row>
    <row r="6850" spans="1:25" x14ac:dyDescent="0.25">
      <c r="A6850" s="178" t="s">
        <v>5272</v>
      </c>
      <c r="B6850" s="178" t="s">
        <v>3535</v>
      </c>
      <c r="C6850" s="178" t="s">
        <v>218</v>
      </c>
      <c r="D6850" s="178" t="s">
        <v>5519</v>
      </c>
      <c r="E6850" s="181">
        <v>62351.138658600168</v>
      </c>
      <c r="F6850" s="181">
        <v>62758.799794613224</v>
      </c>
      <c r="G6850" s="181">
        <v>63101.820027828348</v>
      </c>
      <c r="H6850" s="181">
        <v>63454.808492005381</v>
      </c>
      <c r="I6850" s="181">
        <v>63812.946433743084</v>
      </c>
      <c r="J6850" s="182">
        <v>64171.298097402032</v>
      </c>
      <c r="K6850" s="181">
        <v>64526.071208470443</v>
      </c>
      <c r="L6850" s="181">
        <v>64874.415319146043</v>
      </c>
      <c r="M6850" s="181">
        <v>65213.202551639522</v>
      </c>
      <c r="N6850" s="181">
        <v>65539.378337612885</v>
      </c>
      <c r="O6850" s="181">
        <v>65850.073763349021</v>
      </c>
      <c r="P6850" s="181">
        <v>66144.988654954825</v>
      </c>
      <c r="Q6850" s="181">
        <v>66424.008110703973</v>
      </c>
      <c r="R6850" s="181">
        <v>66684.763028201865</v>
      </c>
      <c r="S6850" s="181">
        <v>66926.092338330403</v>
      </c>
      <c r="T6850" s="181">
        <v>67148.110100331382</v>
      </c>
      <c r="U6850" s="181">
        <v>67350.278593531853</v>
      </c>
      <c r="V6850" s="181">
        <v>67531.355527954904</v>
      </c>
      <c r="W6850" s="181">
        <v>67691.065866660225</v>
      </c>
      <c r="X6850" s="181">
        <v>67829.426604499182</v>
      </c>
      <c r="Y6850" s="181">
        <v>67947.290901550194</v>
      </c>
    </row>
    <row r="6851" spans="1:25" x14ac:dyDescent="0.25">
      <c r="A6851" s="178" t="s">
        <v>5272</v>
      </c>
      <c r="B6851" s="178" t="s">
        <v>3535</v>
      </c>
      <c r="C6851" s="178" t="s">
        <v>703</v>
      </c>
      <c r="D6851" s="178" t="s">
        <v>5520</v>
      </c>
      <c r="E6851" s="181">
        <v>3946.8495872545564</v>
      </c>
      <c r="F6851" s="181">
        <v>3962.5508874989141</v>
      </c>
      <c r="G6851" s="181">
        <v>3974.0757845950648</v>
      </c>
      <c r="H6851" s="181">
        <v>3986.1426166907149</v>
      </c>
      <c r="I6851" s="181">
        <v>3998.4450224928464</v>
      </c>
      <c r="J6851" s="182">
        <v>4010.6724228917451</v>
      </c>
      <c r="K6851" s="181">
        <v>4022.5886735081685</v>
      </c>
      <c r="L6851" s="181">
        <v>4034.0185989109864</v>
      </c>
      <c r="M6851" s="181">
        <v>4044.7716096272006</v>
      </c>
      <c r="N6851" s="181">
        <v>4054.6636084067327</v>
      </c>
      <c r="O6851" s="181">
        <v>4063.5238527451374</v>
      </c>
      <c r="P6851" s="181">
        <v>4071.3414801975305</v>
      </c>
      <c r="Q6851" s="181">
        <v>4078.1171528770215</v>
      </c>
      <c r="R6851" s="181">
        <v>4083.7135206989897</v>
      </c>
      <c r="S6851" s="181">
        <v>4088.0684613368981</v>
      </c>
      <c r="T6851" s="181">
        <v>4091.1982205961926</v>
      </c>
      <c r="U6851" s="181">
        <v>4093.07931602185</v>
      </c>
      <c r="V6851" s="181">
        <v>4093.6458412510233</v>
      </c>
      <c r="W6851" s="181">
        <v>4092.8910927461266</v>
      </c>
      <c r="X6851" s="181">
        <v>4090.8260984733224</v>
      </c>
      <c r="Y6851" s="181">
        <v>4087.5121265564135</v>
      </c>
    </row>
    <row r="6852" spans="1:25" x14ac:dyDescent="0.25">
      <c r="A6852" s="178" t="s">
        <v>5272</v>
      </c>
      <c r="B6852" s="178" t="s">
        <v>3535</v>
      </c>
      <c r="C6852" s="178" t="s">
        <v>258</v>
      </c>
      <c r="D6852" s="178" t="s">
        <v>5521</v>
      </c>
      <c r="E6852" s="181">
        <v>5056.2070543626778</v>
      </c>
      <c r="F6852" s="181">
        <v>5072.2931973833502</v>
      </c>
      <c r="G6852" s="181">
        <v>5083.00883153632</v>
      </c>
      <c r="H6852" s="181">
        <v>5094.3968717779035</v>
      </c>
      <c r="I6852" s="181">
        <v>5106.0644673212228</v>
      </c>
      <c r="J6852" s="182">
        <v>5117.6146298940575</v>
      </c>
      <c r="K6852" s="181">
        <v>5128.7465335675197</v>
      </c>
      <c r="L6852" s="181">
        <v>5139.2379806324716</v>
      </c>
      <c r="M6852" s="181">
        <v>5148.8478587302534</v>
      </c>
      <c r="N6852" s="181">
        <v>5157.3440810569073</v>
      </c>
      <c r="O6852" s="181">
        <v>5164.5122739567423</v>
      </c>
      <c r="P6852" s="181">
        <v>5170.3417858289376</v>
      </c>
      <c r="Q6852" s="181">
        <v>5174.8366277156283</v>
      </c>
      <c r="R6852" s="181">
        <v>5177.8258144155925</v>
      </c>
      <c r="S6852" s="181">
        <v>5179.2342156638715</v>
      </c>
      <c r="T6852" s="181">
        <v>5179.0861523086951</v>
      </c>
      <c r="U6852" s="181">
        <v>5177.3556214957298</v>
      </c>
      <c r="V6852" s="181">
        <v>5173.9630891668639</v>
      </c>
      <c r="W6852" s="181">
        <v>5168.9040468337071</v>
      </c>
      <c r="X6852" s="181">
        <v>5162.1963819107723</v>
      </c>
      <c r="Y6852" s="181">
        <v>5153.9212788699069</v>
      </c>
    </row>
    <row r="6853" spans="1:25" x14ac:dyDescent="0.25">
      <c r="A6853" s="178" t="s">
        <v>5272</v>
      </c>
      <c r="B6853" s="178" t="s">
        <v>3535</v>
      </c>
      <c r="C6853" s="178" t="s">
        <v>674</v>
      </c>
      <c r="D6853" s="178" t="s">
        <v>5522</v>
      </c>
      <c r="E6853" s="181">
        <v>1149.7344449828488</v>
      </c>
      <c r="F6853" s="181">
        <v>1198.6090705767572</v>
      </c>
      <c r="G6853" s="181">
        <v>1248.2299329377529</v>
      </c>
      <c r="H6853" s="181">
        <v>1300.0708531537989</v>
      </c>
      <c r="I6853" s="181">
        <v>1354.1321789566739</v>
      </c>
      <c r="J6853" s="182">
        <v>1410.4018280430739</v>
      </c>
      <c r="K6853" s="181">
        <v>1468.8824348668934</v>
      </c>
      <c r="L6853" s="181">
        <v>1529.5900435411186</v>
      </c>
      <c r="M6853" s="181">
        <v>1592.5273385235751</v>
      </c>
      <c r="N6853" s="181">
        <v>1657.6905529226005</v>
      </c>
      <c r="O6853" s="181">
        <v>1725.0718462679054</v>
      </c>
      <c r="P6853" s="181">
        <v>1794.7238936061112</v>
      </c>
      <c r="Q6853" s="181">
        <v>1866.7044086491906</v>
      </c>
      <c r="R6853" s="181">
        <v>1941.0059389515179</v>
      </c>
      <c r="S6853" s="181">
        <v>2017.6484452828165</v>
      </c>
      <c r="T6853" s="181">
        <v>2096.6869855424488</v>
      </c>
      <c r="U6853" s="181">
        <v>2178.1559906338161</v>
      </c>
      <c r="V6853" s="181">
        <v>2262.0636785329166</v>
      </c>
      <c r="W6853" s="181">
        <v>2348.4455137930095</v>
      </c>
      <c r="X6853" s="181">
        <v>2437.3452905378463</v>
      </c>
      <c r="Y6853" s="181">
        <v>2528.8369901368519</v>
      </c>
    </row>
    <row r="6854" spans="1:25" x14ac:dyDescent="0.25">
      <c r="A6854" s="178" t="s">
        <v>5272</v>
      </c>
      <c r="B6854" s="178" t="s">
        <v>3535</v>
      </c>
      <c r="C6854" s="178" t="s">
        <v>1485</v>
      </c>
      <c r="D6854" s="178" t="s">
        <v>5523</v>
      </c>
      <c r="E6854" s="181">
        <v>4048.8014563882411</v>
      </c>
      <c r="F6854" s="181">
        <v>4104.1641104283963</v>
      </c>
      <c r="G6854" s="181">
        <v>4155.851031768133</v>
      </c>
      <c r="H6854" s="181">
        <v>4208.7256914715335</v>
      </c>
      <c r="I6854" s="181">
        <v>4262.4851433955164</v>
      </c>
      <c r="J6854" s="182">
        <v>4316.8096850292195</v>
      </c>
      <c r="K6854" s="181">
        <v>4371.4478134136652</v>
      </c>
      <c r="L6854" s="181">
        <v>4426.2050474939497</v>
      </c>
      <c r="M6854" s="181">
        <v>4480.8623008599416</v>
      </c>
      <c r="N6854" s="181">
        <v>4535.199378316257</v>
      </c>
      <c r="O6854" s="181">
        <v>4589.0028756844913</v>
      </c>
      <c r="P6854" s="181">
        <v>4642.2337815697047</v>
      </c>
      <c r="Q6854" s="181">
        <v>4694.8653004251128</v>
      </c>
      <c r="R6854" s="181">
        <v>4746.7096577589173</v>
      </c>
      <c r="S6854" s="181">
        <v>4797.6605983279032</v>
      </c>
      <c r="T6854" s="181">
        <v>4847.7012112443826</v>
      </c>
      <c r="U6854" s="181">
        <v>4896.7670492261523</v>
      </c>
      <c r="V6854" s="181">
        <v>4944.7405830212438</v>
      </c>
      <c r="W6854" s="181">
        <v>4991.5726294218048</v>
      </c>
      <c r="X6854" s="181">
        <v>5037.2346848196057</v>
      </c>
      <c r="Y6854" s="181">
        <v>5081.7603741226458</v>
      </c>
    </row>
    <row r="6855" spans="1:25" x14ac:dyDescent="0.25">
      <c r="A6855" s="178" t="s">
        <v>5272</v>
      </c>
      <c r="B6855" s="178" t="s">
        <v>3535</v>
      </c>
      <c r="C6855" s="178" t="s">
        <v>717</v>
      </c>
      <c r="D6855" s="178" t="s">
        <v>5524</v>
      </c>
      <c r="E6855" s="181">
        <v>3802.5018913524077</v>
      </c>
      <c r="F6855" s="181">
        <v>3861.2072671737287</v>
      </c>
      <c r="G6855" s="181">
        <v>3916.6413682914495</v>
      </c>
      <c r="H6855" s="181">
        <v>3973.3781061374721</v>
      </c>
      <c r="I6855" s="181">
        <v>4031.1372969623085</v>
      </c>
      <c r="J6855" s="182">
        <v>4089.6209087906186</v>
      </c>
      <c r="K6855" s="181">
        <v>4148.5935395216311</v>
      </c>
      <c r="L6855" s="181">
        <v>4207.872344914359</v>
      </c>
      <c r="M6855" s="181">
        <v>4267.249767359016</v>
      </c>
      <c r="N6855" s="181">
        <v>4326.5157417091896</v>
      </c>
      <c r="O6855" s="181">
        <v>4385.4652291781631</v>
      </c>
      <c r="P6855" s="181">
        <v>4444.0587143777702</v>
      </c>
      <c r="Q6855" s="181">
        <v>4502.2681284241844</v>
      </c>
      <c r="R6855" s="181">
        <v>4559.9105707646595</v>
      </c>
      <c r="S6855" s="181">
        <v>4616.8803228546485</v>
      </c>
      <c r="T6855" s="181">
        <v>4673.157068898</v>
      </c>
      <c r="U6855" s="181">
        <v>4728.6744604298347</v>
      </c>
      <c r="V6855" s="181">
        <v>4783.3143516514938</v>
      </c>
      <c r="W6855" s="181">
        <v>4837.0240188840817</v>
      </c>
      <c r="X6855" s="181">
        <v>4889.7704625811075</v>
      </c>
      <c r="Y6855" s="181">
        <v>4941.5808861292062</v>
      </c>
    </row>
    <row r="6856" spans="1:25" x14ac:dyDescent="0.25">
      <c r="A6856" s="178" t="s">
        <v>5272</v>
      </c>
      <c r="B6856" s="178" t="s">
        <v>3535</v>
      </c>
      <c r="C6856" s="178" t="s">
        <v>757</v>
      </c>
      <c r="D6856" s="178" t="s">
        <v>5525</v>
      </c>
      <c r="E6856" s="181">
        <v>1968.3776713929371</v>
      </c>
      <c r="F6856" s="181">
        <v>2001.7148935254538</v>
      </c>
      <c r="G6856" s="181">
        <v>2033.4477929474415</v>
      </c>
      <c r="H6856" s="181">
        <v>2065.9472521742096</v>
      </c>
      <c r="I6856" s="181">
        <v>2099.0705668831138</v>
      </c>
      <c r="J6856" s="182">
        <v>2132.6648736509505</v>
      </c>
      <c r="K6856" s="181">
        <v>2166.6091079658427</v>
      </c>
      <c r="L6856" s="181">
        <v>2200.8089742066654</v>
      </c>
      <c r="M6856" s="181">
        <v>2235.1566715637091</v>
      </c>
      <c r="N6856" s="181">
        <v>2269.5424449209959</v>
      </c>
      <c r="O6856" s="181">
        <v>2303.8585306500459</v>
      </c>
      <c r="P6856" s="181">
        <v>2338.0836135041641</v>
      </c>
      <c r="Q6856" s="181">
        <v>2372.2022848711385</v>
      </c>
      <c r="R6856" s="181">
        <v>2406.1173471806856</v>
      </c>
      <c r="S6856" s="181">
        <v>2439.7718177339957</v>
      </c>
      <c r="T6856" s="181">
        <v>2473.1535780246177</v>
      </c>
      <c r="U6856" s="181">
        <v>2506.2260442798711</v>
      </c>
      <c r="V6856" s="181">
        <v>2538.9249274695262</v>
      </c>
      <c r="W6856" s="181">
        <v>2571.2203401945894</v>
      </c>
      <c r="X6856" s="181">
        <v>2603.0927242457119</v>
      </c>
      <c r="Y6856" s="181">
        <v>2634.5545082871226</v>
      </c>
    </row>
    <row r="6857" spans="1:25" x14ac:dyDescent="0.25">
      <c r="A6857" s="178" t="s">
        <v>5272</v>
      </c>
      <c r="B6857" s="178" t="s">
        <v>3535</v>
      </c>
      <c r="C6857" s="178" t="s">
        <v>477</v>
      </c>
      <c r="D6857" s="178" t="s">
        <v>5526</v>
      </c>
      <c r="E6857" s="181">
        <v>2052.159900482995</v>
      </c>
      <c r="F6857" s="181">
        <v>2088.509735746934</v>
      </c>
      <c r="G6857" s="181">
        <v>2123.2387256263528</v>
      </c>
      <c r="H6857" s="181">
        <v>2158.8205582229298</v>
      </c>
      <c r="I6857" s="181">
        <v>2195.1078941201868</v>
      </c>
      <c r="J6857" s="182">
        <v>2231.9423089084526</v>
      </c>
      <c r="K6857" s="181">
        <v>2269.1981964498996</v>
      </c>
      <c r="L6857" s="181">
        <v>2306.7776228961529</v>
      </c>
      <c r="M6857" s="181">
        <v>2344.5681875746282</v>
      </c>
      <c r="N6857" s="181">
        <v>2382.455093878033</v>
      </c>
      <c r="O6857" s="181">
        <v>2420.3252860382177</v>
      </c>
      <c r="P6857" s="181">
        <v>2458.1562506341634</v>
      </c>
      <c r="Q6857" s="181">
        <v>2495.9316203145322</v>
      </c>
      <c r="R6857" s="181">
        <v>2533.5488573156231</v>
      </c>
      <c r="S6857" s="181">
        <v>2570.9474879748186</v>
      </c>
      <c r="T6857" s="181">
        <v>2608.1141669719623</v>
      </c>
      <c r="U6857" s="181">
        <v>2645.0096890102632</v>
      </c>
      <c r="V6857" s="181">
        <v>2681.5654681362366</v>
      </c>
      <c r="W6857" s="181">
        <v>2717.7490720234159</v>
      </c>
      <c r="X6857" s="181">
        <v>2753.5388966997684</v>
      </c>
      <c r="Y6857" s="181">
        <v>2788.9471349676301</v>
      </c>
    </row>
    <row r="6858" spans="1:25" x14ac:dyDescent="0.25">
      <c r="A6858" s="178" t="s">
        <v>5272</v>
      </c>
      <c r="B6858" s="178" t="s">
        <v>3535</v>
      </c>
      <c r="C6858" s="178" t="s">
        <v>726</v>
      </c>
      <c r="D6858" s="178" t="s">
        <v>5527</v>
      </c>
      <c r="E6858" s="181">
        <v>2162.1871651916263</v>
      </c>
      <c r="F6858" s="181">
        <v>2244.8438711632962</v>
      </c>
      <c r="G6858" s="181">
        <v>2328.1770991971453</v>
      </c>
      <c r="H6858" s="181">
        <v>2414.9118399214049</v>
      </c>
      <c r="I6858" s="181">
        <v>2505.002458711087</v>
      </c>
      <c r="J6858" s="182">
        <v>2598.38080281679</v>
      </c>
      <c r="K6858" s="181">
        <v>2695.0064760570062</v>
      </c>
      <c r="L6858" s="181">
        <v>2794.8638896039379</v>
      </c>
      <c r="M6858" s="181">
        <v>2897.9130450437956</v>
      </c>
      <c r="N6858" s="181">
        <v>3004.1025552078672</v>
      </c>
      <c r="O6858" s="181">
        <v>3113.3741737386445</v>
      </c>
      <c r="P6858" s="181">
        <v>3225.7790326053123</v>
      </c>
      <c r="Q6858" s="181">
        <v>3341.3761008900119</v>
      </c>
      <c r="R6858" s="181">
        <v>3460.1068633174168</v>
      </c>
      <c r="S6858" s="181">
        <v>3581.9620778817666</v>
      </c>
      <c r="T6858" s="181">
        <v>3706.9943569543289</v>
      </c>
      <c r="U6858" s="181">
        <v>3835.2187793992953</v>
      </c>
      <c r="V6858" s="181">
        <v>3966.6038549300147</v>
      </c>
      <c r="W6858" s="181">
        <v>4101.1658334510821</v>
      </c>
      <c r="X6858" s="181">
        <v>4238.9348280062159</v>
      </c>
      <c r="Y6858" s="181">
        <v>4379.992382905104</v>
      </c>
    </row>
    <row r="6859" spans="1:25" x14ac:dyDescent="0.25">
      <c r="A6859" s="178" t="s">
        <v>5272</v>
      </c>
      <c r="B6859" s="178" t="s">
        <v>3535</v>
      </c>
      <c r="C6859" s="178" t="s">
        <v>240</v>
      </c>
      <c r="D6859" s="178" t="s">
        <v>241</v>
      </c>
      <c r="E6859" s="181">
        <v>72309.110826954697</v>
      </c>
      <c r="F6859" s="181">
        <v>72917.459815539842</v>
      </c>
      <c r="G6859" s="181">
        <v>73459.36481625482</v>
      </c>
      <c r="H6859" s="181">
        <v>74021.523691116701</v>
      </c>
      <c r="I6859" s="181">
        <v>74598.484487659676</v>
      </c>
      <c r="J6859" s="182">
        <v>75184.616183089034</v>
      </c>
      <c r="K6859" s="181">
        <v>75775.582020291651</v>
      </c>
      <c r="L6859" s="181">
        <v>76368.112862416368</v>
      </c>
      <c r="M6859" s="181">
        <v>76958.578020714893</v>
      </c>
      <c r="N6859" s="181">
        <v>77543.392891533484</v>
      </c>
      <c r="O6859" s="181">
        <v>78119.149968861035</v>
      </c>
      <c r="P6859" s="181">
        <v>78685.453429702058</v>
      </c>
      <c r="Q6859" s="181">
        <v>79242.116025249779</v>
      </c>
      <c r="R6859" s="181">
        <v>79786.243264639619</v>
      </c>
      <c r="S6859" s="181">
        <v>80316.34760845617</v>
      </c>
      <c r="T6859" s="181">
        <v>80832.449070773946</v>
      </c>
      <c r="U6859" s="181">
        <v>81333.771370473449</v>
      </c>
      <c r="V6859" s="181">
        <v>81818.665256135675</v>
      </c>
      <c r="W6859" s="181">
        <v>82286.625913682801</v>
      </c>
      <c r="X6859" s="181">
        <v>82737.488080059004</v>
      </c>
      <c r="Y6859" s="181">
        <v>83172.09801317018</v>
      </c>
    </row>
    <row r="6860" spans="1:25" x14ac:dyDescent="0.25">
      <c r="A6860" s="178" t="s">
        <v>5272</v>
      </c>
      <c r="B6860" s="178" t="s">
        <v>3537</v>
      </c>
      <c r="C6860" s="178" t="s">
        <v>218</v>
      </c>
      <c r="D6860" s="178" t="s">
        <v>5528</v>
      </c>
      <c r="E6860" s="181">
        <v>4080.9581397271995</v>
      </c>
      <c r="F6860" s="181">
        <v>4051.6522381336226</v>
      </c>
      <c r="G6860" s="181">
        <v>4012.3740569047604</v>
      </c>
      <c r="H6860" s="181">
        <v>3969.7562892535248</v>
      </c>
      <c r="I6860" s="181">
        <v>3924.7228253392568</v>
      </c>
      <c r="J6860" s="182">
        <v>3877.9116373769693</v>
      </c>
      <c r="K6860" s="181">
        <v>3829.7756233282053</v>
      </c>
      <c r="L6860" s="181">
        <v>3780.6527985736411</v>
      </c>
      <c r="M6860" s="181">
        <v>3730.74377526647</v>
      </c>
      <c r="N6860" s="181">
        <v>3680.1665383156715</v>
      </c>
      <c r="O6860" s="181">
        <v>3629.0047094225993</v>
      </c>
      <c r="P6860" s="181">
        <v>3577.4194290789751</v>
      </c>
      <c r="Q6860" s="181">
        <v>3525.5422667779194</v>
      </c>
      <c r="R6860" s="181">
        <v>3473.3551706858143</v>
      </c>
      <c r="S6860" s="181">
        <v>3420.8656264211577</v>
      </c>
      <c r="T6860" s="181">
        <v>3368.0032905963039</v>
      </c>
      <c r="U6860" s="181">
        <v>3314.7716346206139</v>
      </c>
      <c r="V6860" s="181">
        <v>3261.2625615267702</v>
      </c>
      <c r="W6860" s="181">
        <v>3207.5082217064287</v>
      </c>
      <c r="X6860" s="181">
        <v>3153.5213931096491</v>
      </c>
      <c r="Y6860" s="181">
        <v>3099.2344297866243</v>
      </c>
    </row>
    <row r="6861" spans="1:25" x14ac:dyDescent="0.25">
      <c r="A6861" s="178" t="s">
        <v>5272</v>
      </c>
      <c r="B6861" s="178" t="s">
        <v>3537</v>
      </c>
      <c r="C6861" s="178" t="s">
        <v>972</v>
      </c>
      <c r="D6861" s="178" t="s">
        <v>5529</v>
      </c>
      <c r="E6861" s="181">
        <v>2562.2039358969728</v>
      </c>
      <c r="F6861" s="181">
        <v>2574.3690401343488</v>
      </c>
      <c r="G6861" s="181">
        <v>2580.0441857860924</v>
      </c>
      <c r="H6861" s="181">
        <v>2583.3108233357443</v>
      </c>
      <c r="I6861" s="181">
        <v>2584.6925869105726</v>
      </c>
      <c r="J6861" s="182">
        <v>2584.5497906243172</v>
      </c>
      <c r="K6861" s="181">
        <v>2583.1368370152345</v>
      </c>
      <c r="L6861" s="181">
        <v>2580.6432139409053</v>
      </c>
      <c r="M6861" s="181">
        <v>2577.1736443889304</v>
      </c>
      <c r="N6861" s="181">
        <v>2572.7809927016324</v>
      </c>
      <c r="O6861" s="181">
        <v>2567.4971264373507</v>
      </c>
      <c r="P6861" s="181">
        <v>2561.411669478307</v>
      </c>
      <c r="Q6861" s="181">
        <v>2554.5978138702317</v>
      </c>
      <c r="R6861" s="181">
        <v>2547.0231555952178</v>
      </c>
      <c r="S6861" s="181">
        <v>2538.6732201728123</v>
      </c>
      <c r="T6861" s="181">
        <v>2529.4749438125582</v>
      </c>
      <c r="U6861" s="181">
        <v>2519.408420233141</v>
      </c>
      <c r="V6861" s="181">
        <v>2508.5214307228794</v>
      </c>
      <c r="W6861" s="181">
        <v>2496.8181751466459</v>
      </c>
      <c r="X6861" s="181">
        <v>2484.2883820811053</v>
      </c>
      <c r="Y6861" s="181">
        <v>2470.8577476767728</v>
      </c>
    </row>
    <row r="6862" spans="1:25" x14ac:dyDescent="0.25">
      <c r="A6862" s="178" t="s">
        <v>5272</v>
      </c>
      <c r="B6862" s="178" t="s">
        <v>3537</v>
      </c>
      <c r="C6862" s="178" t="s">
        <v>284</v>
      </c>
      <c r="D6862" s="178" t="s">
        <v>5530</v>
      </c>
      <c r="E6862" s="181">
        <v>3847.8470293718619</v>
      </c>
      <c r="F6862" s="181">
        <v>3820.2151295755443</v>
      </c>
      <c r="G6862" s="181">
        <v>3783.1805833278559</v>
      </c>
      <c r="H6862" s="181">
        <v>3742.9972133837009</v>
      </c>
      <c r="I6862" s="181">
        <v>3700.5361357612715</v>
      </c>
      <c r="J6862" s="182">
        <v>3656.3988806425268</v>
      </c>
      <c r="K6862" s="181">
        <v>3611.0124757048566</v>
      </c>
      <c r="L6862" s="181">
        <v>3564.6956283287059</v>
      </c>
      <c r="M6862" s="181">
        <v>3517.6374913677159</v>
      </c>
      <c r="N6862" s="181">
        <v>3469.9493102368074</v>
      </c>
      <c r="O6862" s="181">
        <v>3421.7099300267964</v>
      </c>
      <c r="P6862" s="181">
        <v>3373.0712866167469</v>
      </c>
      <c r="Q6862" s="181">
        <v>3324.1574340317002</v>
      </c>
      <c r="R6862" s="181">
        <v>3274.9513515887729</v>
      </c>
      <c r="S6862" s="181">
        <v>3225.4600973154943</v>
      </c>
      <c r="T6862" s="181">
        <v>3175.6173459554125</v>
      </c>
      <c r="U6862" s="181">
        <v>3125.4263706252177</v>
      </c>
      <c r="V6862" s="181">
        <v>3074.9738247036485</v>
      </c>
      <c r="W6862" s="181">
        <v>3024.2900220985634</v>
      </c>
      <c r="X6862" s="181">
        <v>2973.3870108622818</v>
      </c>
      <c r="Y6862" s="181">
        <v>2922.2010090940585</v>
      </c>
    </row>
    <row r="6863" spans="1:25" x14ac:dyDescent="0.25">
      <c r="A6863" s="178" t="s">
        <v>5272</v>
      </c>
      <c r="B6863" s="178" t="s">
        <v>3537</v>
      </c>
      <c r="C6863" s="178" t="s">
        <v>240</v>
      </c>
      <c r="D6863" s="178" t="s">
        <v>241</v>
      </c>
      <c r="E6863" s="181">
        <v>23249.553556175801</v>
      </c>
      <c r="F6863" s="181">
        <v>23698.656914465017</v>
      </c>
      <c r="G6863" s="181">
        <v>24097.553805215091</v>
      </c>
      <c r="H6863" s="181">
        <v>24482.470482387493</v>
      </c>
      <c r="I6863" s="181">
        <v>24857.595981519822</v>
      </c>
      <c r="J6863" s="182">
        <v>25225.785893508106</v>
      </c>
      <c r="K6863" s="181">
        <v>25589.026354932648</v>
      </c>
      <c r="L6863" s="181">
        <v>25948.777410375915</v>
      </c>
      <c r="M6863" s="181">
        <v>26305.72815125874</v>
      </c>
      <c r="N6863" s="181">
        <v>26660.077254571155</v>
      </c>
      <c r="O6863" s="181">
        <v>27011.81942110278</v>
      </c>
      <c r="P6863" s="181">
        <v>27361.570901259813</v>
      </c>
      <c r="Q6863" s="181">
        <v>27709.81294994356</v>
      </c>
      <c r="R6863" s="181">
        <v>28055.898375638109</v>
      </c>
      <c r="S6863" s="181">
        <v>28399.344877576532</v>
      </c>
      <c r="T6863" s="181">
        <v>28738.979844168534</v>
      </c>
      <c r="U6863" s="181">
        <v>29074.176717984657</v>
      </c>
      <c r="V6863" s="181">
        <v>29405.07065234796</v>
      </c>
      <c r="W6863" s="181">
        <v>29731.295152942861</v>
      </c>
      <c r="X6863" s="181">
        <v>30052.294205483111</v>
      </c>
      <c r="Y6863" s="181">
        <v>30366.698852505448</v>
      </c>
    </row>
    <row r="6864" spans="1:25" x14ac:dyDescent="0.25">
      <c r="A6864" s="178" t="s">
        <v>5272</v>
      </c>
      <c r="B6864" s="178" t="s">
        <v>3538</v>
      </c>
      <c r="C6864" s="178" t="s">
        <v>218</v>
      </c>
      <c r="D6864" s="178" t="s">
        <v>5531</v>
      </c>
      <c r="E6864" s="181">
        <v>15583.855049941401</v>
      </c>
      <c r="F6864" s="181">
        <v>15617.30988752031</v>
      </c>
      <c r="G6864" s="181">
        <v>15643.732979820215</v>
      </c>
      <c r="H6864" s="181">
        <v>15678.797481605994</v>
      </c>
      <c r="I6864" s="181">
        <v>15720.030335666477</v>
      </c>
      <c r="J6864" s="182">
        <v>15765.443980886901</v>
      </c>
      <c r="K6864" s="181">
        <v>15813.522389324631</v>
      </c>
      <c r="L6864" s="181">
        <v>15863.152072993187</v>
      </c>
      <c r="M6864" s="181">
        <v>15913.268340010092</v>
      </c>
      <c r="N6864" s="181">
        <v>15962.921497527193</v>
      </c>
      <c r="O6864" s="181">
        <v>16011.30698488173</v>
      </c>
      <c r="P6864" s="181">
        <v>16058.211283796658</v>
      </c>
      <c r="Q6864" s="181">
        <v>16103.458386578155</v>
      </c>
      <c r="R6864" s="181">
        <v>16146.275501693382</v>
      </c>
      <c r="S6864" s="181">
        <v>16186.035952354701</v>
      </c>
      <c r="T6864" s="181">
        <v>16222.038636842603</v>
      </c>
      <c r="U6864" s="181">
        <v>16254.256273126533</v>
      </c>
      <c r="V6864" s="181">
        <v>16282.886550186626</v>
      </c>
      <c r="W6864" s="181">
        <v>16307.576463834323</v>
      </c>
      <c r="X6864" s="181">
        <v>16327.90797117984</v>
      </c>
      <c r="Y6864" s="181">
        <v>16343.324418910724</v>
      </c>
    </row>
    <row r="6865" spans="1:25" x14ac:dyDescent="0.25">
      <c r="A6865" s="178" t="s">
        <v>5272</v>
      </c>
      <c r="B6865" s="178" t="s">
        <v>3538</v>
      </c>
      <c r="C6865" s="178" t="s">
        <v>1687</v>
      </c>
      <c r="D6865" s="178" t="s">
        <v>5532</v>
      </c>
      <c r="E6865" s="181">
        <v>2373.0121474585712</v>
      </c>
      <c r="F6865" s="181">
        <v>2405.2177512502508</v>
      </c>
      <c r="G6865" s="181">
        <v>2436.7539466900657</v>
      </c>
      <c r="H6865" s="181">
        <v>2470.0579671809724</v>
      </c>
      <c r="I6865" s="181">
        <v>2504.7874916772425</v>
      </c>
      <c r="J6865" s="182">
        <v>2540.6615960386566</v>
      </c>
      <c r="K6865" s="181">
        <v>2577.4624458415378</v>
      </c>
      <c r="L6865" s="181">
        <v>2615.0279030263255</v>
      </c>
      <c r="M6865" s="181">
        <v>2653.196019116745</v>
      </c>
      <c r="N6865" s="181">
        <v>2691.8164316933667</v>
      </c>
      <c r="O6865" s="181">
        <v>2730.7563832746282</v>
      </c>
      <c r="P6865" s="181">
        <v>2769.9788442797471</v>
      </c>
      <c r="Q6865" s="181">
        <v>2809.4515756144242</v>
      </c>
      <c r="R6865" s="181">
        <v>2849.0355296066496</v>
      </c>
      <c r="S6865" s="181">
        <v>2888.6113850734682</v>
      </c>
      <c r="T6865" s="181">
        <v>2928.0410464980741</v>
      </c>
      <c r="U6865" s="181">
        <v>2967.303323930254</v>
      </c>
      <c r="V6865" s="181">
        <v>3006.417899458781</v>
      </c>
      <c r="W6865" s="181">
        <v>3045.3028308092953</v>
      </c>
      <c r="X6865" s="181">
        <v>3083.8604535408117</v>
      </c>
      <c r="Y6865" s="181">
        <v>3121.9625324676354</v>
      </c>
    </row>
    <row r="6866" spans="1:25" x14ac:dyDescent="0.25">
      <c r="A6866" s="178" t="s">
        <v>5272</v>
      </c>
      <c r="B6866" s="178" t="s">
        <v>3538</v>
      </c>
      <c r="C6866" s="178" t="s">
        <v>1957</v>
      </c>
      <c r="D6866" s="178" t="s">
        <v>5533</v>
      </c>
      <c r="E6866" s="181">
        <v>2669.386646758835</v>
      </c>
      <c r="F6866" s="181">
        <v>2675.1171862445035</v>
      </c>
      <c r="G6866" s="181">
        <v>2679.6432453951702</v>
      </c>
      <c r="H6866" s="181">
        <v>2685.6495071668719</v>
      </c>
      <c r="I6866" s="181">
        <v>2692.7123571281986</v>
      </c>
      <c r="J6866" s="182">
        <v>2700.4913423499902</v>
      </c>
      <c r="K6866" s="181">
        <v>2708.7267796708461</v>
      </c>
      <c r="L6866" s="181">
        <v>2717.2279377246873</v>
      </c>
      <c r="M6866" s="181">
        <v>2725.8124435181253</v>
      </c>
      <c r="N6866" s="181">
        <v>2734.3176224498329</v>
      </c>
      <c r="O6866" s="181">
        <v>2742.6056598723567</v>
      </c>
      <c r="P6866" s="181">
        <v>2750.6399818548075</v>
      </c>
      <c r="Q6866" s="181">
        <v>2758.3904397217707</v>
      </c>
      <c r="R6866" s="181">
        <v>2765.7246606173721</v>
      </c>
      <c r="S6866" s="181">
        <v>2772.5352999440524</v>
      </c>
      <c r="T6866" s="181">
        <v>2778.7022647234007</v>
      </c>
      <c r="U6866" s="181">
        <v>2784.2208817671835</v>
      </c>
      <c r="V6866" s="181">
        <v>2789.1250135774631</v>
      </c>
      <c r="W6866" s="181">
        <v>2793.3541934299169</v>
      </c>
      <c r="X6866" s="181">
        <v>2796.8368140037524</v>
      </c>
      <c r="Y6866" s="181">
        <v>2799.4775251488049</v>
      </c>
    </row>
    <row r="6867" spans="1:25" x14ac:dyDescent="0.25">
      <c r="A6867" s="178" t="s">
        <v>5272</v>
      </c>
      <c r="B6867" s="178" t="s">
        <v>3538</v>
      </c>
      <c r="C6867" s="178" t="s">
        <v>717</v>
      </c>
      <c r="D6867" s="178" t="s">
        <v>5534</v>
      </c>
      <c r="E6867" s="181">
        <v>3491.9770937963008</v>
      </c>
      <c r="F6867" s="181">
        <v>3567.7120290794219</v>
      </c>
      <c r="G6867" s="181">
        <v>3643.4350992823279</v>
      </c>
      <c r="H6867" s="181">
        <v>3722.8065767497415</v>
      </c>
      <c r="I6867" s="181">
        <v>3805.3813059245808</v>
      </c>
      <c r="J6867" s="182">
        <v>3890.7926329533275</v>
      </c>
      <c r="K6867" s="181">
        <v>3978.7584647939984</v>
      </c>
      <c r="L6867" s="181">
        <v>4069.0734007731708</v>
      </c>
      <c r="M6867" s="181">
        <v>4161.5249351160628</v>
      </c>
      <c r="N6867" s="181">
        <v>4255.9113341230195</v>
      </c>
      <c r="O6867" s="181">
        <v>4352.0518065303704</v>
      </c>
      <c r="P6867" s="181">
        <v>4449.9129835592321</v>
      </c>
      <c r="Q6867" s="181">
        <v>4549.4676868703518</v>
      </c>
      <c r="R6867" s="181">
        <v>4650.5130406116341</v>
      </c>
      <c r="S6867" s="181">
        <v>4752.8716595715623</v>
      </c>
      <c r="T6867" s="181">
        <v>4856.3289508605485</v>
      </c>
      <c r="U6867" s="181">
        <v>4960.8585788127775</v>
      </c>
      <c r="V6867" s="181">
        <v>5066.5020113199171</v>
      </c>
      <c r="W6867" s="181">
        <v>5173.1291931885416</v>
      </c>
      <c r="X6867" s="181">
        <v>5280.5787480069612</v>
      </c>
      <c r="Y6867" s="181">
        <v>5388.6311819446655</v>
      </c>
    </row>
    <row r="6868" spans="1:25" x14ac:dyDescent="0.25">
      <c r="A6868" s="178" t="s">
        <v>5272</v>
      </c>
      <c r="B6868" s="178" t="s">
        <v>3538</v>
      </c>
      <c r="C6868" s="178" t="s">
        <v>240</v>
      </c>
      <c r="D6868" s="178" t="s">
        <v>241</v>
      </c>
      <c r="E6868" s="181">
        <v>32764.503320602587</v>
      </c>
      <c r="F6868" s="181">
        <v>32867.106656879769</v>
      </c>
      <c r="G6868" s="181">
        <v>32955.952750177086</v>
      </c>
      <c r="H6868" s="181">
        <v>33064.079691555038</v>
      </c>
      <c r="I6868" s="181">
        <v>33186.356555089544</v>
      </c>
      <c r="J6868" s="182">
        <v>33318.659855183105</v>
      </c>
      <c r="K6868" s="181">
        <v>33457.848335130009</v>
      </c>
      <c r="L6868" s="181">
        <v>33601.621391460707</v>
      </c>
      <c r="M6868" s="181">
        <v>33747.772998614986</v>
      </c>
      <c r="N6868" s="181">
        <v>33894.332203247235</v>
      </c>
      <c r="O6868" s="181">
        <v>34039.628002834215</v>
      </c>
      <c r="P6868" s="181">
        <v>34183.239874641178</v>
      </c>
      <c r="Q6868" s="181">
        <v>34324.825625965539</v>
      </c>
      <c r="R6868" s="181">
        <v>34462.767935615535</v>
      </c>
      <c r="S6868" s="181">
        <v>34595.75320614993</v>
      </c>
      <c r="T6868" s="181">
        <v>34722.301098193122</v>
      </c>
      <c r="U6868" s="181">
        <v>34842.366727881032</v>
      </c>
      <c r="V6868" s="181">
        <v>34956.387307948891</v>
      </c>
      <c r="W6868" s="181">
        <v>35063.618024174531</v>
      </c>
      <c r="X6868" s="181">
        <v>35163.168639895441</v>
      </c>
      <c r="Y6868" s="181">
        <v>35253.843258587352</v>
      </c>
    </row>
    <row r="6869" spans="1:25" x14ac:dyDescent="0.25">
      <c r="A6869" s="178" t="s">
        <v>5272</v>
      </c>
      <c r="B6869" s="178" t="s">
        <v>3540</v>
      </c>
      <c r="C6869" s="178" t="s">
        <v>218</v>
      </c>
      <c r="D6869" s="178" t="s">
        <v>5535</v>
      </c>
      <c r="E6869" s="181">
        <v>14118.311853303638</v>
      </c>
      <c r="F6869" s="181">
        <v>14308.530589375931</v>
      </c>
      <c r="G6869" s="181">
        <v>14463.345891801962</v>
      </c>
      <c r="H6869" s="181">
        <v>14605.619986882937</v>
      </c>
      <c r="I6869" s="181">
        <v>14738.199601812044</v>
      </c>
      <c r="J6869" s="182">
        <v>14863.06485376618</v>
      </c>
      <c r="K6869" s="181">
        <v>14981.749107406597</v>
      </c>
      <c r="L6869" s="181">
        <v>15095.452130705011</v>
      </c>
      <c r="M6869" s="181">
        <v>15204.895073485903</v>
      </c>
      <c r="N6869" s="181">
        <v>15310.566323363448</v>
      </c>
      <c r="O6869" s="181">
        <v>15412.747241620642</v>
      </c>
      <c r="P6869" s="181">
        <v>15512.111015466775</v>
      </c>
      <c r="Q6869" s="181">
        <v>15609.236720483701</v>
      </c>
      <c r="R6869" s="181">
        <v>15704.016244203762</v>
      </c>
      <c r="S6869" s="181">
        <v>15796.445956280792</v>
      </c>
      <c r="T6869" s="181">
        <v>15886.355061068536</v>
      </c>
      <c r="U6869" s="181">
        <v>15973.297225478713</v>
      </c>
      <c r="V6869" s="181">
        <v>16056.999098604487</v>
      </c>
      <c r="W6869" s="181">
        <v>16137.499512141991</v>
      </c>
      <c r="X6869" s="181">
        <v>16214.741145560265</v>
      </c>
      <c r="Y6869" s="181">
        <v>16288.447118581926</v>
      </c>
    </row>
    <row r="6870" spans="1:25" x14ac:dyDescent="0.25">
      <c r="A6870" s="178" t="s">
        <v>5272</v>
      </c>
      <c r="B6870" s="178" t="s">
        <v>3540</v>
      </c>
      <c r="C6870" s="178" t="s">
        <v>503</v>
      </c>
      <c r="D6870" s="178" t="s">
        <v>5536</v>
      </c>
      <c r="E6870" s="181">
        <v>3292.2529786673717</v>
      </c>
      <c r="F6870" s="181">
        <v>3350.85516717469</v>
      </c>
      <c r="G6870" s="181">
        <v>3401.5713503379257</v>
      </c>
      <c r="H6870" s="181">
        <v>3449.6973994591331</v>
      </c>
      <c r="I6870" s="181">
        <v>3495.8728660713637</v>
      </c>
      <c r="J6870" s="182">
        <v>3540.5420855864586</v>
      </c>
      <c r="K6870" s="181">
        <v>3584.0503330070082</v>
      </c>
      <c r="L6870" s="181">
        <v>3626.668811330806</v>
      </c>
      <c r="M6870" s="181">
        <v>3668.5580161678749</v>
      </c>
      <c r="N6870" s="181">
        <v>3709.8248942062837</v>
      </c>
      <c r="O6870" s="181">
        <v>3750.5279326658101</v>
      </c>
      <c r="P6870" s="181">
        <v>3790.8224511917006</v>
      </c>
      <c r="Q6870" s="181">
        <v>3830.8433981268131</v>
      </c>
      <c r="R6870" s="181">
        <v>3870.5587116805359</v>
      </c>
      <c r="S6870" s="181">
        <v>3909.9616853324355</v>
      </c>
      <c r="T6870" s="181">
        <v>3949.0039889805926</v>
      </c>
      <c r="U6870" s="181">
        <v>3987.5677273652805</v>
      </c>
      <c r="V6870" s="181">
        <v>4025.5764098900891</v>
      </c>
      <c r="W6870" s="181">
        <v>4063.0309029065529</v>
      </c>
      <c r="X6870" s="181">
        <v>4099.9078468017169</v>
      </c>
      <c r="Y6870" s="181">
        <v>4136.1278013190858</v>
      </c>
    </row>
    <row r="6871" spans="1:25" x14ac:dyDescent="0.25">
      <c r="A6871" s="178" t="s">
        <v>5272</v>
      </c>
      <c r="B6871" s="178" t="s">
        <v>3540</v>
      </c>
      <c r="C6871" s="178" t="s">
        <v>512</v>
      </c>
      <c r="D6871" s="178" t="s">
        <v>5537</v>
      </c>
      <c r="E6871" s="181">
        <v>2102.5983747194687</v>
      </c>
      <c r="F6871" s="181">
        <v>2150.072682434336</v>
      </c>
      <c r="G6871" s="181">
        <v>2192.8626415544281</v>
      </c>
      <c r="H6871" s="181">
        <v>2234.3294220972375</v>
      </c>
      <c r="I6871" s="181">
        <v>2274.8679536825157</v>
      </c>
      <c r="J6871" s="182">
        <v>2314.7531454714899</v>
      </c>
      <c r="K6871" s="181">
        <v>2354.2001403158151</v>
      </c>
      <c r="L6871" s="181">
        <v>2393.3793408164465</v>
      </c>
      <c r="M6871" s="181">
        <v>2432.3910201581821</v>
      </c>
      <c r="N6871" s="181">
        <v>2471.3017137546576</v>
      </c>
      <c r="O6871" s="181">
        <v>2510.1468109950683</v>
      </c>
      <c r="P6871" s="181">
        <v>2549.027506394902</v>
      </c>
      <c r="Q6871" s="181">
        <v>2588.0331562168408</v>
      </c>
      <c r="R6871" s="181">
        <v>2627.1414469896827</v>
      </c>
      <c r="S6871" s="181">
        <v>2666.346935213794</v>
      </c>
      <c r="T6871" s="181">
        <v>2705.6155585614829</v>
      </c>
      <c r="U6871" s="181">
        <v>2744.8647314865134</v>
      </c>
      <c r="V6871" s="181">
        <v>2784.0389589544529</v>
      </c>
      <c r="W6871" s="181">
        <v>2823.1354715124185</v>
      </c>
      <c r="X6871" s="181">
        <v>2862.1345604630878</v>
      </c>
      <c r="Y6871" s="181">
        <v>2900.9768385594261</v>
      </c>
    </row>
    <row r="6872" spans="1:25" x14ac:dyDescent="0.25">
      <c r="A6872" s="178" t="s">
        <v>5272</v>
      </c>
      <c r="B6872" s="178" t="s">
        <v>3540</v>
      </c>
      <c r="C6872" s="178" t="s">
        <v>240</v>
      </c>
      <c r="D6872" s="178" t="s">
        <v>241</v>
      </c>
      <c r="E6872" s="181">
        <v>12777.173216594965</v>
      </c>
      <c r="F6872" s="181">
        <v>12939.644631475063</v>
      </c>
      <c r="G6872" s="181">
        <v>13071.487293691571</v>
      </c>
      <c r="H6872" s="181">
        <v>13193.43167207857</v>
      </c>
      <c r="I6872" s="181">
        <v>13308.079698136782</v>
      </c>
      <c r="J6872" s="182">
        <v>13417.239986546123</v>
      </c>
      <c r="K6872" s="181">
        <v>13522.310616025676</v>
      </c>
      <c r="L6872" s="181">
        <v>13624.383559225142</v>
      </c>
      <c r="M6872" s="181">
        <v>13724.115368125864</v>
      </c>
      <c r="N6872" s="181">
        <v>13821.950039498795</v>
      </c>
      <c r="O6872" s="181">
        <v>13918.142746413343</v>
      </c>
      <c r="P6872" s="181">
        <v>14013.301006256841</v>
      </c>
      <c r="Q6872" s="181">
        <v>14107.946675742971</v>
      </c>
      <c r="R6872" s="181">
        <v>14201.980020606885</v>
      </c>
      <c r="S6872" s="181">
        <v>14295.394583286461</v>
      </c>
      <c r="T6872" s="181">
        <v>14388.031467926641</v>
      </c>
      <c r="U6872" s="181">
        <v>14479.480470805867</v>
      </c>
      <c r="V6872" s="181">
        <v>14569.485726296291</v>
      </c>
      <c r="W6872" s="181">
        <v>14658.072642305191</v>
      </c>
      <c r="X6872" s="181">
        <v>14745.178019636518</v>
      </c>
      <c r="Y6872" s="181">
        <v>14830.537220532971</v>
      </c>
    </row>
    <row r="6873" spans="1:25" x14ac:dyDescent="0.25">
      <c r="A6873" s="178" t="s">
        <v>5272</v>
      </c>
      <c r="B6873" s="178" t="s">
        <v>3541</v>
      </c>
      <c r="C6873" s="178" t="s">
        <v>218</v>
      </c>
      <c r="D6873" s="178" t="s">
        <v>695</v>
      </c>
      <c r="E6873" s="181">
        <v>5883.7791428929222</v>
      </c>
      <c r="F6873" s="181">
        <v>6063.7944948388058</v>
      </c>
      <c r="G6873" s="181">
        <v>6220.626657874689</v>
      </c>
      <c r="H6873" s="181">
        <v>6365.6764275934911</v>
      </c>
      <c r="I6873" s="181">
        <v>6501.4357516251712</v>
      </c>
      <c r="J6873" s="182">
        <v>6629.7571350830867</v>
      </c>
      <c r="K6873" s="181">
        <v>6752.0706723098956</v>
      </c>
      <c r="L6873" s="181">
        <v>6869.501965132351</v>
      </c>
      <c r="M6873" s="181">
        <v>6982.8464841554514</v>
      </c>
      <c r="N6873" s="181">
        <v>7092.6784327547985</v>
      </c>
      <c r="O6873" s="181">
        <v>7199.4512757246384</v>
      </c>
      <c r="P6873" s="181">
        <v>7303.7262655902377</v>
      </c>
      <c r="Q6873" s="181">
        <v>7405.9632373301338</v>
      </c>
      <c r="R6873" s="181">
        <v>7506.2710779016215</v>
      </c>
      <c r="S6873" s="181">
        <v>7604.8418317219002</v>
      </c>
      <c r="T6873" s="181">
        <v>7701.7513452313215</v>
      </c>
      <c r="U6873" s="181">
        <v>7797.0721747853941</v>
      </c>
      <c r="V6873" s="181">
        <v>7890.9493860240309</v>
      </c>
      <c r="W6873" s="181">
        <v>7983.4401406631414</v>
      </c>
      <c r="X6873" s="181">
        <v>8074.5854536487113</v>
      </c>
      <c r="Y6873" s="181">
        <v>8164.2744240624852</v>
      </c>
    </row>
    <row r="6874" spans="1:25" x14ac:dyDescent="0.25">
      <c r="A6874" s="178" t="s">
        <v>5272</v>
      </c>
      <c r="B6874" s="178" t="s">
        <v>3541</v>
      </c>
      <c r="C6874" s="178" t="s">
        <v>246</v>
      </c>
      <c r="D6874" s="178" t="s">
        <v>5538</v>
      </c>
      <c r="E6874" s="181">
        <v>3542.3885758155329</v>
      </c>
      <c r="F6874" s="181">
        <v>3595.8896448258638</v>
      </c>
      <c r="G6874" s="181">
        <v>3633.4405804650314</v>
      </c>
      <c r="H6874" s="181">
        <v>3662.2714301344436</v>
      </c>
      <c r="I6874" s="181">
        <v>3684.149874047609</v>
      </c>
      <c r="J6874" s="182">
        <v>3700.391528842199</v>
      </c>
      <c r="K6874" s="181">
        <v>3712.0095296530635</v>
      </c>
      <c r="L6874" s="181">
        <v>3719.7983701436037</v>
      </c>
      <c r="M6874" s="181">
        <v>3724.3345549908895</v>
      </c>
      <c r="N6874" s="181">
        <v>3726.048529235878</v>
      </c>
      <c r="O6874" s="181">
        <v>3725.2864953853987</v>
      </c>
      <c r="P6874" s="181">
        <v>3722.4323493377174</v>
      </c>
      <c r="Q6874" s="181">
        <v>3717.7991356568455</v>
      </c>
      <c r="R6874" s="181">
        <v>3711.5102046641964</v>
      </c>
      <c r="S6874" s="181">
        <v>3703.7242499074318</v>
      </c>
      <c r="T6874" s="181">
        <v>3694.53680032686</v>
      </c>
      <c r="U6874" s="181">
        <v>3684.0380115758339</v>
      </c>
      <c r="V6874" s="181">
        <v>3672.3481796899259</v>
      </c>
      <c r="W6874" s="181">
        <v>3659.5417866677089</v>
      </c>
      <c r="X6874" s="181">
        <v>3645.6831145352876</v>
      </c>
      <c r="Y6874" s="181">
        <v>3630.766505575943</v>
      </c>
    </row>
    <row r="6875" spans="1:25" x14ac:dyDescent="0.25">
      <c r="A6875" s="178" t="s">
        <v>5272</v>
      </c>
      <c r="B6875" s="178" t="s">
        <v>3541</v>
      </c>
      <c r="C6875" s="178" t="s">
        <v>350</v>
      </c>
      <c r="D6875" s="178" t="s">
        <v>5539</v>
      </c>
      <c r="E6875" s="181">
        <v>1652.5086142099265</v>
      </c>
      <c r="F6875" s="181">
        <v>1711.3537001471677</v>
      </c>
      <c r="G6875" s="181">
        <v>1764.1575800925714</v>
      </c>
      <c r="H6875" s="181">
        <v>1814.0770595782692</v>
      </c>
      <c r="I6875" s="181">
        <v>1861.7800887347919</v>
      </c>
      <c r="J6875" s="182">
        <v>1907.764045847141</v>
      </c>
      <c r="K6875" s="181">
        <v>1952.4141826130988</v>
      </c>
      <c r="L6875" s="181">
        <v>1996.0350388401175</v>
      </c>
      <c r="M6875" s="181">
        <v>2038.84089966847</v>
      </c>
      <c r="N6875" s="181">
        <v>2080.9854667460404</v>
      </c>
      <c r="O6875" s="181">
        <v>2122.5899708740549</v>
      </c>
      <c r="P6875" s="181">
        <v>2163.8100480906037</v>
      </c>
      <c r="Q6875" s="181">
        <v>2204.7742661399398</v>
      </c>
      <c r="R6875" s="181">
        <v>2245.5087810903669</v>
      </c>
      <c r="S6875" s="181">
        <v>2286.0653098801527</v>
      </c>
      <c r="T6875" s="181">
        <v>2326.4615264242593</v>
      </c>
      <c r="U6875" s="181">
        <v>2366.7144927511172</v>
      </c>
      <c r="V6875" s="181">
        <v>2406.8637596205131</v>
      </c>
      <c r="W6875" s="181">
        <v>2446.9227426714697</v>
      </c>
      <c r="X6875" s="181">
        <v>2486.9001775481329</v>
      </c>
      <c r="Y6875" s="181">
        <v>2526.7579835235179</v>
      </c>
    </row>
    <row r="6876" spans="1:25" x14ac:dyDescent="0.25">
      <c r="A6876" s="178" t="s">
        <v>5272</v>
      </c>
      <c r="B6876" s="178" t="s">
        <v>3541</v>
      </c>
      <c r="C6876" s="178" t="s">
        <v>240</v>
      </c>
      <c r="D6876" s="178" t="s">
        <v>241</v>
      </c>
      <c r="E6876" s="181">
        <v>3461.5813086170037</v>
      </c>
      <c r="F6876" s="181">
        <v>3513.8619369313469</v>
      </c>
      <c r="G6876" s="181">
        <v>3550.5562786580153</v>
      </c>
      <c r="H6876" s="181">
        <v>3578.7294528288376</v>
      </c>
      <c r="I6876" s="181">
        <v>3600.1088161851007</v>
      </c>
      <c r="J6876" s="182">
        <v>3615.9799741494739</v>
      </c>
      <c r="K6876" s="181">
        <v>3627.3329507046005</v>
      </c>
      <c r="L6876" s="181">
        <v>3634.9441159059347</v>
      </c>
      <c r="M6876" s="181">
        <v>3639.3768234826803</v>
      </c>
      <c r="N6876" s="181">
        <v>3641.0516993702126</v>
      </c>
      <c r="O6876" s="181">
        <v>3640.3070486700144</v>
      </c>
      <c r="P6876" s="181">
        <v>3637.518010031461</v>
      </c>
      <c r="Q6876" s="181">
        <v>3632.9904869962884</v>
      </c>
      <c r="R6876" s="181">
        <v>3626.8450160776092</v>
      </c>
      <c r="S6876" s="181">
        <v>3619.236670782077</v>
      </c>
      <c r="T6876" s="181">
        <v>3610.2588008896855</v>
      </c>
      <c r="U6876" s="181">
        <v>3599.9995054663136</v>
      </c>
      <c r="V6876" s="181">
        <v>3588.5763364121344</v>
      </c>
      <c r="W6876" s="181">
        <v>3576.0620766781344</v>
      </c>
      <c r="X6876" s="181">
        <v>3562.5195419197053</v>
      </c>
      <c r="Y6876" s="181">
        <v>3547.9432034812462</v>
      </c>
    </row>
    <row r="6877" spans="1:25" x14ac:dyDescent="0.25">
      <c r="A6877" s="178" t="s">
        <v>5272</v>
      </c>
      <c r="B6877" s="178" t="s">
        <v>3543</v>
      </c>
      <c r="C6877" s="178" t="s">
        <v>565</v>
      </c>
      <c r="D6877" s="178" t="s">
        <v>566</v>
      </c>
      <c r="E6877" s="181">
        <v>3538.8414778001788</v>
      </c>
      <c r="F6877" s="181">
        <v>3576.6746575456073</v>
      </c>
      <c r="G6877" s="181">
        <v>3608.8003795379086</v>
      </c>
      <c r="H6877" s="181">
        <v>3640.9412646776727</v>
      </c>
      <c r="I6877" s="181">
        <v>3673.1617516720016</v>
      </c>
      <c r="J6877" s="182">
        <v>3705.4532489356543</v>
      </c>
      <c r="K6877" s="181">
        <v>3737.8207705498608</v>
      </c>
      <c r="L6877" s="181">
        <v>3770.280575901475</v>
      </c>
      <c r="M6877" s="181">
        <v>3802.8112128090102</v>
      </c>
      <c r="N6877" s="181">
        <v>3835.3747381410776</v>
      </c>
      <c r="O6877" s="181">
        <v>3867.9395268095968</v>
      </c>
      <c r="P6877" s="181">
        <v>3900.6224872590506</v>
      </c>
      <c r="Q6877" s="181">
        <v>3933.5512137504138</v>
      </c>
      <c r="R6877" s="181">
        <v>3966.7024733727685</v>
      </c>
      <c r="S6877" s="181">
        <v>4000.102471761636</v>
      </c>
      <c r="T6877" s="181">
        <v>4033.6926657119006</v>
      </c>
      <c r="U6877" s="181">
        <v>4067.1637660291276</v>
      </c>
      <c r="V6877" s="181">
        <v>4100.2957365207985</v>
      </c>
      <c r="W6877" s="181">
        <v>4133.1335563778121</v>
      </c>
      <c r="X6877" s="181">
        <v>4165.7042799434375</v>
      </c>
      <c r="Y6877" s="181">
        <v>4197.9262973082623</v>
      </c>
    </row>
    <row r="6878" spans="1:25" x14ac:dyDescent="0.25">
      <c r="A6878" s="178" t="s">
        <v>5272</v>
      </c>
      <c r="B6878" s="178" t="s">
        <v>3544</v>
      </c>
      <c r="C6878" s="178" t="s">
        <v>528</v>
      </c>
      <c r="D6878" s="178" t="s">
        <v>5540</v>
      </c>
      <c r="E6878" s="181">
        <v>4006.1026698145465</v>
      </c>
      <c r="F6878" s="181">
        <v>4039.7519180096824</v>
      </c>
      <c r="G6878" s="181">
        <v>4071.0057867333549</v>
      </c>
      <c r="H6878" s="181">
        <v>4105.0522797795775</v>
      </c>
      <c r="I6878" s="181">
        <v>4141.2858219177106</v>
      </c>
      <c r="J6878" s="182">
        <v>4179.2078107415764</v>
      </c>
      <c r="K6878" s="181">
        <v>4218.4801282343451</v>
      </c>
      <c r="L6878" s="181">
        <v>4258.8708925715891</v>
      </c>
      <c r="M6878" s="181">
        <v>4300.1582935223405</v>
      </c>
      <c r="N6878" s="181">
        <v>4342.1339016431157</v>
      </c>
      <c r="O6878" s="181">
        <v>4384.6391944400348</v>
      </c>
      <c r="P6878" s="181">
        <v>4427.7084049186651</v>
      </c>
      <c r="Q6878" s="181">
        <v>4471.4137274363366</v>
      </c>
      <c r="R6878" s="181">
        <v>4515.6684595107017</v>
      </c>
      <c r="S6878" s="181">
        <v>4560.4316723575103</v>
      </c>
      <c r="T6878" s="181">
        <v>4605.5479266351467</v>
      </c>
      <c r="U6878" s="181">
        <v>4650.4645500814031</v>
      </c>
      <c r="V6878" s="181">
        <v>4694.7840757090007</v>
      </c>
      <c r="W6878" s="181">
        <v>4738.5523368329214</v>
      </c>
      <c r="X6878" s="181">
        <v>4781.7867912921765</v>
      </c>
      <c r="Y6878" s="181">
        <v>4824.3501953439363</v>
      </c>
    </row>
    <row r="6879" spans="1:25" x14ac:dyDescent="0.25">
      <c r="A6879" s="178" t="s">
        <v>5272</v>
      </c>
      <c r="B6879" s="178" t="s">
        <v>3544</v>
      </c>
      <c r="C6879" s="178" t="s">
        <v>240</v>
      </c>
      <c r="D6879" s="178" t="s">
        <v>241</v>
      </c>
      <c r="E6879" s="181">
        <v>17600.979842959168</v>
      </c>
      <c r="F6879" s="181">
        <v>17765.652361016691</v>
      </c>
      <c r="G6879" s="181">
        <v>17920.435059136667</v>
      </c>
      <c r="H6879" s="181">
        <v>18088.166070747131</v>
      </c>
      <c r="I6879" s="181">
        <v>18266.220335962247</v>
      </c>
      <c r="J6879" s="182">
        <v>18452.435695552213</v>
      </c>
      <c r="K6879" s="181">
        <v>18645.351327425982</v>
      </c>
      <c r="L6879" s="181">
        <v>18843.971047234892</v>
      </c>
      <c r="M6879" s="181">
        <v>19047.33959786651</v>
      </c>
      <c r="N6879" s="181">
        <v>19254.557358634072</v>
      </c>
      <c r="O6879" s="181">
        <v>19464.942629078421</v>
      </c>
      <c r="P6879" s="181">
        <v>19678.667589082059</v>
      </c>
      <c r="Q6879" s="181">
        <v>19896.074371779607</v>
      </c>
      <c r="R6879" s="181">
        <v>20116.79911629812</v>
      </c>
      <c r="S6879" s="181">
        <v>20340.680656399352</v>
      </c>
      <c r="T6879" s="181">
        <v>20567.045907862888</v>
      </c>
      <c r="U6879" s="181">
        <v>20793.442528817541</v>
      </c>
      <c r="V6879" s="181">
        <v>21018.1007817641</v>
      </c>
      <c r="W6879" s="181">
        <v>21241.228899319038</v>
      </c>
      <c r="X6879" s="181">
        <v>21462.908533283036</v>
      </c>
      <c r="Y6879" s="181">
        <v>21682.526198446387</v>
      </c>
    </row>
    <row r="6880" spans="1:25" x14ac:dyDescent="0.25">
      <c r="A6880" s="178" t="s">
        <v>5272</v>
      </c>
      <c r="B6880" s="178" t="s">
        <v>3545</v>
      </c>
      <c r="C6880" s="178" t="s">
        <v>218</v>
      </c>
      <c r="D6880" s="178" t="s">
        <v>5541</v>
      </c>
      <c r="E6880" s="181">
        <v>12513.778589867283</v>
      </c>
      <c r="F6880" s="181">
        <v>12519.873015318621</v>
      </c>
      <c r="G6880" s="181">
        <v>12530.099679703784</v>
      </c>
      <c r="H6880" s="181">
        <v>12555.677561149119</v>
      </c>
      <c r="I6880" s="181">
        <v>12592.601752397086</v>
      </c>
      <c r="J6880" s="182">
        <v>12637.688844630142</v>
      </c>
      <c r="K6880" s="181">
        <v>12688.533870622885</v>
      </c>
      <c r="L6880" s="181">
        <v>12743.349574071188</v>
      </c>
      <c r="M6880" s="181">
        <v>12800.624287756718</v>
      </c>
      <c r="N6880" s="181">
        <v>12859.102941235571</v>
      </c>
      <c r="O6880" s="181">
        <v>12917.742408566253</v>
      </c>
      <c r="P6880" s="181">
        <v>12976.147469369105</v>
      </c>
      <c r="Q6880" s="181">
        <v>13034.084157297637</v>
      </c>
      <c r="R6880" s="181">
        <v>13090.969928503564</v>
      </c>
      <c r="S6880" s="181">
        <v>13146.497003835333</v>
      </c>
      <c r="T6880" s="181">
        <v>13200.361906227092</v>
      </c>
      <c r="U6880" s="181">
        <v>13252.33744534228</v>
      </c>
      <c r="V6880" s="181">
        <v>13302.345496011092</v>
      </c>
      <c r="W6880" s="181">
        <v>13350.334826438841</v>
      </c>
      <c r="X6880" s="181">
        <v>13396.289240260034</v>
      </c>
      <c r="Y6880" s="181">
        <v>13440.094454382041</v>
      </c>
    </row>
    <row r="6881" spans="1:25" x14ac:dyDescent="0.25">
      <c r="A6881" s="178" t="s">
        <v>5272</v>
      </c>
      <c r="B6881" s="178" t="s">
        <v>3545</v>
      </c>
      <c r="C6881" s="178" t="s">
        <v>240</v>
      </c>
      <c r="D6881" s="178" t="s">
        <v>241</v>
      </c>
      <c r="E6881" s="181">
        <v>14746.43532811429</v>
      </c>
      <c r="F6881" s="181">
        <v>14753.617095806179</v>
      </c>
      <c r="G6881" s="181">
        <v>14765.668359450896</v>
      </c>
      <c r="H6881" s="181">
        <v>14795.809740957289</v>
      </c>
      <c r="I6881" s="181">
        <v>14839.32179404107</v>
      </c>
      <c r="J6881" s="182">
        <v>14892.453139219722</v>
      </c>
      <c r="K6881" s="181">
        <v>14952.369724939514</v>
      </c>
      <c r="L6881" s="181">
        <v>15016.965420001596</v>
      </c>
      <c r="M6881" s="181">
        <v>15084.458851760393</v>
      </c>
      <c r="N6881" s="181">
        <v>15153.371025282409</v>
      </c>
      <c r="O6881" s="181">
        <v>15222.472704400107</v>
      </c>
      <c r="P6881" s="181">
        <v>15291.29815514455</v>
      </c>
      <c r="Q6881" s="181">
        <v>15359.571667859163</v>
      </c>
      <c r="R6881" s="181">
        <v>15426.606763626107</v>
      </c>
      <c r="S6881" s="181">
        <v>15492.040750607648</v>
      </c>
      <c r="T6881" s="181">
        <v>15555.51600661213</v>
      </c>
      <c r="U6881" s="181">
        <v>15616.76480694064</v>
      </c>
      <c r="V6881" s="181">
        <v>15675.695087652957</v>
      </c>
      <c r="W6881" s="181">
        <v>15732.246476388993</v>
      </c>
      <c r="X6881" s="181">
        <v>15786.399887094556</v>
      </c>
      <c r="Y6881" s="181">
        <v>15838.02064675922</v>
      </c>
    </row>
    <row r="6882" spans="1:25" x14ac:dyDescent="0.25">
      <c r="A6882" s="178" t="s">
        <v>5272</v>
      </c>
      <c r="B6882" s="178" t="s">
        <v>3546</v>
      </c>
      <c r="C6882" s="178" t="s">
        <v>218</v>
      </c>
      <c r="D6882" s="178" t="s">
        <v>5542</v>
      </c>
      <c r="E6882" s="181">
        <v>5175.3462672001051</v>
      </c>
      <c r="F6882" s="181">
        <v>5313.9289567838887</v>
      </c>
      <c r="G6882" s="181">
        <v>5440.7464935593189</v>
      </c>
      <c r="H6882" s="181">
        <v>5564.700981259718</v>
      </c>
      <c r="I6882" s="181">
        <v>5686.8659426463319</v>
      </c>
      <c r="J6882" s="182">
        <v>5807.938475792821</v>
      </c>
      <c r="K6882" s="181">
        <v>5928.4367589591284</v>
      </c>
      <c r="L6882" s="181">
        <v>6048.722812258352</v>
      </c>
      <c r="M6882" s="181">
        <v>6168.9508120872906</v>
      </c>
      <c r="N6882" s="181">
        <v>6289.154766945855</v>
      </c>
      <c r="O6882" s="181">
        <v>6409.2794799726162</v>
      </c>
      <c r="P6882" s="181">
        <v>6529.4507629034169</v>
      </c>
      <c r="Q6882" s="181">
        <v>6649.7763902991346</v>
      </c>
      <c r="R6882" s="181">
        <v>6770.0910798878185</v>
      </c>
      <c r="S6882" s="181">
        <v>6890.2945169458726</v>
      </c>
      <c r="T6882" s="181">
        <v>7010.2293835812015</v>
      </c>
      <c r="U6882" s="181">
        <v>7129.2507158280487</v>
      </c>
      <c r="V6882" s="181">
        <v>7246.8025290753558</v>
      </c>
      <c r="W6882" s="181">
        <v>7362.884095174476</v>
      </c>
      <c r="X6882" s="181">
        <v>7477.4786526366661</v>
      </c>
      <c r="Y6882" s="181">
        <v>7590.4787031288351</v>
      </c>
    </row>
    <row r="6883" spans="1:25" x14ac:dyDescent="0.25">
      <c r="A6883" s="178" t="s">
        <v>5272</v>
      </c>
      <c r="B6883" s="178" t="s">
        <v>3546</v>
      </c>
      <c r="C6883" s="178" t="s">
        <v>528</v>
      </c>
      <c r="D6883" s="178" t="s">
        <v>1646</v>
      </c>
      <c r="E6883" s="181">
        <v>4259.1947005562406</v>
      </c>
      <c r="F6883" s="181">
        <v>4306.1981480255927</v>
      </c>
      <c r="G6883" s="181">
        <v>4341.3714081393064</v>
      </c>
      <c r="H6883" s="181">
        <v>4372.2045145098173</v>
      </c>
      <c r="I6883" s="181">
        <v>4399.6873059083564</v>
      </c>
      <c r="J6883" s="182">
        <v>4424.467536381364</v>
      </c>
      <c r="K6883" s="181">
        <v>4447.0230663597767</v>
      </c>
      <c r="L6883" s="181">
        <v>4467.6902841867332</v>
      </c>
      <c r="M6883" s="181">
        <v>4486.6363231280875</v>
      </c>
      <c r="N6883" s="181">
        <v>4503.9341031296917</v>
      </c>
      <c r="O6883" s="181">
        <v>4519.5910517096499</v>
      </c>
      <c r="P6883" s="181">
        <v>4533.7416292788557</v>
      </c>
      <c r="Q6883" s="181">
        <v>4546.5015351648417</v>
      </c>
      <c r="R6883" s="181">
        <v>4557.7971945582876</v>
      </c>
      <c r="S6883" s="181">
        <v>4567.6041194218033</v>
      </c>
      <c r="T6883" s="181">
        <v>4575.8637457280765</v>
      </c>
      <c r="U6883" s="181">
        <v>4582.2093598557758</v>
      </c>
      <c r="V6883" s="181">
        <v>4586.3548389834941</v>
      </c>
      <c r="W6883" s="181">
        <v>4588.3799576239999</v>
      </c>
      <c r="X6883" s="181">
        <v>4588.3525182351987</v>
      </c>
      <c r="Y6883" s="181">
        <v>4586.2840180898884</v>
      </c>
    </row>
    <row r="6884" spans="1:25" x14ac:dyDescent="0.25">
      <c r="A6884" s="178" t="s">
        <v>5272</v>
      </c>
      <c r="B6884" s="178" t="s">
        <v>3546</v>
      </c>
      <c r="C6884" s="178" t="s">
        <v>276</v>
      </c>
      <c r="D6884" s="178" t="s">
        <v>5543</v>
      </c>
      <c r="E6884" s="181">
        <v>3042.7153024628983</v>
      </c>
      <c r="F6884" s="181">
        <v>3083.91733955892</v>
      </c>
      <c r="G6884" s="181">
        <v>3116.8116209608643</v>
      </c>
      <c r="H6884" s="181">
        <v>3146.7263356923545</v>
      </c>
      <c r="I6884" s="181">
        <v>3174.3529375313155</v>
      </c>
      <c r="J6884" s="182">
        <v>3200.1424218054981</v>
      </c>
      <c r="K6884" s="181">
        <v>3224.4271546132568</v>
      </c>
      <c r="L6884" s="181">
        <v>3247.4400337185698</v>
      </c>
      <c r="M6884" s="181">
        <v>3269.2929906655572</v>
      </c>
      <c r="N6884" s="181">
        <v>3290.0302938556151</v>
      </c>
      <c r="O6884" s="181">
        <v>3309.6487351014903</v>
      </c>
      <c r="P6884" s="181">
        <v>3328.2383720990297</v>
      </c>
      <c r="Q6884" s="181">
        <v>3345.8763908780911</v>
      </c>
      <c r="R6884" s="181">
        <v>3362.5011451205219</v>
      </c>
      <c r="S6884" s="181">
        <v>3378.0867168742566</v>
      </c>
      <c r="T6884" s="181">
        <v>3392.5817053514738</v>
      </c>
      <c r="U6884" s="181">
        <v>3405.7052087214774</v>
      </c>
      <c r="V6884" s="181">
        <v>3417.2336289098439</v>
      </c>
      <c r="W6884" s="181">
        <v>3427.2145036980123</v>
      </c>
      <c r="X6884" s="181">
        <v>3435.6869370357203</v>
      </c>
      <c r="Y6884" s="181">
        <v>3442.648213156765</v>
      </c>
    </row>
    <row r="6885" spans="1:25" x14ac:dyDescent="0.25">
      <c r="A6885" s="178" t="s">
        <v>5272</v>
      </c>
      <c r="B6885" s="178" t="s">
        <v>3546</v>
      </c>
      <c r="C6885" s="178" t="s">
        <v>733</v>
      </c>
      <c r="D6885" s="178" t="s">
        <v>597</v>
      </c>
      <c r="E6885" s="181">
        <v>3313.7181941412155</v>
      </c>
      <c r="F6885" s="181">
        <v>3333.5727184713119</v>
      </c>
      <c r="G6885" s="181">
        <v>3344.0341943991152</v>
      </c>
      <c r="H6885" s="181">
        <v>3350.9818907784561</v>
      </c>
      <c r="I6885" s="181">
        <v>3355.2220597522746</v>
      </c>
      <c r="J6885" s="182">
        <v>3357.2858072489362</v>
      </c>
      <c r="K6885" s="181">
        <v>3357.565766999805</v>
      </c>
      <c r="L6885" s="181">
        <v>3356.3407775197584</v>
      </c>
      <c r="M6885" s="181">
        <v>3353.7578579591877</v>
      </c>
      <c r="N6885" s="181">
        <v>3349.8912429980492</v>
      </c>
      <c r="O6885" s="181">
        <v>3344.7654189124273</v>
      </c>
      <c r="P6885" s="181">
        <v>3338.4981170812657</v>
      </c>
      <c r="Q6885" s="181">
        <v>3331.1911611763589</v>
      </c>
      <c r="R6885" s="181">
        <v>3322.8065257831618</v>
      </c>
      <c r="S6885" s="181">
        <v>3313.342708217418</v>
      </c>
      <c r="T6885" s="181">
        <v>3302.7738028719705</v>
      </c>
      <c r="U6885" s="181">
        <v>3290.8532773726356</v>
      </c>
      <c r="V6885" s="181">
        <v>3277.3972768890958</v>
      </c>
      <c r="W6885" s="181">
        <v>3262.4859855107075</v>
      </c>
      <c r="X6885" s="181">
        <v>3246.189750290454</v>
      </c>
      <c r="Y6885" s="181">
        <v>3228.538100075089</v>
      </c>
    </row>
    <row r="6886" spans="1:25" x14ac:dyDescent="0.25">
      <c r="A6886" s="178" t="s">
        <v>5272</v>
      </c>
      <c r="B6886" s="178" t="s">
        <v>3546</v>
      </c>
      <c r="C6886" s="178" t="s">
        <v>638</v>
      </c>
      <c r="D6886" s="178" t="s">
        <v>5544</v>
      </c>
      <c r="E6886" s="181">
        <v>3318.7742182396919</v>
      </c>
      <c r="F6886" s="181">
        <v>3304.1635691999504</v>
      </c>
      <c r="G6886" s="181">
        <v>3280.2865616577305</v>
      </c>
      <c r="H6886" s="181">
        <v>3253.1390423900302</v>
      </c>
      <c r="I6886" s="181">
        <v>3223.6010117634346</v>
      </c>
      <c r="J6886" s="182">
        <v>3192.2566422769264</v>
      </c>
      <c r="K6886" s="181">
        <v>3159.5372718575363</v>
      </c>
      <c r="L6886" s="181">
        <v>3125.7516849113013</v>
      </c>
      <c r="M6886" s="181">
        <v>3091.0753918670603</v>
      </c>
      <c r="N6886" s="181">
        <v>3055.6110499495953</v>
      </c>
      <c r="O6886" s="181">
        <v>3019.4128480090321</v>
      </c>
      <c r="P6886" s="181">
        <v>2982.6166627206312</v>
      </c>
      <c r="Q6886" s="181">
        <v>2945.3392813496066</v>
      </c>
      <c r="R6886" s="181">
        <v>2907.5707996218525</v>
      </c>
      <c r="S6886" s="181">
        <v>2869.3337871928043</v>
      </c>
      <c r="T6886" s="181">
        <v>2830.6294115509859</v>
      </c>
      <c r="U6886" s="181">
        <v>2791.2720914678748</v>
      </c>
      <c r="V6886" s="181">
        <v>2751.136963678493</v>
      </c>
      <c r="W6886" s="181">
        <v>2710.3242330831217</v>
      </c>
      <c r="X6886" s="181">
        <v>2668.9225151200167</v>
      </c>
      <c r="Y6886" s="181">
        <v>2626.9841293654931</v>
      </c>
    </row>
    <row r="6887" spans="1:25" x14ac:dyDescent="0.25">
      <c r="A6887" s="178" t="s">
        <v>5272</v>
      </c>
      <c r="B6887" s="178" t="s">
        <v>3546</v>
      </c>
      <c r="C6887" s="178" t="s">
        <v>590</v>
      </c>
      <c r="D6887" s="178" t="s">
        <v>908</v>
      </c>
      <c r="E6887" s="181">
        <v>1464.2245789186697</v>
      </c>
      <c r="F6887" s="181">
        <v>1531.8262157013546</v>
      </c>
      <c r="G6887" s="181">
        <v>1598.0034707241632</v>
      </c>
      <c r="H6887" s="181">
        <v>1665.2771902878196</v>
      </c>
      <c r="I6887" s="181">
        <v>1733.9763316098065</v>
      </c>
      <c r="J6887" s="182">
        <v>1804.3370011533641</v>
      </c>
      <c r="K6887" s="181">
        <v>1876.5550661314489</v>
      </c>
      <c r="L6887" s="181">
        <v>1950.7889106374912</v>
      </c>
      <c r="M6887" s="181">
        <v>2027.1382857368162</v>
      </c>
      <c r="N6887" s="181">
        <v>2105.6676471313845</v>
      </c>
      <c r="O6887" s="181">
        <v>2186.4131229933623</v>
      </c>
      <c r="P6887" s="181">
        <v>2269.4736285422609</v>
      </c>
      <c r="Q6887" s="181">
        <v>2354.9462791404994</v>
      </c>
      <c r="R6887" s="181">
        <v>2442.8339536666654</v>
      </c>
      <c r="S6887" s="181">
        <v>2533.1604310553075</v>
      </c>
      <c r="T6887" s="181">
        <v>2625.9267800924699</v>
      </c>
      <c r="U6887" s="181">
        <v>2720.944885005079</v>
      </c>
      <c r="V6887" s="181">
        <v>2818.043921977363</v>
      </c>
      <c r="W6887" s="181">
        <v>2917.2575199592629</v>
      </c>
      <c r="X6887" s="181">
        <v>3018.6131486292866</v>
      </c>
      <c r="Y6887" s="181">
        <v>3122.1007759821791</v>
      </c>
    </row>
    <row r="6888" spans="1:25" x14ac:dyDescent="0.25">
      <c r="A6888" s="178" t="s">
        <v>5272</v>
      </c>
      <c r="B6888" s="178" t="s">
        <v>3546</v>
      </c>
      <c r="C6888" s="178" t="s">
        <v>240</v>
      </c>
      <c r="D6888" s="178" t="s">
        <v>241</v>
      </c>
      <c r="E6888" s="181">
        <v>12387.259041266369</v>
      </c>
      <c r="F6888" s="181">
        <v>12675.188072914549</v>
      </c>
      <c r="G6888" s="181">
        <v>12934.302649929037</v>
      </c>
      <c r="H6888" s="181">
        <v>13186.06428159962</v>
      </c>
      <c r="I6888" s="181">
        <v>13433.157926061634</v>
      </c>
      <c r="J6888" s="182">
        <v>13677.346261181317</v>
      </c>
      <c r="K6888" s="181">
        <v>13919.9493542294</v>
      </c>
      <c r="L6888" s="181">
        <v>14161.905800857843</v>
      </c>
      <c r="M6888" s="181">
        <v>14403.658457568506</v>
      </c>
      <c r="N6888" s="181">
        <v>14645.366018392151</v>
      </c>
      <c r="O6888" s="181">
        <v>14886.978951443014</v>
      </c>
      <c r="P6888" s="181">
        <v>15128.868279273422</v>
      </c>
      <c r="Q6888" s="181">
        <v>15371.360458346882</v>
      </c>
      <c r="R6888" s="181">
        <v>15614.150052201372</v>
      </c>
      <c r="S6888" s="181">
        <v>15857.084762528997</v>
      </c>
      <c r="T6888" s="181">
        <v>16099.883430404983</v>
      </c>
      <c r="U6888" s="181">
        <v>16341.150050093916</v>
      </c>
      <c r="V6888" s="181">
        <v>16579.7030891022</v>
      </c>
      <c r="W6888" s="181">
        <v>16815.637133448021</v>
      </c>
      <c r="X6888" s="181">
        <v>17049.00854924124</v>
      </c>
      <c r="Y6888" s="181">
        <v>17279.665769405878</v>
      </c>
    </row>
    <row r="6889" spans="1:25" x14ac:dyDescent="0.25">
      <c r="A6889" s="178" t="s">
        <v>5272</v>
      </c>
      <c r="B6889" s="178" t="s">
        <v>3547</v>
      </c>
      <c r="C6889" s="178" t="s">
        <v>218</v>
      </c>
      <c r="D6889" s="178" t="s">
        <v>5545</v>
      </c>
      <c r="E6889" s="181">
        <v>5062.6662713231754</v>
      </c>
      <c r="F6889" s="181">
        <v>5100.2449999783412</v>
      </c>
      <c r="G6889" s="181">
        <v>5140.8571511776208</v>
      </c>
      <c r="H6889" s="181">
        <v>5188.9481382617032</v>
      </c>
      <c r="I6889" s="181">
        <v>5243.0115747129576</v>
      </c>
      <c r="J6889" s="182">
        <v>5301.857484890963</v>
      </c>
      <c r="K6889" s="181">
        <v>5364.546299094226</v>
      </c>
      <c r="L6889" s="181">
        <v>5430.3425831281529</v>
      </c>
      <c r="M6889" s="181">
        <v>5498.5770504428183</v>
      </c>
      <c r="N6889" s="181">
        <v>5568.6621693695579</v>
      </c>
      <c r="O6889" s="181">
        <v>5640.0994280761779</v>
      </c>
      <c r="P6889" s="181">
        <v>5712.6031067394324</v>
      </c>
      <c r="Q6889" s="181">
        <v>5785.913975516376</v>
      </c>
      <c r="R6889" s="181">
        <v>5859.5908459178081</v>
      </c>
      <c r="S6889" s="181">
        <v>5933.302143246292</v>
      </c>
      <c r="T6889" s="181">
        <v>6006.7010610671741</v>
      </c>
      <c r="U6889" s="181">
        <v>6079.5831060770543</v>
      </c>
      <c r="V6889" s="181">
        <v>6151.8448387295684</v>
      </c>
      <c r="W6889" s="181">
        <v>6223.2847536389199</v>
      </c>
      <c r="X6889" s="181">
        <v>6293.7141153214097</v>
      </c>
      <c r="Y6889" s="181">
        <v>6362.8838845026694</v>
      </c>
    </row>
    <row r="6890" spans="1:25" x14ac:dyDescent="0.25">
      <c r="A6890" s="178" t="s">
        <v>5272</v>
      </c>
      <c r="B6890" s="178" t="s">
        <v>3547</v>
      </c>
      <c r="C6890" s="178" t="s">
        <v>240</v>
      </c>
      <c r="D6890" s="178" t="s">
        <v>241</v>
      </c>
      <c r="E6890" s="181">
        <v>6245.8715983329566</v>
      </c>
      <c r="F6890" s="181">
        <v>6194.3500708555739</v>
      </c>
      <c r="G6890" s="181">
        <v>6146.6389362680493</v>
      </c>
      <c r="H6890" s="181">
        <v>6107.8086032656629</v>
      </c>
      <c r="I6890" s="181">
        <v>6075.7130026451814</v>
      </c>
      <c r="J6890" s="182">
        <v>6048.6883776720515</v>
      </c>
      <c r="K6890" s="181">
        <v>6025.4463769994472</v>
      </c>
      <c r="L6890" s="181">
        <v>6004.9973925764252</v>
      </c>
      <c r="M6890" s="181">
        <v>5986.4799842722678</v>
      </c>
      <c r="N6890" s="181">
        <v>5969.1698205123539</v>
      </c>
      <c r="O6890" s="181">
        <v>5952.4786154234807</v>
      </c>
      <c r="P6890" s="181">
        <v>5936.0738206628894</v>
      </c>
      <c r="Q6890" s="181">
        <v>5919.6696038014879</v>
      </c>
      <c r="R6890" s="181">
        <v>5902.8139915431457</v>
      </c>
      <c r="S6890" s="181">
        <v>5885.1914754086574</v>
      </c>
      <c r="T6890" s="181">
        <v>5866.4916069182727</v>
      </c>
      <c r="U6890" s="181">
        <v>5846.5608307967759</v>
      </c>
      <c r="V6890" s="181">
        <v>5825.3521010645172</v>
      </c>
      <c r="W6890" s="181">
        <v>5802.7314335650863</v>
      </c>
      <c r="X6890" s="181">
        <v>5778.5864653665312</v>
      </c>
      <c r="Y6890" s="181">
        <v>5752.7590708907574</v>
      </c>
    </row>
    <row r="6891" spans="1:25" x14ac:dyDescent="0.25">
      <c r="A6891" s="178" t="s">
        <v>5272</v>
      </c>
      <c r="B6891" s="178" t="s">
        <v>3549</v>
      </c>
      <c r="C6891" s="178" t="s">
        <v>218</v>
      </c>
      <c r="D6891" s="178" t="s">
        <v>5546</v>
      </c>
      <c r="E6891" s="181">
        <v>5123.1601098793408</v>
      </c>
      <c r="F6891" s="181">
        <v>5164.1521265569454</v>
      </c>
      <c r="G6891" s="181">
        <v>5207.2766646790906</v>
      </c>
      <c r="H6891" s="181">
        <v>5256.6337390561366</v>
      </c>
      <c r="I6891" s="181">
        <v>5311.176615244236</v>
      </c>
      <c r="J6891" s="182">
        <v>5370.1216634772527</v>
      </c>
      <c r="K6891" s="181">
        <v>5432.8464937617946</v>
      </c>
      <c r="L6891" s="181">
        <v>5498.8413710400382</v>
      </c>
      <c r="M6891" s="181">
        <v>5567.6316429776907</v>
      </c>
      <c r="N6891" s="181">
        <v>5638.7666358828164</v>
      </c>
      <c r="O6891" s="181">
        <v>5711.9133708643039</v>
      </c>
      <c r="P6891" s="181">
        <v>5786.892086951756</v>
      </c>
      <c r="Q6891" s="181">
        <v>5863.5160695861696</v>
      </c>
      <c r="R6891" s="181">
        <v>5941.3812045440554</v>
      </c>
      <c r="S6891" s="181">
        <v>6020.1409335713424</v>
      </c>
      <c r="T6891" s="181">
        <v>6099.3131334515992</v>
      </c>
      <c r="U6891" s="181">
        <v>6178.6815183764793</v>
      </c>
      <c r="V6891" s="181">
        <v>6258.2359597398918</v>
      </c>
      <c r="W6891" s="181">
        <v>6337.717115004778</v>
      </c>
      <c r="X6891" s="181">
        <v>6416.8226056890808</v>
      </c>
      <c r="Y6891" s="181">
        <v>6495.0627876533727</v>
      </c>
    </row>
    <row r="6892" spans="1:25" x14ac:dyDescent="0.25">
      <c r="A6892" s="178" t="s">
        <v>5272</v>
      </c>
      <c r="B6892" s="178" t="s">
        <v>3549</v>
      </c>
      <c r="C6892" s="178" t="s">
        <v>240</v>
      </c>
      <c r="D6892" s="178" t="s">
        <v>241</v>
      </c>
      <c r="E6892" s="181">
        <v>18637.182137826891</v>
      </c>
      <c r="F6892" s="181">
        <v>18499.567534189951</v>
      </c>
      <c r="G6892" s="181">
        <v>18369.670548023103</v>
      </c>
      <c r="H6892" s="181">
        <v>18261.423972173023</v>
      </c>
      <c r="I6892" s="181">
        <v>18170.296492442387</v>
      </c>
      <c r="J6892" s="182">
        <v>18092.892010774864</v>
      </c>
      <c r="K6892" s="181">
        <v>18026.53461810491</v>
      </c>
      <c r="L6892" s="181">
        <v>17969.062030146659</v>
      </c>
      <c r="M6892" s="181">
        <v>17918.542377040994</v>
      </c>
      <c r="N6892" s="181">
        <v>17873.225870015882</v>
      </c>
      <c r="O6892" s="181">
        <v>17831.827458533393</v>
      </c>
      <c r="P6892" s="181">
        <v>17793.604513809823</v>
      </c>
      <c r="Q6892" s="181">
        <v>17757.833468628483</v>
      </c>
      <c r="R6892" s="181">
        <v>17723.182072737847</v>
      </c>
      <c r="S6892" s="181">
        <v>17688.564380723132</v>
      </c>
      <c r="T6892" s="181">
        <v>17652.566036432527</v>
      </c>
      <c r="U6892" s="181">
        <v>17614.615386703226</v>
      </c>
      <c r="V6892" s="181">
        <v>17574.755775265621</v>
      </c>
      <c r="W6892" s="181">
        <v>17532.341124725775</v>
      </c>
      <c r="X6892" s="181">
        <v>17486.649130122431</v>
      </c>
      <c r="Y6892" s="181">
        <v>17436.501070969829</v>
      </c>
    </row>
    <row r="6893" spans="1:25" x14ac:dyDescent="0.25">
      <c r="A6893" s="178" t="s">
        <v>5272</v>
      </c>
      <c r="B6893" s="178" t="s">
        <v>3550</v>
      </c>
      <c r="C6893" s="178" t="s">
        <v>218</v>
      </c>
      <c r="D6893" s="178" t="s">
        <v>5547</v>
      </c>
      <c r="E6893" s="181">
        <v>2587.0480968084744</v>
      </c>
      <c r="F6893" s="181">
        <v>2648.7381726673771</v>
      </c>
      <c r="G6893" s="181">
        <v>2709.6466978150938</v>
      </c>
      <c r="H6893" s="181">
        <v>2772.7050685310792</v>
      </c>
      <c r="I6893" s="181">
        <v>2837.7261989381118</v>
      </c>
      <c r="J6893" s="182">
        <v>2904.5537419715674</v>
      </c>
      <c r="K6893" s="181">
        <v>2973.0845338240601</v>
      </c>
      <c r="L6893" s="181">
        <v>3043.2445448199774</v>
      </c>
      <c r="M6893" s="181">
        <v>3114.9492294572992</v>
      </c>
      <c r="N6893" s="181">
        <v>3188.1361404444147</v>
      </c>
      <c r="O6893" s="181">
        <v>3262.7430393667973</v>
      </c>
      <c r="P6893" s="181">
        <v>3338.80298786909</v>
      </c>
      <c r="Q6893" s="181">
        <v>3416.3450886356777</v>
      </c>
      <c r="R6893" s="181">
        <v>3495.273700276869</v>
      </c>
      <c r="S6893" s="181">
        <v>3575.5580127713183</v>
      </c>
      <c r="T6893" s="181">
        <v>3657.1173641099454</v>
      </c>
      <c r="U6893" s="181">
        <v>3739.7775373163231</v>
      </c>
      <c r="V6893" s="181">
        <v>3823.4050607106083</v>
      </c>
      <c r="W6893" s="181">
        <v>3907.9296141182936</v>
      </c>
      <c r="X6893" s="181">
        <v>3993.2867199599427</v>
      </c>
      <c r="Y6893" s="181">
        <v>4079.3350991688262</v>
      </c>
    </row>
    <row r="6894" spans="1:25" x14ac:dyDescent="0.25">
      <c r="A6894" s="178" t="s">
        <v>5272</v>
      </c>
      <c r="B6894" s="178" t="s">
        <v>3550</v>
      </c>
      <c r="C6894" s="178" t="s">
        <v>240</v>
      </c>
      <c r="D6894" s="178" t="s">
        <v>241</v>
      </c>
      <c r="E6894" s="181">
        <v>9764.9966774229397</v>
      </c>
      <c r="F6894" s="181">
        <v>9713.344352319993</v>
      </c>
      <c r="G6894" s="181">
        <v>9653.9396857248685</v>
      </c>
      <c r="H6894" s="181">
        <v>9597.491743519724</v>
      </c>
      <c r="I6894" s="181">
        <v>9543.0394379917198</v>
      </c>
      <c r="J6894" s="182">
        <v>9489.8162497126432</v>
      </c>
      <c r="K6894" s="181">
        <v>9437.300902770392</v>
      </c>
      <c r="L6894" s="181">
        <v>9385.1140573581324</v>
      </c>
      <c r="M6894" s="181">
        <v>9332.8832544396064</v>
      </c>
      <c r="N6894" s="181">
        <v>9280.3397780181131</v>
      </c>
      <c r="O6894" s="181">
        <v>9227.2449252978604</v>
      </c>
      <c r="P6894" s="181">
        <v>9173.6491886763488</v>
      </c>
      <c r="Q6894" s="181">
        <v>9119.588147253442</v>
      </c>
      <c r="R6894" s="181">
        <v>9064.771056501615</v>
      </c>
      <c r="S6894" s="181">
        <v>9009.1047680767078</v>
      </c>
      <c r="T6894" s="181">
        <v>8952.3873428475345</v>
      </c>
      <c r="U6894" s="181">
        <v>8894.2205269077785</v>
      </c>
      <c r="V6894" s="181">
        <v>8834.3498382925245</v>
      </c>
      <c r="W6894" s="181">
        <v>8772.6978896549444</v>
      </c>
      <c r="X6894" s="181">
        <v>8709.2166145158371</v>
      </c>
      <c r="Y6894" s="181">
        <v>8643.709023687552</v>
      </c>
    </row>
    <row r="6895" spans="1:25" x14ac:dyDescent="0.25">
      <c r="A6895" s="178" t="s">
        <v>5272</v>
      </c>
      <c r="B6895" s="178" t="s">
        <v>3551</v>
      </c>
      <c r="C6895" s="178" t="s">
        <v>565</v>
      </c>
      <c r="D6895" s="178" t="s">
        <v>566</v>
      </c>
      <c r="E6895" s="181">
        <v>5923.2472683744199</v>
      </c>
      <c r="F6895" s="181">
        <v>5918.8354173777816</v>
      </c>
      <c r="G6895" s="181">
        <v>5914.4601680325559</v>
      </c>
      <c r="H6895" s="181">
        <v>5915.4564797974463</v>
      </c>
      <c r="I6895" s="181">
        <v>5920.6224387103848</v>
      </c>
      <c r="J6895" s="182">
        <v>5929.0133197810055</v>
      </c>
      <c r="K6895" s="181">
        <v>5939.9033229427141</v>
      </c>
      <c r="L6895" s="181">
        <v>5952.7272088060772</v>
      </c>
      <c r="M6895" s="181">
        <v>5966.9771420725065</v>
      </c>
      <c r="N6895" s="181">
        <v>5982.1888033284222</v>
      </c>
      <c r="O6895" s="181">
        <v>5997.9788179859297</v>
      </c>
      <c r="P6895" s="181">
        <v>6014.2024711343911</v>
      </c>
      <c r="Q6895" s="181">
        <v>6030.7616827959773</v>
      </c>
      <c r="R6895" s="181">
        <v>6047.3766915582091</v>
      </c>
      <c r="S6895" s="181">
        <v>6063.8442303091806</v>
      </c>
      <c r="T6895" s="181">
        <v>6079.9144395927024</v>
      </c>
      <c r="U6895" s="181">
        <v>6095.3928651853921</v>
      </c>
      <c r="V6895" s="181">
        <v>6110.2132806360714</v>
      </c>
      <c r="W6895" s="181">
        <v>6124.3217917105812</v>
      </c>
      <c r="X6895" s="181">
        <v>6137.6385179427307</v>
      </c>
      <c r="Y6895" s="181">
        <v>6149.993969610583</v>
      </c>
    </row>
    <row r="6896" spans="1:25" x14ac:dyDescent="0.25">
      <c r="A6896" s="178" t="s">
        <v>5272</v>
      </c>
      <c r="B6896" s="178" t="s">
        <v>3553</v>
      </c>
      <c r="C6896" s="178" t="s">
        <v>565</v>
      </c>
      <c r="D6896" s="178" t="s">
        <v>566</v>
      </c>
      <c r="E6896" s="181">
        <v>12905.693326796649</v>
      </c>
      <c r="F6896" s="181">
        <v>12814.63859228925</v>
      </c>
      <c r="G6896" s="181">
        <v>12739.938226072549</v>
      </c>
      <c r="H6896" s="181">
        <v>12688.764667990419</v>
      </c>
      <c r="I6896" s="181">
        <v>12655.93348635499</v>
      </c>
      <c r="J6896" s="182">
        <v>12637.665411025584</v>
      </c>
      <c r="K6896" s="181">
        <v>12631.095532420597</v>
      </c>
      <c r="L6896" s="181">
        <v>12634.003664365857</v>
      </c>
      <c r="M6896" s="181">
        <v>12644.482950702413</v>
      </c>
      <c r="N6896" s="181">
        <v>12660.948012815032</v>
      </c>
      <c r="O6896" s="181">
        <v>12682.132720701286</v>
      </c>
      <c r="P6896" s="181">
        <v>12707.260921745747</v>
      </c>
      <c r="Q6896" s="181">
        <v>12735.653181061018</v>
      </c>
      <c r="R6896" s="181">
        <v>12766.22041555463</v>
      </c>
      <c r="S6896" s="181">
        <v>12797.996536132292</v>
      </c>
      <c r="T6896" s="181">
        <v>12829.724189458773</v>
      </c>
      <c r="U6896" s="181">
        <v>12860.934527885376</v>
      </c>
      <c r="V6896" s="181">
        <v>12891.658856910344</v>
      </c>
      <c r="W6896" s="181">
        <v>12921.335982011769</v>
      </c>
      <c r="X6896" s="181">
        <v>12949.301352776551</v>
      </c>
      <c r="Y6896" s="181">
        <v>12974.544228536992</v>
      </c>
    </row>
    <row r="6897" spans="1:25" x14ac:dyDescent="0.25">
      <c r="A6897" s="178" t="s">
        <v>5272</v>
      </c>
      <c r="B6897" s="178" t="s">
        <v>3554</v>
      </c>
      <c r="C6897" s="178" t="s">
        <v>218</v>
      </c>
      <c r="D6897" s="178" t="s">
        <v>5548</v>
      </c>
      <c r="E6897" s="181">
        <v>30862.726671355198</v>
      </c>
      <c r="F6897" s="181">
        <v>31308.506868791919</v>
      </c>
      <c r="G6897" s="181">
        <v>31768.379441440178</v>
      </c>
      <c r="H6897" s="181">
        <v>32271.870089185093</v>
      </c>
      <c r="I6897" s="181">
        <v>32812.579061239041</v>
      </c>
      <c r="J6897" s="182">
        <v>33385.740427796925</v>
      </c>
      <c r="K6897" s="181">
        <v>33987.993706741647</v>
      </c>
      <c r="L6897" s="181">
        <v>34616.719931538035</v>
      </c>
      <c r="M6897" s="181">
        <v>35269.363911392022</v>
      </c>
      <c r="N6897" s="181">
        <v>35943.79233005792</v>
      </c>
      <c r="O6897" s="181">
        <v>36638.133013628125</v>
      </c>
      <c r="P6897" s="181">
        <v>37351.791902468016</v>
      </c>
      <c r="Q6897" s="181">
        <v>38084.267076929231</v>
      </c>
      <c r="R6897" s="181">
        <v>38833.648133356699</v>
      </c>
      <c r="S6897" s="181">
        <v>39598.541047273829</v>
      </c>
      <c r="T6897" s="181">
        <v>40377.662703000904</v>
      </c>
      <c r="U6897" s="181">
        <v>41166.975281725754</v>
      </c>
      <c r="V6897" s="181">
        <v>41962.481479101967</v>
      </c>
      <c r="W6897" s="181">
        <v>42763.29673477621</v>
      </c>
      <c r="X6897" s="181">
        <v>43568.466347446629</v>
      </c>
      <c r="Y6897" s="181">
        <v>44376.937702997006</v>
      </c>
    </row>
    <row r="6898" spans="1:25" x14ac:dyDescent="0.25">
      <c r="A6898" s="178" t="s">
        <v>5272</v>
      </c>
      <c r="B6898" s="178" t="s">
        <v>3554</v>
      </c>
      <c r="C6898" s="178" t="s">
        <v>240</v>
      </c>
      <c r="D6898" s="178" t="s">
        <v>241</v>
      </c>
      <c r="E6898" s="181">
        <v>71797.436133878771</v>
      </c>
      <c r="F6898" s="181">
        <v>71388.256507017126</v>
      </c>
      <c r="G6898" s="181">
        <v>70998.516036851448</v>
      </c>
      <c r="H6898" s="181">
        <v>70691.654919928114</v>
      </c>
      <c r="I6898" s="181">
        <v>70448.898054036865</v>
      </c>
      <c r="J6898" s="182">
        <v>70256.204783089226</v>
      </c>
      <c r="K6898" s="181">
        <v>70103.395431491066</v>
      </c>
      <c r="L6898" s="181">
        <v>69982.476109422336</v>
      </c>
      <c r="M6898" s="181">
        <v>69886.11495237115</v>
      </c>
      <c r="N6898" s="181">
        <v>69808.300202543091</v>
      </c>
      <c r="O6898" s="181">
        <v>69743.929491307921</v>
      </c>
      <c r="P6898" s="181">
        <v>69690.638668095344</v>
      </c>
      <c r="Q6898" s="181">
        <v>69646.379630518772</v>
      </c>
      <c r="R6898" s="181">
        <v>69606.707292333813</v>
      </c>
      <c r="S6898" s="181">
        <v>69568.406277088114</v>
      </c>
      <c r="T6898" s="181">
        <v>69528.687273302916</v>
      </c>
      <c r="U6898" s="181">
        <v>69480.320382089281</v>
      </c>
      <c r="V6898" s="181">
        <v>69416.71068393538</v>
      </c>
      <c r="W6898" s="181">
        <v>69336.844970673221</v>
      </c>
      <c r="X6898" s="181">
        <v>69239.705802530065</v>
      </c>
      <c r="Y6898" s="181">
        <v>69124.233679347337</v>
      </c>
    </row>
    <row r="6899" spans="1:25" x14ac:dyDescent="0.25">
      <c r="A6899" s="178" t="s">
        <v>5272</v>
      </c>
      <c r="B6899" s="178" t="s">
        <v>3555</v>
      </c>
      <c r="C6899" s="178" t="s">
        <v>565</v>
      </c>
      <c r="D6899" s="178" t="s">
        <v>566</v>
      </c>
      <c r="E6899" s="181">
        <v>5642.6153290743605</v>
      </c>
      <c r="F6899" s="181">
        <v>5636.8291751623456</v>
      </c>
      <c r="G6899" s="181">
        <v>5635.7634941531242</v>
      </c>
      <c r="H6899" s="181">
        <v>5644.7719377795529</v>
      </c>
      <c r="I6899" s="181">
        <v>5661.5139819946953</v>
      </c>
      <c r="J6899" s="182">
        <v>5684.2780411787744</v>
      </c>
      <c r="K6899" s="181">
        <v>5711.9283511684371</v>
      </c>
      <c r="L6899" s="181">
        <v>5743.6620683313386</v>
      </c>
      <c r="M6899" s="181">
        <v>5778.8687531596643</v>
      </c>
      <c r="N6899" s="181">
        <v>5816.9477476064912</v>
      </c>
      <c r="O6899" s="181">
        <v>5857.5345752715002</v>
      </c>
      <c r="P6899" s="181">
        <v>5900.5567310002925</v>
      </c>
      <c r="Q6899" s="181">
        <v>5945.9954067037688</v>
      </c>
      <c r="R6899" s="181">
        <v>5993.6299457953819</v>
      </c>
      <c r="S6899" s="181">
        <v>6043.3474203911192</v>
      </c>
      <c r="T6899" s="181">
        <v>6095.0972122314097</v>
      </c>
      <c r="U6899" s="181">
        <v>6147.8919678144348</v>
      </c>
      <c r="V6899" s="181">
        <v>6200.7269323617911</v>
      </c>
      <c r="W6899" s="181">
        <v>6253.5900815030227</v>
      </c>
      <c r="X6899" s="181">
        <v>6306.4838518620363</v>
      </c>
      <c r="Y6899" s="181">
        <v>6359.4125205655509</v>
      </c>
    </row>
    <row r="6900" spans="1:25" x14ac:dyDescent="0.25">
      <c r="A6900" s="178" t="s">
        <v>5272</v>
      </c>
      <c r="B6900" s="178" t="s">
        <v>3556</v>
      </c>
      <c r="C6900" s="178" t="s">
        <v>218</v>
      </c>
      <c r="D6900" s="178" t="s">
        <v>5549</v>
      </c>
      <c r="E6900" s="181">
        <v>4335.0418575922431</v>
      </c>
      <c r="F6900" s="181">
        <v>4326.9047691546057</v>
      </c>
      <c r="G6900" s="181">
        <v>4318.8876865993689</v>
      </c>
      <c r="H6900" s="181">
        <v>4315.0822537755676</v>
      </c>
      <c r="I6900" s="181">
        <v>4314.4562785526232</v>
      </c>
      <c r="J6900" s="182">
        <v>4316.1906414785744</v>
      </c>
      <c r="K6900" s="181">
        <v>4319.6659291018022</v>
      </c>
      <c r="L6900" s="181">
        <v>4324.387638383515</v>
      </c>
      <c r="M6900" s="181">
        <v>4329.8918813368809</v>
      </c>
      <c r="N6900" s="181">
        <v>4335.8214477028205</v>
      </c>
      <c r="O6900" s="181">
        <v>4341.8834357695614</v>
      </c>
      <c r="P6900" s="181">
        <v>4347.9570208085825</v>
      </c>
      <c r="Q6900" s="181">
        <v>4353.9415645002737</v>
      </c>
      <c r="R6900" s="181">
        <v>4359.6000721375831</v>
      </c>
      <c r="S6900" s="181">
        <v>4364.812567669258</v>
      </c>
      <c r="T6900" s="181">
        <v>4369.6050528917822</v>
      </c>
      <c r="U6900" s="181">
        <v>4373.8256141436304</v>
      </c>
      <c r="V6900" s="181">
        <v>4377.2309299825474</v>
      </c>
      <c r="W6900" s="181">
        <v>4379.7760165704549</v>
      </c>
      <c r="X6900" s="181">
        <v>4381.4423067466687</v>
      </c>
      <c r="Y6900" s="181">
        <v>4382.3086635883319</v>
      </c>
    </row>
    <row r="6901" spans="1:25" x14ac:dyDescent="0.25">
      <c r="A6901" s="178" t="s">
        <v>5272</v>
      </c>
      <c r="B6901" s="178" t="s">
        <v>3556</v>
      </c>
      <c r="C6901" s="178" t="s">
        <v>240</v>
      </c>
      <c r="D6901" s="178" t="s">
        <v>241</v>
      </c>
      <c r="E6901" s="181">
        <v>14493.183925103598</v>
      </c>
      <c r="F6901" s="181">
        <v>14512.632421627291</v>
      </c>
      <c r="G6901" s="181">
        <v>14533.104764001388</v>
      </c>
      <c r="H6901" s="181">
        <v>14568.428730853671</v>
      </c>
      <c r="I6901" s="181">
        <v>14615.261023364637</v>
      </c>
      <c r="J6901" s="182">
        <v>14670.940014454462</v>
      </c>
      <c r="K6901" s="181">
        <v>14733.45076975112</v>
      </c>
      <c r="L6901" s="181">
        <v>14801.179431294033</v>
      </c>
      <c r="M6901" s="181">
        <v>14872.595730639927</v>
      </c>
      <c r="N6901" s="181">
        <v>14946.516122711049</v>
      </c>
      <c r="O6901" s="181">
        <v>15021.962967538338</v>
      </c>
      <c r="P6901" s="181">
        <v>15098.5421369778</v>
      </c>
      <c r="Q6901" s="181">
        <v>15175.924155644934</v>
      </c>
      <c r="R6901" s="181">
        <v>15253.297568884056</v>
      </c>
      <c r="S6901" s="181">
        <v>15330.249463638134</v>
      </c>
      <c r="T6901" s="181">
        <v>15406.875037225262</v>
      </c>
      <c r="U6901" s="181">
        <v>15482.640938605808</v>
      </c>
      <c r="V6901" s="181">
        <v>15556.680171731841</v>
      </c>
      <c r="W6901" s="181">
        <v>15628.819059069174</v>
      </c>
      <c r="X6901" s="181">
        <v>15698.975148245114</v>
      </c>
      <c r="Y6901" s="181">
        <v>15767.414543524348</v>
      </c>
    </row>
    <row r="6902" spans="1:25" x14ac:dyDescent="0.25">
      <c r="A6902" s="178" t="s">
        <v>5272</v>
      </c>
      <c r="B6902" s="178" t="s">
        <v>3558</v>
      </c>
      <c r="C6902" s="178" t="s">
        <v>218</v>
      </c>
      <c r="D6902" s="178" t="s">
        <v>5550</v>
      </c>
      <c r="E6902" s="181">
        <v>4632.6047758305731</v>
      </c>
      <c r="F6902" s="181">
        <v>4606.0274273959185</v>
      </c>
      <c r="G6902" s="181">
        <v>4576.4304336967225</v>
      </c>
      <c r="H6902" s="181">
        <v>4548.7565242770161</v>
      </c>
      <c r="I6902" s="181">
        <v>4522.5059580288334</v>
      </c>
      <c r="J6902" s="182">
        <v>4497.2537417011099</v>
      </c>
      <c r="K6902" s="181">
        <v>4472.6850538687449</v>
      </c>
      <c r="L6902" s="181">
        <v>4448.561439679479</v>
      </c>
      <c r="M6902" s="181">
        <v>4424.6420423125865</v>
      </c>
      <c r="N6902" s="181">
        <v>4400.7242688147135</v>
      </c>
      <c r="O6902" s="181">
        <v>4376.6405857770978</v>
      </c>
      <c r="P6902" s="181">
        <v>4352.3772018162554</v>
      </c>
      <c r="Q6902" s="181">
        <v>4327.9241191338442</v>
      </c>
      <c r="R6902" s="181">
        <v>4303.1344600906596</v>
      </c>
      <c r="S6902" s="181">
        <v>4277.9618697416799</v>
      </c>
      <c r="T6902" s="181">
        <v>4252.4508041541403</v>
      </c>
      <c r="U6902" s="181">
        <v>4226.4691378195394</v>
      </c>
      <c r="V6902" s="181">
        <v>4199.8289624645549</v>
      </c>
      <c r="W6902" s="181">
        <v>4172.5224320121024</v>
      </c>
      <c r="X6902" s="181">
        <v>4144.5654168670344</v>
      </c>
      <c r="Y6902" s="181">
        <v>4116.0233926917426</v>
      </c>
    </row>
    <row r="6903" spans="1:25" x14ac:dyDescent="0.25">
      <c r="A6903" s="178" t="s">
        <v>5272</v>
      </c>
      <c r="B6903" s="178" t="s">
        <v>3558</v>
      </c>
      <c r="C6903" s="178" t="s">
        <v>528</v>
      </c>
      <c r="D6903" s="178" t="s">
        <v>5551</v>
      </c>
      <c r="E6903" s="181">
        <v>2241.1272505161628</v>
      </c>
      <c r="F6903" s="181">
        <v>2275.6956923667067</v>
      </c>
      <c r="G6903" s="181">
        <v>2309.1967346238935</v>
      </c>
      <c r="H6903" s="181">
        <v>2344.0839599766728</v>
      </c>
      <c r="I6903" s="181">
        <v>2380.1592813942766</v>
      </c>
      <c r="J6903" s="182">
        <v>2417.2449816307012</v>
      </c>
      <c r="K6903" s="181">
        <v>2455.2063328882173</v>
      </c>
      <c r="L6903" s="181">
        <v>2493.9381137909395</v>
      </c>
      <c r="M6903" s="181">
        <v>2533.3233315337143</v>
      </c>
      <c r="N6903" s="181">
        <v>2573.2562813287313</v>
      </c>
      <c r="O6903" s="181">
        <v>2613.6424099632204</v>
      </c>
      <c r="P6903" s="181">
        <v>2654.4723986432805</v>
      </c>
      <c r="Q6903" s="181">
        <v>2695.7382865978134</v>
      </c>
      <c r="R6903" s="181">
        <v>2737.344185295276</v>
      </c>
      <c r="S6903" s="181">
        <v>2779.2512025829487</v>
      </c>
      <c r="T6903" s="181">
        <v>2821.4775104306536</v>
      </c>
      <c r="U6903" s="181">
        <v>2863.923406310872</v>
      </c>
      <c r="V6903" s="181">
        <v>2906.4422823659479</v>
      </c>
      <c r="W6903" s="181">
        <v>2949.0027727294487</v>
      </c>
      <c r="X6903" s="181">
        <v>2991.58881961816</v>
      </c>
      <c r="Y6903" s="181">
        <v>3034.2205047916159</v>
      </c>
    </row>
    <row r="6904" spans="1:25" x14ac:dyDescent="0.25">
      <c r="A6904" s="178" t="s">
        <v>5272</v>
      </c>
      <c r="B6904" s="178" t="s">
        <v>3558</v>
      </c>
      <c r="C6904" s="178" t="s">
        <v>703</v>
      </c>
      <c r="D6904" s="178" t="s">
        <v>5552</v>
      </c>
      <c r="E6904" s="181">
        <v>2416.7040814886132</v>
      </c>
      <c r="F6904" s="181">
        <v>2440.1772343244616</v>
      </c>
      <c r="G6904" s="181">
        <v>2462.1717422881311</v>
      </c>
      <c r="H6904" s="181">
        <v>2485.3113062206344</v>
      </c>
      <c r="I6904" s="181">
        <v>2509.3652414170779</v>
      </c>
      <c r="J6904" s="182">
        <v>2534.1291727946059</v>
      </c>
      <c r="K6904" s="181">
        <v>2559.4479458042924</v>
      </c>
      <c r="L6904" s="181">
        <v>2585.2003286070362</v>
      </c>
      <c r="M6904" s="181">
        <v>2611.2555580256312</v>
      </c>
      <c r="N6904" s="181">
        <v>2637.4972799653742</v>
      </c>
      <c r="O6904" s="181">
        <v>2663.8230455618727</v>
      </c>
      <c r="P6904" s="181">
        <v>2690.2190367184689</v>
      </c>
      <c r="Q6904" s="181">
        <v>2716.6730775611418</v>
      </c>
      <c r="R6904" s="181">
        <v>2743.0851192887894</v>
      </c>
      <c r="S6904" s="181">
        <v>2769.4141263371812</v>
      </c>
      <c r="T6904" s="181">
        <v>2795.6765151793502</v>
      </c>
      <c r="U6904" s="181">
        <v>2821.7721875422449</v>
      </c>
      <c r="V6904" s="181">
        <v>2847.5573334749329</v>
      </c>
      <c r="W6904" s="181">
        <v>2873.003660971036</v>
      </c>
      <c r="X6904" s="181">
        <v>2898.0983818502373</v>
      </c>
      <c r="Y6904" s="181">
        <v>2922.8638520156428</v>
      </c>
    </row>
    <row r="6905" spans="1:25" x14ac:dyDescent="0.25">
      <c r="A6905" s="178" t="s">
        <v>5272</v>
      </c>
      <c r="B6905" s="178" t="s">
        <v>3558</v>
      </c>
      <c r="C6905" s="178" t="s">
        <v>240</v>
      </c>
      <c r="D6905" s="178" t="s">
        <v>241</v>
      </c>
      <c r="E6905" s="181">
        <v>16063.261909485274</v>
      </c>
      <c r="F6905" s="181">
        <v>16131.020992837051</v>
      </c>
      <c r="G6905" s="181">
        <v>16187.981566852626</v>
      </c>
      <c r="H6905" s="181">
        <v>16251.469859379677</v>
      </c>
      <c r="I6905" s="181">
        <v>16319.874270749426</v>
      </c>
      <c r="J6905" s="182">
        <v>16391.787386781954</v>
      </c>
      <c r="K6905" s="181">
        <v>16466.148195908212</v>
      </c>
      <c r="L6905" s="181">
        <v>16542.135153753996</v>
      </c>
      <c r="M6905" s="181">
        <v>16618.883400313229</v>
      </c>
      <c r="N6905" s="181">
        <v>16695.637640578778</v>
      </c>
      <c r="O6905" s="181">
        <v>16771.746211434358</v>
      </c>
      <c r="P6905" s="181">
        <v>16847.126420192584</v>
      </c>
      <c r="Q6905" s="181">
        <v>16921.707613548009</v>
      </c>
      <c r="R6905" s="181">
        <v>16994.876279451066</v>
      </c>
      <c r="S6905" s="181">
        <v>17066.395733185058</v>
      </c>
      <c r="T6905" s="181">
        <v>17136.386632495945</v>
      </c>
      <c r="U6905" s="181">
        <v>17204.256846066255</v>
      </c>
      <c r="V6905" s="181">
        <v>17269.161896181289</v>
      </c>
      <c r="W6905" s="181">
        <v>17330.972312975275</v>
      </c>
      <c r="X6905" s="181">
        <v>17389.654736166358</v>
      </c>
      <c r="Y6905" s="181">
        <v>17445.386625149145</v>
      </c>
    </row>
    <row r="6906" spans="1:25" x14ac:dyDescent="0.25">
      <c r="A6906" s="178" t="s">
        <v>5272</v>
      </c>
      <c r="B6906" s="178" t="s">
        <v>3559</v>
      </c>
      <c r="C6906" s="178" t="s">
        <v>565</v>
      </c>
      <c r="D6906" s="178" t="s">
        <v>566</v>
      </c>
      <c r="E6906" s="181">
        <v>23697.133716599143</v>
      </c>
      <c r="F6906" s="181">
        <v>23975.833751184942</v>
      </c>
      <c r="G6906" s="181">
        <v>24226.432023103793</v>
      </c>
      <c r="H6906" s="181">
        <v>24483.018103515329</v>
      </c>
      <c r="I6906" s="181">
        <v>24746.373781897215</v>
      </c>
      <c r="J6906" s="182">
        <v>25016.808454870781</v>
      </c>
      <c r="K6906" s="181">
        <v>25294.797721810311</v>
      </c>
      <c r="L6906" s="181">
        <v>25580.790870807334</v>
      </c>
      <c r="M6906" s="181">
        <v>25874.848555461936</v>
      </c>
      <c r="N6906" s="181">
        <v>26176.662142292989</v>
      </c>
      <c r="O6906" s="181">
        <v>26485.825486443558</v>
      </c>
      <c r="P6906" s="181">
        <v>26802.847376730904</v>
      </c>
      <c r="Q6906" s="181">
        <v>27128.242352293215</v>
      </c>
      <c r="R6906" s="181">
        <v>27461.271188178762</v>
      </c>
      <c r="S6906" s="181">
        <v>27801.125005564205</v>
      </c>
      <c r="T6906" s="181">
        <v>28146.186822123487</v>
      </c>
      <c r="U6906" s="181">
        <v>28492.296175703512</v>
      </c>
      <c r="V6906" s="181">
        <v>28836.287559398239</v>
      </c>
      <c r="W6906" s="181">
        <v>29177.995216357023</v>
      </c>
      <c r="X6906" s="181">
        <v>29516.887148550159</v>
      </c>
      <c r="Y6906" s="181">
        <v>29851.553704933613</v>
      </c>
    </row>
    <row r="6907" spans="1:25" x14ac:dyDescent="0.25">
      <c r="A6907" s="178" t="s">
        <v>5272</v>
      </c>
      <c r="B6907" s="178" t="s">
        <v>3560</v>
      </c>
      <c r="C6907" s="178" t="s">
        <v>218</v>
      </c>
      <c r="D6907" s="178" t="s">
        <v>5553</v>
      </c>
      <c r="E6907" s="181">
        <v>25388.296908394484</v>
      </c>
      <c r="F6907" s="181">
        <v>25642.254480261079</v>
      </c>
      <c r="G6907" s="181">
        <v>25883.248607887745</v>
      </c>
      <c r="H6907" s="181">
        <v>26139.898771923352</v>
      </c>
      <c r="I6907" s="181">
        <v>26409.222027514337</v>
      </c>
      <c r="J6907" s="182">
        <v>26688.617096513954</v>
      </c>
      <c r="K6907" s="181">
        <v>26976.038059491148</v>
      </c>
      <c r="L6907" s="181">
        <v>27269.822875302089</v>
      </c>
      <c r="M6907" s="181">
        <v>27568.218229963328</v>
      </c>
      <c r="N6907" s="181">
        <v>27869.706236798065</v>
      </c>
      <c r="O6907" s="181">
        <v>28172.94375796476</v>
      </c>
      <c r="P6907" s="181">
        <v>28477.585664855033</v>
      </c>
      <c r="Q6907" s="181">
        <v>28783.354971618613</v>
      </c>
      <c r="R6907" s="181">
        <v>29088.996397907744</v>
      </c>
      <c r="S6907" s="181">
        <v>29393.787488821185</v>
      </c>
      <c r="T6907" s="181">
        <v>29697.375199272108</v>
      </c>
      <c r="U6907" s="181">
        <v>29998.592022434605</v>
      </c>
      <c r="V6907" s="181">
        <v>30296.154762076989</v>
      </c>
      <c r="W6907" s="181">
        <v>30589.748719825227</v>
      </c>
      <c r="X6907" s="181">
        <v>30879.113895924849</v>
      </c>
      <c r="Y6907" s="181">
        <v>31164.127442886736</v>
      </c>
    </row>
    <row r="6908" spans="1:25" x14ac:dyDescent="0.25">
      <c r="A6908" s="178" t="s">
        <v>5272</v>
      </c>
      <c r="B6908" s="178" t="s">
        <v>3560</v>
      </c>
      <c r="C6908" s="178" t="s">
        <v>266</v>
      </c>
      <c r="D6908" s="178" t="s">
        <v>5554</v>
      </c>
      <c r="E6908" s="181">
        <v>2699.3797142157973</v>
      </c>
      <c r="F6908" s="181">
        <v>2722.8790948274418</v>
      </c>
      <c r="G6908" s="181">
        <v>2744.9388620981886</v>
      </c>
      <c r="H6908" s="181">
        <v>2768.595661475325</v>
      </c>
      <c r="I6908" s="181">
        <v>2793.5276918548661</v>
      </c>
      <c r="J6908" s="182">
        <v>2819.4551099529276</v>
      </c>
      <c r="K6908" s="181">
        <v>2846.1580917889887</v>
      </c>
      <c r="L6908" s="181">
        <v>2873.4583826419839</v>
      </c>
      <c r="M6908" s="181">
        <v>2901.1690306498626</v>
      </c>
      <c r="N6908" s="181">
        <v>2929.1287820477237</v>
      </c>
      <c r="O6908" s="181">
        <v>2957.1955500149797</v>
      </c>
      <c r="P6908" s="181">
        <v>2985.3325973931901</v>
      </c>
      <c r="Q6908" s="181">
        <v>3013.5105087856609</v>
      </c>
      <c r="R6908" s="181">
        <v>3041.5977267732837</v>
      </c>
      <c r="S6908" s="181">
        <v>3069.5190109039058</v>
      </c>
      <c r="T6908" s="181">
        <v>3097.2380349743639</v>
      </c>
      <c r="U6908" s="181">
        <v>3124.6338270339088</v>
      </c>
      <c r="V6908" s="181">
        <v>3151.5740038451331</v>
      </c>
      <c r="W6908" s="181">
        <v>3178.0274844675437</v>
      </c>
      <c r="X6908" s="181">
        <v>3203.9690273832589</v>
      </c>
      <c r="Y6908" s="181">
        <v>3229.3877377845188</v>
      </c>
    </row>
    <row r="6909" spans="1:25" x14ac:dyDescent="0.25">
      <c r="A6909" s="178" t="s">
        <v>5272</v>
      </c>
      <c r="B6909" s="178" t="s">
        <v>3560</v>
      </c>
      <c r="C6909" s="178" t="s">
        <v>1206</v>
      </c>
      <c r="D6909" s="178" t="s">
        <v>5555</v>
      </c>
      <c r="E6909" s="181">
        <v>3867.9336241454776</v>
      </c>
      <c r="F6909" s="181">
        <v>3831.6922858454345</v>
      </c>
      <c r="G6909" s="181">
        <v>3793.5182441420311</v>
      </c>
      <c r="H6909" s="181">
        <v>3757.6495094817742</v>
      </c>
      <c r="I6909" s="181">
        <v>3723.5479452249433</v>
      </c>
      <c r="J6909" s="182">
        <v>3690.7649529898008</v>
      </c>
      <c r="K6909" s="181">
        <v>3658.9582777388159</v>
      </c>
      <c r="L6909" s="181">
        <v>3627.8605361475065</v>
      </c>
      <c r="M6909" s="181">
        <v>3597.2112159428002</v>
      </c>
      <c r="N6909" s="181">
        <v>3566.798755755307</v>
      </c>
      <c r="O6909" s="181">
        <v>3536.4491541344041</v>
      </c>
      <c r="P6909" s="181">
        <v>3506.124484432833</v>
      </c>
      <c r="Q6909" s="181">
        <v>3475.798191377768</v>
      </c>
      <c r="R6909" s="181">
        <v>3445.3302057638489</v>
      </c>
      <c r="S6909" s="181">
        <v>3414.65348372176</v>
      </c>
      <c r="T6909" s="181">
        <v>3383.7489103402399</v>
      </c>
      <c r="U6909" s="181">
        <v>3352.5086669737771</v>
      </c>
      <c r="V6909" s="181">
        <v>3320.8214287364849</v>
      </c>
      <c r="W6909" s="181">
        <v>3288.6896857948154</v>
      </c>
      <c r="X6909" s="181">
        <v>3256.1229155995184</v>
      </c>
      <c r="Y6909" s="181">
        <v>3223.1454752738514</v>
      </c>
    </row>
    <row r="6910" spans="1:25" x14ac:dyDescent="0.25">
      <c r="A6910" s="178" t="s">
        <v>5272</v>
      </c>
      <c r="B6910" s="178" t="s">
        <v>3560</v>
      </c>
      <c r="C6910" s="178" t="s">
        <v>532</v>
      </c>
      <c r="D6910" s="178" t="s">
        <v>5556</v>
      </c>
      <c r="E6910" s="181">
        <v>4538.9943755299655</v>
      </c>
      <c r="F6910" s="181">
        <v>4506.787132429763</v>
      </c>
      <c r="G6910" s="181">
        <v>4472.1296676731899</v>
      </c>
      <c r="H6910" s="181">
        <v>4440.0132762197427</v>
      </c>
      <c r="I6910" s="181">
        <v>4409.8187414665181</v>
      </c>
      <c r="J6910" s="182">
        <v>4381.0273630526308</v>
      </c>
      <c r="K6910" s="181">
        <v>4353.2421373213583</v>
      </c>
      <c r="L6910" s="181">
        <v>4326.1516523806722</v>
      </c>
      <c r="M6910" s="181">
        <v>4299.4498160040666</v>
      </c>
      <c r="N6910" s="181">
        <v>4272.8863432513772</v>
      </c>
      <c r="O6910" s="181">
        <v>4246.2537359379576</v>
      </c>
      <c r="P6910" s="181">
        <v>4219.5063464107625</v>
      </c>
      <c r="Q6910" s="181">
        <v>4192.611825149741</v>
      </c>
      <c r="R6910" s="181">
        <v>4165.4002896057491</v>
      </c>
      <c r="S6910" s="181">
        <v>4137.7887908080447</v>
      </c>
      <c r="T6910" s="181">
        <v>4109.7518391398708</v>
      </c>
      <c r="U6910" s="181">
        <v>4081.1557392056279</v>
      </c>
      <c r="V6910" s="181">
        <v>4051.8613019095433</v>
      </c>
      <c r="W6910" s="181">
        <v>4021.8672651970601</v>
      </c>
      <c r="X6910" s="181">
        <v>3991.1809406451589</v>
      </c>
      <c r="Y6910" s="181">
        <v>3959.8280081267808</v>
      </c>
    </row>
    <row r="6911" spans="1:25" x14ac:dyDescent="0.25">
      <c r="A6911" s="178" t="s">
        <v>5272</v>
      </c>
      <c r="B6911" s="178" t="s">
        <v>3560</v>
      </c>
      <c r="C6911" s="178" t="s">
        <v>240</v>
      </c>
      <c r="D6911" s="178" t="s">
        <v>241</v>
      </c>
      <c r="E6911" s="181">
        <v>68956.790052793382</v>
      </c>
      <c r="F6911" s="181">
        <v>69155.447139080075</v>
      </c>
      <c r="G6911" s="181">
        <v>69315.944420012427</v>
      </c>
      <c r="H6911" s="181">
        <v>69515.22870105441</v>
      </c>
      <c r="I6911" s="181">
        <v>69744.657596181321</v>
      </c>
      <c r="J6911" s="182">
        <v>69996.82798215971</v>
      </c>
      <c r="K6911" s="181">
        <v>70265.98686359977</v>
      </c>
      <c r="L6911" s="181">
        <v>70547.532264595284</v>
      </c>
      <c r="M6911" s="181">
        <v>70836.753882140823</v>
      </c>
      <c r="N6911" s="181">
        <v>71129.670922614969</v>
      </c>
      <c r="O6911" s="181">
        <v>71422.854204479605</v>
      </c>
      <c r="P6911" s="181">
        <v>71715.481290077747</v>
      </c>
      <c r="Q6911" s="181">
        <v>72006.924355505995</v>
      </c>
      <c r="R6911" s="181">
        <v>72294.143197406665</v>
      </c>
      <c r="S6911" s="181">
        <v>72575.494980936317</v>
      </c>
      <c r="T6911" s="181">
        <v>72850.288164279336</v>
      </c>
      <c r="U6911" s="181">
        <v>73115.866448121393</v>
      </c>
      <c r="V6911" s="181">
        <v>73369.363778875137</v>
      </c>
      <c r="W6911" s="181">
        <v>73610.319884291544</v>
      </c>
      <c r="X6911" s="181">
        <v>73838.419257219328</v>
      </c>
      <c r="Y6911" s="181">
        <v>74053.682484915815</v>
      </c>
    </row>
    <row r="6912" spans="1:25" x14ac:dyDescent="0.25">
      <c r="A6912" s="178" t="s">
        <v>5272</v>
      </c>
      <c r="B6912" s="178" t="s">
        <v>3561</v>
      </c>
      <c r="C6912" s="178" t="s">
        <v>218</v>
      </c>
      <c r="D6912" s="178" t="s">
        <v>5557</v>
      </c>
      <c r="E6912" s="181">
        <v>12638.460345191079</v>
      </c>
      <c r="F6912" s="181">
        <v>12725.353829791931</v>
      </c>
      <c r="G6912" s="181">
        <v>12797.59855394395</v>
      </c>
      <c r="H6912" s="181">
        <v>12870.545343887987</v>
      </c>
      <c r="I6912" s="181">
        <v>12944.565264890362</v>
      </c>
      <c r="J6912" s="182">
        <v>13019.871716970563</v>
      </c>
      <c r="K6912" s="181">
        <v>13096.612772460086</v>
      </c>
      <c r="L6912" s="181">
        <v>13174.841979109735</v>
      </c>
      <c r="M6912" s="181">
        <v>13254.378196599424</v>
      </c>
      <c r="N6912" s="181">
        <v>13335.009802532028</v>
      </c>
      <c r="O6912" s="181">
        <v>13416.489268437907</v>
      </c>
      <c r="P6912" s="181">
        <v>13498.907367091962</v>
      </c>
      <c r="Q6912" s="181">
        <v>13582.299325036849</v>
      </c>
      <c r="R6912" s="181">
        <v>13666.188488830467</v>
      </c>
      <c r="S6912" s="181">
        <v>13750.287852581483</v>
      </c>
      <c r="T6912" s="181">
        <v>13834.318148966537</v>
      </c>
      <c r="U6912" s="181">
        <v>13917.461761054423</v>
      </c>
      <c r="V6912" s="181">
        <v>13998.953996545906</v>
      </c>
      <c r="W6912" s="181">
        <v>14078.622699242296</v>
      </c>
      <c r="X6912" s="181">
        <v>14156.286591845186</v>
      </c>
      <c r="Y6912" s="181">
        <v>14231.696721032635</v>
      </c>
    </row>
    <row r="6913" spans="1:25" x14ac:dyDescent="0.25">
      <c r="A6913" s="178" t="s">
        <v>5272</v>
      </c>
      <c r="B6913" s="178" t="s">
        <v>3561</v>
      </c>
      <c r="C6913" s="178" t="s">
        <v>530</v>
      </c>
      <c r="D6913" s="178" t="s">
        <v>5558</v>
      </c>
      <c r="E6913" s="181">
        <v>1944.3009009407001</v>
      </c>
      <c r="F6913" s="181">
        <v>1992.820958373798</v>
      </c>
      <c r="G6913" s="181">
        <v>2040.1213738762012</v>
      </c>
      <c r="H6913" s="181">
        <v>2088.5918551967779</v>
      </c>
      <c r="I6913" s="181">
        <v>2138.3225136779074</v>
      </c>
      <c r="J6913" s="182">
        <v>2189.3820450592093</v>
      </c>
      <c r="K6913" s="181">
        <v>2241.8313691050485</v>
      </c>
      <c r="L6913" s="181">
        <v>2295.7176739856336</v>
      </c>
      <c r="M6913" s="181">
        <v>2351.0481799438667</v>
      </c>
      <c r="N6913" s="181">
        <v>2407.8233289548739</v>
      </c>
      <c r="O6913" s="181">
        <v>2466.0352159396175</v>
      </c>
      <c r="P6913" s="181">
        <v>2525.7369144407035</v>
      </c>
      <c r="Q6913" s="181">
        <v>2586.9730212564691</v>
      </c>
      <c r="R6913" s="181">
        <v>2649.6903053413712</v>
      </c>
      <c r="S6913" s="181">
        <v>2713.8673005156534</v>
      </c>
      <c r="T6913" s="181">
        <v>2779.4808436883914</v>
      </c>
      <c r="U6913" s="181">
        <v>2846.3943645969553</v>
      </c>
      <c r="V6913" s="181">
        <v>2914.4709339965261</v>
      </c>
      <c r="W6913" s="181">
        <v>2983.6880865985313</v>
      </c>
      <c r="X6913" s="181">
        <v>3054.0187864615546</v>
      </c>
      <c r="Y6913" s="181">
        <v>3125.4182675817283</v>
      </c>
    </row>
    <row r="6914" spans="1:25" x14ac:dyDescent="0.25">
      <c r="A6914" s="178" t="s">
        <v>5272</v>
      </c>
      <c r="B6914" s="178" t="s">
        <v>3561</v>
      </c>
      <c r="C6914" s="178" t="s">
        <v>240</v>
      </c>
      <c r="D6914" s="178" t="s">
        <v>241</v>
      </c>
      <c r="E6914" s="181">
        <v>20687.079072126195</v>
      </c>
      <c r="F6914" s="181">
        <v>20727.227569424187</v>
      </c>
      <c r="G6914" s="181">
        <v>20742.742504327496</v>
      </c>
      <c r="H6914" s="181">
        <v>20758.739880372807</v>
      </c>
      <c r="I6914" s="181">
        <v>20775.804599996281</v>
      </c>
      <c r="J6914" s="182">
        <v>20794.258200869437</v>
      </c>
      <c r="K6914" s="181">
        <v>20814.311919463202</v>
      </c>
      <c r="L6914" s="181">
        <v>20836.023140410558</v>
      </c>
      <c r="M6914" s="181">
        <v>20859.07853176893</v>
      </c>
      <c r="N6914" s="181">
        <v>20883.12290762462</v>
      </c>
      <c r="O6914" s="181">
        <v>20907.751874337886</v>
      </c>
      <c r="P6914" s="181">
        <v>20933.093412603925</v>
      </c>
      <c r="Q6914" s="181">
        <v>20959.187171861813</v>
      </c>
      <c r="R6914" s="181">
        <v>20985.285874266061</v>
      </c>
      <c r="S6914" s="181">
        <v>21010.946547280204</v>
      </c>
      <c r="T6914" s="181">
        <v>21035.746643969534</v>
      </c>
      <c r="U6914" s="181">
        <v>21058.457364840968</v>
      </c>
      <c r="V6914" s="181">
        <v>21077.953786593425</v>
      </c>
      <c r="W6914" s="181">
        <v>21094.021113374281</v>
      </c>
      <c r="X6914" s="181">
        <v>21106.435601288631</v>
      </c>
      <c r="Y6914" s="181">
        <v>21114.877957815359</v>
      </c>
    </row>
    <row r="6915" spans="1:25" x14ac:dyDescent="0.25">
      <c r="A6915" s="178" t="s">
        <v>5272</v>
      </c>
      <c r="B6915" s="178" t="s">
        <v>3562</v>
      </c>
      <c r="C6915" s="178" t="s">
        <v>565</v>
      </c>
      <c r="D6915" s="178" t="s">
        <v>566</v>
      </c>
      <c r="E6915" s="181">
        <v>6307.5531747565074</v>
      </c>
      <c r="F6915" s="181">
        <v>6411.1123534275839</v>
      </c>
      <c r="G6915" s="181">
        <v>6499.4368855693156</v>
      </c>
      <c r="H6915" s="181">
        <v>6582.8276570005264</v>
      </c>
      <c r="I6915" s="181">
        <v>6662.3585839397592</v>
      </c>
      <c r="J6915" s="182">
        <v>6738.6983355509374</v>
      </c>
      <c r="K6915" s="181">
        <v>6812.3310001994441</v>
      </c>
      <c r="L6915" s="181">
        <v>6883.6376264930841</v>
      </c>
      <c r="M6915" s="181">
        <v>6952.803614243976</v>
      </c>
      <c r="N6915" s="181">
        <v>7019.8591659332251</v>
      </c>
      <c r="O6915" s="181">
        <v>7084.7502213041234</v>
      </c>
      <c r="P6915" s="181">
        <v>7147.6226592803832</v>
      </c>
      <c r="Q6915" s="181">
        <v>7208.5945909635338</v>
      </c>
      <c r="R6915" s="181">
        <v>7267.5038057612182</v>
      </c>
      <c r="S6915" s="181">
        <v>7324.308905703755</v>
      </c>
      <c r="T6915" s="181">
        <v>7378.8859242642056</v>
      </c>
      <c r="U6915" s="181">
        <v>7431.3019082003502</v>
      </c>
      <c r="V6915" s="181">
        <v>7481.7625096859065</v>
      </c>
      <c r="W6915" s="181">
        <v>7530.3010520439766</v>
      </c>
      <c r="X6915" s="181">
        <v>7576.9715785480585</v>
      </c>
      <c r="Y6915" s="181">
        <v>7621.7152275923327</v>
      </c>
    </row>
    <row r="6916" spans="1:25" x14ac:dyDescent="0.25">
      <c r="A6916" s="178" t="s">
        <v>5272</v>
      </c>
      <c r="B6916" s="178" t="s">
        <v>3563</v>
      </c>
      <c r="C6916" s="178" t="s">
        <v>565</v>
      </c>
      <c r="D6916" s="178" t="s">
        <v>566</v>
      </c>
      <c r="E6916" s="181">
        <v>5270.1525546404864</v>
      </c>
      <c r="F6916" s="181">
        <v>5281.8304989713097</v>
      </c>
      <c r="G6916" s="181">
        <v>5294.8423953956262</v>
      </c>
      <c r="H6916" s="181">
        <v>5313.6518980702785</v>
      </c>
      <c r="I6916" s="181">
        <v>5337.2008036109346</v>
      </c>
      <c r="J6916" s="182">
        <v>5364.6942006271738</v>
      </c>
      <c r="K6916" s="181">
        <v>5395.5497177200295</v>
      </c>
      <c r="L6916" s="181">
        <v>5429.2952173897447</v>
      </c>
      <c r="M6916" s="181">
        <v>5465.4547065738243</v>
      </c>
      <c r="N6916" s="181">
        <v>5503.6225449902067</v>
      </c>
      <c r="O6916" s="181">
        <v>5543.4388368599975</v>
      </c>
      <c r="P6916" s="181">
        <v>5584.7291797751186</v>
      </c>
      <c r="Q6916" s="181">
        <v>5627.3041869853087</v>
      </c>
      <c r="R6916" s="181">
        <v>5670.7463819027398</v>
      </c>
      <c r="S6916" s="181">
        <v>5714.7455015471151</v>
      </c>
      <c r="T6916" s="181">
        <v>5759.1306387686218</v>
      </c>
      <c r="U6916" s="181">
        <v>5803.401283563664</v>
      </c>
      <c r="V6916" s="181">
        <v>5846.9945649637975</v>
      </c>
      <c r="W6916" s="181">
        <v>5889.7167896813908</v>
      </c>
      <c r="X6916" s="181">
        <v>5931.3962535426435</v>
      </c>
      <c r="Y6916" s="181">
        <v>5971.9584329228137</v>
      </c>
    </row>
    <row r="6917" spans="1:25" x14ac:dyDescent="0.25">
      <c r="A6917" s="178" t="s">
        <v>5272</v>
      </c>
      <c r="B6917" s="178" t="s">
        <v>3564</v>
      </c>
      <c r="C6917" s="178" t="s">
        <v>218</v>
      </c>
      <c r="D6917" s="178" t="s">
        <v>5559</v>
      </c>
      <c r="E6917" s="181">
        <v>10068.069648987106</v>
      </c>
      <c r="F6917" s="181">
        <v>10255.619576404262</v>
      </c>
      <c r="G6917" s="181">
        <v>10427.109111826514</v>
      </c>
      <c r="H6917" s="181">
        <v>10596.659368921664</v>
      </c>
      <c r="I6917" s="181">
        <v>10764.60908818723</v>
      </c>
      <c r="J6917" s="182">
        <v>10931.026217494702</v>
      </c>
      <c r="K6917" s="181">
        <v>11096.004103796877</v>
      </c>
      <c r="L6917" s="181">
        <v>11259.649317263496</v>
      </c>
      <c r="M6917" s="181">
        <v>11421.935506474625</v>
      </c>
      <c r="N6917" s="181">
        <v>11582.677831687497</v>
      </c>
      <c r="O6917" s="181">
        <v>11741.643866475713</v>
      </c>
      <c r="P6917" s="181">
        <v>11899.028090383887</v>
      </c>
      <c r="Q6917" s="181">
        <v>12055.019401733711</v>
      </c>
      <c r="R6917" s="181">
        <v>12209.374110843031</v>
      </c>
      <c r="S6917" s="181">
        <v>12362.041694004287</v>
      </c>
      <c r="T6917" s="181">
        <v>12513.490914665068</v>
      </c>
      <c r="U6917" s="181">
        <v>12663.516985202883</v>
      </c>
      <c r="V6917" s="181">
        <v>12811.436786899754</v>
      </c>
      <c r="W6917" s="181">
        <v>12957.257292851349</v>
      </c>
      <c r="X6917" s="181">
        <v>13101.056332002208</v>
      </c>
      <c r="Y6917" s="181">
        <v>13243.341286649826</v>
      </c>
    </row>
    <row r="6918" spans="1:25" x14ac:dyDescent="0.25">
      <c r="A6918" s="178" t="s">
        <v>5272</v>
      </c>
      <c r="B6918" s="178" t="s">
        <v>3564</v>
      </c>
      <c r="C6918" s="178" t="s">
        <v>240</v>
      </c>
      <c r="D6918" s="178" t="s">
        <v>241</v>
      </c>
      <c r="E6918" s="181">
        <v>6424.493124065214</v>
      </c>
      <c r="F6918" s="181">
        <v>6393.6542251361207</v>
      </c>
      <c r="G6918" s="181">
        <v>6351.2781021892406</v>
      </c>
      <c r="H6918" s="181">
        <v>6306.547319943008</v>
      </c>
      <c r="I6918" s="181">
        <v>6259.8229086342908</v>
      </c>
      <c r="J6918" s="182">
        <v>6211.2865639650918</v>
      </c>
      <c r="K6918" s="181">
        <v>6161.1240598662534</v>
      </c>
      <c r="L6918" s="181">
        <v>6109.5175037759573</v>
      </c>
      <c r="M6918" s="181">
        <v>6056.5675530919589</v>
      </c>
      <c r="N6918" s="181">
        <v>6002.2887149906419</v>
      </c>
      <c r="O6918" s="181">
        <v>5946.6749571007977</v>
      </c>
      <c r="P6918" s="181">
        <v>5889.9369810846329</v>
      </c>
      <c r="Q6918" s="181">
        <v>5832.2686618950174</v>
      </c>
      <c r="R6918" s="181">
        <v>5773.6461706388482</v>
      </c>
      <c r="S6918" s="181">
        <v>5714.1409562071422</v>
      </c>
      <c r="T6918" s="181">
        <v>5654.0566060267738</v>
      </c>
      <c r="U6918" s="181">
        <v>5593.3756967858299</v>
      </c>
      <c r="V6918" s="181">
        <v>5531.8787585560176</v>
      </c>
      <c r="W6918" s="181">
        <v>5469.660265710836</v>
      </c>
      <c r="X6918" s="181">
        <v>5406.8391072249324</v>
      </c>
      <c r="Y6918" s="181">
        <v>5343.70026441564</v>
      </c>
    </row>
    <row r="6919" spans="1:25" x14ac:dyDescent="0.25">
      <c r="A6919" s="178" t="s">
        <v>5272</v>
      </c>
      <c r="B6919" s="178" t="s">
        <v>3565</v>
      </c>
      <c r="C6919" s="178" t="s">
        <v>506</v>
      </c>
      <c r="D6919" s="178" t="s">
        <v>5560</v>
      </c>
      <c r="E6919" s="181">
        <v>1972.5550268135869</v>
      </c>
      <c r="F6919" s="181">
        <v>2001.3434091836252</v>
      </c>
      <c r="G6919" s="181">
        <v>2027.8188484303696</v>
      </c>
      <c r="H6919" s="181">
        <v>2054.7860256270997</v>
      </c>
      <c r="I6919" s="181">
        <v>2082.1820341138</v>
      </c>
      <c r="J6919" s="182">
        <v>2109.9270341897932</v>
      </c>
      <c r="K6919" s="181">
        <v>2137.9768818970815</v>
      </c>
      <c r="L6919" s="181">
        <v>2166.3042456893313</v>
      </c>
      <c r="M6919" s="181">
        <v>2194.8674246998985</v>
      </c>
      <c r="N6919" s="181">
        <v>2223.6011647595815</v>
      </c>
      <c r="O6919" s="181">
        <v>2252.4481258740693</v>
      </c>
      <c r="P6919" s="181">
        <v>2281.4420259637895</v>
      </c>
      <c r="Q6919" s="181">
        <v>2310.620408583557</v>
      </c>
      <c r="R6919" s="181">
        <v>2339.9388136021676</v>
      </c>
      <c r="S6919" s="181">
        <v>2369.3897700702919</v>
      </c>
      <c r="T6919" s="181">
        <v>2399.0776202786478</v>
      </c>
      <c r="U6919" s="181">
        <v>2428.8778336139321</v>
      </c>
      <c r="V6919" s="181">
        <v>2458.561042340712</v>
      </c>
      <c r="W6919" s="181">
        <v>2488.1386465963815</v>
      </c>
      <c r="X6919" s="181">
        <v>2517.63122506227</v>
      </c>
      <c r="Y6919" s="181">
        <v>2547.1527471503186</v>
      </c>
    </row>
    <row r="6920" spans="1:25" x14ac:dyDescent="0.25">
      <c r="A6920" s="178" t="s">
        <v>5272</v>
      </c>
      <c r="B6920" s="178" t="s">
        <v>3565</v>
      </c>
      <c r="C6920" s="178" t="s">
        <v>240</v>
      </c>
      <c r="D6920" s="178" t="s">
        <v>241</v>
      </c>
      <c r="E6920" s="181">
        <v>6354.776813608767</v>
      </c>
      <c r="F6920" s="181">
        <v>6396.3028307568011</v>
      </c>
      <c r="G6920" s="181">
        <v>6429.4952143725186</v>
      </c>
      <c r="H6920" s="181">
        <v>6463.3655871546107</v>
      </c>
      <c r="I6920" s="181">
        <v>6497.6941920653244</v>
      </c>
      <c r="J6920" s="182">
        <v>6532.2155274220031</v>
      </c>
      <c r="K6920" s="181">
        <v>6566.781916706127</v>
      </c>
      <c r="L6920" s="181">
        <v>6601.3014580652507</v>
      </c>
      <c r="M6920" s="181">
        <v>6635.6416340156729</v>
      </c>
      <c r="N6920" s="181">
        <v>6669.6034108257008</v>
      </c>
      <c r="O6920" s="181">
        <v>6703.0175662220572</v>
      </c>
      <c r="P6920" s="181">
        <v>6735.9891071159764</v>
      </c>
      <c r="Q6920" s="181">
        <v>6768.6310707748808</v>
      </c>
      <c r="R6920" s="181">
        <v>6800.8147014630831</v>
      </c>
      <c r="S6920" s="181">
        <v>6832.5219881882922</v>
      </c>
      <c r="T6920" s="181">
        <v>6864.0554852888108</v>
      </c>
      <c r="U6920" s="181">
        <v>6895.0586740704521</v>
      </c>
      <c r="V6920" s="181">
        <v>6924.8908714729314</v>
      </c>
      <c r="W6920" s="181">
        <v>6953.6043471301246</v>
      </c>
      <c r="X6920" s="181">
        <v>6981.2755093180249</v>
      </c>
      <c r="Y6920" s="181">
        <v>7008.2356443377603</v>
      </c>
    </row>
    <row r="6921" spans="1:25" x14ac:dyDescent="0.25">
      <c r="A6921" s="178" t="s">
        <v>5272</v>
      </c>
      <c r="B6921" s="178" t="s">
        <v>3566</v>
      </c>
      <c r="C6921" s="178" t="s">
        <v>218</v>
      </c>
      <c r="D6921" s="178" t="s">
        <v>5561</v>
      </c>
      <c r="E6921" s="181">
        <v>2102.3498132283753</v>
      </c>
      <c r="F6921" s="181">
        <v>2133.8202268034488</v>
      </c>
      <c r="G6921" s="181">
        <v>2164.402695722958</v>
      </c>
      <c r="H6921" s="181">
        <v>2196.5488668798598</v>
      </c>
      <c r="I6921" s="181">
        <v>2229.9423747038404</v>
      </c>
      <c r="J6921" s="182">
        <v>2264.3137287539043</v>
      </c>
      <c r="K6921" s="181">
        <v>2299.4689115197252</v>
      </c>
      <c r="L6921" s="181">
        <v>2335.2726617153467</v>
      </c>
      <c r="M6921" s="181">
        <v>2371.5983929708536</v>
      </c>
      <c r="N6921" s="181">
        <v>2408.3144474763244</v>
      </c>
      <c r="O6921" s="181">
        <v>2445.2938294098035</v>
      </c>
      <c r="P6921" s="181">
        <v>2482.5125068429311</v>
      </c>
      <c r="Q6921" s="181">
        <v>2519.9507283102507</v>
      </c>
      <c r="R6921" s="181">
        <v>2557.4883892689431</v>
      </c>
      <c r="S6921" s="181">
        <v>2595.0247684877272</v>
      </c>
      <c r="T6921" s="181">
        <v>2632.5492592540381</v>
      </c>
      <c r="U6921" s="181">
        <v>2670.0570134573145</v>
      </c>
      <c r="V6921" s="181">
        <v>2707.4690991354646</v>
      </c>
      <c r="W6921" s="181">
        <v>2744.7195392615458</v>
      </c>
      <c r="X6921" s="181">
        <v>2781.7407849791766</v>
      </c>
      <c r="Y6921" s="181">
        <v>2818.5546258840109</v>
      </c>
    </row>
    <row r="6922" spans="1:25" x14ac:dyDescent="0.25">
      <c r="A6922" s="178" t="s">
        <v>5272</v>
      </c>
      <c r="B6922" s="178" t="s">
        <v>3566</v>
      </c>
      <c r="C6922" s="178" t="s">
        <v>240</v>
      </c>
      <c r="D6922" s="178" t="s">
        <v>241</v>
      </c>
      <c r="E6922" s="181">
        <v>6972.2224390766532</v>
      </c>
      <c r="F6922" s="181">
        <v>6980.8273306560641</v>
      </c>
      <c r="G6922" s="181">
        <v>6985.1996976566397</v>
      </c>
      <c r="H6922" s="181">
        <v>6993.3015972105286</v>
      </c>
      <c r="I6922" s="181">
        <v>7003.9760643251866</v>
      </c>
      <c r="J6922" s="182">
        <v>7016.2699782026702</v>
      </c>
      <c r="K6922" s="181">
        <v>7029.5095946488509</v>
      </c>
      <c r="L6922" s="181">
        <v>7043.2328783151352</v>
      </c>
      <c r="M6922" s="181">
        <v>7057.0273524302065</v>
      </c>
      <c r="N6922" s="181">
        <v>7070.4871459480601</v>
      </c>
      <c r="O6922" s="181">
        <v>7083.2413898504856</v>
      </c>
      <c r="P6922" s="181">
        <v>7095.2334754922404</v>
      </c>
      <c r="Q6922" s="181">
        <v>7106.4224409478957</v>
      </c>
      <c r="R6922" s="181">
        <v>7116.4908761249526</v>
      </c>
      <c r="S6922" s="181">
        <v>7125.1920872069859</v>
      </c>
      <c r="T6922" s="181">
        <v>7132.5375520643538</v>
      </c>
      <c r="U6922" s="181">
        <v>7138.5547231073697</v>
      </c>
      <c r="V6922" s="181">
        <v>7143.0753278009142</v>
      </c>
      <c r="W6922" s="181">
        <v>7145.974843998295</v>
      </c>
      <c r="X6922" s="181">
        <v>7147.1325716842111</v>
      </c>
      <c r="Y6922" s="181">
        <v>7146.6620989300172</v>
      </c>
    </row>
    <row r="6923" spans="1:25" x14ac:dyDescent="0.25">
      <c r="A6923" s="178" t="s">
        <v>5272</v>
      </c>
      <c r="B6923" s="178" t="s">
        <v>3568</v>
      </c>
      <c r="C6923" s="178" t="s">
        <v>218</v>
      </c>
      <c r="D6923" s="178" t="s">
        <v>5562</v>
      </c>
      <c r="E6923" s="181">
        <v>5212.1464393238712</v>
      </c>
      <c r="F6923" s="181">
        <v>5211.2213224679672</v>
      </c>
      <c r="G6923" s="181">
        <v>5209.4887371440391</v>
      </c>
      <c r="H6923" s="181">
        <v>5212.2750066658355</v>
      </c>
      <c r="I6923" s="181">
        <v>5218.6780636504436</v>
      </c>
      <c r="J6923" s="182">
        <v>5227.9514674742513</v>
      </c>
      <c r="K6923" s="181">
        <v>5239.5048094888834</v>
      </c>
      <c r="L6923" s="181">
        <v>5252.8699024943044</v>
      </c>
      <c r="M6923" s="181">
        <v>5267.5974904895438</v>
      </c>
      <c r="N6923" s="181">
        <v>5283.2912595974358</v>
      </c>
      <c r="O6923" s="181">
        <v>5299.6093929315057</v>
      </c>
      <c r="P6923" s="181">
        <v>5316.4057223769132</v>
      </c>
      <c r="Q6923" s="181">
        <v>5333.5689281931373</v>
      </c>
      <c r="R6923" s="181">
        <v>5350.8095125241543</v>
      </c>
      <c r="S6923" s="181">
        <v>5367.8992291897148</v>
      </c>
      <c r="T6923" s="181">
        <v>5384.4354364094406</v>
      </c>
      <c r="U6923" s="181">
        <v>5400.1773749918948</v>
      </c>
      <c r="V6923" s="181">
        <v>5415.1255580824509</v>
      </c>
      <c r="W6923" s="181">
        <v>5429.1939992689277</v>
      </c>
      <c r="X6923" s="181">
        <v>5442.2621426642881</v>
      </c>
      <c r="Y6923" s="181">
        <v>5454.0158350532756</v>
      </c>
    </row>
    <row r="6924" spans="1:25" x14ac:dyDescent="0.25">
      <c r="A6924" s="178" t="s">
        <v>5272</v>
      </c>
      <c r="B6924" s="178" t="s">
        <v>3568</v>
      </c>
      <c r="C6924" s="178" t="s">
        <v>240</v>
      </c>
      <c r="D6924" s="178" t="s">
        <v>241</v>
      </c>
      <c r="E6924" s="181">
        <v>8861.4560930277912</v>
      </c>
      <c r="F6924" s="181">
        <v>8878.7975859112958</v>
      </c>
      <c r="G6924" s="181">
        <v>8894.9600422506701</v>
      </c>
      <c r="H6924" s="181">
        <v>8919.0508251432166</v>
      </c>
      <c r="I6924" s="181">
        <v>8949.5758679450755</v>
      </c>
      <c r="J6924" s="182">
        <v>8985.2960340466852</v>
      </c>
      <c r="K6924" s="181">
        <v>9025.2304438823649</v>
      </c>
      <c r="L6924" s="181">
        <v>9068.6008308149994</v>
      </c>
      <c r="M6924" s="181">
        <v>9114.6549725105051</v>
      </c>
      <c r="N6924" s="181">
        <v>9162.7258611844372</v>
      </c>
      <c r="O6924" s="181">
        <v>9212.2352807013012</v>
      </c>
      <c r="P6924" s="181">
        <v>9262.9406760993697</v>
      </c>
      <c r="Q6924" s="181">
        <v>9314.6581835802881</v>
      </c>
      <c r="R6924" s="181">
        <v>9366.8903746316173</v>
      </c>
      <c r="S6924" s="181">
        <v>9419.2426211981146</v>
      </c>
      <c r="T6924" s="181">
        <v>9471.0097659204657</v>
      </c>
      <c r="U6924" s="181">
        <v>9521.7652299626207</v>
      </c>
      <c r="V6924" s="181">
        <v>9571.5046456876134</v>
      </c>
      <c r="W6924" s="181">
        <v>9620.0702231092419</v>
      </c>
      <c r="X6924" s="181">
        <v>9667.2410831824745</v>
      </c>
      <c r="Y6924" s="181">
        <v>9712.4492469912911</v>
      </c>
    </row>
    <row r="6925" spans="1:25" x14ac:dyDescent="0.25">
      <c r="A6925" s="178" t="s">
        <v>5272</v>
      </c>
      <c r="B6925" s="178" t="s">
        <v>3569</v>
      </c>
      <c r="C6925" s="178" t="s">
        <v>218</v>
      </c>
      <c r="D6925" s="178" t="s">
        <v>2098</v>
      </c>
      <c r="E6925" s="181">
        <v>3934.0967263611874</v>
      </c>
      <c r="F6925" s="181">
        <v>4000.0509431916657</v>
      </c>
      <c r="G6925" s="181">
        <v>4053.6633173268765</v>
      </c>
      <c r="H6925" s="181">
        <v>4102.2170896751968</v>
      </c>
      <c r="I6925" s="181">
        <v>4147.1001052356733</v>
      </c>
      <c r="J6925" s="182">
        <v>4189.335187700729</v>
      </c>
      <c r="K6925" s="181">
        <v>4229.7501928684105</v>
      </c>
      <c r="L6925" s="181">
        <v>4268.9961972885449</v>
      </c>
      <c r="M6925" s="181">
        <v>4307.5257055973207</v>
      </c>
      <c r="N6925" s="181">
        <v>4345.6140084643712</v>
      </c>
      <c r="O6925" s="181">
        <v>4383.4666678604126</v>
      </c>
      <c r="P6925" s="181">
        <v>4421.3849764651086</v>
      </c>
      <c r="Q6925" s="181">
        <v>4459.6262511375044</v>
      </c>
      <c r="R6925" s="181">
        <v>4498.2089205636967</v>
      </c>
      <c r="S6925" s="181">
        <v>4537.1153607803099</v>
      </c>
      <c r="T6925" s="181">
        <v>4576.2335767965242</v>
      </c>
      <c r="U6925" s="181">
        <v>4615.0602757510042</v>
      </c>
      <c r="V6925" s="181">
        <v>4653.1968047357823</v>
      </c>
      <c r="W6925" s="181">
        <v>4690.6856378306147</v>
      </c>
      <c r="X6925" s="181">
        <v>4727.5051226780033</v>
      </c>
      <c r="Y6925" s="181">
        <v>4763.5350562340609</v>
      </c>
    </row>
    <row r="6926" spans="1:25" x14ac:dyDescent="0.25">
      <c r="A6926" s="178" t="s">
        <v>5272</v>
      </c>
      <c r="B6926" s="178" t="s">
        <v>3569</v>
      </c>
      <c r="C6926" s="178" t="s">
        <v>240</v>
      </c>
      <c r="D6926" s="178" t="s">
        <v>241</v>
      </c>
      <c r="E6926" s="181">
        <v>10853.342033643603</v>
      </c>
      <c r="F6926" s="181">
        <v>11068.268032664289</v>
      </c>
      <c r="G6926" s="181">
        <v>11250.129180849495</v>
      </c>
      <c r="H6926" s="181">
        <v>11418.897197613253</v>
      </c>
      <c r="I6926" s="181">
        <v>11578.324881553768</v>
      </c>
      <c r="J6926" s="182">
        <v>11731.188451772628</v>
      </c>
      <c r="K6926" s="181">
        <v>11879.750234706684</v>
      </c>
      <c r="L6926" s="181">
        <v>12025.801974038552</v>
      </c>
      <c r="M6926" s="181">
        <v>12170.596023101865</v>
      </c>
      <c r="N6926" s="181">
        <v>12314.897651132977</v>
      </c>
      <c r="O6926" s="181">
        <v>12459.283163172111</v>
      </c>
      <c r="P6926" s="181">
        <v>12604.608704668433</v>
      </c>
      <c r="Q6926" s="181">
        <v>12751.614921185075</v>
      </c>
      <c r="R6926" s="181">
        <v>12900.366169339959</v>
      </c>
      <c r="S6926" s="181">
        <v>13050.823795452448</v>
      </c>
      <c r="T6926" s="181">
        <v>13202.67633966396</v>
      </c>
      <c r="U6926" s="181">
        <v>13354.476254975825</v>
      </c>
      <c r="V6926" s="181">
        <v>13505.062332798165</v>
      </c>
      <c r="W6926" s="181">
        <v>13654.543620956812</v>
      </c>
      <c r="X6926" s="181">
        <v>13802.843321497756</v>
      </c>
      <c r="Y6926" s="181">
        <v>13949.595195739052</v>
      </c>
    </row>
    <row r="6927" spans="1:25" x14ac:dyDescent="0.25">
      <c r="A6927" s="178" t="s">
        <v>5272</v>
      </c>
      <c r="B6927" s="178" t="s">
        <v>3570</v>
      </c>
      <c r="C6927" s="178" t="s">
        <v>218</v>
      </c>
      <c r="D6927" s="178" t="s">
        <v>5563</v>
      </c>
      <c r="E6927" s="181">
        <v>6809.6164736297187</v>
      </c>
      <c r="F6927" s="181">
        <v>6886.6803552749598</v>
      </c>
      <c r="G6927" s="181">
        <v>6956.0452318556445</v>
      </c>
      <c r="H6927" s="181">
        <v>7026.1240923964406</v>
      </c>
      <c r="I6927" s="181">
        <v>7096.7037309144744</v>
      </c>
      <c r="J6927" s="182">
        <v>7167.5085021401037</v>
      </c>
      <c r="K6927" s="181">
        <v>7238.3239866571557</v>
      </c>
      <c r="L6927" s="181">
        <v>7308.9761261432504</v>
      </c>
      <c r="M6927" s="181">
        <v>7379.19928307801</v>
      </c>
      <c r="N6927" s="181">
        <v>7448.7851393731007</v>
      </c>
      <c r="O6927" s="181">
        <v>7517.556423222818</v>
      </c>
      <c r="P6927" s="181">
        <v>7585.577091270543</v>
      </c>
      <c r="Q6927" s="181">
        <v>7652.8940015545304</v>
      </c>
      <c r="R6927" s="181">
        <v>7719.2702543516571</v>
      </c>
      <c r="S6927" s="181">
        <v>7784.6220871089345</v>
      </c>
      <c r="T6927" s="181">
        <v>7849.1359909895027</v>
      </c>
      <c r="U6927" s="181">
        <v>7912.8322298507728</v>
      </c>
      <c r="V6927" s="181">
        <v>7975.4973136870449</v>
      </c>
      <c r="W6927" s="181">
        <v>8037.0751275575276</v>
      </c>
      <c r="X6927" s="181">
        <v>8097.5390310496732</v>
      </c>
      <c r="Y6927" s="181">
        <v>8157.069500337594</v>
      </c>
    </row>
    <row r="6928" spans="1:25" x14ac:dyDescent="0.25">
      <c r="A6928" s="178" t="s">
        <v>5272</v>
      </c>
      <c r="B6928" s="178" t="s">
        <v>3570</v>
      </c>
      <c r="C6928" s="178" t="s">
        <v>266</v>
      </c>
      <c r="D6928" s="178" t="s">
        <v>5564</v>
      </c>
      <c r="E6928" s="181">
        <v>3146.7001797747034</v>
      </c>
      <c r="F6928" s="181">
        <v>3162.3951590328647</v>
      </c>
      <c r="G6928" s="181">
        <v>3174.2571507294465</v>
      </c>
      <c r="H6928" s="181">
        <v>3186.1705827126107</v>
      </c>
      <c r="I6928" s="181">
        <v>3198.0362417666825</v>
      </c>
      <c r="J6928" s="182">
        <v>3209.7294083944089</v>
      </c>
      <c r="K6928" s="181">
        <v>3221.1557262849883</v>
      </c>
      <c r="L6928" s="181">
        <v>3232.2410740413179</v>
      </c>
      <c r="M6928" s="181">
        <v>3242.8729865923697</v>
      </c>
      <c r="N6928" s="181">
        <v>3252.9669102755838</v>
      </c>
      <c r="O6928" s="181">
        <v>3262.4539722398363</v>
      </c>
      <c r="P6928" s="181">
        <v>3271.3711674609453</v>
      </c>
      <c r="Q6928" s="181">
        <v>3279.7473647182369</v>
      </c>
      <c r="R6928" s="181">
        <v>3287.4899827170984</v>
      </c>
      <c r="S6928" s="181">
        <v>3294.5736812122641</v>
      </c>
      <c r="T6928" s="181">
        <v>3301.087549763773</v>
      </c>
      <c r="U6928" s="181">
        <v>3307.0491177455528</v>
      </c>
      <c r="V6928" s="181">
        <v>3312.3785151275156</v>
      </c>
      <c r="W6928" s="181">
        <v>3317.0629415060739</v>
      </c>
      <c r="X6928" s="181">
        <v>3321.102143166966</v>
      </c>
      <c r="Y6928" s="181">
        <v>3324.5804286163188</v>
      </c>
    </row>
    <row r="6929" spans="1:25" x14ac:dyDescent="0.25">
      <c r="A6929" s="178" t="s">
        <v>5272</v>
      </c>
      <c r="B6929" s="178" t="s">
        <v>3570</v>
      </c>
      <c r="C6929" s="178" t="s">
        <v>240</v>
      </c>
      <c r="D6929" s="178" t="s">
        <v>241</v>
      </c>
      <c r="E6929" s="181">
        <v>14240.305459512309</v>
      </c>
      <c r="F6929" s="181">
        <v>14329.033817204618</v>
      </c>
      <c r="G6929" s="181">
        <v>14400.792162681155</v>
      </c>
      <c r="H6929" s="181">
        <v>14473.161220589074</v>
      </c>
      <c r="I6929" s="181">
        <v>14545.69161130857</v>
      </c>
      <c r="J6929" s="182">
        <v>14617.815473155033</v>
      </c>
      <c r="K6929" s="181">
        <v>14689.100402053677</v>
      </c>
      <c r="L6929" s="181">
        <v>14759.204029881465</v>
      </c>
      <c r="M6929" s="181">
        <v>14827.606732827622</v>
      </c>
      <c r="N6929" s="181">
        <v>14893.913744089781</v>
      </c>
      <c r="O6929" s="181">
        <v>14957.799873756985</v>
      </c>
      <c r="P6929" s="181">
        <v>15019.424011400653</v>
      </c>
      <c r="Q6929" s="181">
        <v>15078.90837647927</v>
      </c>
      <c r="R6929" s="181">
        <v>15135.816533746136</v>
      </c>
      <c r="S6929" s="181">
        <v>15190.019419715727</v>
      </c>
      <c r="T6929" s="181">
        <v>15241.915388891301</v>
      </c>
      <c r="U6929" s="181">
        <v>15291.57402292663</v>
      </c>
      <c r="V6929" s="181">
        <v>15338.614122336041</v>
      </c>
      <c r="W6929" s="181">
        <v>15382.96312396471</v>
      </c>
      <c r="X6929" s="181">
        <v>15424.606134692911</v>
      </c>
      <c r="Y6929" s="181">
        <v>15463.921334828437</v>
      </c>
    </row>
    <row r="6930" spans="1:25" x14ac:dyDescent="0.25">
      <c r="A6930" s="178" t="s">
        <v>5272</v>
      </c>
      <c r="B6930" s="178" t="s">
        <v>3571</v>
      </c>
      <c r="C6930" s="178" t="s">
        <v>475</v>
      </c>
      <c r="D6930" s="178" t="s">
        <v>5565</v>
      </c>
      <c r="E6930" s="181">
        <v>1882.6199360095077</v>
      </c>
      <c r="F6930" s="181">
        <v>1905.8423345799092</v>
      </c>
      <c r="G6930" s="181">
        <v>1928.4072761710697</v>
      </c>
      <c r="H6930" s="181">
        <v>1952.5340324617428</v>
      </c>
      <c r="I6930" s="181">
        <v>1978.0884094974961</v>
      </c>
      <c r="J6930" s="182">
        <v>2004.9433787114231</v>
      </c>
      <c r="K6930" s="181">
        <v>2033.0054890696244</v>
      </c>
      <c r="L6930" s="181">
        <v>2062.2040086502229</v>
      </c>
      <c r="M6930" s="181">
        <v>2092.4529429219001</v>
      </c>
      <c r="N6930" s="181">
        <v>2123.6635026316103</v>
      </c>
      <c r="O6930" s="181">
        <v>2155.7384702685176</v>
      </c>
      <c r="P6930" s="181">
        <v>2188.6524530701172</v>
      </c>
      <c r="Q6930" s="181">
        <v>2222.3830308380802</v>
      </c>
      <c r="R6930" s="181">
        <v>2256.8117576438826</v>
      </c>
      <c r="S6930" s="181">
        <v>2291.8275795575728</v>
      </c>
      <c r="T6930" s="181">
        <v>2327.2394832648488</v>
      </c>
      <c r="U6930" s="181">
        <v>2362.7627542802006</v>
      </c>
      <c r="V6930" s="181">
        <v>2398.2194169787531</v>
      </c>
      <c r="W6930" s="181">
        <v>2433.5550627084131</v>
      </c>
      <c r="X6930" s="181">
        <v>2468.6879271293096</v>
      </c>
      <c r="Y6930" s="181">
        <v>2503.4449528804171</v>
      </c>
    </row>
    <row r="6931" spans="1:25" x14ac:dyDescent="0.25">
      <c r="A6931" s="178" t="s">
        <v>5272</v>
      </c>
      <c r="B6931" s="178" t="s">
        <v>3571</v>
      </c>
      <c r="C6931" s="178" t="s">
        <v>240</v>
      </c>
      <c r="D6931" s="178" t="s">
        <v>241</v>
      </c>
      <c r="E6931" s="181">
        <v>8839.0317574379951</v>
      </c>
      <c r="F6931" s="181">
        <v>8892.7192126667669</v>
      </c>
      <c r="G6931" s="181">
        <v>8942.7805780269755</v>
      </c>
      <c r="H6931" s="181">
        <v>8999.5216683543695</v>
      </c>
      <c r="I6931" s="181">
        <v>9062.2173522945486</v>
      </c>
      <c r="J6931" s="182">
        <v>9130.1932908143917</v>
      </c>
      <c r="K6931" s="181">
        <v>9202.9439621202346</v>
      </c>
      <c r="L6931" s="181">
        <v>9280.0787873246554</v>
      </c>
      <c r="M6931" s="181">
        <v>9361.1488272161914</v>
      </c>
      <c r="N6931" s="181">
        <v>9445.7039155472066</v>
      </c>
      <c r="O6931" s="181">
        <v>9533.2677503795239</v>
      </c>
      <c r="P6931" s="181">
        <v>9623.6914777480433</v>
      </c>
      <c r="Q6931" s="181">
        <v>9716.8433554660915</v>
      </c>
      <c r="R6931" s="181">
        <v>9812.1778502317666</v>
      </c>
      <c r="S6931" s="181">
        <v>9909.1942538646726</v>
      </c>
      <c r="T6931" s="181">
        <v>10007.059753963767</v>
      </c>
      <c r="U6931" s="181">
        <v>10104.559604514594</v>
      </c>
      <c r="V6931" s="181">
        <v>10200.959813921017</v>
      </c>
      <c r="W6931" s="181">
        <v>10296.065236541861</v>
      </c>
      <c r="X6931" s="181">
        <v>10389.569994698111</v>
      </c>
      <c r="Y6931" s="181">
        <v>10480.792629930778</v>
      </c>
    </row>
    <row r="6932" spans="1:25" x14ac:dyDescent="0.25">
      <c r="A6932" s="178" t="s">
        <v>5272</v>
      </c>
      <c r="B6932" s="178" t="s">
        <v>3572</v>
      </c>
      <c r="C6932" s="178" t="s">
        <v>218</v>
      </c>
      <c r="D6932" s="178" t="s">
        <v>5566</v>
      </c>
      <c r="E6932" s="181">
        <v>2006.0484233445159</v>
      </c>
      <c r="F6932" s="181">
        <v>2060.833270539938</v>
      </c>
      <c r="G6932" s="181">
        <v>2114.0397044645911</v>
      </c>
      <c r="H6932" s="181">
        <v>2168.2060946653305</v>
      </c>
      <c r="I6932" s="181">
        <v>2223.322640812567</v>
      </c>
      <c r="J6932" s="182">
        <v>2279.3445941570885</v>
      </c>
      <c r="K6932" s="181">
        <v>2336.2623355144897</v>
      </c>
      <c r="L6932" s="181">
        <v>2394.0710298696144</v>
      </c>
      <c r="M6932" s="181">
        <v>2452.7373681877575</v>
      </c>
      <c r="N6932" s="181">
        <v>2512.1967856085175</v>
      </c>
      <c r="O6932" s="181">
        <v>2572.3816845921051</v>
      </c>
      <c r="P6932" s="181">
        <v>2633.3202613429762</v>
      </c>
      <c r="Q6932" s="181">
        <v>2695.0412643647501</v>
      </c>
      <c r="R6932" s="181">
        <v>2757.4712287022521</v>
      </c>
      <c r="S6932" s="181">
        <v>2820.5827409067028</v>
      </c>
      <c r="T6932" s="181">
        <v>2884.4991552102415</v>
      </c>
      <c r="U6932" s="181">
        <v>2949.0037000946318</v>
      </c>
      <c r="V6932" s="181">
        <v>3013.735034004641</v>
      </c>
      <c r="W6932" s="181">
        <v>3078.6805189605107</v>
      </c>
      <c r="X6932" s="181">
        <v>3143.8480419315938</v>
      </c>
      <c r="Y6932" s="181">
        <v>3209.3846847140157</v>
      </c>
    </row>
    <row r="6933" spans="1:25" x14ac:dyDescent="0.25">
      <c r="A6933" s="178" t="s">
        <v>5272</v>
      </c>
      <c r="B6933" s="178" t="s">
        <v>3572</v>
      </c>
      <c r="C6933" s="178" t="s">
        <v>240</v>
      </c>
      <c r="D6933" s="178" t="s">
        <v>241</v>
      </c>
      <c r="E6933" s="181">
        <v>3339.3736594043148</v>
      </c>
      <c r="F6933" s="181">
        <v>3352.5744273202263</v>
      </c>
      <c r="G6933" s="181">
        <v>3360.9393574163037</v>
      </c>
      <c r="H6933" s="181">
        <v>3368.6823680766533</v>
      </c>
      <c r="I6933" s="181">
        <v>3375.7786251673101</v>
      </c>
      <c r="J6933" s="182">
        <v>3382.1543354546925</v>
      </c>
      <c r="K6933" s="181">
        <v>3387.7941016490663</v>
      </c>
      <c r="L6933" s="181">
        <v>3392.6917075548977</v>
      </c>
      <c r="M6933" s="181">
        <v>3396.8031493363928</v>
      </c>
      <c r="N6933" s="181">
        <v>3400.0472558466727</v>
      </c>
      <c r="O6933" s="181">
        <v>3402.347529586506</v>
      </c>
      <c r="P6933" s="181">
        <v>3403.7598406774146</v>
      </c>
      <c r="Q6933" s="181">
        <v>3404.3375430380233</v>
      </c>
      <c r="R6933" s="181">
        <v>3404.0046967331264</v>
      </c>
      <c r="S6933" s="181">
        <v>3402.7494376082823</v>
      </c>
      <c r="T6933" s="181">
        <v>3400.740618606003</v>
      </c>
      <c r="U6933" s="181">
        <v>3397.7418221442599</v>
      </c>
      <c r="V6933" s="181">
        <v>3393.3768362805636</v>
      </c>
      <c r="W6933" s="181">
        <v>3387.6896218756988</v>
      </c>
      <c r="X6933" s="181">
        <v>3380.745682934984</v>
      </c>
      <c r="Y6933" s="181">
        <v>3372.7542448802269</v>
      </c>
    </row>
    <row r="6934" spans="1:25" x14ac:dyDescent="0.25">
      <c r="A6934" s="178" t="s">
        <v>5272</v>
      </c>
      <c r="B6934" s="178" t="s">
        <v>3573</v>
      </c>
      <c r="C6934" s="178" t="s">
        <v>218</v>
      </c>
      <c r="D6934" s="178" t="s">
        <v>5567</v>
      </c>
      <c r="E6934" s="181">
        <v>9752.8874757686372</v>
      </c>
      <c r="F6934" s="181">
        <v>9968.324629346298</v>
      </c>
      <c r="G6934" s="181">
        <v>10155.601412859518</v>
      </c>
      <c r="H6934" s="181">
        <v>10331.383093270435</v>
      </c>
      <c r="I6934" s="181">
        <v>10498.625928283476</v>
      </c>
      <c r="J6934" s="182">
        <v>10659.442142205429</v>
      </c>
      <c r="K6934" s="181">
        <v>10815.428829239527</v>
      </c>
      <c r="L6934" s="181">
        <v>10967.753769214643</v>
      </c>
      <c r="M6934" s="181">
        <v>11117.102009979541</v>
      </c>
      <c r="N6934" s="181">
        <v>11263.983919163151</v>
      </c>
      <c r="O6934" s="181">
        <v>11408.715427631918</v>
      </c>
      <c r="P6934" s="181">
        <v>11551.822717020808</v>
      </c>
      <c r="Q6934" s="181">
        <v>11693.706661284758</v>
      </c>
      <c r="R6934" s="181">
        <v>11834.283422151795</v>
      </c>
      <c r="S6934" s="181">
        <v>11973.697405616558</v>
      </c>
      <c r="T6934" s="181">
        <v>12112.275336482066</v>
      </c>
      <c r="U6934" s="181">
        <v>12249.738233348888</v>
      </c>
      <c r="V6934" s="181">
        <v>12385.593461397983</v>
      </c>
      <c r="W6934" s="181">
        <v>12519.86368142537</v>
      </c>
      <c r="X6934" s="181">
        <v>12652.641576170088</v>
      </c>
      <c r="Y6934" s="181">
        <v>12784.12465641511</v>
      </c>
    </row>
    <row r="6935" spans="1:25" x14ac:dyDescent="0.25">
      <c r="A6935" s="178" t="s">
        <v>5272</v>
      </c>
      <c r="B6935" s="178" t="s">
        <v>3573</v>
      </c>
      <c r="C6935" s="178" t="s">
        <v>240</v>
      </c>
      <c r="D6935" s="178" t="s">
        <v>241</v>
      </c>
      <c r="E6935" s="181">
        <v>10650.900626049148</v>
      </c>
      <c r="F6935" s="181">
        <v>10756.809864760984</v>
      </c>
      <c r="G6935" s="181">
        <v>10829.227895980968</v>
      </c>
      <c r="H6935" s="181">
        <v>10886.864447398242</v>
      </c>
      <c r="I6935" s="181">
        <v>10933.292005734793</v>
      </c>
      <c r="J6935" s="182">
        <v>10971.054897599015</v>
      </c>
      <c r="K6935" s="181">
        <v>11002.060633844711</v>
      </c>
      <c r="L6935" s="181">
        <v>11027.700933733744</v>
      </c>
      <c r="M6935" s="181">
        <v>11048.826792499054</v>
      </c>
      <c r="N6935" s="181">
        <v>11066.08103840679</v>
      </c>
      <c r="O6935" s="181">
        <v>11079.890362685892</v>
      </c>
      <c r="P6935" s="181">
        <v>11090.865662256847</v>
      </c>
      <c r="Q6935" s="181">
        <v>11099.472721707061</v>
      </c>
      <c r="R6935" s="181">
        <v>11105.702649388299</v>
      </c>
      <c r="S6935" s="181">
        <v>11109.759788834721</v>
      </c>
      <c r="T6935" s="181">
        <v>11112.007625279026</v>
      </c>
      <c r="U6935" s="181">
        <v>11112.244865596564</v>
      </c>
      <c r="V6935" s="181">
        <v>11110.088339231525</v>
      </c>
      <c r="W6935" s="181">
        <v>11105.629903800393</v>
      </c>
      <c r="X6935" s="181">
        <v>11099.019862480409</v>
      </c>
      <c r="Y6935" s="181">
        <v>11090.493871526562</v>
      </c>
    </row>
    <row r="6936" spans="1:25" x14ac:dyDescent="0.25">
      <c r="A6936" s="178" t="s">
        <v>5272</v>
      </c>
      <c r="B6936" s="178" t="s">
        <v>3574</v>
      </c>
      <c r="C6936" s="178" t="s">
        <v>218</v>
      </c>
      <c r="D6936" s="178" t="s">
        <v>5568</v>
      </c>
      <c r="E6936" s="181">
        <v>5427.7080860533561</v>
      </c>
      <c r="F6936" s="181">
        <v>5526.3114227543492</v>
      </c>
      <c r="G6936" s="181">
        <v>5615.6046449654377</v>
      </c>
      <c r="H6936" s="181">
        <v>5703.4481086564283</v>
      </c>
      <c r="I6936" s="181">
        <v>5790.3815311341814</v>
      </c>
      <c r="J6936" s="182">
        <v>5876.7290168380232</v>
      </c>
      <c r="K6936" s="181">
        <v>5962.7399482570581</v>
      </c>
      <c r="L6936" s="181">
        <v>6048.5910773000751</v>
      </c>
      <c r="M6936" s="181">
        <v>6134.3209610461263</v>
      </c>
      <c r="N6936" s="181">
        <v>6219.920793883397</v>
      </c>
      <c r="O6936" s="181">
        <v>6305.3362916151427</v>
      </c>
      <c r="P6936" s="181">
        <v>6390.6985107786195</v>
      </c>
      <c r="Q6936" s="181">
        <v>6476.122063420793</v>
      </c>
      <c r="R6936" s="181">
        <v>6561.4598189483249</v>
      </c>
      <c r="S6936" s="181">
        <v>6646.6527321838857</v>
      </c>
      <c r="T6936" s="181">
        <v>6731.6207479353716</v>
      </c>
      <c r="U6936" s="181">
        <v>6815.9881596691466</v>
      </c>
      <c r="V6936" s="181">
        <v>6899.4233774735349</v>
      </c>
      <c r="W6936" s="181">
        <v>6981.9039958500698</v>
      </c>
      <c r="X6936" s="181">
        <v>7063.3974948738623</v>
      </c>
      <c r="Y6936" s="181">
        <v>7143.8055924688651</v>
      </c>
    </row>
    <row r="6937" spans="1:25" x14ac:dyDescent="0.25">
      <c r="A6937" s="178" t="s">
        <v>5272</v>
      </c>
      <c r="B6937" s="178" t="s">
        <v>3574</v>
      </c>
      <c r="C6937" s="178" t="s">
        <v>464</v>
      </c>
      <c r="D6937" s="178" t="s">
        <v>5569</v>
      </c>
      <c r="E6937" s="181">
        <v>1422.5522122859338</v>
      </c>
      <c r="F6937" s="181">
        <v>1493.2001349536151</v>
      </c>
      <c r="G6937" s="181">
        <v>1564.2642596214694</v>
      </c>
      <c r="H6937" s="181">
        <v>1637.8797937334093</v>
      </c>
      <c r="I6937" s="181">
        <v>1714.2834941059118</v>
      </c>
      <c r="J6937" s="182">
        <v>1793.6680028081146</v>
      </c>
      <c r="K6937" s="181">
        <v>1876.2175628118664</v>
      </c>
      <c r="L6937" s="181">
        <v>1962.1060864845401</v>
      </c>
      <c r="M6937" s="181">
        <v>2051.4724472837297</v>
      </c>
      <c r="N6937" s="181">
        <v>2144.445334300352</v>
      </c>
      <c r="O6937" s="181">
        <v>2241.141679042722</v>
      </c>
      <c r="P6937" s="181">
        <v>2341.748874139168</v>
      </c>
      <c r="Q6937" s="181">
        <v>2446.4590390717212</v>
      </c>
      <c r="R6937" s="181">
        <v>2555.3731608805238</v>
      </c>
      <c r="S6937" s="181">
        <v>2668.6263916114435</v>
      </c>
      <c r="T6937" s="181">
        <v>2786.3480269669894</v>
      </c>
      <c r="U6937" s="181">
        <v>2908.5429426232872</v>
      </c>
      <c r="V6937" s="181">
        <v>3035.2214399608038</v>
      </c>
      <c r="W6937" s="181">
        <v>3166.5211320664644</v>
      </c>
      <c r="X6937" s="181">
        <v>3302.5781052431635</v>
      </c>
      <c r="Y6937" s="181">
        <v>3443.4993890343408</v>
      </c>
    </row>
    <row r="6938" spans="1:25" x14ac:dyDescent="0.25">
      <c r="A6938" s="178" t="s">
        <v>5272</v>
      </c>
      <c r="B6938" s="178" t="s">
        <v>3574</v>
      </c>
      <c r="C6938" s="178" t="s">
        <v>246</v>
      </c>
      <c r="D6938" s="178" t="s">
        <v>5570</v>
      </c>
      <c r="E6938" s="181">
        <v>3946.5980112318762</v>
      </c>
      <c r="F6938" s="181">
        <v>3943.510766063227</v>
      </c>
      <c r="G6938" s="181">
        <v>3932.6515337242058</v>
      </c>
      <c r="H6938" s="181">
        <v>3919.8342330856817</v>
      </c>
      <c r="I6938" s="181">
        <v>3905.5180819170073</v>
      </c>
      <c r="J6938" s="182">
        <v>3889.9892675809442</v>
      </c>
      <c r="K6938" s="181">
        <v>3873.4671060148416</v>
      </c>
      <c r="L6938" s="181">
        <v>3856.1107019646938</v>
      </c>
      <c r="M6938" s="181">
        <v>3837.9828495069314</v>
      </c>
      <c r="N6938" s="181">
        <v>3819.1142798428282</v>
      </c>
      <c r="O6938" s="181">
        <v>3799.5076177227143</v>
      </c>
      <c r="P6938" s="181">
        <v>3779.2764418641073</v>
      </c>
      <c r="Q6938" s="181">
        <v>3758.517891965691</v>
      </c>
      <c r="R6938" s="181">
        <v>3737.1741422565879</v>
      </c>
      <c r="S6938" s="181">
        <v>3715.2420701234855</v>
      </c>
      <c r="T6938" s="181">
        <v>3692.708558129073</v>
      </c>
      <c r="U6938" s="181">
        <v>3669.4036228042992</v>
      </c>
      <c r="V6938" s="181">
        <v>3645.1946101488757</v>
      </c>
      <c r="W6938" s="181">
        <v>3620.1207920967258</v>
      </c>
      <c r="X6938" s="181">
        <v>3594.2154070475299</v>
      </c>
      <c r="Y6938" s="181">
        <v>3567.4783599030802</v>
      </c>
    </row>
    <row r="6939" spans="1:25" x14ac:dyDescent="0.25">
      <c r="A6939" s="178" t="s">
        <v>5272</v>
      </c>
      <c r="B6939" s="178" t="s">
        <v>3574</v>
      </c>
      <c r="C6939" s="178" t="s">
        <v>682</v>
      </c>
      <c r="D6939" s="178" t="s">
        <v>5571</v>
      </c>
      <c r="E6939" s="181">
        <v>2183.8044252480299</v>
      </c>
      <c r="F6939" s="181">
        <v>2213.3419106306528</v>
      </c>
      <c r="G6939" s="181">
        <v>2238.8529550396197</v>
      </c>
      <c r="H6939" s="181">
        <v>2263.5100855400451</v>
      </c>
      <c r="I6939" s="181">
        <v>2287.5363988491167</v>
      </c>
      <c r="J6939" s="182">
        <v>2311.0662285558997</v>
      </c>
      <c r="K6939" s="181">
        <v>2334.2022763208943</v>
      </c>
      <c r="L6939" s="181">
        <v>2357.0171203874806</v>
      </c>
      <c r="M6939" s="181">
        <v>2379.5284485503676</v>
      </c>
      <c r="N6939" s="181">
        <v>2401.7353679487669</v>
      </c>
      <c r="O6939" s="181">
        <v>2423.6195493136183</v>
      </c>
      <c r="P6939" s="181">
        <v>2445.2339417622484</v>
      </c>
      <c r="Q6939" s="181">
        <v>2466.6242964294734</v>
      </c>
      <c r="R6939" s="181">
        <v>2487.7363165127863</v>
      </c>
      <c r="S6939" s="181">
        <v>2508.5499586810447</v>
      </c>
      <c r="T6939" s="181">
        <v>2529.037677222399</v>
      </c>
      <c r="U6939" s="181">
        <v>2549.0618882920066</v>
      </c>
      <c r="V6939" s="181">
        <v>2568.5039718806734</v>
      </c>
      <c r="W6939" s="181">
        <v>2587.3620975888821</v>
      </c>
      <c r="X6939" s="181">
        <v>2605.6308011503252</v>
      </c>
      <c r="Y6939" s="181">
        <v>2623.2806337034726</v>
      </c>
    </row>
    <row r="6940" spans="1:25" x14ac:dyDescent="0.25">
      <c r="A6940" s="178" t="s">
        <v>5272</v>
      </c>
      <c r="B6940" s="178" t="s">
        <v>3574</v>
      </c>
      <c r="C6940" s="178" t="s">
        <v>240</v>
      </c>
      <c r="D6940" s="178" t="s">
        <v>241</v>
      </c>
      <c r="E6940" s="181">
        <v>40109.106981890196</v>
      </c>
      <c r="F6940" s="181">
        <v>40481.001602883742</v>
      </c>
      <c r="G6940" s="181">
        <v>40777.619381091565</v>
      </c>
      <c r="H6940" s="181">
        <v>41057.453481536657</v>
      </c>
      <c r="I6940" s="181">
        <v>41324.751728298659</v>
      </c>
      <c r="J6940" s="182">
        <v>41582.093336618331</v>
      </c>
      <c r="K6940" s="181">
        <v>41831.447128974898</v>
      </c>
      <c r="L6940" s="181">
        <v>42074.211195061667</v>
      </c>
      <c r="M6940" s="181">
        <v>42310.784161870914</v>
      </c>
      <c r="N6940" s="181">
        <v>42541.22797148714</v>
      </c>
      <c r="O6940" s="181">
        <v>42765.294615362996</v>
      </c>
      <c r="P6940" s="181">
        <v>42983.991510308224</v>
      </c>
      <c r="Q6940" s="181">
        <v>43198.183675657645</v>
      </c>
      <c r="R6940" s="181">
        <v>43406.976553781344</v>
      </c>
      <c r="S6940" s="181">
        <v>43610.083186432108</v>
      </c>
      <c r="T6940" s="181">
        <v>43807.089749945939</v>
      </c>
      <c r="U6940" s="181">
        <v>43995.688065835377</v>
      </c>
      <c r="V6940" s="181">
        <v>44173.927762186322</v>
      </c>
      <c r="W6940" s="181">
        <v>44341.886026048764</v>
      </c>
      <c r="X6940" s="181">
        <v>44499.575311038177</v>
      </c>
      <c r="Y6940" s="181">
        <v>44646.598152159713</v>
      </c>
    </row>
    <row r="6941" spans="1:25" x14ac:dyDescent="0.25">
      <c r="A6941" s="178" t="s">
        <v>5272</v>
      </c>
      <c r="B6941" s="178" t="s">
        <v>3575</v>
      </c>
      <c r="C6941" s="178" t="s">
        <v>218</v>
      </c>
      <c r="D6941" s="178" t="s">
        <v>1504</v>
      </c>
      <c r="E6941" s="181">
        <v>48273.490970985215</v>
      </c>
      <c r="F6941" s="181">
        <v>48855.728209626002</v>
      </c>
      <c r="G6941" s="181">
        <v>49303.726185465552</v>
      </c>
      <c r="H6941" s="181">
        <v>49695.483841468485</v>
      </c>
      <c r="I6941" s="181">
        <v>50042.660464448178</v>
      </c>
      <c r="J6941" s="182">
        <v>50353.248047303954</v>
      </c>
      <c r="K6941" s="181">
        <v>50633.237721370999</v>
      </c>
      <c r="L6941" s="181">
        <v>50887.300936629385</v>
      </c>
      <c r="M6941" s="181">
        <v>51118.386594129566</v>
      </c>
      <c r="N6941" s="181">
        <v>51328.378619570089</v>
      </c>
      <c r="O6941" s="181">
        <v>51518.499207181492</v>
      </c>
      <c r="P6941" s="181">
        <v>51691.254657871446</v>
      </c>
      <c r="Q6941" s="181">
        <v>51848.878690561491</v>
      </c>
      <c r="R6941" s="181">
        <v>51991.533392207421</v>
      </c>
      <c r="S6941" s="181">
        <v>52119.937802221197</v>
      </c>
      <c r="T6941" s="181">
        <v>52233.872001580457</v>
      </c>
      <c r="U6941" s="181">
        <v>52334.346942377073</v>
      </c>
      <c r="V6941" s="181">
        <v>52423.189630997091</v>
      </c>
      <c r="W6941" s="181">
        <v>52500.894589924719</v>
      </c>
      <c r="X6941" s="181">
        <v>52567.85685954379</v>
      </c>
      <c r="Y6941" s="181">
        <v>52623.450681618691</v>
      </c>
    </row>
    <row r="6942" spans="1:25" x14ac:dyDescent="0.25">
      <c r="A6942" s="178" t="s">
        <v>5272</v>
      </c>
      <c r="B6942" s="178" t="s">
        <v>3575</v>
      </c>
      <c r="C6942" s="178" t="s">
        <v>752</v>
      </c>
      <c r="D6942" s="178" t="s">
        <v>5572</v>
      </c>
      <c r="E6942" s="181">
        <v>2645.634406050357</v>
      </c>
      <c r="F6942" s="181">
        <v>2680.6065047039274</v>
      </c>
      <c r="G6942" s="181">
        <v>2708.2813050175887</v>
      </c>
      <c r="H6942" s="181">
        <v>2732.9230604034219</v>
      </c>
      <c r="I6942" s="181">
        <v>2755.1631759255515</v>
      </c>
      <c r="J6942" s="182">
        <v>2775.4338308360839</v>
      </c>
      <c r="K6942" s="181">
        <v>2794.0587884970173</v>
      </c>
      <c r="L6942" s="181">
        <v>2811.2904027592458</v>
      </c>
      <c r="M6942" s="181">
        <v>2827.2869232682879</v>
      </c>
      <c r="N6942" s="181">
        <v>2842.1483650456103</v>
      </c>
      <c r="O6942" s="181">
        <v>2855.9385272668342</v>
      </c>
      <c r="P6942" s="181">
        <v>2868.7927761322239</v>
      </c>
      <c r="Q6942" s="181">
        <v>2880.8319604266098</v>
      </c>
      <c r="R6942" s="181">
        <v>2892.0622534045679</v>
      </c>
      <c r="S6942" s="181">
        <v>2902.5208793051529</v>
      </c>
      <c r="T6942" s="181">
        <v>2912.1928893785539</v>
      </c>
      <c r="U6942" s="181">
        <v>2921.1319757995298</v>
      </c>
      <c r="V6942" s="181">
        <v>2929.4376842013708</v>
      </c>
      <c r="W6942" s="181">
        <v>2937.1354763311551</v>
      </c>
      <c r="X6942" s="181">
        <v>2944.2453636060332</v>
      </c>
      <c r="Y6942" s="181">
        <v>2950.7302150491059</v>
      </c>
    </row>
    <row r="6943" spans="1:25" x14ac:dyDescent="0.25">
      <c r="A6943" s="178" t="s">
        <v>5272</v>
      </c>
      <c r="B6943" s="178" t="s">
        <v>3575</v>
      </c>
      <c r="C6943" s="178" t="s">
        <v>240</v>
      </c>
      <c r="D6943" s="178" t="s">
        <v>241</v>
      </c>
      <c r="E6943" s="181">
        <v>44052.184948054062</v>
      </c>
      <c r="F6943" s="181">
        <v>44793.16240769875</v>
      </c>
      <c r="G6943" s="181">
        <v>45416.563092730314</v>
      </c>
      <c r="H6943" s="181">
        <v>45992.872930790036</v>
      </c>
      <c r="I6943" s="181">
        <v>46532.233791092614</v>
      </c>
      <c r="J6943" s="182">
        <v>47041.558441330963</v>
      </c>
      <c r="K6943" s="181">
        <v>47526.016541132522</v>
      </c>
      <c r="L6943" s="181">
        <v>47989.634515137041</v>
      </c>
      <c r="M6943" s="181">
        <v>48434.885802161545</v>
      </c>
      <c r="N6943" s="181">
        <v>48863.279376815386</v>
      </c>
      <c r="O6943" s="181">
        <v>49275.72215924273</v>
      </c>
      <c r="P6943" s="181">
        <v>49674.374395698433</v>
      </c>
      <c r="Q6943" s="181">
        <v>50061.176041089508</v>
      </c>
      <c r="R6943" s="181">
        <v>50436.095872171543</v>
      </c>
      <c r="S6943" s="181">
        <v>50799.646490342522</v>
      </c>
      <c r="T6943" s="181">
        <v>51151.43226448416</v>
      </c>
      <c r="U6943" s="181">
        <v>51492.26264980538</v>
      </c>
      <c r="V6943" s="181">
        <v>51823.770700248744</v>
      </c>
      <c r="W6943" s="181">
        <v>52146.298361283305</v>
      </c>
      <c r="X6943" s="181">
        <v>52460.096024954713</v>
      </c>
      <c r="Y6943" s="181">
        <v>52764.396498503003</v>
      </c>
    </row>
    <row r="6944" spans="1:25" x14ac:dyDescent="0.25">
      <c r="A6944" s="178" t="s">
        <v>5272</v>
      </c>
      <c r="B6944" s="178" t="s">
        <v>3577</v>
      </c>
      <c r="C6944" s="178" t="s">
        <v>218</v>
      </c>
      <c r="D6944" s="178" t="s">
        <v>5573</v>
      </c>
      <c r="E6944" s="181">
        <v>14552.2870774032</v>
      </c>
      <c r="F6944" s="181">
        <v>14802.149970141658</v>
      </c>
      <c r="G6944" s="181">
        <v>15013.82941604782</v>
      </c>
      <c r="H6944" s="181">
        <v>15210.982321984213</v>
      </c>
      <c r="I6944" s="181">
        <v>15396.703656230791</v>
      </c>
      <c r="J6944" s="182">
        <v>15573.091658904797</v>
      </c>
      <c r="K6944" s="181">
        <v>15741.764521225079</v>
      </c>
      <c r="L6944" s="181">
        <v>15903.952306216344</v>
      </c>
      <c r="M6944" s="181">
        <v>16060.352839134326</v>
      </c>
      <c r="N6944" s="181">
        <v>16211.36043749328</v>
      </c>
      <c r="O6944" s="181">
        <v>16357.144910132627</v>
      </c>
      <c r="P6944" s="181">
        <v>16498.311968806571</v>
      </c>
      <c r="Q6944" s="181">
        <v>16635.366143511124</v>
      </c>
      <c r="R6944" s="181">
        <v>16768.108289031628</v>
      </c>
      <c r="S6944" s="181">
        <v>16896.533977961819</v>
      </c>
      <c r="T6944" s="181">
        <v>17020.750019536772</v>
      </c>
      <c r="U6944" s="181">
        <v>17140.421294321892</v>
      </c>
      <c r="V6944" s="181">
        <v>17255.1274167099</v>
      </c>
      <c r="W6944" s="181">
        <v>17364.888618074772</v>
      </c>
      <c r="X6944" s="181">
        <v>17469.729662677626</v>
      </c>
      <c r="Y6944" s="181">
        <v>17569.723454109033</v>
      </c>
    </row>
    <row r="6945" spans="1:25" x14ac:dyDescent="0.25">
      <c r="A6945" s="178" t="s">
        <v>5272</v>
      </c>
      <c r="B6945" s="178" t="s">
        <v>3577</v>
      </c>
      <c r="C6945" s="178" t="s">
        <v>464</v>
      </c>
      <c r="D6945" s="178" t="s">
        <v>5574</v>
      </c>
      <c r="E6945" s="181">
        <v>3989.085005888704</v>
      </c>
      <c r="F6945" s="181">
        <v>4039.7605217550358</v>
      </c>
      <c r="G6945" s="181">
        <v>4079.5389242662459</v>
      </c>
      <c r="H6945" s="181">
        <v>4114.9602935397788</v>
      </c>
      <c r="I6945" s="181">
        <v>4146.9129743798112</v>
      </c>
      <c r="J6945" s="182">
        <v>4176.0029198666016</v>
      </c>
      <c r="K6945" s="181">
        <v>4202.6976654501095</v>
      </c>
      <c r="L6945" s="181">
        <v>4227.3536869888903</v>
      </c>
      <c r="M6945" s="181">
        <v>4250.1806144338707</v>
      </c>
      <c r="N6945" s="181">
        <v>4271.3046539911566</v>
      </c>
      <c r="O6945" s="181">
        <v>4290.7911039314495</v>
      </c>
      <c r="P6945" s="181">
        <v>4308.8181468605098</v>
      </c>
      <c r="Q6945" s="181">
        <v>4325.5347071297156</v>
      </c>
      <c r="R6945" s="181">
        <v>4340.9050875090516</v>
      </c>
      <c r="S6945" s="181">
        <v>4354.944548608034</v>
      </c>
      <c r="T6945" s="181">
        <v>4367.6967759178397</v>
      </c>
      <c r="U6945" s="181">
        <v>4379.0919293759243</v>
      </c>
      <c r="V6945" s="181">
        <v>4389.0398497300184</v>
      </c>
      <c r="W6945" s="181">
        <v>4397.5636962274584</v>
      </c>
      <c r="X6945" s="181">
        <v>4404.6875261744408</v>
      </c>
      <c r="Y6945" s="181">
        <v>4410.4472182759018</v>
      </c>
    </row>
    <row r="6946" spans="1:25" x14ac:dyDescent="0.25">
      <c r="A6946" s="178" t="s">
        <v>5272</v>
      </c>
      <c r="B6946" s="178" t="s">
        <v>3577</v>
      </c>
      <c r="C6946" s="178" t="s">
        <v>246</v>
      </c>
      <c r="D6946" s="178" t="s">
        <v>5575</v>
      </c>
      <c r="E6946" s="181">
        <v>3003.9263607097123</v>
      </c>
      <c r="F6946" s="181">
        <v>3046.0804978710253</v>
      </c>
      <c r="G6946" s="181">
        <v>3080.1126543230262</v>
      </c>
      <c r="H6946" s="181">
        <v>3110.9349717867885</v>
      </c>
      <c r="I6946" s="181">
        <v>3139.2071153761763</v>
      </c>
      <c r="J6946" s="182">
        <v>3165.3781969460247</v>
      </c>
      <c r="K6946" s="181">
        <v>3189.794656112852</v>
      </c>
      <c r="L6946" s="181">
        <v>3212.7203701868548</v>
      </c>
      <c r="M6946" s="181">
        <v>3234.3088734926246</v>
      </c>
      <c r="N6946" s="181">
        <v>3254.6509549472185</v>
      </c>
      <c r="O6946" s="181">
        <v>3273.791422652992</v>
      </c>
      <c r="P6946" s="181">
        <v>3291.8615747359527</v>
      </c>
      <c r="Q6946" s="181">
        <v>3308.971029252114</v>
      </c>
      <c r="R6946" s="181">
        <v>3325.0885728823009</v>
      </c>
      <c r="S6946" s="181">
        <v>3340.2219229114066</v>
      </c>
      <c r="T6946" s="181">
        <v>3354.4006779223309</v>
      </c>
      <c r="U6946" s="181">
        <v>3367.5672999050985</v>
      </c>
      <c r="V6946" s="181">
        <v>3379.648312524323</v>
      </c>
      <c r="W6946" s="181">
        <v>3390.6572362505212</v>
      </c>
      <c r="X6946" s="181">
        <v>3400.6083672275454</v>
      </c>
      <c r="Y6946" s="181">
        <v>3409.5252264660412</v>
      </c>
    </row>
    <row r="6947" spans="1:25" x14ac:dyDescent="0.25">
      <c r="A6947" s="178" t="s">
        <v>5272</v>
      </c>
      <c r="B6947" s="178" t="s">
        <v>3577</v>
      </c>
      <c r="C6947" s="178" t="s">
        <v>752</v>
      </c>
      <c r="D6947" s="178" t="s">
        <v>5576</v>
      </c>
      <c r="E6947" s="181">
        <v>2465.9247645207756</v>
      </c>
      <c r="F6947" s="181">
        <v>2515.7678113002567</v>
      </c>
      <c r="G6947" s="181">
        <v>2559.3779315678112</v>
      </c>
      <c r="H6947" s="181">
        <v>2600.742728399729</v>
      </c>
      <c r="I6947" s="181">
        <v>2640.371703098042</v>
      </c>
      <c r="J6947" s="182">
        <v>2678.609138732746</v>
      </c>
      <c r="K6947" s="181">
        <v>2715.7207187200056</v>
      </c>
      <c r="L6947" s="181">
        <v>2751.9082252523294</v>
      </c>
      <c r="M6947" s="181">
        <v>2787.283549082128</v>
      </c>
      <c r="N6947" s="181">
        <v>2821.9071416402967</v>
      </c>
      <c r="O6947" s="181">
        <v>2855.8010278787265</v>
      </c>
      <c r="P6947" s="181">
        <v>2889.0638723478232</v>
      </c>
      <c r="Q6947" s="181">
        <v>2921.7777916082218</v>
      </c>
      <c r="R6947" s="181">
        <v>2953.9019612928901</v>
      </c>
      <c r="S6947" s="181">
        <v>2985.4295058285797</v>
      </c>
      <c r="T6947" s="181">
        <v>3016.3732153768065</v>
      </c>
      <c r="U6947" s="181">
        <v>3046.667516647602</v>
      </c>
      <c r="V6947" s="181">
        <v>3076.230885037106</v>
      </c>
      <c r="W6947" s="181">
        <v>3105.0596462437843</v>
      </c>
      <c r="X6947" s="181">
        <v>3133.1509372083647</v>
      </c>
      <c r="Y6947" s="181">
        <v>3160.5105624664793</v>
      </c>
    </row>
    <row r="6948" spans="1:25" x14ac:dyDescent="0.25">
      <c r="A6948" s="178" t="s">
        <v>5272</v>
      </c>
      <c r="B6948" s="178" t="s">
        <v>3577</v>
      </c>
      <c r="C6948" s="178" t="s">
        <v>1206</v>
      </c>
      <c r="D6948" s="178" t="s">
        <v>819</v>
      </c>
      <c r="E6948" s="181">
        <v>11766.387629970804</v>
      </c>
      <c r="F6948" s="181">
        <v>11987.117661338048</v>
      </c>
      <c r="G6948" s="181">
        <v>12177.538621241183</v>
      </c>
      <c r="H6948" s="181">
        <v>12356.724678645176</v>
      </c>
      <c r="I6948" s="181">
        <v>12527.139962743235</v>
      </c>
      <c r="J6948" s="182">
        <v>12690.451941373953</v>
      </c>
      <c r="K6948" s="181">
        <v>12847.946834189546</v>
      </c>
      <c r="L6948" s="181">
        <v>13000.601733132389</v>
      </c>
      <c r="M6948" s="181">
        <v>13148.964169964251</v>
      </c>
      <c r="N6948" s="181">
        <v>13293.336295087372</v>
      </c>
      <c r="O6948" s="181">
        <v>13433.837827459422</v>
      </c>
      <c r="P6948" s="181">
        <v>13570.947853786129</v>
      </c>
      <c r="Q6948" s="181">
        <v>13705.065155249677</v>
      </c>
      <c r="R6948" s="181">
        <v>13836.010427762265</v>
      </c>
      <c r="S6948" s="181">
        <v>13963.764212610409</v>
      </c>
      <c r="T6948" s="181">
        <v>14088.399050581205</v>
      </c>
      <c r="U6948" s="181">
        <v>14209.621620177724</v>
      </c>
      <c r="V6948" s="181">
        <v>14327.066016996716</v>
      </c>
      <c r="W6948" s="181">
        <v>14440.730520831738</v>
      </c>
      <c r="X6948" s="181">
        <v>14550.617233299698</v>
      </c>
      <c r="Y6948" s="181">
        <v>14656.768484349095</v>
      </c>
    </row>
    <row r="6949" spans="1:25" x14ac:dyDescent="0.25">
      <c r="A6949" s="178" t="s">
        <v>5272</v>
      </c>
      <c r="B6949" s="178" t="s">
        <v>3577</v>
      </c>
      <c r="C6949" s="178" t="s">
        <v>889</v>
      </c>
      <c r="D6949" s="178" t="s">
        <v>1012</v>
      </c>
      <c r="E6949" s="181">
        <v>2498.2250479692666</v>
      </c>
      <c r="F6949" s="181">
        <v>2568.2672925749339</v>
      </c>
      <c r="G6949" s="181">
        <v>2632.8251282313622</v>
      </c>
      <c r="H6949" s="181">
        <v>2695.8946375472201</v>
      </c>
      <c r="I6949" s="181">
        <v>2757.9635383692462</v>
      </c>
      <c r="J6949" s="182">
        <v>2819.361242812201</v>
      </c>
      <c r="K6949" s="181">
        <v>2880.3443616481827</v>
      </c>
      <c r="L6949" s="181">
        <v>2941.1094224239214</v>
      </c>
      <c r="M6949" s="181">
        <v>3001.7624204547146</v>
      </c>
      <c r="N6949" s="181">
        <v>3062.3569574452354</v>
      </c>
      <c r="O6949" s="181">
        <v>3122.9063980778856</v>
      </c>
      <c r="P6949" s="181">
        <v>3183.5090873908234</v>
      </c>
      <c r="Q6949" s="181">
        <v>3244.2481277824841</v>
      </c>
      <c r="R6949" s="181">
        <v>3305.0716942283088</v>
      </c>
      <c r="S6949" s="181">
        <v>3365.9646983730681</v>
      </c>
      <c r="T6949" s="181">
        <v>3426.9340002050935</v>
      </c>
      <c r="U6949" s="181">
        <v>3487.8970318316406</v>
      </c>
      <c r="V6949" s="181">
        <v>3548.7503625009872</v>
      </c>
      <c r="W6949" s="181">
        <v>3609.4779862804576</v>
      </c>
      <c r="X6949" s="181">
        <v>3670.0644933441608</v>
      </c>
      <c r="Y6949" s="181">
        <v>3730.5043740216765</v>
      </c>
    </row>
    <row r="6950" spans="1:25" x14ac:dyDescent="0.25">
      <c r="A6950" s="178" t="s">
        <v>5272</v>
      </c>
      <c r="B6950" s="178" t="s">
        <v>3577</v>
      </c>
      <c r="C6950" s="178" t="s">
        <v>967</v>
      </c>
      <c r="D6950" s="178" t="s">
        <v>5577</v>
      </c>
      <c r="E6950" s="181">
        <v>2217.6163355104964</v>
      </c>
      <c r="F6950" s="181">
        <v>2304.4477646594651</v>
      </c>
      <c r="G6950" s="181">
        <v>2387.9237520966653</v>
      </c>
      <c r="H6950" s="181">
        <v>2471.5713348715676</v>
      </c>
      <c r="I6950" s="181">
        <v>2555.8216743436242</v>
      </c>
      <c r="J6950" s="182">
        <v>2640.9765653069694</v>
      </c>
      <c r="K6950" s="181">
        <v>2727.2818934480597</v>
      </c>
      <c r="L6950" s="181">
        <v>2814.9364337448319</v>
      </c>
      <c r="M6950" s="181">
        <v>2904.0595633877419</v>
      </c>
      <c r="N6950" s="181">
        <v>2994.7240411566795</v>
      </c>
      <c r="O6950" s="181">
        <v>3086.9653750672692</v>
      </c>
      <c r="P6950" s="181">
        <v>3180.9048508106043</v>
      </c>
      <c r="Q6950" s="181">
        <v>3276.6529185203685</v>
      </c>
      <c r="R6950" s="181">
        <v>3374.1862915401343</v>
      </c>
      <c r="S6950" s="181">
        <v>3473.5177501427966</v>
      </c>
      <c r="T6950" s="181">
        <v>3574.6827101378535</v>
      </c>
      <c r="U6950" s="181">
        <v>3677.6230138826459</v>
      </c>
      <c r="V6950" s="181">
        <v>3782.2549218440072</v>
      </c>
      <c r="W6950" s="181">
        <v>3888.5844752799262</v>
      </c>
      <c r="X6950" s="181">
        <v>3996.6179107393873</v>
      </c>
      <c r="Y6950" s="181">
        <v>4106.3719199227535</v>
      </c>
    </row>
    <row r="6951" spans="1:25" x14ac:dyDescent="0.25">
      <c r="A6951" s="178" t="s">
        <v>5272</v>
      </c>
      <c r="B6951" s="178" t="s">
        <v>3577</v>
      </c>
      <c r="C6951" s="178" t="s">
        <v>1485</v>
      </c>
      <c r="D6951" s="178" t="s">
        <v>977</v>
      </c>
      <c r="E6951" s="181">
        <v>8135.6338935888043</v>
      </c>
      <c r="F6951" s="181">
        <v>8357.3542806002151</v>
      </c>
      <c r="G6951" s="181">
        <v>8560.8987310287594</v>
      </c>
      <c r="H6951" s="181">
        <v>8759.2921906986285</v>
      </c>
      <c r="I6951" s="181">
        <v>8954.129529677406</v>
      </c>
      <c r="J6951" s="182">
        <v>9146.4872010023191</v>
      </c>
      <c r="K6951" s="181">
        <v>9337.2023870059893</v>
      </c>
      <c r="L6951" s="181">
        <v>9526.9151020565459</v>
      </c>
      <c r="M6951" s="181">
        <v>9715.9703833567837</v>
      </c>
      <c r="N6951" s="181">
        <v>9904.5427629954738</v>
      </c>
      <c r="O6951" s="181">
        <v>10092.676203863311</v>
      </c>
      <c r="P6951" s="181">
        <v>10280.688968071683</v>
      </c>
      <c r="Q6951" s="181">
        <v>10468.849161908598</v>
      </c>
      <c r="R6951" s="181">
        <v>10656.98900938246</v>
      </c>
      <c r="S6951" s="181">
        <v>10845.05961001248</v>
      </c>
      <c r="T6951" s="181">
        <v>11033.082875318209</v>
      </c>
      <c r="U6951" s="181">
        <v>11220.792954554976</v>
      </c>
      <c r="V6951" s="181">
        <v>11407.857741569298</v>
      </c>
      <c r="W6951" s="181">
        <v>11594.226966453178</v>
      </c>
      <c r="X6951" s="181">
        <v>11779.852427853935</v>
      </c>
      <c r="Y6951" s="181">
        <v>11964.717825937278</v>
      </c>
    </row>
    <row r="6952" spans="1:25" x14ac:dyDescent="0.25">
      <c r="A6952" s="178" t="s">
        <v>5272</v>
      </c>
      <c r="B6952" s="178" t="s">
        <v>3577</v>
      </c>
      <c r="C6952" s="178" t="s">
        <v>240</v>
      </c>
      <c r="D6952" s="178" t="s">
        <v>241</v>
      </c>
      <c r="E6952" s="181">
        <v>41987.34033146569</v>
      </c>
      <c r="F6952" s="181">
        <v>42285.125220205708</v>
      </c>
      <c r="G6952" s="181">
        <v>42468.788867672069</v>
      </c>
      <c r="H6952" s="181">
        <v>42608.098823788394</v>
      </c>
      <c r="I6952" s="181">
        <v>42713.104604673128</v>
      </c>
      <c r="J6952" s="182">
        <v>42790.743065051152</v>
      </c>
      <c r="K6952" s="181">
        <v>42846.390867974835</v>
      </c>
      <c r="L6952" s="181">
        <v>42884.184845998876</v>
      </c>
      <c r="M6952" s="181">
        <v>42906.694163036562</v>
      </c>
      <c r="N6952" s="181">
        <v>42915.597381850144</v>
      </c>
      <c r="O6952" s="181">
        <v>42911.929818729252</v>
      </c>
      <c r="P6952" s="181">
        <v>42897.829208751216</v>
      </c>
      <c r="Q6952" s="181">
        <v>42875.102952145804</v>
      </c>
      <c r="R6952" s="181">
        <v>42843.703351786397</v>
      </c>
      <c r="S6952" s="181">
        <v>42804.082929260374</v>
      </c>
      <c r="T6952" s="181">
        <v>42756.963249107685</v>
      </c>
      <c r="U6952" s="181">
        <v>42701.945491668761</v>
      </c>
      <c r="V6952" s="181">
        <v>42638.437283787149</v>
      </c>
      <c r="W6952" s="181">
        <v>42566.948746325441</v>
      </c>
      <c r="X6952" s="181">
        <v>42487.987619792686</v>
      </c>
      <c r="Y6952" s="181">
        <v>42402.164386021424</v>
      </c>
    </row>
    <row r="6953" spans="1:25" x14ac:dyDescent="0.25">
      <c r="A6953" s="178" t="s">
        <v>5272</v>
      </c>
      <c r="B6953" s="178" t="s">
        <v>3578</v>
      </c>
      <c r="C6953" s="178" t="s">
        <v>218</v>
      </c>
      <c r="D6953" s="178" t="s">
        <v>5578</v>
      </c>
      <c r="E6953" s="181">
        <v>4037.5411215003596</v>
      </c>
      <c r="F6953" s="181">
        <v>4052.1758575346248</v>
      </c>
      <c r="G6953" s="181">
        <v>4063.3119191613805</v>
      </c>
      <c r="H6953" s="181">
        <v>4075.4218947612198</v>
      </c>
      <c r="I6953" s="181">
        <v>4088.2176054632891</v>
      </c>
      <c r="J6953" s="182">
        <v>4101.4588272390574</v>
      </c>
      <c r="K6953" s="181">
        <v>4114.983948879094</v>
      </c>
      <c r="L6953" s="181">
        <v>4128.6886494300761</v>
      </c>
      <c r="M6953" s="181">
        <v>4142.4583258137909</v>
      </c>
      <c r="N6953" s="181">
        <v>4156.1894448267039</v>
      </c>
      <c r="O6953" s="181">
        <v>4169.8115052571711</v>
      </c>
      <c r="P6953" s="181">
        <v>4183.4069422124157</v>
      </c>
      <c r="Q6953" s="181">
        <v>4197.062087804914</v>
      </c>
      <c r="R6953" s="181">
        <v>4210.7158677920415</v>
      </c>
      <c r="S6953" s="181">
        <v>4224.3804748057828</v>
      </c>
      <c r="T6953" s="181">
        <v>4238.1291386581497</v>
      </c>
      <c r="U6953" s="181">
        <v>4251.7951362318508</v>
      </c>
      <c r="V6953" s="181">
        <v>4265.157425951058</v>
      </c>
      <c r="W6953" s="181">
        <v>4278.2054844592394</v>
      </c>
      <c r="X6953" s="181">
        <v>4290.930772579859</v>
      </c>
      <c r="Y6953" s="181">
        <v>4303.3437546432497</v>
      </c>
    </row>
    <row r="6954" spans="1:25" x14ac:dyDescent="0.25">
      <c r="A6954" s="178" t="s">
        <v>5272</v>
      </c>
      <c r="B6954" s="178" t="s">
        <v>3578</v>
      </c>
      <c r="C6954" s="178" t="s">
        <v>240</v>
      </c>
      <c r="D6954" s="178" t="s">
        <v>241</v>
      </c>
      <c r="E6954" s="181">
        <v>630.92879232631685</v>
      </c>
      <c r="F6954" s="181">
        <v>635.22805127058064</v>
      </c>
      <c r="G6954" s="181">
        <v>638.99806113734394</v>
      </c>
      <c r="H6954" s="181">
        <v>642.93926238566621</v>
      </c>
      <c r="I6954" s="181">
        <v>647.00758568070512</v>
      </c>
      <c r="J6954" s="182">
        <v>651.1660050513442</v>
      </c>
      <c r="K6954" s="181">
        <v>655.38953717943821</v>
      </c>
      <c r="L6954" s="181">
        <v>659.66202971880659</v>
      </c>
      <c r="M6954" s="181">
        <v>663.9654734681053</v>
      </c>
      <c r="N6954" s="181">
        <v>668.28340775368417</v>
      </c>
      <c r="O6954" s="181">
        <v>672.60448943092968</v>
      </c>
      <c r="P6954" s="181">
        <v>676.94197830483415</v>
      </c>
      <c r="Q6954" s="181">
        <v>681.30993563605728</v>
      </c>
      <c r="R6954" s="181">
        <v>685.69859637588797</v>
      </c>
      <c r="S6954" s="181">
        <v>690.11003912569402</v>
      </c>
      <c r="T6954" s="181">
        <v>694.55637108963788</v>
      </c>
      <c r="U6954" s="181">
        <v>699.01040336750077</v>
      </c>
      <c r="V6954" s="181">
        <v>703.43564128732089</v>
      </c>
      <c r="W6954" s="181">
        <v>707.82995657382833</v>
      </c>
      <c r="X6954" s="181">
        <v>712.19152546932389</v>
      </c>
      <c r="Y6954" s="181">
        <v>716.52166755308758</v>
      </c>
    </row>
    <row r="6955" spans="1:25" x14ac:dyDescent="0.25">
      <c r="A6955" s="178" t="s">
        <v>5272</v>
      </c>
      <c r="B6955" s="178" t="s">
        <v>3579</v>
      </c>
      <c r="C6955" s="178" t="s">
        <v>565</v>
      </c>
      <c r="D6955" s="178" t="s">
        <v>566</v>
      </c>
      <c r="E6955" s="181">
        <v>10429.321394759656</v>
      </c>
      <c r="F6955" s="181">
        <v>10507.111168290754</v>
      </c>
      <c r="G6955" s="181">
        <v>10580.307563026643</v>
      </c>
      <c r="H6955" s="181">
        <v>10662.14624501865</v>
      </c>
      <c r="I6955" s="181">
        <v>10750.565097229817</v>
      </c>
      <c r="J6955" s="182">
        <v>10843.842790035404</v>
      </c>
      <c r="K6955" s="181">
        <v>10940.791787205393</v>
      </c>
      <c r="L6955" s="181">
        <v>11040.519892064012</v>
      </c>
      <c r="M6955" s="181">
        <v>11142.224861096169</v>
      </c>
      <c r="N6955" s="181">
        <v>11245.125233839288</v>
      </c>
      <c r="O6955" s="181">
        <v>11348.678969659293</v>
      </c>
      <c r="P6955" s="181">
        <v>11452.917860313113</v>
      </c>
      <c r="Q6955" s="181">
        <v>11558.020537925579</v>
      </c>
      <c r="R6955" s="181">
        <v>11663.830722410112</v>
      </c>
      <c r="S6955" s="181">
        <v>11770.446473895796</v>
      </c>
      <c r="T6955" s="181">
        <v>11878.093035165952</v>
      </c>
      <c r="U6955" s="181">
        <v>11985.542982430699</v>
      </c>
      <c r="V6955" s="181">
        <v>12091.566276720034</v>
      </c>
      <c r="W6955" s="181">
        <v>12196.481056835792</v>
      </c>
      <c r="X6955" s="181">
        <v>12300.652335792884</v>
      </c>
      <c r="Y6955" s="181">
        <v>12404.41184775472</v>
      </c>
    </row>
    <row r="6956" spans="1:25" x14ac:dyDescent="0.25">
      <c r="A6956" s="178" t="s">
        <v>5272</v>
      </c>
      <c r="B6956" s="178" t="s">
        <v>3581</v>
      </c>
      <c r="C6956" s="178" t="s">
        <v>218</v>
      </c>
      <c r="D6956" s="178" t="s">
        <v>5579</v>
      </c>
      <c r="E6956" s="181">
        <v>7658.2936755456685</v>
      </c>
      <c r="F6956" s="181">
        <v>7583.0870549935298</v>
      </c>
      <c r="G6956" s="181">
        <v>7518.6498603124392</v>
      </c>
      <c r="H6956" s="181">
        <v>7468.6317116211285</v>
      </c>
      <c r="I6956" s="181">
        <v>7429.1807513424428</v>
      </c>
      <c r="J6956" s="182">
        <v>7397.3572660819909</v>
      </c>
      <c r="K6956" s="181">
        <v>7370.9724688093556</v>
      </c>
      <c r="L6956" s="181">
        <v>7348.4074969880057</v>
      </c>
      <c r="M6956" s="181">
        <v>7328.3531963851501</v>
      </c>
      <c r="N6956" s="181">
        <v>7309.7454646249444</v>
      </c>
      <c r="O6956" s="181">
        <v>7291.7285843142117</v>
      </c>
      <c r="P6956" s="181">
        <v>7273.8394840689743</v>
      </c>
      <c r="Q6956" s="181">
        <v>7255.7217136429181</v>
      </c>
      <c r="R6956" s="181">
        <v>7236.8552414729756</v>
      </c>
      <c r="S6956" s="181">
        <v>7216.8991755199904</v>
      </c>
      <c r="T6956" s="181">
        <v>7195.706904945424</v>
      </c>
      <c r="U6956" s="181">
        <v>7173.3405028701418</v>
      </c>
      <c r="V6956" s="181">
        <v>7149.7943223926659</v>
      </c>
      <c r="W6956" s="181">
        <v>7124.9245386882731</v>
      </c>
      <c r="X6956" s="181">
        <v>7098.6379459864465</v>
      </c>
      <c r="Y6956" s="181">
        <v>7070.9647243551035</v>
      </c>
    </row>
    <row r="6957" spans="1:25" x14ac:dyDescent="0.25">
      <c r="A6957" s="178" t="s">
        <v>5272</v>
      </c>
      <c r="B6957" s="178" t="s">
        <v>3581</v>
      </c>
      <c r="C6957" s="178" t="s">
        <v>240</v>
      </c>
      <c r="D6957" s="178" t="s">
        <v>241</v>
      </c>
      <c r="E6957" s="181">
        <v>5727.5975331317868</v>
      </c>
      <c r="F6957" s="181">
        <v>5724.8591514239188</v>
      </c>
      <c r="G6957" s="181">
        <v>5729.7663467096663</v>
      </c>
      <c r="H6957" s="181">
        <v>5745.3485857735704</v>
      </c>
      <c r="I6957" s="181">
        <v>5768.9204667871199</v>
      </c>
      <c r="J6957" s="182">
        <v>5798.4044947502525</v>
      </c>
      <c r="K6957" s="181">
        <v>5832.2346767543522</v>
      </c>
      <c r="L6957" s="181">
        <v>5869.2380000927506</v>
      </c>
      <c r="M6957" s="181">
        <v>5908.4446160323578</v>
      </c>
      <c r="N6957" s="181">
        <v>5949.0458831063434</v>
      </c>
      <c r="O6957" s="181">
        <v>5990.3727380654027</v>
      </c>
      <c r="P6957" s="181">
        <v>6032.0558218011874</v>
      </c>
      <c r="Q6957" s="181">
        <v>6073.8007909679291</v>
      </c>
      <c r="R6957" s="181">
        <v>6115.1638686396527</v>
      </c>
      <c r="S6957" s="181">
        <v>6155.837391160082</v>
      </c>
      <c r="T6957" s="181">
        <v>6195.669660855121</v>
      </c>
      <c r="U6957" s="181">
        <v>6234.6850911684605</v>
      </c>
      <c r="V6957" s="181">
        <v>6272.8501404303097</v>
      </c>
      <c r="W6957" s="181">
        <v>6310.0081486742019</v>
      </c>
      <c r="X6957" s="181">
        <v>6346.0423322874922</v>
      </c>
      <c r="Y6957" s="181">
        <v>6380.9434621988557</v>
      </c>
    </row>
    <row r="6958" spans="1:25" x14ac:dyDescent="0.25">
      <c r="A6958" s="178" t="s">
        <v>5272</v>
      </c>
      <c r="B6958" s="178" t="s">
        <v>3582</v>
      </c>
      <c r="C6958" s="178" t="s">
        <v>218</v>
      </c>
      <c r="D6958" s="178" t="s">
        <v>5580</v>
      </c>
      <c r="E6958" s="181">
        <v>2421.4974503112362</v>
      </c>
      <c r="F6958" s="181">
        <v>2452.0263051772495</v>
      </c>
      <c r="G6958" s="181">
        <v>2474.7401411689721</v>
      </c>
      <c r="H6958" s="181">
        <v>2493.8288858418086</v>
      </c>
      <c r="I6958" s="181">
        <v>2510.1399068381515</v>
      </c>
      <c r="J6958" s="182">
        <v>2524.2940853195414</v>
      </c>
      <c r="K6958" s="181">
        <v>2536.769556390962</v>
      </c>
      <c r="L6958" s="181">
        <v>2547.9394372699448</v>
      </c>
      <c r="M6958" s="181">
        <v>2558.0569020440321</v>
      </c>
      <c r="N6958" s="181">
        <v>2567.291352927874</v>
      </c>
      <c r="O6958" s="181">
        <v>2575.7491171269498</v>
      </c>
      <c r="P6958" s="181">
        <v>2583.5907223811364</v>
      </c>
      <c r="Q6958" s="181">
        <v>2590.9411653666643</v>
      </c>
      <c r="R6958" s="181">
        <v>2597.7824169215151</v>
      </c>
      <c r="S6958" s="181">
        <v>2604.0762631756006</v>
      </c>
      <c r="T6958" s="181">
        <v>2609.7603247631059</v>
      </c>
      <c r="U6958" s="181">
        <v>2614.8222296504964</v>
      </c>
      <c r="V6958" s="181">
        <v>2619.2705931068176</v>
      </c>
      <c r="W6958" s="181">
        <v>2623.079638266393</v>
      </c>
      <c r="X6958" s="181">
        <v>2626.1985015972359</v>
      </c>
      <c r="Y6958" s="181">
        <v>2628.5669537315202</v>
      </c>
    </row>
    <row r="6959" spans="1:25" x14ac:dyDescent="0.25">
      <c r="A6959" s="178" t="s">
        <v>5272</v>
      </c>
      <c r="B6959" s="178" t="s">
        <v>3582</v>
      </c>
      <c r="C6959" s="178" t="s">
        <v>240</v>
      </c>
      <c r="D6959" s="178" t="s">
        <v>241</v>
      </c>
      <c r="E6959" s="181">
        <v>1577.3519418104013</v>
      </c>
      <c r="F6959" s="181">
        <v>1612.9434329047131</v>
      </c>
      <c r="G6959" s="181">
        <v>1643.8910745657295</v>
      </c>
      <c r="H6959" s="181">
        <v>1672.8596607695051</v>
      </c>
      <c r="I6959" s="181">
        <v>1700.3573733449803</v>
      </c>
      <c r="J6959" s="182">
        <v>1726.7587024682421</v>
      </c>
      <c r="K6959" s="181">
        <v>1752.355208885816</v>
      </c>
      <c r="L6959" s="181">
        <v>1777.3773877770784</v>
      </c>
      <c r="M6959" s="181">
        <v>1801.9808592819672</v>
      </c>
      <c r="N6959" s="181">
        <v>1826.2681865953843</v>
      </c>
      <c r="O6959" s="181">
        <v>1850.3009782379411</v>
      </c>
      <c r="P6959" s="181">
        <v>1874.1828442088561</v>
      </c>
      <c r="Q6959" s="181">
        <v>1897.9956644247939</v>
      </c>
      <c r="R6959" s="181">
        <v>1921.7188971869609</v>
      </c>
      <c r="S6959" s="181">
        <v>1945.3162279167527</v>
      </c>
      <c r="T6959" s="181">
        <v>1968.7318089672638</v>
      </c>
      <c r="U6959" s="181">
        <v>1991.9458367583138</v>
      </c>
      <c r="V6959" s="181">
        <v>2014.954051143535</v>
      </c>
      <c r="W6959" s="181">
        <v>2037.7254948492387</v>
      </c>
      <c r="X6959" s="181">
        <v>2060.2085022227166</v>
      </c>
      <c r="Y6959" s="181">
        <v>2082.3421621975249</v>
      </c>
    </row>
    <row r="6960" spans="1:25" x14ac:dyDescent="0.25">
      <c r="A6960" s="178" t="s">
        <v>5272</v>
      </c>
      <c r="B6960" s="178" t="s">
        <v>3583</v>
      </c>
      <c r="C6960" s="178" t="s">
        <v>565</v>
      </c>
      <c r="D6960" s="178" t="s">
        <v>566</v>
      </c>
      <c r="E6960" s="181">
        <v>11365.922984935707</v>
      </c>
      <c r="F6960" s="181">
        <v>11415.487531701825</v>
      </c>
      <c r="G6960" s="181">
        <v>11460.865775535127</v>
      </c>
      <c r="H6960" s="181">
        <v>11514.39975343731</v>
      </c>
      <c r="I6960" s="181">
        <v>11574.633232143316</v>
      </c>
      <c r="J6960" s="182">
        <v>11640.419005242225</v>
      </c>
      <c r="K6960" s="181">
        <v>11710.952374808496</v>
      </c>
      <c r="L6960" s="181">
        <v>11785.588651157164</v>
      </c>
      <c r="M6960" s="181">
        <v>11863.598405083696</v>
      </c>
      <c r="N6960" s="181">
        <v>11944.405428260005</v>
      </c>
      <c r="O6960" s="181">
        <v>12027.459512204481</v>
      </c>
      <c r="P6960" s="181">
        <v>12112.587801929682</v>
      </c>
      <c r="Q6960" s="181">
        <v>12199.569946208598</v>
      </c>
      <c r="R6960" s="181">
        <v>12287.653105945448</v>
      </c>
      <c r="S6960" s="181">
        <v>12376.266818228058</v>
      </c>
      <c r="T6960" s="181">
        <v>12465.13256052117</v>
      </c>
      <c r="U6960" s="181">
        <v>12553.469529945349</v>
      </c>
      <c r="V6960" s="181">
        <v>12640.355207650264</v>
      </c>
      <c r="W6960" s="181">
        <v>12725.463976852898</v>
      </c>
      <c r="X6960" s="181">
        <v>12808.440680825166</v>
      </c>
      <c r="Y6960" s="181">
        <v>12889.136528667435</v>
      </c>
    </row>
    <row r="6961" spans="1:25" x14ac:dyDescent="0.25">
      <c r="A6961" s="178" t="s">
        <v>5272</v>
      </c>
      <c r="B6961" s="178" t="s">
        <v>3584</v>
      </c>
      <c r="C6961" s="178" t="s">
        <v>218</v>
      </c>
      <c r="D6961" s="178" t="s">
        <v>5581</v>
      </c>
      <c r="E6961" s="181">
        <v>3366.5388375781349</v>
      </c>
      <c r="F6961" s="181">
        <v>3436.7955663098228</v>
      </c>
      <c r="G6961" s="181">
        <v>3503.2443221399194</v>
      </c>
      <c r="H6961" s="181">
        <v>3570.1785027307669</v>
      </c>
      <c r="I6961" s="181">
        <v>3637.7275007486483</v>
      </c>
      <c r="J6961" s="182">
        <v>3705.9411279765709</v>
      </c>
      <c r="K6961" s="181">
        <v>3774.8376442247818</v>
      </c>
      <c r="L6961" s="181">
        <v>3844.426167242787</v>
      </c>
      <c r="M6961" s="181">
        <v>3914.6583672626002</v>
      </c>
      <c r="N6961" s="181">
        <v>3985.4546131040706</v>
      </c>
      <c r="O6961" s="181">
        <v>4056.7302316585756</v>
      </c>
      <c r="P6961" s="181">
        <v>4128.5196638724829</v>
      </c>
      <c r="Q6961" s="181">
        <v>4200.8549152395708</v>
      </c>
      <c r="R6961" s="181">
        <v>4273.6225549926103</v>
      </c>
      <c r="S6961" s="181">
        <v>4346.7718114744503</v>
      </c>
      <c r="T6961" s="181">
        <v>4420.2351085470737</v>
      </c>
      <c r="U6961" s="181">
        <v>4493.9902296381451</v>
      </c>
      <c r="V6961" s="181">
        <v>4568.0500380413296</v>
      </c>
      <c r="W6961" s="181">
        <v>4642.3816868129397</v>
      </c>
      <c r="X6961" s="181">
        <v>4716.9571672467855</v>
      </c>
      <c r="Y6961" s="181">
        <v>4791.7055413209318</v>
      </c>
    </row>
    <row r="6962" spans="1:25" x14ac:dyDescent="0.25">
      <c r="A6962" s="178" t="s">
        <v>5272</v>
      </c>
      <c r="B6962" s="178" t="s">
        <v>3584</v>
      </c>
      <c r="C6962" s="178" t="s">
        <v>691</v>
      </c>
      <c r="D6962" s="178" t="s">
        <v>621</v>
      </c>
      <c r="E6962" s="181">
        <v>8849.9088422931072</v>
      </c>
      <c r="F6962" s="181">
        <v>8895.5659012055548</v>
      </c>
      <c r="G6962" s="181">
        <v>8928.0172870711103</v>
      </c>
      <c r="H6962" s="181">
        <v>8958.5813149669975</v>
      </c>
      <c r="I6962" s="181">
        <v>8987.6093299237982</v>
      </c>
      <c r="J6962" s="182">
        <v>9015.2391674560513</v>
      </c>
      <c r="K6962" s="181">
        <v>9041.5258412196417</v>
      </c>
      <c r="L6962" s="181">
        <v>9066.5004793970475</v>
      </c>
      <c r="M6962" s="181">
        <v>9090.0598993329004</v>
      </c>
      <c r="N6962" s="181">
        <v>9112.0366802060089</v>
      </c>
      <c r="O6962" s="181">
        <v>9132.2634965800407</v>
      </c>
      <c r="P6962" s="181">
        <v>9150.8487356015139</v>
      </c>
      <c r="Q6962" s="181">
        <v>9167.8904538499974</v>
      </c>
      <c r="R6962" s="181">
        <v>9183.1696848498123</v>
      </c>
      <c r="S6962" s="181">
        <v>9196.6149209205869</v>
      </c>
      <c r="T6962" s="181">
        <v>9208.1257921129254</v>
      </c>
      <c r="U6962" s="181">
        <v>9217.7030136828307</v>
      </c>
      <c r="V6962" s="181">
        <v>9225.4201400611128</v>
      </c>
      <c r="W6962" s="181">
        <v>9231.2573683179471</v>
      </c>
      <c r="X6962" s="181">
        <v>9235.2075741688714</v>
      </c>
      <c r="Y6962" s="181">
        <v>9237.1833568427082</v>
      </c>
    </row>
    <row r="6963" spans="1:25" x14ac:dyDescent="0.25">
      <c r="A6963" s="178" t="s">
        <v>5272</v>
      </c>
      <c r="B6963" s="178" t="s">
        <v>3584</v>
      </c>
      <c r="C6963" s="178" t="s">
        <v>240</v>
      </c>
      <c r="D6963" s="178" t="s">
        <v>241</v>
      </c>
      <c r="E6963" s="181">
        <v>25170.808370318082</v>
      </c>
      <c r="F6963" s="181">
        <v>25293.79731400104</v>
      </c>
      <c r="G6963" s="181">
        <v>25379.411900474581</v>
      </c>
      <c r="H6963" s="181">
        <v>25459.847699781731</v>
      </c>
      <c r="I6963" s="181">
        <v>25536.106821125537</v>
      </c>
      <c r="J6963" s="182">
        <v>25608.583645737312</v>
      </c>
      <c r="K6963" s="181">
        <v>25677.436753453865</v>
      </c>
      <c r="L6963" s="181">
        <v>25742.756557258148</v>
      </c>
      <c r="M6963" s="181">
        <v>25804.251923643733</v>
      </c>
      <c r="N6963" s="181">
        <v>25861.449444091075</v>
      </c>
      <c r="O6963" s="181">
        <v>25913.876143076821</v>
      </c>
      <c r="P6963" s="181">
        <v>25961.841394420702</v>
      </c>
      <c r="Q6963" s="181">
        <v>26005.624810016361</v>
      </c>
      <c r="R6963" s="181">
        <v>26044.606476308913</v>
      </c>
      <c r="S6963" s="181">
        <v>26078.584815337781</v>
      </c>
      <c r="T6963" s="181">
        <v>26107.276309449142</v>
      </c>
      <c r="U6963" s="181">
        <v>26130.683928128412</v>
      </c>
      <c r="V6963" s="181">
        <v>26149.016853960282</v>
      </c>
      <c r="W6963" s="181">
        <v>26162.219339539039</v>
      </c>
      <c r="X6963" s="181">
        <v>26170.271366493762</v>
      </c>
      <c r="Y6963" s="181">
        <v>26172.92524335123</v>
      </c>
    </row>
    <row r="6964" spans="1:25" x14ac:dyDescent="0.25">
      <c r="A6964" s="178" t="s">
        <v>5272</v>
      </c>
      <c r="B6964" s="178" t="s">
        <v>3585</v>
      </c>
      <c r="C6964" s="178" t="s">
        <v>464</v>
      </c>
      <c r="D6964" s="178" t="s">
        <v>1014</v>
      </c>
      <c r="E6964" s="181">
        <v>6174.3186436884207</v>
      </c>
      <c r="F6964" s="181">
        <v>6316.9774878794233</v>
      </c>
      <c r="G6964" s="181">
        <v>6436.5611558496639</v>
      </c>
      <c r="H6964" s="181">
        <v>6545.2947000070735</v>
      </c>
      <c r="I6964" s="181">
        <v>6645.3436148560813</v>
      </c>
      <c r="J6964" s="182">
        <v>6738.236114139926</v>
      </c>
      <c r="K6964" s="181">
        <v>6825.1730033823032</v>
      </c>
      <c r="L6964" s="181">
        <v>6907.102774827863</v>
      </c>
      <c r="M6964" s="181">
        <v>6984.6660744440178</v>
      </c>
      <c r="N6964" s="181">
        <v>7058.2393869821499</v>
      </c>
      <c r="O6964" s="181">
        <v>7128.0400717797029</v>
      </c>
      <c r="P6964" s="181">
        <v>7194.4770619868168</v>
      </c>
      <c r="Q6964" s="181">
        <v>7257.9072327051153</v>
      </c>
      <c r="R6964" s="181">
        <v>7318.355877919611</v>
      </c>
      <c r="S6964" s="181">
        <v>7375.8930095673595</v>
      </c>
      <c r="T6964" s="181">
        <v>7430.6504750296408</v>
      </c>
      <c r="U6964" s="181">
        <v>7482.4712677134994</v>
      </c>
      <c r="V6964" s="181">
        <v>7531.161860016744</v>
      </c>
      <c r="W6964" s="181">
        <v>7576.8429866837441</v>
      </c>
      <c r="X6964" s="181">
        <v>7619.6224912400212</v>
      </c>
      <c r="Y6964" s="181">
        <v>7659.6452074370773</v>
      </c>
    </row>
    <row r="6965" spans="1:25" x14ac:dyDescent="0.25">
      <c r="A6965" s="178" t="s">
        <v>5272</v>
      </c>
      <c r="B6965" s="178" t="s">
        <v>3585</v>
      </c>
      <c r="C6965" s="178" t="s">
        <v>240</v>
      </c>
      <c r="D6965" s="178" t="s">
        <v>241</v>
      </c>
      <c r="E6965" s="181">
        <v>10297.600132432259</v>
      </c>
      <c r="F6965" s="181">
        <v>10531.01866404057</v>
      </c>
      <c r="G6965" s="181">
        <v>10728.990370583713</v>
      </c>
      <c r="H6965" s="181">
        <v>10911.99996258903</v>
      </c>
      <c r="I6965" s="181">
        <v>11083.720471634386</v>
      </c>
      <c r="J6965" s="182">
        <v>11246.7388325842</v>
      </c>
      <c r="K6965" s="181">
        <v>11403.079533692793</v>
      </c>
      <c r="L6965" s="181">
        <v>11554.334644202034</v>
      </c>
      <c r="M6965" s="181">
        <v>11701.573634626928</v>
      </c>
      <c r="N6965" s="181">
        <v>11845.416861629006</v>
      </c>
      <c r="O6965" s="181">
        <v>11986.210990336513</v>
      </c>
      <c r="P6965" s="181">
        <v>12124.619047259661</v>
      </c>
      <c r="Q6965" s="181">
        <v>12261.214030497442</v>
      </c>
      <c r="R6965" s="181">
        <v>12396.006205216076</v>
      </c>
      <c r="S6965" s="181">
        <v>12529.075934862358</v>
      </c>
      <c r="T6965" s="181">
        <v>12660.604381542416</v>
      </c>
      <c r="U6965" s="181">
        <v>12790.276269452217</v>
      </c>
      <c r="V6965" s="181">
        <v>12917.704911217865</v>
      </c>
      <c r="W6965" s="181">
        <v>13043.034626852759</v>
      </c>
      <c r="X6965" s="181">
        <v>13166.385279028544</v>
      </c>
      <c r="Y6965" s="181">
        <v>13287.938967541209</v>
      </c>
    </row>
    <row r="6966" spans="1:25" x14ac:dyDescent="0.25">
      <c r="A6966" s="178" t="s">
        <v>5272</v>
      </c>
      <c r="B6966" s="178" t="s">
        <v>3586</v>
      </c>
      <c r="C6966" s="178" t="s">
        <v>218</v>
      </c>
      <c r="D6966" s="178" t="s">
        <v>5533</v>
      </c>
      <c r="E6966" s="181">
        <v>35649.019610001087</v>
      </c>
      <c r="F6966" s="181">
        <v>35896.87268758475</v>
      </c>
      <c r="G6966" s="181">
        <v>36111.076223658274</v>
      </c>
      <c r="H6966" s="181">
        <v>36335.156828677413</v>
      </c>
      <c r="I6966" s="181">
        <v>36566.132930338274</v>
      </c>
      <c r="J6966" s="182">
        <v>36801.136289666836</v>
      </c>
      <c r="K6966" s="181">
        <v>37038.071961647744</v>
      </c>
      <c r="L6966" s="181">
        <v>37275.548822637436</v>
      </c>
      <c r="M6966" s="181">
        <v>37512.126531321184</v>
      </c>
      <c r="N6966" s="181">
        <v>37746.351471546819</v>
      </c>
      <c r="O6966" s="181">
        <v>37976.733041186882</v>
      </c>
      <c r="P6966" s="181">
        <v>38203.331256524725</v>
      </c>
      <c r="Q6966" s="181">
        <v>38426.417275956519</v>
      </c>
      <c r="R6966" s="181">
        <v>38644.846301935388</v>
      </c>
      <c r="S6966" s="181">
        <v>38857.712948184926</v>
      </c>
      <c r="T6966" s="181">
        <v>39063.391239603581</v>
      </c>
      <c r="U6966" s="181">
        <v>39260.846614326605</v>
      </c>
      <c r="V6966" s="181">
        <v>39450.052297485418</v>
      </c>
      <c r="W6966" s="181">
        <v>39630.840596266316</v>
      </c>
      <c r="X6966" s="181">
        <v>39802.76089680002</v>
      </c>
      <c r="Y6966" s="181">
        <v>39964.544336430736</v>
      </c>
    </row>
    <row r="6967" spans="1:25" x14ac:dyDescent="0.25">
      <c r="A6967" s="178" t="s">
        <v>5272</v>
      </c>
      <c r="B6967" s="178" t="s">
        <v>3586</v>
      </c>
      <c r="C6967" s="178" t="s">
        <v>262</v>
      </c>
      <c r="D6967" s="178" t="s">
        <v>5582</v>
      </c>
      <c r="E6967" s="181">
        <v>3961.5626240442098</v>
      </c>
      <c r="F6967" s="181">
        <v>4045.5596136007284</v>
      </c>
      <c r="G6967" s="181">
        <v>4127.2946812756873</v>
      </c>
      <c r="H6967" s="181">
        <v>4211.6778077425943</v>
      </c>
      <c r="I6967" s="181">
        <v>4298.4332853679989</v>
      </c>
      <c r="J6967" s="182">
        <v>4387.2808926671123</v>
      </c>
      <c r="K6967" s="181">
        <v>4478.015979303108</v>
      </c>
      <c r="L6967" s="181">
        <v>4570.5069090739844</v>
      </c>
      <c r="M6967" s="181">
        <v>4664.6070406730005</v>
      </c>
      <c r="N6967" s="181">
        <v>4760.1585004041499</v>
      </c>
      <c r="O6967" s="181">
        <v>4856.98868262213</v>
      </c>
      <c r="P6967" s="181">
        <v>4955.115471338373</v>
      </c>
      <c r="Q6967" s="181">
        <v>5054.5848960245066</v>
      </c>
      <c r="R6967" s="181">
        <v>5155.2560508027882</v>
      </c>
      <c r="S6967" s="181">
        <v>5257.0117473122436</v>
      </c>
      <c r="T6967" s="181">
        <v>5359.6287810537906</v>
      </c>
      <c r="U6967" s="181">
        <v>5462.953239930469</v>
      </c>
      <c r="V6967" s="181">
        <v>5566.9646241038263</v>
      </c>
      <c r="W6967" s="181">
        <v>5671.6212087774657</v>
      </c>
      <c r="X6967" s="181">
        <v>5776.8379759785958</v>
      </c>
      <c r="Y6967" s="181">
        <v>5882.4048412823886</v>
      </c>
    </row>
    <row r="6968" spans="1:25" x14ac:dyDescent="0.25">
      <c r="A6968" s="178" t="s">
        <v>5272</v>
      </c>
      <c r="B6968" s="178" t="s">
        <v>3586</v>
      </c>
      <c r="C6968" s="178" t="s">
        <v>240</v>
      </c>
      <c r="D6968" s="178" t="s">
        <v>241</v>
      </c>
      <c r="E6968" s="181">
        <v>18984.631276263808</v>
      </c>
      <c r="F6968" s="181">
        <v>19127.382288653975</v>
      </c>
      <c r="G6968" s="181">
        <v>19253.228082329802</v>
      </c>
      <c r="H6968" s="181">
        <v>19385.36815243875</v>
      </c>
      <c r="I6968" s="181">
        <v>19522.231813420647</v>
      </c>
      <c r="J6968" s="182">
        <v>19662.305616991398</v>
      </c>
      <c r="K6968" s="181">
        <v>19804.485749432049</v>
      </c>
      <c r="L6968" s="181">
        <v>19948.041882319947</v>
      </c>
      <c r="M6968" s="181">
        <v>20092.214979412434</v>
      </c>
      <c r="N6968" s="181">
        <v>20236.236117276498</v>
      </c>
      <c r="O6968" s="181">
        <v>20379.313391644391</v>
      </c>
      <c r="P6968" s="181">
        <v>20521.484288230589</v>
      </c>
      <c r="Q6968" s="181">
        <v>20662.899425568481</v>
      </c>
      <c r="R6968" s="181">
        <v>20802.947307924856</v>
      </c>
      <c r="S6968" s="181">
        <v>20941.142200887705</v>
      </c>
      <c r="T6968" s="181">
        <v>21076.60666428287</v>
      </c>
      <c r="U6968" s="181">
        <v>21208.77774758267</v>
      </c>
      <c r="V6968" s="181">
        <v>21337.633835826</v>
      </c>
      <c r="W6968" s="181">
        <v>21463.075833651852</v>
      </c>
      <c r="X6968" s="181">
        <v>21584.849654473488</v>
      </c>
      <c r="Y6968" s="181">
        <v>21702.254439741402</v>
      </c>
    </row>
    <row r="6969" spans="1:25" x14ac:dyDescent="0.25">
      <c r="A6969" s="178" t="s">
        <v>5272</v>
      </c>
      <c r="B6969" s="178" t="s">
        <v>3587</v>
      </c>
      <c r="C6969" s="178" t="s">
        <v>565</v>
      </c>
      <c r="D6969" s="178" t="s">
        <v>566</v>
      </c>
      <c r="E6969" s="181">
        <v>7203.2657756397721</v>
      </c>
      <c r="F6969" s="181">
        <v>7261.8489132119448</v>
      </c>
      <c r="G6969" s="181">
        <v>7319.8634413689306</v>
      </c>
      <c r="H6969" s="181">
        <v>7384.6347402880738</v>
      </c>
      <c r="I6969" s="181">
        <v>7455.0033184570466</v>
      </c>
      <c r="J6969" s="182">
        <v>7529.9676228519256</v>
      </c>
      <c r="K6969" s="181">
        <v>7608.7966751371405</v>
      </c>
      <c r="L6969" s="181">
        <v>7690.8892302819049</v>
      </c>
      <c r="M6969" s="181">
        <v>7775.633558217758</v>
      </c>
      <c r="N6969" s="181">
        <v>7862.4039045360569</v>
      </c>
      <c r="O6969" s="181">
        <v>7950.6391058117788</v>
      </c>
      <c r="P6969" s="181">
        <v>8040.0829975687939</v>
      </c>
      <c r="Q6969" s="181">
        <v>8130.46948213819</v>
      </c>
      <c r="R6969" s="181">
        <v>8221.204838943002</v>
      </c>
      <c r="S6969" s="181">
        <v>8311.829907063624</v>
      </c>
      <c r="T6969" s="181">
        <v>8402.4649406897588</v>
      </c>
      <c r="U6969" s="181">
        <v>8492.4676718161645</v>
      </c>
      <c r="V6969" s="181">
        <v>8580.754237088966</v>
      </c>
      <c r="W6969" s="181">
        <v>8667.1579340938697</v>
      </c>
      <c r="X6969" s="181">
        <v>8751.5474996820594</v>
      </c>
      <c r="Y6969" s="181">
        <v>8834.3131140828391</v>
      </c>
    </row>
    <row r="6970" spans="1:25" x14ac:dyDescent="0.25">
      <c r="A6970" s="178" t="s">
        <v>5272</v>
      </c>
      <c r="B6970" s="178" t="s">
        <v>3591</v>
      </c>
      <c r="C6970" s="178" t="s">
        <v>218</v>
      </c>
      <c r="D6970" s="178" t="s">
        <v>5583</v>
      </c>
      <c r="E6970" s="181">
        <v>3513.6282213517597</v>
      </c>
      <c r="F6970" s="181">
        <v>3547.054427125965</v>
      </c>
      <c r="G6970" s="181">
        <v>3578.9258416819212</v>
      </c>
      <c r="H6970" s="181">
        <v>3613.5084835388334</v>
      </c>
      <c r="I6970" s="181">
        <v>3650.0839868456751</v>
      </c>
      <c r="J6970" s="182">
        <v>3688.0402636629206</v>
      </c>
      <c r="K6970" s="181">
        <v>3726.92720945468</v>
      </c>
      <c r="L6970" s="181">
        <v>3766.4213817918162</v>
      </c>
      <c r="M6970" s="181">
        <v>3806.2277785798619</v>
      </c>
      <c r="N6970" s="181">
        <v>3846.0712731063409</v>
      </c>
      <c r="O6970" s="181">
        <v>3885.7105776567751</v>
      </c>
      <c r="P6970" s="181">
        <v>3925.0879875695082</v>
      </c>
      <c r="Q6970" s="181">
        <v>3964.1820360471843</v>
      </c>
      <c r="R6970" s="181">
        <v>4002.8499049805373</v>
      </c>
      <c r="S6970" s="181">
        <v>4041.0301716937579</v>
      </c>
      <c r="T6970" s="181">
        <v>4078.7105183296599</v>
      </c>
      <c r="U6970" s="181">
        <v>4115.6110302573834</v>
      </c>
      <c r="V6970" s="181">
        <v>4151.4617431195056</v>
      </c>
      <c r="W6970" s="181">
        <v>4186.2868366189596</v>
      </c>
      <c r="X6970" s="181">
        <v>4220.1268255826362</v>
      </c>
      <c r="Y6970" s="181">
        <v>4253.0194823100528</v>
      </c>
    </row>
    <row r="6971" spans="1:25" x14ac:dyDescent="0.25">
      <c r="A6971" s="178" t="s">
        <v>5272</v>
      </c>
      <c r="B6971" s="178" t="s">
        <v>3591</v>
      </c>
      <c r="C6971" s="178" t="s">
        <v>240</v>
      </c>
      <c r="D6971" s="178" t="s">
        <v>241</v>
      </c>
      <c r="E6971" s="181">
        <v>1418.1876854305292</v>
      </c>
      <c r="F6971" s="181">
        <v>1424.7824972309454</v>
      </c>
      <c r="G6971" s="181">
        <v>1431.329948153937</v>
      </c>
      <c r="H6971" s="181">
        <v>1439.5267877496121</v>
      </c>
      <c r="I6971" s="181">
        <v>1449.0660619839887</v>
      </c>
      <c r="J6971" s="182">
        <v>1459.6894885528134</v>
      </c>
      <c r="K6971" s="181">
        <v>1471.2075048685774</v>
      </c>
      <c r="L6971" s="181">
        <v>1483.4835338783193</v>
      </c>
      <c r="M6971" s="181">
        <v>1496.3941345743974</v>
      </c>
      <c r="N6971" s="181">
        <v>1509.8250304060969</v>
      </c>
      <c r="O6971" s="181">
        <v>1523.6760957620336</v>
      </c>
      <c r="P6971" s="181">
        <v>1537.919593340157</v>
      </c>
      <c r="Q6971" s="181">
        <v>1552.5419970174321</v>
      </c>
      <c r="R6971" s="181">
        <v>1567.4822152807487</v>
      </c>
      <c r="S6971" s="181">
        <v>1582.7109482297624</v>
      </c>
      <c r="T6971" s="181">
        <v>1598.2179613129329</v>
      </c>
      <c r="U6971" s="181">
        <v>1613.8879198561194</v>
      </c>
      <c r="V6971" s="181">
        <v>1629.6088098455834</v>
      </c>
      <c r="W6971" s="181">
        <v>1645.3833970436951</v>
      </c>
      <c r="X6971" s="181">
        <v>1661.2205174555738</v>
      </c>
      <c r="Y6971" s="181">
        <v>1677.1276709444742</v>
      </c>
    </row>
    <row r="6972" spans="1:25" x14ac:dyDescent="0.25">
      <c r="A6972" s="178" t="s">
        <v>5272</v>
      </c>
      <c r="B6972" s="178" t="s">
        <v>3593</v>
      </c>
      <c r="C6972" s="178" t="s">
        <v>218</v>
      </c>
      <c r="D6972" s="178" t="s">
        <v>2151</v>
      </c>
      <c r="E6972" s="181">
        <v>4387.5053769282822</v>
      </c>
      <c r="F6972" s="181">
        <v>4450.4953856858583</v>
      </c>
      <c r="G6972" s="181">
        <v>4503.4487095946888</v>
      </c>
      <c r="H6972" s="181">
        <v>4553.2661536402138</v>
      </c>
      <c r="I6972" s="181">
        <v>4600.4842468393399</v>
      </c>
      <c r="J6972" s="182">
        <v>4645.4435049790382</v>
      </c>
      <c r="K6972" s="181">
        <v>4688.4137760102894</v>
      </c>
      <c r="L6972" s="181">
        <v>4729.6421431570316</v>
      </c>
      <c r="M6972" s="181">
        <v>4769.287072272562</v>
      </c>
      <c r="N6972" s="181">
        <v>4807.4482942188451</v>
      </c>
      <c r="O6972" s="181">
        <v>4844.1578925237964</v>
      </c>
      <c r="P6972" s="181">
        <v>4879.6224894200295</v>
      </c>
      <c r="Q6972" s="181">
        <v>4914.0564613185234</v>
      </c>
      <c r="R6972" s="181">
        <v>4947.4707554527113</v>
      </c>
      <c r="S6972" s="181">
        <v>4979.8783295835328</v>
      </c>
      <c r="T6972" s="181">
        <v>5011.1253538581614</v>
      </c>
      <c r="U6972" s="181">
        <v>5041.3175502904196</v>
      </c>
      <c r="V6972" s="181">
        <v>5070.7195099577939</v>
      </c>
      <c r="W6972" s="181">
        <v>5099.3611990374156</v>
      </c>
      <c r="X6972" s="181">
        <v>5127.2139518403774</v>
      </c>
      <c r="Y6972" s="181">
        <v>5154.0919245232444</v>
      </c>
    </row>
    <row r="6973" spans="1:25" x14ac:dyDescent="0.25">
      <c r="A6973" s="178" t="s">
        <v>5272</v>
      </c>
      <c r="B6973" s="178" t="s">
        <v>3593</v>
      </c>
      <c r="C6973" s="178" t="s">
        <v>240</v>
      </c>
      <c r="D6973" s="178" t="s">
        <v>241</v>
      </c>
      <c r="E6973" s="181">
        <v>2436.9423839194569</v>
      </c>
      <c r="F6973" s="181">
        <v>2456.7797069449057</v>
      </c>
      <c r="G6973" s="181">
        <v>2470.8066958318977</v>
      </c>
      <c r="H6973" s="181">
        <v>2482.891280524163</v>
      </c>
      <c r="I6973" s="181">
        <v>2493.3587213731912</v>
      </c>
      <c r="J6973" s="182">
        <v>2502.4210701086272</v>
      </c>
      <c r="K6973" s="181">
        <v>2510.2476358444119</v>
      </c>
      <c r="L6973" s="181">
        <v>2516.9917200520117</v>
      </c>
      <c r="M6973" s="181">
        <v>2522.7562258237667</v>
      </c>
      <c r="N6973" s="181">
        <v>2527.6108515146152</v>
      </c>
      <c r="O6973" s="181">
        <v>2531.5884073588804</v>
      </c>
      <c r="P6973" s="181">
        <v>2534.8117143422314</v>
      </c>
      <c r="Q6973" s="181">
        <v>2537.4047796515465</v>
      </c>
      <c r="R6973" s="181">
        <v>2539.3843385321866</v>
      </c>
      <c r="S6973" s="181">
        <v>2540.7678423321213</v>
      </c>
      <c r="T6973" s="181">
        <v>2541.4878240355247</v>
      </c>
      <c r="U6973" s="181">
        <v>2541.6093583580023</v>
      </c>
      <c r="V6973" s="181">
        <v>2541.2756889627758</v>
      </c>
      <c r="W6973" s="181">
        <v>2540.5098619497076</v>
      </c>
      <c r="X6973" s="181">
        <v>2539.3054041470018</v>
      </c>
      <c r="Y6973" s="181">
        <v>2537.5786688955613</v>
      </c>
    </row>
    <row r="6974" spans="1:25" x14ac:dyDescent="0.25">
      <c r="A6974" s="178" t="s">
        <v>5272</v>
      </c>
      <c r="B6974" s="178" t="s">
        <v>3594</v>
      </c>
      <c r="C6974" s="178" t="s">
        <v>565</v>
      </c>
      <c r="D6974" s="178" t="s">
        <v>566</v>
      </c>
      <c r="E6974" s="181">
        <v>5763.5565259086725</v>
      </c>
      <c r="F6974" s="181">
        <v>5800.2146505156234</v>
      </c>
      <c r="G6974" s="181">
        <v>5835.8916351630023</v>
      </c>
      <c r="H6974" s="181">
        <v>5877.5911568238525</v>
      </c>
      <c r="I6974" s="181">
        <v>5924.306185120714</v>
      </c>
      <c r="J6974" s="182">
        <v>5975.2287471223945</v>
      </c>
      <c r="K6974" s="181">
        <v>6029.7895294100272</v>
      </c>
      <c r="L6974" s="181">
        <v>6087.5443881317642</v>
      </c>
      <c r="M6974" s="181">
        <v>6148.0480230877038</v>
      </c>
      <c r="N6974" s="181">
        <v>6210.8614807345402</v>
      </c>
      <c r="O6974" s="181">
        <v>6275.6018397159296</v>
      </c>
      <c r="P6974" s="181">
        <v>6342.1427997086994</v>
      </c>
      <c r="Q6974" s="181">
        <v>6410.3851470046966</v>
      </c>
      <c r="R6974" s="181">
        <v>6479.9917374056631</v>
      </c>
      <c r="S6974" s="181">
        <v>6550.7269148511496</v>
      </c>
      <c r="T6974" s="181">
        <v>6622.3105764107786</v>
      </c>
      <c r="U6974" s="181">
        <v>6693.9105995183945</v>
      </c>
      <c r="V6974" s="181">
        <v>6764.8134346162897</v>
      </c>
      <c r="W6974" s="181">
        <v>6834.9343316773029</v>
      </c>
      <c r="X6974" s="181">
        <v>6904.2084275040124</v>
      </c>
      <c r="Y6974" s="181">
        <v>6972.4812799006704</v>
      </c>
    </row>
    <row r="6975" spans="1:25" x14ac:dyDescent="0.25">
      <c r="A6975" s="178" t="s">
        <v>5272</v>
      </c>
      <c r="B6975" s="178" t="s">
        <v>3595</v>
      </c>
      <c r="C6975" s="178" t="s">
        <v>218</v>
      </c>
      <c r="D6975" s="178" t="s">
        <v>5584</v>
      </c>
      <c r="E6975" s="181">
        <v>3833.7167766811426</v>
      </c>
      <c r="F6975" s="181">
        <v>3878.2964001078694</v>
      </c>
      <c r="G6975" s="181">
        <v>3914.6813464444731</v>
      </c>
      <c r="H6975" s="181">
        <v>3949.0522993634777</v>
      </c>
      <c r="I6975" s="181">
        <v>3981.9155626901393</v>
      </c>
      <c r="J6975" s="182">
        <v>4013.590646390227</v>
      </c>
      <c r="K6975" s="181">
        <v>4044.3291805791073</v>
      </c>
      <c r="L6975" s="181">
        <v>4074.3324873932111</v>
      </c>
      <c r="M6975" s="181">
        <v>4103.6959588105183</v>
      </c>
      <c r="N6975" s="181">
        <v>4132.4351090727541</v>
      </c>
      <c r="O6975" s="181">
        <v>4160.5141810188152</v>
      </c>
      <c r="P6975" s="181">
        <v>4188.0232362657753</v>
      </c>
      <c r="Q6975" s="181">
        <v>4215.0233126237572</v>
      </c>
      <c r="R6975" s="181">
        <v>4241.3792318715186</v>
      </c>
      <c r="S6975" s="181">
        <v>4266.977522864805</v>
      </c>
      <c r="T6975" s="181">
        <v>4291.7734859954253</v>
      </c>
      <c r="U6975" s="181">
        <v>4315.7378835812069</v>
      </c>
      <c r="V6975" s="181">
        <v>4338.7965397749094</v>
      </c>
      <c r="W6975" s="181">
        <v>4360.8899182699324</v>
      </c>
      <c r="X6975" s="181">
        <v>4381.9485307585701</v>
      </c>
      <c r="Y6975" s="181">
        <v>4401.9682898350875</v>
      </c>
    </row>
    <row r="6976" spans="1:25" x14ac:dyDescent="0.25">
      <c r="A6976" s="178" t="s">
        <v>5272</v>
      </c>
      <c r="B6976" s="178" t="s">
        <v>3595</v>
      </c>
      <c r="C6976" s="178" t="s">
        <v>240</v>
      </c>
      <c r="D6976" s="178" t="s">
        <v>241</v>
      </c>
      <c r="E6976" s="181">
        <v>12706.11917489718</v>
      </c>
      <c r="F6976" s="181">
        <v>12864.745057777909</v>
      </c>
      <c r="G6976" s="181">
        <v>12996.544640324459</v>
      </c>
      <c r="H6976" s="181">
        <v>13121.990193304311</v>
      </c>
      <c r="I6976" s="181">
        <v>13242.752770700059</v>
      </c>
      <c r="J6976" s="182">
        <v>13359.88724497576</v>
      </c>
      <c r="K6976" s="181">
        <v>13474.225876925078</v>
      </c>
      <c r="L6976" s="181">
        <v>13586.435997366483</v>
      </c>
      <c r="M6976" s="181">
        <v>13696.833677435512</v>
      </c>
      <c r="N6976" s="181">
        <v>13805.469202296745</v>
      </c>
      <c r="O6976" s="181">
        <v>13912.221516211746</v>
      </c>
      <c r="P6976" s="181">
        <v>14017.390143800887</v>
      </c>
      <c r="Q6976" s="181">
        <v>14121.178424581474</v>
      </c>
      <c r="R6976" s="181">
        <v>14223.132410839391</v>
      </c>
      <c r="S6976" s="181">
        <v>14322.869191583281</v>
      </c>
      <c r="T6976" s="181">
        <v>14420.235334194733</v>
      </c>
      <c r="U6976" s="181">
        <v>14515.128689543028</v>
      </c>
      <c r="V6976" s="181">
        <v>14607.2952864736</v>
      </c>
      <c r="W6976" s="181">
        <v>14696.529334711719</v>
      </c>
      <c r="X6976" s="181">
        <v>14782.590486333125</v>
      </c>
      <c r="Y6976" s="181">
        <v>14865.458103956435</v>
      </c>
    </row>
    <row r="6977" spans="1:27" x14ac:dyDescent="0.25">
      <c r="A6977" s="178" t="s">
        <v>5272</v>
      </c>
      <c r="B6977" s="178" t="s">
        <v>3597</v>
      </c>
      <c r="C6977" s="178" t="s">
        <v>218</v>
      </c>
      <c r="D6977" s="178" t="s">
        <v>5585</v>
      </c>
      <c r="E6977" s="181">
        <v>85555.772945693461</v>
      </c>
      <c r="F6977" s="181">
        <v>86740.588228823661</v>
      </c>
      <c r="G6977" s="181">
        <v>87775.717633698427</v>
      </c>
      <c r="H6977" s="181">
        <v>88778.547758188768</v>
      </c>
      <c r="I6977" s="181">
        <v>89753.167093287484</v>
      </c>
      <c r="J6977" s="182">
        <v>90700.974154200056</v>
      </c>
      <c r="K6977" s="181">
        <v>91622.921370197524</v>
      </c>
      <c r="L6977" s="181">
        <v>92520.004057356127</v>
      </c>
      <c r="M6977" s="181">
        <v>93391.923126272479</v>
      </c>
      <c r="N6977" s="181">
        <v>94237.598701435942</v>
      </c>
      <c r="O6977" s="181">
        <v>95055.490506410759</v>
      </c>
      <c r="P6977" s="181">
        <v>95847.259708568949</v>
      </c>
      <c r="Q6977" s="181">
        <v>96614.698334464891</v>
      </c>
      <c r="R6977" s="181">
        <v>97356.293502550703</v>
      </c>
      <c r="S6977" s="181">
        <v>98072.044079895801</v>
      </c>
      <c r="T6977" s="181">
        <v>98761.18512989633</v>
      </c>
      <c r="U6977" s="181">
        <v>99423.667015363622</v>
      </c>
      <c r="V6977" s="181">
        <v>100060.33105067511</v>
      </c>
      <c r="W6977" s="181">
        <v>100671.2821347249</v>
      </c>
      <c r="X6977" s="181">
        <v>101256.80601999747</v>
      </c>
      <c r="Y6977" s="181">
        <v>101816.07090762952</v>
      </c>
    </row>
    <row r="6978" spans="1:27" x14ac:dyDescent="0.25">
      <c r="A6978" s="178" t="s">
        <v>5272</v>
      </c>
      <c r="B6978" s="178" t="s">
        <v>3597</v>
      </c>
      <c r="C6978" s="178" t="s">
        <v>528</v>
      </c>
      <c r="D6978" s="178" t="s">
        <v>5284</v>
      </c>
      <c r="E6978" s="181">
        <v>15153.719264752855</v>
      </c>
      <c r="F6978" s="181">
        <v>15449.63368504855</v>
      </c>
      <c r="G6978" s="181">
        <v>15721.577397932168</v>
      </c>
      <c r="H6978" s="181">
        <v>15990.265375421821</v>
      </c>
      <c r="I6978" s="181">
        <v>16256.360543650064</v>
      </c>
      <c r="J6978" s="182">
        <v>16520.051525577048</v>
      </c>
      <c r="K6978" s="181">
        <v>16781.450127868644</v>
      </c>
      <c r="L6978" s="181">
        <v>17040.679185315461</v>
      </c>
      <c r="M6978" s="181">
        <v>17297.625142009128</v>
      </c>
      <c r="N6978" s="181">
        <v>17552.027049972996</v>
      </c>
      <c r="O6978" s="181">
        <v>17803.532478640078</v>
      </c>
      <c r="P6978" s="181">
        <v>18052.384720733549</v>
      </c>
      <c r="Q6978" s="181">
        <v>18298.858012064524</v>
      </c>
      <c r="R6978" s="181">
        <v>18542.603934960691</v>
      </c>
      <c r="S6978" s="181">
        <v>18783.556412811893</v>
      </c>
      <c r="T6978" s="181">
        <v>19021.501448118055</v>
      </c>
      <c r="U6978" s="181">
        <v>19256.359466874866</v>
      </c>
      <c r="V6978" s="181">
        <v>19488.223355409475</v>
      </c>
      <c r="W6978" s="181">
        <v>19717.044580032467</v>
      </c>
      <c r="X6978" s="181">
        <v>19942.809849287973</v>
      </c>
      <c r="Y6978" s="181">
        <v>20165.284953008486</v>
      </c>
    </row>
    <row r="6979" spans="1:27" x14ac:dyDescent="0.25">
      <c r="A6979" s="178" t="s">
        <v>5272</v>
      </c>
      <c r="B6979" s="178" t="s">
        <v>3597</v>
      </c>
      <c r="C6979" s="178" t="s">
        <v>786</v>
      </c>
      <c r="D6979" s="178" t="s">
        <v>5586</v>
      </c>
      <c r="E6979" s="181">
        <v>8739.3076860279452</v>
      </c>
      <c r="F6979" s="181">
        <v>8694.8814609377059</v>
      </c>
      <c r="G6979" s="181">
        <v>8634.3427277442152</v>
      </c>
      <c r="H6979" s="181">
        <v>8569.9151689775754</v>
      </c>
      <c r="I6979" s="181">
        <v>8502.2106483778371</v>
      </c>
      <c r="J6979" s="182">
        <v>8431.5539232161864</v>
      </c>
      <c r="K6979" s="181">
        <v>8358.2122839183467</v>
      </c>
      <c r="L6979" s="181">
        <v>8282.4437932050041</v>
      </c>
      <c r="M6979" s="181">
        <v>8204.3799498677508</v>
      </c>
      <c r="N6979" s="181">
        <v>8124.0810826081897</v>
      </c>
      <c r="O6979" s="181">
        <v>8041.5698240596566</v>
      </c>
      <c r="P6979" s="181">
        <v>7957.1385990219414</v>
      </c>
      <c r="Q6979" s="181">
        <v>7871.0743735494689</v>
      </c>
      <c r="R6979" s="181">
        <v>7783.383638492719</v>
      </c>
      <c r="S6979" s="181">
        <v>7694.1956411730716</v>
      </c>
      <c r="T6979" s="181">
        <v>7603.5758471058771</v>
      </c>
      <c r="U6979" s="181">
        <v>7511.6433335805268</v>
      </c>
      <c r="V6979" s="181">
        <v>7418.5787117950567</v>
      </c>
      <c r="W6979" s="181">
        <v>7324.4996945109178</v>
      </c>
      <c r="X6979" s="181">
        <v>7229.5319531566474</v>
      </c>
      <c r="Y6979" s="181">
        <v>7133.7171042243281</v>
      </c>
    </row>
    <row r="6980" spans="1:27" x14ac:dyDescent="0.25">
      <c r="A6980" s="178" t="s">
        <v>5272</v>
      </c>
      <c r="B6980" s="178" t="s">
        <v>3597</v>
      </c>
      <c r="C6980" s="178" t="s">
        <v>818</v>
      </c>
      <c r="D6980" s="178" t="s">
        <v>5587</v>
      </c>
      <c r="E6980" s="181">
        <v>1692.9443212970848</v>
      </c>
      <c r="F6980" s="181">
        <v>1759.8930475801089</v>
      </c>
      <c r="G6980" s="181">
        <v>1826.0339947088696</v>
      </c>
      <c r="H6980" s="181">
        <v>1893.7082143397556</v>
      </c>
      <c r="I6980" s="181">
        <v>1963.0228988887318</v>
      </c>
      <c r="J6980" s="182">
        <v>2034.0334553478644</v>
      </c>
      <c r="K6980" s="181">
        <v>2106.7879816577765</v>
      </c>
      <c r="L6980" s="181">
        <v>2181.3376595155328</v>
      </c>
      <c r="M6980" s="181">
        <v>2257.7046607062416</v>
      </c>
      <c r="N6980" s="181">
        <v>2335.8910310145538</v>
      </c>
      <c r="O6980" s="181">
        <v>2415.8843033959984</v>
      </c>
      <c r="P6980" s="181">
        <v>2497.7512363122032</v>
      </c>
      <c r="Q6980" s="181">
        <v>2581.5660489620432</v>
      </c>
      <c r="R6980" s="181">
        <v>2667.3169630469861</v>
      </c>
      <c r="S6980" s="181">
        <v>2755.0303008878896</v>
      </c>
      <c r="T6980" s="181">
        <v>2844.7100183033563</v>
      </c>
      <c r="U6980" s="181">
        <v>2936.3785532285406</v>
      </c>
      <c r="V6980" s="181">
        <v>3030.0846313620536</v>
      </c>
      <c r="W6980" s="181">
        <v>3125.8560906361431</v>
      </c>
      <c r="X6980" s="181">
        <v>3223.7262918696774</v>
      </c>
      <c r="Y6980" s="181">
        <v>3323.6924269802312</v>
      </c>
    </row>
    <row r="6981" spans="1:27" x14ac:dyDescent="0.25">
      <c r="A6981" s="178" t="s">
        <v>5272</v>
      </c>
      <c r="B6981" s="178" t="s">
        <v>3597</v>
      </c>
      <c r="C6981" s="178" t="s">
        <v>240</v>
      </c>
      <c r="D6981" s="178" t="s">
        <v>241</v>
      </c>
      <c r="E6981" s="181">
        <v>33583.290838753797</v>
      </c>
      <c r="F6981" s="181">
        <v>33502.056407710486</v>
      </c>
      <c r="G6981" s="181">
        <v>33360.141303184886</v>
      </c>
      <c r="H6981" s="181">
        <v>33204.416307763633</v>
      </c>
      <c r="I6981" s="181">
        <v>33037.149925485683</v>
      </c>
      <c r="J6981" s="182">
        <v>32859.512712875505</v>
      </c>
      <c r="K6981" s="181">
        <v>32672.459584240638</v>
      </c>
      <c r="L6981" s="181">
        <v>32476.91622183736</v>
      </c>
      <c r="M6981" s="181">
        <v>32273.317536734496</v>
      </c>
      <c r="N6981" s="181">
        <v>32061.818758232777</v>
      </c>
      <c r="O6981" s="181">
        <v>31842.423467094643</v>
      </c>
      <c r="P6981" s="181">
        <v>31616.202716508888</v>
      </c>
      <c r="Q6981" s="181">
        <v>31384.216164759779</v>
      </c>
      <c r="R6981" s="181">
        <v>31146.412015441791</v>
      </c>
      <c r="S6981" s="181">
        <v>30903.226731180013</v>
      </c>
      <c r="T6981" s="181">
        <v>30654.842069864404</v>
      </c>
      <c r="U6981" s="181">
        <v>30401.655504970953</v>
      </c>
      <c r="V6981" s="181">
        <v>30144.31674594232</v>
      </c>
      <c r="W6981" s="181">
        <v>29883.225428054669</v>
      </c>
      <c r="X6981" s="181">
        <v>29618.816639344142</v>
      </c>
      <c r="Y6981" s="181">
        <v>29351.183348993924</v>
      </c>
    </row>
    <row r="6982" spans="1:27" x14ac:dyDescent="0.25">
      <c r="A6982" s="178" t="s">
        <v>5272</v>
      </c>
      <c r="B6982" s="178" t="s">
        <v>3598</v>
      </c>
      <c r="C6982" s="178" t="s">
        <v>565</v>
      </c>
      <c r="D6982" s="178" t="s">
        <v>566</v>
      </c>
      <c r="E6982" s="181">
        <v>2192.3980616852164</v>
      </c>
      <c r="F6982" s="181">
        <v>2197.6423231703934</v>
      </c>
      <c r="G6982" s="181">
        <v>2199.5846243703559</v>
      </c>
      <c r="H6982" s="181">
        <v>2200.7634499548794</v>
      </c>
      <c r="I6982" s="181">
        <v>2201.28687481222</v>
      </c>
      <c r="J6982" s="182">
        <v>2201.2271214688931</v>
      </c>
      <c r="K6982" s="181">
        <v>2200.6443834055717</v>
      </c>
      <c r="L6982" s="181">
        <v>2199.5857004609366</v>
      </c>
      <c r="M6982" s="181">
        <v>2198.058105479492</v>
      </c>
      <c r="N6982" s="181">
        <v>2196.0720705874128</v>
      </c>
      <c r="O6982" s="181">
        <v>2193.6316771217007</v>
      </c>
      <c r="P6982" s="181">
        <v>2190.8011512694934</v>
      </c>
      <c r="Q6982" s="181">
        <v>2187.6272600914294</v>
      </c>
      <c r="R6982" s="181">
        <v>2184.0737220145702</v>
      </c>
      <c r="S6982" s="181">
        <v>2180.1391817912686</v>
      </c>
      <c r="T6982" s="181">
        <v>2176.0166337538949</v>
      </c>
      <c r="U6982" s="181">
        <v>2171.7859772363422</v>
      </c>
      <c r="V6982" s="181">
        <v>2167.3348579370258</v>
      </c>
      <c r="W6982" s="181">
        <v>2162.6492969026876</v>
      </c>
      <c r="X6982" s="181">
        <v>2157.7264770681381</v>
      </c>
      <c r="Y6982" s="181">
        <v>2152.7348741999699</v>
      </c>
    </row>
    <row r="6983" spans="1:27" x14ac:dyDescent="0.25">
      <c r="A6983" s="178" t="s">
        <v>5272</v>
      </c>
      <c r="B6983" s="178" t="s">
        <v>3601</v>
      </c>
      <c r="C6983" s="178" t="s">
        <v>218</v>
      </c>
      <c r="D6983" s="178" t="s">
        <v>5588</v>
      </c>
      <c r="E6983" s="181">
        <v>5300.9131767114977</v>
      </c>
      <c r="F6983" s="181">
        <v>5268.4769008536532</v>
      </c>
      <c r="G6983" s="181">
        <v>5220.7670964261524</v>
      </c>
      <c r="H6983" s="181">
        <v>5166.2825293022352</v>
      </c>
      <c r="I6983" s="181">
        <v>5106.6876067957828</v>
      </c>
      <c r="J6983" s="182">
        <v>5043.1697190817076</v>
      </c>
      <c r="K6983" s="181">
        <v>4976.6246859085732</v>
      </c>
      <c r="L6983" s="181">
        <v>4907.7528707084748</v>
      </c>
      <c r="M6983" s="181">
        <v>4837.0371078576218</v>
      </c>
      <c r="N6983" s="181">
        <v>4764.8129638933297</v>
      </c>
      <c r="O6983" s="181">
        <v>4691.313806950825</v>
      </c>
      <c r="P6983" s="181">
        <v>4616.8676921632095</v>
      </c>
      <c r="Q6983" s="181">
        <v>4541.7495855445086</v>
      </c>
      <c r="R6983" s="181">
        <v>4466.0344928535724</v>
      </c>
      <c r="S6983" s="181">
        <v>4389.8256682355022</v>
      </c>
      <c r="T6983" s="181">
        <v>4313.2019165477996</v>
      </c>
      <c r="U6983" s="181">
        <v>4236.3771599776464</v>
      </c>
      <c r="V6983" s="181">
        <v>4159.5584415960593</v>
      </c>
      <c r="W6983" s="181">
        <v>4082.7957538228761</v>
      </c>
      <c r="X6983" s="181">
        <v>4006.1303370708365</v>
      </c>
      <c r="Y6983" s="181">
        <v>3929.586377650804</v>
      </c>
    </row>
    <row r="6984" spans="1:27" x14ac:dyDescent="0.25">
      <c r="A6984" s="178" t="s">
        <v>5272</v>
      </c>
      <c r="B6984" s="178" t="s">
        <v>3601</v>
      </c>
      <c r="C6984" s="178" t="s">
        <v>276</v>
      </c>
      <c r="D6984" s="178" t="s">
        <v>707</v>
      </c>
      <c r="E6984" s="181">
        <v>3165.0251711112569</v>
      </c>
      <c r="F6984" s="181">
        <v>3210.6035779605918</v>
      </c>
      <c r="G6984" s="181">
        <v>3247.215058041284</v>
      </c>
      <c r="H6984" s="181">
        <v>3279.6689901635241</v>
      </c>
      <c r="I6984" s="181">
        <v>3308.7677183359392</v>
      </c>
      <c r="J6984" s="182">
        <v>3335.075731756981</v>
      </c>
      <c r="K6984" s="181">
        <v>3359.0164728328477</v>
      </c>
      <c r="L6984" s="181">
        <v>3380.9212706154367</v>
      </c>
      <c r="M6984" s="181">
        <v>3401.0022475580122</v>
      </c>
      <c r="N6984" s="181">
        <v>3419.3888034958809</v>
      </c>
      <c r="O6984" s="181">
        <v>3436.1509946950559</v>
      </c>
      <c r="P6984" s="181">
        <v>3451.4398744068963</v>
      </c>
      <c r="Q6984" s="181">
        <v>3465.3826468016714</v>
      </c>
      <c r="R6984" s="181">
        <v>3477.9650370242621</v>
      </c>
      <c r="S6984" s="181">
        <v>3489.1974008075972</v>
      </c>
      <c r="T6984" s="181">
        <v>3499.0744576108714</v>
      </c>
      <c r="U6984" s="181">
        <v>3507.7056335144889</v>
      </c>
      <c r="V6984" s="181">
        <v>3515.2068076733085</v>
      </c>
      <c r="W6984" s="181">
        <v>3521.5708667834306</v>
      </c>
      <c r="X6984" s="181">
        <v>3526.7849633869282</v>
      </c>
      <c r="Y6984" s="181">
        <v>3530.8224004756303</v>
      </c>
    </row>
    <row r="6985" spans="1:27" x14ac:dyDescent="0.25">
      <c r="A6985" s="178" t="s">
        <v>5272</v>
      </c>
      <c r="B6985" s="178" t="s">
        <v>3601</v>
      </c>
      <c r="C6985" s="178" t="s">
        <v>583</v>
      </c>
      <c r="D6985" s="178" t="s">
        <v>1921</v>
      </c>
      <c r="E6985" s="181">
        <v>9322.7126775821725</v>
      </c>
      <c r="F6985" s="181">
        <v>9401.0001172037391</v>
      </c>
      <c r="G6985" s="181">
        <v>9451.9336940131197</v>
      </c>
      <c r="H6985" s="181">
        <v>9489.9050908350691</v>
      </c>
      <c r="I6985" s="181">
        <v>9517.4450235353943</v>
      </c>
      <c r="J6985" s="182">
        <v>9536.3468473269204</v>
      </c>
      <c r="K6985" s="181">
        <v>9547.9626907779857</v>
      </c>
      <c r="L6985" s="181">
        <v>9553.3541743527039</v>
      </c>
      <c r="M6985" s="181">
        <v>9553.2244471632221</v>
      </c>
      <c r="N6985" s="181">
        <v>9548.0303121010475</v>
      </c>
      <c r="O6985" s="181">
        <v>9538.0541771069893</v>
      </c>
      <c r="P6985" s="181">
        <v>9523.7963181959003</v>
      </c>
      <c r="Q6985" s="181">
        <v>9505.680747462362</v>
      </c>
      <c r="R6985" s="181">
        <v>9483.7365503113724</v>
      </c>
      <c r="S6985" s="181">
        <v>9458.0596997685989</v>
      </c>
      <c r="T6985" s="181">
        <v>9428.7025709303161</v>
      </c>
      <c r="U6985" s="181">
        <v>9396.0243524091384</v>
      </c>
      <c r="V6985" s="181">
        <v>9360.3936966362144</v>
      </c>
      <c r="W6985" s="181">
        <v>9321.8456703247612</v>
      </c>
      <c r="X6985" s="181">
        <v>9280.4000571423512</v>
      </c>
      <c r="Y6985" s="181">
        <v>9236.0405753823034</v>
      </c>
    </row>
    <row r="6986" spans="1:27" x14ac:dyDescent="0.25">
      <c r="A6986" s="178" t="s">
        <v>5272</v>
      </c>
      <c r="B6986" s="178" t="s">
        <v>3601</v>
      </c>
      <c r="C6986" s="178" t="s">
        <v>240</v>
      </c>
      <c r="D6986" s="178" t="s">
        <v>241</v>
      </c>
      <c r="E6986" s="181">
        <v>11447.513015385524</v>
      </c>
      <c r="F6986" s="181">
        <v>11697.943721244494</v>
      </c>
      <c r="G6986" s="181">
        <v>11919.036881514055</v>
      </c>
      <c r="H6986" s="181">
        <v>12127.902103077342</v>
      </c>
      <c r="I6986" s="181">
        <v>12327.235174146299</v>
      </c>
      <c r="J6986" s="182">
        <v>12518.920922024376</v>
      </c>
      <c r="K6986" s="181">
        <v>12704.36831478284</v>
      </c>
      <c r="L6986" s="181">
        <v>12884.678592368384</v>
      </c>
      <c r="M6986" s="181">
        <v>13060.529262494714</v>
      </c>
      <c r="N6986" s="181">
        <v>13232.298825158423</v>
      </c>
      <c r="O6986" s="181">
        <v>13400.146289601867</v>
      </c>
      <c r="P6986" s="181">
        <v>13564.554155411392</v>
      </c>
      <c r="Q6986" s="181">
        <v>13725.92579683931</v>
      </c>
      <c r="R6986" s="181">
        <v>13884.112705422127</v>
      </c>
      <c r="S6986" s="181">
        <v>14039.06097697121</v>
      </c>
      <c r="T6986" s="181">
        <v>14190.651831890182</v>
      </c>
      <c r="U6986" s="181">
        <v>14339.231902210757</v>
      </c>
      <c r="V6986" s="181">
        <v>14485.185880154384</v>
      </c>
      <c r="W6986" s="181">
        <v>14628.400285330974</v>
      </c>
      <c r="X6986" s="181">
        <v>14768.734243245732</v>
      </c>
      <c r="Y6986" s="181">
        <v>14905.984166423334</v>
      </c>
      <c r="AA6986" s="181"/>
    </row>
    <row r="6987" spans="1:27" s="183" customFormat="1" ht="17.25" customHeight="1" x14ac:dyDescent="0.25">
      <c r="A6987" s="183" t="s">
        <v>5272</v>
      </c>
      <c r="B6987" s="183" t="s">
        <v>3602</v>
      </c>
      <c r="C6987" s="183" t="s">
        <v>218</v>
      </c>
      <c r="D6987" s="183" t="s">
        <v>5589</v>
      </c>
      <c r="E6987" s="184">
        <v>7719.6763262750947</v>
      </c>
      <c r="F6987" s="184">
        <v>7799.9817070971194</v>
      </c>
      <c r="G6987" s="184">
        <v>7868.9964674768644</v>
      </c>
      <c r="H6987" s="184">
        <v>7936.5011445993259</v>
      </c>
      <c r="I6987" s="184">
        <v>8003.0118439840553</v>
      </c>
      <c r="J6987" s="184">
        <v>8068.7941202876254</v>
      </c>
      <c r="K6987" s="184">
        <v>8134.0341411315221</v>
      </c>
      <c r="L6987" s="184">
        <v>8198.8495365485051</v>
      </c>
      <c r="M6987" s="184">
        <v>8263.1880895456507</v>
      </c>
      <c r="N6987" s="184">
        <v>8326.9307028801904</v>
      </c>
      <c r="O6987" s="184">
        <v>8389.9110471305212</v>
      </c>
      <c r="P6987" s="184">
        <v>8452.2021598840183</v>
      </c>
      <c r="Q6987" s="184">
        <v>8513.8416271198785</v>
      </c>
      <c r="R6987" s="184">
        <v>8574.5394693741964</v>
      </c>
      <c r="S6987" s="184">
        <v>8634.1283566837465</v>
      </c>
      <c r="T6987" s="184">
        <v>8692.6325233847347</v>
      </c>
      <c r="U6987" s="184">
        <v>8749.9476771406535</v>
      </c>
      <c r="V6987" s="184">
        <v>8805.8263516842962</v>
      </c>
      <c r="W6987" s="184">
        <v>8860.1763979978805</v>
      </c>
      <c r="X6987" s="184">
        <v>8912.9263443191212</v>
      </c>
      <c r="Y6987" s="184">
        <v>8964.1613249405636</v>
      </c>
    </row>
    <row r="6988" spans="1:27" s="183" customFormat="1" hidden="1" x14ac:dyDescent="0.25">
      <c r="E6988" s="184"/>
      <c r="F6988" s="187">
        <v>1.0402687551638978E-2</v>
      </c>
      <c r="G6988" s="187">
        <v>8.8480669534070078E-3</v>
      </c>
      <c r="H6988" s="187">
        <v>8.5785623873975148E-3</v>
      </c>
      <c r="I6988" s="187">
        <v>8.3803552942203208E-3</v>
      </c>
      <c r="J6988" s="187">
        <v>8.2196899849673599E-3</v>
      </c>
      <c r="K6988" s="187">
        <v>8.0854734761246494E-3</v>
      </c>
      <c r="L6988" s="187">
        <v>7.9684193958848848E-3</v>
      </c>
      <c r="M6988" s="187">
        <v>7.8472659743711315E-3</v>
      </c>
      <c r="N6988" s="187">
        <v>7.7140460369267139E-3</v>
      </c>
      <c r="O6988" s="187">
        <v>7.5634524289420746E-3</v>
      </c>
      <c r="P6988" s="187">
        <v>7.4245260055292306E-3</v>
      </c>
      <c r="Q6988" s="187">
        <v>7.2927109491551789E-3</v>
      </c>
      <c r="R6988" s="187">
        <v>7.1293130542822158E-3</v>
      </c>
      <c r="S6988" s="187">
        <v>6.9495146091966831E-3</v>
      </c>
      <c r="T6988" s="187">
        <v>6.7759204269530748E-3</v>
      </c>
      <c r="U6988" s="187">
        <v>6.593532350726905E-3</v>
      </c>
      <c r="V6988" s="187">
        <v>6.3861724213079007E-3</v>
      </c>
      <c r="W6988" s="187">
        <v>6.1720551987933803E-3</v>
      </c>
      <c r="X6988" s="187">
        <v>5.9536000133315614E-3</v>
      </c>
      <c r="Y6988" s="187">
        <v>5.7483904435156052E-3</v>
      </c>
      <c r="Z6988" s="187">
        <v>7.5010991566326624E-3</v>
      </c>
      <c r="AA6988" s="187">
        <v>0.15003375495667237</v>
      </c>
    </row>
    <row r="6989" spans="1:27" x14ac:dyDescent="0.25">
      <c r="A6989" s="178" t="s">
        <v>5272</v>
      </c>
      <c r="B6989" s="178" t="s">
        <v>3602</v>
      </c>
      <c r="C6989" s="178" t="s">
        <v>703</v>
      </c>
      <c r="D6989" s="178" t="s">
        <v>5590</v>
      </c>
      <c r="E6989" s="181">
        <v>5776.8961610580764</v>
      </c>
      <c r="F6989" s="181">
        <v>5812.2349343015112</v>
      </c>
      <c r="G6989" s="181">
        <v>5838.7923875299211</v>
      </c>
      <c r="H6989" s="181">
        <v>5863.9042807714632</v>
      </c>
      <c r="I6989" s="181">
        <v>5887.966839138865</v>
      </c>
      <c r="J6989" s="182">
        <v>5911.1861585554116</v>
      </c>
      <c r="K6989" s="181">
        <v>5933.7070300335326</v>
      </c>
      <c r="L6989" s="181">
        <v>5955.6220844259869</v>
      </c>
      <c r="M6989" s="181">
        <v>5976.8995943336276</v>
      </c>
      <c r="N6989" s="181">
        <v>5997.4602568142718</v>
      </c>
      <c r="O6989" s="181">
        <v>6017.192299895105</v>
      </c>
      <c r="P6989" s="181">
        <v>6036.1568612125475</v>
      </c>
      <c r="Q6989" s="181">
        <v>6054.388911959627</v>
      </c>
      <c r="R6989" s="181">
        <v>6071.6909535430332</v>
      </c>
      <c r="S6989" s="181">
        <v>6087.9553899149587</v>
      </c>
      <c r="T6989" s="181">
        <v>6103.211043080948</v>
      </c>
      <c r="U6989" s="181">
        <v>6117.396493304017</v>
      </c>
      <c r="V6989" s="181">
        <v>6130.3517914089452</v>
      </c>
      <c r="W6989" s="181">
        <v>6142.0274792811042</v>
      </c>
      <c r="X6989" s="181">
        <v>6152.38933737973</v>
      </c>
      <c r="Y6989" s="181">
        <v>6161.5115019723335</v>
      </c>
      <c r="Z6989" s="179"/>
      <c r="AA6989" s="179"/>
    </row>
    <row r="6990" spans="1:27" x14ac:dyDescent="0.25">
      <c r="A6990" s="178" t="s">
        <v>5272</v>
      </c>
      <c r="B6990" s="178" t="s">
        <v>3602</v>
      </c>
      <c r="C6990" s="178" t="s">
        <v>240</v>
      </c>
      <c r="D6990" s="178" t="s">
        <v>241</v>
      </c>
      <c r="E6990" s="181">
        <v>6214.6773613198557</v>
      </c>
      <c r="F6990" s="181">
        <v>6242.5913296408835</v>
      </c>
      <c r="G6990" s="181">
        <v>6261.0189148919435</v>
      </c>
      <c r="H6990" s="181">
        <v>6277.8599323787503</v>
      </c>
      <c r="I6990" s="181">
        <v>6293.5459623739316</v>
      </c>
      <c r="J6990" s="182">
        <v>6308.3029063077729</v>
      </c>
      <c r="K6990" s="181">
        <v>6322.2898927942842</v>
      </c>
      <c r="L6990" s="181">
        <v>6335.6095407199145</v>
      </c>
      <c r="M6990" s="181">
        <v>6348.2317256249498</v>
      </c>
      <c r="N6990" s="181">
        <v>6360.0760492993686</v>
      </c>
      <c r="O6990" s="181">
        <v>6371.0282261317643</v>
      </c>
      <c r="P6990" s="181">
        <v>6381.1574609455729</v>
      </c>
      <c r="Q6990" s="181">
        <v>6390.504893670578</v>
      </c>
      <c r="R6990" s="181">
        <v>6398.8663981554864</v>
      </c>
      <c r="S6990" s="181">
        <v>6406.1336911544231</v>
      </c>
      <c r="T6990" s="181">
        <v>6412.3424614193427</v>
      </c>
      <c r="U6990" s="181">
        <v>6417.433489482919</v>
      </c>
      <c r="V6990" s="181">
        <v>6421.2446891761947</v>
      </c>
      <c r="W6990" s="181">
        <v>6423.7304910716866</v>
      </c>
      <c r="X6990" s="181">
        <v>6424.8614859985773</v>
      </c>
      <c r="Y6990" s="181">
        <v>6424.7213963599079</v>
      </c>
      <c r="Z6990" s="179"/>
      <c r="AA6990" s="188"/>
    </row>
    <row r="6991" spans="1:27" x14ac:dyDescent="0.25">
      <c r="A6991" s="178" t="s">
        <v>5272</v>
      </c>
      <c r="B6991" s="178" t="s">
        <v>3603</v>
      </c>
      <c r="C6991" s="178" t="s">
        <v>218</v>
      </c>
      <c r="D6991" s="178" t="s">
        <v>5313</v>
      </c>
      <c r="E6991" s="181">
        <v>431954.9614320058</v>
      </c>
      <c r="F6991" s="181">
        <v>433961.19588805805</v>
      </c>
      <c r="G6991" s="181">
        <v>434763.17141910654</v>
      </c>
      <c r="H6991" s="181">
        <v>435018.08547522686</v>
      </c>
      <c r="I6991" s="181">
        <v>434780.84330775874</v>
      </c>
      <c r="J6991" s="182">
        <v>434084.51489567076</v>
      </c>
      <c r="K6991" s="181">
        <v>432954.64054609806</v>
      </c>
      <c r="L6991" s="181">
        <v>431414.34167704213</v>
      </c>
      <c r="M6991" s="181">
        <v>429478.78745479637</v>
      </c>
      <c r="N6991" s="181">
        <v>427156.71002157329</v>
      </c>
      <c r="O6991" s="181">
        <v>424449.97807046102</v>
      </c>
      <c r="P6991" s="181">
        <v>421377.00976784067</v>
      </c>
      <c r="Q6991" s="181">
        <v>417957.35206912545</v>
      </c>
      <c r="R6991" s="181">
        <v>414195.1493973551</v>
      </c>
      <c r="S6991" s="181">
        <v>410097.70652996085</v>
      </c>
      <c r="T6991" s="181">
        <v>405667.24057166802</v>
      </c>
      <c r="U6991" s="181">
        <v>400928.75375312328</v>
      </c>
      <c r="V6991" s="181">
        <v>395911.42597406794</v>
      </c>
      <c r="W6991" s="181">
        <v>390623.81190061849</v>
      </c>
      <c r="X6991" s="181">
        <v>385073.28356575809</v>
      </c>
      <c r="Y6991" s="181">
        <v>379263.55763463146</v>
      </c>
      <c r="Z6991" s="179"/>
      <c r="AA6991" s="182"/>
    </row>
    <row r="6992" spans="1:27" x14ac:dyDescent="0.25">
      <c r="A6992" s="178" t="s">
        <v>5272</v>
      </c>
      <c r="B6992" s="178" t="s">
        <v>3603</v>
      </c>
      <c r="C6992" s="178" t="s">
        <v>299</v>
      </c>
      <c r="D6992" s="178" t="s">
        <v>5591</v>
      </c>
      <c r="E6992" s="181">
        <v>14676.402046399518</v>
      </c>
      <c r="F6992" s="181">
        <v>15072.312418562648</v>
      </c>
      <c r="G6992" s="181">
        <v>15435.816068836573</v>
      </c>
      <c r="H6992" s="181">
        <v>15788.17807448953</v>
      </c>
      <c r="I6992" s="181">
        <v>16130.319160470273</v>
      </c>
      <c r="J6992" s="182">
        <v>16462.45914271853</v>
      </c>
      <c r="K6992" s="181">
        <v>16784.587486608405</v>
      </c>
      <c r="L6992" s="181">
        <v>17096.637687192306</v>
      </c>
      <c r="M6992" s="181">
        <v>17398.255512881195</v>
      </c>
      <c r="N6992" s="181">
        <v>17688.828684900094</v>
      </c>
      <c r="O6992" s="181">
        <v>17967.440486124404</v>
      </c>
      <c r="P6992" s="181">
        <v>18233.85064049123</v>
      </c>
      <c r="Q6992" s="181">
        <v>18487.891417068506</v>
      </c>
      <c r="R6992" s="181">
        <v>18728.727806630282</v>
      </c>
      <c r="S6992" s="181">
        <v>18955.640622736195</v>
      </c>
      <c r="T6992" s="181">
        <v>19167.652197177242</v>
      </c>
      <c r="U6992" s="181">
        <v>19364.845799418315</v>
      </c>
      <c r="V6992" s="181">
        <v>19547.567941079753</v>
      </c>
      <c r="W6992" s="181">
        <v>19715.203580427897</v>
      </c>
      <c r="X6992" s="181">
        <v>19867.068860168598</v>
      </c>
      <c r="Y6992" s="181">
        <v>20002.274360565927</v>
      </c>
      <c r="Z6992" s="189"/>
      <c r="AA6992" s="189"/>
    </row>
    <row r="6993" spans="1:27" x14ac:dyDescent="0.25">
      <c r="A6993" s="178" t="s">
        <v>5272</v>
      </c>
      <c r="B6993" s="178" t="s">
        <v>3603</v>
      </c>
      <c r="C6993" s="178" t="s">
        <v>889</v>
      </c>
      <c r="D6993" s="178" t="s">
        <v>5592</v>
      </c>
      <c r="E6993" s="181">
        <v>4869.9474666435281</v>
      </c>
      <c r="F6993" s="181">
        <v>5026.3873078397792</v>
      </c>
      <c r="G6993" s="181">
        <v>5173.4117346761286</v>
      </c>
      <c r="H6993" s="181">
        <v>5318.0308393317337</v>
      </c>
      <c r="I6993" s="181">
        <v>5460.5096928035164</v>
      </c>
      <c r="J6993" s="182">
        <v>5600.8806498025042</v>
      </c>
      <c r="K6993" s="181">
        <v>5739.098342925583</v>
      </c>
      <c r="L6993" s="181">
        <v>5875.0976476700198</v>
      </c>
      <c r="M6993" s="181">
        <v>6008.7131555489868</v>
      </c>
      <c r="N6993" s="181">
        <v>6139.6869755997959</v>
      </c>
      <c r="O6993" s="181">
        <v>6267.6502721631578</v>
      </c>
      <c r="P6993" s="181">
        <v>6392.464424721763</v>
      </c>
      <c r="Q6993" s="181">
        <v>6514.0141100162464</v>
      </c>
      <c r="R6993" s="181">
        <v>6631.9459409925603</v>
      </c>
      <c r="S6993" s="181">
        <v>6745.9412154988649</v>
      </c>
      <c r="T6993" s="181">
        <v>6855.5829945037904</v>
      </c>
      <c r="U6993" s="181">
        <v>6960.8279897317034</v>
      </c>
      <c r="V6993" s="181">
        <v>7061.727852992517</v>
      </c>
      <c r="W6993" s="181">
        <v>7157.9868748329372</v>
      </c>
      <c r="X6993" s="181">
        <v>7249.2790106520251</v>
      </c>
      <c r="Y6993" s="181">
        <v>7335.1970414003572</v>
      </c>
      <c r="Z6993" s="179"/>
      <c r="AA6993" s="179"/>
    </row>
    <row r="6994" spans="1:27" x14ac:dyDescent="0.25">
      <c r="A6994" s="178" t="s">
        <v>5272</v>
      </c>
      <c r="B6994" s="178" t="s">
        <v>3603</v>
      </c>
      <c r="C6994" s="178" t="s">
        <v>602</v>
      </c>
      <c r="D6994" s="178" t="s">
        <v>5593</v>
      </c>
      <c r="E6994" s="181">
        <v>3929.0361006508988</v>
      </c>
      <c r="F6994" s="181">
        <v>4004.2719219965193</v>
      </c>
      <c r="G6994" s="181">
        <v>4069.5887553644125</v>
      </c>
      <c r="H6994" s="181">
        <v>4130.7622671612171</v>
      </c>
      <c r="I6994" s="181">
        <v>4188.1130983581706</v>
      </c>
      <c r="J6994" s="182">
        <v>4241.7728309517433</v>
      </c>
      <c r="K6994" s="181">
        <v>4291.8113451821037</v>
      </c>
      <c r="L6994" s="181">
        <v>4338.2833593532596</v>
      </c>
      <c r="M6994" s="181">
        <v>4381.170622204234</v>
      </c>
      <c r="N6994" s="181">
        <v>4420.3920937249459</v>
      </c>
      <c r="O6994" s="181">
        <v>4455.7948587114561</v>
      </c>
      <c r="P6994" s="181">
        <v>4487.3983248664572</v>
      </c>
      <c r="Q6994" s="181">
        <v>4515.2402724219428</v>
      </c>
      <c r="R6994" s="181">
        <v>4539.1968511982568</v>
      </c>
      <c r="S6994" s="181">
        <v>4559.1770843507211</v>
      </c>
      <c r="T6994" s="181">
        <v>4575.0323626582331</v>
      </c>
      <c r="U6994" s="181">
        <v>4586.8712357221657</v>
      </c>
      <c r="V6994" s="181">
        <v>4594.8622086781888</v>
      </c>
      <c r="W6994" s="181">
        <v>4598.9457053142914</v>
      </c>
      <c r="X6994" s="181">
        <v>4599.049340271994</v>
      </c>
      <c r="Y6994" s="181">
        <v>4595.0570440978072</v>
      </c>
    </row>
    <row r="6995" spans="1:27" x14ac:dyDescent="0.25">
      <c r="A6995" s="178" t="s">
        <v>5272</v>
      </c>
      <c r="B6995" s="178" t="s">
        <v>3603</v>
      </c>
      <c r="C6995" s="178" t="s">
        <v>520</v>
      </c>
      <c r="D6995" s="178" t="s">
        <v>5594</v>
      </c>
      <c r="E6995" s="181">
        <v>25917.922943205358</v>
      </c>
      <c r="F6995" s="181">
        <v>27648.418459235843</v>
      </c>
      <c r="G6995" s="181">
        <v>29412.355976244726</v>
      </c>
      <c r="H6995" s="181">
        <v>31249.426189384641</v>
      </c>
      <c r="I6995" s="181">
        <v>33163.686715672557</v>
      </c>
      <c r="J6995" s="182">
        <v>35158.016509904803</v>
      </c>
      <c r="K6995" s="181">
        <v>37234.895561652389</v>
      </c>
      <c r="L6995" s="181">
        <v>39396.712981037694</v>
      </c>
      <c r="M6995" s="181">
        <v>41645.18515126875</v>
      </c>
      <c r="N6995" s="181">
        <v>43981.291764791909</v>
      </c>
      <c r="O6995" s="181">
        <v>46405.01659050642</v>
      </c>
      <c r="P6995" s="181">
        <v>48917.800621671529</v>
      </c>
      <c r="Q6995" s="181">
        <v>51521.170806602415</v>
      </c>
      <c r="R6995" s="181">
        <v>54214.621756233922</v>
      </c>
      <c r="S6995" s="181">
        <v>56997.582118526145</v>
      </c>
      <c r="T6995" s="181">
        <v>59868.268713135883</v>
      </c>
      <c r="U6995" s="181">
        <v>62827.76842561271</v>
      </c>
      <c r="V6995" s="181">
        <v>65877.958884011954</v>
      </c>
      <c r="W6995" s="181">
        <v>69017.382074555047</v>
      </c>
      <c r="X6995" s="181">
        <v>72243.84052742114</v>
      </c>
      <c r="Y6995" s="181">
        <v>75553.784051093011</v>
      </c>
    </row>
    <row r="6996" spans="1:27" x14ac:dyDescent="0.25">
      <c r="A6996" s="178" t="s">
        <v>5272</v>
      </c>
      <c r="B6996" s="178" t="s">
        <v>3603</v>
      </c>
      <c r="C6996" s="178" t="s">
        <v>449</v>
      </c>
      <c r="D6996" s="178" t="s">
        <v>5595</v>
      </c>
      <c r="E6996" s="181">
        <v>2540.3598402309067</v>
      </c>
      <c r="F6996" s="181">
        <v>2622.7524536836695</v>
      </c>
      <c r="G6996" s="181">
        <v>2700.279911922195</v>
      </c>
      <c r="H6996" s="181">
        <v>2776.5978502605731</v>
      </c>
      <c r="I6996" s="181">
        <v>2851.8435960330553</v>
      </c>
      <c r="J6996" s="182">
        <v>2926.033065668063</v>
      </c>
      <c r="K6996" s="181">
        <v>2999.1415792290672</v>
      </c>
      <c r="L6996" s="181">
        <v>3071.1340999379918</v>
      </c>
      <c r="M6996" s="181">
        <v>3141.9231115818093</v>
      </c>
      <c r="N6996" s="181">
        <v>3211.3726203422993</v>
      </c>
      <c r="O6996" s="181">
        <v>3279.2884224983109</v>
      </c>
      <c r="P6996" s="181">
        <v>3345.5965685071378</v>
      </c>
      <c r="Q6996" s="181">
        <v>3410.2352174882294</v>
      </c>
      <c r="R6996" s="181">
        <v>3473.0177859000564</v>
      </c>
      <c r="S6996" s="181">
        <v>3533.7756362486957</v>
      </c>
      <c r="T6996" s="181">
        <v>3592.2884539041365</v>
      </c>
      <c r="U6996" s="181">
        <v>3648.5315104846477</v>
      </c>
      <c r="V6996" s="181">
        <v>3702.5298271010079</v>
      </c>
      <c r="W6996" s="181">
        <v>3754.1262767107414</v>
      </c>
      <c r="X6996" s="181">
        <v>3803.1476302098354</v>
      </c>
      <c r="Y6996" s="181">
        <v>3849.3778528588387</v>
      </c>
    </row>
    <row r="6997" spans="1:27" x14ac:dyDescent="0.25">
      <c r="A6997" s="178" t="s">
        <v>5272</v>
      </c>
      <c r="B6997" s="178" t="s">
        <v>3603</v>
      </c>
      <c r="C6997" s="178" t="s">
        <v>940</v>
      </c>
      <c r="D6997" s="178" t="s">
        <v>5596</v>
      </c>
      <c r="E6997" s="181">
        <v>2147.0528383690353</v>
      </c>
      <c r="F6997" s="181">
        <v>2198.3693326491116</v>
      </c>
      <c r="G6997" s="181">
        <v>2244.6467385347955</v>
      </c>
      <c r="H6997" s="181">
        <v>2289.0119511837684</v>
      </c>
      <c r="I6997" s="181">
        <v>2331.6139333540245</v>
      </c>
      <c r="J6997" s="182">
        <v>2372.4989493643557</v>
      </c>
      <c r="K6997" s="181">
        <v>2411.6797015914694</v>
      </c>
      <c r="L6997" s="181">
        <v>2449.16080990913</v>
      </c>
      <c r="M6997" s="181">
        <v>2484.9058314039012</v>
      </c>
      <c r="N6997" s="181">
        <v>2518.8421014502737</v>
      </c>
      <c r="O6997" s="181">
        <v>2550.8546935152322</v>
      </c>
      <c r="P6997" s="181">
        <v>2580.9258982603578</v>
      </c>
      <c r="Q6997" s="181">
        <v>2609.0485558122741</v>
      </c>
      <c r="R6997" s="181">
        <v>2635.1218071577346</v>
      </c>
      <c r="S6997" s="181">
        <v>2659.0623500911288</v>
      </c>
      <c r="T6997" s="181">
        <v>2680.7518363833219</v>
      </c>
      <c r="U6997" s="181">
        <v>2700.2213834625677</v>
      </c>
      <c r="V6997" s="181">
        <v>2717.5384507731947</v>
      </c>
      <c r="W6997" s="181">
        <v>2732.6365300349344</v>
      </c>
      <c r="X6997" s="181">
        <v>2745.4405133820865</v>
      </c>
      <c r="Y6997" s="181">
        <v>2755.8479881066778</v>
      </c>
    </row>
    <row r="6998" spans="1:27" x14ac:dyDescent="0.25">
      <c r="A6998" s="178" t="s">
        <v>5272</v>
      </c>
      <c r="B6998" s="178" t="s">
        <v>3603</v>
      </c>
      <c r="C6998" s="178" t="s">
        <v>1017</v>
      </c>
      <c r="D6998" s="178" t="s">
        <v>5597</v>
      </c>
      <c r="E6998" s="181">
        <v>1484.4818121555752</v>
      </c>
      <c r="F6998" s="181">
        <v>1551.1269952360085</v>
      </c>
      <c r="G6998" s="181">
        <v>1616.2526558215159</v>
      </c>
      <c r="H6998" s="181">
        <v>1681.9917476904213</v>
      </c>
      <c r="I6998" s="181">
        <v>1748.4249414024996</v>
      </c>
      <c r="J6998" s="182">
        <v>1815.5613574095464</v>
      </c>
      <c r="K6998" s="181">
        <v>1883.3848843602507</v>
      </c>
      <c r="L6998" s="181">
        <v>1951.8718676113626</v>
      </c>
      <c r="M6998" s="181">
        <v>2020.9635889126814</v>
      </c>
      <c r="N6998" s="181">
        <v>2090.5667953856073</v>
      </c>
      <c r="O6998" s="181">
        <v>2160.5452938041872</v>
      </c>
      <c r="P6998" s="181">
        <v>2230.8364983718507</v>
      </c>
      <c r="Q6998" s="181">
        <v>2301.3830918209433</v>
      </c>
      <c r="R6998" s="181">
        <v>2372.0399660387643</v>
      </c>
      <c r="S6998" s="181">
        <v>2442.6676374978556</v>
      </c>
      <c r="T6998" s="181">
        <v>2513.0840888539501</v>
      </c>
      <c r="U6998" s="181">
        <v>2583.2374680249563</v>
      </c>
      <c r="V6998" s="181">
        <v>2653.1096994209765</v>
      </c>
      <c r="W6998" s="181">
        <v>2722.550411478996</v>
      </c>
      <c r="X6998" s="181">
        <v>2791.390840289891</v>
      </c>
      <c r="Y6998" s="181">
        <v>2859.423090818967</v>
      </c>
    </row>
    <row r="6999" spans="1:27" x14ac:dyDescent="0.25">
      <c r="A6999" s="178" t="s">
        <v>5272</v>
      </c>
      <c r="B6999" s="178" t="s">
        <v>3603</v>
      </c>
      <c r="C6999" s="178" t="s">
        <v>4680</v>
      </c>
      <c r="D6999" s="178" t="s">
        <v>5598</v>
      </c>
      <c r="E6999" s="181">
        <v>2919.5481292054287</v>
      </c>
      <c r="F6999" s="181">
        <v>2995.039705379218</v>
      </c>
      <c r="G6999" s="181">
        <v>3063.9307796715616</v>
      </c>
      <c r="H6999" s="181">
        <v>3130.4590610690866</v>
      </c>
      <c r="I6999" s="181">
        <v>3194.8143832078322</v>
      </c>
      <c r="J6999" s="182">
        <v>3257.0470963302569</v>
      </c>
      <c r="K6999" s="181">
        <v>3317.1618219029638</v>
      </c>
      <c r="L6999" s="181">
        <v>3375.1521265861479</v>
      </c>
      <c r="M6999" s="181">
        <v>3430.9548798187448</v>
      </c>
      <c r="N6999" s="181">
        <v>3484.4564091731268</v>
      </c>
      <c r="O6999" s="181">
        <v>3535.4836479440146</v>
      </c>
      <c r="P6999" s="181">
        <v>3583.99725907329</v>
      </c>
      <c r="Q6999" s="181">
        <v>3629.9723379849456</v>
      </c>
      <c r="R6999" s="181">
        <v>3673.2532333874615</v>
      </c>
      <c r="S6999" s="181">
        <v>3713.7076815238006</v>
      </c>
      <c r="T6999" s="181">
        <v>3751.1534284102863</v>
      </c>
      <c r="U6999" s="181">
        <v>3785.6164358466572</v>
      </c>
      <c r="V6999" s="181">
        <v>3817.1739786336861</v>
      </c>
      <c r="W6999" s="181">
        <v>3845.7154519964829</v>
      </c>
      <c r="X6999" s="181">
        <v>3871.1173448194345</v>
      </c>
      <c r="Y6999" s="181">
        <v>3893.2166950561054</v>
      </c>
    </row>
    <row r="7000" spans="1:27" x14ac:dyDescent="0.25">
      <c r="A7000" s="178" t="s">
        <v>5272</v>
      </c>
      <c r="B7000" s="178" t="s">
        <v>3603</v>
      </c>
      <c r="C7000" s="178" t="s">
        <v>1352</v>
      </c>
      <c r="D7000" s="178" t="s">
        <v>5599</v>
      </c>
      <c r="E7000" s="181">
        <v>3414.7115597546049</v>
      </c>
      <c r="F7000" s="181">
        <v>3481.0175768747863</v>
      </c>
      <c r="G7000" s="181">
        <v>3538.733258152879</v>
      </c>
      <c r="H7000" s="181">
        <v>3592.8753740837751</v>
      </c>
      <c r="I7000" s="181">
        <v>3643.7200445121971</v>
      </c>
      <c r="J7000" s="182">
        <v>3691.3791548714803</v>
      </c>
      <c r="K7000" s="181">
        <v>3735.9110003532833</v>
      </c>
      <c r="L7000" s="181">
        <v>3777.3607374918397</v>
      </c>
      <c r="M7000" s="181">
        <v>3815.7100201545013</v>
      </c>
      <c r="N7000" s="181">
        <v>3850.8857848374773</v>
      </c>
      <c r="O7000" s="181">
        <v>3882.7522605726044</v>
      </c>
      <c r="P7000" s="181">
        <v>3911.323735103032</v>
      </c>
      <c r="Q7000" s="181">
        <v>3936.6305308119136</v>
      </c>
      <c r="R7000" s="181">
        <v>3958.5620481510077</v>
      </c>
      <c r="S7000" s="181">
        <v>3977.0362480226872</v>
      </c>
      <c r="T7000" s="181">
        <v>3991.9207192712902</v>
      </c>
      <c r="U7000" s="181">
        <v>4003.3073541869926</v>
      </c>
      <c r="V7000" s="181">
        <v>4011.3404851273526</v>
      </c>
      <c r="W7000" s="181">
        <v>4015.9654294750339</v>
      </c>
      <c r="X7000" s="181">
        <v>4017.1162599038012</v>
      </c>
      <c r="Y7000" s="181">
        <v>4014.6888142133084</v>
      </c>
    </row>
    <row r="7001" spans="1:27" x14ac:dyDescent="0.25">
      <c r="A7001" s="178" t="s">
        <v>5272</v>
      </c>
      <c r="B7001" s="178" t="s">
        <v>3603</v>
      </c>
      <c r="C7001" s="178" t="s">
        <v>839</v>
      </c>
      <c r="D7001" s="178" t="s">
        <v>5600</v>
      </c>
      <c r="E7001" s="181">
        <v>1303.9639830958961</v>
      </c>
      <c r="F7001" s="181">
        <v>1391.0274345444338</v>
      </c>
      <c r="G7001" s="181">
        <v>1479.7733960032854</v>
      </c>
      <c r="H7001" s="181">
        <v>1572.1987573102858</v>
      </c>
      <c r="I7001" s="181">
        <v>1668.507662387728</v>
      </c>
      <c r="J7001" s="182">
        <v>1768.8449551481278</v>
      </c>
      <c r="K7001" s="181">
        <v>1873.3354070512257</v>
      </c>
      <c r="L7001" s="181">
        <v>1982.0992172950071</v>
      </c>
      <c r="M7001" s="181">
        <v>2095.2227393225835</v>
      </c>
      <c r="N7001" s="181">
        <v>2212.7552627189029</v>
      </c>
      <c r="O7001" s="181">
        <v>2334.6959708764448</v>
      </c>
      <c r="P7001" s="181">
        <v>2461.117362016385</v>
      </c>
      <c r="Q7001" s="181">
        <v>2592.0962588691318</v>
      </c>
      <c r="R7001" s="181">
        <v>2727.6072346618748</v>
      </c>
      <c r="S7001" s="181">
        <v>2867.6215439398434</v>
      </c>
      <c r="T7001" s="181">
        <v>3012.0494726102852</v>
      </c>
      <c r="U7001" s="181">
        <v>3160.9457032808104</v>
      </c>
      <c r="V7001" s="181">
        <v>3314.4047018298452</v>
      </c>
      <c r="W7001" s="181">
        <v>3472.3531137120322</v>
      </c>
      <c r="X7001" s="181">
        <v>3634.6803813990309</v>
      </c>
      <c r="Y7001" s="181">
        <v>3801.2078901969971</v>
      </c>
    </row>
    <row r="7002" spans="1:27" x14ac:dyDescent="0.25">
      <c r="A7002" s="178" t="s">
        <v>5272</v>
      </c>
      <c r="B7002" s="178" t="s">
        <v>3603</v>
      </c>
      <c r="C7002" s="178" t="s">
        <v>490</v>
      </c>
      <c r="D7002" s="178" t="s">
        <v>5601</v>
      </c>
      <c r="E7002" s="181">
        <v>12948.876676683145</v>
      </c>
      <c r="F7002" s="181">
        <v>13813.451090139622</v>
      </c>
      <c r="G7002" s="181">
        <v>14694.733491633555</v>
      </c>
      <c r="H7002" s="181">
        <v>15612.553784891008</v>
      </c>
      <c r="I7002" s="181">
        <v>16568.939199581153</v>
      </c>
      <c r="J7002" s="182">
        <v>17565.328092886288</v>
      </c>
      <c r="K7002" s="181">
        <v>18602.959494615432</v>
      </c>
      <c r="L7002" s="181">
        <v>19683.027030214937</v>
      </c>
      <c r="M7002" s="181">
        <v>20806.388223435424</v>
      </c>
      <c r="N7002" s="181">
        <v>21973.532539296793</v>
      </c>
      <c r="O7002" s="181">
        <v>23184.451868564269</v>
      </c>
      <c r="P7002" s="181">
        <v>24439.866147169712</v>
      </c>
      <c r="Q7002" s="181">
        <v>25740.538255127394</v>
      </c>
      <c r="R7002" s="181">
        <v>27086.215694554186</v>
      </c>
      <c r="S7002" s="181">
        <v>28476.6130117461</v>
      </c>
      <c r="T7002" s="181">
        <v>29910.839310376028</v>
      </c>
      <c r="U7002" s="181">
        <v>31389.437610306089</v>
      </c>
      <c r="V7002" s="181">
        <v>32913.345994969379</v>
      </c>
      <c r="W7002" s="181">
        <v>34481.83602479715</v>
      </c>
      <c r="X7002" s="181">
        <v>36093.809819925598</v>
      </c>
      <c r="Y7002" s="181">
        <v>37747.493665993585</v>
      </c>
    </row>
    <row r="7003" spans="1:27" x14ac:dyDescent="0.25">
      <c r="A7003" s="178" t="s">
        <v>5272</v>
      </c>
      <c r="B7003" s="178" t="s">
        <v>3603</v>
      </c>
      <c r="C7003" s="178" t="s">
        <v>4548</v>
      </c>
      <c r="D7003" s="178" t="s">
        <v>5602</v>
      </c>
      <c r="E7003" s="181">
        <v>3691.0349405498682</v>
      </c>
      <c r="F7003" s="181">
        <v>3734.2684204845882</v>
      </c>
      <c r="G7003" s="181">
        <v>3767.4919033093165</v>
      </c>
      <c r="H7003" s="181">
        <v>3796.2240585948539</v>
      </c>
      <c r="I7003" s="181">
        <v>3820.8489583106102</v>
      </c>
      <c r="J7003" s="182">
        <v>3841.5696165028658</v>
      </c>
      <c r="K7003" s="181">
        <v>3858.5289064085578</v>
      </c>
      <c r="L7003" s="181">
        <v>3871.8531978477163</v>
      </c>
      <c r="M7003" s="181">
        <v>3881.6016819054635</v>
      </c>
      <c r="N7003" s="181">
        <v>3887.7777226605076</v>
      </c>
      <c r="O7003" s="181">
        <v>3890.322942694665</v>
      </c>
      <c r="P7003" s="181">
        <v>3889.3311393066124</v>
      </c>
      <c r="Q7003" s="181">
        <v>3884.9103191917075</v>
      </c>
      <c r="R7003" s="181">
        <v>3877.028399605947</v>
      </c>
      <c r="S7003" s="181">
        <v>3865.6831927490648</v>
      </c>
      <c r="T7003" s="181">
        <v>3850.825166484392</v>
      </c>
      <c r="U7003" s="181">
        <v>3832.6222140533559</v>
      </c>
      <c r="V7003" s="181">
        <v>3811.2881887072149</v>
      </c>
      <c r="W7003" s="181">
        <v>3786.8439773886375</v>
      </c>
      <c r="X7003" s="181">
        <v>3759.3004045468692</v>
      </c>
      <c r="Y7003" s="181">
        <v>3728.6335471246944</v>
      </c>
    </row>
    <row r="7004" spans="1:27" x14ac:dyDescent="0.25">
      <c r="A7004" s="178" t="s">
        <v>5272</v>
      </c>
      <c r="B7004" s="178" t="s">
        <v>3603</v>
      </c>
      <c r="C7004" s="178" t="s">
        <v>2096</v>
      </c>
      <c r="D7004" s="178" t="s">
        <v>5603</v>
      </c>
      <c r="E7004" s="181">
        <v>3573.0428399913071</v>
      </c>
      <c r="F7004" s="181">
        <v>3662.1534977094711</v>
      </c>
      <c r="G7004" s="181">
        <v>3743.0384124205571</v>
      </c>
      <c r="H7004" s="181">
        <v>3820.8917892515419</v>
      </c>
      <c r="I7004" s="181">
        <v>3895.9530608582363</v>
      </c>
      <c r="J7004" s="182">
        <v>3968.2908750951487</v>
      </c>
      <c r="K7004" s="181">
        <v>4037.9179826191676</v>
      </c>
      <c r="L7004" s="181">
        <v>4104.8336565548179</v>
      </c>
      <c r="M7004" s="181">
        <v>4168.9682923877526</v>
      </c>
      <c r="N7004" s="181">
        <v>4230.1911887333999</v>
      </c>
      <c r="O7004" s="181">
        <v>4288.3000837811378</v>
      </c>
      <c r="P7004" s="181">
        <v>4343.2555129978045</v>
      </c>
      <c r="Q7004" s="181">
        <v>4395.0356421280248</v>
      </c>
      <c r="R7004" s="181">
        <v>4443.4605683298996</v>
      </c>
      <c r="S7004" s="181">
        <v>4488.3793136188569</v>
      </c>
      <c r="T7004" s="181">
        <v>4529.581092086165</v>
      </c>
      <c r="U7004" s="181">
        <v>4567.1070878440478</v>
      </c>
      <c r="V7004" s="181">
        <v>4601.0602058912391</v>
      </c>
      <c r="W7004" s="181">
        <v>4631.316741036072</v>
      </c>
      <c r="X7004" s="181">
        <v>4657.7379187742727</v>
      </c>
      <c r="Y7004" s="181">
        <v>4680.1380537481573</v>
      </c>
    </row>
    <row r="7005" spans="1:27" x14ac:dyDescent="0.25">
      <c r="A7005" s="178" t="s">
        <v>5272</v>
      </c>
      <c r="B7005" s="178" t="s">
        <v>3603</v>
      </c>
      <c r="C7005" s="178" t="s">
        <v>1768</v>
      </c>
      <c r="D7005" s="178" t="s">
        <v>5604</v>
      </c>
      <c r="E7005" s="181">
        <v>6263.6661245232872</v>
      </c>
      <c r="F7005" s="181">
        <v>6337.033103723983</v>
      </c>
      <c r="G7005" s="181">
        <v>6393.4131725284606</v>
      </c>
      <c r="H7005" s="181">
        <v>6442.171483041705</v>
      </c>
      <c r="I7005" s="181">
        <v>6483.9598032970507</v>
      </c>
      <c r="J7005" s="182">
        <v>6519.1226470216679</v>
      </c>
      <c r="K7005" s="181">
        <v>6547.9024693179126</v>
      </c>
      <c r="L7005" s="181">
        <v>6570.5137190798278</v>
      </c>
      <c r="M7005" s="181">
        <v>6587.0568432554182</v>
      </c>
      <c r="N7005" s="181">
        <v>6597.5375506678683</v>
      </c>
      <c r="O7005" s="181">
        <v>6601.8567751575229</v>
      </c>
      <c r="P7005" s="181">
        <v>6600.1736902276843</v>
      </c>
      <c r="Q7005" s="181">
        <v>6592.6715826501731</v>
      </c>
      <c r="R7005" s="181">
        <v>6579.2960081837309</v>
      </c>
      <c r="S7005" s="181">
        <v>6560.0432541432619</v>
      </c>
      <c r="T7005" s="181">
        <v>6534.8292647635071</v>
      </c>
      <c r="U7005" s="181">
        <v>6503.9389539577187</v>
      </c>
      <c r="V7005" s="181">
        <v>6467.7352295246847</v>
      </c>
      <c r="W7005" s="181">
        <v>6426.2535364919786</v>
      </c>
      <c r="X7005" s="181">
        <v>6379.5122438908184</v>
      </c>
      <c r="Y7005" s="181">
        <v>6327.4707544238363</v>
      </c>
    </row>
    <row r="7006" spans="1:27" x14ac:dyDescent="0.25">
      <c r="A7006" s="178" t="s">
        <v>5272</v>
      </c>
      <c r="B7006" s="178" t="s">
        <v>3603</v>
      </c>
      <c r="C7006" s="178" t="s">
        <v>5605</v>
      </c>
      <c r="D7006" s="178" t="s">
        <v>5606</v>
      </c>
      <c r="E7006" s="181">
        <v>2906.4378958100328</v>
      </c>
      <c r="F7006" s="181">
        <v>2940.4813081520715</v>
      </c>
      <c r="G7006" s="181">
        <v>2966.6425315129641</v>
      </c>
      <c r="H7006" s="181">
        <v>2989.2671412214122</v>
      </c>
      <c r="I7006" s="181">
        <v>3008.6575677189016</v>
      </c>
      <c r="J7006" s="182">
        <v>3024.9736706997987</v>
      </c>
      <c r="K7006" s="181">
        <v>3038.327953079091</v>
      </c>
      <c r="L7006" s="181">
        <v>3048.8199224582331</v>
      </c>
      <c r="M7006" s="181">
        <v>3056.4961877736519</v>
      </c>
      <c r="N7006" s="181">
        <v>3061.3593980075434</v>
      </c>
      <c r="O7006" s="181">
        <v>3063.3635849306165</v>
      </c>
      <c r="P7006" s="181">
        <v>3062.5826075086597</v>
      </c>
      <c r="Q7006" s="181">
        <v>3059.1015136367605</v>
      </c>
      <c r="R7006" s="181">
        <v>3052.8950403454605</v>
      </c>
      <c r="S7006" s="181">
        <v>3043.9614648914908</v>
      </c>
      <c r="T7006" s="181">
        <v>3032.2617841005667</v>
      </c>
      <c r="U7006" s="181">
        <v>3017.9282024321947</v>
      </c>
      <c r="V7006" s="181">
        <v>3001.1291147142779</v>
      </c>
      <c r="W7006" s="181">
        <v>2981.8809679874644</v>
      </c>
      <c r="X7006" s="181">
        <v>2960.1922857661598</v>
      </c>
      <c r="Y7006" s="181">
        <v>2936.0442302768956</v>
      </c>
    </row>
    <row r="7007" spans="1:27" x14ac:dyDescent="0.25">
      <c r="A7007" s="178" t="s">
        <v>5272</v>
      </c>
      <c r="B7007" s="178" t="s">
        <v>3603</v>
      </c>
      <c r="C7007" s="178" t="s">
        <v>368</v>
      </c>
      <c r="D7007" s="178" t="s">
        <v>5607</v>
      </c>
      <c r="E7007" s="181">
        <v>4704.5568299631514</v>
      </c>
      <c r="F7007" s="181">
        <v>4759.6617982406024</v>
      </c>
      <c r="G7007" s="181">
        <v>4802.0081226606462</v>
      </c>
      <c r="H7007" s="181">
        <v>4838.6298451762286</v>
      </c>
      <c r="I7007" s="181">
        <v>4870.0165001418036</v>
      </c>
      <c r="J7007" s="182">
        <v>4896.4268472639005</v>
      </c>
      <c r="K7007" s="181">
        <v>4918.0429913650087</v>
      </c>
      <c r="L7007" s="181">
        <v>4935.0260021747554</v>
      </c>
      <c r="M7007" s="181">
        <v>4947.4513240680299</v>
      </c>
      <c r="N7007" s="181">
        <v>4955.3232448664658</v>
      </c>
      <c r="O7007" s="181">
        <v>4958.5673572870501</v>
      </c>
      <c r="P7007" s="181">
        <v>4957.3032144440804</v>
      </c>
      <c r="Q7007" s="181">
        <v>4951.668480609098</v>
      </c>
      <c r="R7007" s="181">
        <v>4941.622263432163</v>
      </c>
      <c r="S7007" s="181">
        <v>4927.1617743645775</v>
      </c>
      <c r="T7007" s="181">
        <v>4908.2238802321444</v>
      </c>
      <c r="U7007" s="181">
        <v>4885.0225761089778</v>
      </c>
      <c r="V7007" s="181">
        <v>4857.830437245656</v>
      </c>
      <c r="W7007" s="181">
        <v>4826.6740859338597</v>
      </c>
      <c r="X7007" s="181">
        <v>4791.5673189101271</v>
      </c>
      <c r="Y7007" s="181">
        <v>4752.4796440810396</v>
      </c>
    </row>
    <row r="7008" spans="1:27" x14ac:dyDescent="0.25">
      <c r="A7008" s="178" t="s">
        <v>5272</v>
      </c>
      <c r="B7008" s="178" t="s">
        <v>3603</v>
      </c>
      <c r="C7008" s="178" t="s">
        <v>4282</v>
      </c>
      <c r="D7008" s="178" t="s">
        <v>5608</v>
      </c>
      <c r="E7008" s="181">
        <v>3353.1943107454399</v>
      </c>
      <c r="F7008" s="181">
        <v>3392.4706278992494</v>
      </c>
      <c r="G7008" s="181">
        <v>3422.6531635255396</v>
      </c>
      <c r="H7008" s="181">
        <v>3448.7554630677291</v>
      </c>
      <c r="I7008" s="181">
        <v>3471.1264443668797</v>
      </c>
      <c r="J7008" s="182">
        <v>3489.9505395825217</v>
      </c>
      <c r="K7008" s="181">
        <v>3505.3575447564099</v>
      </c>
      <c r="L7008" s="181">
        <v>3517.4622630720396</v>
      </c>
      <c r="M7008" s="181">
        <v>3526.3184678512775</v>
      </c>
      <c r="N7008" s="181">
        <v>3531.929215258524</v>
      </c>
      <c r="O7008" s="181">
        <v>3534.2414711638721</v>
      </c>
      <c r="P7008" s="181">
        <v>3533.3404475941256</v>
      </c>
      <c r="Q7008" s="181">
        <v>3529.3242653859133</v>
      </c>
      <c r="R7008" s="181">
        <v>3522.1637783305437</v>
      </c>
      <c r="S7008" s="181">
        <v>3511.8569988772288</v>
      </c>
      <c r="T7008" s="181">
        <v>3498.3589285684757</v>
      </c>
      <c r="U7008" s="181">
        <v>3481.8220933681491</v>
      </c>
      <c r="V7008" s="181">
        <v>3462.4407725277342</v>
      </c>
      <c r="W7008" s="181">
        <v>3440.2339412068955</v>
      </c>
      <c r="X7008" s="181">
        <v>3415.2114330924474</v>
      </c>
      <c r="Y7008" s="181">
        <v>3387.3515148059078</v>
      </c>
    </row>
    <row r="7009" spans="1:25" x14ac:dyDescent="0.25">
      <c r="A7009" s="178" t="s">
        <v>5272</v>
      </c>
      <c r="B7009" s="178" t="s">
        <v>3603</v>
      </c>
      <c r="C7009" s="178" t="s">
        <v>240</v>
      </c>
      <c r="D7009" s="178" t="s">
        <v>241</v>
      </c>
      <c r="E7009" s="181">
        <v>24238.804589102758</v>
      </c>
      <c r="F7009" s="181">
        <v>25412.644831091231</v>
      </c>
      <c r="G7009" s="181">
        <v>26585.813699341968</v>
      </c>
      <c r="H7009" s="181">
        <v>27795.139821345369</v>
      </c>
      <c r="I7009" s="181">
        <v>29043.99280588713</v>
      </c>
      <c r="J7009" s="182">
        <v>30334.608087925164</v>
      </c>
      <c r="K7009" s="181">
        <v>31668.837843600428</v>
      </c>
      <c r="L7009" s="181">
        <v>33048.438720312639</v>
      </c>
      <c r="M7009" s="181">
        <v>34474.598061821402</v>
      </c>
      <c r="N7009" s="181">
        <v>35947.91878095812</v>
      </c>
      <c r="O7009" s="181">
        <v>37468.244580665669</v>
      </c>
      <c r="P7009" s="181">
        <v>39036.658735878729</v>
      </c>
      <c r="Q7009" s="181">
        <v>40654.326968162874</v>
      </c>
      <c r="R7009" s="181">
        <v>42320.837900605547</v>
      </c>
      <c r="S7009" s="181">
        <v>44035.802054262575</v>
      </c>
      <c r="T7009" s="181">
        <v>45797.967755328704</v>
      </c>
      <c r="U7009" s="181">
        <v>47608.348697605812</v>
      </c>
      <c r="V7009" s="181">
        <v>49468.55146863703</v>
      </c>
      <c r="W7009" s="181">
        <v>51377.676755188018</v>
      </c>
      <c r="X7009" s="181">
        <v>53334.340194499389</v>
      </c>
      <c r="Y7009" s="181">
        <v>55336.235591665274</v>
      </c>
    </row>
    <row r="7010" spans="1:25" x14ac:dyDescent="0.25">
      <c r="A7010" s="178" t="s">
        <v>5272</v>
      </c>
      <c r="B7010" s="178" t="s">
        <v>3605</v>
      </c>
      <c r="C7010" s="178" t="s">
        <v>218</v>
      </c>
      <c r="D7010" s="178" t="s">
        <v>5609</v>
      </c>
      <c r="E7010" s="181">
        <v>3322.5178738692498</v>
      </c>
      <c r="F7010" s="181">
        <v>3338.7969502980436</v>
      </c>
      <c r="G7010" s="181">
        <v>3352.1967914835454</v>
      </c>
      <c r="H7010" s="181">
        <v>3366.8498933153483</v>
      </c>
      <c r="I7010" s="181">
        <v>3382.3936004929174</v>
      </c>
      <c r="J7010" s="182">
        <v>3398.5229916830199</v>
      </c>
      <c r="K7010" s="181">
        <v>3415.0708256791854</v>
      </c>
      <c r="L7010" s="181">
        <v>3431.9339998741016</v>
      </c>
      <c r="M7010" s="181">
        <v>3449.0249547033054</v>
      </c>
      <c r="N7010" s="181">
        <v>3466.2123711717963</v>
      </c>
      <c r="O7010" s="181">
        <v>3483.4188638169262</v>
      </c>
      <c r="P7010" s="181">
        <v>3500.7151261454087</v>
      </c>
      <c r="Q7010" s="181">
        <v>3518.1882324914022</v>
      </c>
      <c r="R7010" s="181">
        <v>3535.7856352629369</v>
      </c>
      <c r="S7010" s="181">
        <v>3553.4927980108814</v>
      </c>
      <c r="T7010" s="181">
        <v>3571.2644175924856</v>
      </c>
      <c r="U7010" s="181">
        <v>3588.6235708848449</v>
      </c>
      <c r="V7010" s="181">
        <v>3605.1600097907312</v>
      </c>
      <c r="W7010" s="181">
        <v>3620.9238180061921</v>
      </c>
      <c r="X7010" s="181">
        <v>3635.9534277051612</v>
      </c>
      <c r="Y7010" s="181">
        <v>3650.2276508066143</v>
      </c>
    </row>
    <row r="7011" spans="1:25" x14ac:dyDescent="0.25">
      <c r="A7011" s="178" t="s">
        <v>5272</v>
      </c>
      <c r="B7011" s="178" t="s">
        <v>3605</v>
      </c>
      <c r="C7011" s="178" t="s">
        <v>503</v>
      </c>
      <c r="D7011" s="178" t="s">
        <v>5610</v>
      </c>
      <c r="E7011" s="181">
        <v>1940.4069746510777</v>
      </c>
      <c r="F7011" s="181">
        <v>1966.1992351869822</v>
      </c>
      <c r="G7011" s="181">
        <v>1990.5772414691164</v>
      </c>
      <c r="H7011" s="181">
        <v>2015.9757158920791</v>
      </c>
      <c r="I7011" s="181">
        <v>2042.197309088232</v>
      </c>
      <c r="J7011" s="182">
        <v>2069.0728484128472</v>
      </c>
      <c r="K7011" s="181">
        <v>2096.5117365791943</v>
      </c>
      <c r="L7011" s="181">
        <v>2124.4598308926247</v>
      </c>
      <c r="M7011" s="181">
        <v>2152.8706987800556</v>
      </c>
      <c r="N7011" s="181">
        <v>2181.6686546581313</v>
      </c>
      <c r="O7011" s="181">
        <v>2210.8095756079424</v>
      </c>
      <c r="P7011" s="181">
        <v>2240.3425242514277</v>
      </c>
      <c r="Q7011" s="181">
        <v>2270.3286860663343</v>
      </c>
      <c r="R7011" s="181">
        <v>2300.74033158359</v>
      </c>
      <c r="S7011" s="181">
        <v>2331.5736138453913</v>
      </c>
      <c r="T7011" s="181">
        <v>2362.8040825637318</v>
      </c>
      <c r="U7011" s="181">
        <v>2394.1184025681277</v>
      </c>
      <c r="V7011" s="181">
        <v>2425.2375188009019</v>
      </c>
      <c r="W7011" s="181">
        <v>2456.1853376427198</v>
      </c>
      <c r="X7011" s="181">
        <v>2486.9787376706186</v>
      </c>
      <c r="Y7011" s="181">
        <v>2517.5941732539304</v>
      </c>
    </row>
    <row r="7012" spans="1:25" x14ac:dyDescent="0.25">
      <c r="A7012" s="178" t="s">
        <v>5272</v>
      </c>
      <c r="B7012" s="178" t="s">
        <v>3605</v>
      </c>
      <c r="C7012" s="178" t="s">
        <v>528</v>
      </c>
      <c r="D7012" s="178" t="s">
        <v>5611</v>
      </c>
      <c r="E7012" s="181">
        <v>3339.6806826981087</v>
      </c>
      <c r="F7012" s="181">
        <v>3401.0150128850023</v>
      </c>
      <c r="G7012" s="181">
        <v>3460.4212414837357</v>
      </c>
      <c r="H7012" s="181">
        <v>3522.119929842288</v>
      </c>
      <c r="I7012" s="181">
        <v>3585.7949536001361</v>
      </c>
      <c r="J7012" s="182">
        <v>3651.1732623214639</v>
      </c>
      <c r="K7012" s="181">
        <v>3718.1154205245789</v>
      </c>
      <c r="L7012" s="181">
        <v>3786.5439489926243</v>
      </c>
      <c r="M7012" s="181">
        <v>3856.3934232359638</v>
      </c>
      <c r="N7012" s="181">
        <v>3927.5442536490136</v>
      </c>
      <c r="O7012" s="181">
        <v>3999.9313790878409</v>
      </c>
      <c r="P7012" s="181">
        <v>4073.6577134902568</v>
      </c>
      <c r="Q7012" s="181">
        <v>4148.850232726988</v>
      </c>
      <c r="R7012" s="181">
        <v>4225.4749892995414</v>
      </c>
      <c r="S7012" s="181">
        <v>4303.5412514003801</v>
      </c>
      <c r="T7012" s="181">
        <v>4383.0200732746825</v>
      </c>
      <c r="U7012" s="181">
        <v>4463.3431818831805</v>
      </c>
      <c r="V7012" s="181">
        <v>4543.9949760490481</v>
      </c>
      <c r="W7012" s="181">
        <v>4625.0199184171179</v>
      </c>
      <c r="X7012" s="181">
        <v>4706.450050516496</v>
      </c>
      <c r="Y7012" s="181">
        <v>4788.2411538495908</v>
      </c>
    </row>
    <row r="7013" spans="1:25" x14ac:dyDescent="0.25">
      <c r="A7013" s="178" t="s">
        <v>5272</v>
      </c>
      <c r="B7013" s="178" t="s">
        <v>3605</v>
      </c>
      <c r="C7013" s="178" t="s">
        <v>240</v>
      </c>
      <c r="D7013" s="178" t="s">
        <v>241</v>
      </c>
      <c r="E7013" s="181">
        <v>2352.3143865437105</v>
      </c>
      <c r="F7013" s="181">
        <v>2355.6463023228544</v>
      </c>
      <c r="G7013" s="181">
        <v>2356.9024909970854</v>
      </c>
      <c r="H7013" s="181">
        <v>2358.9997725091666</v>
      </c>
      <c r="I7013" s="181">
        <v>2361.6760418489539</v>
      </c>
      <c r="J7013" s="182">
        <v>2364.7129384993777</v>
      </c>
      <c r="K7013" s="181">
        <v>2367.9905536489737</v>
      </c>
      <c r="L7013" s="181">
        <v>2371.4349333971413</v>
      </c>
      <c r="M7013" s="181">
        <v>2374.9838338714476</v>
      </c>
      <c r="N7013" s="181">
        <v>2378.5458331769869</v>
      </c>
      <c r="O7013" s="181">
        <v>2382.0676499014507</v>
      </c>
      <c r="P7013" s="181">
        <v>2385.5976493980079</v>
      </c>
      <c r="Q7013" s="181">
        <v>2389.1946525925841</v>
      </c>
      <c r="R7013" s="181">
        <v>2392.8221750328539</v>
      </c>
      <c r="S7013" s="181">
        <v>2396.4698670075632</v>
      </c>
      <c r="T7013" s="181">
        <v>2400.1068420694746</v>
      </c>
      <c r="U7013" s="181">
        <v>2403.4135701868172</v>
      </c>
      <c r="V7013" s="181">
        <v>2406.1194509336792</v>
      </c>
      <c r="W7013" s="181">
        <v>2408.2638236280873</v>
      </c>
      <c r="X7013" s="181">
        <v>2409.8778020471</v>
      </c>
      <c r="Y7013" s="181">
        <v>2410.9527294530881</v>
      </c>
    </row>
    <row r="7014" spans="1:25" x14ac:dyDescent="0.25">
      <c r="A7014" s="178" t="s">
        <v>5272</v>
      </c>
      <c r="B7014" s="178" t="s">
        <v>3606</v>
      </c>
      <c r="C7014" s="178" t="s">
        <v>218</v>
      </c>
      <c r="D7014" s="178" t="s">
        <v>3272</v>
      </c>
      <c r="E7014" s="181">
        <v>2386.8900723936226</v>
      </c>
      <c r="F7014" s="181">
        <v>2405.9558727111967</v>
      </c>
      <c r="G7014" s="181">
        <v>2420.6236048419992</v>
      </c>
      <c r="H7014" s="181">
        <v>2434.8578800369969</v>
      </c>
      <c r="I7014" s="181">
        <v>2448.9104322688595</v>
      </c>
      <c r="J7014" s="182">
        <v>2462.9268921595863</v>
      </c>
      <c r="K7014" s="181">
        <v>2477.0088261840565</v>
      </c>
      <c r="L7014" s="181">
        <v>2491.208977912815</v>
      </c>
      <c r="M7014" s="181">
        <v>2505.5121785000133</v>
      </c>
      <c r="N7014" s="181">
        <v>2519.8965347257549</v>
      </c>
      <c r="O7014" s="181">
        <v>2534.3258850883471</v>
      </c>
      <c r="P7014" s="181">
        <v>2548.8400492321848</v>
      </c>
      <c r="Q7014" s="181">
        <v>2563.470958820225</v>
      </c>
      <c r="R7014" s="181">
        <v>2578.1504265794892</v>
      </c>
      <c r="S7014" s="181">
        <v>2592.8594621607376</v>
      </c>
      <c r="T7014" s="181">
        <v>2607.6388199423864</v>
      </c>
      <c r="U7014" s="181">
        <v>2622.2203289368413</v>
      </c>
      <c r="V7014" s="181">
        <v>2636.2930745134122</v>
      </c>
      <c r="W7014" s="181">
        <v>2649.8728239187722</v>
      </c>
      <c r="X7014" s="181">
        <v>2662.9763152643786</v>
      </c>
      <c r="Y7014" s="181">
        <v>2675.6554986537926</v>
      </c>
    </row>
    <row r="7015" spans="1:25" x14ac:dyDescent="0.25">
      <c r="A7015" s="178" t="s">
        <v>5272</v>
      </c>
      <c r="B7015" s="178" t="s">
        <v>3606</v>
      </c>
      <c r="C7015" s="178" t="s">
        <v>240</v>
      </c>
      <c r="D7015" s="178" t="s">
        <v>241</v>
      </c>
      <c r="E7015" s="181">
        <v>2830.5161273389231</v>
      </c>
      <c r="F7015" s="181">
        <v>2872.8871043053068</v>
      </c>
      <c r="G7015" s="181">
        <v>2910.4212505138967</v>
      </c>
      <c r="H7015" s="181">
        <v>2947.812745682977</v>
      </c>
      <c r="I7015" s="181">
        <v>2985.3610563528414</v>
      </c>
      <c r="J7015" s="182">
        <v>3023.243788279633</v>
      </c>
      <c r="K7015" s="181">
        <v>3061.5890022933663</v>
      </c>
      <c r="L7015" s="181">
        <v>3100.4674908396637</v>
      </c>
      <c r="M7015" s="181">
        <v>3139.8668113150943</v>
      </c>
      <c r="N7015" s="181">
        <v>3179.7655816572833</v>
      </c>
      <c r="O7015" s="181">
        <v>3220.1235927895546</v>
      </c>
      <c r="P7015" s="181">
        <v>3260.9966336985108</v>
      </c>
      <c r="Q7015" s="181">
        <v>3302.4317908158673</v>
      </c>
      <c r="R7015" s="181">
        <v>3344.3474800408844</v>
      </c>
      <c r="S7015" s="181">
        <v>3386.7240017928243</v>
      </c>
      <c r="T7015" s="181">
        <v>3429.6195974401789</v>
      </c>
      <c r="U7015" s="181">
        <v>3472.6849182902761</v>
      </c>
      <c r="V7015" s="181">
        <v>3515.5038373212174</v>
      </c>
      <c r="W7015" s="181">
        <v>3558.0873474531127</v>
      </c>
      <c r="X7015" s="181">
        <v>3600.4481790852478</v>
      </c>
      <c r="Y7015" s="181">
        <v>3642.6474697339377</v>
      </c>
    </row>
    <row r="7016" spans="1:25" x14ac:dyDescent="0.25">
      <c r="A7016" s="178" t="s">
        <v>5272</v>
      </c>
      <c r="B7016" s="178" t="s">
        <v>3607</v>
      </c>
      <c r="C7016" s="178" t="s">
        <v>218</v>
      </c>
      <c r="D7016" s="178" t="s">
        <v>5612</v>
      </c>
      <c r="E7016" s="181">
        <v>5652.4367653893814</v>
      </c>
      <c r="F7016" s="181">
        <v>5760.1189872972318</v>
      </c>
      <c r="G7016" s="181">
        <v>5849.9747757834757</v>
      </c>
      <c r="H7016" s="181">
        <v>5931.1827335607004</v>
      </c>
      <c r="I7016" s="181">
        <v>6005.6691249930391</v>
      </c>
      <c r="J7016" s="182">
        <v>6074.8470549773365</v>
      </c>
      <c r="K7016" s="181">
        <v>6139.8308257927265</v>
      </c>
      <c r="L7016" s="181">
        <v>6201.5108115474104</v>
      </c>
      <c r="M7016" s="181">
        <v>6260.5230380327048</v>
      </c>
      <c r="N7016" s="181">
        <v>6317.3183419990964</v>
      </c>
      <c r="O7016" s="181">
        <v>6372.2077683764728</v>
      </c>
      <c r="P7016" s="181">
        <v>6425.6386070167791</v>
      </c>
      <c r="Q7016" s="181">
        <v>6478.0140440420455</v>
      </c>
      <c r="R7016" s="181">
        <v>6529.4609809280701</v>
      </c>
      <c r="S7016" s="181">
        <v>6580.1317994559749</v>
      </c>
      <c r="T7016" s="181">
        <v>6630.0329023269951</v>
      </c>
      <c r="U7016" s="181">
        <v>6679.0823369960708</v>
      </c>
      <c r="V7016" s="181">
        <v>6727.2933107239342</v>
      </c>
      <c r="W7016" s="181">
        <v>6774.7371710446541</v>
      </c>
      <c r="X7016" s="181">
        <v>6821.4437168348795</v>
      </c>
      <c r="Y7016" s="181">
        <v>6867.2909253041771</v>
      </c>
    </row>
    <row r="7017" spans="1:25" x14ac:dyDescent="0.25">
      <c r="A7017" s="178" t="s">
        <v>5272</v>
      </c>
      <c r="B7017" s="178" t="s">
        <v>3607</v>
      </c>
      <c r="C7017" s="178" t="s">
        <v>240</v>
      </c>
      <c r="D7017" s="178" t="s">
        <v>241</v>
      </c>
      <c r="E7017" s="181">
        <v>11979.36937916749</v>
      </c>
      <c r="F7017" s="181">
        <v>12150.29095746784</v>
      </c>
      <c r="G7017" s="181">
        <v>12282.105855917242</v>
      </c>
      <c r="H7017" s="181">
        <v>12394.539276971767</v>
      </c>
      <c r="I7017" s="181">
        <v>12491.866342773639</v>
      </c>
      <c r="J7017" s="182">
        <v>12577.221304116392</v>
      </c>
      <c r="K7017" s="181">
        <v>12653.065346200587</v>
      </c>
      <c r="L7017" s="181">
        <v>12721.3554638676</v>
      </c>
      <c r="M7017" s="181">
        <v>12783.493751534666</v>
      </c>
      <c r="N7017" s="181">
        <v>12840.480537039111</v>
      </c>
      <c r="O7017" s="181">
        <v>12893.015301792217</v>
      </c>
      <c r="P7017" s="181">
        <v>12942.059424882906</v>
      </c>
      <c r="Q7017" s="181">
        <v>12988.468609094873</v>
      </c>
      <c r="R7017" s="181">
        <v>13032.531784521492</v>
      </c>
      <c r="S7017" s="181">
        <v>13074.583407662183</v>
      </c>
      <c r="T7017" s="181">
        <v>13114.663264433635</v>
      </c>
      <c r="U7017" s="181">
        <v>13152.636510038919</v>
      </c>
      <c r="V7017" s="181">
        <v>13188.557328399713</v>
      </c>
      <c r="W7017" s="181">
        <v>13222.592488211929</v>
      </c>
      <c r="X7017" s="181">
        <v>13254.825140545283</v>
      </c>
      <c r="Y7017" s="181">
        <v>13285.043325964361</v>
      </c>
    </row>
    <row r="7018" spans="1:25" x14ac:dyDescent="0.25">
      <c r="A7018" s="178" t="s">
        <v>5272</v>
      </c>
      <c r="B7018" s="178" t="s">
        <v>3608</v>
      </c>
      <c r="C7018" s="178" t="s">
        <v>218</v>
      </c>
      <c r="D7018" s="178" t="s">
        <v>5613</v>
      </c>
      <c r="E7018" s="181">
        <v>3074.4699471158456</v>
      </c>
      <c r="F7018" s="181">
        <v>3065.0685323863345</v>
      </c>
      <c r="G7018" s="181">
        <v>3058.3301166442698</v>
      </c>
      <c r="H7018" s="181">
        <v>3056.3878724174533</v>
      </c>
      <c r="I7018" s="181">
        <v>3058.1542893773812</v>
      </c>
      <c r="J7018" s="182">
        <v>3062.8000593785928</v>
      </c>
      <c r="K7018" s="181">
        <v>3069.6977797918439</v>
      </c>
      <c r="L7018" s="181">
        <v>3078.3548863895667</v>
      </c>
      <c r="M7018" s="181">
        <v>3088.3392809147731</v>
      </c>
      <c r="N7018" s="181">
        <v>3099.2927996845397</v>
      </c>
      <c r="O7018" s="181">
        <v>3110.9180301011183</v>
      </c>
      <c r="P7018" s="181">
        <v>3123.0511211110902</v>
      </c>
      <c r="Q7018" s="181">
        <v>3135.5473890370522</v>
      </c>
      <c r="R7018" s="181">
        <v>3148.1740780144796</v>
      </c>
      <c r="S7018" s="181">
        <v>3160.7817592722431</v>
      </c>
      <c r="T7018" s="181">
        <v>3173.3584903885694</v>
      </c>
      <c r="U7018" s="181">
        <v>3185.7602245983403</v>
      </c>
      <c r="V7018" s="181">
        <v>3197.7615322911852</v>
      </c>
      <c r="W7018" s="181">
        <v>3209.3035765840254</v>
      </c>
      <c r="X7018" s="181">
        <v>3220.3525853228707</v>
      </c>
      <c r="Y7018" s="181">
        <v>3230.9733781962277</v>
      </c>
    </row>
    <row r="7019" spans="1:25" x14ac:dyDescent="0.25">
      <c r="A7019" s="178" t="s">
        <v>5272</v>
      </c>
      <c r="B7019" s="178" t="s">
        <v>3608</v>
      </c>
      <c r="C7019" s="178" t="s">
        <v>240</v>
      </c>
      <c r="D7019" s="178" t="s">
        <v>241</v>
      </c>
      <c r="E7019" s="181">
        <v>8381.1583958614028</v>
      </c>
      <c r="F7019" s="181">
        <v>8355.5296704718021</v>
      </c>
      <c r="G7019" s="181">
        <v>8337.160413122454</v>
      </c>
      <c r="H7019" s="181">
        <v>8331.8657585028304</v>
      </c>
      <c r="I7019" s="181">
        <v>8336.6810992246301</v>
      </c>
      <c r="J7019" s="182">
        <v>8349.3456999267528</v>
      </c>
      <c r="K7019" s="181">
        <v>8368.1492297540863</v>
      </c>
      <c r="L7019" s="181">
        <v>8391.7489340587072</v>
      </c>
      <c r="M7019" s="181">
        <v>8418.9668914438626</v>
      </c>
      <c r="N7019" s="181">
        <v>8448.826729848719</v>
      </c>
      <c r="O7019" s="181">
        <v>8480.5176877002159</v>
      </c>
      <c r="P7019" s="181">
        <v>8513.5930988556829</v>
      </c>
      <c r="Q7019" s="181">
        <v>8547.658548395324</v>
      </c>
      <c r="R7019" s="181">
        <v>8582.0795322251979</v>
      </c>
      <c r="S7019" s="181">
        <v>8616.4487000633781</v>
      </c>
      <c r="T7019" s="181">
        <v>8650.7334962725563</v>
      </c>
      <c r="U7019" s="181">
        <v>8684.5412421875844</v>
      </c>
      <c r="V7019" s="181">
        <v>8717.2574054486977</v>
      </c>
      <c r="W7019" s="181">
        <v>8748.7215937784986</v>
      </c>
      <c r="X7019" s="181">
        <v>8778.8417426010328</v>
      </c>
      <c r="Y7019" s="181">
        <v>8807.7945536196494</v>
      </c>
    </row>
    <row r="7020" spans="1:25" x14ac:dyDescent="0.25">
      <c r="A7020" s="178" t="s">
        <v>5272</v>
      </c>
      <c r="B7020" s="178" t="s">
        <v>3610</v>
      </c>
      <c r="C7020" s="178" t="s">
        <v>565</v>
      </c>
      <c r="D7020" s="178" t="s">
        <v>566</v>
      </c>
      <c r="E7020" s="181">
        <v>6833.782228852142</v>
      </c>
      <c r="F7020" s="181">
        <v>6814.47430052858</v>
      </c>
      <c r="G7020" s="181">
        <v>6804.3799555480891</v>
      </c>
      <c r="H7020" s="181">
        <v>6807.331696555877</v>
      </c>
      <c r="I7020" s="181">
        <v>6820.2716133059648</v>
      </c>
      <c r="J7020" s="182">
        <v>6840.8774617708104</v>
      </c>
      <c r="K7020" s="181">
        <v>6867.4442987169423</v>
      </c>
      <c r="L7020" s="181">
        <v>6898.7230029727962</v>
      </c>
      <c r="M7020" s="181">
        <v>6933.7208692537824</v>
      </c>
      <c r="N7020" s="181">
        <v>6971.6321757582646</v>
      </c>
      <c r="O7020" s="181">
        <v>7011.8507266836923</v>
      </c>
      <c r="P7020" s="181">
        <v>7054.1266049531487</v>
      </c>
      <c r="Q7020" s="181">
        <v>7098.3055481041465</v>
      </c>
      <c r="R7020" s="181">
        <v>7144.0244294657714</v>
      </c>
      <c r="S7020" s="181">
        <v>7191.0582083585041</v>
      </c>
      <c r="T7020" s="181">
        <v>7239.1707181347774</v>
      </c>
      <c r="U7020" s="181">
        <v>7287.6991230610602</v>
      </c>
      <c r="V7020" s="181">
        <v>7336.1100062727646</v>
      </c>
      <c r="W7020" s="181">
        <v>7384.3291090839939</v>
      </c>
      <c r="X7020" s="181">
        <v>7432.2525704352802</v>
      </c>
      <c r="Y7020" s="181">
        <v>7479.6571782824394</v>
      </c>
    </row>
    <row r="7021" spans="1:25" x14ac:dyDescent="0.25">
      <c r="A7021" s="178" t="s">
        <v>5272</v>
      </c>
      <c r="B7021" s="178" t="s">
        <v>3612</v>
      </c>
      <c r="C7021" s="178" t="s">
        <v>218</v>
      </c>
      <c r="D7021" s="178" t="s">
        <v>657</v>
      </c>
      <c r="E7021" s="181">
        <v>9744.1889051370545</v>
      </c>
      <c r="F7021" s="181">
        <v>9852.3807615293135</v>
      </c>
      <c r="G7021" s="181">
        <v>9949.8120501373742</v>
      </c>
      <c r="H7021" s="181">
        <v>10050.371683195885</v>
      </c>
      <c r="I7021" s="181">
        <v>10153.374712706616</v>
      </c>
      <c r="J7021" s="182">
        <v>10258.059781374955</v>
      </c>
      <c r="K7021" s="181">
        <v>10363.813834311433</v>
      </c>
      <c r="L7021" s="181">
        <v>10470.186880193833</v>
      </c>
      <c r="M7021" s="181">
        <v>10576.679310275926</v>
      </c>
      <c r="N7021" s="181">
        <v>10682.710970473869</v>
      </c>
      <c r="O7021" s="181">
        <v>10787.72720413006</v>
      </c>
      <c r="P7021" s="181">
        <v>10891.617840568302</v>
      </c>
      <c r="Q7021" s="181">
        <v>10994.30585954981</v>
      </c>
      <c r="R7021" s="181">
        <v>11095.316599939533</v>
      </c>
      <c r="S7021" s="181">
        <v>11194.372611919507</v>
      </c>
      <c r="T7021" s="181">
        <v>11291.427589346598</v>
      </c>
      <c r="U7021" s="181">
        <v>11386.143636054152</v>
      </c>
      <c r="V7021" s="181">
        <v>11478.094491323955</v>
      </c>
      <c r="W7021" s="181">
        <v>11567.225082703566</v>
      </c>
      <c r="X7021" s="181">
        <v>11653.525745756029</v>
      </c>
      <c r="Y7021" s="181">
        <v>11737.122132359371</v>
      </c>
    </row>
    <row r="7022" spans="1:25" x14ac:dyDescent="0.25">
      <c r="A7022" s="178" t="s">
        <v>5272</v>
      </c>
      <c r="B7022" s="178" t="s">
        <v>3612</v>
      </c>
      <c r="C7022" s="178" t="s">
        <v>240</v>
      </c>
      <c r="D7022" s="178" t="s">
        <v>241</v>
      </c>
      <c r="E7022" s="181">
        <v>1092.7967845682288</v>
      </c>
      <c r="F7022" s="181">
        <v>1112.452099505912</v>
      </c>
      <c r="G7022" s="181">
        <v>1131.1011094389678</v>
      </c>
      <c r="H7022" s="181">
        <v>1150.3105243094119</v>
      </c>
      <c r="I7022" s="181">
        <v>1170.0106181071963</v>
      </c>
      <c r="J7022" s="182">
        <v>1190.1207666595556</v>
      </c>
      <c r="K7022" s="181">
        <v>1210.5753586861777</v>
      </c>
      <c r="L7022" s="181">
        <v>1231.3260814749096</v>
      </c>
      <c r="M7022" s="181">
        <v>1252.317358976989</v>
      </c>
      <c r="N7022" s="181">
        <v>1273.4824409533558</v>
      </c>
      <c r="O7022" s="181">
        <v>1294.7557765007216</v>
      </c>
      <c r="P7022" s="181">
        <v>1316.1237161916704</v>
      </c>
      <c r="Q7022" s="181">
        <v>1337.5762659556258</v>
      </c>
      <c r="R7022" s="181">
        <v>1359.0544507468999</v>
      </c>
      <c r="S7022" s="181">
        <v>1380.5220109623344</v>
      </c>
      <c r="T7022" s="181">
        <v>1401.9704161202426</v>
      </c>
      <c r="U7022" s="181">
        <v>1423.3544796712058</v>
      </c>
      <c r="V7022" s="181">
        <v>1444.6166927052677</v>
      </c>
      <c r="W7022" s="181">
        <v>1465.7450576012639</v>
      </c>
      <c r="X7022" s="181">
        <v>1486.7331009609213</v>
      </c>
      <c r="Y7022" s="181">
        <v>1507.591615005912</v>
      </c>
    </row>
    <row r="7023" spans="1:25" x14ac:dyDescent="0.25">
      <c r="A7023" s="178" t="s">
        <v>5272</v>
      </c>
      <c r="B7023" s="178" t="s">
        <v>3613</v>
      </c>
      <c r="C7023" s="178" t="s">
        <v>565</v>
      </c>
      <c r="D7023" s="178" t="s">
        <v>566</v>
      </c>
      <c r="E7023" s="181">
        <v>12482.495806359955</v>
      </c>
      <c r="F7023" s="181">
        <v>12539.30695738467</v>
      </c>
      <c r="G7023" s="181">
        <v>12588.324947437442</v>
      </c>
      <c r="H7023" s="181">
        <v>12644.533544777236</v>
      </c>
      <c r="I7023" s="181">
        <v>12705.837884375858</v>
      </c>
      <c r="J7023" s="182">
        <v>12770.517853872581</v>
      </c>
      <c r="K7023" s="181">
        <v>12837.325035331816</v>
      </c>
      <c r="L7023" s="181">
        <v>12905.407100676786</v>
      </c>
      <c r="M7023" s="181">
        <v>12973.992789492273</v>
      </c>
      <c r="N7023" s="181">
        <v>13042.433756663766</v>
      </c>
      <c r="O7023" s="181">
        <v>13110.147465898121</v>
      </c>
      <c r="P7023" s="181">
        <v>13177.112113206536</v>
      </c>
      <c r="Q7023" s="181">
        <v>13243.371288740353</v>
      </c>
      <c r="R7023" s="181">
        <v>13308.500932939258</v>
      </c>
      <c r="S7023" s="181">
        <v>13372.252995620875</v>
      </c>
      <c r="T7023" s="181">
        <v>13434.395740024345</v>
      </c>
      <c r="U7023" s="181">
        <v>13494.845328546207</v>
      </c>
      <c r="V7023" s="181">
        <v>13553.567481749249</v>
      </c>
      <c r="W7023" s="181">
        <v>13610.435070259864</v>
      </c>
      <c r="X7023" s="181">
        <v>13665.297855742523</v>
      </c>
      <c r="Y7023" s="181">
        <v>13717.966170497037</v>
      </c>
    </row>
    <row r="7024" spans="1:25" x14ac:dyDescent="0.25">
      <c r="A7024" s="178" t="s">
        <v>5272</v>
      </c>
      <c r="B7024" s="178" t="s">
        <v>3614</v>
      </c>
      <c r="C7024" s="178" t="s">
        <v>218</v>
      </c>
      <c r="D7024" s="178" t="s">
        <v>5614</v>
      </c>
      <c r="E7024" s="181">
        <v>6934.8553367199111</v>
      </c>
      <c r="F7024" s="181">
        <v>7106.7190974684736</v>
      </c>
      <c r="G7024" s="181">
        <v>7277.7426690534621</v>
      </c>
      <c r="H7024" s="181">
        <v>7456.6709940733599</v>
      </c>
      <c r="I7024" s="181">
        <v>7642.7990773190359</v>
      </c>
      <c r="J7024" s="182">
        <v>7835.4950471989878</v>
      </c>
      <c r="K7024" s="181">
        <v>8034.2884051662786</v>
      </c>
      <c r="L7024" s="181">
        <v>8238.8505237255176</v>
      </c>
      <c r="M7024" s="181">
        <v>8448.8250799245852</v>
      </c>
      <c r="N7024" s="181">
        <v>8663.8645537464326</v>
      </c>
      <c r="O7024" s="181">
        <v>8883.6214866391638</v>
      </c>
      <c r="P7024" s="181">
        <v>9108.1034032740699</v>
      </c>
      <c r="Q7024" s="181">
        <v>9337.3744553971446</v>
      </c>
      <c r="R7024" s="181">
        <v>9571.157559369396</v>
      </c>
      <c r="S7024" s="181">
        <v>9809.242285393826</v>
      </c>
      <c r="T7024" s="181">
        <v>10051.275879863424</v>
      </c>
      <c r="U7024" s="181">
        <v>10296.700263896349</v>
      </c>
      <c r="V7024" s="181">
        <v>10545.174562023785</v>
      </c>
      <c r="W7024" s="181">
        <v>10796.648527524005</v>
      </c>
      <c r="X7024" s="181">
        <v>11050.997686494124</v>
      </c>
      <c r="Y7024" s="181">
        <v>11307.878454844591</v>
      </c>
    </row>
    <row r="7025" spans="1:25" x14ac:dyDescent="0.25">
      <c r="A7025" s="178" t="s">
        <v>5272</v>
      </c>
      <c r="B7025" s="178" t="s">
        <v>3614</v>
      </c>
      <c r="C7025" s="178" t="s">
        <v>240</v>
      </c>
      <c r="D7025" s="178" t="s">
        <v>241</v>
      </c>
      <c r="E7025" s="181">
        <v>35359.287852297959</v>
      </c>
      <c r="F7025" s="181">
        <v>35493.311761075413</v>
      </c>
      <c r="G7025" s="181">
        <v>35603.161247634234</v>
      </c>
      <c r="H7025" s="181">
        <v>35731.770275829054</v>
      </c>
      <c r="I7025" s="181">
        <v>35874.251478956598</v>
      </c>
      <c r="J7025" s="182">
        <v>36026.397954021661</v>
      </c>
      <c r="K7025" s="181">
        <v>36185.029512932662</v>
      </c>
      <c r="L7025" s="181">
        <v>36347.817646570642</v>
      </c>
      <c r="M7025" s="181">
        <v>36512.477753188337</v>
      </c>
      <c r="N7025" s="181">
        <v>36676.927959262481</v>
      </c>
      <c r="O7025" s="181">
        <v>36839.24096552658</v>
      </c>
      <c r="P7025" s="181">
        <v>36999.078179836011</v>
      </c>
      <c r="Q7025" s="181">
        <v>37156.348025549152</v>
      </c>
      <c r="R7025" s="181">
        <v>37309.631139765857</v>
      </c>
      <c r="S7025" s="181">
        <v>37457.87368220208</v>
      </c>
      <c r="T7025" s="181">
        <v>37599.574110158035</v>
      </c>
      <c r="U7025" s="181">
        <v>37732.602325738175</v>
      </c>
      <c r="V7025" s="181">
        <v>37855.786842678492</v>
      </c>
      <c r="W7025" s="181">
        <v>37969.084376950123</v>
      </c>
      <c r="X7025" s="181">
        <v>38072.213261982979</v>
      </c>
      <c r="Y7025" s="181">
        <v>38164.189481780981</v>
      </c>
    </row>
    <row r="7026" spans="1:25" x14ac:dyDescent="0.25">
      <c r="A7026" s="178" t="s">
        <v>5272</v>
      </c>
      <c r="B7026" s="178" t="s">
        <v>3615</v>
      </c>
      <c r="C7026" s="178" t="s">
        <v>565</v>
      </c>
      <c r="D7026" s="178" t="s">
        <v>566</v>
      </c>
      <c r="E7026" s="181">
        <v>13972.46770361864</v>
      </c>
      <c r="F7026" s="181">
        <v>14009.214233226961</v>
      </c>
      <c r="G7026" s="181">
        <v>14047.961890133269</v>
      </c>
      <c r="H7026" s="181">
        <v>14103.041923562352</v>
      </c>
      <c r="I7026" s="181">
        <v>14171.447953507441</v>
      </c>
      <c r="J7026" s="182">
        <v>14250.919206244705</v>
      </c>
      <c r="K7026" s="181">
        <v>14339.805453569001</v>
      </c>
      <c r="L7026" s="181">
        <v>14436.856891450469</v>
      </c>
      <c r="M7026" s="181">
        <v>14540.931519593225</v>
      </c>
      <c r="N7026" s="181">
        <v>14651.128686392987</v>
      </c>
      <c r="O7026" s="181">
        <v>14766.678071725004</v>
      </c>
      <c r="P7026" s="181">
        <v>14887.351686547234</v>
      </c>
      <c r="Q7026" s="181">
        <v>15012.96972815869</v>
      </c>
      <c r="R7026" s="181">
        <v>15142.711039125255</v>
      </c>
      <c r="S7026" s="181">
        <v>15275.862192677072</v>
      </c>
      <c r="T7026" s="181">
        <v>15411.15487517469</v>
      </c>
      <c r="U7026" s="181">
        <v>15546.991604132669</v>
      </c>
      <c r="V7026" s="181">
        <v>15682.541472926641</v>
      </c>
      <c r="W7026" s="181">
        <v>15817.506700718224</v>
      </c>
      <c r="X7026" s="181">
        <v>15951.364226925512</v>
      </c>
      <c r="Y7026" s="181">
        <v>16082.906746691355</v>
      </c>
    </row>
    <row r="7027" spans="1:25" x14ac:dyDescent="0.25">
      <c r="A7027" s="178" t="s">
        <v>5272</v>
      </c>
      <c r="B7027" s="178" t="s">
        <v>3616</v>
      </c>
      <c r="C7027" s="178" t="s">
        <v>218</v>
      </c>
      <c r="D7027" s="178" t="s">
        <v>5615</v>
      </c>
      <c r="E7027" s="181">
        <v>3245.9279644794037</v>
      </c>
      <c r="F7027" s="181">
        <v>3239.4392319532512</v>
      </c>
      <c r="G7027" s="181">
        <v>3230.3015428746098</v>
      </c>
      <c r="H7027" s="181">
        <v>3222.2123198228387</v>
      </c>
      <c r="I7027" s="181">
        <v>3215.0162765812674</v>
      </c>
      <c r="J7027" s="182">
        <v>3208.582632704703</v>
      </c>
      <c r="K7027" s="181">
        <v>3202.833042703016</v>
      </c>
      <c r="L7027" s="181">
        <v>3197.7054134078712</v>
      </c>
      <c r="M7027" s="181">
        <v>3193.10067782957</v>
      </c>
      <c r="N7027" s="181">
        <v>3188.9273522126277</v>
      </c>
      <c r="O7027" s="181">
        <v>3185.0963428190912</v>
      </c>
      <c r="P7027" s="181">
        <v>3181.6213223708855</v>
      </c>
      <c r="Q7027" s="181">
        <v>3178.5082292311449</v>
      </c>
      <c r="R7027" s="181">
        <v>3175.6201072947624</v>
      </c>
      <c r="S7027" s="181">
        <v>3172.8433400795193</v>
      </c>
      <c r="T7027" s="181">
        <v>3170.0702053466703</v>
      </c>
      <c r="U7027" s="181">
        <v>3167.0408006299549</v>
      </c>
      <c r="V7027" s="181">
        <v>3163.5251440046773</v>
      </c>
      <c r="W7027" s="181">
        <v>3159.4861257583584</v>
      </c>
      <c r="X7027" s="181">
        <v>3154.8648704302268</v>
      </c>
      <c r="Y7027" s="181">
        <v>3149.5977080590269</v>
      </c>
    </row>
    <row r="7028" spans="1:25" x14ac:dyDescent="0.25">
      <c r="A7028" s="178" t="s">
        <v>5272</v>
      </c>
      <c r="B7028" s="178" t="s">
        <v>3616</v>
      </c>
      <c r="C7028" s="178" t="s">
        <v>240</v>
      </c>
      <c r="D7028" s="178" t="s">
        <v>241</v>
      </c>
      <c r="E7028" s="181">
        <v>10292.040453656675</v>
      </c>
      <c r="F7028" s="181">
        <v>10376.756793033539</v>
      </c>
      <c r="G7028" s="181">
        <v>10453.723847208144</v>
      </c>
      <c r="H7028" s="181">
        <v>10534.773164645669</v>
      </c>
      <c r="I7028" s="181">
        <v>10619.502223256008</v>
      </c>
      <c r="J7028" s="182">
        <v>10707.571640530772</v>
      </c>
      <c r="K7028" s="181">
        <v>10798.802987804234</v>
      </c>
      <c r="L7028" s="181">
        <v>10893.064187770713</v>
      </c>
      <c r="M7028" s="181">
        <v>10990.088901547761</v>
      </c>
      <c r="N7028" s="181">
        <v>11089.624649215077</v>
      </c>
      <c r="O7028" s="181">
        <v>11191.415544947304</v>
      </c>
      <c r="P7028" s="181">
        <v>11295.558730783894</v>
      </c>
      <c r="Q7028" s="181">
        <v>11402.126632447878</v>
      </c>
      <c r="R7028" s="181">
        <v>11510.675675471935</v>
      </c>
      <c r="S7028" s="181">
        <v>11620.828108365997</v>
      </c>
      <c r="T7028" s="181">
        <v>11732.211316717094</v>
      </c>
      <c r="U7028" s="181">
        <v>11843.8673070718</v>
      </c>
      <c r="V7028" s="181">
        <v>11954.910502772014</v>
      </c>
      <c r="W7028" s="181">
        <v>12065.154739785172</v>
      </c>
      <c r="X7028" s="181">
        <v>12174.322663574932</v>
      </c>
      <c r="Y7028" s="181">
        <v>12282.107279403856</v>
      </c>
    </row>
    <row r="7029" spans="1:25" x14ac:dyDescent="0.25">
      <c r="A7029" s="178" t="s">
        <v>5272</v>
      </c>
      <c r="B7029" s="178" t="s">
        <v>3617</v>
      </c>
      <c r="C7029" s="178" t="s">
        <v>218</v>
      </c>
      <c r="D7029" s="178" t="s">
        <v>5488</v>
      </c>
      <c r="E7029" s="181">
        <v>36390.459381808301</v>
      </c>
      <c r="F7029" s="181">
        <v>36517.468170552165</v>
      </c>
      <c r="G7029" s="181">
        <v>36618.258916133469</v>
      </c>
      <c r="H7029" s="181">
        <v>36733.41741586088</v>
      </c>
      <c r="I7029" s="181">
        <v>36858.076650350966</v>
      </c>
      <c r="J7029" s="182">
        <v>36987.926521233872</v>
      </c>
      <c r="K7029" s="181">
        <v>37119.619611180082</v>
      </c>
      <c r="L7029" s="181">
        <v>37250.784080214093</v>
      </c>
      <c r="M7029" s="181">
        <v>37379.198908038597</v>
      </c>
      <c r="N7029" s="181">
        <v>37502.818203910392</v>
      </c>
      <c r="O7029" s="181">
        <v>37619.783889102575</v>
      </c>
      <c r="P7029" s="181">
        <v>37729.729309553324</v>
      </c>
      <c r="Q7029" s="181">
        <v>37832.430709343062</v>
      </c>
      <c r="R7029" s="181">
        <v>37926.329722972558</v>
      </c>
      <c r="S7029" s="181">
        <v>38010.282846832219</v>
      </c>
      <c r="T7029" s="181">
        <v>38082.694558221272</v>
      </c>
      <c r="U7029" s="181">
        <v>38144.13732049078</v>
      </c>
      <c r="V7029" s="181">
        <v>38195.935427815064</v>
      </c>
      <c r="W7029" s="181">
        <v>38237.583915653966</v>
      </c>
      <c r="X7029" s="181">
        <v>38268.447529634381</v>
      </c>
      <c r="Y7029" s="181">
        <v>38287.343967074812</v>
      </c>
    </row>
    <row r="7030" spans="1:25" x14ac:dyDescent="0.25">
      <c r="A7030" s="178" t="s">
        <v>5272</v>
      </c>
      <c r="B7030" s="178" t="s">
        <v>3617</v>
      </c>
      <c r="C7030" s="178" t="s">
        <v>972</v>
      </c>
      <c r="D7030" s="178" t="s">
        <v>5616</v>
      </c>
      <c r="E7030" s="181">
        <v>3399.0922175418937</v>
      </c>
      <c r="F7030" s="181">
        <v>3448.3144821985748</v>
      </c>
      <c r="G7030" s="181">
        <v>3495.7043532555631</v>
      </c>
      <c r="H7030" s="181">
        <v>3545.1052687392576</v>
      </c>
      <c r="I7030" s="181">
        <v>3596.0959275038858</v>
      </c>
      <c r="J7030" s="182">
        <v>3648.2902546806936</v>
      </c>
      <c r="K7030" s="181">
        <v>3701.3803200570364</v>
      </c>
      <c r="L7030" s="181">
        <v>3755.1423985731694</v>
      </c>
      <c r="M7030" s="181">
        <v>3809.3579117294294</v>
      </c>
      <c r="N7030" s="181">
        <v>3863.8164909699462</v>
      </c>
      <c r="O7030" s="181">
        <v>3918.3180160264374</v>
      </c>
      <c r="P7030" s="181">
        <v>3972.8106971028874</v>
      </c>
      <c r="Q7030" s="181">
        <v>4027.2558874306528</v>
      </c>
      <c r="R7030" s="181">
        <v>4081.4698593139497</v>
      </c>
      <c r="S7030" s="181">
        <v>4135.3062347015775</v>
      </c>
      <c r="T7030" s="181">
        <v>4188.5629022753419</v>
      </c>
      <c r="U7030" s="181">
        <v>4241.2704546003615</v>
      </c>
      <c r="V7030" s="181">
        <v>4293.5459781063901</v>
      </c>
      <c r="W7030" s="181">
        <v>4345.3044281806833</v>
      </c>
      <c r="X7030" s="181">
        <v>4396.4425938018348</v>
      </c>
      <c r="Y7030" s="181">
        <v>4446.7897925101688</v>
      </c>
    </row>
    <row r="7031" spans="1:25" x14ac:dyDescent="0.25">
      <c r="A7031" s="178" t="s">
        <v>5272</v>
      </c>
      <c r="B7031" s="178" t="s">
        <v>3617</v>
      </c>
      <c r="C7031" s="178" t="s">
        <v>240</v>
      </c>
      <c r="D7031" s="178" t="s">
        <v>241</v>
      </c>
      <c r="E7031" s="181">
        <v>6617.6391807989203</v>
      </c>
      <c r="F7031" s="181">
        <v>6726.0446334370945</v>
      </c>
      <c r="G7031" s="181">
        <v>6831.7357665438412</v>
      </c>
      <c r="H7031" s="181">
        <v>6942.2381383803076</v>
      </c>
      <c r="I7031" s="181">
        <v>7056.7695976838168</v>
      </c>
      <c r="J7031" s="182">
        <v>7174.6119012952186</v>
      </c>
      <c r="K7031" s="181">
        <v>7295.1954644103698</v>
      </c>
      <c r="L7031" s="181">
        <v>7418.1125403219676</v>
      </c>
      <c r="M7031" s="181">
        <v>7542.9621944328901</v>
      </c>
      <c r="N7031" s="181">
        <v>7669.3561879861709</v>
      </c>
      <c r="O7031" s="181">
        <v>7796.9229247896565</v>
      </c>
      <c r="P7031" s="181">
        <v>7925.5828799449901</v>
      </c>
      <c r="Q7031" s="181">
        <v>8055.2817968541667</v>
      </c>
      <c r="R7031" s="181">
        <v>8185.673640070745</v>
      </c>
      <c r="S7031" s="181">
        <v>8316.483421564466</v>
      </c>
      <c r="T7031" s="181">
        <v>8447.32027231549</v>
      </c>
      <c r="U7031" s="181">
        <v>8578.2590001488807</v>
      </c>
      <c r="V7031" s="181">
        <v>8709.5501392226524</v>
      </c>
      <c r="W7031" s="181">
        <v>8841.0353921538917</v>
      </c>
      <c r="X7031" s="181">
        <v>8972.5169400434952</v>
      </c>
      <c r="Y7031" s="181">
        <v>9103.6558040664968</v>
      </c>
    </row>
    <row r="7032" spans="1:25" x14ac:dyDescent="0.25">
      <c r="A7032" s="178" t="s">
        <v>5272</v>
      </c>
      <c r="B7032" s="178" t="s">
        <v>3618</v>
      </c>
      <c r="C7032" s="178" t="s">
        <v>218</v>
      </c>
      <c r="D7032" s="178" t="s">
        <v>5617</v>
      </c>
      <c r="E7032" s="181">
        <v>8531.4531608563539</v>
      </c>
      <c r="F7032" s="181">
        <v>8581.2652751122641</v>
      </c>
      <c r="G7032" s="181">
        <v>8624.0774048287694</v>
      </c>
      <c r="H7032" s="181">
        <v>8669.4556082095751</v>
      </c>
      <c r="I7032" s="181">
        <v>8716.8509536945348</v>
      </c>
      <c r="J7032" s="182">
        <v>8765.7447118234031</v>
      </c>
      <c r="K7032" s="181">
        <v>8815.7576319481486</v>
      </c>
      <c r="L7032" s="181">
        <v>8866.5980943083523</v>
      </c>
      <c r="M7032" s="181">
        <v>8917.9099286740147</v>
      </c>
      <c r="N7032" s="181">
        <v>8969.3270066848436</v>
      </c>
      <c r="O7032" s="181">
        <v>9020.4992719558541</v>
      </c>
      <c r="P7032" s="181">
        <v>9071.3809174757298</v>
      </c>
      <c r="Q7032" s="181">
        <v>9121.9240631524481</v>
      </c>
      <c r="R7032" s="181">
        <v>9171.7690092446246</v>
      </c>
      <c r="S7032" s="181">
        <v>9220.7103893070034</v>
      </c>
      <c r="T7032" s="181">
        <v>9268.7991471283949</v>
      </c>
      <c r="U7032" s="181">
        <v>9315.8194288057675</v>
      </c>
      <c r="V7032" s="181">
        <v>9361.3457163064068</v>
      </c>
      <c r="W7032" s="181">
        <v>9405.2579195008784</v>
      </c>
      <c r="X7032" s="181">
        <v>9447.482331399653</v>
      </c>
      <c r="Y7032" s="181">
        <v>9488.1598587371154</v>
      </c>
    </row>
    <row r="7033" spans="1:25" x14ac:dyDescent="0.25">
      <c r="A7033" s="178" t="s">
        <v>5272</v>
      </c>
      <c r="B7033" s="178" t="s">
        <v>3618</v>
      </c>
      <c r="C7033" s="178" t="s">
        <v>240</v>
      </c>
      <c r="D7033" s="178" t="s">
        <v>241</v>
      </c>
      <c r="E7033" s="181">
        <v>10760.382287879947</v>
      </c>
      <c r="F7033" s="181">
        <v>10789.43047156885</v>
      </c>
      <c r="G7033" s="181">
        <v>10809.551133290908</v>
      </c>
      <c r="H7033" s="181">
        <v>10832.780268932705</v>
      </c>
      <c r="I7033" s="181">
        <v>10858.405193200113</v>
      </c>
      <c r="J7033" s="182">
        <v>10885.759524313875</v>
      </c>
      <c r="K7033" s="181">
        <v>10914.35774784282</v>
      </c>
      <c r="L7033" s="181">
        <v>10943.828448360622</v>
      </c>
      <c r="M7033" s="181">
        <v>10973.725301665136</v>
      </c>
      <c r="N7033" s="181">
        <v>11003.595173539765</v>
      </c>
      <c r="O7033" s="181">
        <v>11033.010049770815</v>
      </c>
      <c r="P7033" s="181">
        <v>11061.918061147531</v>
      </c>
      <c r="Q7033" s="181">
        <v>11090.265425169175</v>
      </c>
      <c r="R7033" s="181">
        <v>11117.621012274856</v>
      </c>
      <c r="S7033" s="181">
        <v>11143.745321291804</v>
      </c>
      <c r="T7033" s="181">
        <v>11168.710515170433</v>
      </c>
      <c r="U7033" s="181">
        <v>11192.267345827795</v>
      </c>
      <c r="V7033" s="181">
        <v>11213.918317875217</v>
      </c>
      <c r="W7033" s="181">
        <v>11233.536538276569</v>
      </c>
      <c r="X7033" s="181">
        <v>11251.051804128119</v>
      </c>
      <c r="Y7033" s="181">
        <v>11266.649541224593</v>
      </c>
    </row>
    <row r="7034" spans="1:25" x14ac:dyDescent="0.25">
      <c r="A7034" s="178" t="s">
        <v>5272</v>
      </c>
      <c r="B7034" s="178" t="s">
        <v>3619</v>
      </c>
      <c r="C7034" s="178" t="s">
        <v>218</v>
      </c>
      <c r="D7034" s="178" t="s">
        <v>5618</v>
      </c>
      <c r="E7034" s="181">
        <v>25537.895419042001</v>
      </c>
      <c r="F7034" s="181">
        <v>25528.994744546675</v>
      </c>
      <c r="G7034" s="181">
        <v>25512.139323857453</v>
      </c>
      <c r="H7034" s="181">
        <v>25512.024866047483</v>
      </c>
      <c r="I7034" s="181">
        <v>25520.630493310211</v>
      </c>
      <c r="J7034" s="182">
        <v>25531.39031033733</v>
      </c>
      <c r="K7034" s="181">
        <v>25539.249787472647</v>
      </c>
      <c r="L7034" s="181">
        <v>25540.525154043164</v>
      </c>
      <c r="M7034" s="181">
        <v>25532.134370129799</v>
      </c>
      <c r="N7034" s="181">
        <v>25511.541949063445</v>
      </c>
      <c r="O7034" s="181">
        <v>25476.580507664839</v>
      </c>
      <c r="P7034" s="181">
        <v>25426.41652277351</v>
      </c>
      <c r="Q7034" s="181">
        <v>25360.606144195226</v>
      </c>
      <c r="R7034" s="181">
        <v>25278.061937114471</v>
      </c>
      <c r="S7034" s="181">
        <v>25178.201557465178</v>
      </c>
      <c r="T7034" s="181">
        <v>25059.877509065383</v>
      </c>
      <c r="U7034" s="181">
        <v>24923.139079760782</v>
      </c>
      <c r="V7034" s="181">
        <v>24768.800854348592</v>
      </c>
      <c r="W7034" s="181">
        <v>24596.693843831974</v>
      </c>
      <c r="X7034" s="181">
        <v>24406.658160360006</v>
      </c>
      <c r="Y7034" s="181">
        <v>24197.916408069901</v>
      </c>
    </row>
    <row r="7035" spans="1:25" x14ac:dyDescent="0.25">
      <c r="A7035" s="178" t="s">
        <v>5272</v>
      </c>
      <c r="B7035" s="178" t="s">
        <v>3619</v>
      </c>
      <c r="C7035" s="178" t="s">
        <v>240</v>
      </c>
      <c r="D7035" s="178" t="s">
        <v>241</v>
      </c>
      <c r="E7035" s="181">
        <v>1822.7648871592714</v>
      </c>
      <c r="F7035" s="181">
        <v>1938.8962807584892</v>
      </c>
      <c r="G7035" s="181">
        <v>2061.7834795629583</v>
      </c>
      <c r="H7035" s="181">
        <v>2193.897942443843</v>
      </c>
      <c r="I7035" s="181">
        <v>2335.2759388824275</v>
      </c>
      <c r="J7035" s="182">
        <v>2485.9740098018842</v>
      </c>
      <c r="K7035" s="181">
        <v>2646.0958311118034</v>
      </c>
      <c r="L7035" s="181">
        <v>2815.8049589426728</v>
      </c>
      <c r="M7035" s="181">
        <v>2995.2645177211707</v>
      </c>
      <c r="N7035" s="181">
        <v>3184.6380737998688</v>
      </c>
      <c r="O7035" s="181">
        <v>3384.0737896591036</v>
      </c>
      <c r="P7035" s="181">
        <v>3593.8434831354989</v>
      </c>
      <c r="Q7035" s="181">
        <v>3814.2481582018131</v>
      </c>
      <c r="R7035" s="181">
        <v>4045.4645816779116</v>
      </c>
      <c r="S7035" s="181">
        <v>4287.7025480046477</v>
      </c>
      <c r="T7035" s="181">
        <v>4541.0282233996959</v>
      </c>
      <c r="U7035" s="181">
        <v>4805.6629970523618</v>
      </c>
      <c r="V7035" s="181">
        <v>5081.9555988553566</v>
      </c>
      <c r="W7035" s="181">
        <v>5370.0451140706737</v>
      </c>
      <c r="X7035" s="181">
        <v>5670.0231368654431</v>
      </c>
      <c r="Y7035" s="181">
        <v>5981.7712151321575</v>
      </c>
    </row>
    <row r="7036" spans="1:25" x14ac:dyDescent="0.25">
      <c r="A7036" s="178" t="s">
        <v>5272</v>
      </c>
      <c r="B7036" s="178" t="s">
        <v>3620</v>
      </c>
      <c r="C7036" s="178" t="s">
        <v>218</v>
      </c>
      <c r="D7036" s="178" t="s">
        <v>5619</v>
      </c>
      <c r="E7036" s="181">
        <v>17441.418812089567</v>
      </c>
      <c r="F7036" s="181">
        <v>17634.666377589452</v>
      </c>
      <c r="G7036" s="181">
        <v>17810.359351709976</v>
      </c>
      <c r="H7036" s="181">
        <v>17989.477839791311</v>
      </c>
      <c r="I7036" s="181">
        <v>18170.886646430466</v>
      </c>
      <c r="J7036" s="182">
        <v>18353.494472523449</v>
      </c>
      <c r="K7036" s="181">
        <v>18536.500402391008</v>
      </c>
      <c r="L7036" s="181">
        <v>18719.347686573543</v>
      </c>
      <c r="M7036" s="181">
        <v>18901.375512689483</v>
      </c>
      <c r="N7036" s="181">
        <v>19081.937010596801</v>
      </c>
      <c r="O7036" s="181">
        <v>19260.414485500271</v>
      </c>
      <c r="P7036" s="181">
        <v>19436.900504609624</v>
      </c>
      <c r="Q7036" s="181">
        <v>19611.506371292318</v>
      </c>
      <c r="R7036" s="181">
        <v>19783.60112178827</v>
      </c>
      <c r="S7036" s="181">
        <v>19952.760967251259</v>
      </c>
      <c r="T7036" s="181">
        <v>20118.896803055304</v>
      </c>
      <c r="U7036" s="181">
        <v>20281.845294217041</v>
      </c>
      <c r="V7036" s="181">
        <v>20441.206970463398</v>
      </c>
      <c r="W7036" s="181">
        <v>20596.753225402776</v>
      </c>
      <c r="X7036" s="181">
        <v>20748.206843792028</v>
      </c>
      <c r="Y7036" s="181">
        <v>20895.532885206652</v>
      </c>
    </row>
    <row r="7037" spans="1:25" x14ac:dyDescent="0.25">
      <c r="A7037" s="178" t="s">
        <v>5272</v>
      </c>
      <c r="B7037" s="178" t="s">
        <v>3620</v>
      </c>
      <c r="C7037" s="178" t="s">
        <v>246</v>
      </c>
      <c r="D7037" s="178" t="s">
        <v>900</v>
      </c>
      <c r="E7037" s="181">
        <v>3602.4157127924177</v>
      </c>
      <c r="F7037" s="181">
        <v>3613.730363608709</v>
      </c>
      <c r="G7037" s="181">
        <v>3621.0761542214482</v>
      </c>
      <c r="H7037" s="181">
        <v>3628.7747716552967</v>
      </c>
      <c r="I7037" s="181">
        <v>3636.5876070288509</v>
      </c>
      <c r="J7037" s="182">
        <v>3644.2921032730583</v>
      </c>
      <c r="K7037" s="181">
        <v>3651.7298285807169</v>
      </c>
      <c r="L7037" s="181">
        <v>3658.795061872283</v>
      </c>
      <c r="M7037" s="181">
        <v>3665.3652925401116</v>
      </c>
      <c r="N7037" s="181">
        <v>3671.3246497643122</v>
      </c>
      <c r="O7037" s="181">
        <v>3676.5666267261572</v>
      </c>
      <c r="P7037" s="181">
        <v>3681.1227764580321</v>
      </c>
      <c r="Q7037" s="181">
        <v>3685.0274214289784</v>
      </c>
      <c r="R7037" s="181">
        <v>3688.1756578910063</v>
      </c>
      <c r="S7037" s="181">
        <v>3690.5044146078944</v>
      </c>
      <c r="T7037" s="181">
        <v>3692.0142773580842</v>
      </c>
      <c r="U7037" s="181">
        <v>3692.692581523037</v>
      </c>
      <c r="V7037" s="181">
        <v>3692.4846893425333</v>
      </c>
      <c r="W7037" s="181">
        <v>3691.3685921461847</v>
      </c>
      <c r="X7037" s="181">
        <v>3689.3146416644186</v>
      </c>
      <c r="Y7037" s="181">
        <v>3686.3371846566902</v>
      </c>
    </row>
    <row r="7038" spans="1:25" x14ac:dyDescent="0.25">
      <c r="A7038" s="178" t="s">
        <v>5272</v>
      </c>
      <c r="B7038" s="178" t="s">
        <v>3620</v>
      </c>
      <c r="C7038" s="178" t="s">
        <v>786</v>
      </c>
      <c r="D7038" s="178" t="s">
        <v>5620</v>
      </c>
      <c r="E7038" s="181">
        <v>2521.5901756769758</v>
      </c>
      <c r="F7038" s="181">
        <v>2482.0813376906949</v>
      </c>
      <c r="G7038" s="181">
        <v>2440.4926934178156</v>
      </c>
      <c r="H7038" s="181">
        <v>2399.8243503915833</v>
      </c>
      <c r="I7038" s="181">
        <v>2359.8972023044485</v>
      </c>
      <c r="J7038" s="182">
        <v>2320.5546456934567</v>
      </c>
      <c r="K7038" s="181">
        <v>2281.6910967244048</v>
      </c>
      <c r="L7038" s="181">
        <v>2243.2407308872557</v>
      </c>
      <c r="M7038" s="181">
        <v>2205.1322950266954</v>
      </c>
      <c r="N7038" s="181">
        <v>2167.3036660655798</v>
      </c>
      <c r="O7038" s="181">
        <v>2129.7028149977687</v>
      </c>
      <c r="P7038" s="181">
        <v>2092.3602259721774</v>
      </c>
      <c r="Q7038" s="181">
        <v>2055.3058858726968</v>
      </c>
      <c r="R7038" s="181">
        <v>2018.4915146061542</v>
      </c>
      <c r="S7038" s="181">
        <v>1981.8950316252924</v>
      </c>
      <c r="T7038" s="181">
        <v>1945.529769133155</v>
      </c>
      <c r="U7038" s="181">
        <v>1909.4014650148758</v>
      </c>
      <c r="V7038" s="181">
        <v>1873.4943582073265</v>
      </c>
      <c r="W7038" s="181">
        <v>1837.8103287529323</v>
      </c>
      <c r="X7038" s="181">
        <v>1802.3476290652063</v>
      </c>
      <c r="Y7038" s="181">
        <v>1767.125972832951</v>
      </c>
    </row>
    <row r="7039" spans="1:25" x14ac:dyDescent="0.25">
      <c r="A7039" s="178" t="s">
        <v>5272</v>
      </c>
      <c r="B7039" s="178" t="s">
        <v>3620</v>
      </c>
      <c r="C7039" s="178" t="s">
        <v>757</v>
      </c>
      <c r="D7039" s="178" t="s">
        <v>5621</v>
      </c>
      <c r="E7039" s="181">
        <v>2341.1165085653492</v>
      </c>
      <c r="F7039" s="181">
        <v>2359.5727982900926</v>
      </c>
      <c r="G7039" s="181">
        <v>2375.5475694793558</v>
      </c>
      <c r="H7039" s="181">
        <v>2391.853211303227</v>
      </c>
      <c r="I7039" s="181">
        <v>2408.3355757149689</v>
      </c>
      <c r="J7039" s="182">
        <v>2424.8482413122479</v>
      </c>
      <c r="K7039" s="181">
        <v>2441.2848692233692</v>
      </c>
      <c r="L7039" s="181">
        <v>2457.5725164895298</v>
      </c>
      <c r="M7039" s="181">
        <v>2473.6255460162724</v>
      </c>
      <c r="N7039" s="181">
        <v>2489.3612290552155</v>
      </c>
      <c r="O7039" s="181">
        <v>2504.701688804812</v>
      </c>
      <c r="P7039" s="181">
        <v>2519.6621233028663</v>
      </c>
      <c r="Q7039" s="181">
        <v>2534.2599810156398</v>
      </c>
      <c r="R7039" s="181">
        <v>2548.4168955218847</v>
      </c>
      <c r="S7039" s="181">
        <v>2562.0821137318653</v>
      </c>
      <c r="T7039" s="181">
        <v>2575.2483887421058</v>
      </c>
      <c r="U7039" s="181">
        <v>2587.89912116817</v>
      </c>
      <c r="V7039" s="181">
        <v>2599.9879145944119</v>
      </c>
      <c r="W7039" s="181">
        <v>2611.4906523449968</v>
      </c>
      <c r="X7039" s="181">
        <v>2622.3774108370849</v>
      </c>
      <c r="Y7039" s="181">
        <v>2632.6492026725932</v>
      </c>
    </row>
    <row r="7040" spans="1:25" x14ac:dyDescent="0.25">
      <c r="A7040" s="178" t="s">
        <v>5272</v>
      </c>
      <c r="B7040" s="178" t="s">
        <v>3620</v>
      </c>
      <c r="C7040" s="178" t="s">
        <v>240</v>
      </c>
      <c r="D7040" s="178" t="s">
        <v>241</v>
      </c>
      <c r="E7040" s="181">
        <v>19559.715876902574</v>
      </c>
      <c r="F7040" s="181">
        <v>19683.688226524413</v>
      </c>
      <c r="G7040" s="181">
        <v>19787.955435876564</v>
      </c>
      <c r="H7040" s="181">
        <v>19896.020101910908</v>
      </c>
      <c r="I7040" s="181">
        <v>20006.60869376922</v>
      </c>
      <c r="J7040" s="182">
        <v>20118.519763972836</v>
      </c>
      <c r="K7040" s="181">
        <v>20230.890797795939</v>
      </c>
      <c r="L7040" s="181">
        <v>20343.140164181586</v>
      </c>
      <c r="M7040" s="181">
        <v>20454.583944317365</v>
      </c>
      <c r="N7040" s="181">
        <v>20564.564934197329</v>
      </c>
      <c r="O7040" s="181">
        <v>20672.468105153337</v>
      </c>
      <c r="P7040" s="181">
        <v>20778.44751637939</v>
      </c>
      <c r="Q7040" s="181">
        <v>20882.674521683086</v>
      </c>
      <c r="R7040" s="181">
        <v>20984.530310898845</v>
      </c>
      <c r="S7040" s="181">
        <v>21083.624244681556</v>
      </c>
      <c r="T7040" s="181">
        <v>21179.923496766256</v>
      </c>
      <c r="U7040" s="181">
        <v>21273.317379224001</v>
      </c>
      <c r="V7040" s="181">
        <v>21363.449499633076</v>
      </c>
      <c r="W7040" s="181">
        <v>21450.145877777515</v>
      </c>
      <c r="X7040" s="181">
        <v>21533.183802516745</v>
      </c>
      <c r="Y7040" s="181">
        <v>21612.593406482629</v>
      </c>
    </row>
    <row r="7041" spans="1:25" x14ac:dyDescent="0.25">
      <c r="A7041" s="178" t="s">
        <v>5272</v>
      </c>
      <c r="B7041" s="178" t="s">
        <v>3622</v>
      </c>
      <c r="C7041" s="178" t="s">
        <v>218</v>
      </c>
      <c r="D7041" s="178" t="s">
        <v>5622</v>
      </c>
      <c r="E7041" s="181">
        <v>18124.105914558349</v>
      </c>
      <c r="F7041" s="181">
        <v>18149.188132239666</v>
      </c>
      <c r="G7041" s="181">
        <v>18145.798988701496</v>
      </c>
      <c r="H7041" s="181">
        <v>18135.534124706224</v>
      </c>
      <c r="I7041" s="181">
        <v>18118.842337880549</v>
      </c>
      <c r="J7041" s="182">
        <v>18095.899887611067</v>
      </c>
      <c r="K7041" s="181">
        <v>18066.884446838805</v>
      </c>
      <c r="L7041" s="181">
        <v>18032.06641857573</v>
      </c>
      <c r="M7041" s="181">
        <v>17991.542809298749</v>
      </c>
      <c r="N7041" s="181">
        <v>17945.332433957123</v>
      </c>
      <c r="O7041" s="181">
        <v>17893.452600900178</v>
      </c>
      <c r="P7041" s="181">
        <v>17836.512063172715</v>
      </c>
      <c r="Q7041" s="181">
        <v>17775.108625623045</v>
      </c>
      <c r="R7041" s="181">
        <v>17709.138180982754</v>
      </c>
      <c r="S7041" s="181">
        <v>17638.588137006045</v>
      </c>
      <c r="T7041" s="181">
        <v>17563.233384426985</v>
      </c>
      <c r="U7041" s="181">
        <v>17483.597862905324</v>
      </c>
      <c r="V7041" s="181">
        <v>17400.402613087444</v>
      </c>
      <c r="W7041" s="181">
        <v>17313.618894011561</v>
      </c>
      <c r="X7041" s="181">
        <v>17223.072693947357</v>
      </c>
      <c r="Y7041" s="181">
        <v>17128.358358955906</v>
      </c>
    </row>
    <row r="7042" spans="1:25" x14ac:dyDescent="0.25">
      <c r="A7042" s="178" t="s">
        <v>5272</v>
      </c>
      <c r="B7042" s="178" t="s">
        <v>3622</v>
      </c>
      <c r="C7042" s="178" t="s">
        <v>240</v>
      </c>
      <c r="D7042" s="178" t="s">
        <v>241</v>
      </c>
      <c r="E7042" s="181">
        <v>4954.9365105229845</v>
      </c>
      <c r="F7042" s="181">
        <v>5072.2372451018209</v>
      </c>
      <c r="G7042" s="181">
        <v>5184.1708465101092</v>
      </c>
      <c r="H7042" s="181">
        <v>5296.5663162543051</v>
      </c>
      <c r="I7042" s="181">
        <v>5409.478051063571</v>
      </c>
      <c r="J7042" s="182">
        <v>5522.8844315740535</v>
      </c>
      <c r="K7042" s="181">
        <v>5636.7645053444712</v>
      </c>
      <c r="L7042" s="181">
        <v>5751.1272398926949</v>
      </c>
      <c r="M7042" s="181">
        <v>5865.9281339133577</v>
      </c>
      <c r="N7042" s="181">
        <v>5981.0948960777951</v>
      </c>
      <c r="O7042" s="181">
        <v>6096.5506439204109</v>
      </c>
      <c r="P7042" s="181">
        <v>6212.420213505784</v>
      </c>
      <c r="Q7042" s="181">
        <v>6328.8384389046205</v>
      </c>
      <c r="R7042" s="181">
        <v>6445.6990747772334</v>
      </c>
      <c r="S7042" s="181">
        <v>6562.9224506803039</v>
      </c>
      <c r="T7042" s="181">
        <v>6680.3432652056135</v>
      </c>
      <c r="U7042" s="181">
        <v>6798.0752720699311</v>
      </c>
      <c r="V7042" s="181">
        <v>6916.3236987700666</v>
      </c>
      <c r="W7042" s="181">
        <v>7035.0100315659329</v>
      </c>
      <c r="X7042" s="181">
        <v>7153.9904432170933</v>
      </c>
      <c r="Y7042" s="181">
        <v>7273.0121870536977</v>
      </c>
    </row>
    <row r="7043" spans="1:25" x14ac:dyDescent="0.25">
      <c r="A7043" s="178" t="s">
        <v>5272</v>
      </c>
      <c r="B7043" s="178" t="s">
        <v>3623</v>
      </c>
      <c r="C7043" s="178" t="s">
        <v>218</v>
      </c>
      <c r="D7043" s="178" t="s">
        <v>5623</v>
      </c>
      <c r="E7043" s="181">
        <v>8237.2230876282283</v>
      </c>
      <c r="F7043" s="181">
        <v>8557.2573052003372</v>
      </c>
      <c r="G7043" s="181">
        <v>8850.5288450591161</v>
      </c>
      <c r="H7043" s="181">
        <v>9132.9580715885186</v>
      </c>
      <c r="I7043" s="181">
        <v>9407.2747904849566</v>
      </c>
      <c r="J7043" s="182">
        <v>9675.4190732887964</v>
      </c>
      <c r="K7043" s="181">
        <v>9938.8715086587363</v>
      </c>
      <c r="L7043" s="181">
        <v>10198.751088710096</v>
      </c>
      <c r="M7043" s="181">
        <v>10455.702109850685</v>
      </c>
      <c r="N7043" s="181">
        <v>10710.047943929005</v>
      </c>
      <c r="O7043" s="181">
        <v>10961.859198647984</v>
      </c>
      <c r="P7043" s="181">
        <v>11211.438977352829</v>
      </c>
      <c r="Q7043" s="181">
        <v>11458.95784264042</v>
      </c>
      <c r="R7043" s="181">
        <v>11704.023629247115</v>
      </c>
      <c r="S7043" s="181">
        <v>11946.320008861108</v>
      </c>
      <c r="T7043" s="181">
        <v>12185.656289099214</v>
      </c>
      <c r="U7043" s="181">
        <v>12421.844401740482</v>
      </c>
      <c r="V7043" s="181">
        <v>12654.617769426603</v>
      </c>
      <c r="W7043" s="181">
        <v>12883.788986008418</v>
      </c>
      <c r="X7043" s="181">
        <v>13109.169004103884</v>
      </c>
      <c r="Y7043" s="181">
        <v>13330.717489809489</v>
      </c>
    </row>
    <row r="7044" spans="1:25" x14ac:dyDescent="0.25">
      <c r="A7044" s="178" t="s">
        <v>5272</v>
      </c>
      <c r="B7044" s="178" t="s">
        <v>3623</v>
      </c>
      <c r="C7044" s="178" t="s">
        <v>240</v>
      </c>
      <c r="D7044" s="178" t="s">
        <v>241</v>
      </c>
      <c r="E7044" s="181">
        <v>6196.8470783015155</v>
      </c>
      <c r="F7044" s="181">
        <v>6212.1050953463864</v>
      </c>
      <c r="G7044" s="181">
        <v>6199.9427331975521</v>
      </c>
      <c r="H7044" s="181">
        <v>6173.6808211409243</v>
      </c>
      <c r="I7044" s="181">
        <v>6136.3594537424251</v>
      </c>
      <c r="J7044" s="182">
        <v>6090.1922029504085</v>
      </c>
      <c r="K7044" s="181">
        <v>6036.8799956443045</v>
      </c>
      <c r="L7044" s="181">
        <v>5977.7357374879093</v>
      </c>
      <c r="M7044" s="181">
        <v>5913.6711914068746</v>
      </c>
      <c r="N7044" s="181">
        <v>5845.3381462770085</v>
      </c>
      <c r="O7044" s="181">
        <v>5773.2012468777066</v>
      </c>
      <c r="P7044" s="181">
        <v>5697.8116311623817</v>
      </c>
      <c r="Q7044" s="181">
        <v>5619.609063568515</v>
      </c>
      <c r="R7044" s="181">
        <v>5538.7329375548998</v>
      </c>
      <c r="S7044" s="181">
        <v>5455.3627255638985</v>
      </c>
      <c r="T7044" s="181">
        <v>5369.7326655169563</v>
      </c>
      <c r="U7044" s="181">
        <v>5282.069096493542</v>
      </c>
      <c r="V7044" s="181">
        <v>5192.5570611136764</v>
      </c>
      <c r="W7044" s="181">
        <v>5101.4085023981634</v>
      </c>
      <c r="X7044" s="181">
        <v>5008.8256354347368</v>
      </c>
      <c r="Y7044" s="181">
        <v>4915.0566578272492</v>
      </c>
    </row>
    <row r="7045" spans="1:25" x14ac:dyDescent="0.25">
      <c r="A7045" s="178" t="s">
        <v>5272</v>
      </c>
      <c r="B7045" s="178" t="s">
        <v>3624</v>
      </c>
      <c r="C7045" s="178" t="s">
        <v>218</v>
      </c>
      <c r="D7045" s="178" t="s">
        <v>5624</v>
      </c>
      <c r="E7045" s="181">
        <v>3353.123372928872</v>
      </c>
      <c r="F7045" s="181">
        <v>3497.0599238128975</v>
      </c>
      <c r="G7045" s="181">
        <v>3641.2956720213861</v>
      </c>
      <c r="H7045" s="181">
        <v>3790.7401932729376</v>
      </c>
      <c r="I7045" s="181">
        <v>3945.5993020068381</v>
      </c>
      <c r="J7045" s="182">
        <v>4105.9919495996373</v>
      </c>
      <c r="K7045" s="181">
        <v>4272.0327971930865</v>
      </c>
      <c r="L7045" s="181">
        <v>4443.8110133542004</v>
      </c>
      <c r="M7045" s="181">
        <v>4621.3389456611912</v>
      </c>
      <c r="N7045" s="181">
        <v>4804.6242569470742</v>
      </c>
      <c r="O7045" s="181">
        <v>4993.634953329205</v>
      </c>
      <c r="P7045" s="181">
        <v>5188.4877673674837</v>
      </c>
      <c r="Q7045" s="181">
        <v>5389.2890890326462</v>
      </c>
      <c r="R7045" s="181">
        <v>5595.9366899570196</v>
      </c>
      <c r="S7045" s="181">
        <v>5808.4380916398468</v>
      </c>
      <c r="T7045" s="181">
        <v>6026.9220611271621</v>
      </c>
      <c r="U7045" s="181">
        <v>6250.9924454108368</v>
      </c>
      <c r="V7045" s="181">
        <v>6480.1396361553398</v>
      </c>
      <c r="W7045" s="181">
        <v>6714.3804722473269</v>
      </c>
      <c r="X7045" s="181">
        <v>6953.7585128820365</v>
      </c>
      <c r="Y7045" s="181">
        <v>7198.3854750964701</v>
      </c>
    </row>
    <row r="7046" spans="1:25" x14ac:dyDescent="0.25">
      <c r="A7046" s="178" t="s">
        <v>5272</v>
      </c>
      <c r="B7046" s="178" t="s">
        <v>3624</v>
      </c>
      <c r="C7046" s="178" t="s">
        <v>240</v>
      </c>
      <c r="D7046" s="178" t="s">
        <v>241</v>
      </c>
      <c r="E7046" s="181">
        <v>24307.362828010173</v>
      </c>
      <c r="F7046" s="181">
        <v>24467.975226338262</v>
      </c>
      <c r="G7046" s="181">
        <v>24592.004674085321</v>
      </c>
      <c r="H7046" s="181">
        <v>24713.882823041771</v>
      </c>
      <c r="I7046" s="181">
        <v>24833.871234520939</v>
      </c>
      <c r="J7046" s="182">
        <v>24951.640010747866</v>
      </c>
      <c r="K7046" s="181">
        <v>25066.850577197609</v>
      </c>
      <c r="L7046" s="181">
        <v>25179.039972893552</v>
      </c>
      <c r="M7046" s="181">
        <v>25287.364442868151</v>
      </c>
      <c r="N7046" s="181">
        <v>25391.050392523153</v>
      </c>
      <c r="O7046" s="181">
        <v>25489.212831657729</v>
      </c>
      <c r="P7046" s="181">
        <v>25581.811587146356</v>
      </c>
      <c r="Q7046" s="181">
        <v>25668.759977412985</v>
      </c>
      <c r="R7046" s="181">
        <v>25749.021361908388</v>
      </c>
      <c r="S7046" s="181">
        <v>25822.186796863469</v>
      </c>
      <c r="T7046" s="181">
        <v>25888.430196812271</v>
      </c>
      <c r="U7046" s="181">
        <v>25945.733471918691</v>
      </c>
      <c r="V7046" s="181">
        <v>25991.904981429154</v>
      </c>
      <c r="W7046" s="181">
        <v>26027.11175983501</v>
      </c>
      <c r="X7046" s="181">
        <v>26051.637152230149</v>
      </c>
      <c r="Y7046" s="181">
        <v>26066.01220206841</v>
      </c>
    </row>
    <row r="7047" spans="1:25" x14ac:dyDescent="0.25">
      <c r="A7047" s="178" t="s">
        <v>5272</v>
      </c>
      <c r="B7047" s="178" t="s">
        <v>3625</v>
      </c>
      <c r="C7047" s="178" t="s">
        <v>218</v>
      </c>
      <c r="D7047" s="178" t="s">
        <v>2796</v>
      </c>
      <c r="E7047" s="181">
        <v>6571.4278160653621</v>
      </c>
      <c r="F7047" s="181">
        <v>6550.2805704966668</v>
      </c>
      <c r="G7047" s="181">
        <v>6522.9477798277039</v>
      </c>
      <c r="H7047" s="181">
        <v>6496.5855329438682</v>
      </c>
      <c r="I7047" s="181">
        <v>6470.78390772687</v>
      </c>
      <c r="J7047" s="182">
        <v>6445.1590561296698</v>
      </c>
      <c r="K7047" s="181">
        <v>6419.4209611915303</v>
      </c>
      <c r="L7047" s="181">
        <v>6393.3708961533293</v>
      </c>
      <c r="M7047" s="181">
        <v>6366.7872520952424</v>
      </c>
      <c r="N7047" s="181">
        <v>6339.4426857548124</v>
      </c>
      <c r="O7047" s="181">
        <v>6311.1191185840444</v>
      </c>
      <c r="P7047" s="181">
        <v>6281.8145661375929</v>
      </c>
      <c r="Q7047" s="181">
        <v>6251.5341597895649</v>
      </c>
      <c r="R7047" s="181">
        <v>6220.0718335280135</v>
      </c>
      <c r="S7047" s="181">
        <v>6187.302005189079</v>
      </c>
      <c r="T7047" s="181">
        <v>6153.0540766945733</v>
      </c>
      <c r="U7047" s="181">
        <v>6117.2921241239683</v>
      </c>
      <c r="V7047" s="181">
        <v>6080.0597321411606</v>
      </c>
      <c r="W7047" s="181">
        <v>6041.3057763689676</v>
      </c>
      <c r="X7047" s="181">
        <v>6000.97970743522</v>
      </c>
      <c r="Y7047" s="181">
        <v>5958.9749499102372</v>
      </c>
    </row>
    <row r="7048" spans="1:25" x14ac:dyDescent="0.25">
      <c r="A7048" s="178" t="s">
        <v>5272</v>
      </c>
      <c r="B7048" s="178" t="s">
        <v>3625</v>
      </c>
      <c r="C7048" s="178" t="s">
        <v>574</v>
      </c>
      <c r="D7048" s="178" t="s">
        <v>1014</v>
      </c>
      <c r="E7048" s="181">
        <v>2502.4884745446143</v>
      </c>
      <c r="F7048" s="181">
        <v>2555.6459092041982</v>
      </c>
      <c r="G7048" s="181">
        <v>2607.4327400339757</v>
      </c>
      <c r="H7048" s="181">
        <v>2660.619731600561</v>
      </c>
      <c r="I7048" s="181">
        <v>2715.0821709170423</v>
      </c>
      <c r="J7048" s="182">
        <v>2770.6913881595465</v>
      </c>
      <c r="K7048" s="181">
        <v>2827.345000532805</v>
      </c>
      <c r="L7048" s="181">
        <v>2884.9698810088753</v>
      </c>
      <c r="M7048" s="181">
        <v>2943.4736749130288</v>
      </c>
      <c r="N7048" s="181">
        <v>3002.7510810667022</v>
      </c>
      <c r="O7048" s="181">
        <v>3062.6901637171172</v>
      </c>
      <c r="P7048" s="181">
        <v>3123.2750572962341</v>
      </c>
      <c r="Q7048" s="181">
        <v>3184.49200940829</v>
      </c>
      <c r="R7048" s="181">
        <v>3246.2158158630086</v>
      </c>
      <c r="S7048" s="181">
        <v>3308.3522045066384</v>
      </c>
      <c r="T7048" s="181">
        <v>3370.7736437029716</v>
      </c>
      <c r="U7048" s="181">
        <v>3433.4166745425414</v>
      </c>
      <c r="V7048" s="181">
        <v>3496.2587952933745</v>
      </c>
      <c r="W7048" s="181">
        <v>3559.2211871793206</v>
      </c>
      <c r="X7048" s="181">
        <v>3622.2194030034598</v>
      </c>
      <c r="Y7048" s="181">
        <v>3685.1280939974417</v>
      </c>
    </row>
    <row r="7049" spans="1:25" x14ac:dyDescent="0.25">
      <c r="A7049" s="178" t="s">
        <v>5272</v>
      </c>
      <c r="B7049" s="178" t="s">
        <v>3625</v>
      </c>
      <c r="C7049" s="178" t="s">
        <v>301</v>
      </c>
      <c r="D7049" s="178" t="s">
        <v>5625</v>
      </c>
      <c r="E7049" s="181">
        <v>4897.0501990786388</v>
      </c>
      <c r="F7049" s="181">
        <v>4881.291200270347</v>
      </c>
      <c r="G7049" s="181">
        <v>4860.9227123658466</v>
      </c>
      <c r="H7049" s="181">
        <v>4841.277476967377</v>
      </c>
      <c r="I7049" s="181">
        <v>4822.050018728155</v>
      </c>
      <c r="J7049" s="182">
        <v>4802.954292787339</v>
      </c>
      <c r="K7049" s="181">
        <v>4783.7741775264531</v>
      </c>
      <c r="L7049" s="181">
        <v>4764.3615810935344</v>
      </c>
      <c r="M7049" s="181">
        <v>4744.5513597731942</v>
      </c>
      <c r="N7049" s="181">
        <v>4724.1740965985528</v>
      </c>
      <c r="O7049" s="181">
        <v>4703.06727869923</v>
      </c>
      <c r="P7049" s="181">
        <v>4681.2294272598547</v>
      </c>
      <c r="Q7049" s="181">
        <v>4658.6643661977396</v>
      </c>
      <c r="R7049" s="181">
        <v>4635.2185344249328</v>
      </c>
      <c r="S7049" s="181">
        <v>4610.7983476888567</v>
      </c>
      <c r="T7049" s="181">
        <v>4585.2766757255658</v>
      </c>
      <c r="U7049" s="181">
        <v>4558.6267479081753</v>
      </c>
      <c r="V7049" s="181">
        <v>4530.8810436753984</v>
      </c>
      <c r="W7049" s="181">
        <v>4502.0014649687191</v>
      </c>
      <c r="X7049" s="181">
        <v>4471.950342225301</v>
      </c>
      <c r="Y7049" s="181">
        <v>4440.6482550750607</v>
      </c>
    </row>
    <row r="7050" spans="1:25" x14ac:dyDescent="0.25">
      <c r="A7050" s="178" t="s">
        <v>5272</v>
      </c>
      <c r="B7050" s="178" t="s">
        <v>3625</v>
      </c>
      <c r="C7050" s="178" t="s">
        <v>240</v>
      </c>
      <c r="D7050" s="178" t="s">
        <v>241</v>
      </c>
      <c r="E7050" s="181">
        <v>15559.607903395896</v>
      </c>
      <c r="F7050" s="181">
        <v>15684.57327481536</v>
      </c>
      <c r="G7050" s="181">
        <v>15796.374598082375</v>
      </c>
      <c r="H7050" s="181">
        <v>15912.065248753701</v>
      </c>
      <c r="I7050" s="181">
        <v>16030.742627479684</v>
      </c>
      <c r="J7050" s="182">
        <v>16151.526240860439</v>
      </c>
      <c r="K7050" s="181">
        <v>16273.731367544682</v>
      </c>
      <c r="L7050" s="181">
        <v>16396.874571254761</v>
      </c>
      <c r="M7050" s="181">
        <v>16520.389736754169</v>
      </c>
      <c r="N7050" s="181">
        <v>16643.668543610231</v>
      </c>
      <c r="O7050" s="181">
        <v>16766.098203052039</v>
      </c>
      <c r="P7050" s="181">
        <v>16887.617648343519</v>
      </c>
      <c r="Q7050" s="181">
        <v>17008.182569506855</v>
      </c>
      <c r="R7050" s="181">
        <v>17127.165330213396</v>
      </c>
      <c r="S7050" s="181">
        <v>17244.13244181452</v>
      </c>
      <c r="T7050" s="181">
        <v>17358.502854255512</v>
      </c>
      <c r="U7050" s="181">
        <v>17470.052361843904</v>
      </c>
      <c r="V7050" s="181">
        <v>17578.776643522528</v>
      </c>
      <c r="W7050" s="181">
        <v>17684.395150335549</v>
      </c>
      <c r="X7050" s="181">
        <v>17786.616198172691</v>
      </c>
      <c r="Y7050" s="181">
        <v>17884.966600060638</v>
      </c>
    </row>
    <row r="7051" spans="1:25" x14ac:dyDescent="0.25">
      <c r="A7051" s="178" t="s">
        <v>5272</v>
      </c>
      <c r="B7051" s="178" t="s">
        <v>3626</v>
      </c>
      <c r="C7051" s="178" t="s">
        <v>218</v>
      </c>
      <c r="D7051" s="178" t="s">
        <v>5626</v>
      </c>
      <c r="E7051" s="181">
        <v>2969.8669108777326</v>
      </c>
      <c r="F7051" s="181">
        <v>3125.6874905736599</v>
      </c>
      <c r="G7051" s="181">
        <v>3234.6700270180422</v>
      </c>
      <c r="H7051" s="181">
        <v>3308.2266315358029</v>
      </c>
      <c r="I7051" s="181">
        <v>3353.5376369881706</v>
      </c>
      <c r="J7051" s="182">
        <v>3376.7000245803201</v>
      </c>
      <c r="K7051" s="181">
        <v>3382.6881800812243</v>
      </c>
      <c r="L7051" s="181">
        <v>3375.4336974670928</v>
      </c>
      <c r="M7051" s="181">
        <v>3357.929561739486</v>
      </c>
      <c r="N7051" s="181">
        <v>3332.428463621703</v>
      </c>
      <c r="O7051" s="181">
        <v>3300.6051231592737</v>
      </c>
      <c r="P7051" s="181">
        <v>3263.8034347486318</v>
      </c>
      <c r="Q7051" s="181">
        <v>3223.0324103715598</v>
      </c>
      <c r="R7051" s="181">
        <v>3178.933148081182</v>
      </c>
      <c r="S7051" s="181">
        <v>3131.9902617263438</v>
      </c>
      <c r="T7051" s="181">
        <v>3082.5641578239911</v>
      </c>
      <c r="U7051" s="181">
        <v>3030.929988965695</v>
      </c>
      <c r="V7051" s="181">
        <v>2977.3422184400888</v>
      </c>
      <c r="W7051" s="181">
        <v>2922.0658030227974</v>
      </c>
      <c r="X7051" s="181">
        <v>2865.3176515777509</v>
      </c>
      <c r="Y7051" s="181">
        <v>2807.2837737129757</v>
      </c>
    </row>
    <row r="7052" spans="1:25" x14ac:dyDescent="0.25">
      <c r="A7052" s="178" t="s">
        <v>5272</v>
      </c>
      <c r="B7052" s="178" t="s">
        <v>3626</v>
      </c>
      <c r="C7052" s="178" t="s">
        <v>240</v>
      </c>
      <c r="D7052" s="178" t="s">
        <v>241</v>
      </c>
      <c r="E7052" s="181">
        <v>9556.67234713783</v>
      </c>
      <c r="F7052" s="181">
        <v>10312.470334113237</v>
      </c>
      <c r="G7052" s="181">
        <v>10946.712343871988</v>
      </c>
      <c r="H7052" s="181">
        <v>11488.739251055504</v>
      </c>
      <c r="I7052" s="181">
        <v>11956.06118277846</v>
      </c>
      <c r="J7052" s="182">
        <v>12364.232176603608</v>
      </c>
      <c r="K7052" s="181">
        <v>12726.401791673927</v>
      </c>
      <c r="L7052" s="181">
        <v>13053.253430066274</v>
      </c>
      <c r="M7052" s="181">
        <v>13353.035142389455</v>
      </c>
      <c r="N7052" s="181">
        <v>13631.989646848584</v>
      </c>
      <c r="O7052" s="181">
        <v>13894.718992807469</v>
      </c>
      <c r="P7052" s="181">
        <v>14144.991730545302</v>
      </c>
      <c r="Q7052" s="181">
        <v>14385.583071647028</v>
      </c>
      <c r="R7052" s="181">
        <v>14617.957411509366</v>
      </c>
      <c r="S7052" s="181">
        <v>14843.057823182891</v>
      </c>
      <c r="T7052" s="181">
        <v>15061.377370348422</v>
      </c>
      <c r="U7052" s="181">
        <v>15273.081581529212</v>
      </c>
      <c r="V7052" s="181">
        <v>15478.291170312967</v>
      </c>
      <c r="W7052" s="181">
        <v>15677.242865878778</v>
      </c>
      <c r="X7052" s="181">
        <v>15869.984627355578</v>
      </c>
      <c r="Y7052" s="181">
        <v>16056.442423108001</v>
      </c>
    </row>
    <row r="7053" spans="1:25" x14ac:dyDescent="0.25">
      <c r="A7053" s="178" t="s">
        <v>5627</v>
      </c>
      <c r="B7053" s="178" t="s">
        <v>217</v>
      </c>
      <c r="C7053" s="178" t="s">
        <v>276</v>
      </c>
      <c r="D7053" s="178" t="s">
        <v>5628</v>
      </c>
      <c r="E7053" s="181">
        <v>2358.7042397492946</v>
      </c>
      <c r="F7053" s="181">
        <v>2394.8938505829419</v>
      </c>
      <c r="G7053" s="181">
        <v>2432.6590397814439</v>
      </c>
      <c r="H7053" s="181">
        <v>2472.5732078692204</v>
      </c>
      <c r="I7053" s="181">
        <v>2514.2249772370515</v>
      </c>
      <c r="J7053" s="182">
        <v>2557.2895965957787</v>
      </c>
      <c r="K7053" s="181">
        <v>2601.5100870882557</v>
      </c>
      <c r="L7053" s="181">
        <v>2646.6819400830077</v>
      </c>
      <c r="M7053" s="181">
        <v>2692.6331723598723</v>
      </c>
      <c r="N7053" s="181">
        <v>2739.2507945216294</v>
      </c>
      <c r="O7053" s="181">
        <v>2786.4297615506102</v>
      </c>
      <c r="P7053" s="181">
        <v>2834.1789556535246</v>
      </c>
      <c r="Q7053" s="181">
        <v>2882.5431589174555</v>
      </c>
      <c r="R7053" s="181">
        <v>2931.5095624972914</v>
      </c>
      <c r="S7053" s="181">
        <v>2981.1145568568404</v>
      </c>
      <c r="T7053" s="181">
        <v>3031.2535586128629</v>
      </c>
      <c r="U7053" s="181">
        <v>3081.7709904766843</v>
      </c>
      <c r="V7053" s="181">
        <v>3132.6709184483907</v>
      </c>
      <c r="W7053" s="181">
        <v>3184.0168235459596</v>
      </c>
      <c r="X7053" s="181">
        <v>3235.8580259328965</v>
      </c>
      <c r="Y7053" s="181">
        <v>3288.0691154516721</v>
      </c>
    </row>
    <row r="7054" spans="1:25" x14ac:dyDescent="0.25">
      <c r="A7054" s="178" t="s">
        <v>5627</v>
      </c>
      <c r="B7054" s="178" t="s">
        <v>217</v>
      </c>
      <c r="C7054" s="178" t="s">
        <v>240</v>
      </c>
      <c r="D7054" s="178" t="s">
        <v>241</v>
      </c>
      <c r="E7054" s="181">
        <v>4094.9867408131322</v>
      </c>
      <c r="F7054" s="181">
        <v>4122.1966958958728</v>
      </c>
      <c r="G7054" s="181">
        <v>4151.3299274090823</v>
      </c>
      <c r="H7054" s="181">
        <v>4183.2986282119709</v>
      </c>
      <c r="I7054" s="181">
        <v>4217.3309487333745</v>
      </c>
      <c r="J7054" s="182">
        <v>4252.8242092712799</v>
      </c>
      <c r="K7054" s="181">
        <v>4289.3071145430067</v>
      </c>
      <c r="L7054" s="181">
        <v>4326.4095397740066</v>
      </c>
      <c r="M7054" s="181">
        <v>4363.8262087110106</v>
      </c>
      <c r="N7054" s="181">
        <v>4401.3567085252216</v>
      </c>
      <c r="O7054" s="181">
        <v>4438.8198950502156</v>
      </c>
      <c r="P7054" s="181">
        <v>4476.2205972244083</v>
      </c>
      <c r="Q7054" s="181">
        <v>4513.6196058056057</v>
      </c>
      <c r="R7054" s="181">
        <v>4550.9861343736684</v>
      </c>
      <c r="S7054" s="181">
        <v>4588.3660605676087</v>
      </c>
      <c r="T7054" s="181">
        <v>4625.5884675269135</v>
      </c>
      <c r="U7054" s="181">
        <v>4662.4110212691103</v>
      </c>
      <c r="V7054" s="181">
        <v>4698.8390960705956</v>
      </c>
      <c r="W7054" s="181">
        <v>4734.9662973374179</v>
      </c>
      <c r="X7054" s="181">
        <v>4770.8622038354306</v>
      </c>
      <c r="Y7054" s="181">
        <v>4806.3386165145639</v>
      </c>
    </row>
    <row r="7055" spans="1:25" x14ac:dyDescent="0.25">
      <c r="A7055" s="178" t="s">
        <v>5627</v>
      </c>
      <c r="B7055" s="178" t="s">
        <v>242</v>
      </c>
      <c r="C7055" s="178" t="s">
        <v>218</v>
      </c>
      <c r="D7055" s="178" t="s">
        <v>5629</v>
      </c>
      <c r="E7055" s="181">
        <v>11115.9921706972</v>
      </c>
      <c r="F7055" s="181">
        <v>11265.822396480598</v>
      </c>
      <c r="G7055" s="181">
        <v>11415.892880852412</v>
      </c>
      <c r="H7055" s="181">
        <v>11569.893997939393</v>
      </c>
      <c r="I7055" s="181">
        <v>11726.678500725346</v>
      </c>
      <c r="J7055" s="182">
        <v>11885.282772851278</v>
      </c>
      <c r="K7055" s="181">
        <v>12044.916970388931</v>
      </c>
      <c r="L7055" s="181">
        <v>12204.95373522573</v>
      </c>
      <c r="M7055" s="181">
        <v>12364.883485421708</v>
      </c>
      <c r="N7055" s="181">
        <v>12524.311594205639</v>
      </c>
      <c r="O7055" s="181">
        <v>12682.8105616836</v>
      </c>
      <c r="P7055" s="181">
        <v>12840.454711964017</v>
      </c>
      <c r="Q7055" s="181">
        <v>12997.416926888758</v>
      </c>
      <c r="R7055" s="181">
        <v>13153.53603283009</v>
      </c>
      <c r="S7055" s="181">
        <v>13308.797824642694</v>
      </c>
      <c r="T7055" s="181">
        <v>13462.946851269808</v>
      </c>
      <c r="U7055" s="181">
        <v>13615.83775396214</v>
      </c>
      <c r="V7055" s="181">
        <v>13767.636113396413</v>
      </c>
      <c r="W7055" s="181">
        <v>13918.460312710886</v>
      </c>
      <c r="X7055" s="181">
        <v>14068.353600178429</v>
      </c>
      <c r="Y7055" s="181">
        <v>14217.064158813831</v>
      </c>
    </row>
    <row r="7056" spans="1:25" x14ac:dyDescent="0.25">
      <c r="A7056" s="178" t="s">
        <v>5627</v>
      </c>
      <c r="B7056" s="178" t="s">
        <v>242</v>
      </c>
      <c r="C7056" s="178" t="s">
        <v>240</v>
      </c>
      <c r="D7056" s="178" t="s">
        <v>241</v>
      </c>
      <c r="E7056" s="181">
        <v>4427.9512941079556</v>
      </c>
      <c r="F7056" s="181">
        <v>4486.1462970534558</v>
      </c>
      <c r="G7056" s="181">
        <v>4544.4564696517709</v>
      </c>
      <c r="H7056" s="181">
        <v>4604.3525076797687</v>
      </c>
      <c r="I7056" s="181">
        <v>4665.3787708818527</v>
      </c>
      <c r="J7056" s="182">
        <v>4727.1532801636695</v>
      </c>
      <c r="K7056" s="181">
        <v>4789.363640801861</v>
      </c>
      <c r="L7056" s="181">
        <v>4851.7624182190193</v>
      </c>
      <c r="M7056" s="181">
        <v>4914.1492505770402</v>
      </c>
      <c r="N7056" s="181">
        <v>4976.3696423040528</v>
      </c>
      <c r="O7056" s="181">
        <v>5038.2561639455853</v>
      </c>
      <c r="P7056" s="181">
        <v>5099.8408111626968</v>
      </c>
      <c r="Q7056" s="181">
        <v>5161.1946582553155</v>
      </c>
      <c r="R7056" s="181">
        <v>5222.2560697729295</v>
      </c>
      <c r="S7056" s="181">
        <v>5283.0217652779911</v>
      </c>
      <c r="T7056" s="181">
        <v>5343.3926858813547</v>
      </c>
      <c r="U7056" s="181">
        <v>5403.3134863035029</v>
      </c>
      <c r="V7056" s="181">
        <v>5462.8521883248086</v>
      </c>
      <c r="W7056" s="181">
        <v>5522.0580138396563</v>
      </c>
      <c r="X7056" s="181">
        <v>5580.9503201486641</v>
      </c>
      <c r="Y7056" s="181">
        <v>5639.4313805632064</v>
      </c>
    </row>
    <row r="7057" spans="1:25" x14ac:dyDescent="0.25">
      <c r="A7057" s="178" t="s">
        <v>5627</v>
      </c>
      <c r="B7057" s="178" t="s">
        <v>250</v>
      </c>
      <c r="C7057" s="178" t="s">
        <v>218</v>
      </c>
      <c r="D7057" s="178" t="s">
        <v>5630</v>
      </c>
      <c r="E7057" s="181">
        <v>10333.638974140968</v>
      </c>
      <c r="F7057" s="181">
        <v>10456.662988329505</v>
      </c>
      <c r="G7057" s="181">
        <v>10587.049832037688</v>
      </c>
      <c r="H7057" s="181">
        <v>10727.18821378232</v>
      </c>
      <c r="I7057" s="181">
        <v>10874.984880178243</v>
      </c>
      <c r="J7057" s="182">
        <v>11028.678080610358</v>
      </c>
      <c r="K7057" s="181">
        <v>11186.808454000529</v>
      </c>
      <c r="L7057" s="181">
        <v>11348.111256880982</v>
      </c>
      <c r="M7057" s="181">
        <v>11511.441947858008</v>
      </c>
      <c r="N7057" s="181">
        <v>11675.980119561034</v>
      </c>
      <c r="O7057" s="181">
        <v>11840.953506089314</v>
      </c>
      <c r="P7057" s="181">
        <v>12006.064905011697</v>
      </c>
      <c r="Q7057" s="181">
        <v>12171.121037393397</v>
      </c>
      <c r="R7057" s="181">
        <v>12335.700829688196</v>
      </c>
      <c r="S7057" s="181">
        <v>12499.796917014859</v>
      </c>
      <c r="T7057" s="181">
        <v>12664.134576402996</v>
      </c>
      <c r="U7057" s="181">
        <v>12828.27634083798</v>
      </c>
      <c r="V7057" s="181">
        <v>12991.207048351909</v>
      </c>
      <c r="W7057" s="181">
        <v>13153.08178946543</v>
      </c>
      <c r="X7057" s="181">
        <v>13314.203334826605</v>
      </c>
      <c r="Y7057" s="181">
        <v>13475.534453110962</v>
      </c>
    </row>
    <row r="7058" spans="1:25" x14ac:dyDescent="0.25">
      <c r="A7058" s="178" t="s">
        <v>5627</v>
      </c>
      <c r="B7058" s="178" t="s">
        <v>250</v>
      </c>
      <c r="C7058" s="178" t="s">
        <v>240</v>
      </c>
      <c r="D7058" s="178" t="s">
        <v>241</v>
      </c>
      <c r="E7058" s="181">
        <v>188.88137275847285</v>
      </c>
      <c r="F7058" s="181">
        <v>190.81896639721776</v>
      </c>
      <c r="G7058" s="181">
        <v>192.88389488122996</v>
      </c>
      <c r="H7058" s="181">
        <v>195.11896895768518</v>
      </c>
      <c r="I7058" s="181">
        <v>197.48532799040959</v>
      </c>
      <c r="J7058" s="182">
        <v>199.95037175314644</v>
      </c>
      <c r="K7058" s="181">
        <v>202.48718354044783</v>
      </c>
      <c r="L7058" s="181">
        <v>205.07253721976451</v>
      </c>
      <c r="M7058" s="181">
        <v>207.68552532706906</v>
      </c>
      <c r="N7058" s="181">
        <v>210.31121409271697</v>
      </c>
      <c r="O7058" s="181">
        <v>212.93563221161963</v>
      </c>
      <c r="P7058" s="181">
        <v>215.55342823969812</v>
      </c>
      <c r="Q7058" s="181">
        <v>218.16114832137268</v>
      </c>
      <c r="R7058" s="181">
        <v>220.75128468813782</v>
      </c>
      <c r="S7058" s="181">
        <v>223.32376996088112</v>
      </c>
      <c r="T7058" s="181">
        <v>225.89160564904242</v>
      </c>
      <c r="U7058" s="181">
        <v>228.447002611442</v>
      </c>
      <c r="V7058" s="181">
        <v>230.97195154864175</v>
      </c>
      <c r="W7058" s="181">
        <v>233.46933272948939</v>
      </c>
      <c r="X7058" s="181">
        <v>235.9446251896006</v>
      </c>
      <c r="Y7058" s="181">
        <v>238.41494965655269</v>
      </c>
    </row>
    <row r="7059" spans="1:25" x14ac:dyDescent="0.25">
      <c r="A7059" s="178" t="s">
        <v>5627</v>
      </c>
      <c r="B7059" s="178" t="s">
        <v>256</v>
      </c>
      <c r="C7059" s="178" t="s">
        <v>218</v>
      </c>
      <c r="D7059" s="178" t="s">
        <v>5631</v>
      </c>
      <c r="E7059" s="181">
        <v>4601.5609328430955</v>
      </c>
      <c r="F7059" s="181">
        <v>4640.0083897949817</v>
      </c>
      <c r="G7059" s="181">
        <v>4676.4605868656818</v>
      </c>
      <c r="H7059" s="181">
        <v>4712.5968585273349</v>
      </c>
      <c r="I7059" s="181">
        <v>4748.2898175185301</v>
      </c>
      <c r="J7059" s="182">
        <v>4783.4610466026134</v>
      </c>
      <c r="K7059" s="181">
        <v>4818.0684520666964</v>
      </c>
      <c r="L7059" s="181">
        <v>4852.098008421236</v>
      </c>
      <c r="M7059" s="181">
        <v>4885.5624936227468</v>
      </c>
      <c r="N7059" s="181">
        <v>4918.5236595924316</v>
      </c>
      <c r="O7059" s="181">
        <v>4950.9913085378839</v>
      </c>
      <c r="P7059" s="181">
        <v>4983.1477947232061</v>
      </c>
      <c r="Q7059" s="181">
        <v>5015.1886815169446</v>
      </c>
      <c r="R7059" s="181">
        <v>5047.1422394984147</v>
      </c>
      <c r="S7059" s="181">
        <v>5079.0356486742385</v>
      </c>
      <c r="T7059" s="181">
        <v>5110.752809181773</v>
      </c>
      <c r="U7059" s="181">
        <v>5142.2583370775928</v>
      </c>
      <c r="V7059" s="181">
        <v>5173.6408476354181</v>
      </c>
      <c r="W7059" s="181">
        <v>5204.9031307049545</v>
      </c>
      <c r="X7059" s="181">
        <v>5235.9714468782067</v>
      </c>
      <c r="Y7059" s="181">
        <v>5266.6378971613485</v>
      </c>
    </row>
    <row r="7060" spans="1:25" x14ac:dyDescent="0.25">
      <c r="A7060" s="178" t="s">
        <v>5627</v>
      </c>
      <c r="B7060" s="178" t="s">
        <v>256</v>
      </c>
      <c r="C7060" s="178" t="s">
        <v>240</v>
      </c>
      <c r="D7060" s="178" t="s">
        <v>241</v>
      </c>
      <c r="E7060" s="181">
        <v>1160.2442237873652</v>
      </c>
      <c r="F7060" s="181">
        <v>1184.098283163499</v>
      </c>
      <c r="G7060" s="181">
        <v>1207.8444607025895</v>
      </c>
      <c r="H7060" s="181">
        <v>1231.9094046208847</v>
      </c>
      <c r="I7060" s="181">
        <v>1256.2626499911296</v>
      </c>
      <c r="J7060" s="182">
        <v>1280.8852327198858</v>
      </c>
      <c r="K7060" s="181">
        <v>1305.7670061762833</v>
      </c>
      <c r="L7060" s="181">
        <v>1330.9049410215935</v>
      </c>
      <c r="M7060" s="181">
        <v>1356.3032221400322</v>
      </c>
      <c r="N7060" s="181">
        <v>1381.9799212790076</v>
      </c>
      <c r="O7060" s="181">
        <v>1407.9391333018621</v>
      </c>
      <c r="P7060" s="181">
        <v>1434.2347215856546</v>
      </c>
      <c r="Q7060" s="181">
        <v>1460.9269096622536</v>
      </c>
      <c r="R7060" s="181">
        <v>1488.029373137013</v>
      </c>
      <c r="S7060" s="181">
        <v>1515.5559319560364</v>
      </c>
      <c r="T7060" s="181">
        <v>1543.4776016749076</v>
      </c>
      <c r="U7060" s="181">
        <v>1571.7884544757433</v>
      </c>
      <c r="V7060" s="181">
        <v>1600.5204520422353</v>
      </c>
      <c r="W7060" s="181">
        <v>1629.6800544817741</v>
      </c>
      <c r="X7060" s="181">
        <v>1659.249580468055</v>
      </c>
      <c r="Y7060" s="181">
        <v>1689.1672579205056</v>
      </c>
    </row>
    <row r="7061" spans="1:25" x14ac:dyDescent="0.25">
      <c r="A7061" s="178" t="s">
        <v>5627</v>
      </c>
      <c r="B7061" s="178" t="s">
        <v>260</v>
      </c>
      <c r="C7061" s="178" t="s">
        <v>565</v>
      </c>
      <c r="D7061" s="178" t="s">
        <v>566</v>
      </c>
      <c r="E7061" s="181">
        <v>2074.8329341878762</v>
      </c>
      <c r="F7061" s="181">
        <v>2097.4992561749123</v>
      </c>
      <c r="G7061" s="181">
        <v>2119.646968319094</v>
      </c>
      <c r="H7061" s="181">
        <v>2142.039572668371</v>
      </c>
      <c r="I7061" s="181">
        <v>2164.5563749884218</v>
      </c>
      <c r="J7061" s="182">
        <v>2187.1005197766822</v>
      </c>
      <c r="K7061" s="181">
        <v>2209.5910073977261</v>
      </c>
      <c r="L7061" s="181">
        <v>2231.9632642528495</v>
      </c>
      <c r="M7061" s="181">
        <v>2254.1632950354265</v>
      </c>
      <c r="N7061" s="181">
        <v>2276.1462715720149</v>
      </c>
      <c r="O7061" s="181">
        <v>2297.8385148900829</v>
      </c>
      <c r="P7061" s="181">
        <v>2319.2436418192269</v>
      </c>
      <c r="Q7061" s="181">
        <v>2340.3616938799846</v>
      </c>
      <c r="R7061" s="181">
        <v>2361.1010668004537</v>
      </c>
      <c r="S7061" s="181">
        <v>2381.3651753770582</v>
      </c>
      <c r="T7061" s="181">
        <v>2401.1170867604187</v>
      </c>
      <c r="U7061" s="181">
        <v>2420.4713229521171</v>
      </c>
      <c r="V7061" s="181">
        <v>2439.5109151120037</v>
      </c>
      <c r="W7061" s="181">
        <v>2458.1979541571145</v>
      </c>
      <c r="X7061" s="181">
        <v>2476.4608380593254</v>
      </c>
      <c r="Y7061" s="181">
        <v>2494.2996479839094</v>
      </c>
    </row>
    <row r="7062" spans="1:25" x14ac:dyDescent="0.25">
      <c r="A7062" s="178" t="s">
        <v>5627</v>
      </c>
      <c r="B7062" s="178" t="s">
        <v>274</v>
      </c>
      <c r="C7062" s="178" t="s">
        <v>218</v>
      </c>
      <c r="D7062" s="178" t="s">
        <v>5632</v>
      </c>
      <c r="E7062" s="181">
        <v>7610.801863652945</v>
      </c>
      <c r="F7062" s="181">
        <v>7660.544698558816</v>
      </c>
      <c r="G7062" s="181">
        <v>7716.1748187322801</v>
      </c>
      <c r="H7062" s="181">
        <v>7779.005025606968</v>
      </c>
      <c r="I7062" s="181">
        <v>7847.5632908928837</v>
      </c>
      <c r="J7062" s="182">
        <v>7920.7386054362178</v>
      </c>
      <c r="K7062" s="181">
        <v>7997.6450886436405</v>
      </c>
      <c r="L7062" s="181">
        <v>8077.5477649790719</v>
      </c>
      <c r="M7062" s="181">
        <v>8159.8179394485551</v>
      </c>
      <c r="N7062" s="181">
        <v>8243.9798811568144</v>
      </c>
      <c r="O7062" s="181">
        <v>8329.6091610321091</v>
      </c>
      <c r="P7062" s="181">
        <v>8416.5518656620552</v>
      </c>
      <c r="Q7062" s="181">
        <v>8504.6875367690045</v>
      </c>
      <c r="R7062" s="181">
        <v>8593.6991809507163</v>
      </c>
      <c r="S7062" s="181">
        <v>8683.4880374276072</v>
      </c>
      <c r="T7062" s="181">
        <v>8773.8901781772092</v>
      </c>
      <c r="U7062" s="181">
        <v>8864.4006574956802</v>
      </c>
      <c r="V7062" s="181">
        <v>8954.6541407360073</v>
      </c>
      <c r="W7062" s="181">
        <v>9044.6194912624123</v>
      </c>
      <c r="X7062" s="181">
        <v>9134.3190369489257</v>
      </c>
      <c r="Y7062" s="181">
        <v>9223.6545624306164</v>
      </c>
    </row>
    <row r="7063" spans="1:25" x14ac:dyDescent="0.25">
      <c r="A7063" s="178" t="s">
        <v>5627</v>
      </c>
      <c r="B7063" s="178" t="s">
        <v>274</v>
      </c>
      <c r="C7063" s="178" t="s">
        <v>240</v>
      </c>
      <c r="D7063" s="178" t="s">
        <v>241</v>
      </c>
      <c r="E7063" s="181">
        <v>1136.3033520982838</v>
      </c>
      <c r="F7063" s="181">
        <v>1138.9787550734104</v>
      </c>
      <c r="G7063" s="181">
        <v>1142.4840124490836</v>
      </c>
      <c r="H7063" s="181">
        <v>1147.0021326540766</v>
      </c>
      <c r="I7063" s="181">
        <v>1152.3040830765212</v>
      </c>
      <c r="J7063" s="182">
        <v>1158.2173210211959</v>
      </c>
      <c r="K7063" s="181">
        <v>1164.6048709741622</v>
      </c>
      <c r="L7063" s="181">
        <v>1171.3538516312958</v>
      </c>
      <c r="M7063" s="181">
        <v>1178.3685543525935</v>
      </c>
      <c r="N7063" s="181">
        <v>1185.5768192189294</v>
      </c>
      <c r="O7063" s="181">
        <v>1192.9150027084133</v>
      </c>
      <c r="P7063" s="181">
        <v>1200.3590770821254</v>
      </c>
      <c r="Q7063" s="181">
        <v>1207.8901495063985</v>
      </c>
      <c r="R7063" s="181">
        <v>1215.4618304440414</v>
      </c>
      <c r="S7063" s="181">
        <v>1223.0592275156307</v>
      </c>
      <c r="T7063" s="181">
        <v>1230.6585484825271</v>
      </c>
      <c r="U7063" s="181">
        <v>1238.1887575557764</v>
      </c>
      <c r="V7063" s="181">
        <v>1245.5994165987854</v>
      </c>
      <c r="W7063" s="181">
        <v>1252.8872242949226</v>
      </c>
      <c r="X7063" s="181">
        <v>1260.0563193320831</v>
      </c>
      <c r="Y7063" s="181">
        <v>1267.094222295354</v>
      </c>
    </row>
    <row r="7064" spans="1:25" x14ac:dyDescent="0.25">
      <c r="A7064" s="178" t="s">
        <v>5627</v>
      </c>
      <c r="B7064" s="178" t="s">
        <v>278</v>
      </c>
      <c r="C7064" s="178" t="s">
        <v>218</v>
      </c>
      <c r="D7064" s="178" t="s">
        <v>5633</v>
      </c>
      <c r="E7064" s="181">
        <v>6884.0420981592688</v>
      </c>
      <c r="F7064" s="181">
        <v>6969.9970968259495</v>
      </c>
      <c r="G7064" s="181">
        <v>7053.5946132756071</v>
      </c>
      <c r="H7064" s="181">
        <v>7137.7308833139159</v>
      </c>
      <c r="I7064" s="181">
        <v>7222.1741831407035</v>
      </c>
      <c r="J7064" s="182">
        <v>7306.6717764950527</v>
      </c>
      <c r="K7064" s="181">
        <v>7390.974939839427</v>
      </c>
      <c r="L7064" s="181">
        <v>7474.8561825121315</v>
      </c>
      <c r="M7064" s="181">
        <v>7558.0904242844927</v>
      </c>
      <c r="N7064" s="181">
        <v>7640.4871552868299</v>
      </c>
      <c r="O7064" s="181">
        <v>7721.836691130381</v>
      </c>
      <c r="P7064" s="181">
        <v>7802.2016267345425</v>
      </c>
      <c r="Q7064" s="181">
        <v>7881.6729354714544</v>
      </c>
      <c r="R7064" s="181">
        <v>7960.1212730232</v>
      </c>
      <c r="S7064" s="181">
        <v>8037.5360031676546</v>
      </c>
      <c r="T7064" s="181">
        <v>8113.9937293543626</v>
      </c>
      <c r="U7064" s="181">
        <v>8189.6413211072795</v>
      </c>
      <c r="V7064" s="181">
        <v>8264.5940681721822</v>
      </c>
      <c r="W7064" s="181">
        <v>8338.9163384487747</v>
      </c>
      <c r="X7064" s="181">
        <v>8412.6538140691191</v>
      </c>
      <c r="Y7064" s="181">
        <v>8485.909295240619</v>
      </c>
    </row>
    <row r="7065" spans="1:25" x14ac:dyDescent="0.25">
      <c r="A7065" s="178" t="s">
        <v>5627</v>
      </c>
      <c r="B7065" s="178" t="s">
        <v>278</v>
      </c>
      <c r="C7065" s="178" t="s">
        <v>240</v>
      </c>
      <c r="D7065" s="178" t="s">
        <v>241</v>
      </c>
      <c r="E7065" s="181">
        <v>24.343157559425734</v>
      </c>
      <c r="F7065" s="181">
        <v>24.6100444598341</v>
      </c>
      <c r="G7065" s="181">
        <v>24.867762201656312</v>
      </c>
      <c r="H7065" s="181">
        <v>25.12654571090015</v>
      </c>
      <c r="I7065" s="181">
        <v>25.385573849910926</v>
      </c>
      <c r="J7065" s="182">
        <v>25.643956655648417</v>
      </c>
      <c r="K7065" s="181">
        <v>25.900823573604047</v>
      </c>
      <c r="L7065" s="181">
        <v>26.155383587276347</v>
      </c>
      <c r="M7065" s="181">
        <v>26.406858876966716</v>
      </c>
      <c r="N7065" s="181">
        <v>26.65459693157495</v>
      </c>
      <c r="O7065" s="181">
        <v>26.897882411676285</v>
      </c>
      <c r="P7065" s="181">
        <v>27.136951346597883</v>
      </c>
      <c r="Q7065" s="181">
        <v>27.372136957875828</v>
      </c>
      <c r="R7065" s="181">
        <v>27.60300652921152</v>
      </c>
      <c r="S7065" s="181">
        <v>27.829541016984422</v>
      </c>
      <c r="T7065" s="181">
        <v>28.052023155828834</v>
      </c>
      <c r="U7065" s="181">
        <v>28.270976596555688</v>
      </c>
      <c r="V7065" s="181">
        <v>28.486813041089686</v>
      </c>
      <c r="W7065" s="181">
        <v>28.699766503571379</v>
      </c>
      <c r="X7065" s="181">
        <v>28.910005416190447</v>
      </c>
      <c r="Y7065" s="181">
        <v>29.117893224557783</v>
      </c>
    </row>
    <row r="7066" spans="1:25" x14ac:dyDescent="0.25">
      <c r="A7066" s="178" t="s">
        <v>5627</v>
      </c>
      <c r="B7066" s="178" t="s">
        <v>286</v>
      </c>
      <c r="C7066" s="178" t="s">
        <v>218</v>
      </c>
      <c r="D7066" s="178" t="s">
        <v>5634</v>
      </c>
      <c r="E7066" s="181">
        <v>2800.2716155035273</v>
      </c>
      <c r="F7066" s="181">
        <v>2824.5754628243212</v>
      </c>
      <c r="G7066" s="181">
        <v>2846.5709082020267</v>
      </c>
      <c r="H7066" s="181">
        <v>2867.8271273168498</v>
      </c>
      <c r="I7066" s="181">
        <v>2888.592588782878</v>
      </c>
      <c r="J7066" s="182">
        <v>2909.0368938335764</v>
      </c>
      <c r="K7066" s="181">
        <v>2929.2540230454065</v>
      </c>
      <c r="L7066" s="181">
        <v>2949.2654432809309</v>
      </c>
      <c r="M7066" s="181">
        <v>2969.0377557472766</v>
      </c>
      <c r="N7066" s="181">
        <v>2988.5839548510335</v>
      </c>
      <c r="O7066" s="181">
        <v>3007.8816541725541</v>
      </c>
      <c r="P7066" s="181">
        <v>3026.9815714959313</v>
      </c>
      <c r="Q7066" s="181">
        <v>3045.9234987528362</v>
      </c>
      <c r="R7066" s="181">
        <v>3064.6723771170014</v>
      </c>
      <c r="S7066" s="181">
        <v>3083.2969208289765</v>
      </c>
      <c r="T7066" s="181">
        <v>3102.0216061109645</v>
      </c>
      <c r="U7066" s="181">
        <v>3120.712148482809</v>
      </c>
      <c r="V7066" s="181">
        <v>3139.094906062121</v>
      </c>
      <c r="W7066" s="181">
        <v>3157.2256415140205</v>
      </c>
      <c r="X7066" s="181">
        <v>3175.1996110892042</v>
      </c>
      <c r="Y7066" s="181">
        <v>3193.2514641755565</v>
      </c>
    </row>
    <row r="7067" spans="1:25" x14ac:dyDescent="0.25">
      <c r="A7067" s="178" t="s">
        <v>5627</v>
      </c>
      <c r="B7067" s="178" t="s">
        <v>286</v>
      </c>
      <c r="C7067" s="178" t="s">
        <v>240</v>
      </c>
      <c r="D7067" s="178" t="s">
        <v>241</v>
      </c>
      <c r="E7067" s="181">
        <v>1348.466541329665</v>
      </c>
      <c r="F7067" s="181">
        <v>1372.585498735644</v>
      </c>
      <c r="G7067" s="181">
        <v>1395.9004210640794</v>
      </c>
      <c r="H7067" s="181">
        <v>1419.1608034185808</v>
      </c>
      <c r="I7067" s="181">
        <v>1442.4844469517761</v>
      </c>
      <c r="J7067" s="182">
        <v>1465.9537988646612</v>
      </c>
      <c r="K7067" s="181">
        <v>1489.6158906444032</v>
      </c>
      <c r="L7067" s="181">
        <v>1513.4822471780847</v>
      </c>
      <c r="M7067" s="181">
        <v>1537.5363666213555</v>
      </c>
      <c r="N7067" s="181">
        <v>1561.7853486447091</v>
      </c>
      <c r="O7067" s="181">
        <v>1586.2178623229254</v>
      </c>
      <c r="P7067" s="181">
        <v>1610.8610319524637</v>
      </c>
      <c r="Q7067" s="181">
        <v>1635.7370760683586</v>
      </c>
      <c r="R7067" s="181">
        <v>1660.828418973854</v>
      </c>
      <c r="S7067" s="181">
        <v>1686.1735415409407</v>
      </c>
      <c r="T7067" s="181">
        <v>1711.8982461409307</v>
      </c>
      <c r="U7067" s="181">
        <v>1737.9330716820239</v>
      </c>
      <c r="V7067" s="181">
        <v>1764.1275798390118</v>
      </c>
      <c r="W7067" s="181">
        <v>1790.5125615952206</v>
      </c>
      <c r="X7067" s="181">
        <v>1817.1425215273393</v>
      </c>
      <c r="Y7067" s="181">
        <v>1844.1544284537053</v>
      </c>
    </row>
    <row r="7068" spans="1:25" x14ac:dyDescent="0.25">
      <c r="A7068" s="178" t="s">
        <v>5627</v>
      </c>
      <c r="B7068" s="178" t="s">
        <v>288</v>
      </c>
      <c r="C7068" s="178" t="s">
        <v>218</v>
      </c>
      <c r="D7068" s="178" t="s">
        <v>5635</v>
      </c>
      <c r="E7068" s="181">
        <v>4344.9136572402303</v>
      </c>
      <c r="F7068" s="181">
        <v>4351.6148061773183</v>
      </c>
      <c r="G7068" s="181">
        <v>4363.3423240080137</v>
      </c>
      <c r="H7068" s="181">
        <v>4380.0336491393091</v>
      </c>
      <c r="I7068" s="181">
        <v>4400.3689278269749</v>
      </c>
      <c r="J7068" s="182">
        <v>4423.4014535420092</v>
      </c>
      <c r="K7068" s="181">
        <v>4448.4096506456981</v>
      </c>
      <c r="L7068" s="181">
        <v>4474.8256951091589</v>
      </c>
      <c r="M7068" s="181">
        <v>4502.190771569316</v>
      </c>
      <c r="N7068" s="181">
        <v>4530.1985329133395</v>
      </c>
      <c r="O7068" s="181">
        <v>4558.618506660493</v>
      </c>
      <c r="P7068" s="181">
        <v>4587.3947406302959</v>
      </c>
      <c r="Q7068" s="181">
        <v>4616.5056459392636</v>
      </c>
      <c r="R7068" s="181">
        <v>4645.8213234591012</v>
      </c>
      <c r="S7068" s="181">
        <v>4675.31986500516</v>
      </c>
      <c r="T7068" s="181">
        <v>4705.0148934274221</v>
      </c>
      <c r="U7068" s="181">
        <v>4734.885810654755</v>
      </c>
      <c r="V7068" s="181">
        <v>4764.9118082153382</v>
      </c>
      <c r="W7068" s="181">
        <v>4795.0937422366869</v>
      </c>
      <c r="X7068" s="181">
        <v>4825.4350151372964</v>
      </c>
      <c r="Y7068" s="181">
        <v>4855.9459536131399</v>
      </c>
    </row>
    <row r="7069" spans="1:25" x14ac:dyDescent="0.25">
      <c r="A7069" s="178" t="s">
        <v>5627</v>
      </c>
      <c r="B7069" s="178" t="s">
        <v>288</v>
      </c>
      <c r="C7069" s="178" t="s">
        <v>240</v>
      </c>
      <c r="D7069" s="178" t="s">
        <v>241</v>
      </c>
      <c r="E7069" s="181">
        <v>407.87332957554457</v>
      </c>
      <c r="F7069" s="181">
        <v>411.71854437518471</v>
      </c>
      <c r="G7069" s="181">
        <v>416.0783273178622</v>
      </c>
      <c r="H7069" s="181">
        <v>420.95830335325735</v>
      </c>
      <c r="I7069" s="181">
        <v>426.24230137392084</v>
      </c>
      <c r="J7069" s="182">
        <v>431.8467347845048</v>
      </c>
      <c r="K7069" s="181">
        <v>437.70739440184531</v>
      </c>
      <c r="L7069" s="181">
        <v>443.77318619278464</v>
      </c>
      <c r="M7069" s="181">
        <v>450.00221668979458</v>
      </c>
      <c r="N7069" s="181">
        <v>456.36656606333901</v>
      </c>
      <c r="O7069" s="181">
        <v>462.8450883717677</v>
      </c>
      <c r="P7069" s="181">
        <v>469.433790749384</v>
      </c>
      <c r="Q7069" s="181">
        <v>476.13206694308195</v>
      </c>
      <c r="R7069" s="181">
        <v>482.92800279307733</v>
      </c>
      <c r="S7069" s="181">
        <v>489.82059318749873</v>
      </c>
      <c r="T7069" s="181">
        <v>496.81252811008471</v>
      </c>
      <c r="U7069" s="181">
        <v>503.9029158391038</v>
      </c>
      <c r="V7069" s="181">
        <v>511.09078865481166</v>
      </c>
      <c r="W7069" s="181">
        <v>518.37746558198535</v>
      </c>
      <c r="X7069" s="181">
        <v>525.7645602967051</v>
      </c>
      <c r="Y7069" s="181">
        <v>533.25447302978796</v>
      </c>
    </row>
    <row r="7070" spans="1:25" x14ac:dyDescent="0.25">
      <c r="A7070" s="178" t="s">
        <v>5627</v>
      </c>
      <c r="B7070" s="178" t="s">
        <v>291</v>
      </c>
      <c r="C7070" s="178" t="s">
        <v>565</v>
      </c>
      <c r="D7070" s="178" t="s">
        <v>566</v>
      </c>
      <c r="E7070" s="181">
        <v>2444.9605191137857</v>
      </c>
      <c r="F7070" s="181">
        <v>2460.786013108419</v>
      </c>
      <c r="G7070" s="181">
        <v>2479.8505792772476</v>
      </c>
      <c r="H7070" s="181">
        <v>2502.5746521069959</v>
      </c>
      <c r="I7070" s="181">
        <v>2528.324004987609</v>
      </c>
      <c r="J7070" s="182">
        <v>2556.6065613688934</v>
      </c>
      <c r="K7070" s="181">
        <v>2587.0185810753978</v>
      </c>
      <c r="L7070" s="181">
        <v>2619.2142587101857</v>
      </c>
      <c r="M7070" s="181">
        <v>2652.8877454721005</v>
      </c>
      <c r="N7070" s="181">
        <v>2687.7914277963287</v>
      </c>
      <c r="O7070" s="181">
        <v>2723.708409093485</v>
      </c>
      <c r="P7070" s="181">
        <v>2760.5201795385619</v>
      </c>
      <c r="Q7070" s="181">
        <v>2798.1361910580231</v>
      </c>
      <c r="R7070" s="181">
        <v>2836.4036918221032</v>
      </c>
      <c r="S7070" s="181">
        <v>2875.2376987011385</v>
      </c>
      <c r="T7070" s="181">
        <v>2914.4791483094091</v>
      </c>
      <c r="U7070" s="181">
        <v>2953.8594300385034</v>
      </c>
      <c r="V7070" s="181">
        <v>2993.2395866648144</v>
      </c>
      <c r="W7070" s="181">
        <v>3032.6162503612541</v>
      </c>
      <c r="X7070" s="181">
        <v>3071.9867098087989</v>
      </c>
      <c r="Y7070" s="181">
        <v>3111.2387093852221</v>
      </c>
    </row>
    <row r="7071" spans="1:25" x14ac:dyDescent="0.25">
      <c r="A7071" s="178" t="s">
        <v>5627</v>
      </c>
      <c r="B7071" s="178" t="s">
        <v>293</v>
      </c>
      <c r="C7071" s="178" t="s">
        <v>218</v>
      </c>
      <c r="D7071" s="178" t="s">
        <v>5636</v>
      </c>
      <c r="E7071" s="181">
        <v>6915.6820678743279</v>
      </c>
      <c r="F7071" s="181">
        <v>7017.4755002966076</v>
      </c>
      <c r="G7071" s="181">
        <v>7117.5550417852819</v>
      </c>
      <c r="H7071" s="181">
        <v>7219.0325832294993</v>
      </c>
      <c r="I7071" s="181">
        <v>7321.7836001526302</v>
      </c>
      <c r="J7071" s="182">
        <v>7425.5904242534061</v>
      </c>
      <c r="K7071" s="181">
        <v>7530.2378629164305</v>
      </c>
      <c r="L7071" s="181">
        <v>7635.4975350551867</v>
      </c>
      <c r="M7071" s="181">
        <v>7741.1204814859557</v>
      </c>
      <c r="N7071" s="181">
        <v>7846.9164000265182</v>
      </c>
      <c r="O7071" s="181">
        <v>7952.6299019967364</v>
      </c>
      <c r="P7071" s="181">
        <v>8058.2682278757002</v>
      </c>
      <c r="Q7071" s="181">
        <v>8163.8556604529567</v>
      </c>
      <c r="R7071" s="181">
        <v>8269.2096362941866</v>
      </c>
      <c r="S7071" s="181">
        <v>8374.3758671768082</v>
      </c>
      <c r="T7071" s="181">
        <v>8479.614463319982</v>
      </c>
      <c r="U7071" s="181">
        <v>8584.5251962980637</v>
      </c>
      <c r="V7071" s="181">
        <v>8688.5529899717603</v>
      </c>
      <c r="W7071" s="181">
        <v>8791.7552214738498</v>
      </c>
      <c r="X7071" s="181">
        <v>8894.2716140804314</v>
      </c>
      <c r="Y7071" s="181">
        <v>8996.4126267213833</v>
      </c>
    </row>
    <row r="7072" spans="1:25" x14ac:dyDescent="0.25">
      <c r="A7072" s="178" t="s">
        <v>5627</v>
      </c>
      <c r="B7072" s="178" t="s">
        <v>293</v>
      </c>
      <c r="C7072" s="178" t="s">
        <v>240</v>
      </c>
      <c r="D7072" s="178" t="s">
        <v>241</v>
      </c>
      <c r="E7072" s="181">
        <v>21.325891839260041</v>
      </c>
      <c r="F7072" s="181">
        <v>21.48478604687665</v>
      </c>
      <c r="G7072" s="181">
        <v>21.6351000407168</v>
      </c>
      <c r="H7072" s="181">
        <v>21.786377306520226</v>
      </c>
      <c r="I7072" s="181">
        <v>21.938192999401174</v>
      </c>
      <c r="J7072" s="182">
        <v>22.089856786189006</v>
      </c>
      <c r="K7072" s="181">
        <v>22.240704980072071</v>
      </c>
      <c r="L7072" s="181">
        <v>22.39005400307801</v>
      </c>
      <c r="M7072" s="181">
        <v>22.537179923303125</v>
      </c>
      <c r="N7072" s="181">
        <v>22.68154928094641</v>
      </c>
      <c r="O7072" s="181">
        <v>22.822457521983598</v>
      </c>
      <c r="P7072" s="181">
        <v>22.959969147157921</v>
      </c>
      <c r="Q7072" s="181">
        <v>23.094195812952552</v>
      </c>
      <c r="R7072" s="181">
        <v>23.224665813066132</v>
      </c>
      <c r="S7072" s="181">
        <v>23.351558240436091</v>
      </c>
      <c r="T7072" s="181">
        <v>23.475641513103881</v>
      </c>
      <c r="U7072" s="181">
        <v>23.595847841851505</v>
      </c>
      <c r="V7072" s="181">
        <v>23.710718075662573</v>
      </c>
      <c r="W7072" s="181">
        <v>23.820495209675112</v>
      </c>
      <c r="X7072" s="181">
        <v>23.925638192492993</v>
      </c>
      <c r="Y7072" s="181">
        <v>24.027050149817693</v>
      </c>
    </row>
    <row r="7073" spans="1:25" x14ac:dyDescent="0.25">
      <c r="A7073" s="178" t="s">
        <v>5627</v>
      </c>
      <c r="B7073" s="178" t="s">
        <v>580</v>
      </c>
      <c r="C7073" s="178" t="s">
        <v>218</v>
      </c>
      <c r="D7073" s="178" t="s">
        <v>5637</v>
      </c>
      <c r="E7073" s="181">
        <v>3314.1556385976446</v>
      </c>
      <c r="F7073" s="181">
        <v>3339.5761023692739</v>
      </c>
      <c r="G7073" s="181">
        <v>3364.0553780726573</v>
      </c>
      <c r="H7073" s="181">
        <v>3388.5828017950903</v>
      </c>
      <c r="I7073" s="181">
        <v>3413.1251004288997</v>
      </c>
      <c r="J7073" s="182">
        <v>3437.6798980767376</v>
      </c>
      <c r="K7073" s="181">
        <v>3462.2417268996105</v>
      </c>
      <c r="L7073" s="181">
        <v>3486.7930759153242</v>
      </c>
      <c r="M7073" s="181">
        <v>3511.316132448082</v>
      </c>
      <c r="N7073" s="181">
        <v>3535.8315279389894</v>
      </c>
      <c r="O7073" s="181">
        <v>3560.3293689093125</v>
      </c>
      <c r="P7073" s="181">
        <v>3584.8994287065148</v>
      </c>
      <c r="Q7073" s="181">
        <v>3609.6300688997721</v>
      </c>
      <c r="R7073" s="181">
        <v>3634.493927862231</v>
      </c>
      <c r="S7073" s="181">
        <v>3659.4829239819555</v>
      </c>
      <c r="T7073" s="181">
        <v>3684.6489928082915</v>
      </c>
      <c r="U7073" s="181">
        <v>3709.9812241297886</v>
      </c>
      <c r="V7073" s="181">
        <v>3735.4241074692145</v>
      </c>
      <c r="W7073" s="181">
        <v>3761.0054062230065</v>
      </c>
      <c r="X7073" s="181">
        <v>3786.7013211642907</v>
      </c>
      <c r="Y7073" s="181">
        <v>3812.5578305618033</v>
      </c>
    </row>
    <row r="7074" spans="1:25" x14ac:dyDescent="0.25">
      <c r="A7074" s="178" t="s">
        <v>5627</v>
      </c>
      <c r="B7074" s="178" t="s">
        <v>580</v>
      </c>
      <c r="C7074" s="178" t="s">
        <v>240</v>
      </c>
      <c r="D7074" s="178" t="s">
        <v>241</v>
      </c>
      <c r="E7074" s="181">
        <v>434.52712987725835</v>
      </c>
      <c r="F7074" s="181">
        <v>439.35300438693884</v>
      </c>
      <c r="G7074" s="181">
        <v>444.08249163811553</v>
      </c>
      <c r="H7074" s="181">
        <v>448.84550026926087</v>
      </c>
      <c r="I7074" s="181">
        <v>453.63780331067511</v>
      </c>
      <c r="J7074" s="182">
        <v>458.45923503960688</v>
      </c>
      <c r="K7074" s="181">
        <v>463.30921236839697</v>
      </c>
      <c r="L7074" s="181">
        <v>468.18552584376158</v>
      </c>
      <c r="M7074" s="181">
        <v>473.08589394315709</v>
      </c>
      <c r="N7074" s="181">
        <v>478.0132002027072</v>
      </c>
      <c r="O7074" s="181">
        <v>482.96622574812096</v>
      </c>
      <c r="P7074" s="181">
        <v>487.95730003051762</v>
      </c>
      <c r="Q7074" s="181">
        <v>492.99872676020505</v>
      </c>
      <c r="R7074" s="181">
        <v>498.0871162995054</v>
      </c>
      <c r="S7074" s="181">
        <v>503.22168122257256</v>
      </c>
      <c r="T7074" s="181">
        <v>508.40990202292244</v>
      </c>
      <c r="U7074" s="181">
        <v>513.65065767657359</v>
      </c>
      <c r="V7074" s="181">
        <v>518.93661286845293</v>
      </c>
      <c r="W7074" s="181">
        <v>524.27193743870316</v>
      </c>
      <c r="X7074" s="181">
        <v>529.65364353773657</v>
      </c>
      <c r="Y7074" s="181">
        <v>535.08849308964523</v>
      </c>
    </row>
    <row r="7075" spans="1:25" x14ac:dyDescent="0.25">
      <c r="A7075" s="178" t="s">
        <v>5627</v>
      </c>
      <c r="B7075" s="178" t="s">
        <v>581</v>
      </c>
      <c r="C7075" s="178" t="s">
        <v>218</v>
      </c>
      <c r="D7075" s="178" t="s">
        <v>5638</v>
      </c>
      <c r="E7075" s="181">
        <v>7252.833950795889</v>
      </c>
      <c r="F7075" s="181">
        <v>7365.5838121735515</v>
      </c>
      <c r="G7075" s="181">
        <v>7473.6708353289323</v>
      </c>
      <c r="H7075" s="181">
        <v>7580.5406412326929</v>
      </c>
      <c r="I7075" s="181">
        <v>7686.2898795354422</v>
      </c>
      <c r="J7075" s="182">
        <v>7790.9392759554212</v>
      </c>
      <c r="K7075" s="181">
        <v>7894.4590989589815</v>
      </c>
      <c r="L7075" s="181">
        <v>7996.7978762524217</v>
      </c>
      <c r="M7075" s="181">
        <v>8097.892997297532</v>
      </c>
      <c r="N7075" s="181">
        <v>8197.6966212224033</v>
      </c>
      <c r="O7075" s="181">
        <v>8296.0503356318895</v>
      </c>
      <c r="P7075" s="181">
        <v>8393.074468703584</v>
      </c>
      <c r="Q7075" s="181">
        <v>8488.8999349973801</v>
      </c>
      <c r="R7075" s="181">
        <v>8583.3776059485281</v>
      </c>
      <c r="S7075" s="181">
        <v>8676.4025081377513</v>
      </c>
      <c r="T7075" s="181">
        <v>8767.826603059435</v>
      </c>
      <c r="U7075" s="181">
        <v>8857.8343111363392</v>
      </c>
      <c r="V7075" s="181">
        <v>8946.7050735347293</v>
      </c>
      <c r="W7075" s="181">
        <v>9034.4389736270696</v>
      </c>
      <c r="X7075" s="181">
        <v>9120.9621576647587</v>
      </c>
      <c r="Y7075" s="181">
        <v>9206.1693789555957</v>
      </c>
    </row>
    <row r="7076" spans="1:25" x14ac:dyDescent="0.25">
      <c r="A7076" s="178" t="s">
        <v>5627</v>
      </c>
      <c r="B7076" s="178" t="s">
        <v>581</v>
      </c>
      <c r="C7076" s="178" t="s">
        <v>240</v>
      </c>
      <c r="D7076" s="178" t="s">
        <v>241</v>
      </c>
      <c r="E7076" s="181">
        <v>1991.9256772714207</v>
      </c>
      <c r="F7076" s="181">
        <v>2014.2525445468291</v>
      </c>
      <c r="G7076" s="181">
        <v>2035.0850964432611</v>
      </c>
      <c r="H7076" s="181">
        <v>2055.3754441826659</v>
      </c>
      <c r="I7076" s="181">
        <v>2075.1554351834152</v>
      </c>
      <c r="J7076" s="182">
        <v>2094.4360127983105</v>
      </c>
      <c r="K7076" s="181">
        <v>2113.2144739549722</v>
      </c>
      <c r="L7076" s="181">
        <v>2131.4824126434132</v>
      </c>
      <c r="M7076" s="181">
        <v>2149.2286561675305</v>
      </c>
      <c r="N7076" s="181">
        <v>2166.4461726162554</v>
      </c>
      <c r="O7076" s="181">
        <v>2183.0990014190452</v>
      </c>
      <c r="P7076" s="181">
        <v>2199.224881703306</v>
      </c>
      <c r="Q7076" s="181">
        <v>2214.86372490037</v>
      </c>
      <c r="R7076" s="181">
        <v>2229.9820562094469</v>
      </c>
      <c r="S7076" s="181">
        <v>2244.558438577043</v>
      </c>
      <c r="T7076" s="181">
        <v>2258.5607549733872</v>
      </c>
      <c r="U7076" s="181">
        <v>2272.0427616656079</v>
      </c>
      <c r="V7076" s="181">
        <v>2285.0816242997153</v>
      </c>
      <c r="W7076" s="181">
        <v>2297.6821979170868</v>
      </c>
      <c r="X7076" s="181">
        <v>2309.8305721175202</v>
      </c>
      <c r="Y7076" s="181">
        <v>2321.5051973603599</v>
      </c>
    </row>
    <row r="7077" spans="1:25" x14ac:dyDescent="0.25">
      <c r="A7077" s="178" t="s">
        <v>5627</v>
      </c>
      <c r="B7077" s="178" t="s">
        <v>582</v>
      </c>
      <c r="C7077" s="178" t="s">
        <v>565</v>
      </c>
      <c r="D7077" s="178" t="s">
        <v>566</v>
      </c>
      <c r="E7077" s="181">
        <v>1609.3236463590063</v>
      </c>
      <c r="F7077" s="181">
        <v>1626.7379019239277</v>
      </c>
      <c r="G7077" s="181">
        <v>1643.8780158467334</v>
      </c>
      <c r="H7077" s="181">
        <v>1661.5410540074276</v>
      </c>
      <c r="I7077" s="181">
        <v>1679.770706702609</v>
      </c>
      <c r="J7077" s="182">
        <v>1698.6067052349181</v>
      </c>
      <c r="K7077" s="181">
        <v>1718.0586491564134</v>
      </c>
      <c r="L7077" s="181">
        <v>1738.1046035303168</v>
      </c>
      <c r="M7077" s="181">
        <v>1758.6995155068837</v>
      </c>
      <c r="N7077" s="181">
        <v>1779.7850875375852</v>
      </c>
      <c r="O7077" s="181">
        <v>1801.2736588503242</v>
      </c>
      <c r="P7077" s="181">
        <v>1823.1149094640318</v>
      </c>
      <c r="Q7077" s="181">
        <v>1845.2426534494828</v>
      </c>
      <c r="R7077" s="181">
        <v>1867.517101415478</v>
      </c>
      <c r="S7077" s="181">
        <v>1889.7998322269045</v>
      </c>
      <c r="T7077" s="181">
        <v>1912.0023720758268</v>
      </c>
      <c r="U7077" s="181">
        <v>1934.0625027715651</v>
      </c>
      <c r="V7077" s="181">
        <v>1955.8932218559758</v>
      </c>
      <c r="W7077" s="181">
        <v>1977.4178704232177</v>
      </c>
      <c r="X7077" s="181">
        <v>1998.5483036296941</v>
      </c>
      <c r="Y7077" s="181">
        <v>2019.2669975030019</v>
      </c>
    </row>
    <row r="7078" spans="1:25" x14ac:dyDescent="0.25">
      <c r="A7078" s="178" t="s">
        <v>5627</v>
      </c>
      <c r="B7078" s="178" t="s">
        <v>585</v>
      </c>
      <c r="C7078" s="178" t="s">
        <v>218</v>
      </c>
      <c r="D7078" s="178" t="s">
        <v>5639</v>
      </c>
      <c r="E7078" s="181">
        <v>3773.8800174389412</v>
      </c>
      <c r="F7078" s="181">
        <v>3802.2179076877583</v>
      </c>
      <c r="G7078" s="181">
        <v>3834.6955563944721</v>
      </c>
      <c r="H7078" s="181">
        <v>3871.7672415231382</v>
      </c>
      <c r="I7078" s="181">
        <v>3912.3349172924814</v>
      </c>
      <c r="J7078" s="182">
        <v>3955.5134324350406</v>
      </c>
      <c r="K7078" s="181">
        <v>4000.6051499922496</v>
      </c>
      <c r="L7078" s="181">
        <v>4047.0560425459576</v>
      </c>
      <c r="M7078" s="181">
        <v>4094.417850668312</v>
      </c>
      <c r="N7078" s="181">
        <v>4142.3360277935499</v>
      </c>
      <c r="O7078" s="181">
        <v>4190.4993339758821</v>
      </c>
      <c r="P7078" s="181">
        <v>4238.7874702783838</v>
      </c>
      <c r="Q7078" s="181">
        <v>4287.1431230133876</v>
      </c>
      <c r="R7078" s="181">
        <v>4335.4430702041382</v>
      </c>
      <c r="S7078" s="181">
        <v>4383.6916813593243</v>
      </c>
      <c r="T7078" s="181">
        <v>4431.8461382888763</v>
      </c>
      <c r="U7078" s="181">
        <v>4479.7174774700397</v>
      </c>
      <c r="V7078" s="181">
        <v>4527.2149368347646</v>
      </c>
      <c r="W7078" s="181">
        <v>4574.4012088897689</v>
      </c>
      <c r="X7078" s="181">
        <v>4621.3712111010691</v>
      </c>
      <c r="Y7078" s="181">
        <v>4668.124411756864</v>
      </c>
    </row>
    <row r="7079" spans="1:25" x14ac:dyDescent="0.25">
      <c r="A7079" s="178" t="s">
        <v>5627</v>
      </c>
      <c r="B7079" s="178" t="s">
        <v>585</v>
      </c>
      <c r="C7079" s="178" t="s">
        <v>240</v>
      </c>
      <c r="D7079" s="178" t="s">
        <v>241</v>
      </c>
      <c r="E7079" s="181">
        <v>1262.6929915913684</v>
      </c>
      <c r="F7079" s="181">
        <v>1276.6473389544553</v>
      </c>
      <c r="G7079" s="181">
        <v>1292.0790700355601</v>
      </c>
      <c r="H7079" s="181">
        <v>1309.1569098094492</v>
      </c>
      <c r="I7079" s="181">
        <v>1327.5251176170982</v>
      </c>
      <c r="J7079" s="182">
        <v>1346.8953230914835</v>
      </c>
      <c r="K7079" s="181">
        <v>1367.039082553747</v>
      </c>
      <c r="L7079" s="181">
        <v>1387.7739133297516</v>
      </c>
      <c r="M7079" s="181">
        <v>1408.9511085343131</v>
      </c>
      <c r="N7079" s="181">
        <v>1430.452190776175</v>
      </c>
      <c r="O7079" s="181">
        <v>1452.1719944675467</v>
      </c>
      <c r="P7079" s="181">
        <v>1474.0702556323381</v>
      </c>
      <c r="Q7079" s="181">
        <v>1496.1281119430114</v>
      </c>
      <c r="R7079" s="181">
        <v>1518.3033445638555</v>
      </c>
      <c r="S7079" s="181">
        <v>1540.5979732161816</v>
      </c>
      <c r="T7079" s="181">
        <v>1562.9973990498913</v>
      </c>
      <c r="U7079" s="181">
        <v>1585.4350897822287</v>
      </c>
      <c r="V7079" s="181">
        <v>1607.8784503892552</v>
      </c>
      <c r="W7079" s="181">
        <v>1630.3491205653572</v>
      </c>
      <c r="X7079" s="181">
        <v>1652.880573164254</v>
      </c>
      <c r="Y7079" s="181">
        <v>1675.4724950233156</v>
      </c>
    </row>
    <row r="7080" spans="1:25" x14ac:dyDescent="0.25">
      <c r="A7080" s="178" t="s">
        <v>5627</v>
      </c>
      <c r="B7080" s="178" t="s">
        <v>586</v>
      </c>
      <c r="C7080" s="178" t="s">
        <v>218</v>
      </c>
      <c r="D7080" s="178" t="s">
        <v>5640</v>
      </c>
      <c r="E7080" s="181">
        <v>2590.314775591753</v>
      </c>
      <c r="F7080" s="181">
        <v>2621.6635719560218</v>
      </c>
      <c r="G7080" s="181">
        <v>2654.2705775531326</v>
      </c>
      <c r="H7080" s="181">
        <v>2689.0621119838397</v>
      </c>
      <c r="I7080" s="181">
        <v>2725.7577407641938</v>
      </c>
      <c r="J7080" s="182">
        <v>2764.1218087554525</v>
      </c>
      <c r="K7080" s="181">
        <v>2803.9667292683635</v>
      </c>
      <c r="L7080" s="181">
        <v>2845.1246517181439</v>
      </c>
      <c r="M7080" s="181">
        <v>2887.4325385767197</v>
      </c>
      <c r="N7080" s="181">
        <v>2930.7209426617505</v>
      </c>
      <c r="O7080" s="181">
        <v>2974.8307286502823</v>
      </c>
      <c r="P7080" s="181">
        <v>3019.701062601046</v>
      </c>
      <c r="Q7080" s="181">
        <v>3065.2666709454479</v>
      </c>
      <c r="R7080" s="181">
        <v>3111.3744788313479</v>
      </c>
      <c r="S7080" s="181">
        <v>3157.9501948826478</v>
      </c>
      <c r="T7080" s="181">
        <v>3205.170372204906</v>
      </c>
      <c r="U7080" s="181">
        <v>3252.6962979135383</v>
      </c>
      <c r="V7080" s="181">
        <v>3299.9776101537368</v>
      </c>
      <c r="W7080" s="181">
        <v>3346.9895852448544</v>
      </c>
      <c r="X7080" s="181">
        <v>3393.7524174572004</v>
      </c>
      <c r="Y7080" s="181">
        <v>3440.5462222812735</v>
      </c>
    </row>
    <row r="7081" spans="1:25" x14ac:dyDescent="0.25">
      <c r="A7081" s="178" t="s">
        <v>5627</v>
      </c>
      <c r="B7081" s="178" t="s">
        <v>586</v>
      </c>
      <c r="C7081" s="178" t="s">
        <v>240</v>
      </c>
      <c r="D7081" s="178" t="s">
        <v>241</v>
      </c>
      <c r="E7081" s="181">
        <v>266.63514128400431</v>
      </c>
      <c r="F7081" s="181">
        <v>267.73201363446793</v>
      </c>
      <c r="G7081" s="181">
        <v>268.92243718874056</v>
      </c>
      <c r="H7081" s="181">
        <v>270.29697166523317</v>
      </c>
      <c r="I7081" s="181">
        <v>271.82293734753824</v>
      </c>
      <c r="J7081" s="182">
        <v>273.47304440586265</v>
      </c>
      <c r="K7081" s="181">
        <v>275.22552245171448</v>
      </c>
      <c r="L7081" s="181">
        <v>277.06115990146498</v>
      </c>
      <c r="M7081" s="181">
        <v>278.96177415593411</v>
      </c>
      <c r="N7081" s="181">
        <v>280.90910672147356</v>
      </c>
      <c r="O7081" s="181">
        <v>282.88642718525568</v>
      </c>
      <c r="P7081" s="181">
        <v>284.88678509087987</v>
      </c>
      <c r="Q7081" s="181">
        <v>286.90301775959909</v>
      </c>
      <c r="R7081" s="181">
        <v>288.92002189791174</v>
      </c>
      <c r="S7081" s="181">
        <v>290.93041812270167</v>
      </c>
      <c r="T7081" s="181">
        <v>292.94998165660644</v>
      </c>
      <c r="U7081" s="181">
        <v>294.94726388054795</v>
      </c>
      <c r="V7081" s="181">
        <v>296.87276019672817</v>
      </c>
      <c r="W7081" s="181">
        <v>298.72544644728396</v>
      </c>
      <c r="X7081" s="181">
        <v>300.50832994993164</v>
      </c>
      <c r="Y7081" s="181">
        <v>302.24717907532602</v>
      </c>
    </row>
    <row r="7082" spans="1:25" x14ac:dyDescent="0.25">
      <c r="A7082" s="178" t="s">
        <v>5627</v>
      </c>
      <c r="B7082" s="178" t="s">
        <v>587</v>
      </c>
      <c r="C7082" s="178" t="s">
        <v>565</v>
      </c>
      <c r="D7082" s="178" t="s">
        <v>566</v>
      </c>
      <c r="E7082" s="181">
        <v>4528.4866186046065</v>
      </c>
      <c r="F7082" s="181">
        <v>4540.7579477678182</v>
      </c>
      <c r="G7082" s="181">
        <v>4561.7991884684589</v>
      </c>
      <c r="H7082" s="181">
        <v>4591.6069369857541</v>
      </c>
      <c r="I7082" s="181">
        <v>4628.5455454362864</v>
      </c>
      <c r="J7082" s="182">
        <v>4671.36666885664</v>
      </c>
      <c r="K7082" s="181">
        <v>4719.0736676389624</v>
      </c>
      <c r="L7082" s="181">
        <v>4770.8480079571418</v>
      </c>
      <c r="M7082" s="181">
        <v>4825.9929828584472</v>
      </c>
      <c r="N7082" s="181">
        <v>4883.9560462114559</v>
      </c>
      <c r="O7082" s="181">
        <v>4944.2378064176182</v>
      </c>
      <c r="P7082" s="181">
        <v>5006.5400689817061</v>
      </c>
      <c r="Q7082" s="181">
        <v>5070.611982649054</v>
      </c>
      <c r="R7082" s="181">
        <v>5136.0893311825785</v>
      </c>
      <c r="S7082" s="181">
        <v>5202.7184955608764</v>
      </c>
      <c r="T7082" s="181">
        <v>5270.2895965978205</v>
      </c>
      <c r="U7082" s="181">
        <v>5338.2771160186085</v>
      </c>
      <c r="V7082" s="181">
        <v>5406.2067719638926</v>
      </c>
      <c r="W7082" s="181">
        <v>5474.004851003594</v>
      </c>
      <c r="X7082" s="181">
        <v>5541.5918650873973</v>
      </c>
      <c r="Y7082" s="181">
        <v>5608.9066351005031</v>
      </c>
    </row>
    <row r="7083" spans="1:25" x14ac:dyDescent="0.25">
      <c r="A7083" s="178" t="s">
        <v>5627</v>
      </c>
      <c r="B7083" s="178" t="s">
        <v>594</v>
      </c>
      <c r="C7083" s="178" t="s">
        <v>218</v>
      </c>
      <c r="D7083" s="178" t="s">
        <v>5641</v>
      </c>
      <c r="E7083" s="181">
        <v>2175.4834419166432</v>
      </c>
      <c r="F7083" s="181">
        <v>2193.2002173099086</v>
      </c>
      <c r="G7083" s="181">
        <v>2212.6002120373555</v>
      </c>
      <c r="H7083" s="181">
        <v>2234.033924845422</v>
      </c>
      <c r="I7083" s="181">
        <v>2257.071908604561</v>
      </c>
      <c r="J7083" s="182">
        <v>2281.3677030407625</v>
      </c>
      <c r="K7083" s="181">
        <v>2306.6390984252066</v>
      </c>
      <c r="L7083" s="181">
        <v>2332.6408269166322</v>
      </c>
      <c r="M7083" s="181">
        <v>2359.1554996163841</v>
      </c>
      <c r="N7083" s="181">
        <v>2386.0128661879298</v>
      </c>
      <c r="O7083" s="181">
        <v>2413.0579403639431</v>
      </c>
      <c r="P7083" s="181">
        <v>2440.2257686660878</v>
      </c>
      <c r="Q7083" s="181">
        <v>2467.4631659206902</v>
      </c>
      <c r="R7083" s="181">
        <v>2494.6694803236828</v>
      </c>
      <c r="S7083" s="181">
        <v>2521.8302472552073</v>
      </c>
      <c r="T7083" s="181">
        <v>2549.070767260273</v>
      </c>
      <c r="U7083" s="181">
        <v>2576.3111167690213</v>
      </c>
      <c r="V7083" s="181">
        <v>2603.3669829878982</v>
      </c>
      <c r="W7083" s="181">
        <v>2630.2546900103653</v>
      </c>
      <c r="X7083" s="181">
        <v>2657.0315493544808</v>
      </c>
      <c r="Y7083" s="181">
        <v>2683.8851308429425</v>
      </c>
    </row>
    <row r="7084" spans="1:25" x14ac:dyDescent="0.25">
      <c r="A7084" s="178" t="s">
        <v>5627</v>
      </c>
      <c r="B7084" s="178" t="s">
        <v>594</v>
      </c>
      <c r="C7084" s="178" t="s">
        <v>240</v>
      </c>
      <c r="D7084" s="178" t="s">
        <v>241</v>
      </c>
      <c r="E7084" s="181">
        <v>908.39897107588934</v>
      </c>
      <c r="F7084" s="181">
        <v>914.93028052772172</v>
      </c>
      <c r="G7084" s="181">
        <v>922.14993540240607</v>
      </c>
      <c r="H7084" s="181">
        <v>930.20190328039496</v>
      </c>
      <c r="I7084" s="181">
        <v>938.90515834112114</v>
      </c>
      <c r="J7084" s="182">
        <v>948.11384394112213</v>
      </c>
      <c r="K7084" s="181">
        <v>957.70932858233857</v>
      </c>
      <c r="L7084" s="181">
        <v>967.58875066776318</v>
      </c>
      <c r="M7084" s="181">
        <v>977.6611891619832</v>
      </c>
      <c r="N7084" s="181">
        <v>987.85558187296238</v>
      </c>
      <c r="O7084" s="181">
        <v>998.10744813884287</v>
      </c>
      <c r="P7084" s="181">
        <v>1008.3897554704694</v>
      </c>
      <c r="Q7084" s="181">
        <v>1018.6804318374079</v>
      </c>
      <c r="R7084" s="181">
        <v>1028.9379107195064</v>
      </c>
      <c r="S7084" s="181">
        <v>1039.1562975040054</v>
      </c>
      <c r="T7084" s="181">
        <v>1049.3872577758102</v>
      </c>
      <c r="U7084" s="181">
        <v>1059.5978561679865</v>
      </c>
      <c r="V7084" s="181">
        <v>1069.7123887796115</v>
      </c>
      <c r="W7084" s="181">
        <v>1079.7378011466217</v>
      </c>
      <c r="X7084" s="181">
        <v>1089.6978226992351</v>
      </c>
      <c r="Y7084" s="181">
        <v>1099.6694642925881</v>
      </c>
    </row>
    <row r="7085" spans="1:25" x14ac:dyDescent="0.25">
      <c r="A7085" s="178" t="s">
        <v>5627</v>
      </c>
      <c r="B7085" s="178" t="s">
        <v>596</v>
      </c>
      <c r="C7085" s="178" t="s">
        <v>218</v>
      </c>
      <c r="D7085" s="178" t="s">
        <v>5642</v>
      </c>
      <c r="E7085" s="181">
        <v>15119.140861059825</v>
      </c>
      <c r="F7085" s="181">
        <v>15312.713168777715</v>
      </c>
      <c r="G7085" s="181">
        <v>15523.840577986441</v>
      </c>
      <c r="H7085" s="181">
        <v>15755.741147026898</v>
      </c>
      <c r="I7085" s="181">
        <v>16005.594164665839</v>
      </c>
      <c r="J7085" s="182">
        <v>16271.24573355619</v>
      </c>
      <c r="K7085" s="181">
        <v>16551.144056680361</v>
      </c>
      <c r="L7085" s="181">
        <v>16844.134631642457</v>
      </c>
      <c r="M7085" s="181">
        <v>17149.286342298565</v>
      </c>
      <c r="N7085" s="181">
        <v>17465.920511882214</v>
      </c>
      <c r="O7085" s="181">
        <v>17793.393167775106</v>
      </c>
      <c r="P7085" s="181">
        <v>18131.726460221736</v>
      </c>
      <c r="Q7085" s="181">
        <v>18481.078372655018</v>
      </c>
      <c r="R7085" s="181">
        <v>18841.043802299064</v>
      </c>
      <c r="S7085" s="181">
        <v>19211.353296948433</v>
      </c>
      <c r="T7085" s="181">
        <v>19591.319718808361</v>
      </c>
      <c r="U7085" s="181">
        <v>19977.862807513167</v>
      </c>
      <c r="V7085" s="181">
        <v>20368.423379976353</v>
      </c>
      <c r="W7085" s="181">
        <v>20762.928242520808</v>
      </c>
      <c r="X7085" s="181">
        <v>21161.07093871004</v>
      </c>
      <c r="Y7085" s="181">
        <v>21562.023134672632</v>
      </c>
    </row>
    <row r="7086" spans="1:25" x14ac:dyDescent="0.25">
      <c r="A7086" s="178" t="s">
        <v>5627</v>
      </c>
      <c r="B7086" s="178" t="s">
        <v>596</v>
      </c>
      <c r="C7086" s="178" t="s">
        <v>528</v>
      </c>
      <c r="D7086" s="178" t="s">
        <v>5643</v>
      </c>
      <c r="E7086" s="181">
        <v>2050.7588443721725</v>
      </c>
      <c r="F7086" s="181">
        <v>2070.9047790560362</v>
      </c>
      <c r="G7086" s="181">
        <v>2093.2816176368647</v>
      </c>
      <c r="H7086" s="181">
        <v>2118.3017523050789</v>
      </c>
      <c r="I7086" s="181">
        <v>2145.5631024342842</v>
      </c>
      <c r="J7086" s="182">
        <v>2174.7573030890435</v>
      </c>
      <c r="K7086" s="181">
        <v>2205.6597367280829</v>
      </c>
      <c r="L7086" s="181">
        <v>2238.1011146746214</v>
      </c>
      <c r="M7086" s="181">
        <v>2271.9436427724922</v>
      </c>
      <c r="N7086" s="181">
        <v>2307.0844099807855</v>
      </c>
      <c r="O7086" s="181">
        <v>2343.4262106223646</v>
      </c>
      <c r="P7086" s="181">
        <v>2380.9603834951863</v>
      </c>
      <c r="Q7086" s="181">
        <v>2419.6960876103913</v>
      </c>
      <c r="R7086" s="181">
        <v>2459.5688013788758</v>
      </c>
      <c r="S7086" s="181">
        <v>2500.5323522212248</v>
      </c>
      <c r="T7086" s="181">
        <v>2542.486842075165</v>
      </c>
      <c r="U7086" s="181">
        <v>2585.0238308306293</v>
      </c>
      <c r="V7086" s="181">
        <v>2627.8068549266591</v>
      </c>
      <c r="W7086" s="181">
        <v>2670.8231586688676</v>
      </c>
      <c r="X7086" s="181">
        <v>2714.0302018615139</v>
      </c>
      <c r="Y7086" s="181">
        <v>2757.3191913228306</v>
      </c>
    </row>
    <row r="7087" spans="1:25" x14ac:dyDescent="0.25">
      <c r="A7087" s="178" t="s">
        <v>5627</v>
      </c>
      <c r="B7087" s="178" t="s">
        <v>596</v>
      </c>
      <c r="C7087" s="178" t="s">
        <v>1331</v>
      </c>
      <c r="D7087" s="178" t="s">
        <v>5644</v>
      </c>
      <c r="E7087" s="181">
        <v>2182.8037427220397</v>
      </c>
      <c r="F7087" s="181">
        <v>2217.966782739898</v>
      </c>
      <c r="G7087" s="181">
        <v>2255.8871882805597</v>
      </c>
      <c r="H7087" s="181">
        <v>2297.0600799924841</v>
      </c>
      <c r="I7087" s="181">
        <v>2341.1035938264276</v>
      </c>
      <c r="J7087" s="182">
        <v>2387.728528700784</v>
      </c>
      <c r="K7087" s="181">
        <v>2436.7303732427986</v>
      </c>
      <c r="L7087" s="181">
        <v>2487.9604690002916</v>
      </c>
      <c r="M7087" s="181">
        <v>2541.301173721979</v>
      </c>
      <c r="N7087" s="181">
        <v>2596.6707035614822</v>
      </c>
      <c r="O7087" s="181">
        <v>2653.9912550897438</v>
      </c>
      <c r="P7087" s="181">
        <v>2713.2835669872566</v>
      </c>
      <c r="Q7087" s="181">
        <v>2774.5889242185285</v>
      </c>
      <c r="R7087" s="181">
        <v>2837.8642195943412</v>
      </c>
      <c r="S7087" s="181">
        <v>2903.0861609091994</v>
      </c>
      <c r="T7087" s="181">
        <v>2970.1677103478642</v>
      </c>
      <c r="U7087" s="181">
        <v>3038.6565809244562</v>
      </c>
      <c r="V7087" s="181">
        <v>3108.1739852864412</v>
      </c>
      <c r="W7087" s="181">
        <v>3178.716703858599</v>
      </c>
      <c r="X7087" s="181">
        <v>3250.2455903516829</v>
      </c>
      <c r="Y7087" s="181">
        <v>3322.6405114449562</v>
      </c>
    </row>
    <row r="7088" spans="1:25" x14ac:dyDescent="0.25">
      <c r="A7088" s="178" t="s">
        <v>5627</v>
      </c>
      <c r="B7088" s="178" t="s">
        <v>596</v>
      </c>
      <c r="C7088" s="178" t="s">
        <v>1687</v>
      </c>
      <c r="D7088" s="178" t="s">
        <v>5645</v>
      </c>
      <c r="E7088" s="181">
        <v>5272.6543641089393</v>
      </c>
      <c r="F7088" s="181">
        <v>5293.044241841927</v>
      </c>
      <c r="G7088" s="181">
        <v>5318.6784753875363</v>
      </c>
      <c r="H7088" s="181">
        <v>5350.5026900921484</v>
      </c>
      <c r="I7088" s="181">
        <v>5387.3939842847067</v>
      </c>
      <c r="J7088" s="182">
        <v>5428.4885578708863</v>
      </c>
      <c r="K7088" s="181">
        <v>5473.1497129981044</v>
      </c>
      <c r="L7088" s="181">
        <v>5520.8913439296593</v>
      </c>
      <c r="M7088" s="181">
        <v>5571.3152611145533</v>
      </c>
      <c r="N7088" s="181">
        <v>5624.1170203789825</v>
      </c>
      <c r="O7088" s="181">
        <v>5679.0125812210954</v>
      </c>
      <c r="P7088" s="181">
        <v>5735.9373716490873</v>
      </c>
      <c r="Q7088" s="181">
        <v>5794.8705332032268</v>
      </c>
      <c r="R7088" s="181">
        <v>5855.6158090578583</v>
      </c>
      <c r="S7088" s="181">
        <v>5918.0245267844757</v>
      </c>
      <c r="T7088" s="181">
        <v>5981.8246857779877</v>
      </c>
      <c r="U7088" s="181">
        <v>6046.0286599634765</v>
      </c>
      <c r="V7088" s="181">
        <v>6109.8391275557588</v>
      </c>
      <c r="W7088" s="181">
        <v>6173.2256396933662</v>
      </c>
      <c r="X7088" s="181">
        <v>6236.0900515995381</v>
      </c>
      <c r="Y7088" s="181">
        <v>6298.1852298982249</v>
      </c>
    </row>
    <row r="7089" spans="1:25" x14ac:dyDescent="0.25">
      <c r="A7089" s="178" t="s">
        <v>5627</v>
      </c>
      <c r="B7089" s="178" t="s">
        <v>596</v>
      </c>
      <c r="C7089" s="178" t="s">
        <v>240</v>
      </c>
      <c r="D7089" s="178" t="s">
        <v>241</v>
      </c>
      <c r="E7089" s="181">
        <v>9391.439462637496</v>
      </c>
      <c r="F7089" s="181">
        <v>9438.8937027992051</v>
      </c>
      <c r="G7089" s="181">
        <v>9495.813186489293</v>
      </c>
      <c r="H7089" s="181">
        <v>9563.9216120511646</v>
      </c>
      <c r="I7089" s="181">
        <v>9641.2489445802585</v>
      </c>
      <c r="J7089" s="182">
        <v>9726.2799935850326</v>
      </c>
      <c r="K7089" s="181">
        <v>9817.8997229216839</v>
      </c>
      <c r="L7089" s="181">
        <v>9915.2582258788661</v>
      </c>
      <c r="M7089" s="181">
        <v>10017.659609922339</v>
      </c>
      <c r="N7089" s="181">
        <v>10124.573411261714</v>
      </c>
      <c r="O7089" s="181">
        <v>10235.503395272381</v>
      </c>
      <c r="P7089" s="181">
        <v>10350.346972169566</v>
      </c>
      <c r="Q7089" s="181">
        <v>10469.080013463064</v>
      </c>
      <c r="R7089" s="181">
        <v>10591.360998788374</v>
      </c>
      <c r="S7089" s="181">
        <v>10716.932933638103</v>
      </c>
      <c r="T7089" s="181">
        <v>10845.313982139851</v>
      </c>
      <c r="U7089" s="181">
        <v>10974.72100126903</v>
      </c>
      <c r="V7089" s="181">
        <v>11103.708216440014</v>
      </c>
      <c r="W7089" s="181">
        <v>11232.218312631618</v>
      </c>
      <c r="X7089" s="181">
        <v>11360.070386211062</v>
      </c>
      <c r="Y7089" s="181">
        <v>11486.810947846265</v>
      </c>
    </row>
    <row r="7090" spans="1:25" x14ac:dyDescent="0.25">
      <c r="A7090" s="178" t="s">
        <v>5627</v>
      </c>
      <c r="B7090" s="178" t="s">
        <v>598</v>
      </c>
      <c r="C7090" s="178" t="s">
        <v>218</v>
      </c>
      <c r="D7090" s="178" t="s">
        <v>5646</v>
      </c>
      <c r="E7090" s="181">
        <v>4139.4328002492321</v>
      </c>
      <c r="F7090" s="181">
        <v>4188.3267284318345</v>
      </c>
      <c r="G7090" s="181">
        <v>4236.4495545032587</v>
      </c>
      <c r="H7090" s="181">
        <v>4285.43139956101</v>
      </c>
      <c r="I7090" s="181">
        <v>4334.9553657002343</v>
      </c>
      <c r="J7090" s="182">
        <v>4384.7246384700793</v>
      </c>
      <c r="K7090" s="181">
        <v>4434.5139658239896</v>
      </c>
      <c r="L7090" s="181">
        <v>4484.1494436265393</v>
      </c>
      <c r="M7090" s="181">
        <v>4533.4849667342551</v>
      </c>
      <c r="N7090" s="181">
        <v>4582.3640117051427</v>
      </c>
      <c r="O7090" s="181">
        <v>4630.6577896575627</v>
      </c>
      <c r="P7090" s="181">
        <v>4678.4249250781986</v>
      </c>
      <c r="Q7090" s="181">
        <v>4725.7410874611815</v>
      </c>
      <c r="R7090" s="181">
        <v>4772.569957445482</v>
      </c>
      <c r="S7090" s="181">
        <v>4819.0088574965257</v>
      </c>
      <c r="T7090" s="181">
        <v>4865.571621525306</v>
      </c>
      <c r="U7090" s="181">
        <v>4912.1835222454583</v>
      </c>
      <c r="V7090" s="181">
        <v>4958.3904641624185</v>
      </c>
      <c r="W7090" s="181">
        <v>5004.2840851045612</v>
      </c>
      <c r="X7090" s="181">
        <v>5050.026624003538</v>
      </c>
      <c r="Y7090" s="181">
        <v>5096.1894622112086</v>
      </c>
    </row>
    <row r="7091" spans="1:25" x14ac:dyDescent="0.25">
      <c r="A7091" s="178" t="s">
        <v>5627</v>
      </c>
      <c r="B7091" s="178" t="s">
        <v>598</v>
      </c>
      <c r="C7091" s="178" t="s">
        <v>240</v>
      </c>
      <c r="D7091" s="178" t="s">
        <v>241</v>
      </c>
      <c r="E7091" s="181">
        <v>33.480706472604084</v>
      </c>
      <c r="F7091" s="181">
        <v>33.772980234791369</v>
      </c>
      <c r="G7091" s="181">
        <v>34.056963794235095</v>
      </c>
      <c r="H7091" s="181">
        <v>34.345788509172031</v>
      </c>
      <c r="I7091" s="181">
        <v>34.636869222750413</v>
      </c>
      <c r="J7091" s="182">
        <v>34.92781195330911</v>
      </c>
      <c r="K7091" s="181">
        <v>35.21682004257822</v>
      </c>
      <c r="L7091" s="181">
        <v>35.50252523440097</v>
      </c>
      <c r="M7091" s="181">
        <v>35.783795439663258</v>
      </c>
      <c r="N7091" s="181">
        <v>36.059430528069527</v>
      </c>
      <c r="O7091" s="181">
        <v>36.328462787332157</v>
      </c>
      <c r="P7091" s="181">
        <v>36.591402392896434</v>
      </c>
      <c r="Q7091" s="181">
        <v>36.848886545448565</v>
      </c>
      <c r="R7091" s="181">
        <v>37.100674416105008</v>
      </c>
      <c r="S7091" s="181">
        <v>37.347564112217611</v>
      </c>
      <c r="T7091" s="181">
        <v>37.593562453398533</v>
      </c>
      <c r="U7091" s="181">
        <v>37.838094046547546</v>
      </c>
      <c r="V7091" s="181">
        <v>38.077677191461959</v>
      </c>
      <c r="W7091" s="181">
        <v>38.313050823454198</v>
      </c>
      <c r="X7091" s="181">
        <v>38.545483997907148</v>
      </c>
      <c r="Y7091" s="181">
        <v>38.779343871725288</v>
      </c>
    </row>
    <row r="7092" spans="1:25" x14ac:dyDescent="0.25">
      <c r="A7092" s="178" t="s">
        <v>5627</v>
      </c>
      <c r="B7092" s="178" t="s">
        <v>606</v>
      </c>
      <c r="C7092" s="178" t="s">
        <v>218</v>
      </c>
      <c r="D7092" s="178" t="s">
        <v>5647</v>
      </c>
      <c r="E7092" s="181">
        <v>5615.1419579969252</v>
      </c>
      <c r="F7092" s="181">
        <v>5632.7879550300922</v>
      </c>
      <c r="G7092" s="181">
        <v>5660.1956527401026</v>
      </c>
      <c r="H7092" s="181">
        <v>5697.222968763137</v>
      </c>
      <c r="I7092" s="181">
        <v>5741.8499085553904</v>
      </c>
      <c r="J7092" s="182">
        <v>5792.5530671419901</v>
      </c>
      <c r="K7092" s="181">
        <v>5848.1804277815991</v>
      </c>
      <c r="L7092" s="181">
        <v>5907.8401145084408</v>
      </c>
      <c r="M7092" s="181">
        <v>5970.8111232252822</v>
      </c>
      <c r="N7092" s="181">
        <v>6036.5229784783096</v>
      </c>
      <c r="O7092" s="181">
        <v>6104.5022857706608</v>
      </c>
      <c r="P7092" s="181">
        <v>6174.5552524474833</v>
      </c>
      <c r="Q7092" s="181">
        <v>6246.5720875449906</v>
      </c>
      <c r="R7092" s="181">
        <v>6320.3111196112159</v>
      </c>
      <c r="S7092" s="181">
        <v>6395.6533776541628</v>
      </c>
      <c r="T7092" s="181">
        <v>6472.5087123488438</v>
      </c>
      <c r="U7092" s="181">
        <v>6550.0578439198116</v>
      </c>
      <c r="V7092" s="181">
        <v>6627.5423107833622</v>
      </c>
      <c r="W7092" s="181">
        <v>6704.9824480974257</v>
      </c>
      <c r="X7092" s="181">
        <v>6782.3905491536125</v>
      </c>
      <c r="Y7092" s="181">
        <v>6859.7528741328724</v>
      </c>
    </row>
    <row r="7093" spans="1:25" x14ac:dyDescent="0.25">
      <c r="A7093" s="178" t="s">
        <v>5627</v>
      </c>
      <c r="B7093" s="178" t="s">
        <v>606</v>
      </c>
      <c r="C7093" s="178" t="s">
        <v>240</v>
      </c>
      <c r="D7093" s="178" t="s">
        <v>241</v>
      </c>
      <c r="E7093" s="181">
        <v>2462.2113071969156</v>
      </c>
      <c r="F7093" s="181">
        <v>2486.5256060298912</v>
      </c>
      <c r="G7093" s="181">
        <v>2515.3934686046891</v>
      </c>
      <c r="H7093" s="181">
        <v>2548.8404697871229</v>
      </c>
      <c r="I7093" s="181">
        <v>2586.0458804113391</v>
      </c>
      <c r="J7093" s="182">
        <v>2626.390888719443</v>
      </c>
      <c r="K7093" s="181">
        <v>2669.4086109860223</v>
      </c>
      <c r="L7093" s="181">
        <v>2714.7383596637419</v>
      </c>
      <c r="M7093" s="181">
        <v>2762.0881307466175</v>
      </c>
      <c r="N7093" s="181">
        <v>2811.227604818263</v>
      </c>
      <c r="O7093" s="181">
        <v>2861.9652972850458</v>
      </c>
      <c r="P7093" s="181">
        <v>2914.2361162702236</v>
      </c>
      <c r="Q7093" s="181">
        <v>2968.0127571665585</v>
      </c>
      <c r="R7093" s="181">
        <v>3023.2037410963521</v>
      </c>
      <c r="S7093" s="181">
        <v>3079.773869242958</v>
      </c>
      <c r="T7093" s="181">
        <v>3137.7006467325396</v>
      </c>
      <c r="U7093" s="181">
        <v>3196.6048274901113</v>
      </c>
      <c r="V7093" s="181">
        <v>3256.1265602220456</v>
      </c>
      <c r="W7093" s="181">
        <v>3316.2813254969274</v>
      </c>
      <c r="X7093" s="181">
        <v>3377.0809132307122</v>
      </c>
      <c r="Y7093" s="181">
        <v>3438.5242748771775</v>
      </c>
    </row>
    <row r="7094" spans="1:25" x14ac:dyDescent="0.25">
      <c r="A7094" s="178" t="s">
        <v>5627</v>
      </c>
      <c r="B7094" s="178" t="s">
        <v>608</v>
      </c>
      <c r="C7094" s="178" t="s">
        <v>218</v>
      </c>
      <c r="D7094" s="178" t="s">
        <v>5648</v>
      </c>
      <c r="E7094" s="181">
        <v>2729.9340961988169</v>
      </c>
      <c r="F7094" s="181">
        <v>2737.0025917553776</v>
      </c>
      <c r="G7094" s="181">
        <v>2751.3457508081306</v>
      </c>
      <c r="H7094" s="181">
        <v>2772.3967035799733</v>
      </c>
      <c r="I7094" s="181">
        <v>2798.805135630651</v>
      </c>
      <c r="J7094" s="182">
        <v>2829.5762205492242</v>
      </c>
      <c r="K7094" s="181">
        <v>2863.9518878637446</v>
      </c>
      <c r="L7094" s="181">
        <v>2901.3320240806593</v>
      </c>
      <c r="M7094" s="181">
        <v>2941.224521956105</v>
      </c>
      <c r="N7094" s="181">
        <v>2983.242217889107</v>
      </c>
      <c r="O7094" s="181">
        <v>3027.0585635959633</v>
      </c>
      <c r="P7094" s="181">
        <v>3072.4887134095725</v>
      </c>
      <c r="Q7094" s="181">
        <v>3119.3911901272199</v>
      </c>
      <c r="R7094" s="181">
        <v>3167.55230520436</v>
      </c>
      <c r="S7094" s="181">
        <v>3216.8094825239127</v>
      </c>
      <c r="T7094" s="181">
        <v>3267.0496821058177</v>
      </c>
      <c r="U7094" s="181">
        <v>3317.8636458612223</v>
      </c>
      <c r="V7094" s="181">
        <v>3368.8434018540111</v>
      </c>
      <c r="W7094" s="181">
        <v>3419.9328201996636</v>
      </c>
      <c r="X7094" s="181">
        <v>3471.0591656219844</v>
      </c>
      <c r="Y7094" s="181">
        <v>3522.1888275163374</v>
      </c>
    </row>
    <row r="7095" spans="1:25" x14ac:dyDescent="0.25">
      <c r="A7095" s="178" t="s">
        <v>5627</v>
      </c>
      <c r="B7095" s="178" t="s">
        <v>608</v>
      </c>
      <c r="C7095" s="178" t="s">
        <v>240</v>
      </c>
      <c r="D7095" s="178" t="s">
        <v>241</v>
      </c>
      <c r="E7095" s="181">
        <v>1479.7679076468578</v>
      </c>
      <c r="F7095" s="181">
        <v>1479.0496893376699</v>
      </c>
      <c r="G7095" s="181">
        <v>1482.241061767106</v>
      </c>
      <c r="H7095" s="181">
        <v>1489.0015792241641</v>
      </c>
      <c r="I7095" s="181">
        <v>1498.5752686219898</v>
      </c>
      <c r="J7095" s="182">
        <v>1510.4049849144744</v>
      </c>
      <c r="K7095" s="181">
        <v>1524.0662485844757</v>
      </c>
      <c r="L7095" s="181">
        <v>1539.2234583531072</v>
      </c>
      <c r="M7095" s="181">
        <v>1555.6021488968356</v>
      </c>
      <c r="N7095" s="181">
        <v>1572.9864696217971</v>
      </c>
      <c r="O7095" s="181">
        <v>1591.1950097750248</v>
      </c>
      <c r="P7095" s="181">
        <v>1610.1227837112535</v>
      </c>
      <c r="Q7095" s="181">
        <v>1629.6887022974036</v>
      </c>
      <c r="R7095" s="181">
        <v>1649.7750180114654</v>
      </c>
      <c r="S7095" s="181">
        <v>1670.2919289210595</v>
      </c>
      <c r="T7095" s="181">
        <v>1691.1763451031629</v>
      </c>
      <c r="U7095" s="181">
        <v>1712.2130577901298</v>
      </c>
      <c r="V7095" s="181">
        <v>1733.1901365594529</v>
      </c>
      <c r="W7095" s="181">
        <v>1754.0786988133868</v>
      </c>
      <c r="X7095" s="181">
        <v>1774.8417262733353</v>
      </c>
      <c r="Y7095" s="181">
        <v>1795.4626012754397</v>
      </c>
    </row>
    <row r="7096" spans="1:25" x14ac:dyDescent="0.25">
      <c r="A7096" s="178" t="s">
        <v>5627</v>
      </c>
      <c r="B7096" s="178" t="s">
        <v>612</v>
      </c>
      <c r="C7096" s="178" t="s">
        <v>218</v>
      </c>
      <c r="D7096" s="178" t="s">
        <v>5649</v>
      </c>
      <c r="E7096" s="181">
        <v>4565.4627876437289</v>
      </c>
      <c r="F7096" s="181">
        <v>4600.2844378455366</v>
      </c>
      <c r="G7096" s="181">
        <v>4636.7270527563433</v>
      </c>
      <c r="H7096" s="181">
        <v>4675.9359460250644</v>
      </c>
      <c r="I7096" s="181">
        <v>4717.2067899420781</v>
      </c>
      <c r="J7096" s="182">
        <v>4759.9934429326586</v>
      </c>
      <c r="K7096" s="181">
        <v>4803.8615646380113</v>
      </c>
      <c r="L7096" s="181">
        <v>4848.4717561018224</v>
      </c>
      <c r="M7096" s="181">
        <v>4893.5560438455559</v>
      </c>
      <c r="N7096" s="181">
        <v>4938.9166671852208</v>
      </c>
      <c r="O7096" s="181">
        <v>4984.3638348247223</v>
      </c>
      <c r="P7096" s="181">
        <v>5029.9128610395164</v>
      </c>
      <c r="Q7096" s="181">
        <v>5075.6455452044274</v>
      </c>
      <c r="R7096" s="181">
        <v>5121.5381221930547</v>
      </c>
      <c r="S7096" s="181">
        <v>5167.6413138683229</v>
      </c>
      <c r="T7096" s="181">
        <v>5213.7788009970436</v>
      </c>
      <c r="U7096" s="181">
        <v>5259.7779574179021</v>
      </c>
      <c r="V7096" s="181">
        <v>5305.7204513815041</v>
      </c>
      <c r="W7096" s="181">
        <v>5351.7020986452426</v>
      </c>
      <c r="X7096" s="181">
        <v>5397.7889817719861</v>
      </c>
      <c r="Y7096" s="181">
        <v>5443.7771998570615</v>
      </c>
    </row>
    <row r="7097" spans="1:25" x14ac:dyDescent="0.25">
      <c r="A7097" s="178" t="s">
        <v>5627</v>
      </c>
      <c r="B7097" s="178" t="s">
        <v>612</v>
      </c>
      <c r="C7097" s="178" t="s">
        <v>240</v>
      </c>
      <c r="D7097" s="178" t="s">
        <v>241</v>
      </c>
      <c r="E7097" s="181">
        <v>19.229393253210116</v>
      </c>
      <c r="F7097" s="181">
        <v>19.390022900747667</v>
      </c>
      <c r="G7097" s="181">
        <v>19.557711306170706</v>
      </c>
      <c r="H7097" s="181">
        <v>19.737307900718758</v>
      </c>
      <c r="I7097" s="181">
        <v>19.925863038195054</v>
      </c>
      <c r="J7097" s="182">
        <v>20.121087205416938</v>
      </c>
      <c r="K7097" s="181">
        <v>20.321157200062061</v>
      </c>
      <c r="L7097" s="181">
        <v>20.524646451538683</v>
      </c>
      <c r="M7097" s="181">
        <v>20.730426839831889</v>
      </c>
      <c r="N7097" s="181">
        <v>20.93766463737078</v>
      </c>
      <c r="O7097" s="181">
        <v>21.145557515589616</v>
      </c>
      <c r="P7097" s="181">
        <v>21.354171591395399</v>
      </c>
      <c r="Q7097" s="181">
        <v>21.563855632172174</v>
      </c>
      <c r="R7097" s="181">
        <v>21.774510595243068</v>
      </c>
      <c r="S7097" s="181">
        <v>21.986354063293902</v>
      </c>
      <c r="T7097" s="181">
        <v>22.198637573604699</v>
      </c>
      <c r="U7097" s="181">
        <v>22.410626237808479</v>
      </c>
      <c r="V7097" s="181">
        <v>22.622667315133246</v>
      </c>
      <c r="W7097" s="181">
        <v>22.835169433026447</v>
      </c>
      <c r="X7097" s="181">
        <v>23.048415437048249</v>
      </c>
      <c r="Y7097" s="181">
        <v>23.261535333954651</v>
      </c>
    </row>
    <row r="7098" spans="1:25" x14ac:dyDescent="0.25">
      <c r="A7098" s="178" t="s">
        <v>5627</v>
      </c>
      <c r="B7098" s="178" t="s">
        <v>618</v>
      </c>
      <c r="C7098" s="178" t="s">
        <v>218</v>
      </c>
      <c r="D7098" s="178" t="s">
        <v>5650</v>
      </c>
      <c r="E7098" s="181">
        <v>3182.1411129793682</v>
      </c>
      <c r="F7098" s="181">
        <v>3222.7799998535656</v>
      </c>
      <c r="G7098" s="181">
        <v>3261.7679501888392</v>
      </c>
      <c r="H7098" s="181">
        <v>3300.5387038790905</v>
      </c>
      <c r="I7098" s="181">
        <v>3339.2253427141836</v>
      </c>
      <c r="J7098" s="182">
        <v>3377.953230123368</v>
      </c>
      <c r="K7098" s="181">
        <v>3416.8032208571076</v>
      </c>
      <c r="L7098" s="181">
        <v>3455.7939059025757</v>
      </c>
      <c r="M7098" s="181">
        <v>3494.9146143372973</v>
      </c>
      <c r="N7098" s="181">
        <v>3534.1419163948699</v>
      </c>
      <c r="O7098" s="181">
        <v>3573.4530070315004</v>
      </c>
      <c r="P7098" s="181">
        <v>3612.9176960323175</v>
      </c>
      <c r="Q7098" s="181">
        <v>3652.6018191754456</v>
      </c>
      <c r="R7098" s="181">
        <v>3692.4630802504394</v>
      </c>
      <c r="S7098" s="181">
        <v>3732.5341305733559</v>
      </c>
      <c r="T7098" s="181">
        <v>3772.8204615536383</v>
      </c>
      <c r="U7098" s="181">
        <v>3813.1814249264858</v>
      </c>
      <c r="V7098" s="181">
        <v>3853.5367236191646</v>
      </c>
      <c r="W7098" s="181">
        <v>3893.926053328838</v>
      </c>
      <c r="X7098" s="181">
        <v>3934.3939118102849</v>
      </c>
      <c r="Y7098" s="181">
        <v>3974.9224553771601</v>
      </c>
    </row>
    <row r="7099" spans="1:25" x14ac:dyDescent="0.25">
      <c r="A7099" s="178" t="s">
        <v>5627</v>
      </c>
      <c r="B7099" s="178" t="s">
        <v>618</v>
      </c>
      <c r="C7099" s="178" t="s">
        <v>240</v>
      </c>
      <c r="D7099" s="178" t="s">
        <v>241</v>
      </c>
      <c r="E7099" s="181">
        <v>13.195481489228641</v>
      </c>
      <c r="F7099" s="181">
        <v>13.318929073074113</v>
      </c>
      <c r="G7099" s="181">
        <v>13.43459401010227</v>
      </c>
      <c r="H7099" s="181">
        <v>13.548435706691944</v>
      </c>
      <c r="I7099" s="181">
        <v>13.661012599359823</v>
      </c>
      <c r="J7099" s="182">
        <v>13.772844226251882</v>
      </c>
      <c r="K7099" s="181">
        <v>13.884262321835038</v>
      </c>
      <c r="L7099" s="181">
        <v>13.995342020218059</v>
      </c>
      <c r="M7099" s="181">
        <v>14.106039345437162</v>
      </c>
      <c r="N7099" s="181">
        <v>14.216259595914483</v>
      </c>
      <c r="O7099" s="181">
        <v>14.325911859377097</v>
      </c>
      <c r="P7099" s="181">
        <v>14.435276502802141</v>
      </c>
      <c r="Q7099" s="181">
        <v>14.54461430652549</v>
      </c>
      <c r="R7099" s="181">
        <v>14.65375340580146</v>
      </c>
      <c r="S7099" s="181">
        <v>14.762820668062645</v>
      </c>
      <c r="T7099" s="181">
        <v>14.87183418432519</v>
      </c>
      <c r="U7099" s="181">
        <v>14.980237672198067</v>
      </c>
      <c r="V7099" s="181">
        <v>15.087718631210208</v>
      </c>
      <c r="W7099" s="181">
        <v>15.194437021784797</v>
      </c>
      <c r="X7099" s="181">
        <v>15.3005693656893</v>
      </c>
      <c r="Y7099" s="181">
        <v>15.406048213336103</v>
      </c>
    </row>
    <row r="7100" spans="1:25" x14ac:dyDescent="0.25">
      <c r="A7100" s="178" t="s">
        <v>5627</v>
      </c>
      <c r="B7100" s="178" t="s">
        <v>620</v>
      </c>
      <c r="C7100" s="178" t="s">
        <v>218</v>
      </c>
      <c r="D7100" s="178" t="s">
        <v>5651</v>
      </c>
      <c r="E7100" s="181">
        <v>5025.2079796311118</v>
      </c>
      <c r="F7100" s="181">
        <v>5089.1476088507306</v>
      </c>
      <c r="G7100" s="181">
        <v>5154.1761016052342</v>
      </c>
      <c r="H7100" s="181">
        <v>5221.727139444014</v>
      </c>
      <c r="I7100" s="181">
        <v>5291.1718344055344</v>
      </c>
      <c r="J7100" s="182">
        <v>5361.9877000566385</v>
      </c>
      <c r="K7100" s="181">
        <v>5433.7396572112721</v>
      </c>
      <c r="L7100" s="181">
        <v>5506.0638491102791</v>
      </c>
      <c r="M7100" s="181">
        <v>5578.6637621849404</v>
      </c>
      <c r="N7100" s="181">
        <v>5651.3248230184672</v>
      </c>
      <c r="O7100" s="181">
        <v>5723.8872242879424</v>
      </c>
      <c r="P7100" s="181">
        <v>5796.411353168699</v>
      </c>
      <c r="Q7100" s="181">
        <v>5869.0270154879499</v>
      </c>
      <c r="R7100" s="181">
        <v>5941.7438096368005</v>
      </c>
      <c r="S7100" s="181">
        <v>6014.7159880268409</v>
      </c>
      <c r="T7100" s="181">
        <v>6087.8615517212766</v>
      </c>
      <c r="U7100" s="181">
        <v>6160.904278828747</v>
      </c>
      <c r="V7100" s="181">
        <v>6233.8447172699316</v>
      </c>
      <c r="W7100" s="181">
        <v>6306.8612067154982</v>
      </c>
      <c r="X7100" s="181">
        <v>6380.1212142207623</v>
      </c>
      <c r="Y7100" s="181">
        <v>6453.4692980064792</v>
      </c>
    </row>
    <row r="7101" spans="1:25" x14ac:dyDescent="0.25">
      <c r="A7101" s="178" t="s">
        <v>5627</v>
      </c>
      <c r="B7101" s="178" t="s">
        <v>620</v>
      </c>
      <c r="C7101" s="178" t="s">
        <v>240</v>
      </c>
      <c r="D7101" s="178" t="s">
        <v>241</v>
      </c>
      <c r="E7101" s="181">
        <v>2.0349090826609078</v>
      </c>
      <c r="F7101" s="181">
        <v>2.0513246172482882</v>
      </c>
      <c r="G7101" s="181">
        <v>2.0679830364816132</v>
      </c>
      <c r="H7101" s="181">
        <v>2.0854523340916269</v>
      </c>
      <c r="I7101" s="181">
        <v>2.1034700577146692</v>
      </c>
      <c r="J7101" s="182">
        <v>2.1218205767775893</v>
      </c>
      <c r="K7101" s="181">
        <v>2.1403265788916093</v>
      </c>
      <c r="L7101" s="181">
        <v>2.1588418880596958</v>
      </c>
      <c r="M7101" s="181">
        <v>2.177249271932344</v>
      </c>
      <c r="N7101" s="181">
        <v>2.1954654777880052</v>
      </c>
      <c r="O7101" s="181">
        <v>2.213429967801062</v>
      </c>
      <c r="P7101" s="181">
        <v>2.2311680915386871</v>
      </c>
      <c r="Q7101" s="181">
        <v>2.24873135410194</v>
      </c>
      <c r="R7101" s="181">
        <v>2.2661244880257407</v>
      </c>
      <c r="S7101" s="181">
        <v>2.2834070690725818</v>
      </c>
      <c r="T7101" s="181">
        <v>2.3005483137027309</v>
      </c>
      <c r="U7101" s="181">
        <v>2.3174449532204968</v>
      </c>
      <c r="V7101" s="181">
        <v>2.3340992577508528</v>
      </c>
      <c r="W7101" s="181">
        <v>2.3505797423482879</v>
      </c>
      <c r="X7101" s="181">
        <v>2.3669496513864683</v>
      </c>
      <c r="Y7101" s="181">
        <v>2.3831518359998025</v>
      </c>
    </row>
    <row r="7102" spans="1:25" x14ac:dyDescent="0.25">
      <c r="A7102" s="178" t="s">
        <v>5627</v>
      </c>
      <c r="B7102" s="178" t="s">
        <v>622</v>
      </c>
      <c r="C7102" s="178" t="s">
        <v>218</v>
      </c>
      <c r="D7102" s="178" t="s">
        <v>5652</v>
      </c>
      <c r="E7102" s="181">
        <v>3262.1027923594042</v>
      </c>
      <c r="F7102" s="181">
        <v>3305.8312216349414</v>
      </c>
      <c r="G7102" s="181">
        <v>3344.4151031646488</v>
      </c>
      <c r="H7102" s="181">
        <v>3380.144547272992</v>
      </c>
      <c r="I7102" s="181">
        <v>3413.7238564166137</v>
      </c>
      <c r="J7102" s="182">
        <v>3445.6960690428864</v>
      </c>
      <c r="K7102" s="181">
        <v>3476.4700305411284</v>
      </c>
      <c r="L7102" s="181">
        <v>3506.3576348999968</v>
      </c>
      <c r="M7102" s="181">
        <v>3535.5935636454815</v>
      </c>
      <c r="N7102" s="181">
        <v>3564.3371806970358</v>
      </c>
      <c r="O7102" s="181">
        <v>3592.689117865335</v>
      </c>
      <c r="P7102" s="181">
        <v>3620.8095083419157</v>
      </c>
      <c r="Q7102" s="181">
        <v>3648.8294887778147</v>
      </c>
      <c r="R7102" s="181">
        <v>3676.7423196705763</v>
      </c>
      <c r="S7102" s="181">
        <v>3704.5326839701934</v>
      </c>
      <c r="T7102" s="181">
        <v>3732.0519616364736</v>
      </c>
      <c r="U7102" s="181">
        <v>3759.3474190571787</v>
      </c>
      <c r="V7102" s="181">
        <v>3786.5855529106216</v>
      </c>
      <c r="W7102" s="181">
        <v>3813.7318055378464</v>
      </c>
      <c r="X7102" s="181">
        <v>3840.7006931140204</v>
      </c>
      <c r="Y7102" s="181">
        <v>3867.2832044268589</v>
      </c>
    </row>
    <row r="7103" spans="1:25" x14ac:dyDescent="0.25">
      <c r="A7103" s="178" t="s">
        <v>5627</v>
      </c>
      <c r="B7103" s="178" t="s">
        <v>622</v>
      </c>
      <c r="C7103" s="178" t="s">
        <v>240</v>
      </c>
      <c r="D7103" s="178" t="s">
        <v>241</v>
      </c>
      <c r="E7103" s="181">
        <v>263.75738191010049</v>
      </c>
      <c r="F7103" s="181">
        <v>267.87209545243923</v>
      </c>
      <c r="G7103" s="181">
        <v>271.58563229202736</v>
      </c>
      <c r="H7103" s="181">
        <v>275.08170284105137</v>
      </c>
      <c r="I7103" s="181">
        <v>278.41628567171841</v>
      </c>
      <c r="J7103" s="182">
        <v>281.63266984880397</v>
      </c>
      <c r="K7103" s="181">
        <v>284.76353225772675</v>
      </c>
      <c r="L7103" s="181">
        <v>287.83387774321113</v>
      </c>
      <c r="M7103" s="181">
        <v>290.86257832436428</v>
      </c>
      <c r="N7103" s="181">
        <v>293.86246180465287</v>
      </c>
      <c r="O7103" s="181">
        <v>296.84161576707226</v>
      </c>
      <c r="P7103" s="181">
        <v>299.81312568535384</v>
      </c>
      <c r="Q7103" s="181">
        <v>302.78778492763166</v>
      </c>
      <c r="R7103" s="181">
        <v>305.76501467281878</v>
      </c>
      <c r="S7103" s="181">
        <v>308.74351623894876</v>
      </c>
      <c r="T7103" s="181">
        <v>311.71084591429673</v>
      </c>
      <c r="U7103" s="181">
        <v>314.67084863181486</v>
      </c>
      <c r="V7103" s="181">
        <v>317.63740469403893</v>
      </c>
      <c r="W7103" s="181">
        <v>320.6076130398381</v>
      </c>
      <c r="X7103" s="181">
        <v>323.57425693205062</v>
      </c>
      <c r="Y7103" s="181">
        <v>326.51962753439091</v>
      </c>
    </row>
    <row r="7104" spans="1:25" x14ac:dyDescent="0.25">
      <c r="A7104" s="178" t="s">
        <v>5627</v>
      </c>
      <c r="B7104" s="178" t="s">
        <v>623</v>
      </c>
      <c r="C7104" s="178" t="s">
        <v>218</v>
      </c>
      <c r="D7104" s="178" t="s">
        <v>5653</v>
      </c>
      <c r="E7104" s="181">
        <v>7474.095782223395</v>
      </c>
      <c r="F7104" s="181">
        <v>7477.3712710400769</v>
      </c>
      <c r="G7104" s="181">
        <v>7489.0521031811477</v>
      </c>
      <c r="H7104" s="181">
        <v>7509.1224633950542</v>
      </c>
      <c r="I7104" s="181">
        <v>7535.3149326021958</v>
      </c>
      <c r="J7104" s="182">
        <v>7565.9228050447146</v>
      </c>
      <c r="K7104" s="181">
        <v>7599.5804418887146</v>
      </c>
      <c r="L7104" s="181">
        <v>7635.1897483457242</v>
      </c>
      <c r="M7104" s="181">
        <v>7671.8512236000915</v>
      </c>
      <c r="N7104" s="181">
        <v>7708.859467744579</v>
      </c>
      <c r="O7104" s="181">
        <v>7745.5765965951268</v>
      </c>
      <c r="P7104" s="181">
        <v>7781.6677009492378</v>
      </c>
      <c r="Q7104" s="181">
        <v>7816.8617079553514</v>
      </c>
      <c r="R7104" s="181">
        <v>7850.7050173001981</v>
      </c>
      <c r="S7104" s="181">
        <v>7882.8575966073977</v>
      </c>
      <c r="T7104" s="181">
        <v>7912.8469895089675</v>
      </c>
      <c r="U7104" s="181">
        <v>7940.6937866349717</v>
      </c>
      <c r="V7104" s="181">
        <v>7966.6586231848187</v>
      </c>
      <c r="W7104" s="181">
        <v>7990.6136345903224</v>
      </c>
      <c r="X7104" s="181">
        <v>8012.3962851228507</v>
      </c>
      <c r="Y7104" s="181">
        <v>8031.6922578645881</v>
      </c>
    </row>
    <row r="7105" spans="1:25" x14ac:dyDescent="0.25">
      <c r="A7105" s="178" t="s">
        <v>5627</v>
      </c>
      <c r="B7105" s="178" t="s">
        <v>623</v>
      </c>
      <c r="C7105" s="178" t="s">
        <v>240</v>
      </c>
      <c r="D7105" s="178" t="s">
        <v>241</v>
      </c>
      <c r="E7105" s="181">
        <v>748.11725670841497</v>
      </c>
      <c r="F7105" s="181">
        <v>771.07541385623767</v>
      </c>
      <c r="G7105" s="181">
        <v>795.6309334092515</v>
      </c>
      <c r="H7105" s="181">
        <v>821.88469253218409</v>
      </c>
      <c r="I7105" s="181">
        <v>849.68902714706894</v>
      </c>
      <c r="J7105" s="182">
        <v>878.93630723474939</v>
      </c>
      <c r="K7105" s="181">
        <v>909.5404376528295</v>
      </c>
      <c r="L7105" s="181">
        <v>941.43237133990419</v>
      </c>
      <c r="M7105" s="181">
        <v>974.5550185219638</v>
      </c>
      <c r="N7105" s="181">
        <v>1008.8653720084277</v>
      </c>
      <c r="O7105" s="181">
        <v>1044.3203412464238</v>
      </c>
      <c r="P7105" s="181">
        <v>1080.9100692153845</v>
      </c>
      <c r="Q7105" s="181">
        <v>1118.6293425294812</v>
      </c>
      <c r="R7105" s="181">
        <v>1157.4422594205041</v>
      </c>
      <c r="S7105" s="181">
        <v>1197.32280264015</v>
      </c>
      <c r="T7105" s="181">
        <v>1238.2183544568318</v>
      </c>
      <c r="U7105" s="181">
        <v>1280.1469193593466</v>
      </c>
      <c r="V7105" s="181">
        <v>1323.1664224482156</v>
      </c>
      <c r="W7105" s="181">
        <v>1367.2731731142824</v>
      </c>
      <c r="X7105" s="181">
        <v>1412.454539383486</v>
      </c>
      <c r="Y7105" s="181">
        <v>1458.6665187191402</v>
      </c>
    </row>
    <row r="7106" spans="1:25" x14ac:dyDescent="0.25">
      <c r="A7106" s="178" t="s">
        <v>5627</v>
      </c>
      <c r="B7106" s="178" t="s">
        <v>625</v>
      </c>
      <c r="C7106" s="178" t="s">
        <v>218</v>
      </c>
      <c r="D7106" s="178" t="s">
        <v>5654</v>
      </c>
      <c r="E7106" s="181">
        <v>2403.9913058464876</v>
      </c>
      <c r="F7106" s="181">
        <v>2441.5815336889755</v>
      </c>
      <c r="G7106" s="181">
        <v>2475.8839718708023</v>
      </c>
      <c r="H7106" s="181">
        <v>2508.537767311986</v>
      </c>
      <c r="I7106" s="181">
        <v>2540.0328647588135</v>
      </c>
      <c r="J7106" s="182">
        <v>2570.7382900909338</v>
      </c>
      <c r="K7106" s="181">
        <v>2600.9207679611795</v>
      </c>
      <c r="L7106" s="181">
        <v>2630.7655154378108</v>
      </c>
      <c r="M7106" s="181">
        <v>2660.3934659501242</v>
      </c>
      <c r="N7106" s="181">
        <v>2689.8933092146258</v>
      </c>
      <c r="O7106" s="181">
        <v>2719.2966601104827</v>
      </c>
      <c r="P7106" s="181">
        <v>2748.6827476448502</v>
      </c>
      <c r="Q7106" s="181">
        <v>2778.1036340943988</v>
      </c>
      <c r="R7106" s="181">
        <v>2807.4989588132494</v>
      </c>
      <c r="S7106" s="181">
        <v>2836.822875915107</v>
      </c>
      <c r="T7106" s="181">
        <v>2865.9714169814456</v>
      </c>
      <c r="U7106" s="181">
        <v>2894.8629231053205</v>
      </c>
      <c r="V7106" s="181">
        <v>2923.4804084984698</v>
      </c>
      <c r="W7106" s="181">
        <v>2951.78189881971</v>
      </c>
      <c r="X7106" s="181">
        <v>2979.7075533452526</v>
      </c>
      <c r="Y7106" s="181">
        <v>3007.1403150099059</v>
      </c>
    </row>
    <row r="7107" spans="1:25" x14ac:dyDescent="0.25">
      <c r="A7107" s="178" t="s">
        <v>5627</v>
      </c>
      <c r="B7107" s="178" t="s">
        <v>625</v>
      </c>
      <c r="C7107" s="178" t="s">
        <v>240</v>
      </c>
      <c r="D7107" s="178" t="s">
        <v>241</v>
      </c>
      <c r="E7107" s="181">
        <v>90.124358138305567</v>
      </c>
      <c r="F7107" s="181">
        <v>91.143392824838529</v>
      </c>
      <c r="G7107" s="181">
        <v>92.029892672346335</v>
      </c>
      <c r="H7107" s="181">
        <v>92.846158319954554</v>
      </c>
      <c r="I7107" s="181">
        <v>93.6110891529665</v>
      </c>
      <c r="J7107" s="182">
        <v>94.338832260758338</v>
      </c>
      <c r="K7107" s="181">
        <v>95.039560651299084</v>
      </c>
      <c r="L7107" s="181">
        <v>95.720312001002839</v>
      </c>
      <c r="M7107" s="181">
        <v>96.38567768332031</v>
      </c>
      <c r="N7107" s="181">
        <v>97.039009505252011</v>
      </c>
      <c r="O7107" s="181">
        <v>97.681553333866091</v>
      </c>
      <c r="P7107" s="181">
        <v>98.316237951872054</v>
      </c>
      <c r="Q7107" s="181">
        <v>98.944975572349463</v>
      </c>
      <c r="R7107" s="181">
        <v>99.565659440294823</v>
      </c>
      <c r="S7107" s="181">
        <v>100.17673170389554</v>
      </c>
      <c r="T7107" s="181">
        <v>100.77461799488675</v>
      </c>
      <c r="U7107" s="181">
        <v>101.35658683070272</v>
      </c>
      <c r="V7107" s="181">
        <v>101.9222092400739</v>
      </c>
      <c r="W7107" s="181">
        <v>102.4701976137848</v>
      </c>
      <c r="X7107" s="181">
        <v>102.99867028543567</v>
      </c>
      <c r="Y7107" s="181">
        <v>103.50381003923327</v>
      </c>
    </row>
    <row r="7108" spans="1:25" x14ac:dyDescent="0.25">
      <c r="A7108" s="178" t="s">
        <v>5627</v>
      </c>
      <c r="B7108" s="178" t="s">
        <v>628</v>
      </c>
      <c r="C7108" s="178" t="s">
        <v>218</v>
      </c>
      <c r="D7108" s="178" t="s">
        <v>5655</v>
      </c>
      <c r="E7108" s="181">
        <v>5936.9798380950742</v>
      </c>
      <c r="F7108" s="181">
        <v>5960.09171677003</v>
      </c>
      <c r="G7108" s="181">
        <v>5988.3232364584919</v>
      </c>
      <c r="H7108" s="181">
        <v>6022.474863616033</v>
      </c>
      <c r="I7108" s="181">
        <v>6061.2641411296017</v>
      </c>
      <c r="J7108" s="182">
        <v>6103.7372660029969</v>
      </c>
      <c r="K7108" s="181">
        <v>6149.1500965418254</v>
      </c>
      <c r="L7108" s="181">
        <v>6196.903332199854</v>
      </c>
      <c r="M7108" s="181">
        <v>6246.5031076911164</v>
      </c>
      <c r="N7108" s="181">
        <v>6297.5567558608154</v>
      </c>
      <c r="O7108" s="181">
        <v>6349.7310066406726</v>
      </c>
      <c r="P7108" s="181">
        <v>6402.8973083167839</v>
      </c>
      <c r="Q7108" s="181">
        <v>6456.9310837119883</v>
      </c>
      <c r="R7108" s="181">
        <v>6511.5077812068312</v>
      </c>
      <c r="S7108" s="181">
        <v>6566.423598088767</v>
      </c>
      <c r="T7108" s="181">
        <v>6621.3666493260134</v>
      </c>
      <c r="U7108" s="181">
        <v>6676.1393617806061</v>
      </c>
      <c r="V7108" s="181">
        <v>6730.7157384331013</v>
      </c>
      <c r="W7108" s="181">
        <v>6784.954138088844</v>
      </c>
      <c r="X7108" s="181">
        <v>6838.7005898120769</v>
      </c>
      <c r="Y7108" s="181">
        <v>6891.6639004152776</v>
      </c>
    </row>
    <row r="7109" spans="1:25" x14ac:dyDescent="0.25">
      <c r="A7109" s="178" t="s">
        <v>5627</v>
      </c>
      <c r="B7109" s="178" t="s">
        <v>628</v>
      </c>
      <c r="C7109" s="178" t="s">
        <v>240</v>
      </c>
      <c r="D7109" s="178" t="s">
        <v>241</v>
      </c>
      <c r="E7109" s="181">
        <v>30.316492790272722</v>
      </c>
      <c r="F7109" s="181">
        <v>30.717895511500171</v>
      </c>
      <c r="G7109" s="181">
        <v>31.150776905576123</v>
      </c>
      <c r="H7109" s="181">
        <v>31.620139097152808</v>
      </c>
      <c r="I7109" s="181">
        <v>32.120117288822016</v>
      </c>
      <c r="J7109" s="182">
        <v>32.646368272460862</v>
      </c>
      <c r="K7109" s="181">
        <v>33.195504264713151</v>
      </c>
      <c r="L7109" s="181">
        <v>33.764788202799117</v>
      </c>
      <c r="M7109" s="181">
        <v>34.351950464188526</v>
      </c>
      <c r="N7109" s="181">
        <v>34.955189650630089</v>
      </c>
      <c r="O7109" s="181">
        <v>35.572962317981933</v>
      </c>
      <c r="P7109" s="181">
        <v>36.204818383551583</v>
      </c>
      <c r="Q7109" s="181">
        <v>36.850307813698606</v>
      </c>
      <c r="R7109" s="181">
        <v>37.507806319625338</v>
      </c>
      <c r="S7109" s="181">
        <v>38.176325814814668</v>
      </c>
      <c r="T7109" s="181">
        <v>38.854202748981052</v>
      </c>
      <c r="U7109" s="181">
        <v>39.540384754115451</v>
      </c>
      <c r="V7109" s="181">
        <v>40.234802921598181</v>
      </c>
      <c r="W7109" s="181">
        <v>40.936685624578288</v>
      </c>
      <c r="X7109" s="181">
        <v>41.645155052543544</v>
      </c>
      <c r="Y7109" s="181">
        <v>42.358455349353498</v>
      </c>
    </row>
    <row r="7110" spans="1:25" x14ac:dyDescent="0.25">
      <c r="A7110" s="178" t="s">
        <v>5627</v>
      </c>
      <c r="B7110" s="178" t="s">
        <v>630</v>
      </c>
      <c r="C7110" s="178" t="s">
        <v>218</v>
      </c>
      <c r="D7110" s="178" t="s">
        <v>5656</v>
      </c>
      <c r="E7110" s="181">
        <v>2914.1178013198446</v>
      </c>
      <c r="F7110" s="181">
        <v>2914.9847646060316</v>
      </c>
      <c r="G7110" s="181">
        <v>2920.7099430153207</v>
      </c>
      <c r="H7110" s="181">
        <v>2931.0931414892534</v>
      </c>
      <c r="I7110" s="181">
        <v>2945.0821064395295</v>
      </c>
      <c r="J7110" s="182">
        <v>2961.8948356499423</v>
      </c>
      <c r="K7110" s="181">
        <v>2980.9316719431163</v>
      </c>
      <c r="L7110" s="181">
        <v>3001.7221676582053</v>
      </c>
      <c r="M7110" s="181">
        <v>3023.8912349847778</v>
      </c>
      <c r="N7110" s="181">
        <v>3047.1096223481377</v>
      </c>
      <c r="O7110" s="181">
        <v>3071.0923495939528</v>
      </c>
      <c r="P7110" s="181">
        <v>3095.6898692239361</v>
      </c>
      <c r="Q7110" s="181">
        <v>3120.7861994141958</v>
      </c>
      <c r="R7110" s="181">
        <v>3146.1940465033967</v>
      </c>
      <c r="S7110" s="181">
        <v>3171.7755948600434</v>
      </c>
      <c r="T7110" s="181">
        <v>3197.4524721108251</v>
      </c>
      <c r="U7110" s="181">
        <v>3222.9987071319092</v>
      </c>
      <c r="V7110" s="181">
        <v>3248.1701697447766</v>
      </c>
      <c r="W7110" s="181">
        <v>3272.9274353396991</v>
      </c>
      <c r="X7110" s="181">
        <v>3297.2269810868938</v>
      </c>
      <c r="Y7110" s="181">
        <v>3321.0926939888018</v>
      </c>
    </row>
    <row r="7111" spans="1:25" x14ac:dyDescent="0.25">
      <c r="A7111" s="178" t="s">
        <v>5627</v>
      </c>
      <c r="B7111" s="178" t="s">
        <v>630</v>
      </c>
      <c r="C7111" s="178" t="s">
        <v>240</v>
      </c>
      <c r="D7111" s="178" t="s">
        <v>241</v>
      </c>
      <c r="E7111" s="181">
        <v>669.06282274137448</v>
      </c>
      <c r="F7111" s="181">
        <v>676.90914176896922</v>
      </c>
      <c r="G7111" s="181">
        <v>685.98846775991979</v>
      </c>
      <c r="H7111" s="181">
        <v>696.29343495531475</v>
      </c>
      <c r="I7111" s="181">
        <v>707.61068755411418</v>
      </c>
      <c r="J7111" s="182">
        <v>719.78187554375677</v>
      </c>
      <c r="K7111" s="181">
        <v>732.68548693923617</v>
      </c>
      <c r="L7111" s="181">
        <v>746.22596406924458</v>
      </c>
      <c r="M7111" s="181">
        <v>760.32684580567752</v>
      </c>
      <c r="N7111" s="181">
        <v>774.91939888404886</v>
      </c>
      <c r="O7111" s="181">
        <v>789.94276528439786</v>
      </c>
      <c r="P7111" s="181">
        <v>805.36822556725156</v>
      </c>
      <c r="Q7111" s="181">
        <v>821.17431643650264</v>
      </c>
      <c r="R7111" s="181">
        <v>837.3193763160134</v>
      </c>
      <c r="S7111" s="181">
        <v>853.77293827398387</v>
      </c>
      <c r="T7111" s="181">
        <v>870.51914158200623</v>
      </c>
      <c r="U7111" s="181">
        <v>887.50059774926103</v>
      </c>
      <c r="V7111" s="181">
        <v>904.65209246580912</v>
      </c>
      <c r="W7111" s="181">
        <v>921.96299610917492</v>
      </c>
      <c r="X7111" s="181">
        <v>939.42097888109367</v>
      </c>
      <c r="Y7111" s="181">
        <v>957.03253514032451</v>
      </c>
    </row>
    <row r="7112" spans="1:25" x14ac:dyDescent="0.25">
      <c r="A7112" s="178" t="s">
        <v>5627</v>
      </c>
      <c r="B7112" s="178" t="s">
        <v>632</v>
      </c>
      <c r="C7112" s="178" t="s">
        <v>218</v>
      </c>
      <c r="D7112" s="178" t="s">
        <v>5657</v>
      </c>
      <c r="E7112" s="181">
        <v>2340.5388391908232</v>
      </c>
      <c r="F7112" s="181">
        <v>2340.9970784334582</v>
      </c>
      <c r="G7112" s="181">
        <v>2344.6006623065282</v>
      </c>
      <c r="H7112" s="181">
        <v>2351.1663100955498</v>
      </c>
      <c r="I7112" s="181">
        <v>2359.9017596214444</v>
      </c>
      <c r="J7112" s="182">
        <v>2370.244569031428</v>
      </c>
      <c r="K7112" s="181">
        <v>2381.7637769446919</v>
      </c>
      <c r="L7112" s="181">
        <v>2394.1295128629126</v>
      </c>
      <c r="M7112" s="181">
        <v>2407.0952448707567</v>
      </c>
      <c r="N7112" s="181">
        <v>2420.4741478896767</v>
      </c>
      <c r="O7112" s="181">
        <v>2434.116316424549</v>
      </c>
      <c r="P7112" s="181">
        <v>2447.9741394413591</v>
      </c>
      <c r="Q7112" s="181">
        <v>2462.0379645138892</v>
      </c>
      <c r="R7112" s="181">
        <v>2476.2525704269833</v>
      </c>
      <c r="S7112" s="181">
        <v>2490.5886203231521</v>
      </c>
      <c r="T7112" s="181">
        <v>2504.8686214089521</v>
      </c>
      <c r="U7112" s="181">
        <v>2519.0612133936465</v>
      </c>
      <c r="V7112" s="181">
        <v>2533.304223877753</v>
      </c>
      <c r="W7112" s="181">
        <v>2547.6171198518027</v>
      </c>
      <c r="X7112" s="181">
        <v>2561.9887695907792</v>
      </c>
      <c r="Y7112" s="181">
        <v>2576.2395312501012</v>
      </c>
    </row>
    <row r="7113" spans="1:25" x14ac:dyDescent="0.25">
      <c r="A7113" s="178" t="s">
        <v>5627</v>
      </c>
      <c r="B7113" s="178" t="s">
        <v>632</v>
      </c>
      <c r="C7113" s="178" t="s">
        <v>240</v>
      </c>
      <c r="D7113" s="178" t="s">
        <v>241</v>
      </c>
      <c r="E7113" s="181">
        <v>458.41442320648565</v>
      </c>
      <c r="F7113" s="181">
        <v>461.33761070552009</v>
      </c>
      <c r="G7113" s="181">
        <v>464.90310077885732</v>
      </c>
      <c r="H7113" s="181">
        <v>469.08600779090858</v>
      </c>
      <c r="I7113" s="181">
        <v>473.73843590256547</v>
      </c>
      <c r="J7113" s="182">
        <v>478.75511504460565</v>
      </c>
      <c r="K7113" s="181">
        <v>484.05478993687126</v>
      </c>
      <c r="L7113" s="181">
        <v>489.57478904025174</v>
      </c>
      <c r="M7113" s="181">
        <v>495.26797803539068</v>
      </c>
      <c r="N7113" s="181">
        <v>501.09837211260486</v>
      </c>
      <c r="O7113" s="181">
        <v>507.03675228168055</v>
      </c>
      <c r="P7113" s="181">
        <v>513.0745905612921</v>
      </c>
      <c r="Q7113" s="181">
        <v>519.21113317200991</v>
      </c>
      <c r="R7113" s="181">
        <v>525.43592054814621</v>
      </c>
      <c r="S7113" s="181">
        <v>531.74374326023906</v>
      </c>
      <c r="T7113" s="181">
        <v>538.09742098225888</v>
      </c>
      <c r="U7113" s="181">
        <v>544.490426691984</v>
      </c>
      <c r="V7113" s="181">
        <v>550.9528623482862</v>
      </c>
      <c r="W7113" s="181">
        <v>557.48966960819655</v>
      </c>
      <c r="X7113" s="181">
        <v>564.09916439188373</v>
      </c>
      <c r="Y7113" s="181">
        <v>570.74227738214358</v>
      </c>
    </row>
    <row r="7114" spans="1:25" x14ac:dyDescent="0.25">
      <c r="A7114" s="178" t="s">
        <v>5627</v>
      </c>
      <c r="B7114" s="178" t="s">
        <v>634</v>
      </c>
      <c r="C7114" s="178" t="s">
        <v>218</v>
      </c>
      <c r="D7114" s="178" t="s">
        <v>5658</v>
      </c>
      <c r="E7114" s="181">
        <v>11692.797069400185</v>
      </c>
      <c r="F7114" s="181">
        <v>11787.059284778421</v>
      </c>
      <c r="G7114" s="181">
        <v>11886.799338870802</v>
      </c>
      <c r="H7114" s="181">
        <v>11995.751766897136</v>
      </c>
      <c r="I7114" s="181">
        <v>12112.609180309941</v>
      </c>
      <c r="J7114" s="182">
        <v>12236.349727583836</v>
      </c>
      <c r="K7114" s="181">
        <v>12366.131382383248</v>
      </c>
      <c r="L7114" s="181">
        <v>12501.221038195737</v>
      </c>
      <c r="M7114" s="181">
        <v>12640.933080016221</v>
      </c>
      <c r="N7114" s="181">
        <v>12784.728820279219</v>
      </c>
      <c r="O7114" s="181">
        <v>12932.055306609675</v>
      </c>
      <c r="P7114" s="181">
        <v>13082.764933718749</v>
      </c>
      <c r="Q7114" s="181">
        <v>13236.716783708298</v>
      </c>
      <c r="R7114" s="181">
        <v>13393.304281693534</v>
      </c>
      <c r="S7114" s="181">
        <v>13552.010250613755</v>
      </c>
      <c r="T7114" s="181">
        <v>13712.221256661462</v>
      </c>
      <c r="U7114" s="181">
        <v>13872.855972672101</v>
      </c>
      <c r="V7114" s="181">
        <v>14033.082891812001</v>
      </c>
      <c r="W7114" s="181">
        <v>14192.660906162793</v>
      </c>
      <c r="X7114" s="181">
        <v>14351.210223922984</v>
      </c>
      <c r="Y7114" s="181">
        <v>14508.237913819492</v>
      </c>
    </row>
    <row r="7115" spans="1:25" x14ac:dyDescent="0.25">
      <c r="A7115" s="178" t="s">
        <v>5627</v>
      </c>
      <c r="B7115" s="178" t="s">
        <v>634</v>
      </c>
      <c r="C7115" s="178" t="s">
        <v>240</v>
      </c>
      <c r="D7115" s="178" t="s">
        <v>241</v>
      </c>
      <c r="E7115" s="181">
        <v>4069.3484736376722</v>
      </c>
      <c r="F7115" s="181">
        <v>4122.4814553715805</v>
      </c>
      <c r="G7115" s="181">
        <v>4177.9954941666747</v>
      </c>
      <c r="H7115" s="181">
        <v>4237.2424213666973</v>
      </c>
      <c r="I7115" s="181">
        <v>4299.8109114389499</v>
      </c>
      <c r="J7115" s="182">
        <v>4365.3829097848729</v>
      </c>
      <c r="K7115" s="181">
        <v>4433.6981325570514</v>
      </c>
      <c r="L7115" s="181">
        <v>4504.5300185837095</v>
      </c>
      <c r="M7115" s="181">
        <v>4577.6643755055602</v>
      </c>
      <c r="N7115" s="181">
        <v>4652.9359204097309</v>
      </c>
      <c r="O7115" s="181">
        <v>4730.1705869315574</v>
      </c>
      <c r="P7115" s="181">
        <v>4809.339588314494</v>
      </c>
      <c r="Q7115" s="181">
        <v>4890.4158164682322</v>
      </c>
      <c r="R7115" s="181">
        <v>4973.1984991369427</v>
      </c>
      <c r="S7115" s="181">
        <v>5057.5159672712271</v>
      </c>
      <c r="T7115" s="181">
        <v>5143.1567930657511</v>
      </c>
      <c r="U7115" s="181">
        <v>5229.7287190485513</v>
      </c>
      <c r="V7115" s="181">
        <v>5316.9260496727857</v>
      </c>
      <c r="W7115" s="181">
        <v>5404.6616158835486</v>
      </c>
      <c r="X7115" s="181">
        <v>5492.7933330600481</v>
      </c>
      <c r="Y7115" s="181">
        <v>5581.1326482662953</v>
      </c>
    </row>
    <row r="7116" spans="1:25" x14ac:dyDescent="0.25">
      <c r="A7116" s="178" t="s">
        <v>5627</v>
      </c>
      <c r="B7116" s="178" t="s">
        <v>636</v>
      </c>
      <c r="C7116" s="178" t="s">
        <v>218</v>
      </c>
      <c r="D7116" s="178" t="s">
        <v>5659</v>
      </c>
      <c r="E7116" s="181">
        <v>9538.763833121393</v>
      </c>
      <c r="F7116" s="181">
        <v>9618.7192109255939</v>
      </c>
      <c r="G7116" s="181">
        <v>9702.8656049899873</v>
      </c>
      <c r="H7116" s="181">
        <v>9793.5629055609388</v>
      </c>
      <c r="I7116" s="181">
        <v>9889.0435555889089</v>
      </c>
      <c r="J7116" s="182">
        <v>9987.8790400644357</v>
      </c>
      <c r="K7116" s="181">
        <v>10088.901208185016</v>
      </c>
      <c r="L7116" s="181">
        <v>10191.159182412899</v>
      </c>
      <c r="M7116" s="181">
        <v>10293.860641736726</v>
      </c>
      <c r="N7116" s="181">
        <v>10396.360515263312</v>
      </c>
      <c r="O7116" s="181">
        <v>10498.05525477332</v>
      </c>
      <c r="P7116" s="181">
        <v>10598.788558779614</v>
      </c>
      <c r="Q7116" s="181">
        <v>10698.514844092273</v>
      </c>
      <c r="R7116" s="181">
        <v>10796.940637504751</v>
      </c>
      <c r="S7116" s="181">
        <v>10893.928500798311</v>
      </c>
      <c r="T7116" s="181">
        <v>10989.223840837438</v>
      </c>
      <c r="U7116" s="181">
        <v>11082.598854711458</v>
      </c>
      <c r="V7116" s="181">
        <v>11174.06087231464</v>
      </c>
      <c r="W7116" s="181">
        <v>11263.691046573871</v>
      </c>
      <c r="X7116" s="181">
        <v>11351.522108953979</v>
      </c>
      <c r="Y7116" s="181">
        <v>11437.417702699899</v>
      </c>
    </row>
    <row r="7117" spans="1:25" x14ac:dyDescent="0.25">
      <c r="A7117" s="178" t="s">
        <v>5627</v>
      </c>
      <c r="B7117" s="178" t="s">
        <v>636</v>
      </c>
      <c r="C7117" s="178" t="s">
        <v>560</v>
      </c>
      <c r="D7117" s="178" t="s">
        <v>5660</v>
      </c>
      <c r="E7117" s="181">
        <v>3105.2669341993137</v>
      </c>
      <c r="F7117" s="181">
        <v>3151.7967271092339</v>
      </c>
      <c r="G7117" s="181">
        <v>3200.1849605927277</v>
      </c>
      <c r="H7117" s="181">
        <v>3251.246456359107</v>
      </c>
      <c r="I7117" s="181">
        <v>3304.4377513247882</v>
      </c>
      <c r="J7117" s="182">
        <v>3359.3145440327826</v>
      </c>
      <c r="K7117" s="181">
        <v>3415.5085451315122</v>
      </c>
      <c r="L7117" s="181">
        <v>3472.7154781038994</v>
      </c>
      <c r="M7117" s="181">
        <v>3530.6771977392564</v>
      </c>
      <c r="N7117" s="181">
        <v>3589.1794305700378</v>
      </c>
      <c r="O7117" s="181">
        <v>3648.016584353385</v>
      </c>
      <c r="P7117" s="181">
        <v>3707.1340356795131</v>
      </c>
      <c r="Q7117" s="181">
        <v>3766.5146831194675</v>
      </c>
      <c r="R7117" s="181">
        <v>3826.0531213114582</v>
      </c>
      <c r="S7117" s="181">
        <v>3885.6968317380542</v>
      </c>
      <c r="T7117" s="181">
        <v>3945.3498788219563</v>
      </c>
      <c r="U7117" s="181">
        <v>4004.9235286141648</v>
      </c>
      <c r="V7117" s="181">
        <v>4064.4123072331613</v>
      </c>
      <c r="W7117" s="181">
        <v>4123.8377056154377</v>
      </c>
      <c r="X7117" s="181">
        <v>4183.2040149405602</v>
      </c>
      <c r="Y7117" s="181">
        <v>4242.4529950153565</v>
      </c>
    </row>
    <row r="7118" spans="1:25" x14ac:dyDescent="0.25">
      <c r="A7118" s="178" t="s">
        <v>5627</v>
      </c>
      <c r="B7118" s="178" t="s">
        <v>636</v>
      </c>
      <c r="C7118" s="178" t="s">
        <v>276</v>
      </c>
      <c r="D7118" s="178" t="s">
        <v>5661</v>
      </c>
      <c r="E7118" s="181">
        <v>1587.0913899987354</v>
      </c>
      <c r="F7118" s="181">
        <v>1626.9646702083044</v>
      </c>
      <c r="G7118" s="181">
        <v>1668.4451247429042</v>
      </c>
      <c r="H7118" s="181">
        <v>1711.9996222316199</v>
      </c>
      <c r="I7118" s="181">
        <v>1757.3904945597187</v>
      </c>
      <c r="J7118" s="182">
        <v>1804.4227477674924</v>
      </c>
      <c r="K7118" s="181">
        <v>1852.9338907455294</v>
      </c>
      <c r="L7118" s="181">
        <v>1902.7891948848098</v>
      </c>
      <c r="M7118" s="181">
        <v>1953.8733615733622</v>
      </c>
      <c r="N7118" s="181">
        <v>2006.0903767854434</v>
      </c>
      <c r="O7118" s="181">
        <v>2059.3447351099203</v>
      </c>
      <c r="P7118" s="181">
        <v>2113.6226962111441</v>
      </c>
      <c r="Q7118" s="181">
        <v>2168.9311452223219</v>
      </c>
      <c r="R7118" s="181">
        <v>2225.2254644794043</v>
      </c>
      <c r="S7118" s="181">
        <v>2282.4898985365585</v>
      </c>
      <c r="T7118" s="181">
        <v>2340.6819132768965</v>
      </c>
      <c r="U7118" s="181">
        <v>2399.7612122287815</v>
      </c>
      <c r="V7118" s="181">
        <v>2459.7359275613421</v>
      </c>
      <c r="W7118" s="181">
        <v>2520.6306762593558</v>
      </c>
      <c r="X7118" s="181">
        <v>2582.460117002071</v>
      </c>
      <c r="Y7118" s="181">
        <v>2645.2001698236782</v>
      </c>
    </row>
    <row r="7119" spans="1:25" x14ac:dyDescent="0.25">
      <c r="A7119" s="178" t="s">
        <v>5627</v>
      </c>
      <c r="B7119" s="178" t="s">
        <v>636</v>
      </c>
      <c r="C7119" s="178" t="s">
        <v>240</v>
      </c>
      <c r="D7119" s="178" t="s">
        <v>241</v>
      </c>
      <c r="E7119" s="181">
        <v>5097.7456524225036</v>
      </c>
      <c r="F7119" s="181">
        <v>5125.2079738358289</v>
      </c>
      <c r="G7119" s="181">
        <v>5155.3851325972983</v>
      </c>
      <c r="H7119" s="181">
        <v>5189.5185468750415</v>
      </c>
      <c r="I7119" s="181">
        <v>5226.6570659503031</v>
      </c>
      <c r="J7119" s="182">
        <v>5266.0401606070345</v>
      </c>
      <c r="K7119" s="181">
        <v>5307.0531373851081</v>
      </c>
      <c r="L7119" s="181">
        <v>5349.2019696987163</v>
      </c>
      <c r="M7119" s="181">
        <v>5392.0805242029055</v>
      </c>
      <c r="N7119" s="181">
        <v>5435.3631759524433</v>
      </c>
      <c r="O7119" s="181">
        <v>5478.7483912976013</v>
      </c>
      <c r="P7119" s="181">
        <v>5522.1694988032268</v>
      </c>
      <c r="Q7119" s="181">
        <v>5565.6174388810123</v>
      </c>
      <c r="R7119" s="181">
        <v>5608.9539726305202</v>
      </c>
      <c r="S7119" s="181">
        <v>5652.1220549410191</v>
      </c>
      <c r="T7119" s="181">
        <v>5695.0036129228884</v>
      </c>
      <c r="U7119" s="181">
        <v>5737.4943043308976</v>
      </c>
      <c r="V7119" s="181">
        <v>5779.6110692290204</v>
      </c>
      <c r="W7119" s="181">
        <v>5821.4081566163186</v>
      </c>
      <c r="X7119" s="181">
        <v>5862.9138826456783</v>
      </c>
      <c r="Y7119" s="181">
        <v>5904.0684770345233</v>
      </c>
    </row>
    <row r="7120" spans="1:25" x14ac:dyDescent="0.25">
      <c r="A7120" s="178" t="s">
        <v>5627</v>
      </c>
      <c r="B7120" s="178" t="s">
        <v>641</v>
      </c>
      <c r="C7120" s="178" t="s">
        <v>218</v>
      </c>
      <c r="D7120" s="178" t="s">
        <v>5662</v>
      </c>
      <c r="E7120" s="181">
        <v>4180.1641726438838</v>
      </c>
      <c r="F7120" s="181">
        <v>4204.5757154303874</v>
      </c>
      <c r="G7120" s="181">
        <v>4232.3661822795202</v>
      </c>
      <c r="H7120" s="181">
        <v>4264.231192121887</v>
      </c>
      <c r="I7120" s="181">
        <v>4299.2036189420423</v>
      </c>
      <c r="J7120" s="182">
        <v>4336.5544704122594</v>
      </c>
      <c r="K7120" s="181">
        <v>4375.7269246756714</v>
      </c>
      <c r="L7120" s="181">
        <v>4416.3012954046453</v>
      </c>
      <c r="M7120" s="181">
        <v>4457.9541103828033</v>
      </c>
      <c r="N7120" s="181">
        <v>4500.4899143265629</v>
      </c>
      <c r="O7120" s="181">
        <v>4543.7160021195705</v>
      </c>
      <c r="P7120" s="181">
        <v>4587.6421764775723</v>
      </c>
      <c r="Q7120" s="181">
        <v>4632.3433976831093</v>
      </c>
      <c r="R7120" s="181">
        <v>4677.7813195267345</v>
      </c>
      <c r="S7120" s="181">
        <v>4723.9476999926001</v>
      </c>
      <c r="T7120" s="181">
        <v>4770.4437977422886</v>
      </c>
      <c r="U7120" s="181">
        <v>4816.993228557506</v>
      </c>
      <c r="V7120" s="181">
        <v>4863.737047755295</v>
      </c>
      <c r="W7120" s="181">
        <v>4910.7258807867975</v>
      </c>
      <c r="X7120" s="181">
        <v>4957.9418832715201</v>
      </c>
      <c r="Y7120" s="181">
        <v>5004.9341129249406</v>
      </c>
    </row>
    <row r="7121" spans="1:25" x14ac:dyDescent="0.25">
      <c r="A7121" s="178" t="s">
        <v>5627</v>
      </c>
      <c r="B7121" s="178" t="s">
        <v>641</v>
      </c>
      <c r="C7121" s="178" t="s">
        <v>240</v>
      </c>
      <c r="D7121" s="178" t="s">
        <v>241</v>
      </c>
      <c r="E7121" s="181">
        <v>1958.9138623438989</v>
      </c>
      <c r="F7121" s="181">
        <v>1976.6244006307097</v>
      </c>
      <c r="G7121" s="181">
        <v>1996.0213900215394</v>
      </c>
      <c r="H7121" s="181">
        <v>2017.4495621034591</v>
      </c>
      <c r="I7121" s="181">
        <v>2040.4687722326551</v>
      </c>
      <c r="J7121" s="182">
        <v>2064.7465331980447</v>
      </c>
      <c r="K7121" s="181">
        <v>2090.0282667885581</v>
      </c>
      <c r="L7121" s="181">
        <v>2116.1217903095321</v>
      </c>
      <c r="M7121" s="181">
        <v>2142.8786652684112</v>
      </c>
      <c r="N7121" s="181">
        <v>2170.2102490859593</v>
      </c>
      <c r="O7121" s="181">
        <v>2198.0280639729094</v>
      </c>
      <c r="P7121" s="181">
        <v>2226.3407492834572</v>
      </c>
      <c r="Q7121" s="181">
        <v>2255.1887491565608</v>
      </c>
      <c r="R7121" s="181">
        <v>2284.5576587719006</v>
      </c>
      <c r="S7121" s="181">
        <v>2314.4476100764941</v>
      </c>
      <c r="T7121" s="181">
        <v>2344.6667786685257</v>
      </c>
      <c r="U7121" s="181">
        <v>2375.0811996820494</v>
      </c>
      <c r="V7121" s="181">
        <v>2405.7616654310259</v>
      </c>
      <c r="W7121" s="181">
        <v>2436.7349894049989</v>
      </c>
      <c r="X7121" s="181">
        <v>2467.9942306644871</v>
      </c>
      <c r="Y7121" s="181">
        <v>2499.3160695445822</v>
      </c>
    </row>
    <row r="7122" spans="1:25" x14ac:dyDescent="0.25">
      <c r="A7122" s="178" t="s">
        <v>5627</v>
      </c>
      <c r="B7122" s="178" t="s">
        <v>643</v>
      </c>
      <c r="C7122" s="178" t="s">
        <v>218</v>
      </c>
      <c r="D7122" s="178" t="s">
        <v>5663</v>
      </c>
      <c r="E7122" s="181">
        <v>4756.6954373261397</v>
      </c>
      <c r="F7122" s="181">
        <v>4743.5680747413016</v>
      </c>
      <c r="G7122" s="181">
        <v>4733.3697610482959</v>
      </c>
      <c r="H7122" s="181">
        <v>4726.4592584396969</v>
      </c>
      <c r="I7122" s="181">
        <v>4721.5076448374675</v>
      </c>
      <c r="J7122" s="182">
        <v>4717.4784860565496</v>
      </c>
      <c r="K7122" s="181">
        <v>4713.5498924170852</v>
      </c>
      <c r="L7122" s="181">
        <v>4709.056403573215</v>
      </c>
      <c r="M7122" s="181">
        <v>4703.4548109346433</v>
      </c>
      <c r="N7122" s="181">
        <v>4696.3557342104477</v>
      </c>
      <c r="O7122" s="181">
        <v>4687.4261627324868</v>
      </c>
      <c r="P7122" s="181">
        <v>4676.5321407402907</v>
      </c>
      <c r="Q7122" s="181">
        <v>4663.5954978463451</v>
      </c>
      <c r="R7122" s="181">
        <v>4648.4823255798246</v>
      </c>
      <c r="S7122" s="181">
        <v>4631.2236827950246</v>
      </c>
      <c r="T7122" s="181">
        <v>4611.94135379831</v>
      </c>
      <c r="U7122" s="181">
        <v>4590.4191360296545</v>
      </c>
      <c r="V7122" s="181">
        <v>4566.3968691585906</v>
      </c>
      <c r="W7122" s="181">
        <v>4539.9521116243459</v>
      </c>
      <c r="X7122" s="181">
        <v>4511.2080284698932</v>
      </c>
      <c r="Y7122" s="181">
        <v>4480.3326680471428</v>
      </c>
    </row>
    <row r="7123" spans="1:25" x14ac:dyDescent="0.25">
      <c r="A7123" s="178" t="s">
        <v>5627</v>
      </c>
      <c r="B7123" s="178" t="s">
        <v>643</v>
      </c>
      <c r="C7123" s="178" t="s">
        <v>240</v>
      </c>
      <c r="D7123" s="178" t="s">
        <v>241</v>
      </c>
      <c r="E7123" s="181">
        <v>1026.2524727137702</v>
      </c>
      <c r="F7123" s="181">
        <v>1072.6405214022072</v>
      </c>
      <c r="G7123" s="181">
        <v>1121.8109747205897</v>
      </c>
      <c r="H7123" s="181">
        <v>1174.0466716047658</v>
      </c>
      <c r="I7123" s="181">
        <v>1229.2220178660143</v>
      </c>
      <c r="J7123" s="182">
        <v>1287.2406688951744</v>
      </c>
      <c r="K7123" s="181">
        <v>1348.0255478438917</v>
      </c>
      <c r="L7123" s="181">
        <v>1411.5104492001021</v>
      </c>
      <c r="M7123" s="181">
        <v>1477.635687686316</v>
      </c>
      <c r="N7123" s="181">
        <v>1546.3634361764805</v>
      </c>
      <c r="O7123" s="181">
        <v>1617.6524377708033</v>
      </c>
      <c r="P7123" s="181">
        <v>1691.5112513307404</v>
      </c>
      <c r="Q7123" s="181">
        <v>1767.9583611842338</v>
      </c>
      <c r="R7123" s="181">
        <v>1846.9814452226308</v>
      </c>
      <c r="S7123" s="181">
        <v>1928.6227993150644</v>
      </c>
      <c r="T7123" s="181">
        <v>2012.9616718867637</v>
      </c>
      <c r="U7123" s="181">
        <v>2099.927309194079</v>
      </c>
      <c r="V7123" s="181">
        <v>2189.4032800839836</v>
      </c>
      <c r="W7123" s="181">
        <v>2281.4112202366859</v>
      </c>
      <c r="X7123" s="181">
        <v>2375.994036682383</v>
      </c>
      <c r="Y7123" s="181">
        <v>2473.2211073379704</v>
      </c>
    </row>
    <row r="7124" spans="1:25" x14ac:dyDescent="0.25">
      <c r="A7124" s="178" t="s">
        <v>5627</v>
      </c>
      <c r="B7124" s="178" t="s">
        <v>652</v>
      </c>
      <c r="C7124" s="178" t="s">
        <v>218</v>
      </c>
      <c r="D7124" s="178" t="s">
        <v>5664</v>
      </c>
      <c r="E7124" s="181">
        <v>6216.6936481444236</v>
      </c>
      <c r="F7124" s="181">
        <v>6299.7213802437554</v>
      </c>
      <c r="G7124" s="181">
        <v>6386.401996180708</v>
      </c>
      <c r="H7124" s="181">
        <v>6478.1710541811535</v>
      </c>
      <c r="I7124" s="181">
        <v>6573.7561747704513</v>
      </c>
      <c r="J7124" s="182">
        <v>6672.1497615812223</v>
      </c>
      <c r="K7124" s="181">
        <v>6772.5597598757904</v>
      </c>
      <c r="L7124" s="181">
        <v>6874.3555935003033</v>
      </c>
      <c r="M7124" s="181">
        <v>6977.0231139404723</v>
      </c>
      <c r="N7124" s="181">
        <v>7080.1085806251085</v>
      </c>
      <c r="O7124" s="181">
        <v>7183.2166096028068</v>
      </c>
      <c r="P7124" s="181">
        <v>7286.2621035367965</v>
      </c>
      <c r="Q7124" s="181">
        <v>7389.2214052204099</v>
      </c>
      <c r="R7124" s="181">
        <v>7491.8857136600509</v>
      </c>
      <c r="S7124" s="181">
        <v>7594.1474334276536</v>
      </c>
      <c r="T7124" s="181">
        <v>7696.1653360371856</v>
      </c>
      <c r="U7124" s="181">
        <v>7797.9072571369716</v>
      </c>
      <c r="V7124" s="181">
        <v>7899.141502915978</v>
      </c>
      <c r="W7124" s="181">
        <v>7999.8882321796882</v>
      </c>
      <c r="X7124" s="181">
        <v>8100.1590822226335</v>
      </c>
      <c r="Y7124" s="181">
        <v>8200.2473695149183</v>
      </c>
    </row>
    <row r="7125" spans="1:25" x14ac:dyDescent="0.25">
      <c r="A7125" s="178" t="s">
        <v>5627</v>
      </c>
      <c r="B7125" s="178" t="s">
        <v>652</v>
      </c>
      <c r="C7125" s="178" t="s">
        <v>240</v>
      </c>
      <c r="D7125" s="178" t="s">
        <v>241</v>
      </c>
      <c r="E7125" s="181">
        <v>1123.779147915466</v>
      </c>
      <c r="F7125" s="181">
        <v>1117.2684585682505</v>
      </c>
      <c r="G7125" s="181">
        <v>1111.2381466371012</v>
      </c>
      <c r="H7125" s="181">
        <v>1105.9054388242578</v>
      </c>
      <c r="I7125" s="181">
        <v>1101.016601990035</v>
      </c>
      <c r="J7125" s="182">
        <v>1096.3791172454996</v>
      </c>
      <c r="K7125" s="181">
        <v>1091.8488177764473</v>
      </c>
      <c r="L7125" s="181">
        <v>1087.3174274241401</v>
      </c>
      <c r="M7125" s="181">
        <v>1082.7026768294736</v>
      </c>
      <c r="N7125" s="181">
        <v>1077.9376969911534</v>
      </c>
      <c r="O7125" s="181">
        <v>1072.9695518636836</v>
      </c>
      <c r="P7125" s="181">
        <v>1067.7950866928097</v>
      </c>
      <c r="Q7125" s="181">
        <v>1062.4206448754073</v>
      </c>
      <c r="R7125" s="181">
        <v>1056.8264121209788</v>
      </c>
      <c r="S7125" s="181">
        <v>1051.0085097148678</v>
      </c>
      <c r="T7125" s="181">
        <v>1044.9999997504092</v>
      </c>
      <c r="U7125" s="181">
        <v>1038.8065042696187</v>
      </c>
      <c r="V7125" s="181">
        <v>1032.4075727755833</v>
      </c>
      <c r="W7125" s="181">
        <v>1025.8170198545333</v>
      </c>
      <c r="X7125" s="181">
        <v>1019.0470179052261</v>
      </c>
      <c r="Y7125" s="181">
        <v>1012.1440372907564</v>
      </c>
    </row>
    <row r="7126" spans="1:25" x14ac:dyDescent="0.25">
      <c r="A7126" s="178" t="s">
        <v>5627</v>
      </c>
      <c r="B7126" s="178" t="s">
        <v>654</v>
      </c>
      <c r="C7126" s="178" t="s">
        <v>218</v>
      </c>
      <c r="D7126" s="178" t="s">
        <v>5665</v>
      </c>
      <c r="E7126" s="181">
        <v>4805.2509009455907</v>
      </c>
      <c r="F7126" s="181">
        <v>4879.0293402405669</v>
      </c>
      <c r="G7126" s="181">
        <v>4948.9019075801862</v>
      </c>
      <c r="H7126" s="181">
        <v>5017.6375501663551</v>
      </c>
      <c r="I7126" s="181">
        <v>5085.6220251194109</v>
      </c>
      <c r="J7126" s="182">
        <v>5153.1345560524787</v>
      </c>
      <c r="K7126" s="181">
        <v>5220.3565854279996</v>
      </c>
      <c r="L7126" s="181">
        <v>5287.391955996347</v>
      </c>
      <c r="M7126" s="181">
        <v>5354.269973491615</v>
      </c>
      <c r="N7126" s="181">
        <v>5420.9983061000976</v>
      </c>
      <c r="O7126" s="181">
        <v>5487.47746347267</v>
      </c>
      <c r="P7126" s="181">
        <v>5553.7534279978208</v>
      </c>
      <c r="Q7126" s="181">
        <v>5619.83606345311</v>
      </c>
      <c r="R7126" s="181">
        <v>5685.5087447164578</v>
      </c>
      <c r="S7126" s="181">
        <v>5750.5646287703921</v>
      </c>
      <c r="T7126" s="181">
        <v>5814.7965927942469</v>
      </c>
      <c r="U7126" s="181">
        <v>5878.2561654538922</v>
      </c>
      <c r="V7126" s="181">
        <v>5941.055046818572</v>
      </c>
      <c r="W7126" s="181">
        <v>6003.1027970128789</v>
      </c>
      <c r="X7126" s="181">
        <v>6064.2658289573292</v>
      </c>
      <c r="Y7126" s="181">
        <v>6124.4305521891183</v>
      </c>
    </row>
    <row r="7127" spans="1:25" x14ac:dyDescent="0.25">
      <c r="A7127" s="178" t="s">
        <v>5627</v>
      </c>
      <c r="B7127" s="178" t="s">
        <v>654</v>
      </c>
      <c r="C7127" s="178" t="s">
        <v>240</v>
      </c>
      <c r="D7127" s="178" t="s">
        <v>241</v>
      </c>
      <c r="E7127" s="181">
        <v>97.218985561807528</v>
      </c>
      <c r="F7127" s="181">
        <v>94.337987939045576</v>
      </c>
      <c r="G7127" s="181">
        <v>91.449258510587242</v>
      </c>
      <c r="H7127" s="181">
        <v>88.611235670831888</v>
      </c>
      <c r="I7127" s="181">
        <v>85.832497300028948</v>
      </c>
      <c r="J7127" s="182">
        <v>83.118426897916947</v>
      </c>
      <c r="K7127" s="181">
        <v>80.471883230210352</v>
      </c>
      <c r="L7127" s="181">
        <v>77.89393878432827</v>
      </c>
      <c r="M7127" s="181">
        <v>75.384244660653422</v>
      </c>
      <c r="N7127" s="181">
        <v>72.942015101848796</v>
      </c>
      <c r="O7127" s="181">
        <v>70.565008520368224</v>
      </c>
      <c r="P7127" s="181">
        <v>68.25294673107777</v>
      </c>
      <c r="Q7127" s="181">
        <v>66.004967577357974</v>
      </c>
      <c r="R7127" s="181">
        <v>63.81760038860773</v>
      </c>
      <c r="S7127" s="181">
        <v>61.687872191628941</v>
      </c>
      <c r="T7127" s="181">
        <v>59.613139194997757</v>
      </c>
      <c r="U7127" s="181">
        <v>57.593588108447797</v>
      </c>
      <c r="V7127" s="181">
        <v>55.629783233375058</v>
      </c>
      <c r="W7127" s="181">
        <v>53.720214096158493</v>
      </c>
      <c r="X7127" s="181">
        <v>51.863085203074327</v>
      </c>
      <c r="Y7127" s="181">
        <v>50.056905177849281</v>
      </c>
    </row>
    <row r="7128" spans="1:25" x14ac:dyDescent="0.25">
      <c r="A7128" s="178" t="s">
        <v>5627</v>
      </c>
      <c r="B7128" s="178" t="s">
        <v>656</v>
      </c>
      <c r="C7128" s="178" t="s">
        <v>218</v>
      </c>
      <c r="D7128" s="178" t="s">
        <v>5666</v>
      </c>
      <c r="E7128" s="181">
        <v>25259.624940731748</v>
      </c>
      <c r="F7128" s="181">
        <v>25652.757575706044</v>
      </c>
      <c r="G7128" s="181">
        <v>26033.494061686433</v>
      </c>
      <c r="H7128" s="181">
        <v>26413.976444759788</v>
      </c>
      <c r="I7128" s="181">
        <v>26794.078014353381</v>
      </c>
      <c r="J7128" s="182">
        <v>27173.368557126803</v>
      </c>
      <c r="K7128" s="181">
        <v>27551.367139151149</v>
      </c>
      <c r="L7128" s="181">
        <v>27927.566117967133</v>
      </c>
      <c r="M7128" s="181">
        <v>28301.428739777231</v>
      </c>
      <c r="N7128" s="181">
        <v>28672.587493179566</v>
      </c>
      <c r="O7128" s="181">
        <v>29040.555315041747</v>
      </c>
      <c r="P7128" s="181">
        <v>29405.885656124585</v>
      </c>
      <c r="Q7128" s="181">
        <v>29769.280759741963</v>
      </c>
      <c r="R7128" s="181">
        <v>30130.671384526129</v>
      </c>
      <c r="S7128" s="181">
        <v>30490.518138850108</v>
      </c>
      <c r="T7128" s="181">
        <v>30849.59784074259</v>
      </c>
      <c r="U7128" s="181">
        <v>31207.095507197591</v>
      </c>
      <c r="V7128" s="181">
        <v>31562.026509573669</v>
      </c>
      <c r="W7128" s="181">
        <v>31914.92865342951</v>
      </c>
      <c r="X7128" s="181">
        <v>32266.318197577901</v>
      </c>
      <c r="Y7128" s="181">
        <v>32616.860796831006</v>
      </c>
    </row>
    <row r="7129" spans="1:25" x14ac:dyDescent="0.25">
      <c r="A7129" s="178" t="s">
        <v>5627</v>
      </c>
      <c r="B7129" s="178" t="s">
        <v>656</v>
      </c>
      <c r="C7129" s="178" t="s">
        <v>528</v>
      </c>
      <c r="D7129" s="178" t="s">
        <v>5667</v>
      </c>
      <c r="E7129" s="181">
        <v>3309.8119553010201</v>
      </c>
      <c r="F7129" s="181">
        <v>3372.810522748623</v>
      </c>
      <c r="G7129" s="181">
        <v>3434.565571713692</v>
      </c>
      <c r="H7129" s="181">
        <v>3496.6696384180073</v>
      </c>
      <c r="I7129" s="181">
        <v>3559.1074408660702</v>
      </c>
      <c r="J7129" s="182">
        <v>3621.8230205350114</v>
      </c>
      <c r="K7129" s="181">
        <v>3684.7528566860442</v>
      </c>
      <c r="L7129" s="181">
        <v>3747.8289661641561</v>
      </c>
      <c r="M7129" s="181">
        <v>3810.9785110895132</v>
      </c>
      <c r="N7129" s="181">
        <v>3874.1505248334497</v>
      </c>
      <c r="O7129" s="181">
        <v>3937.2771399166331</v>
      </c>
      <c r="P7129" s="181">
        <v>4000.4311226700224</v>
      </c>
      <c r="Q7129" s="181">
        <v>4063.7065579257928</v>
      </c>
      <c r="R7129" s="181">
        <v>4127.0931514135473</v>
      </c>
      <c r="S7129" s="181">
        <v>4190.6532923755603</v>
      </c>
      <c r="T7129" s="181">
        <v>4254.4938332994134</v>
      </c>
      <c r="U7129" s="181">
        <v>4318.502807806889</v>
      </c>
      <c r="V7129" s="181">
        <v>4382.5431529563157</v>
      </c>
      <c r="W7129" s="181">
        <v>4446.6880500869065</v>
      </c>
      <c r="X7129" s="181">
        <v>4511.0086758710549</v>
      </c>
      <c r="Y7129" s="181">
        <v>4575.5981398886743</v>
      </c>
    </row>
    <row r="7130" spans="1:25" x14ac:dyDescent="0.25">
      <c r="A7130" s="178" t="s">
        <v>5627</v>
      </c>
      <c r="B7130" s="178" t="s">
        <v>656</v>
      </c>
      <c r="C7130" s="178" t="s">
        <v>240</v>
      </c>
      <c r="D7130" s="178" t="s">
        <v>241</v>
      </c>
      <c r="E7130" s="181">
        <v>2592.8888387575698</v>
      </c>
      <c r="F7130" s="181">
        <v>2636.4984986643035</v>
      </c>
      <c r="G7130" s="181">
        <v>2678.9364860569585</v>
      </c>
      <c r="H7130" s="181">
        <v>2721.4492680408343</v>
      </c>
      <c r="I7130" s="181">
        <v>2764.0238651630712</v>
      </c>
      <c r="J7130" s="182">
        <v>2806.6158859706761</v>
      </c>
      <c r="K7130" s="181">
        <v>2849.1754740658494</v>
      </c>
      <c r="L7130" s="181">
        <v>2891.6497612243797</v>
      </c>
      <c r="M7130" s="181">
        <v>2933.9826004268593</v>
      </c>
      <c r="N7130" s="181">
        <v>2976.1351349481179</v>
      </c>
      <c r="O7130" s="181">
        <v>3018.0558929871036</v>
      </c>
      <c r="P7130" s="181">
        <v>3059.8014197839366</v>
      </c>
      <c r="Q7130" s="181">
        <v>3101.4440442109503</v>
      </c>
      <c r="R7130" s="181">
        <v>3142.975979987229</v>
      </c>
      <c r="S7130" s="181">
        <v>3184.4447413028593</v>
      </c>
      <c r="T7130" s="181">
        <v>3225.9311445632375</v>
      </c>
      <c r="U7130" s="181">
        <v>3267.3497468805631</v>
      </c>
      <c r="V7130" s="181">
        <v>3308.5968991909399</v>
      </c>
      <c r="W7130" s="181">
        <v>3349.7282323396162</v>
      </c>
      <c r="X7130" s="181">
        <v>3390.7973898769969</v>
      </c>
      <c r="Y7130" s="181">
        <v>3431.8740011527643</v>
      </c>
    </row>
    <row r="7131" spans="1:25" x14ac:dyDescent="0.25">
      <c r="A7131" s="178" t="s">
        <v>5627</v>
      </c>
      <c r="B7131" s="178" t="s">
        <v>777</v>
      </c>
      <c r="C7131" s="178" t="s">
        <v>218</v>
      </c>
      <c r="D7131" s="178" t="s">
        <v>5668</v>
      </c>
      <c r="E7131" s="181">
        <v>3773.4336235213964</v>
      </c>
      <c r="F7131" s="181">
        <v>3817.0626979545586</v>
      </c>
      <c r="G7131" s="181">
        <v>3861.0243965821146</v>
      </c>
      <c r="H7131" s="181">
        <v>3906.5273830077913</v>
      </c>
      <c r="I7131" s="181">
        <v>3953.1281383902669</v>
      </c>
      <c r="J7131" s="182">
        <v>4000.4932893971763</v>
      </c>
      <c r="K7131" s="181">
        <v>4048.3691387927502</v>
      </c>
      <c r="L7131" s="181">
        <v>4096.5576865087369</v>
      </c>
      <c r="M7131" s="181">
        <v>4144.8942537130697</v>
      </c>
      <c r="N7131" s="181">
        <v>4193.2410582914545</v>
      </c>
      <c r="O7131" s="181">
        <v>4241.4687962995795</v>
      </c>
      <c r="P7131" s="181">
        <v>4289.6047513348631</v>
      </c>
      <c r="Q7131" s="181">
        <v>4337.6902051855732</v>
      </c>
      <c r="R7131" s="181">
        <v>4385.6409565376453</v>
      </c>
      <c r="S7131" s="181">
        <v>4433.4455519523972</v>
      </c>
      <c r="T7131" s="181">
        <v>4481.123247257965</v>
      </c>
      <c r="U7131" s="181">
        <v>4528.608143255974</v>
      </c>
      <c r="V7131" s="181">
        <v>4575.8237597169827</v>
      </c>
      <c r="W7131" s="181">
        <v>4622.7647682053885</v>
      </c>
      <c r="X7131" s="181">
        <v>4669.4381594292881</v>
      </c>
      <c r="Y7131" s="181">
        <v>4715.8670472814501</v>
      </c>
    </row>
    <row r="7132" spans="1:25" x14ac:dyDescent="0.25">
      <c r="A7132" s="178" t="s">
        <v>5627</v>
      </c>
      <c r="B7132" s="178" t="s">
        <v>777</v>
      </c>
      <c r="C7132" s="178" t="s">
        <v>240</v>
      </c>
      <c r="D7132" s="178" t="s">
        <v>241</v>
      </c>
      <c r="E7132" s="181">
        <v>75.914034807968008</v>
      </c>
      <c r="F7132" s="181">
        <v>76.890104546961254</v>
      </c>
      <c r="G7132" s="181">
        <v>77.875258578817551</v>
      </c>
      <c r="H7132" s="181">
        <v>78.89393662225514</v>
      </c>
      <c r="I7132" s="181">
        <v>79.937294266949465</v>
      </c>
      <c r="J7132" s="182">
        <v>80.998671611424342</v>
      </c>
      <c r="K7132" s="181">
        <v>82.072989686679733</v>
      </c>
      <c r="L7132" s="181">
        <v>83.156273938816625</v>
      </c>
      <c r="M7132" s="181">
        <v>84.245206592165601</v>
      </c>
      <c r="N7132" s="181">
        <v>85.337000174135099</v>
      </c>
      <c r="O7132" s="181">
        <v>86.42902564787947</v>
      </c>
      <c r="P7132" s="181">
        <v>87.521835383635775</v>
      </c>
      <c r="Q7132" s="181">
        <v>88.616270561942741</v>
      </c>
      <c r="R7132" s="181">
        <v>89.710609850045856</v>
      </c>
      <c r="S7132" s="181">
        <v>90.804613092832938</v>
      </c>
      <c r="T7132" s="181">
        <v>91.898668699157255</v>
      </c>
      <c r="U7132" s="181">
        <v>92.991418487984646</v>
      </c>
      <c r="V7132" s="181">
        <v>94.081279778195764</v>
      </c>
      <c r="W7132" s="181">
        <v>95.168126594110774</v>
      </c>
      <c r="X7132" s="181">
        <v>96.25208628914497</v>
      </c>
      <c r="Y7132" s="181">
        <v>97.333619683747656</v>
      </c>
    </row>
    <row r="7133" spans="1:25" x14ac:dyDescent="0.25">
      <c r="A7133" s="178" t="s">
        <v>5627</v>
      </c>
      <c r="B7133" s="178" t="s">
        <v>779</v>
      </c>
      <c r="C7133" s="178" t="s">
        <v>218</v>
      </c>
      <c r="D7133" s="178" t="s">
        <v>5669</v>
      </c>
      <c r="E7133" s="181">
        <v>16425.101744142132</v>
      </c>
      <c r="F7133" s="181">
        <v>16626.418620965112</v>
      </c>
      <c r="G7133" s="181">
        <v>16823.83736676829</v>
      </c>
      <c r="H7133" s="181">
        <v>17023.852825692069</v>
      </c>
      <c r="I7133" s="181">
        <v>17225.906580745555</v>
      </c>
      <c r="J7133" s="182">
        <v>17429.489065858259</v>
      </c>
      <c r="K7133" s="181">
        <v>17634.094356324204</v>
      </c>
      <c r="L7133" s="181">
        <v>17839.237035161033</v>
      </c>
      <c r="M7133" s="181">
        <v>18044.452767718394</v>
      </c>
      <c r="N7133" s="181">
        <v>18249.417203687364</v>
      </c>
      <c r="O7133" s="181">
        <v>18453.789348099785</v>
      </c>
      <c r="P7133" s="181">
        <v>18657.826439049619</v>
      </c>
      <c r="Q7133" s="181">
        <v>18861.907374428261</v>
      </c>
      <c r="R7133" s="181">
        <v>19065.979995810379</v>
      </c>
      <c r="S7133" s="181">
        <v>19270.299891777118</v>
      </c>
      <c r="T7133" s="181">
        <v>19474.664026104565</v>
      </c>
      <c r="U7133" s="181">
        <v>19678.431291007313</v>
      </c>
      <c r="V7133" s="181">
        <v>19881.472057936087</v>
      </c>
      <c r="W7133" s="181">
        <v>20084.087713060693</v>
      </c>
      <c r="X7133" s="181">
        <v>20286.51584862922</v>
      </c>
      <c r="Y7133" s="181">
        <v>20488.403662765304</v>
      </c>
    </row>
    <row r="7134" spans="1:25" x14ac:dyDescent="0.25">
      <c r="A7134" s="178" t="s">
        <v>5627</v>
      </c>
      <c r="B7134" s="178" t="s">
        <v>779</v>
      </c>
      <c r="C7134" s="178" t="s">
        <v>475</v>
      </c>
      <c r="D7134" s="178" t="s">
        <v>5670</v>
      </c>
      <c r="E7134" s="181">
        <v>2278.9258177886613</v>
      </c>
      <c r="F7134" s="181">
        <v>2324.9380568299189</v>
      </c>
      <c r="G7134" s="181">
        <v>2370.9821936206877</v>
      </c>
      <c r="H7134" s="181">
        <v>2417.9740878515595</v>
      </c>
      <c r="I7134" s="181">
        <v>2465.8487219907042</v>
      </c>
      <c r="J7134" s="182">
        <v>2514.5458184711392</v>
      </c>
      <c r="K7134" s="181">
        <v>2564.0034956570539</v>
      </c>
      <c r="L7134" s="181">
        <v>2614.1607170395423</v>
      </c>
      <c r="M7134" s="181">
        <v>2664.9574503590366</v>
      </c>
      <c r="N7134" s="181">
        <v>2716.3524453557229</v>
      </c>
      <c r="O7134" s="181">
        <v>2768.3005128638338</v>
      </c>
      <c r="P7134" s="181">
        <v>2820.8453603287362</v>
      </c>
      <c r="Q7134" s="181">
        <v>2874.0504882176133</v>
      </c>
      <c r="R7134" s="181">
        <v>2927.9150613543834</v>
      </c>
      <c r="S7134" s="181">
        <v>2982.4856961120217</v>
      </c>
      <c r="T7134" s="181">
        <v>3037.7387808752092</v>
      </c>
      <c r="U7134" s="181">
        <v>3093.5809286733293</v>
      </c>
      <c r="V7134" s="181">
        <v>3149.9967054922772</v>
      </c>
      <c r="W7134" s="181">
        <v>3207.0388961807644</v>
      </c>
      <c r="X7134" s="181">
        <v>3264.7515585798747</v>
      </c>
      <c r="Y7134" s="181">
        <v>3323.084239815259</v>
      </c>
    </row>
    <row r="7135" spans="1:25" x14ac:dyDescent="0.25">
      <c r="A7135" s="178" t="s">
        <v>5627</v>
      </c>
      <c r="B7135" s="178" t="s">
        <v>779</v>
      </c>
      <c r="C7135" s="178" t="s">
        <v>266</v>
      </c>
      <c r="D7135" s="178" t="s">
        <v>5671</v>
      </c>
      <c r="E7135" s="181">
        <v>3684.6183782938174</v>
      </c>
      <c r="F7135" s="181">
        <v>3698.9771082320262</v>
      </c>
      <c r="G7135" s="181">
        <v>3711.987295667906</v>
      </c>
      <c r="H7135" s="181">
        <v>3725.0985166632363</v>
      </c>
      <c r="I7135" s="181">
        <v>3738.1823409136423</v>
      </c>
      <c r="J7135" s="182">
        <v>3751.1250063742</v>
      </c>
      <c r="K7135" s="181">
        <v>3763.8172506319411</v>
      </c>
      <c r="L7135" s="181">
        <v>3776.1577726223027</v>
      </c>
      <c r="M7135" s="181">
        <v>3788.0530993798175</v>
      </c>
      <c r="N7135" s="181">
        <v>3799.442087686708</v>
      </c>
      <c r="O7135" s="181">
        <v>3810.2623142797638</v>
      </c>
      <c r="P7135" s="181">
        <v>3820.5760814221399</v>
      </c>
      <c r="Q7135" s="181">
        <v>3830.4685293734219</v>
      </c>
      <c r="R7135" s="181">
        <v>3839.9353352661101</v>
      </c>
      <c r="S7135" s="181">
        <v>3849.0339196193413</v>
      </c>
      <c r="T7135" s="181">
        <v>3857.7290914228556</v>
      </c>
      <c r="U7135" s="181">
        <v>3865.9008729175512</v>
      </c>
      <c r="V7135" s="181">
        <v>3873.5330285755203</v>
      </c>
      <c r="W7135" s="181">
        <v>3880.6933175276663</v>
      </c>
      <c r="X7135" s="181">
        <v>3887.4352204083725</v>
      </c>
      <c r="Y7135" s="181">
        <v>3893.6984082232098</v>
      </c>
    </row>
    <row r="7136" spans="1:25" x14ac:dyDescent="0.25">
      <c r="A7136" s="178" t="s">
        <v>5627</v>
      </c>
      <c r="B7136" s="178" t="s">
        <v>779</v>
      </c>
      <c r="C7136" s="178" t="s">
        <v>240</v>
      </c>
      <c r="D7136" s="178" t="s">
        <v>241</v>
      </c>
      <c r="E7136" s="181">
        <v>3960.4830077724628</v>
      </c>
      <c r="F7136" s="181">
        <v>4003.9413026230927</v>
      </c>
      <c r="G7136" s="181">
        <v>4046.7584938849091</v>
      </c>
      <c r="H7136" s="181">
        <v>4090.5116402530775</v>
      </c>
      <c r="I7136" s="181">
        <v>4135.0780606618409</v>
      </c>
      <c r="J7136" s="182">
        <v>4180.3476224677161</v>
      </c>
      <c r="K7136" s="181">
        <v>4226.2117255509411</v>
      </c>
      <c r="L7136" s="181">
        <v>4272.5672155284155</v>
      </c>
      <c r="M7136" s="181">
        <v>4319.3163859401338</v>
      </c>
      <c r="N7136" s="181">
        <v>4366.3952996359694</v>
      </c>
      <c r="O7136" s="181">
        <v>4413.7361574575098</v>
      </c>
      <c r="P7136" s="181">
        <v>4461.4142557995756</v>
      </c>
      <c r="Q7136" s="181">
        <v>4509.533859820267</v>
      </c>
      <c r="R7136" s="181">
        <v>4558.096123961579</v>
      </c>
      <c r="S7136" s="181">
        <v>4607.1757945512045</v>
      </c>
      <c r="T7136" s="181">
        <v>4656.7380027114505</v>
      </c>
      <c r="U7136" s="181">
        <v>4706.6431068561451</v>
      </c>
      <c r="V7136" s="181">
        <v>4756.8736544745998</v>
      </c>
      <c r="W7136" s="181">
        <v>4807.5152470786015</v>
      </c>
      <c r="X7136" s="181">
        <v>4858.6382889700326</v>
      </c>
      <c r="Y7136" s="181">
        <v>4910.171809652109</v>
      </c>
    </row>
    <row r="7137" spans="1:25" x14ac:dyDescent="0.25">
      <c r="A7137" s="178" t="s">
        <v>5627</v>
      </c>
      <c r="B7137" s="178" t="s">
        <v>783</v>
      </c>
      <c r="C7137" s="178" t="s">
        <v>218</v>
      </c>
      <c r="D7137" s="178" t="s">
        <v>5672</v>
      </c>
      <c r="E7137" s="181">
        <v>78405.536856032413</v>
      </c>
      <c r="F7137" s="181">
        <v>83621.729854073375</v>
      </c>
      <c r="G7137" s="181">
        <v>88108.308497252205</v>
      </c>
      <c r="H7137" s="181">
        <v>92015.16708619475</v>
      </c>
      <c r="I7137" s="181">
        <v>95446.597006671291</v>
      </c>
      <c r="J7137" s="182">
        <v>98492.723119426548</v>
      </c>
      <c r="K7137" s="181">
        <v>101229.96956600537</v>
      </c>
      <c r="L7137" s="181">
        <v>103721.48195328332</v>
      </c>
      <c r="M7137" s="181">
        <v>106018.62398341924</v>
      </c>
      <c r="N7137" s="181">
        <v>108162.90335175487</v>
      </c>
      <c r="O7137" s="181">
        <v>110186.03264182828</v>
      </c>
      <c r="P7137" s="181">
        <v>112117.1184160065</v>
      </c>
      <c r="Q7137" s="181">
        <v>113980.57177615595</v>
      </c>
      <c r="R7137" s="181">
        <v>115792.91917604984</v>
      </c>
      <c r="S7137" s="181">
        <v>117568.7559778149</v>
      </c>
      <c r="T7137" s="181">
        <v>119318.21936695567</v>
      </c>
      <c r="U7137" s="181">
        <v>121044.49347661894</v>
      </c>
      <c r="V7137" s="181">
        <v>122751.35790083169</v>
      </c>
      <c r="W7137" s="181">
        <v>124445.68466401029</v>
      </c>
      <c r="X7137" s="181">
        <v>126132.13869898759</v>
      </c>
      <c r="Y7137" s="181">
        <v>127811.7102218201</v>
      </c>
    </row>
    <row r="7138" spans="1:25" x14ac:dyDescent="0.25">
      <c r="A7138" s="178" t="s">
        <v>5627</v>
      </c>
      <c r="B7138" s="178" t="s">
        <v>783</v>
      </c>
      <c r="C7138" s="178" t="s">
        <v>240</v>
      </c>
      <c r="D7138" s="178" t="s">
        <v>241</v>
      </c>
      <c r="E7138" s="181">
        <v>1491.1669295897411</v>
      </c>
      <c r="F7138" s="181">
        <v>1542.9192790858881</v>
      </c>
      <c r="G7138" s="181">
        <v>1577.1952105366415</v>
      </c>
      <c r="H7138" s="181">
        <v>1597.9843897320716</v>
      </c>
      <c r="I7138" s="181">
        <v>1608.1186547806835</v>
      </c>
      <c r="J7138" s="182">
        <v>1609.9274803031226</v>
      </c>
      <c r="K7138" s="181">
        <v>1605.2985094518588</v>
      </c>
      <c r="L7138" s="181">
        <v>1595.7319366344479</v>
      </c>
      <c r="M7138" s="181">
        <v>1582.4059765706711</v>
      </c>
      <c r="N7138" s="181">
        <v>1566.2410963413815</v>
      </c>
      <c r="O7138" s="181">
        <v>1547.9301260274551</v>
      </c>
      <c r="P7138" s="181">
        <v>1528.0630044353024</v>
      </c>
      <c r="Q7138" s="181">
        <v>1507.1091026318663</v>
      </c>
      <c r="R7138" s="181">
        <v>1485.389644900099</v>
      </c>
      <c r="S7138" s="181">
        <v>1463.1701739111886</v>
      </c>
      <c r="T7138" s="181">
        <v>1440.6358169809471</v>
      </c>
      <c r="U7138" s="181">
        <v>1417.8719451243605</v>
      </c>
      <c r="V7138" s="181">
        <v>1394.963372863645</v>
      </c>
      <c r="W7138" s="181">
        <v>1372.0213470301983</v>
      </c>
      <c r="X7138" s="181">
        <v>1349.1222797652447</v>
      </c>
      <c r="Y7138" s="181">
        <v>1326.2968200989499</v>
      </c>
    </row>
    <row r="7139" spans="1:25" x14ac:dyDescent="0.25">
      <c r="A7139" s="178" t="s">
        <v>5627</v>
      </c>
      <c r="B7139" s="178" t="s">
        <v>790</v>
      </c>
      <c r="C7139" s="178" t="s">
        <v>218</v>
      </c>
      <c r="D7139" s="178" t="s">
        <v>5673</v>
      </c>
      <c r="E7139" s="181">
        <v>3540.9558544895863</v>
      </c>
      <c r="F7139" s="181">
        <v>3549.6731051305078</v>
      </c>
      <c r="G7139" s="181">
        <v>3563.0087466265259</v>
      </c>
      <c r="H7139" s="181">
        <v>3581.2524565318417</v>
      </c>
      <c r="I7139" s="181">
        <v>3603.4527242862082</v>
      </c>
      <c r="J7139" s="182">
        <v>3628.8723194731547</v>
      </c>
      <c r="K7139" s="181">
        <v>3656.9188098786308</v>
      </c>
      <c r="L7139" s="181">
        <v>3687.0963824003165</v>
      </c>
      <c r="M7139" s="181">
        <v>3718.9945217841473</v>
      </c>
      <c r="N7139" s="181">
        <v>3752.3146028526253</v>
      </c>
      <c r="O7139" s="181">
        <v>3786.7741386862886</v>
      </c>
      <c r="P7139" s="181">
        <v>3822.2391987231604</v>
      </c>
      <c r="Q7139" s="181">
        <v>3858.6069469493009</v>
      </c>
      <c r="R7139" s="181">
        <v>3895.6846763869289</v>
      </c>
      <c r="S7139" s="181">
        <v>3933.3623287005403</v>
      </c>
      <c r="T7139" s="181">
        <v>3971.5686742114212</v>
      </c>
      <c r="U7139" s="181">
        <v>4009.997329659966</v>
      </c>
      <c r="V7139" s="181">
        <v>4048.3634085406661</v>
      </c>
      <c r="W7139" s="181">
        <v>4086.6514127649198</v>
      </c>
      <c r="X7139" s="181">
        <v>4124.8290659141558</v>
      </c>
      <c r="Y7139" s="181">
        <v>4162.8763033660925</v>
      </c>
    </row>
    <row r="7140" spans="1:25" x14ac:dyDescent="0.25">
      <c r="A7140" s="178" t="s">
        <v>5627</v>
      </c>
      <c r="B7140" s="178" t="s">
        <v>790</v>
      </c>
      <c r="C7140" s="178" t="s">
        <v>560</v>
      </c>
      <c r="D7140" s="178" t="s">
        <v>5674</v>
      </c>
      <c r="E7140" s="181">
        <v>2016.4480775494985</v>
      </c>
      <c r="F7140" s="181">
        <v>2028.9776318451065</v>
      </c>
      <c r="G7140" s="181">
        <v>2044.2224601321557</v>
      </c>
      <c r="H7140" s="181">
        <v>2062.3794485152339</v>
      </c>
      <c r="I7140" s="181">
        <v>2082.9307513575586</v>
      </c>
      <c r="J7140" s="182">
        <v>2105.4748541862259</v>
      </c>
      <c r="K7140" s="181">
        <v>2129.6883603011261</v>
      </c>
      <c r="L7140" s="181">
        <v>2155.2993469022131</v>
      </c>
      <c r="M7140" s="181">
        <v>2182.0817320177152</v>
      </c>
      <c r="N7140" s="181">
        <v>2209.87183238433</v>
      </c>
      <c r="O7140" s="181">
        <v>2238.5129607885715</v>
      </c>
      <c r="P7140" s="181">
        <v>2267.934151077402</v>
      </c>
      <c r="Q7140" s="181">
        <v>2298.0818276454584</v>
      </c>
      <c r="R7140" s="181">
        <v>2328.8478278108</v>
      </c>
      <c r="S7140" s="181">
        <v>2360.1719067472091</v>
      </c>
      <c r="T7140" s="181">
        <v>2392.0162575614527</v>
      </c>
      <c r="U7140" s="181">
        <v>2424.2003069278931</v>
      </c>
      <c r="V7140" s="181">
        <v>2456.553784899842</v>
      </c>
      <c r="W7140" s="181">
        <v>2489.0679273066394</v>
      </c>
      <c r="X7140" s="181">
        <v>2521.7235733437624</v>
      </c>
      <c r="Y7140" s="181">
        <v>2554.5087618163229</v>
      </c>
    </row>
    <row r="7141" spans="1:25" x14ac:dyDescent="0.25">
      <c r="A7141" s="178" t="s">
        <v>5627</v>
      </c>
      <c r="B7141" s="178" t="s">
        <v>790</v>
      </c>
      <c r="C7141" s="178" t="s">
        <v>240</v>
      </c>
      <c r="D7141" s="178" t="s">
        <v>241</v>
      </c>
      <c r="E7141" s="181">
        <v>23.329127657765827</v>
      </c>
      <c r="F7141" s="181">
        <v>23.542746366038596</v>
      </c>
      <c r="G7141" s="181">
        <v>23.78901328603914</v>
      </c>
      <c r="H7141" s="181">
        <v>24.070507899396937</v>
      </c>
      <c r="I7141" s="181">
        <v>24.381472011953715</v>
      </c>
      <c r="J7141" s="182">
        <v>24.717443957913016</v>
      </c>
      <c r="K7141" s="181">
        <v>25.074828139916338</v>
      </c>
      <c r="L7141" s="181">
        <v>25.4505934628083</v>
      </c>
      <c r="M7141" s="181">
        <v>25.842215190908657</v>
      </c>
      <c r="N7141" s="181">
        <v>26.247879284955985</v>
      </c>
      <c r="O7141" s="181">
        <v>26.665833043139695</v>
      </c>
      <c r="P7141" s="181">
        <v>27.095326695871311</v>
      </c>
      <c r="Q7141" s="181">
        <v>27.535809484482115</v>
      </c>
      <c r="R7141" s="181">
        <v>27.986067674235638</v>
      </c>
      <c r="S7141" s="181">
        <v>28.445450326575159</v>
      </c>
      <c r="T7141" s="181">
        <v>28.913569646790471</v>
      </c>
      <c r="U7141" s="181">
        <v>29.388302136763578</v>
      </c>
      <c r="V7141" s="181">
        <v>29.86762432189807</v>
      </c>
      <c r="W7141" s="181">
        <v>30.351458145279803</v>
      </c>
      <c r="X7141" s="181">
        <v>30.839597300203792</v>
      </c>
      <c r="Y7141" s="181">
        <v>31.331921186179233</v>
      </c>
    </row>
    <row r="7142" spans="1:25" x14ac:dyDescent="0.25">
      <c r="A7142" s="178" t="s">
        <v>5627</v>
      </c>
      <c r="B7142" s="178" t="s">
        <v>792</v>
      </c>
      <c r="C7142" s="178" t="s">
        <v>218</v>
      </c>
      <c r="D7142" s="178" t="s">
        <v>5675</v>
      </c>
      <c r="E7142" s="181">
        <v>2375.9530120579311</v>
      </c>
      <c r="F7142" s="181">
        <v>2397.1492421168537</v>
      </c>
      <c r="G7142" s="181">
        <v>2420.4825277289183</v>
      </c>
      <c r="H7142" s="181">
        <v>2446.3316376130851</v>
      </c>
      <c r="I7142" s="181">
        <v>2474.1101043813874</v>
      </c>
      <c r="J7142" s="182">
        <v>2503.3617480882035</v>
      </c>
      <c r="K7142" s="181">
        <v>2533.7570677413664</v>
      </c>
      <c r="L7142" s="181">
        <v>2565.0549989298675</v>
      </c>
      <c r="M7142" s="181">
        <v>2597.0714575200336</v>
      </c>
      <c r="N7142" s="181">
        <v>2629.6866528121232</v>
      </c>
      <c r="O7142" s="181">
        <v>2662.8113729140173</v>
      </c>
      <c r="P7142" s="181">
        <v>2696.473701901723</v>
      </c>
      <c r="Q7142" s="181">
        <v>2730.7203089118866</v>
      </c>
      <c r="R7142" s="181">
        <v>2765.5350910733951</v>
      </c>
      <c r="S7142" s="181">
        <v>2800.9780657922679</v>
      </c>
      <c r="T7142" s="181">
        <v>2837.3634288325861</v>
      </c>
      <c r="U7142" s="181">
        <v>2874.4532704300982</v>
      </c>
      <c r="V7142" s="181">
        <v>2911.7564052513212</v>
      </c>
      <c r="W7142" s="181">
        <v>2949.308720099853</v>
      </c>
      <c r="X7142" s="181">
        <v>2987.1607784199373</v>
      </c>
      <c r="Y7142" s="181">
        <v>3025.6137341561753</v>
      </c>
    </row>
    <row r="7143" spans="1:25" x14ac:dyDescent="0.25">
      <c r="A7143" s="178" t="s">
        <v>5627</v>
      </c>
      <c r="B7143" s="178" t="s">
        <v>792</v>
      </c>
      <c r="C7143" s="178" t="s">
        <v>240</v>
      </c>
      <c r="D7143" s="178" t="s">
        <v>241</v>
      </c>
      <c r="E7143" s="181">
        <v>427.46846926341408</v>
      </c>
      <c r="F7143" s="181">
        <v>430.75912674474824</v>
      </c>
      <c r="G7143" s="181">
        <v>434.42473296434815</v>
      </c>
      <c r="H7143" s="181">
        <v>438.53180742844478</v>
      </c>
      <c r="I7143" s="181">
        <v>442.97372433664901</v>
      </c>
      <c r="J7143" s="182">
        <v>447.66766988770559</v>
      </c>
      <c r="K7143" s="181">
        <v>452.5538549882375</v>
      </c>
      <c r="L7143" s="181">
        <v>457.58855471522827</v>
      </c>
      <c r="M7143" s="181">
        <v>462.73840702562694</v>
      </c>
      <c r="N7143" s="181">
        <v>467.98165203643146</v>
      </c>
      <c r="O7143" s="181">
        <v>473.30206956995903</v>
      </c>
      <c r="P7143" s="181">
        <v>478.70434076910374</v>
      </c>
      <c r="Q7143" s="181">
        <v>484.19641875916352</v>
      </c>
      <c r="R7143" s="181">
        <v>489.77510044157378</v>
      </c>
      <c r="S7143" s="181">
        <v>495.45066194492881</v>
      </c>
      <c r="T7143" s="181">
        <v>501.27823456345726</v>
      </c>
      <c r="U7143" s="181">
        <v>507.21525887509813</v>
      </c>
      <c r="V7143" s="181">
        <v>513.17474258129084</v>
      </c>
      <c r="W7143" s="181">
        <v>519.162894033871</v>
      </c>
      <c r="X7143" s="181">
        <v>525.18847161465999</v>
      </c>
      <c r="Y7143" s="181">
        <v>531.30419516109168</v>
      </c>
    </row>
    <row r="7144" spans="1:25" x14ac:dyDescent="0.25">
      <c r="A7144" s="178" t="s">
        <v>5627</v>
      </c>
      <c r="B7144" s="178" t="s">
        <v>794</v>
      </c>
      <c r="C7144" s="178" t="s">
        <v>218</v>
      </c>
      <c r="D7144" s="178" t="s">
        <v>5676</v>
      </c>
      <c r="E7144" s="181">
        <v>6411.020769108366</v>
      </c>
      <c r="F7144" s="181">
        <v>6514.8913920522573</v>
      </c>
      <c r="G7144" s="181">
        <v>6615.0331891594833</v>
      </c>
      <c r="H7144" s="181">
        <v>6715.0363364486921</v>
      </c>
      <c r="I7144" s="181">
        <v>6815.2231105766587</v>
      </c>
      <c r="J7144" s="182">
        <v>6915.7305269599156</v>
      </c>
      <c r="K7144" s="181">
        <v>7016.5963695004057</v>
      </c>
      <c r="L7144" s="181">
        <v>7117.7900172182126</v>
      </c>
      <c r="M7144" s="181">
        <v>7219.2260617603852</v>
      </c>
      <c r="N7144" s="181">
        <v>7320.8292151293672</v>
      </c>
      <c r="O7144" s="181">
        <v>7422.4409984581525</v>
      </c>
      <c r="P7144" s="181">
        <v>7524.1435861612654</v>
      </c>
      <c r="Q7144" s="181">
        <v>7626.0544449692134</v>
      </c>
      <c r="R7144" s="181">
        <v>7728.1149058994815</v>
      </c>
      <c r="S7144" s="181">
        <v>7830.4562515366788</v>
      </c>
      <c r="T7144" s="181">
        <v>7933.0749023374283</v>
      </c>
      <c r="U7144" s="181">
        <v>8035.5220138479772</v>
      </c>
      <c r="V7144" s="181">
        <v>8137.5350355757837</v>
      </c>
      <c r="W7144" s="181">
        <v>8239.2797084825743</v>
      </c>
      <c r="X7144" s="181">
        <v>8340.9734517282541</v>
      </c>
      <c r="Y7144" s="181">
        <v>8442.6244805600036</v>
      </c>
    </row>
    <row r="7145" spans="1:25" x14ac:dyDescent="0.25">
      <c r="A7145" s="178" t="s">
        <v>5627</v>
      </c>
      <c r="B7145" s="178" t="s">
        <v>794</v>
      </c>
      <c r="C7145" s="178" t="s">
        <v>240</v>
      </c>
      <c r="D7145" s="178" t="s">
        <v>241</v>
      </c>
      <c r="E7145" s="181">
        <v>268.35412764303294</v>
      </c>
      <c r="F7145" s="181">
        <v>268.30926655575189</v>
      </c>
      <c r="G7145" s="181">
        <v>268.04512658301832</v>
      </c>
      <c r="H7145" s="181">
        <v>267.71435027780564</v>
      </c>
      <c r="I7145" s="181">
        <v>267.33188350969175</v>
      </c>
      <c r="J7145" s="182">
        <v>266.90464930035301</v>
      </c>
      <c r="K7145" s="181">
        <v>266.43542452553248</v>
      </c>
      <c r="L7145" s="181">
        <v>265.92430956403228</v>
      </c>
      <c r="M7145" s="181">
        <v>265.36943893018633</v>
      </c>
      <c r="N7145" s="181">
        <v>264.76948844552936</v>
      </c>
      <c r="O7145" s="181">
        <v>264.12031771256437</v>
      </c>
      <c r="P7145" s="181">
        <v>263.42654013558638</v>
      </c>
      <c r="Q7145" s="181">
        <v>262.69375636798236</v>
      </c>
      <c r="R7145" s="181">
        <v>261.9212990802327</v>
      </c>
      <c r="S7145" s="181">
        <v>261.1149326209744</v>
      </c>
      <c r="T7145" s="181">
        <v>260.2756815270767</v>
      </c>
      <c r="U7145" s="181">
        <v>259.39017899416541</v>
      </c>
      <c r="V7145" s="181">
        <v>258.45188329709492</v>
      </c>
      <c r="W7145" s="181">
        <v>257.46812628679498</v>
      </c>
      <c r="X7145" s="181">
        <v>256.44743574898632</v>
      </c>
      <c r="Y7145" s="181">
        <v>255.39153053154325</v>
      </c>
    </row>
    <row r="7146" spans="1:25" x14ac:dyDescent="0.25">
      <c r="A7146" s="178" t="s">
        <v>5627</v>
      </c>
      <c r="B7146" s="178" t="s">
        <v>799</v>
      </c>
      <c r="C7146" s="178" t="s">
        <v>218</v>
      </c>
      <c r="D7146" s="178" t="s">
        <v>5677</v>
      </c>
      <c r="E7146" s="181">
        <v>2051.8614940854063</v>
      </c>
      <c r="F7146" s="181">
        <v>2096.1845735176571</v>
      </c>
      <c r="G7146" s="181">
        <v>2135.6568645352522</v>
      </c>
      <c r="H7146" s="181">
        <v>2171.9576258566635</v>
      </c>
      <c r="I7146" s="181">
        <v>2205.703384294397</v>
      </c>
      <c r="J7146" s="182">
        <v>2237.4051549706005</v>
      </c>
      <c r="K7146" s="181">
        <v>2267.4682937338498</v>
      </c>
      <c r="L7146" s="181">
        <v>2296.2074820590947</v>
      </c>
      <c r="M7146" s="181">
        <v>2323.8755015800871</v>
      </c>
      <c r="N7146" s="181">
        <v>2350.689801223109</v>
      </c>
      <c r="O7146" s="181">
        <v>2376.8410145732928</v>
      </c>
      <c r="P7146" s="181">
        <v>2402.5498324786795</v>
      </c>
      <c r="Q7146" s="181">
        <v>2428.007633806923</v>
      </c>
      <c r="R7146" s="181">
        <v>2453.3273512056685</v>
      </c>
      <c r="S7146" s="181">
        <v>2478.6745124607069</v>
      </c>
      <c r="T7146" s="181">
        <v>2504.2121724014887</v>
      </c>
      <c r="U7146" s="181">
        <v>2529.950894834345</v>
      </c>
      <c r="V7146" s="181">
        <v>2555.8635040813938</v>
      </c>
      <c r="W7146" s="181">
        <v>2582.0125675718937</v>
      </c>
      <c r="X7146" s="181">
        <v>2608.4683257471634</v>
      </c>
      <c r="Y7146" s="181">
        <v>2635.2821914021615</v>
      </c>
    </row>
    <row r="7147" spans="1:25" x14ac:dyDescent="0.25">
      <c r="A7147" s="178" t="s">
        <v>5627</v>
      </c>
      <c r="B7147" s="178" t="s">
        <v>799</v>
      </c>
      <c r="C7147" s="178" t="s">
        <v>240</v>
      </c>
      <c r="D7147" s="178" t="s">
        <v>241</v>
      </c>
      <c r="E7147" s="181">
        <v>428.39951233866094</v>
      </c>
      <c r="F7147" s="181">
        <v>432.77357784599315</v>
      </c>
      <c r="G7147" s="181">
        <v>436.00652060622917</v>
      </c>
      <c r="H7147" s="181">
        <v>438.47329438536372</v>
      </c>
      <c r="I7147" s="181">
        <v>440.32079859354394</v>
      </c>
      <c r="J7147" s="182">
        <v>441.66909942366732</v>
      </c>
      <c r="K7147" s="181">
        <v>442.61272469205335</v>
      </c>
      <c r="L7147" s="181">
        <v>443.22483913828347</v>
      </c>
      <c r="M7147" s="181">
        <v>443.56381688984368</v>
      </c>
      <c r="N7147" s="181">
        <v>443.67899491669584</v>
      </c>
      <c r="O7147" s="181">
        <v>443.612698414612</v>
      </c>
      <c r="P7147" s="181">
        <v>443.41107036880948</v>
      </c>
      <c r="Q7147" s="181">
        <v>443.11297415859798</v>
      </c>
      <c r="R7147" s="181">
        <v>442.74147742153133</v>
      </c>
      <c r="S7147" s="181">
        <v>442.32807096040239</v>
      </c>
      <c r="T7147" s="181">
        <v>441.90245421863261</v>
      </c>
      <c r="U7147" s="181">
        <v>441.46641940414236</v>
      </c>
      <c r="V7147" s="181">
        <v>441.01517138588321</v>
      </c>
      <c r="W7147" s="181">
        <v>440.5594447366251</v>
      </c>
      <c r="X7147" s="181">
        <v>440.11079681062665</v>
      </c>
      <c r="Y7147" s="181">
        <v>439.6771272579461</v>
      </c>
    </row>
    <row r="7148" spans="1:25" x14ac:dyDescent="0.25">
      <c r="A7148" s="178" t="s">
        <v>5627</v>
      </c>
      <c r="B7148" s="178" t="s">
        <v>800</v>
      </c>
      <c r="C7148" s="178" t="s">
        <v>218</v>
      </c>
      <c r="D7148" s="178" t="s">
        <v>5678</v>
      </c>
      <c r="E7148" s="181">
        <v>2920.8824264569971</v>
      </c>
      <c r="F7148" s="181">
        <v>2962.2732772412091</v>
      </c>
      <c r="G7148" s="181">
        <v>3003.8441859799937</v>
      </c>
      <c r="H7148" s="181">
        <v>3046.5489353408111</v>
      </c>
      <c r="I7148" s="181">
        <v>3090.1408697728962</v>
      </c>
      <c r="J7148" s="182">
        <v>3134.3686127868154</v>
      </c>
      <c r="K7148" s="181">
        <v>3179.0019764403687</v>
      </c>
      <c r="L7148" s="181">
        <v>3223.8241441534524</v>
      </c>
      <c r="M7148" s="181">
        <v>3268.6209811298518</v>
      </c>
      <c r="N7148" s="181">
        <v>3313.2427469397549</v>
      </c>
      <c r="O7148" s="181">
        <v>3357.5521792819591</v>
      </c>
      <c r="P7148" s="181">
        <v>3401.5286498215819</v>
      </c>
      <c r="Q7148" s="181">
        <v>3445.1771185633593</v>
      </c>
      <c r="R7148" s="181">
        <v>3488.4618271936165</v>
      </c>
      <c r="S7148" s="181">
        <v>3531.515887291926</v>
      </c>
      <c r="T7148" s="181">
        <v>3574.6462792507523</v>
      </c>
      <c r="U7148" s="181">
        <v>3617.7196780144877</v>
      </c>
      <c r="V7148" s="181">
        <v>3660.4533505295044</v>
      </c>
      <c r="W7148" s="181">
        <v>3702.9757495766544</v>
      </c>
      <c r="X7148" s="181">
        <v>3745.4973337214633</v>
      </c>
      <c r="Y7148" s="181">
        <v>3788.3764078662894</v>
      </c>
    </row>
    <row r="7149" spans="1:25" x14ac:dyDescent="0.25">
      <c r="A7149" s="178" t="s">
        <v>5627</v>
      </c>
      <c r="B7149" s="178" t="s">
        <v>800</v>
      </c>
      <c r="C7149" s="178" t="s">
        <v>240</v>
      </c>
      <c r="D7149" s="178" t="s">
        <v>241</v>
      </c>
      <c r="E7149" s="181">
        <v>12.187270207748249</v>
      </c>
      <c r="F7149" s="181">
        <v>12.318451718404148</v>
      </c>
      <c r="G7149" s="181">
        <v>12.44936060412026</v>
      </c>
      <c r="H7149" s="181">
        <v>12.58393436002136</v>
      </c>
      <c r="I7149" s="181">
        <v>12.721115752211171</v>
      </c>
      <c r="J7149" s="182">
        <v>12.859842113986643</v>
      </c>
      <c r="K7149" s="181">
        <v>12.999151500534108</v>
      </c>
      <c r="L7149" s="181">
        <v>13.138149258403201</v>
      </c>
      <c r="M7149" s="181">
        <v>13.275963585912729</v>
      </c>
      <c r="N7149" s="181">
        <v>13.41199506228797</v>
      </c>
      <c r="O7149" s="181">
        <v>13.54570272030608</v>
      </c>
      <c r="P7149" s="181">
        <v>13.677021927046967</v>
      </c>
      <c r="Q7149" s="181">
        <v>13.805991594229074</v>
      </c>
      <c r="R7149" s="181">
        <v>13.932487626490406</v>
      </c>
      <c r="S7149" s="181">
        <v>14.057059913342069</v>
      </c>
      <c r="T7149" s="181">
        <v>14.180940854716374</v>
      </c>
      <c r="U7149" s="181">
        <v>14.303605536794871</v>
      </c>
      <c r="V7149" s="181">
        <v>14.423947385773195</v>
      </c>
      <c r="W7149" s="181">
        <v>14.542489585786715</v>
      </c>
      <c r="X7149" s="181">
        <v>14.660069402677001</v>
      </c>
      <c r="Y7149" s="181">
        <v>14.778089687976133</v>
      </c>
    </row>
    <row r="7150" spans="1:25" x14ac:dyDescent="0.25">
      <c r="A7150" s="178" t="s">
        <v>5627</v>
      </c>
      <c r="B7150" s="178" t="s">
        <v>804</v>
      </c>
      <c r="C7150" s="178" t="s">
        <v>218</v>
      </c>
      <c r="D7150" s="178" t="s">
        <v>5679</v>
      </c>
      <c r="E7150" s="181">
        <v>4202.1547305772838</v>
      </c>
      <c r="F7150" s="181">
        <v>4246.266402477705</v>
      </c>
      <c r="G7150" s="181">
        <v>4287.6850235442462</v>
      </c>
      <c r="H7150" s="181">
        <v>4328.3486555645468</v>
      </c>
      <c r="I7150" s="181">
        <v>4368.2688545465053</v>
      </c>
      <c r="J7150" s="182">
        <v>4407.3779080353524</v>
      </c>
      <c r="K7150" s="181">
        <v>4445.5544883836465</v>
      </c>
      <c r="L7150" s="181">
        <v>4482.6468081595258</v>
      </c>
      <c r="M7150" s="181">
        <v>4518.4869459031534</v>
      </c>
      <c r="N7150" s="181">
        <v>4552.900086288937</v>
      </c>
      <c r="O7150" s="181">
        <v>4585.7160282305358</v>
      </c>
      <c r="P7150" s="181">
        <v>4616.913753301872</v>
      </c>
      <c r="Q7150" s="181">
        <v>4646.4962705619973</v>
      </c>
      <c r="R7150" s="181">
        <v>4674.3685757232533</v>
      </c>
      <c r="S7150" s="181">
        <v>4700.5690039981282</v>
      </c>
      <c r="T7150" s="181">
        <v>4725.193750075583</v>
      </c>
      <c r="U7150" s="181">
        <v>4748.2594187268842</v>
      </c>
      <c r="V7150" s="181">
        <v>4769.768885540926</v>
      </c>
      <c r="W7150" s="181">
        <v>4789.8107161274447</v>
      </c>
      <c r="X7150" s="181">
        <v>4808.507596246478</v>
      </c>
      <c r="Y7150" s="181">
        <v>4826.0122604648832</v>
      </c>
    </row>
    <row r="7151" spans="1:25" x14ac:dyDescent="0.25">
      <c r="A7151" s="178" t="s">
        <v>5627</v>
      </c>
      <c r="B7151" s="178" t="s">
        <v>804</v>
      </c>
      <c r="C7151" s="178" t="s">
        <v>240</v>
      </c>
      <c r="D7151" s="178" t="s">
        <v>241</v>
      </c>
      <c r="E7151" s="181">
        <v>1118.9529239163824</v>
      </c>
      <c r="F7151" s="181">
        <v>1155.577292829812</v>
      </c>
      <c r="G7151" s="181">
        <v>1192.5226111977167</v>
      </c>
      <c r="H7151" s="181">
        <v>1230.3196799971911</v>
      </c>
      <c r="I7151" s="181">
        <v>1268.9867301221752</v>
      </c>
      <c r="J7151" s="182">
        <v>1308.5188919724908</v>
      </c>
      <c r="K7151" s="181">
        <v>1348.89340308591</v>
      </c>
      <c r="L7151" s="181">
        <v>1390.0748983176804</v>
      </c>
      <c r="M7151" s="181">
        <v>1432.0187269439873</v>
      </c>
      <c r="N7151" s="181">
        <v>1474.6731451457879</v>
      </c>
      <c r="O7151" s="181">
        <v>1517.98260669094</v>
      </c>
      <c r="P7151" s="181">
        <v>1561.9365435992411</v>
      </c>
      <c r="Q7151" s="181">
        <v>1606.5313443975338</v>
      </c>
      <c r="R7151" s="181">
        <v>1651.728073589303</v>
      </c>
      <c r="S7151" s="181">
        <v>1697.5321777694094</v>
      </c>
      <c r="T7151" s="181">
        <v>1743.9707231930463</v>
      </c>
      <c r="U7151" s="181">
        <v>1791.0429218647171</v>
      </c>
      <c r="V7151" s="181">
        <v>1838.7423454638513</v>
      </c>
      <c r="W7151" s="181">
        <v>1887.0955003729257</v>
      </c>
      <c r="X7151" s="181">
        <v>1936.1447392690202</v>
      </c>
      <c r="Y7151" s="181">
        <v>1985.9482213464628</v>
      </c>
    </row>
    <row r="7152" spans="1:25" x14ac:dyDescent="0.25">
      <c r="A7152" s="178" t="s">
        <v>5627</v>
      </c>
      <c r="B7152" s="178" t="s">
        <v>808</v>
      </c>
      <c r="C7152" s="178" t="s">
        <v>218</v>
      </c>
      <c r="D7152" s="178" t="s">
        <v>5680</v>
      </c>
      <c r="E7152" s="181">
        <v>12795.252493858927</v>
      </c>
      <c r="F7152" s="181">
        <v>12839.652851389377</v>
      </c>
      <c r="G7152" s="181">
        <v>12896.450977232595</v>
      </c>
      <c r="H7152" s="181">
        <v>12966.891318094677</v>
      </c>
      <c r="I7152" s="181">
        <v>13047.265556676892</v>
      </c>
      <c r="J7152" s="182">
        <v>13134.698067485086</v>
      </c>
      <c r="K7152" s="181">
        <v>13226.948651338189</v>
      </c>
      <c r="L7152" s="181">
        <v>13322.258786614853</v>
      </c>
      <c r="M7152" s="181">
        <v>13419.209118397068</v>
      </c>
      <c r="N7152" s="181">
        <v>13516.630813132735</v>
      </c>
      <c r="O7152" s="181">
        <v>13613.488375426741</v>
      </c>
      <c r="P7152" s="181">
        <v>13709.373857935785</v>
      </c>
      <c r="Q7152" s="181">
        <v>13804.044614962471</v>
      </c>
      <c r="R7152" s="181">
        <v>13896.950862010965</v>
      </c>
      <c r="S7152" s="181">
        <v>13987.743812521816</v>
      </c>
      <c r="T7152" s="181">
        <v>14076.208074534039</v>
      </c>
      <c r="U7152" s="181">
        <v>14161.881699602338</v>
      </c>
      <c r="V7152" s="181">
        <v>14244.359927157546</v>
      </c>
      <c r="W7152" s="181">
        <v>14323.656373438413</v>
      </c>
      <c r="X7152" s="181">
        <v>14399.744392195276</v>
      </c>
      <c r="Y7152" s="181">
        <v>14472.684773748922</v>
      </c>
    </row>
    <row r="7153" spans="1:25" x14ac:dyDescent="0.25">
      <c r="A7153" s="178" t="s">
        <v>5627</v>
      </c>
      <c r="B7153" s="178" t="s">
        <v>808</v>
      </c>
      <c r="C7153" s="178" t="s">
        <v>240</v>
      </c>
      <c r="D7153" s="178" t="s">
        <v>241</v>
      </c>
      <c r="E7153" s="181">
        <v>9208.4049125838392</v>
      </c>
      <c r="F7153" s="181">
        <v>9344.742989471175</v>
      </c>
      <c r="G7153" s="181">
        <v>9492.5168257890218</v>
      </c>
      <c r="H7153" s="181">
        <v>9653.0114388519214</v>
      </c>
      <c r="I7153" s="181">
        <v>9823.8356697402305</v>
      </c>
      <c r="J7153" s="182">
        <v>10003.116331982421</v>
      </c>
      <c r="K7153" s="181">
        <v>10189.378205515972</v>
      </c>
      <c r="L7153" s="181">
        <v>10381.448915292291</v>
      </c>
      <c r="M7153" s="181">
        <v>10578.365501181524</v>
      </c>
      <c r="N7153" s="181">
        <v>10779.316995865756</v>
      </c>
      <c r="O7153" s="181">
        <v>10983.559655914323</v>
      </c>
      <c r="P7153" s="181">
        <v>11190.825079474191</v>
      </c>
      <c r="Q7153" s="181">
        <v>11400.967147238493</v>
      </c>
      <c r="R7153" s="181">
        <v>11613.574702228138</v>
      </c>
      <c r="S7153" s="181">
        <v>11828.385636039047</v>
      </c>
      <c r="T7153" s="181">
        <v>12045.23832661798</v>
      </c>
      <c r="U7153" s="181">
        <v>12263.748886709969</v>
      </c>
      <c r="V7153" s="181">
        <v>12483.564151683555</v>
      </c>
      <c r="W7153" s="181">
        <v>12704.684274442667</v>
      </c>
      <c r="X7153" s="181">
        <v>12927.072763669479</v>
      </c>
      <c r="Y7153" s="181">
        <v>13150.770290040484</v>
      </c>
    </row>
    <row r="7154" spans="1:25" x14ac:dyDescent="0.25">
      <c r="A7154" s="178" t="s">
        <v>5627</v>
      </c>
      <c r="B7154" s="178" t="s">
        <v>810</v>
      </c>
      <c r="C7154" s="178" t="s">
        <v>218</v>
      </c>
      <c r="D7154" s="178" t="s">
        <v>5681</v>
      </c>
      <c r="E7154" s="181">
        <v>3316.8437570259466</v>
      </c>
      <c r="F7154" s="181">
        <v>3352.2286149815068</v>
      </c>
      <c r="G7154" s="181">
        <v>3391.1729694121441</v>
      </c>
      <c r="H7154" s="181">
        <v>3434.360871499629</v>
      </c>
      <c r="I7154" s="181">
        <v>3481.0625870735394</v>
      </c>
      <c r="J7154" s="182">
        <v>3530.7090207979713</v>
      </c>
      <c r="K7154" s="181">
        <v>3582.8483432869766</v>
      </c>
      <c r="L7154" s="181">
        <v>3637.1207668876727</v>
      </c>
      <c r="M7154" s="181">
        <v>3693.2299117803286</v>
      </c>
      <c r="N7154" s="181">
        <v>3750.9798456416929</v>
      </c>
      <c r="O7154" s="181">
        <v>3810.1236498424873</v>
      </c>
      <c r="P7154" s="181">
        <v>3870.5712407901156</v>
      </c>
      <c r="Q7154" s="181">
        <v>3932.2773292878019</v>
      </c>
      <c r="R7154" s="181">
        <v>3995.0840322329559</v>
      </c>
      <c r="S7154" s="181">
        <v>4058.8584603281083</v>
      </c>
      <c r="T7154" s="181">
        <v>4123.1629817423527</v>
      </c>
      <c r="U7154" s="181">
        <v>4187.5820942947412</v>
      </c>
      <c r="V7154" s="181">
        <v>4252.0713008731418</v>
      </c>
      <c r="W7154" s="181">
        <v>4316.6279299312428</v>
      </c>
      <c r="X7154" s="181">
        <v>4381.1900234121003</v>
      </c>
      <c r="Y7154" s="181">
        <v>4445.3458192935159</v>
      </c>
    </row>
    <row r="7155" spans="1:25" x14ac:dyDescent="0.25">
      <c r="A7155" s="178" t="s">
        <v>5627</v>
      </c>
      <c r="B7155" s="178" t="s">
        <v>810</v>
      </c>
      <c r="C7155" s="178" t="s">
        <v>240</v>
      </c>
      <c r="D7155" s="178" t="s">
        <v>241</v>
      </c>
      <c r="E7155" s="181">
        <v>6.09900782781357</v>
      </c>
      <c r="F7155" s="181">
        <v>6.0442723451259939</v>
      </c>
      <c r="G7155" s="181">
        <v>5.9956539224795717</v>
      </c>
      <c r="H7155" s="181">
        <v>5.9539990579705009</v>
      </c>
      <c r="I7155" s="181">
        <v>5.917671934544031</v>
      </c>
      <c r="J7155" s="182">
        <v>5.8854164615140778</v>
      </c>
      <c r="K7155" s="181">
        <v>5.8562541656176652</v>
      </c>
      <c r="L7155" s="181">
        <v>5.8294211513624639</v>
      </c>
      <c r="M7155" s="181">
        <v>5.8043056543041578</v>
      </c>
      <c r="N7155" s="181">
        <v>5.7804930028568435</v>
      </c>
      <c r="O7155" s="181">
        <v>5.7575197764586514</v>
      </c>
      <c r="P7155" s="181">
        <v>5.7351879236244221</v>
      </c>
      <c r="Q7155" s="181">
        <v>5.7133778420522345</v>
      </c>
      <c r="R7155" s="181">
        <v>5.6918172106092229</v>
      </c>
      <c r="S7155" s="181">
        <v>5.6702884473004751</v>
      </c>
      <c r="T7155" s="181">
        <v>5.648172686247328</v>
      </c>
      <c r="U7155" s="181">
        <v>5.6249286442949309</v>
      </c>
      <c r="V7155" s="181">
        <v>5.6005469322432866</v>
      </c>
      <c r="W7155" s="181">
        <v>5.5750753075277055</v>
      </c>
      <c r="X7155" s="181">
        <v>5.5484851875307832</v>
      </c>
      <c r="Y7155" s="181">
        <v>5.5203182018060062</v>
      </c>
    </row>
    <row r="7156" spans="1:25" x14ac:dyDescent="0.25">
      <c r="A7156" s="178" t="s">
        <v>5627</v>
      </c>
      <c r="B7156" s="178" t="s">
        <v>811</v>
      </c>
      <c r="C7156" s="178" t="s">
        <v>218</v>
      </c>
      <c r="D7156" s="178" t="s">
        <v>5682</v>
      </c>
      <c r="E7156" s="181">
        <v>786619.96614914516</v>
      </c>
      <c r="F7156" s="181">
        <v>797334.0599818239</v>
      </c>
      <c r="G7156" s="181">
        <v>807431.99387249455</v>
      </c>
      <c r="H7156" s="181">
        <v>817300.48283843789</v>
      </c>
      <c r="I7156" s="181">
        <v>826964.42447025434</v>
      </c>
      <c r="J7156" s="182">
        <v>836432.78944984707</v>
      </c>
      <c r="K7156" s="181">
        <v>845704.5406264622</v>
      </c>
      <c r="L7156" s="181">
        <v>854773.59177887475</v>
      </c>
      <c r="M7156" s="181">
        <v>863629.96487459156</v>
      </c>
      <c r="N7156" s="181">
        <v>872260.53025123931</v>
      </c>
      <c r="O7156" s="181">
        <v>880642.47062328912</v>
      </c>
      <c r="P7156" s="181">
        <v>888782.78952144459</v>
      </c>
      <c r="Q7156" s="181">
        <v>896690.85616448673</v>
      </c>
      <c r="R7156" s="181">
        <v>904350.26137977187</v>
      </c>
      <c r="S7156" s="181">
        <v>911754.59372791438</v>
      </c>
      <c r="T7156" s="181">
        <v>918896.47941383522</v>
      </c>
      <c r="U7156" s="181">
        <v>925804.2539625637</v>
      </c>
      <c r="V7156" s="181">
        <v>932512.34640896623</v>
      </c>
      <c r="W7156" s="181">
        <v>939023.66487535194</v>
      </c>
      <c r="X7156" s="181">
        <v>945339.28402487014</v>
      </c>
      <c r="Y7156" s="181">
        <v>951459.92342291365</v>
      </c>
    </row>
    <row r="7157" spans="1:25" x14ac:dyDescent="0.25">
      <c r="A7157" s="178" t="s">
        <v>5627</v>
      </c>
      <c r="B7157" s="178" t="s">
        <v>811</v>
      </c>
      <c r="C7157" s="178" t="s">
        <v>1485</v>
      </c>
      <c r="D7157" s="178" t="s">
        <v>5683</v>
      </c>
      <c r="E7157" s="181">
        <v>7068.9226975434212</v>
      </c>
      <c r="F7157" s="181">
        <v>7152.76472762494</v>
      </c>
      <c r="G7157" s="181">
        <v>7230.776448927606</v>
      </c>
      <c r="H7157" s="181">
        <v>7306.4445600237896</v>
      </c>
      <c r="I7157" s="181">
        <v>7380.0027157301056</v>
      </c>
      <c r="J7157" s="182">
        <v>7451.5411006507529</v>
      </c>
      <c r="K7157" s="181">
        <v>7521.0603074739029</v>
      </c>
      <c r="L7157" s="181">
        <v>7588.5161350126791</v>
      </c>
      <c r="M7157" s="181">
        <v>7653.8302332161065</v>
      </c>
      <c r="N7157" s="181">
        <v>7716.8969494280327</v>
      </c>
      <c r="O7157" s="181">
        <v>7777.5258442532268</v>
      </c>
      <c r="P7157" s="181">
        <v>7835.7907497737924</v>
      </c>
      <c r="Q7157" s="181">
        <v>7891.7858484899325</v>
      </c>
      <c r="R7157" s="181">
        <v>7945.3782282502862</v>
      </c>
      <c r="S7157" s="181">
        <v>7996.5236245681199</v>
      </c>
      <c r="T7157" s="181">
        <v>8045.1696968938704</v>
      </c>
      <c r="U7157" s="181">
        <v>8091.5766125028522</v>
      </c>
      <c r="V7157" s="181">
        <v>8136.0559411262666</v>
      </c>
      <c r="W7157" s="181">
        <v>8178.6425895700286</v>
      </c>
      <c r="X7157" s="181">
        <v>8219.3553148354131</v>
      </c>
      <c r="Y7157" s="181">
        <v>8258.2096948140843</v>
      </c>
    </row>
    <row r="7158" spans="1:25" x14ac:dyDescent="0.25">
      <c r="A7158" s="178" t="s">
        <v>5627</v>
      </c>
      <c r="B7158" s="178" t="s">
        <v>811</v>
      </c>
      <c r="C7158" s="178" t="s">
        <v>516</v>
      </c>
      <c r="D7158" s="178" t="s">
        <v>5684</v>
      </c>
      <c r="E7158" s="181">
        <v>3667.9899400819177</v>
      </c>
      <c r="F7158" s="181">
        <v>3776.7539619644203</v>
      </c>
      <c r="G7158" s="181">
        <v>3885.0761693957124</v>
      </c>
      <c r="H7158" s="181">
        <v>3994.7586524512312</v>
      </c>
      <c r="I7158" s="181">
        <v>4105.9232230794187</v>
      </c>
      <c r="J7158" s="182">
        <v>4218.6185073274246</v>
      </c>
      <c r="K7158" s="181">
        <v>4332.8442021336414</v>
      </c>
      <c r="L7158" s="181">
        <v>4448.5729197677083</v>
      </c>
      <c r="M7158" s="181">
        <v>4565.7541945026751</v>
      </c>
      <c r="N7158" s="181">
        <v>4684.3167304408471</v>
      </c>
      <c r="O7158" s="181">
        <v>4804.1312528476456</v>
      </c>
      <c r="P7158" s="181">
        <v>4925.2250645628583</v>
      </c>
      <c r="Q7158" s="181">
        <v>5047.640224181233</v>
      </c>
      <c r="R7158" s="181">
        <v>5171.2737275845784</v>
      </c>
      <c r="S7158" s="181">
        <v>5296.0737600617304</v>
      </c>
      <c r="T7158" s="181">
        <v>5421.9793509087895</v>
      </c>
      <c r="U7158" s="181">
        <v>5549.1395985832114</v>
      </c>
      <c r="V7158" s="181">
        <v>5677.7501277661813</v>
      </c>
      <c r="W7158" s="181">
        <v>5807.8237618765625</v>
      </c>
      <c r="X7158" s="181">
        <v>5939.3621127725983</v>
      </c>
      <c r="Y7158" s="181">
        <v>6072.3641201334276</v>
      </c>
    </row>
    <row r="7159" spans="1:25" x14ac:dyDescent="0.25">
      <c r="A7159" s="178" t="s">
        <v>5627</v>
      </c>
      <c r="B7159" s="178" t="s">
        <v>811</v>
      </c>
      <c r="C7159" s="178" t="s">
        <v>757</v>
      </c>
      <c r="D7159" s="178" t="s">
        <v>5685</v>
      </c>
      <c r="E7159" s="181">
        <v>5948.0917947274356</v>
      </c>
      <c r="F7159" s="181">
        <v>6117.6706985343917</v>
      </c>
      <c r="G7159" s="181">
        <v>6286.151112572913</v>
      </c>
      <c r="H7159" s="181">
        <v>6456.448650810029</v>
      </c>
      <c r="I7159" s="181">
        <v>6628.7532919859777</v>
      </c>
      <c r="J7159" s="182">
        <v>6803.1361344387296</v>
      </c>
      <c r="K7159" s="181">
        <v>6979.5891274427086</v>
      </c>
      <c r="L7159" s="181">
        <v>7158.060658600778</v>
      </c>
      <c r="M7159" s="181">
        <v>7338.4622354340527</v>
      </c>
      <c r="N7159" s="181">
        <v>7520.6722994678994</v>
      </c>
      <c r="O7159" s="181">
        <v>7704.4768347046675</v>
      </c>
      <c r="P7159" s="181">
        <v>7889.9135884415582</v>
      </c>
      <c r="Q7159" s="181">
        <v>8077.0437392706717</v>
      </c>
      <c r="R7159" s="181">
        <v>8265.6963148547529</v>
      </c>
      <c r="S7159" s="181">
        <v>8455.7828178073632</v>
      </c>
      <c r="T7159" s="181">
        <v>8647.2005288575619</v>
      </c>
      <c r="U7159" s="181">
        <v>8840.1818283836947</v>
      </c>
      <c r="V7159" s="181">
        <v>9035.0320919745136</v>
      </c>
      <c r="W7159" s="181">
        <v>9231.7647575255996</v>
      </c>
      <c r="X7159" s="181">
        <v>9430.3753869779521</v>
      </c>
      <c r="Y7159" s="181">
        <v>9630.8553088735025</v>
      </c>
    </row>
    <row r="7160" spans="1:25" x14ac:dyDescent="0.25">
      <c r="A7160" s="178" t="s">
        <v>5627</v>
      </c>
      <c r="B7160" s="178" t="s">
        <v>811</v>
      </c>
      <c r="C7160" s="178" t="s">
        <v>3162</v>
      </c>
      <c r="D7160" s="178" t="s">
        <v>5686</v>
      </c>
      <c r="E7160" s="181">
        <v>1822.8675874317751</v>
      </c>
      <c r="F7160" s="181">
        <v>1887.8224645150776</v>
      </c>
      <c r="G7160" s="181">
        <v>1953.2483383521158</v>
      </c>
      <c r="H7160" s="181">
        <v>2020.0584747038101</v>
      </c>
      <c r="I7160" s="181">
        <v>2088.3326989927887</v>
      </c>
      <c r="J7160" s="182">
        <v>2158.1150206720404</v>
      </c>
      <c r="K7160" s="181">
        <v>2229.4250494966777</v>
      </c>
      <c r="L7160" s="181">
        <v>2302.2685796467467</v>
      </c>
      <c r="M7160" s="181">
        <v>2376.6392700422357</v>
      </c>
      <c r="N7160" s="181">
        <v>2452.5194694080828</v>
      </c>
      <c r="O7160" s="181">
        <v>2529.860330004853</v>
      </c>
      <c r="P7160" s="181">
        <v>2608.6945520363115</v>
      </c>
      <c r="Q7160" s="181">
        <v>2689.0632175088685</v>
      </c>
      <c r="R7160" s="181">
        <v>2770.9303893496385</v>
      </c>
      <c r="S7160" s="181">
        <v>2854.2866319531158</v>
      </c>
      <c r="T7160" s="181">
        <v>2939.1170838973158</v>
      </c>
      <c r="U7160" s="181">
        <v>3025.5208327215582</v>
      </c>
      <c r="V7160" s="181">
        <v>3113.6245465934921</v>
      </c>
      <c r="W7160" s="181">
        <v>3203.4567528119064</v>
      </c>
      <c r="X7160" s="181">
        <v>3295.0401417962576</v>
      </c>
      <c r="Y7160" s="181">
        <v>3388.3961557901434</v>
      </c>
    </row>
    <row r="7161" spans="1:25" x14ac:dyDescent="0.25">
      <c r="A7161" s="178" t="s">
        <v>5627</v>
      </c>
      <c r="B7161" s="178" t="s">
        <v>811</v>
      </c>
      <c r="C7161" s="178" t="s">
        <v>604</v>
      </c>
      <c r="D7161" s="178" t="s">
        <v>5687</v>
      </c>
      <c r="E7161" s="181">
        <v>4308.3202302285963</v>
      </c>
      <c r="F7161" s="181">
        <v>4421.7771796192055</v>
      </c>
      <c r="G7161" s="181">
        <v>4533.9426100007249</v>
      </c>
      <c r="H7161" s="181">
        <v>4646.9216177201597</v>
      </c>
      <c r="I7161" s="181">
        <v>4760.8439379487472</v>
      </c>
      <c r="J7161" s="182">
        <v>4875.7529814369827</v>
      </c>
      <c r="K7161" s="181">
        <v>4991.6351564559991</v>
      </c>
      <c r="L7161" s="181">
        <v>5108.4458670080285</v>
      </c>
      <c r="M7161" s="181">
        <v>5226.1145995379757</v>
      </c>
      <c r="N7161" s="181">
        <v>5344.5479093891081</v>
      </c>
      <c r="O7161" s="181">
        <v>5463.5875491914239</v>
      </c>
      <c r="P7161" s="181">
        <v>5583.2547442782625</v>
      </c>
      <c r="Q7161" s="181">
        <v>5703.5870655027275</v>
      </c>
      <c r="R7161" s="181">
        <v>5824.4581582510364</v>
      </c>
      <c r="S7161" s="181">
        <v>5945.8007078389501</v>
      </c>
      <c r="T7161" s="181">
        <v>6067.5379708045048</v>
      </c>
      <c r="U7161" s="181">
        <v>6189.8284698675325</v>
      </c>
      <c r="V7161" s="181">
        <v>6312.8803738569404</v>
      </c>
      <c r="W7161" s="181">
        <v>6436.6965220527018</v>
      </c>
      <c r="X7161" s="181">
        <v>6561.2672671713481</v>
      </c>
      <c r="Y7161" s="181">
        <v>6686.5800790594631</v>
      </c>
    </row>
    <row r="7162" spans="1:25" x14ac:dyDescent="0.25">
      <c r="A7162" s="178" t="s">
        <v>5627</v>
      </c>
      <c r="B7162" s="178" t="s">
        <v>811</v>
      </c>
      <c r="C7162" s="178" t="s">
        <v>301</v>
      </c>
      <c r="D7162" s="178" t="s">
        <v>5688</v>
      </c>
      <c r="E7162" s="181">
        <v>2037.3225977178661</v>
      </c>
      <c r="F7162" s="181">
        <v>2074.4145892387487</v>
      </c>
      <c r="G7162" s="181">
        <v>2110.1901948002778</v>
      </c>
      <c r="H7162" s="181">
        <v>2145.6446948184357</v>
      </c>
      <c r="I7162" s="181">
        <v>2180.8373852682771</v>
      </c>
      <c r="J7162" s="182">
        <v>2215.786495181701</v>
      </c>
      <c r="K7162" s="181">
        <v>2250.4839962770411</v>
      </c>
      <c r="L7162" s="181">
        <v>2284.9082602905719</v>
      </c>
      <c r="M7162" s="181">
        <v>2319.0268601618759</v>
      </c>
      <c r="N7162" s="181">
        <v>2352.7983264126901</v>
      </c>
      <c r="O7162" s="181">
        <v>2386.1542392434558</v>
      </c>
      <c r="P7162" s="181">
        <v>2419.1061618603444</v>
      </c>
      <c r="Q7162" s="181">
        <v>2451.6723974055349</v>
      </c>
      <c r="R7162" s="181">
        <v>2483.8008408004471</v>
      </c>
      <c r="S7162" s="181">
        <v>2515.4660856383662</v>
      </c>
      <c r="T7162" s="181">
        <v>2546.6396634695543</v>
      </c>
      <c r="U7162" s="181">
        <v>2577.3920713508342</v>
      </c>
      <c r="V7162" s="181">
        <v>2607.8121939522903</v>
      </c>
      <c r="W7162" s="181">
        <v>2637.9020382516042</v>
      </c>
      <c r="X7162" s="181">
        <v>2667.6585248293577</v>
      </c>
      <c r="Y7162" s="181">
        <v>2697.0775627023363</v>
      </c>
    </row>
    <row r="7163" spans="1:25" x14ac:dyDescent="0.25">
      <c r="A7163" s="178" t="s">
        <v>5627</v>
      </c>
      <c r="B7163" s="178" t="s">
        <v>811</v>
      </c>
      <c r="C7163" s="178" t="s">
        <v>352</v>
      </c>
      <c r="D7163" s="178" t="s">
        <v>5689</v>
      </c>
      <c r="E7163" s="181">
        <v>3584.0287803944389</v>
      </c>
      <c r="F7163" s="181">
        <v>3690.4350163618055</v>
      </c>
      <c r="G7163" s="181">
        <v>3796.417119124651</v>
      </c>
      <c r="H7163" s="181">
        <v>3903.7360713634466</v>
      </c>
      <c r="I7163" s="181">
        <v>4012.5110566176895</v>
      </c>
      <c r="J7163" s="182">
        <v>4122.7897520152228</v>
      </c>
      <c r="K7163" s="181">
        <v>4234.5720221268484</v>
      </c>
      <c r="L7163" s="181">
        <v>4347.8312601787711</v>
      </c>
      <c r="M7163" s="181">
        <v>4462.5182994013458</v>
      </c>
      <c r="N7163" s="181">
        <v>4578.5636060781944</v>
      </c>
      <c r="O7163" s="181">
        <v>4695.8409646132213</v>
      </c>
      <c r="P7163" s="181">
        <v>4814.3771949775637</v>
      </c>
      <c r="Q7163" s="181">
        <v>4934.2135451408858</v>
      </c>
      <c r="R7163" s="181">
        <v>5055.2494609162241</v>
      </c>
      <c r="S7163" s="181">
        <v>5177.4344164299837</v>
      </c>
      <c r="T7163" s="181">
        <v>5300.7089273728916</v>
      </c>
      <c r="U7163" s="181">
        <v>5425.2188789235634</v>
      </c>
      <c r="V7163" s="181">
        <v>5551.1556659488551</v>
      </c>
      <c r="W7163" s="181">
        <v>5678.5319788558127</v>
      </c>
      <c r="X7163" s="181">
        <v>5807.3495474898527</v>
      </c>
      <c r="Y7163" s="181">
        <v>5937.6074890539421</v>
      </c>
    </row>
    <row r="7164" spans="1:25" x14ac:dyDescent="0.25">
      <c r="A7164" s="178" t="s">
        <v>5627</v>
      </c>
      <c r="B7164" s="178" t="s">
        <v>811</v>
      </c>
      <c r="C7164" s="178" t="s">
        <v>5690</v>
      </c>
      <c r="D7164" s="178" t="s">
        <v>5691</v>
      </c>
      <c r="E7164" s="181">
        <v>1255.3710743633922</v>
      </c>
      <c r="F7164" s="181">
        <v>1310.2981019890813</v>
      </c>
      <c r="G7164" s="181">
        <v>1366.3387742658617</v>
      </c>
      <c r="H7164" s="181">
        <v>1424.1536195273702</v>
      </c>
      <c r="I7164" s="181">
        <v>1483.8313852551935</v>
      </c>
      <c r="J7164" s="182">
        <v>1545.4374030155811</v>
      </c>
      <c r="K7164" s="181">
        <v>1609.0208627769293</v>
      </c>
      <c r="L7164" s="181">
        <v>1674.6218465201905</v>
      </c>
      <c r="M7164" s="181">
        <v>1742.2721809430916</v>
      </c>
      <c r="N7164" s="181">
        <v>1811.9957071698961</v>
      </c>
      <c r="O7164" s="181">
        <v>1883.7931489038253</v>
      </c>
      <c r="P7164" s="181">
        <v>1957.7258105324529</v>
      </c>
      <c r="Q7164" s="181">
        <v>2033.862621546127</v>
      </c>
      <c r="R7164" s="181">
        <v>2112.2153074258949</v>
      </c>
      <c r="S7164" s="181">
        <v>2192.8156436293343</v>
      </c>
      <c r="T7164" s="181">
        <v>2275.6915231423059</v>
      </c>
      <c r="U7164" s="181">
        <v>2360.9599479359199</v>
      </c>
      <c r="V7164" s="181">
        <v>2448.762588860252</v>
      </c>
      <c r="W7164" s="181">
        <v>2539.1670392823207</v>
      </c>
      <c r="X7164" s="181">
        <v>2632.2375707541773</v>
      </c>
      <c r="Y7164" s="181">
        <v>2728.0386663201302</v>
      </c>
    </row>
    <row r="7165" spans="1:25" x14ac:dyDescent="0.25">
      <c r="A7165" s="178" t="s">
        <v>5627</v>
      </c>
      <c r="B7165" s="178" t="s">
        <v>811</v>
      </c>
      <c r="C7165" s="178" t="s">
        <v>5692</v>
      </c>
      <c r="D7165" s="178" t="s">
        <v>4603</v>
      </c>
      <c r="E7165" s="181">
        <v>2785.8919732447885</v>
      </c>
      <c r="F7165" s="181">
        <v>2936.6144483828607</v>
      </c>
      <c r="G7165" s="181">
        <v>3092.5724108334766</v>
      </c>
      <c r="H7165" s="181">
        <v>3255.3897147219682</v>
      </c>
      <c r="I7165" s="181">
        <v>3425.4321276782057</v>
      </c>
      <c r="J7165" s="182">
        <v>3603.0218654172359</v>
      </c>
      <c r="K7165" s="181">
        <v>3788.4522602193078</v>
      </c>
      <c r="L7165" s="181">
        <v>3982.0028000791958</v>
      </c>
      <c r="M7165" s="181">
        <v>4183.9402674162156</v>
      </c>
      <c r="N7165" s="181">
        <v>4394.5185567557992</v>
      </c>
      <c r="O7165" s="181">
        <v>4613.9407819516828</v>
      </c>
      <c r="P7165" s="181">
        <v>4842.5636147716486</v>
      </c>
      <c r="Q7165" s="181">
        <v>5080.7724846030069</v>
      </c>
      <c r="R7165" s="181">
        <v>5328.8191752305947</v>
      </c>
      <c r="S7165" s="181">
        <v>5587.0117334163651</v>
      </c>
      <c r="T7165" s="181">
        <v>5855.6555119952636</v>
      </c>
      <c r="U7165" s="181">
        <v>6135.294470048475</v>
      </c>
      <c r="V7165" s="181">
        <v>6426.5536714224154</v>
      </c>
      <c r="W7165" s="181">
        <v>6729.8811403418586</v>
      </c>
      <c r="X7165" s="181">
        <v>7045.7279574452141</v>
      </c>
      <c r="Y7165" s="181">
        <v>7374.557622591311</v>
      </c>
    </row>
    <row r="7166" spans="1:25" x14ac:dyDescent="0.25">
      <c r="A7166" s="178" t="s">
        <v>5627</v>
      </c>
      <c r="B7166" s="178" t="s">
        <v>811</v>
      </c>
      <c r="C7166" s="178" t="s">
        <v>240</v>
      </c>
      <c r="D7166" s="178" t="s">
        <v>241</v>
      </c>
      <c r="E7166" s="181">
        <v>21253.300783541396</v>
      </c>
      <c r="F7166" s="181">
        <v>21849.267936784145</v>
      </c>
      <c r="G7166" s="181">
        <v>22441.324169449152</v>
      </c>
      <c r="H7166" s="181">
        <v>23039.919436138025</v>
      </c>
      <c r="I7166" s="181">
        <v>23645.764033232601</v>
      </c>
      <c r="J7166" s="182">
        <v>24259.143893705961</v>
      </c>
      <c r="K7166" s="181">
        <v>24880.063081118078</v>
      </c>
      <c r="L7166" s="181">
        <v>25508.371097882129</v>
      </c>
      <c r="M7166" s="181">
        <v>26143.786895494744</v>
      </c>
      <c r="N7166" s="181">
        <v>26785.912579431217</v>
      </c>
      <c r="O7166" s="181">
        <v>27434.021987210224</v>
      </c>
      <c r="P7166" s="181">
        <v>28088.286369079538</v>
      </c>
      <c r="Q7166" s="181">
        <v>28748.960634903597</v>
      </c>
      <c r="R7166" s="181">
        <v>29415.473759664957</v>
      </c>
      <c r="S7166" s="181">
        <v>30087.548940674365</v>
      </c>
      <c r="T7166" s="181">
        <v>30764.859248011471</v>
      </c>
      <c r="U7166" s="181">
        <v>31448.27026066916</v>
      </c>
      <c r="V7166" s="181">
        <v>32138.907170509952</v>
      </c>
      <c r="W7166" s="181">
        <v>32836.856844394402</v>
      </c>
      <c r="X7166" s="181">
        <v>33542.143027036414</v>
      </c>
      <c r="Y7166" s="181">
        <v>34254.774873913855</v>
      </c>
    </row>
    <row r="7167" spans="1:25" x14ac:dyDescent="0.25">
      <c r="A7167" s="178" t="s">
        <v>5627</v>
      </c>
      <c r="B7167" s="178" t="s">
        <v>812</v>
      </c>
      <c r="C7167" s="178" t="s">
        <v>565</v>
      </c>
      <c r="D7167" s="178" t="s">
        <v>566</v>
      </c>
      <c r="E7167" s="181">
        <v>3109.9079984884538</v>
      </c>
      <c r="F7167" s="181">
        <v>3143.0303515831533</v>
      </c>
      <c r="G7167" s="181">
        <v>3175.7661820943995</v>
      </c>
      <c r="H7167" s="181">
        <v>3209.1731952133641</v>
      </c>
      <c r="I7167" s="181">
        <v>3243.0415065911438</v>
      </c>
      <c r="J7167" s="182">
        <v>3277.194767814618</v>
      </c>
      <c r="K7167" s="181">
        <v>3311.4898755240392</v>
      </c>
      <c r="L7167" s="181">
        <v>3345.8092798707562</v>
      </c>
      <c r="M7167" s="181">
        <v>3380.0446685497336</v>
      </c>
      <c r="N7167" s="181">
        <v>3414.0729507262249</v>
      </c>
      <c r="O7167" s="181">
        <v>3447.7529963201764</v>
      </c>
      <c r="P7167" s="181">
        <v>3481.0678352436362</v>
      </c>
      <c r="Q7167" s="181">
        <v>3514.0108288628053</v>
      </c>
      <c r="R7167" s="181">
        <v>3546.471185731094</v>
      </c>
      <c r="S7167" s="181">
        <v>3578.3715567596155</v>
      </c>
      <c r="T7167" s="181">
        <v>3609.6707800414415</v>
      </c>
      <c r="U7167" s="181">
        <v>3640.4203481335735</v>
      </c>
      <c r="V7167" s="181">
        <v>3670.6734244450849</v>
      </c>
      <c r="W7167" s="181">
        <v>3700.4211340474412</v>
      </c>
      <c r="X7167" s="181">
        <v>3729.6434566193407</v>
      </c>
      <c r="Y7167" s="181">
        <v>3758.3585750094226</v>
      </c>
    </row>
    <row r="7168" spans="1:25" x14ac:dyDescent="0.25">
      <c r="A7168" s="178" t="s">
        <v>5627</v>
      </c>
      <c r="B7168" s="178" t="s">
        <v>814</v>
      </c>
      <c r="C7168" s="178" t="s">
        <v>218</v>
      </c>
      <c r="D7168" s="178" t="s">
        <v>5693</v>
      </c>
      <c r="E7168" s="181">
        <v>23539.295701346997</v>
      </c>
      <c r="F7168" s="181">
        <v>23866.525325466177</v>
      </c>
      <c r="G7168" s="181">
        <v>24182.83732035878</v>
      </c>
      <c r="H7168" s="181">
        <v>24499.141044477998</v>
      </c>
      <c r="I7168" s="181">
        <v>24815.567062703441</v>
      </c>
      <c r="J7168" s="182">
        <v>25131.987490935648</v>
      </c>
      <c r="K7168" s="181">
        <v>25448.164627533548</v>
      </c>
      <c r="L7168" s="181">
        <v>25763.815279474606</v>
      </c>
      <c r="M7168" s="181">
        <v>26078.576502451968</v>
      </c>
      <c r="N7168" s="181">
        <v>26392.076510734354</v>
      </c>
      <c r="O7168" s="181">
        <v>26703.787266959749</v>
      </c>
      <c r="P7168" s="181">
        <v>27014.021140306744</v>
      </c>
      <c r="Q7168" s="181">
        <v>27323.106077033663</v>
      </c>
      <c r="R7168" s="181">
        <v>27630.556177227252</v>
      </c>
      <c r="S7168" s="181">
        <v>27936.280581971758</v>
      </c>
      <c r="T7168" s="181">
        <v>28240.417271233091</v>
      </c>
      <c r="U7168" s="181">
        <v>28542.738212710941</v>
      </c>
      <c r="V7168" s="181">
        <v>28842.962315648445</v>
      </c>
      <c r="W7168" s="181">
        <v>29141.225366540642</v>
      </c>
      <c r="X7168" s="181">
        <v>29437.639420747579</v>
      </c>
      <c r="Y7168" s="181">
        <v>29732.508076847153</v>
      </c>
    </row>
    <row r="7169" spans="1:25" x14ac:dyDescent="0.25">
      <c r="A7169" s="178" t="s">
        <v>5627</v>
      </c>
      <c r="B7169" s="178" t="s">
        <v>814</v>
      </c>
      <c r="C7169" s="178" t="s">
        <v>240</v>
      </c>
      <c r="D7169" s="178" t="s">
        <v>241</v>
      </c>
      <c r="E7169" s="181">
        <v>10876.289037911534</v>
      </c>
      <c r="F7169" s="181">
        <v>11012.310223485441</v>
      </c>
      <c r="G7169" s="181">
        <v>11142.950819372616</v>
      </c>
      <c r="H7169" s="181">
        <v>11273.253761460481</v>
      </c>
      <c r="I7169" s="181">
        <v>11403.281318391391</v>
      </c>
      <c r="J7169" s="182">
        <v>11532.976815996313</v>
      </c>
      <c r="K7169" s="181">
        <v>11662.233558955251</v>
      </c>
      <c r="L7169" s="181">
        <v>11790.924606834265</v>
      </c>
      <c r="M7169" s="181">
        <v>11918.887250136419</v>
      </c>
      <c r="N7169" s="181">
        <v>12045.955612804799</v>
      </c>
      <c r="O7169" s="181">
        <v>12171.893478608223</v>
      </c>
      <c r="P7169" s="181">
        <v>12296.848438683768</v>
      </c>
      <c r="Q7169" s="181">
        <v>12420.974365517084</v>
      </c>
      <c r="R7169" s="181">
        <v>12544.054822699554</v>
      </c>
      <c r="S7169" s="181">
        <v>12666.053618794278</v>
      </c>
      <c r="T7169" s="181">
        <v>12787.038357493013</v>
      </c>
      <c r="U7169" s="181">
        <v>12906.910764173897</v>
      </c>
      <c r="V7169" s="181">
        <v>13025.549106740804</v>
      </c>
      <c r="W7169" s="181">
        <v>13143.020293232468</v>
      </c>
      <c r="X7169" s="181">
        <v>13259.380178230169</v>
      </c>
      <c r="Y7169" s="181">
        <v>13374.770474421119</v>
      </c>
    </row>
    <row r="7170" spans="1:25" x14ac:dyDescent="0.25">
      <c r="A7170" s="178" t="s">
        <v>5627</v>
      </c>
      <c r="B7170" s="178" t="s">
        <v>821</v>
      </c>
      <c r="C7170" s="178" t="s">
        <v>218</v>
      </c>
      <c r="D7170" s="178" t="s">
        <v>5694</v>
      </c>
      <c r="E7170" s="181">
        <v>11596.756734311604</v>
      </c>
      <c r="F7170" s="181">
        <v>11720.795027686521</v>
      </c>
      <c r="G7170" s="181">
        <v>11843.816259815929</v>
      </c>
      <c r="H7170" s="181">
        <v>11970.203713649906</v>
      </c>
      <c r="I7170" s="181">
        <v>12099.336790020805</v>
      </c>
      <c r="J7170" s="182">
        <v>12230.678097499931</v>
      </c>
      <c r="K7170" s="181">
        <v>12363.687955619069</v>
      </c>
      <c r="L7170" s="181">
        <v>12497.832976982396</v>
      </c>
      <c r="M7170" s="181">
        <v>12632.566901093982</v>
      </c>
      <c r="N7170" s="181">
        <v>12767.396023543071</v>
      </c>
      <c r="O7170" s="181">
        <v>12901.741765966364</v>
      </c>
      <c r="P7170" s="181">
        <v>13035.414714514051</v>
      </c>
      <c r="Q7170" s="181">
        <v>13168.229611689878</v>
      </c>
      <c r="R7170" s="181">
        <v>13299.598225635904</v>
      </c>
      <c r="S7170" s="181">
        <v>13429.050068576411</v>
      </c>
      <c r="T7170" s="181">
        <v>13556.062184386437</v>
      </c>
      <c r="U7170" s="181">
        <v>13680.701192077837</v>
      </c>
      <c r="V7170" s="181">
        <v>13803.236283988803</v>
      </c>
      <c r="W7170" s="181">
        <v>13923.484574218764</v>
      </c>
      <c r="X7170" s="181">
        <v>14041.220048025594</v>
      </c>
      <c r="Y7170" s="181">
        <v>14156.178509464184</v>
      </c>
    </row>
    <row r="7171" spans="1:25" x14ac:dyDescent="0.25">
      <c r="A7171" s="178" t="s">
        <v>5627</v>
      </c>
      <c r="B7171" s="178" t="s">
        <v>821</v>
      </c>
      <c r="C7171" s="178" t="s">
        <v>240</v>
      </c>
      <c r="D7171" s="178" t="s">
        <v>241</v>
      </c>
      <c r="E7171" s="181">
        <v>876.65778085693273</v>
      </c>
      <c r="F7171" s="181">
        <v>892.88595752233073</v>
      </c>
      <c r="G7171" s="181">
        <v>909.2346126259697</v>
      </c>
      <c r="H7171" s="181">
        <v>926.04313638113922</v>
      </c>
      <c r="I7171" s="181">
        <v>943.27129480443421</v>
      </c>
      <c r="J7171" s="182">
        <v>960.88400857511658</v>
      </c>
      <c r="K7171" s="181">
        <v>978.84480939046921</v>
      </c>
      <c r="L7171" s="181">
        <v>997.1164936112574</v>
      </c>
      <c r="M7171" s="181">
        <v>1015.6595761709025</v>
      </c>
      <c r="N7171" s="181">
        <v>1034.4375271246529</v>
      </c>
      <c r="O7171" s="181">
        <v>1053.405689725801</v>
      </c>
      <c r="P7171" s="181">
        <v>1072.549992753324</v>
      </c>
      <c r="Q7171" s="181">
        <v>1091.8562372328745</v>
      </c>
      <c r="R7171" s="181">
        <v>1111.2760818144957</v>
      </c>
      <c r="S7171" s="181">
        <v>1130.769577875104</v>
      </c>
      <c r="T7171" s="181">
        <v>1150.2910800866591</v>
      </c>
      <c r="U7171" s="181">
        <v>1169.8439517332499</v>
      </c>
      <c r="V7171" s="181">
        <v>1189.4491382612575</v>
      </c>
      <c r="W7171" s="181">
        <v>1209.0889961727262</v>
      </c>
      <c r="X7171" s="181">
        <v>1228.7415753319608</v>
      </c>
      <c r="Y7171" s="181">
        <v>1248.380899242627</v>
      </c>
    </row>
    <row r="7172" spans="1:25" x14ac:dyDescent="0.25">
      <c r="A7172" s="178" t="s">
        <v>5627</v>
      </c>
      <c r="B7172" s="178" t="s">
        <v>822</v>
      </c>
      <c r="C7172" s="178" t="s">
        <v>218</v>
      </c>
      <c r="D7172" s="178" t="s">
        <v>5695</v>
      </c>
      <c r="E7172" s="181">
        <v>2432.1312251475179</v>
      </c>
      <c r="F7172" s="181">
        <v>2466.9196985304861</v>
      </c>
      <c r="G7172" s="181">
        <v>2501.1248410882854</v>
      </c>
      <c r="H7172" s="181">
        <v>2535.6333344974523</v>
      </c>
      <c r="I7172" s="181">
        <v>2570.3115532425236</v>
      </c>
      <c r="J7172" s="182">
        <v>2605.0324201587796</v>
      </c>
      <c r="K7172" s="181">
        <v>2639.6676274682732</v>
      </c>
      <c r="L7172" s="181">
        <v>2674.0996721937372</v>
      </c>
      <c r="M7172" s="181">
        <v>2708.2229673769639</v>
      </c>
      <c r="N7172" s="181">
        <v>2741.9345883016231</v>
      </c>
      <c r="O7172" s="181">
        <v>2775.1138488220286</v>
      </c>
      <c r="P7172" s="181">
        <v>2807.7329777865039</v>
      </c>
      <c r="Q7172" s="181">
        <v>2839.777499302651</v>
      </c>
      <c r="R7172" s="181">
        <v>2871.1688698098601</v>
      </c>
      <c r="S7172" s="181">
        <v>2901.8665835288707</v>
      </c>
      <c r="T7172" s="181">
        <v>2931.8267780005185</v>
      </c>
      <c r="U7172" s="181">
        <v>2961.1617708455647</v>
      </c>
      <c r="V7172" s="181">
        <v>2990.015889573041</v>
      </c>
      <c r="W7172" s="181">
        <v>3018.402425694936</v>
      </c>
      <c r="X7172" s="181">
        <v>3046.3358748748988</v>
      </c>
      <c r="Y7172" s="181">
        <v>3073.8210200551048</v>
      </c>
    </row>
    <row r="7173" spans="1:25" x14ac:dyDescent="0.25">
      <c r="A7173" s="178" t="s">
        <v>5627</v>
      </c>
      <c r="B7173" s="178" t="s">
        <v>822</v>
      </c>
      <c r="C7173" s="178" t="s">
        <v>240</v>
      </c>
      <c r="D7173" s="178" t="s">
        <v>241</v>
      </c>
      <c r="E7173" s="181">
        <v>360.91651361088634</v>
      </c>
      <c r="F7173" s="181">
        <v>364.44371289564526</v>
      </c>
      <c r="G7173" s="181">
        <v>367.84640748256584</v>
      </c>
      <c r="H7173" s="181">
        <v>371.25584639911204</v>
      </c>
      <c r="I7173" s="181">
        <v>374.65222565576721</v>
      </c>
      <c r="J7173" s="182">
        <v>378.01704318112422</v>
      </c>
      <c r="K7173" s="181">
        <v>381.3319499167078</v>
      </c>
      <c r="L7173" s="181">
        <v>384.58048099028912</v>
      </c>
      <c r="M7173" s="181">
        <v>387.7481764133949</v>
      </c>
      <c r="N7173" s="181">
        <v>390.82122063983638</v>
      </c>
      <c r="O7173" s="181">
        <v>393.78353302826002</v>
      </c>
      <c r="P7173" s="181">
        <v>396.63245588194292</v>
      </c>
      <c r="Q7173" s="181">
        <v>399.36726075384337</v>
      </c>
      <c r="R7173" s="181">
        <v>401.97827477572611</v>
      </c>
      <c r="S7173" s="181">
        <v>404.46131209520121</v>
      </c>
      <c r="T7173" s="181">
        <v>406.81180957527806</v>
      </c>
      <c r="U7173" s="181">
        <v>409.04687413654563</v>
      </c>
      <c r="V7173" s="181">
        <v>411.18772386934518</v>
      </c>
      <c r="W7173" s="181">
        <v>413.23727095884323</v>
      </c>
      <c r="X7173" s="181">
        <v>415.19854999603143</v>
      </c>
      <c r="Y7173" s="181">
        <v>417.07323347914604</v>
      </c>
    </row>
    <row r="7174" spans="1:25" x14ac:dyDescent="0.25">
      <c r="A7174" s="178" t="s">
        <v>5627</v>
      </c>
      <c r="B7174" s="178" t="s">
        <v>824</v>
      </c>
      <c r="C7174" s="178" t="s">
        <v>218</v>
      </c>
      <c r="D7174" s="178" t="s">
        <v>5696</v>
      </c>
      <c r="E7174" s="181">
        <v>4823.6662427969113</v>
      </c>
      <c r="F7174" s="181">
        <v>4920.8766622197081</v>
      </c>
      <c r="G7174" s="181">
        <v>5011.4687676271797</v>
      </c>
      <c r="H7174" s="181">
        <v>5098.9963701852967</v>
      </c>
      <c r="I7174" s="181">
        <v>5184.2741753447335</v>
      </c>
      <c r="J7174" s="182">
        <v>5267.8716138448972</v>
      </c>
      <c r="K7174" s="181">
        <v>5350.1696362339944</v>
      </c>
      <c r="L7174" s="181">
        <v>5431.4135482130305</v>
      </c>
      <c r="M7174" s="181">
        <v>5511.7415218705028</v>
      </c>
      <c r="N7174" s="181">
        <v>5591.2497953965403</v>
      </c>
      <c r="O7174" s="181">
        <v>5669.9649390508021</v>
      </c>
      <c r="P7174" s="181">
        <v>5748.0623180971361</v>
      </c>
      <c r="Q7174" s="181">
        <v>5825.7160580158816</v>
      </c>
      <c r="R7174" s="181">
        <v>5902.9300208876321</v>
      </c>
      <c r="S7174" s="181">
        <v>5979.8191554811365</v>
      </c>
      <c r="T7174" s="181">
        <v>6056.3200733196954</v>
      </c>
      <c r="U7174" s="181">
        <v>6132.2540854281442</v>
      </c>
      <c r="V7174" s="181">
        <v>6207.6573312845194</v>
      </c>
      <c r="W7174" s="181">
        <v>6282.6656846708365</v>
      </c>
      <c r="X7174" s="181">
        <v>6357.4256996934382</v>
      </c>
      <c r="Y7174" s="181">
        <v>6431.8594483801271</v>
      </c>
    </row>
    <row r="7175" spans="1:25" x14ac:dyDescent="0.25">
      <c r="A7175" s="178" t="s">
        <v>5627</v>
      </c>
      <c r="B7175" s="178" t="s">
        <v>824</v>
      </c>
      <c r="C7175" s="178" t="s">
        <v>240</v>
      </c>
      <c r="D7175" s="178" t="s">
        <v>241</v>
      </c>
      <c r="E7175" s="181">
        <v>1557.4624324248502</v>
      </c>
      <c r="F7175" s="181">
        <v>1583.3107761968172</v>
      </c>
      <c r="G7175" s="181">
        <v>1606.8405465245439</v>
      </c>
      <c r="H7175" s="181">
        <v>1629.2105907711043</v>
      </c>
      <c r="I7175" s="181">
        <v>1650.691620286877</v>
      </c>
      <c r="J7175" s="182">
        <v>1671.4728232340117</v>
      </c>
      <c r="K7175" s="181">
        <v>1691.681212227712</v>
      </c>
      <c r="L7175" s="181">
        <v>1711.3993335631085</v>
      </c>
      <c r="M7175" s="181">
        <v>1730.6749791661302</v>
      </c>
      <c r="N7175" s="181">
        <v>1749.5421831592073</v>
      </c>
      <c r="O7175" s="181">
        <v>1768.0128077896568</v>
      </c>
      <c r="P7175" s="181">
        <v>1786.1448096033696</v>
      </c>
      <c r="Q7175" s="181">
        <v>1803.9949789676173</v>
      </c>
      <c r="R7175" s="181">
        <v>1821.5667958460483</v>
      </c>
      <c r="S7175" s="181">
        <v>1838.8978678323283</v>
      </c>
      <c r="T7175" s="181">
        <v>1855.970644179615</v>
      </c>
      <c r="U7175" s="181">
        <v>1872.7326178713331</v>
      </c>
      <c r="V7175" s="181">
        <v>1889.1974018724766</v>
      </c>
      <c r="W7175" s="181">
        <v>1905.4086849925343</v>
      </c>
      <c r="X7175" s="181">
        <v>1921.4127955078648</v>
      </c>
      <c r="Y7175" s="181">
        <v>1937.1878233287928</v>
      </c>
    </row>
    <row r="7176" spans="1:25" x14ac:dyDescent="0.25">
      <c r="A7176" s="178" t="s">
        <v>5627</v>
      </c>
      <c r="B7176" s="178" t="s">
        <v>826</v>
      </c>
      <c r="C7176" s="178" t="s">
        <v>218</v>
      </c>
      <c r="D7176" s="178" t="s">
        <v>5697</v>
      </c>
      <c r="E7176" s="181">
        <v>23443.819863361266</v>
      </c>
      <c r="F7176" s="181">
        <v>23771.140393739828</v>
      </c>
      <c r="G7176" s="181">
        <v>24100.512800066757</v>
      </c>
      <c r="H7176" s="181">
        <v>24440.40076908292</v>
      </c>
      <c r="I7176" s="181">
        <v>24789.144968882356</v>
      </c>
      <c r="J7176" s="182">
        <v>25145.11782667099</v>
      </c>
      <c r="K7176" s="181">
        <v>25506.773624620237</v>
      </c>
      <c r="L7176" s="181">
        <v>25872.611300342222</v>
      </c>
      <c r="M7176" s="181">
        <v>26241.187307306507</v>
      </c>
      <c r="N7176" s="181">
        <v>26611.309642371914</v>
      </c>
      <c r="O7176" s="181">
        <v>26981.786188969436</v>
      </c>
      <c r="P7176" s="181">
        <v>27352.366162841197</v>
      </c>
      <c r="Q7176" s="181">
        <v>27722.950195019854</v>
      </c>
      <c r="R7176" s="181">
        <v>28092.788060740077</v>
      </c>
      <c r="S7176" s="181">
        <v>28461.7475653283</v>
      </c>
      <c r="T7176" s="181">
        <v>28830.204323999817</v>
      </c>
      <c r="U7176" s="181">
        <v>29196.829597687083</v>
      </c>
      <c r="V7176" s="181">
        <v>29560.082225901813</v>
      </c>
      <c r="W7176" s="181">
        <v>29920.234784634387</v>
      </c>
      <c r="X7176" s="181">
        <v>30277.664201937969</v>
      </c>
      <c r="Y7176" s="181">
        <v>30633.127043082055</v>
      </c>
    </row>
    <row r="7177" spans="1:25" x14ac:dyDescent="0.25">
      <c r="A7177" s="178" t="s">
        <v>5627</v>
      </c>
      <c r="B7177" s="178" t="s">
        <v>826</v>
      </c>
      <c r="C7177" s="178" t="s">
        <v>240</v>
      </c>
      <c r="D7177" s="178" t="s">
        <v>241</v>
      </c>
      <c r="E7177" s="181">
        <v>6322.8071496742868</v>
      </c>
      <c r="F7177" s="181">
        <v>6421.7725444620801</v>
      </c>
      <c r="G7177" s="181">
        <v>6521.9995016652019</v>
      </c>
      <c r="H7177" s="181">
        <v>6625.8083127677937</v>
      </c>
      <c r="I7177" s="181">
        <v>6732.7874828725244</v>
      </c>
      <c r="J7177" s="182">
        <v>6842.5323007382312</v>
      </c>
      <c r="K7177" s="181">
        <v>6954.6583214731199</v>
      </c>
      <c r="L7177" s="181">
        <v>7068.7911668994911</v>
      </c>
      <c r="M7177" s="181">
        <v>7184.5699185907624</v>
      </c>
      <c r="N7177" s="181">
        <v>7301.7002709037106</v>
      </c>
      <c r="O7177" s="181">
        <v>7419.8858447111788</v>
      </c>
      <c r="P7177" s="181">
        <v>7539.0874652404409</v>
      </c>
      <c r="Q7177" s="181">
        <v>7659.3077750089942</v>
      </c>
      <c r="R7177" s="181">
        <v>7780.3695166969637</v>
      </c>
      <c r="S7177" s="181">
        <v>7902.2655740601676</v>
      </c>
      <c r="T7177" s="181">
        <v>8025.1303549602153</v>
      </c>
      <c r="U7177" s="181">
        <v>8148.6242420308718</v>
      </c>
      <c r="V7177" s="181">
        <v>8272.3447608526658</v>
      </c>
      <c r="W7177" s="181">
        <v>8396.3940725443463</v>
      </c>
      <c r="X7177" s="181">
        <v>8520.9048300868035</v>
      </c>
      <c r="Y7177" s="181">
        <v>8646.1183716433079</v>
      </c>
    </row>
    <row r="7178" spans="1:25" x14ac:dyDescent="0.25">
      <c r="A7178" s="178" t="s">
        <v>5627</v>
      </c>
      <c r="B7178" s="178" t="s">
        <v>827</v>
      </c>
      <c r="C7178" s="178" t="s">
        <v>218</v>
      </c>
      <c r="D7178" s="178" t="s">
        <v>5698</v>
      </c>
      <c r="E7178" s="181">
        <v>5293.2146044423316</v>
      </c>
      <c r="F7178" s="181">
        <v>5284.3454249048136</v>
      </c>
      <c r="G7178" s="181">
        <v>5284.7278099134337</v>
      </c>
      <c r="H7178" s="181">
        <v>5293.6960171269257</v>
      </c>
      <c r="I7178" s="181">
        <v>5309.1078223743953</v>
      </c>
      <c r="J7178" s="182">
        <v>5329.4003140526274</v>
      </c>
      <c r="K7178" s="181">
        <v>5353.3520768958606</v>
      </c>
      <c r="L7178" s="181">
        <v>5379.9827176486797</v>
      </c>
      <c r="M7178" s="181">
        <v>5408.4830401874724</v>
      </c>
      <c r="N7178" s="181">
        <v>5438.2621033059504</v>
      </c>
      <c r="O7178" s="181">
        <v>5468.8180752667886</v>
      </c>
      <c r="P7178" s="181">
        <v>5499.8662300105743</v>
      </c>
      <c r="Q7178" s="181">
        <v>5531.175682486919</v>
      </c>
      <c r="R7178" s="181">
        <v>5562.3746092674246</v>
      </c>
      <c r="S7178" s="181">
        <v>5593.1690044008192</v>
      </c>
      <c r="T7178" s="181">
        <v>5623.1276822076443</v>
      </c>
      <c r="U7178" s="181">
        <v>5651.9581140100181</v>
      </c>
      <c r="V7178" s="181">
        <v>5679.5870538089266</v>
      </c>
      <c r="W7178" s="181">
        <v>5705.8838536377407</v>
      </c>
      <c r="X7178" s="181">
        <v>5730.6742360306489</v>
      </c>
      <c r="Y7178" s="181">
        <v>5753.623094216473</v>
      </c>
    </row>
    <row r="7179" spans="1:25" x14ac:dyDescent="0.25">
      <c r="A7179" s="178" t="s">
        <v>5627</v>
      </c>
      <c r="B7179" s="178" t="s">
        <v>827</v>
      </c>
      <c r="C7179" s="178" t="s">
        <v>240</v>
      </c>
      <c r="D7179" s="178" t="s">
        <v>241</v>
      </c>
      <c r="E7179" s="181">
        <v>2255.0793870989978</v>
      </c>
      <c r="F7179" s="181">
        <v>2272.9113930032554</v>
      </c>
      <c r="G7179" s="181">
        <v>2295.5321279364716</v>
      </c>
      <c r="H7179" s="181">
        <v>2322.7903307270494</v>
      </c>
      <c r="I7179" s="181">
        <v>2353.8777627509139</v>
      </c>
      <c r="J7179" s="182">
        <v>2388.2146321890077</v>
      </c>
      <c r="K7179" s="181">
        <v>2425.3527522560726</v>
      </c>
      <c r="L7179" s="181">
        <v>2464.9357240986419</v>
      </c>
      <c r="M7179" s="181">
        <v>2506.6709478367375</v>
      </c>
      <c r="N7179" s="181">
        <v>2550.3547284332062</v>
      </c>
      <c r="O7179" s="181">
        <v>2595.81576686995</v>
      </c>
      <c r="P7179" s="181">
        <v>2642.9782382746639</v>
      </c>
      <c r="Q7179" s="181">
        <v>2691.7880328056581</v>
      </c>
      <c r="R7179" s="181">
        <v>2742.1179161857845</v>
      </c>
      <c r="S7179" s="181">
        <v>2793.8717633339329</v>
      </c>
      <c r="T7179" s="181">
        <v>2846.877567555136</v>
      </c>
      <c r="U7179" s="181">
        <v>2901.0235846031906</v>
      </c>
      <c r="V7179" s="181">
        <v>2956.3043154361271</v>
      </c>
      <c r="W7179" s="181">
        <v>3012.6819043569285</v>
      </c>
      <c r="X7179" s="181">
        <v>3070.0910938161132</v>
      </c>
      <c r="Y7179" s="181">
        <v>3128.3733924565145</v>
      </c>
    </row>
    <row r="7180" spans="1:25" x14ac:dyDescent="0.25">
      <c r="A7180" s="178" t="s">
        <v>5627</v>
      </c>
      <c r="B7180" s="178" t="s">
        <v>829</v>
      </c>
      <c r="C7180" s="178" t="s">
        <v>218</v>
      </c>
      <c r="D7180" s="178" t="s">
        <v>5699</v>
      </c>
      <c r="E7180" s="181">
        <v>20123.744491496058</v>
      </c>
      <c r="F7180" s="181">
        <v>20363.214896907768</v>
      </c>
      <c r="G7180" s="181">
        <v>20611.957307781595</v>
      </c>
      <c r="H7180" s="181">
        <v>20876.739853610925</v>
      </c>
      <c r="I7180" s="181">
        <v>21155.49924635762</v>
      </c>
      <c r="J7180" s="182">
        <v>21446.442850230404</v>
      </c>
      <c r="K7180" s="181">
        <v>21747.965956535885</v>
      </c>
      <c r="L7180" s="181">
        <v>22058.581961193078</v>
      </c>
      <c r="M7180" s="181">
        <v>22376.863450021854</v>
      </c>
      <c r="N7180" s="181">
        <v>22701.681532942675</v>
      </c>
      <c r="O7180" s="181">
        <v>23031.898270244226</v>
      </c>
      <c r="P7180" s="181">
        <v>23367.158885926714</v>
      </c>
      <c r="Q7180" s="181">
        <v>23707.260097289047</v>
      </c>
      <c r="R7180" s="181">
        <v>24051.482075115266</v>
      </c>
      <c r="S7180" s="181">
        <v>24399.675658912736</v>
      </c>
      <c r="T7180" s="181">
        <v>24751.775758199838</v>
      </c>
      <c r="U7180" s="181">
        <v>25105.707183235627</v>
      </c>
      <c r="V7180" s="181">
        <v>25459.562031916274</v>
      </c>
      <c r="W7180" s="181">
        <v>25813.609122266953</v>
      </c>
      <c r="X7180" s="181">
        <v>26168.206506014372</v>
      </c>
      <c r="Y7180" s="181">
        <v>26523.670269562459</v>
      </c>
    </row>
    <row r="7181" spans="1:25" x14ac:dyDescent="0.25">
      <c r="A7181" s="178" t="s">
        <v>5627</v>
      </c>
      <c r="B7181" s="178" t="s">
        <v>829</v>
      </c>
      <c r="C7181" s="178" t="s">
        <v>240</v>
      </c>
      <c r="D7181" s="178" t="s">
        <v>241</v>
      </c>
      <c r="E7181" s="181">
        <v>4404.2582919181623</v>
      </c>
      <c r="F7181" s="181">
        <v>4417.4401312188656</v>
      </c>
      <c r="G7181" s="181">
        <v>4432.0423720283807</v>
      </c>
      <c r="H7181" s="181">
        <v>4449.463931827303</v>
      </c>
      <c r="I7181" s="181">
        <v>4469.18807729948</v>
      </c>
      <c r="J7181" s="182">
        <v>4490.7715648122603</v>
      </c>
      <c r="K7181" s="181">
        <v>4513.8246167942762</v>
      </c>
      <c r="L7181" s="181">
        <v>4537.9945313973449</v>
      </c>
      <c r="M7181" s="181">
        <v>4562.9523257218571</v>
      </c>
      <c r="N7181" s="181">
        <v>4588.4403282668054</v>
      </c>
      <c r="O7181" s="181">
        <v>4614.207667514238</v>
      </c>
      <c r="P7181" s="181">
        <v>4640.167480872502</v>
      </c>
      <c r="Q7181" s="181">
        <v>4666.2655554988787</v>
      </c>
      <c r="R7181" s="181">
        <v>4692.3486238302585</v>
      </c>
      <c r="S7181" s="181">
        <v>4718.3790070751847</v>
      </c>
      <c r="T7181" s="181">
        <v>4744.3363752459127</v>
      </c>
      <c r="U7181" s="181">
        <v>4769.8191418513052</v>
      </c>
      <c r="V7181" s="181">
        <v>4794.4712976255987</v>
      </c>
      <c r="W7181" s="181">
        <v>4818.3557949434926</v>
      </c>
      <c r="X7181" s="181">
        <v>4841.5501675482064</v>
      </c>
      <c r="Y7181" s="181">
        <v>4864.1217843661288</v>
      </c>
    </row>
    <row r="7182" spans="1:25" x14ac:dyDescent="0.25">
      <c r="A7182" s="178" t="s">
        <v>5627</v>
      </c>
      <c r="B7182" s="178" t="s">
        <v>831</v>
      </c>
      <c r="C7182" s="178" t="s">
        <v>218</v>
      </c>
      <c r="D7182" s="178" t="s">
        <v>372</v>
      </c>
      <c r="E7182" s="181">
        <v>37836.901543097898</v>
      </c>
      <c r="F7182" s="181">
        <v>38154.673296165762</v>
      </c>
      <c r="G7182" s="181">
        <v>38418.943627443856</v>
      </c>
      <c r="H7182" s="181">
        <v>38652.79056158373</v>
      </c>
      <c r="I7182" s="181">
        <v>38860.563170694026</v>
      </c>
      <c r="J7182" s="182">
        <v>39045.104158747446</v>
      </c>
      <c r="K7182" s="181">
        <v>39208.277892783233</v>
      </c>
      <c r="L7182" s="181">
        <v>39351.286728357372</v>
      </c>
      <c r="M7182" s="181">
        <v>39474.796110526295</v>
      </c>
      <c r="N7182" s="181">
        <v>39579.156433574426</v>
      </c>
      <c r="O7182" s="181">
        <v>39664.216024410205</v>
      </c>
      <c r="P7182" s="181">
        <v>39730.931626571997</v>
      </c>
      <c r="Q7182" s="181">
        <v>39780.178013359815</v>
      </c>
      <c r="R7182" s="181">
        <v>39811.528215704122</v>
      </c>
      <c r="S7182" s="181">
        <v>39824.957708479436</v>
      </c>
      <c r="T7182" s="181">
        <v>39820.2159164318</v>
      </c>
      <c r="U7182" s="181">
        <v>39797.398405422209</v>
      </c>
      <c r="V7182" s="181">
        <v>39757.008211775938</v>
      </c>
      <c r="W7182" s="181">
        <v>39699.295040110039</v>
      </c>
      <c r="X7182" s="181">
        <v>39624.360534513915</v>
      </c>
      <c r="Y7182" s="181">
        <v>39532.076569039084</v>
      </c>
    </row>
    <row r="7183" spans="1:25" x14ac:dyDescent="0.25">
      <c r="A7183" s="178" t="s">
        <v>5627</v>
      </c>
      <c r="B7183" s="178" t="s">
        <v>831</v>
      </c>
      <c r="C7183" s="178" t="s">
        <v>475</v>
      </c>
      <c r="D7183" s="178" t="s">
        <v>5700</v>
      </c>
      <c r="E7183" s="181">
        <v>3552.9365922216425</v>
      </c>
      <c r="F7183" s="181">
        <v>3655.3678990629719</v>
      </c>
      <c r="G7183" s="181">
        <v>3755.261943577113</v>
      </c>
      <c r="H7183" s="181">
        <v>3854.6693688964638</v>
      </c>
      <c r="I7183" s="181">
        <v>3953.9104750268307</v>
      </c>
      <c r="J7183" s="182">
        <v>4053.1790545940603</v>
      </c>
      <c r="K7183" s="181">
        <v>4152.5840739307851</v>
      </c>
      <c r="L7183" s="181">
        <v>4252.1743803466679</v>
      </c>
      <c r="M7183" s="181">
        <v>4351.9458880407519</v>
      </c>
      <c r="N7183" s="181">
        <v>4451.860911041168</v>
      </c>
      <c r="O7183" s="181">
        <v>4551.8232597048482</v>
      </c>
      <c r="P7183" s="181">
        <v>4651.8609760185573</v>
      </c>
      <c r="Q7183" s="181">
        <v>4751.9970570726664</v>
      </c>
      <c r="R7183" s="181">
        <v>4852.1001015850234</v>
      </c>
      <c r="S7183" s="181">
        <v>4952.0804200996745</v>
      </c>
      <c r="T7183" s="181">
        <v>5051.8150052841083</v>
      </c>
      <c r="U7183" s="181">
        <v>5151.21851572797</v>
      </c>
      <c r="V7183" s="181">
        <v>5250.255617478585</v>
      </c>
      <c r="W7183" s="181">
        <v>5348.8572796504932</v>
      </c>
      <c r="X7183" s="181">
        <v>5446.9318820932167</v>
      </c>
      <c r="Y7183" s="181">
        <v>5544.3516536251082</v>
      </c>
    </row>
    <row r="7184" spans="1:25" x14ac:dyDescent="0.25">
      <c r="A7184" s="178" t="s">
        <v>5627</v>
      </c>
      <c r="B7184" s="178" t="s">
        <v>831</v>
      </c>
      <c r="C7184" s="178" t="s">
        <v>503</v>
      </c>
      <c r="D7184" s="178" t="s">
        <v>5701</v>
      </c>
      <c r="E7184" s="181">
        <v>6085.2519006132998</v>
      </c>
      <c r="F7184" s="181">
        <v>6289.0176244832055</v>
      </c>
      <c r="G7184" s="181">
        <v>6490.1176367039488</v>
      </c>
      <c r="H7184" s="181">
        <v>6692.0639083441965</v>
      </c>
      <c r="I7184" s="181">
        <v>6895.4147445079043</v>
      </c>
      <c r="J7184" s="182">
        <v>7100.5169022944901</v>
      </c>
      <c r="K7184" s="181">
        <v>7307.574039866844</v>
      </c>
      <c r="L7184" s="181">
        <v>7516.6870846908205</v>
      </c>
      <c r="M7184" s="181">
        <v>7727.8646291415434</v>
      </c>
      <c r="N7184" s="181">
        <v>7941.0553076393744</v>
      </c>
      <c r="O7184" s="181">
        <v>8156.1018170352827</v>
      </c>
      <c r="P7184" s="181">
        <v>8373.0674443950593</v>
      </c>
      <c r="Q7184" s="181">
        <v>8592.0073483980686</v>
      </c>
      <c r="R7184" s="181">
        <v>8812.6970983609808</v>
      </c>
      <c r="S7184" s="181">
        <v>9034.9841386439439</v>
      </c>
      <c r="T7184" s="181">
        <v>9258.6519522809376</v>
      </c>
      <c r="U7184" s="181">
        <v>9483.5493296888999</v>
      </c>
      <c r="V7184" s="181">
        <v>9709.6147154524042</v>
      </c>
      <c r="W7184" s="181">
        <v>9936.7227683928013</v>
      </c>
      <c r="X7184" s="181">
        <v>10164.703660198795</v>
      </c>
      <c r="Y7184" s="181">
        <v>10393.316672682475</v>
      </c>
    </row>
    <row r="7185" spans="1:25" x14ac:dyDescent="0.25">
      <c r="A7185" s="178" t="s">
        <v>5627</v>
      </c>
      <c r="B7185" s="178" t="s">
        <v>831</v>
      </c>
      <c r="C7185" s="178" t="s">
        <v>528</v>
      </c>
      <c r="D7185" s="178" t="s">
        <v>5702</v>
      </c>
      <c r="E7185" s="181">
        <v>1953.1532306627378</v>
      </c>
      <c r="F7185" s="181">
        <v>1994.8906626923288</v>
      </c>
      <c r="G7185" s="181">
        <v>2034.5453961517626</v>
      </c>
      <c r="H7185" s="181">
        <v>2073.2583624534623</v>
      </c>
      <c r="I7185" s="181">
        <v>2111.2140592136534</v>
      </c>
      <c r="J7185" s="182">
        <v>2148.5248039746134</v>
      </c>
      <c r="K7185" s="181">
        <v>2185.2551915812196</v>
      </c>
      <c r="L7185" s="181">
        <v>2221.4366754488892</v>
      </c>
      <c r="M7185" s="181">
        <v>2257.0724640166286</v>
      </c>
      <c r="N7185" s="181">
        <v>2292.1484840168996</v>
      </c>
      <c r="O7185" s="181">
        <v>2326.6212777529772</v>
      </c>
      <c r="P7185" s="181">
        <v>2360.5118035548826</v>
      </c>
      <c r="Q7185" s="181">
        <v>2393.8380010158789</v>
      </c>
      <c r="R7185" s="181">
        <v>2426.5401993708583</v>
      </c>
      <c r="S7185" s="181">
        <v>2458.5812875005336</v>
      </c>
      <c r="T7185" s="181">
        <v>2489.9089487668698</v>
      </c>
      <c r="U7185" s="181">
        <v>2520.4909661001484</v>
      </c>
      <c r="V7185" s="181">
        <v>2550.3205176716419</v>
      </c>
      <c r="W7185" s="181">
        <v>2579.3749105719198</v>
      </c>
      <c r="X7185" s="181">
        <v>2607.6214798200522</v>
      </c>
      <c r="Y7185" s="181">
        <v>2635.0115188949508</v>
      </c>
    </row>
    <row r="7186" spans="1:25" x14ac:dyDescent="0.25">
      <c r="A7186" s="178" t="s">
        <v>5627</v>
      </c>
      <c r="B7186" s="178" t="s">
        <v>831</v>
      </c>
      <c r="C7186" s="178" t="s">
        <v>258</v>
      </c>
      <c r="D7186" s="178" t="s">
        <v>5703</v>
      </c>
      <c r="E7186" s="181">
        <v>4077.4225297453841</v>
      </c>
      <c r="F7186" s="181">
        <v>4282.0370579869095</v>
      </c>
      <c r="G7186" s="181">
        <v>4490.3545189313309</v>
      </c>
      <c r="H7186" s="181">
        <v>4704.8804610121633</v>
      </c>
      <c r="I7186" s="181">
        <v>4926.1695917255729</v>
      </c>
      <c r="J7186" s="182">
        <v>5154.652391059627</v>
      </c>
      <c r="K7186" s="181">
        <v>5390.6743176856753</v>
      </c>
      <c r="L7186" s="181">
        <v>5634.5182943827549</v>
      </c>
      <c r="M7186" s="181">
        <v>5886.4069062352337</v>
      </c>
      <c r="N7186" s="181">
        <v>6146.522094033854</v>
      </c>
      <c r="O7186" s="181">
        <v>6414.9653810926384</v>
      </c>
      <c r="P7186" s="181">
        <v>6692.0121352878559</v>
      </c>
      <c r="Q7186" s="181">
        <v>6977.9398624317082</v>
      </c>
      <c r="R7186" s="181">
        <v>7272.8039022401126</v>
      </c>
      <c r="S7186" s="181">
        <v>7576.7137724888253</v>
      </c>
      <c r="T7186" s="181">
        <v>7889.7219359124856</v>
      </c>
      <c r="U7186" s="181">
        <v>8211.9311276941789</v>
      </c>
      <c r="V7186" s="181">
        <v>8543.5199910891333</v>
      </c>
      <c r="W7186" s="181">
        <v>8884.6120357880627</v>
      </c>
      <c r="X7186" s="181">
        <v>9235.2885416652334</v>
      </c>
      <c r="Y7186" s="181">
        <v>9595.5607433469941</v>
      </c>
    </row>
    <row r="7187" spans="1:25" x14ac:dyDescent="0.25">
      <c r="A7187" s="178" t="s">
        <v>5627</v>
      </c>
      <c r="B7187" s="178" t="s">
        <v>831</v>
      </c>
      <c r="C7187" s="178" t="s">
        <v>240</v>
      </c>
      <c r="D7187" s="178" t="s">
        <v>241</v>
      </c>
      <c r="E7187" s="181">
        <v>1127.9485220105184</v>
      </c>
      <c r="F7187" s="181">
        <v>1133.3514135254495</v>
      </c>
      <c r="G7187" s="181">
        <v>1137.1176680392045</v>
      </c>
      <c r="H7187" s="181">
        <v>1139.9452112841111</v>
      </c>
      <c r="I7187" s="181">
        <v>1141.9717274170596</v>
      </c>
      <c r="J7187" s="182">
        <v>1143.2888927674592</v>
      </c>
      <c r="K7187" s="181">
        <v>1143.9585878826274</v>
      </c>
      <c r="L7187" s="181">
        <v>1144.0226154873963</v>
      </c>
      <c r="M7187" s="181">
        <v>1143.5066760424745</v>
      </c>
      <c r="N7187" s="181">
        <v>1142.4270546269086</v>
      </c>
      <c r="O7187" s="181">
        <v>1140.7854075849384</v>
      </c>
      <c r="P7187" s="181">
        <v>1138.615175941909</v>
      </c>
      <c r="Q7187" s="181">
        <v>1135.9470245434882</v>
      </c>
      <c r="R7187" s="181">
        <v>1132.7741810123996</v>
      </c>
      <c r="S7187" s="181">
        <v>1129.1014183050381</v>
      </c>
      <c r="T7187" s="181">
        <v>1124.9270941871009</v>
      </c>
      <c r="U7187" s="181">
        <v>1120.259372281417</v>
      </c>
      <c r="V7187" s="181">
        <v>1115.1177672491724</v>
      </c>
      <c r="W7187" s="181">
        <v>1109.5144728089965</v>
      </c>
      <c r="X7187" s="181">
        <v>1103.4574220401255</v>
      </c>
      <c r="Y7187" s="181">
        <v>1096.948094972144</v>
      </c>
    </row>
    <row r="7188" spans="1:25" x14ac:dyDescent="0.25">
      <c r="A7188" s="178" t="s">
        <v>5627</v>
      </c>
      <c r="B7188" s="178" t="s">
        <v>853</v>
      </c>
      <c r="C7188" s="178" t="s">
        <v>565</v>
      </c>
      <c r="D7188" s="178" t="s">
        <v>566</v>
      </c>
      <c r="E7188" s="181">
        <v>957.93103288743555</v>
      </c>
      <c r="F7188" s="181">
        <v>959.08264087162433</v>
      </c>
      <c r="G7188" s="181">
        <v>962.610923133136</v>
      </c>
      <c r="H7188" s="181">
        <v>968.06317293930204</v>
      </c>
      <c r="I7188" s="181">
        <v>974.89212501224858</v>
      </c>
      <c r="J7188" s="182">
        <v>982.69352949634253</v>
      </c>
      <c r="K7188" s="181">
        <v>991.15729178067545</v>
      </c>
      <c r="L7188" s="181">
        <v>1000.0310232969991</v>
      </c>
      <c r="M7188" s="181">
        <v>1009.1007638277038</v>
      </c>
      <c r="N7188" s="181">
        <v>1018.2490340678311</v>
      </c>
      <c r="O7188" s="181">
        <v>1027.3638460072818</v>
      </c>
      <c r="P7188" s="181">
        <v>1036.3763928527449</v>
      </c>
      <c r="Q7188" s="181">
        <v>1045.2301082052372</v>
      </c>
      <c r="R7188" s="181">
        <v>1053.8657534315787</v>
      </c>
      <c r="S7188" s="181">
        <v>1062.2914898518338</v>
      </c>
      <c r="T7188" s="181">
        <v>1070.6368662995119</v>
      </c>
      <c r="U7188" s="181">
        <v>1078.9230510195628</v>
      </c>
      <c r="V7188" s="181">
        <v>1087.0697568070073</v>
      </c>
      <c r="W7188" s="181">
        <v>1095.1050271310469</v>
      </c>
      <c r="X7188" s="181">
        <v>1103.0867131626469</v>
      </c>
      <c r="Y7188" s="181">
        <v>1111.1875157994639</v>
      </c>
    </row>
    <row r="7189" spans="1:25" x14ac:dyDescent="0.25">
      <c r="A7189" s="178" t="s">
        <v>5627</v>
      </c>
      <c r="B7189" s="178" t="s">
        <v>855</v>
      </c>
      <c r="C7189" s="178" t="s">
        <v>218</v>
      </c>
      <c r="D7189" s="178" t="s">
        <v>5704</v>
      </c>
      <c r="E7189" s="181">
        <v>2252.1051312812137</v>
      </c>
      <c r="F7189" s="181">
        <v>2268.6085284209812</v>
      </c>
      <c r="G7189" s="181">
        <v>2285.4844690834402</v>
      </c>
      <c r="H7189" s="181">
        <v>2303.3664067606546</v>
      </c>
      <c r="I7189" s="181">
        <v>2321.9767011876652</v>
      </c>
      <c r="J7189" s="182">
        <v>2341.1014995276032</v>
      </c>
      <c r="K7189" s="181">
        <v>2360.57036894469</v>
      </c>
      <c r="L7189" s="181">
        <v>2380.2413550994202</v>
      </c>
      <c r="M7189" s="181">
        <v>2400.0006934141234</v>
      </c>
      <c r="N7189" s="181">
        <v>2419.7545147237884</v>
      </c>
      <c r="O7189" s="181">
        <v>2439.4202858271683</v>
      </c>
      <c r="P7189" s="181">
        <v>2459.0034162522788</v>
      </c>
      <c r="Q7189" s="181">
        <v>2478.5229482463178</v>
      </c>
      <c r="R7189" s="181">
        <v>2497.9403645829798</v>
      </c>
      <c r="S7189" s="181">
        <v>2517.276044720576</v>
      </c>
      <c r="T7189" s="181">
        <v>2536.507299845116</v>
      </c>
      <c r="U7189" s="181">
        <v>2555.485463696868</v>
      </c>
      <c r="V7189" s="181">
        <v>2574.120191184109</v>
      </c>
      <c r="W7189" s="181">
        <v>2592.4410193309582</v>
      </c>
      <c r="X7189" s="181">
        <v>2610.4895297705525</v>
      </c>
      <c r="Y7189" s="181">
        <v>2628.2485957177564</v>
      </c>
    </row>
    <row r="7190" spans="1:25" x14ac:dyDescent="0.25">
      <c r="A7190" s="178" t="s">
        <v>5627</v>
      </c>
      <c r="B7190" s="178" t="s">
        <v>855</v>
      </c>
      <c r="C7190" s="178" t="s">
        <v>240</v>
      </c>
      <c r="D7190" s="178" t="s">
        <v>241</v>
      </c>
      <c r="E7190" s="181">
        <v>1238.759359857115</v>
      </c>
      <c r="F7190" s="181">
        <v>1255.944877334133</v>
      </c>
      <c r="G7190" s="181">
        <v>1273.5092853001358</v>
      </c>
      <c r="H7190" s="181">
        <v>1291.813402509649</v>
      </c>
      <c r="I7190" s="181">
        <v>1310.713051709371</v>
      </c>
      <c r="J7190" s="182">
        <v>1330.0963790921908</v>
      </c>
      <c r="K7190" s="181">
        <v>1349.8733200764423</v>
      </c>
      <c r="L7190" s="181">
        <v>1369.9677560879461</v>
      </c>
      <c r="M7190" s="181">
        <v>1390.3178394817055</v>
      </c>
      <c r="N7190" s="181">
        <v>1410.8716540597102</v>
      </c>
      <c r="O7190" s="181">
        <v>1431.5825413703456</v>
      </c>
      <c r="P7190" s="181">
        <v>1452.4545430934691</v>
      </c>
      <c r="Q7190" s="181">
        <v>1473.4998909378698</v>
      </c>
      <c r="R7190" s="181">
        <v>1494.6966719971344</v>
      </c>
      <c r="S7190" s="181">
        <v>1516.0578511531285</v>
      </c>
      <c r="T7190" s="181">
        <v>1537.5706054788645</v>
      </c>
      <c r="U7190" s="181">
        <v>1559.1448965390198</v>
      </c>
      <c r="V7190" s="181">
        <v>1580.7241408725608</v>
      </c>
      <c r="W7190" s="181">
        <v>1602.3243849013463</v>
      </c>
      <c r="X7190" s="181">
        <v>1623.9696046497106</v>
      </c>
      <c r="Y7190" s="181">
        <v>1645.6476554204307</v>
      </c>
    </row>
    <row r="7191" spans="1:25" x14ac:dyDescent="0.25">
      <c r="A7191" s="178" t="s">
        <v>5627</v>
      </c>
      <c r="B7191" s="178" t="s">
        <v>860</v>
      </c>
      <c r="C7191" s="178" t="s">
        <v>218</v>
      </c>
      <c r="D7191" s="178" t="s">
        <v>5705</v>
      </c>
      <c r="E7191" s="181">
        <v>3775.2468176860971</v>
      </c>
      <c r="F7191" s="181">
        <v>3830.5774495042806</v>
      </c>
      <c r="G7191" s="181">
        <v>3884.4465626923798</v>
      </c>
      <c r="H7191" s="181">
        <v>3938.7396417900854</v>
      </c>
      <c r="I7191" s="181">
        <v>3993.3845431133946</v>
      </c>
      <c r="J7191" s="182">
        <v>4048.3011653470212</v>
      </c>
      <c r="K7191" s="181">
        <v>4103.3880583092805</v>
      </c>
      <c r="L7191" s="181">
        <v>4158.5411388630446</v>
      </c>
      <c r="M7191" s="181">
        <v>4213.6501507091425</v>
      </c>
      <c r="N7191" s="181">
        <v>4268.6519772060919</v>
      </c>
      <c r="O7191" s="181">
        <v>4323.4453776279734</v>
      </c>
      <c r="P7191" s="181">
        <v>4378.0792973670932</v>
      </c>
      <c r="Q7191" s="181">
        <v>4432.6385982407646</v>
      </c>
      <c r="R7191" s="181">
        <v>4487.0938654848323</v>
      </c>
      <c r="S7191" s="181">
        <v>4541.4551252876099</v>
      </c>
      <c r="T7191" s="181">
        <v>4595.4606299470624</v>
      </c>
      <c r="U7191" s="181">
        <v>4649.0359776870719</v>
      </c>
      <c r="V7191" s="181">
        <v>4702.404856848565</v>
      </c>
      <c r="W7191" s="181">
        <v>4755.6386881539702</v>
      </c>
      <c r="X7191" s="181">
        <v>4808.7627899373492</v>
      </c>
      <c r="Y7191" s="181">
        <v>4861.4941078163183</v>
      </c>
    </row>
    <row r="7192" spans="1:25" x14ac:dyDescent="0.25">
      <c r="A7192" s="178" t="s">
        <v>5627</v>
      </c>
      <c r="B7192" s="178" t="s">
        <v>860</v>
      </c>
      <c r="C7192" s="178" t="s">
        <v>240</v>
      </c>
      <c r="D7192" s="178" t="s">
        <v>241</v>
      </c>
      <c r="E7192" s="181">
        <v>880.65418912967812</v>
      </c>
      <c r="F7192" s="181">
        <v>889.31443345020818</v>
      </c>
      <c r="G7192" s="181">
        <v>897.53477165374693</v>
      </c>
      <c r="H7192" s="181">
        <v>905.75438138949676</v>
      </c>
      <c r="I7192" s="181">
        <v>913.95610919745366</v>
      </c>
      <c r="J7192" s="182">
        <v>922.1213112412521</v>
      </c>
      <c r="K7192" s="181">
        <v>930.22685682000667</v>
      </c>
      <c r="L7192" s="181">
        <v>938.2494618787772</v>
      </c>
      <c r="M7192" s="181">
        <v>946.1649029486947</v>
      </c>
      <c r="N7192" s="181">
        <v>953.95995913981085</v>
      </c>
      <c r="O7192" s="181">
        <v>961.61319200965602</v>
      </c>
      <c r="P7192" s="181">
        <v>969.13682848672761</v>
      </c>
      <c r="Q7192" s="181">
        <v>976.55079116653155</v>
      </c>
      <c r="R7192" s="181">
        <v>983.8495811739798</v>
      </c>
      <c r="S7192" s="181">
        <v>991.03642211814974</v>
      </c>
      <c r="T7192" s="181">
        <v>998.05546361490804</v>
      </c>
      <c r="U7192" s="181">
        <v>1004.8924235195378</v>
      </c>
      <c r="V7192" s="181">
        <v>1011.5974365182316</v>
      </c>
      <c r="W7192" s="181">
        <v>1018.187104714724</v>
      </c>
      <c r="X7192" s="181">
        <v>1024.6679053778505</v>
      </c>
      <c r="Y7192" s="181">
        <v>1030.980808040438</v>
      </c>
    </row>
    <row r="7193" spans="1:25" x14ac:dyDescent="0.25">
      <c r="A7193" s="178" t="s">
        <v>5627</v>
      </c>
      <c r="B7193" s="178" t="s">
        <v>862</v>
      </c>
      <c r="C7193" s="178" t="s">
        <v>218</v>
      </c>
      <c r="D7193" s="178" t="s">
        <v>5706</v>
      </c>
      <c r="E7193" s="181">
        <v>2857.2394092545383</v>
      </c>
      <c r="F7193" s="181">
        <v>2884.2392620839</v>
      </c>
      <c r="G7193" s="181">
        <v>2911.9238891092023</v>
      </c>
      <c r="H7193" s="181">
        <v>2941.1196800585135</v>
      </c>
      <c r="I7193" s="181">
        <v>2971.4206949588743</v>
      </c>
      <c r="J7193" s="182">
        <v>3002.5150749389963</v>
      </c>
      <c r="K7193" s="181">
        <v>3034.1604845654615</v>
      </c>
      <c r="L7193" s="181">
        <v>3066.1586385659161</v>
      </c>
      <c r="M7193" s="181">
        <v>3098.3424424112491</v>
      </c>
      <c r="N7193" s="181">
        <v>3130.552746048962</v>
      </c>
      <c r="O7193" s="181">
        <v>3162.6282626111865</v>
      </c>
      <c r="P7193" s="181">
        <v>3194.5183213168434</v>
      </c>
      <c r="Q7193" s="181">
        <v>3226.1622964038825</v>
      </c>
      <c r="R7193" s="181">
        <v>3257.3913873955808</v>
      </c>
      <c r="S7193" s="181">
        <v>3288.0844232924856</v>
      </c>
      <c r="T7193" s="181">
        <v>3318.2946653770682</v>
      </c>
      <c r="U7193" s="181">
        <v>3347.9652126418291</v>
      </c>
      <c r="V7193" s="181">
        <v>3376.9006725141303</v>
      </c>
      <c r="W7193" s="181">
        <v>3405.0317526806125</v>
      </c>
      <c r="X7193" s="181">
        <v>3432.3072727034878</v>
      </c>
      <c r="Y7193" s="181">
        <v>3458.8678400042645</v>
      </c>
    </row>
    <row r="7194" spans="1:25" x14ac:dyDescent="0.25">
      <c r="A7194" s="178" t="s">
        <v>5627</v>
      </c>
      <c r="B7194" s="178" t="s">
        <v>862</v>
      </c>
      <c r="C7194" s="178" t="s">
        <v>240</v>
      </c>
      <c r="D7194" s="178" t="s">
        <v>241</v>
      </c>
      <c r="E7194" s="181">
        <v>2206.1204497499657</v>
      </c>
      <c r="F7194" s="181">
        <v>2233.8601851660515</v>
      </c>
      <c r="G7194" s="181">
        <v>2262.5194205497378</v>
      </c>
      <c r="H7194" s="181">
        <v>2292.7577853980501</v>
      </c>
      <c r="I7194" s="181">
        <v>2324.2802872038269</v>
      </c>
      <c r="J7194" s="182">
        <v>2356.8623131972781</v>
      </c>
      <c r="K7194" s="181">
        <v>2390.3312633949372</v>
      </c>
      <c r="L7194" s="181">
        <v>2424.5471510907878</v>
      </c>
      <c r="M7194" s="181">
        <v>2459.3928450698531</v>
      </c>
      <c r="N7194" s="181">
        <v>2494.7558514937846</v>
      </c>
      <c r="O7194" s="181">
        <v>2530.5202207776447</v>
      </c>
      <c r="P7194" s="181">
        <v>2566.6569533794964</v>
      </c>
      <c r="Q7194" s="181">
        <v>2603.1284506878774</v>
      </c>
      <c r="R7194" s="181">
        <v>2639.808692973289</v>
      </c>
      <c r="S7194" s="181">
        <v>2676.6080472925942</v>
      </c>
      <c r="T7194" s="181">
        <v>2713.5776772150889</v>
      </c>
      <c r="U7194" s="181">
        <v>2750.6789373705428</v>
      </c>
      <c r="V7194" s="181">
        <v>2787.7578698576904</v>
      </c>
      <c r="W7194" s="181">
        <v>2824.7618400726815</v>
      </c>
      <c r="X7194" s="181">
        <v>2861.6519079867935</v>
      </c>
      <c r="Y7194" s="181">
        <v>2898.5486741680797</v>
      </c>
    </row>
    <row r="7195" spans="1:25" x14ac:dyDescent="0.25">
      <c r="A7195" s="178" t="s">
        <v>5627</v>
      </c>
      <c r="B7195" s="178" t="s">
        <v>864</v>
      </c>
      <c r="C7195" s="178" t="s">
        <v>565</v>
      </c>
      <c r="D7195" s="178" t="s">
        <v>566</v>
      </c>
      <c r="E7195" s="181">
        <v>1648.0737207575439</v>
      </c>
      <c r="F7195" s="181">
        <v>1665.7346012943656</v>
      </c>
      <c r="G7195" s="181">
        <v>1683.5969733999211</v>
      </c>
      <c r="H7195" s="181">
        <v>1702.1373402689144</v>
      </c>
      <c r="I7195" s="181">
        <v>1721.1676197810452</v>
      </c>
      <c r="J7195" s="182">
        <v>1740.5322610608591</v>
      </c>
      <c r="K7195" s="181">
        <v>1760.0840355285459</v>
      </c>
      <c r="L7195" s="181">
        <v>1779.695070815146</v>
      </c>
      <c r="M7195" s="181">
        <v>1799.233293612107</v>
      </c>
      <c r="N7195" s="181">
        <v>1818.6275212489968</v>
      </c>
      <c r="O7195" s="181">
        <v>1837.7787047186309</v>
      </c>
      <c r="P7195" s="181">
        <v>1856.6735382031341</v>
      </c>
      <c r="Q7195" s="181">
        <v>1875.3394208540335</v>
      </c>
      <c r="R7195" s="181">
        <v>1893.7777780305412</v>
      </c>
      <c r="S7195" s="181">
        <v>1911.9981973722465</v>
      </c>
      <c r="T7195" s="181">
        <v>1929.831943905079</v>
      </c>
      <c r="U7195" s="181">
        <v>1947.2709896324156</v>
      </c>
      <c r="V7195" s="181">
        <v>1964.5179015675158</v>
      </c>
      <c r="W7195" s="181">
        <v>1981.6497300445419</v>
      </c>
      <c r="X7195" s="181">
        <v>1998.720677065309</v>
      </c>
      <c r="Y7195" s="181">
        <v>2015.5696909490273</v>
      </c>
    </row>
    <row r="7196" spans="1:25" x14ac:dyDescent="0.25">
      <c r="A7196" s="178" t="s">
        <v>5627</v>
      </c>
      <c r="B7196" s="178" t="s">
        <v>870</v>
      </c>
      <c r="C7196" s="178" t="s">
        <v>565</v>
      </c>
      <c r="D7196" s="178" t="s">
        <v>566</v>
      </c>
      <c r="E7196" s="181">
        <v>1855.3644208274463</v>
      </c>
      <c r="F7196" s="181">
        <v>1854.9879495417342</v>
      </c>
      <c r="G7196" s="181">
        <v>1858.2412106202769</v>
      </c>
      <c r="H7196" s="181">
        <v>1864.7029107104931</v>
      </c>
      <c r="I7196" s="181">
        <v>1873.5422840500637</v>
      </c>
      <c r="J7196" s="182">
        <v>1884.1731676078089</v>
      </c>
      <c r="K7196" s="181">
        <v>1896.1723343565354</v>
      </c>
      <c r="L7196" s="181">
        <v>1909.2320760148627</v>
      </c>
      <c r="M7196" s="181">
        <v>1923.129821138592</v>
      </c>
      <c r="N7196" s="181">
        <v>1937.6931984589417</v>
      </c>
      <c r="O7196" s="181">
        <v>1952.7801640843204</v>
      </c>
      <c r="P7196" s="181">
        <v>1968.3358674035753</v>
      </c>
      <c r="Q7196" s="181">
        <v>1984.3222668515123</v>
      </c>
      <c r="R7196" s="181">
        <v>2000.645880186258</v>
      </c>
      <c r="S7196" s="181">
        <v>2017.2260165192563</v>
      </c>
      <c r="T7196" s="181">
        <v>2033.965644062584</v>
      </c>
      <c r="U7196" s="181">
        <v>2050.7396075528818</v>
      </c>
      <c r="V7196" s="181">
        <v>2067.4552770142373</v>
      </c>
      <c r="W7196" s="181">
        <v>2084.0693575623782</v>
      </c>
      <c r="X7196" s="181">
        <v>2100.5242837813871</v>
      </c>
      <c r="Y7196" s="181">
        <v>2116.750019234225</v>
      </c>
    </row>
    <row r="7197" spans="1:25" x14ac:dyDescent="0.25">
      <c r="A7197" s="178" t="s">
        <v>5627</v>
      </c>
      <c r="B7197" s="178" t="s">
        <v>874</v>
      </c>
      <c r="C7197" s="178" t="s">
        <v>218</v>
      </c>
      <c r="D7197" s="178" t="s">
        <v>840</v>
      </c>
      <c r="E7197" s="181">
        <v>3511.5282705775076</v>
      </c>
      <c r="F7197" s="181">
        <v>3556.2374994966535</v>
      </c>
      <c r="G7197" s="181">
        <v>3601.6115426446986</v>
      </c>
      <c r="H7197" s="181">
        <v>3648.7784437462333</v>
      </c>
      <c r="I7197" s="181">
        <v>3697.4314076174069</v>
      </c>
      <c r="J7197" s="182">
        <v>3747.3081430227544</v>
      </c>
      <c r="K7197" s="181">
        <v>3798.1753204338324</v>
      </c>
      <c r="L7197" s="181">
        <v>3849.8070408473673</v>
      </c>
      <c r="M7197" s="181">
        <v>3901.9808623423583</v>
      </c>
      <c r="N7197" s="181">
        <v>3954.543774852953</v>
      </c>
      <c r="O7197" s="181">
        <v>4007.3167678701921</v>
      </c>
      <c r="P7197" s="181">
        <v>4060.2434836642187</v>
      </c>
      <c r="Q7197" s="181">
        <v>4113.2804895130475</v>
      </c>
      <c r="R7197" s="181">
        <v>4166.2795919548516</v>
      </c>
      <c r="S7197" s="181">
        <v>4219.19324084046</v>
      </c>
      <c r="T7197" s="181">
        <v>4271.9499553004161</v>
      </c>
      <c r="U7197" s="181">
        <v>4324.4375315450816</v>
      </c>
      <c r="V7197" s="181">
        <v>4376.6062169736333</v>
      </c>
      <c r="W7197" s="181">
        <v>4428.4490196545557</v>
      </c>
      <c r="X7197" s="181">
        <v>4479.984572902873</v>
      </c>
      <c r="Y7197" s="181">
        <v>4531.185184324383</v>
      </c>
    </row>
    <row r="7198" spans="1:25" x14ac:dyDescent="0.25">
      <c r="A7198" s="178" t="s">
        <v>5627</v>
      </c>
      <c r="B7198" s="178" t="s">
        <v>874</v>
      </c>
      <c r="C7198" s="178" t="s">
        <v>240</v>
      </c>
      <c r="D7198" s="178" t="s">
        <v>241</v>
      </c>
      <c r="E7198" s="181">
        <v>383.05733738649315</v>
      </c>
      <c r="F7198" s="181">
        <v>386.99376232888358</v>
      </c>
      <c r="G7198" s="181">
        <v>390.98101416572939</v>
      </c>
      <c r="H7198" s="181">
        <v>395.1408086058828</v>
      </c>
      <c r="I7198" s="181">
        <v>399.43867107531526</v>
      </c>
      <c r="J7198" s="182">
        <v>403.84525122907377</v>
      </c>
      <c r="K7198" s="181">
        <v>408.33459190714569</v>
      </c>
      <c r="L7198" s="181">
        <v>412.88178053568259</v>
      </c>
      <c r="M7198" s="181">
        <v>417.46251286382795</v>
      </c>
      <c r="N7198" s="181">
        <v>422.06012838892434</v>
      </c>
      <c r="O7198" s="181">
        <v>426.65535850950516</v>
      </c>
      <c r="P7198" s="181">
        <v>431.24214771526152</v>
      </c>
      <c r="Q7198" s="181">
        <v>435.81586848785315</v>
      </c>
      <c r="R7198" s="181">
        <v>440.36086537965866</v>
      </c>
      <c r="S7198" s="181">
        <v>444.87224682371709</v>
      </c>
      <c r="T7198" s="181">
        <v>449.34265229800445</v>
      </c>
      <c r="U7198" s="181">
        <v>453.76052055642407</v>
      </c>
      <c r="V7198" s="181">
        <v>458.1209407401376</v>
      </c>
      <c r="W7198" s="181">
        <v>462.42351632341712</v>
      </c>
      <c r="X7198" s="181">
        <v>466.67052571382226</v>
      </c>
      <c r="Y7198" s="181">
        <v>470.85941304611902</v>
      </c>
    </row>
    <row r="7199" spans="1:25" x14ac:dyDescent="0.25">
      <c r="A7199" s="178" t="s">
        <v>5627</v>
      </c>
      <c r="B7199" s="178" t="s">
        <v>876</v>
      </c>
      <c r="C7199" s="178" t="s">
        <v>218</v>
      </c>
      <c r="D7199" s="178" t="s">
        <v>5707</v>
      </c>
      <c r="E7199" s="181">
        <v>8460.0505737751919</v>
      </c>
      <c r="F7199" s="181">
        <v>8527.7896765206151</v>
      </c>
      <c r="G7199" s="181">
        <v>8603.000714389349</v>
      </c>
      <c r="H7199" s="181">
        <v>8686.8753841294492</v>
      </c>
      <c r="I7199" s="181">
        <v>8777.1957791053464</v>
      </c>
      <c r="J7199" s="182">
        <v>8872.285619052509</v>
      </c>
      <c r="K7199" s="181">
        <v>8970.9024876476797</v>
      </c>
      <c r="L7199" s="181">
        <v>9072.1188338824904</v>
      </c>
      <c r="M7199" s="181">
        <v>9175.2178937558183</v>
      </c>
      <c r="N7199" s="181">
        <v>9279.70137991911</v>
      </c>
      <c r="O7199" s="181">
        <v>9385.0649956452144</v>
      </c>
      <c r="P7199" s="181">
        <v>9491.2303345401797</v>
      </c>
      <c r="Q7199" s="181">
        <v>9598.2086956322764</v>
      </c>
      <c r="R7199" s="181">
        <v>9705.7379569634304</v>
      </c>
      <c r="S7199" s="181">
        <v>9813.603928047889</v>
      </c>
      <c r="T7199" s="181">
        <v>9921.6797745912845</v>
      </c>
      <c r="U7199" s="181">
        <v>10029.822884799698</v>
      </c>
      <c r="V7199" s="181">
        <v>10137.864852920811</v>
      </c>
      <c r="W7199" s="181">
        <v>10245.716773893844</v>
      </c>
      <c r="X7199" s="181">
        <v>10353.205673744826</v>
      </c>
      <c r="Y7199" s="181">
        <v>10460.254930255018</v>
      </c>
    </row>
    <row r="7200" spans="1:25" x14ac:dyDescent="0.25">
      <c r="A7200" s="178" t="s">
        <v>5627</v>
      </c>
      <c r="B7200" s="178" t="s">
        <v>876</v>
      </c>
      <c r="C7200" s="178" t="s">
        <v>240</v>
      </c>
      <c r="D7200" s="178" t="s">
        <v>241</v>
      </c>
      <c r="E7200" s="181">
        <v>916.86771064811774</v>
      </c>
      <c r="F7200" s="181">
        <v>920.38961998098421</v>
      </c>
      <c r="G7200" s="181">
        <v>924.66986167852099</v>
      </c>
      <c r="H7200" s="181">
        <v>929.82634582728713</v>
      </c>
      <c r="I7200" s="181">
        <v>935.61150531223598</v>
      </c>
      <c r="J7200" s="182">
        <v>941.83927060069345</v>
      </c>
      <c r="K7200" s="181">
        <v>948.37244840276935</v>
      </c>
      <c r="L7200" s="181">
        <v>955.10921493492197</v>
      </c>
      <c r="M7200" s="181">
        <v>961.97149614467776</v>
      </c>
      <c r="N7200" s="181">
        <v>968.90529701865694</v>
      </c>
      <c r="O7200" s="181">
        <v>975.85687521057332</v>
      </c>
      <c r="P7200" s="181">
        <v>982.81746818328031</v>
      </c>
      <c r="Q7200" s="181">
        <v>989.78770480244418</v>
      </c>
      <c r="R7200" s="181">
        <v>996.74012113750484</v>
      </c>
      <c r="S7200" s="181">
        <v>1003.652606037234</v>
      </c>
      <c r="T7200" s="181">
        <v>1010.5123105621374</v>
      </c>
      <c r="U7200" s="181">
        <v>1017.3049997311778</v>
      </c>
      <c r="V7200" s="181">
        <v>1024.0140716218698</v>
      </c>
      <c r="W7200" s="181">
        <v>1030.63120047394</v>
      </c>
      <c r="X7200" s="181">
        <v>1037.1397828479448</v>
      </c>
      <c r="Y7200" s="181">
        <v>1043.5331092147842</v>
      </c>
    </row>
    <row r="7201" spans="1:25" x14ac:dyDescent="0.25">
      <c r="A7201" s="178" t="s">
        <v>5627</v>
      </c>
      <c r="B7201" s="178" t="s">
        <v>878</v>
      </c>
      <c r="C7201" s="178" t="s">
        <v>218</v>
      </c>
      <c r="D7201" s="178" t="s">
        <v>5708</v>
      </c>
      <c r="E7201" s="181">
        <v>2586.3830860495159</v>
      </c>
      <c r="F7201" s="181">
        <v>2612.1079577368796</v>
      </c>
      <c r="G7201" s="181">
        <v>2635.6649795474418</v>
      </c>
      <c r="H7201" s="181">
        <v>2658.5163602404577</v>
      </c>
      <c r="I7201" s="181">
        <v>2680.9543185342409</v>
      </c>
      <c r="J7201" s="182">
        <v>2703.1868889236107</v>
      </c>
      <c r="K7201" s="181">
        <v>2725.3511994524356</v>
      </c>
      <c r="L7201" s="181">
        <v>2747.520916766262</v>
      </c>
      <c r="M7201" s="181">
        <v>2769.7140161979837</v>
      </c>
      <c r="N7201" s="181">
        <v>2791.9475056351307</v>
      </c>
      <c r="O7201" s="181">
        <v>2814.1903838078138</v>
      </c>
      <c r="P7201" s="181">
        <v>2836.4680201651968</v>
      </c>
      <c r="Q7201" s="181">
        <v>2858.7658529401933</v>
      </c>
      <c r="R7201" s="181">
        <v>2880.9594641793528</v>
      </c>
      <c r="S7201" s="181">
        <v>2902.9717017445532</v>
      </c>
      <c r="T7201" s="181">
        <v>2924.9150194562581</v>
      </c>
      <c r="U7201" s="181">
        <v>2946.7766660453876</v>
      </c>
      <c r="V7201" s="181">
        <v>2968.3761986737954</v>
      </c>
      <c r="W7201" s="181">
        <v>2989.6461018698515</v>
      </c>
      <c r="X7201" s="181">
        <v>3010.5440805437452</v>
      </c>
      <c r="Y7201" s="181">
        <v>3031.2392246854806</v>
      </c>
    </row>
    <row r="7202" spans="1:25" x14ac:dyDescent="0.25">
      <c r="A7202" s="178" t="s">
        <v>5627</v>
      </c>
      <c r="B7202" s="178" t="s">
        <v>878</v>
      </c>
      <c r="C7202" s="178" t="s">
        <v>240</v>
      </c>
      <c r="D7202" s="178" t="s">
        <v>241</v>
      </c>
      <c r="E7202" s="181">
        <v>568.13643287002628</v>
      </c>
      <c r="F7202" s="181">
        <v>573.051316340266</v>
      </c>
      <c r="G7202" s="181">
        <v>577.4776784271869</v>
      </c>
      <c r="H7202" s="181">
        <v>581.73733440290391</v>
      </c>
      <c r="I7202" s="181">
        <v>585.89476404929542</v>
      </c>
      <c r="J7202" s="182">
        <v>589.99574394844183</v>
      </c>
      <c r="K7202" s="181">
        <v>594.07036065228237</v>
      </c>
      <c r="L7202" s="181">
        <v>598.13473134050719</v>
      </c>
      <c r="M7202" s="181">
        <v>602.19278229077236</v>
      </c>
      <c r="N7202" s="181">
        <v>606.24820962932006</v>
      </c>
      <c r="O7202" s="181">
        <v>610.29427912721428</v>
      </c>
      <c r="P7202" s="181">
        <v>614.33650014928457</v>
      </c>
      <c r="Q7202" s="181">
        <v>618.37171644028854</v>
      </c>
      <c r="R7202" s="181">
        <v>622.37305573200263</v>
      </c>
      <c r="S7202" s="181">
        <v>626.32398138548308</v>
      </c>
      <c r="T7202" s="181">
        <v>630.24889742959431</v>
      </c>
      <c r="U7202" s="181">
        <v>634.1451390657661</v>
      </c>
      <c r="V7202" s="181">
        <v>637.97401451797566</v>
      </c>
      <c r="W7202" s="181">
        <v>641.72127038982853</v>
      </c>
      <c r="X7202" s="181">
        <v>645.37813360119003</v>
      </c>
      <c r="Y7202" s="181">
        <v>648.9811338985902</v>
      </c>
    </row>
    <row r="7203" spans="1:25" x14ac:dyDescent="0.25">
      <c r="A7203" s="178" t="s">
        <v>5627</v>
      </c>
      <c r="B7203" s="178" t="s">
        <v>881</v>
      </c>
      <c r="C7203" s="178" t="s">
        <v>218</v>
      </c>
      <c r="D7203" s="178" t="s">
        <v>5709</v>
      </c>
      <c r="E7203" s="181">
        <v>5623.7465349637378</v>
      </c>
      <c r="F7203" s="181">
        <v>5650.725879178045</v>
      </c>
      <c r="G7203" s="181">
        <v>5683.9045118762633</v>
      </c>
      <c r="H7203" s="181">
        <v>5724.0345140403988</v>
      </c>
      <c r="I7203" s="181">
        <v>5769.7379209398132</v>
      </c>
      <c r="J7203" s="182">
        <v>5819.9737203713676</v>
      </c>
      <c r="K7203" s="181">
        <v>5873.921403606786</v>
      </c>
      <c r="L7203" s="181">
        <v>5930.9058834963989</v>
      </c>
      <c r="M7203" s="181">
        <v>5990.3401742540764</v>
      </c>
      <c r="N7203" s="181">
        <v>6051.7701811906245</v>
      </c>
      <c r="O7203" s="181">
        <v>6114.7967223068035</v>
      </c>
      <c r="P7203" s="181">
        <v>6179.2313719596577</v>
      </c>
      <c r="Q7203" s="181">
        <v>6244.9077473809739</v>
      </c>
      <c r="R7203" s="181">
        <v>6311.5056104831383</v>
      </c>
      <c r="S7203" s="181">
        <v>6378.8622433300297</v>
      </c>
      <c r="T7203" s="181">
        <v>6446.9443925684627</v>
      </c>
      <c r="U7203" s="181">
        <v>6515.2669316222991</v>
      </c>
      <c r="V7203" s="181">
        <v>6583.2938855200646</v>
      </c>
      <c r="W7203" s="181">
        <v>6650.9807245135644</v>
      </c>
      <c r="X7203" s="181">
        <v>6718.3210335492886</v>
      </c>
      <c r="Y7203" s="181">
        <v>6785.423552239321</v>
      </c>
    </row>
    <row r="7204" spans="1:25" x14ac:dyDescent="0.25">
      <c r="A7204" s="178" t="s">
        <v>5627</v>
      </c>
      <c r="B7204" s="178" t="s">
        <v>881</v>
      </c>
      <c r="C7204" s="178" t="s">
        <v>240</v>
      </c>
      <c r="D7204" s="178" t="s">
        <v>241</v>
      </c>
      <c r="E7204" s="181">
        <v>2940.6071914076792</v>
      </c>
      <c r="F7204" s="181">
        <v>2960.2321561530171</v>
      </c>
      <c r="G7204" s="181">
        <v>2983.1773036883737</v>
      </c>
      <c r="H7204" s="181">
        <v>3009.8565848233252</v>
      </c>
      <c r="I7204" s="181">
        <v>3039.5648689655809</v>
      </c>
      <c r="J7204" s="182">
        <v>3071.7695356942386</v>
      </c>
      <c r="K7204" s="181">
        <v>3106.0505303494938</v>
      </c>
      <c r="L7204" s="181">
        <v>3142.0616547864447</v>
      </c>
      <c r="M7204" s="181">
        <v>3179.5008459394339</v>
      </c>
      <c r="N7204" s="181">
        <v>3218.1344158491588</v>
      </c>
      <c r="O7204" s="181">
        <v>3257.7561565523997</v>
      </c>
      <c r="P7204" s="181">
        <v>3298.2707880239286</v>
      </c>
      <c r="Q7204" s="181">
        <v>3339.5940874591456</v>
      </c>
      <c r="R7204" s="181">
        <v>3381.5587533664575</v>
      </c>
      <c r="S7204" s="181">
        <v>3424.0807674112657</v>
      </c>
      <c r="T7204" s="181">
        <v>3467.145094621852</v>
      </c>
      <c r="U7204" s="181">
        <v>3510.4931047079435</v>
      </c>
      <c r="V7204" s="181">
        <v>3553.8367591245274</v>
      </c>
      <c r="W7204" s="181">
        <v>3597.1516367353233</v>
      </c>
      <c r="X7204" s="181">
        <v>3640.4337850764155</v>
      </c>
      <c r="Y7204" s="181">
        <v>3683.7417385906474</v>
      </c>
    </row>
    <row r="7205" spans="1:25" x14ac:dyDescent="0.25">
      <c r="A7205" s="178" t="s">
        <v>5627</v>
      </c>
      <c r="B7205" s="178" t="s">
        <v>883</v>
      </c>
      <c r="C7205" s="178" t="s">
        <v>218</v>
      </c>
      <c r="D7205" s="178" t="s">
        <v>5710</v>
      </c>
      <c r="E7205" s="181">
        <v>3840.481314535331</v>
      </c>
      <c r="F7205" s="181">
        <v>3881.0129544172519</v>
      </c>
      <c r="G7205" s="181">
        <v>3918.634731782437</v>
      </c>
      <c r="H7205" s="181">
        <v>3955.4434324247463</v>
      </c>
      <c r="I7205" s="181">
        <v>3991.8077379883662</v>
      </c>
      <c r="J7205" s="182">
        <v>4028.0019988353706</v>
      </c>
      <c r="K7205" s="181">
        <v>4064.1937844283507</v>
      </c>
      <c r="L7205" s="181">
        <v>4100.4538761231861</v>
      </c>
      <c r="M7205" s="181">
        <v>4136.8233305584254</v>
      </c>
      <c r="N7205" s="181">
        <v>4173.3002573291715</v>
      </c>
      <c r="O7205" s="181">
        <v>4209.8607514648547</v>
      </c>
      <c r="P7205" s="181">
        <v>4246.570939023004</v>
      </c>
      <c r="Q7205" s="181">
        <v>4283.4954885183379</v>
      </c>
      <c r="R7205" s="181">
        <v>4320.6121404988207</v>
      </c>
      <c r="S7205" s="181">
        <v>4358.0076080793651</v>
      </c>
      <c r="T7205" s="181">
        <v>4395.6405668190919</v>
      </c>
      <c r="U7205" s="181">
        <v>4433.2866796820754</v>
      </c>
      <c r="V7205" s="181">
        <v>4470.8623374589943</v>
      </c>
      <c r="W7205" s="181">
        <v>4508.4374269565787</v>
      </c>
      <c r="X7205" s="181">
        <v>4546.1170691356529</v>
      </c>
      <c r="Y7205" s="181">
        <v>4583.8406421940772</v>
      </c>
    </row>
    <row r="7206" spans="1:25" x14ac:dyDescent="0.25">
      <c r="A7206" s="178" t="s">
        <v>5627</v>
      </c>
      <c r="B7206" s="178" t="s">
        <v>883</v>
      </c>
      <c r="C7206" s="178" t="s">
        <v>240</v>
      </c>
      <c r="D7206" s="178" t="s">
        <v>241</v>
      </c>
      <c r="E7206" s="181">
        <v>147.12544005485418</v>
      </c>
      <c r="F7206" s="181">
        <v>149.2012611959922</v>
      </c>
      <c r="G7206" s="181">
        <v>151.17760775234905</v>
      </c>
      <c r="H7206" s="181">
        <v>153.13453593107224</v>
      </c>
      <c r="I7206" s="181">
        <v>155.08609756684385</v>
      </c>
      <c r="J7206" s="182">
        <v>157.04286624300593</v>
      </c>
      <c r="K7206" s="181">
        <v>159.01138726448957</v>
      </c>
      <c r="L7206" s="181">
        <v>160.99449782545921</v>
      </c>
      <c r="M7206" s="181">
        <v>162.99390331652299</v>
      </c>
      <c r="N7206" s="181">
        <v>165.00963426493752</v>
      </c>
      <c r="O7206" s="181">
        <v>167.04084723409665</v>
      </c>
      <c r="P7206" s="181">
        <v>169.09027089082522</v>
      </c>
      <c r="Q7206" s="181">
        <v>171.16061323828262</v>
      </c>
      <c r="R7206" s="181">
        <v>173.25113366307005</v>
      </c>
      <c r="S7206" s="181">
        <v>175.36546494393616</v>
      </c>
      <c r="T7206" s="181">
        <v>177.50211948440153</v>
      </c>
      <c r="U7206" s="181">
        <v>179.65217101658189</v>
      </c>
      <c r="V7206" s="181">
        <v>181.8122891804968</v>
      </c>
      <c r="W7206" s="181">
        <v>183.98536013530625</v>
      </c>
      <c r="X7206" s="181">
        <v>186.17575319063744</v>
      </c>
      <c r="Y7206" s="181">
        <v>188.38108703878146</v>
      </c>
    </row>
    <row r="7207" spans="1:25" x14ac:dyDescent="0.25">
      <c r="A7207" s="178" t="s">
        <v>5627</v>
      </c>
      <c r="B7207" s="178" t="s">
        <v>884</v>
      </c>
      <c r="C7207" s="178" t="s">
        <v>565</v>
      </c>
      <c r="D7207" s="178" t="s">
        <v>566</v>
      </c>
      <c r="E7207" s="181">
        <v>1709.6794030821347</v>
      </c>
      <c r="F7207" s="181">
        <v>1731.1745742434027</v>
      </c>
      <c r="G7207" s="181">
        <v>1751.4686954205308</v>
      </c>
      <c r="H7207" s="181">
        <v>1771.4463982286991</v>
      </c>
      <c r="I7207" s="181">
        <v>1791.238591808816</v>
      </c>
      <c r="J7207" s="182">
        <v>1810.9452751772928</v>
      </c>
      <c r="K7207" s="181">
        <v>1830.6162672909845</v>
      </c>
      <c r="L7207" s="181">
        <v>1850.2562461958594</v>
      </c>
      <c r="M7207" s="181">
        <v>1869.8240737618548</v>
      </c>
      <c r="N7207" s="181">
        <v>1889.3121325557656</v>
      </c>
      <c r="O7207" s="181">
        <v>1908.6863440998386</v>
      </c>
      <c r="P7207" s="181">
        <v>1927.9520765444245</v>
      </c>
      <c r="Q7207" s="181">
        <v>1947.1068173432877</v>
      </c>
      <c r="R7207" s="181">
        <v>1966.1000371712696</v>
      </c>
      <c r="S7207" s="181">
        <v>1984.9451019034491</v>
      </c>
      <c r="T7207" s="181">
        <v>2003.7200641451482</v>
      </c>
      <c r="U7207" s="181">
        <v>2022.3834852993368</v>
      </c>
      <c r="V7207" s="181">
        <v>2040.8409176133077</v>
      </c>
      <c r="W7207" s="181">
        <v>2059.1163340144813</v>
      </c>
      <c r="X7207" s="181">
        <v>2077.2558053654302</v>
      </c>
      <c r="Y7207" s="181">
        <v>2095.3662090263438</v>
      </c>
    </row>
    <row r="7208" spans="1:25" x14ac:dyDescent="0.25">
      <c r="A7208" s="178" t="s">
        <v>5627</v>
      </c>
      <c r="B7208" s="178" t="s">
        <v>886</v>
      </c>
      <c r="C7208" s="178" t="s">
        <v>565</v>
      </c>
      <c r="D7208" s="178" t="s">
        <v>566</v>
      </c>
      <c r="E7208" s="181">
        <v>1898.0388845640578</v>
      </c>
      <c r="F7208" s="181">
        <v>1919.3214382333597</v>
      </c>
      <c r="G7208" s="181">
        <v>1938.0136279086657</v>
      </c>
      <c r="H7208" s="181">
        <v>1955.1268022914503</v>
      </c>
      <c r="I7208" s="181">
        <v>1970.8835692692221</v>
      </c>
      <c r="J7208" s="182">
        <v>1985.4807233646018</v>
      </c>
      <c r="K7208" s="181">
        <v>1999.0917207531472</v>
      </c>
      <c r="L7208" s="181">
        <v>2011.8690622345212</v>
      </c>
      <c r="M7208" s="181">
        <v>2023.9509590164321</v>
      </c>
      <c r="N7208" s="181">
        <v>2035.4526951719552</v>
      </c>
      <c r="O7208" s="181">
        <v>2046.4828961506632</v>
      </c>
      <c r="P7208" s="181">
        <v>2057.2018189660853</v>
      </c>
      <c r="Q7208" s="181">
        <v>2067.7668353835911</v>
      </c>
      <c r="R7208" s="181">
        <v>2078.2671688419246</v>
      </c>
      <c r="S7208" s="181">
        <v>2088.8037229206211</v>
      </c>
      <c r="T7208" s="181">
        <v>2099.4220496939683</v>
      </c>
      <c r="U7208" s="181">
        <v>2110.1561178217021</v>
      </c>
      <c r="V7208" s="181">
        <v>2121.0820416667539</v>
      </c>
      <c r="W7208" s="181">
        <v>2132.2551395121423</v>
      </c>
      <c r="X7208" s="181">
        <v>2143.7105501785836</v>
      </c>
      <c r="Y7208" s="181">
        <v>2155.420427314491</v>
      </c>
    </row>
    <row r="7209" spans="1:25" x14ac:dyDescent="0.25">
      <c r="A7209" s="178" t="s">
        <v>5627</v>
      </c>
      <c r="B7209" s="178" t="s">
        <v>891</v>
      </c>
      <c r="C7209" s="178" t="s">
        <v>218</v>
      </c>
      <c r="D7209" s="178" t="s">
        <v>5711</v>
      </c>
      <c r="E7209" s="181">
        <v>3813.6318762256701</v>
      </c>
      <c r="F7209" s="181">
        <v>3844.3303676779774</v>
      </c>
      <c r="G7209" s="181">
        <v>3880.5846220336261</v>
      </c>
      <c r="H7209" s="181">
        <v>3922.7445647239433</v>
      </c>
      <c r="I7209" s="181">
        <v>3969.7586692410982</v>
      </c>
      <c r="J7209" s="182">
        <v>4020.8364430555762</v>
      </c>
      <c r="K7209" s="181">
        <v>4075.4043592460539</v>
      </c>
      <c r="L7209" s="181">
        <v>4133.0116056376664</v>
      </c>
      <c r="M7209" s="181">
        <v>4193.2777340153934</v>
      </c>
      <c r="N7209" s="181">
        <v>4255.8149807942518</v>
      </c>
      <c r="O7209" s="181">
        <v>4320.3693450352202</v>
      </c>
      <c r="P7209" s="181">
        <v>4386.860304646103</v>
      </c>
      <c r="Q7209" s="181">
        <v>4455.2445659899304</v>
      </c>
      <c r="R7209" s="181">
        <v>4525.3949883673886</v>
      </c>
      <c r="S7209" s="181">
        <v>4597.3128822164445</v>
      </c>
      <c r="T7209" s="181">
        <v>4671.2669335617911</v>
      </c>
      <c r="U7209" s="181">
        <v>4746.3221261800572</v>
      </c>
      <c r="V7209" s="181">
        <v>4821.3194633252815</v>
      </c>
      <c r="W7209" s="181">
        <v>4896.315685633147</v>
      </c>
      <c r="X7209" s="181">
        <v>4971.4204142203644</v>
      </c>
      <c r="Y7209" s="181">
        <v>5046.9996978270101</v>
      </c>
    </row>
    <row r="7210" spans="1:25" x14ac:dyDescent="0.25">
      <c r="A7210" s="178" t="s">
        <v>5627</v>
      </c>
      <c r="B7210" s="178" t="s">
        <v>891</v>
      </c>
      <c r="C7210" s="178" t="s">
        <v>240</v>
      </c>
      <c r="D7210" s="178" t="s">
        <v>241</v>
      </c>
      <c r="E7210" s="181">
        <v>718.49558330815</v>
      </c>
      <c r="F7210" s="181">
        <v>729.31526323079299</v>
      </c>
      <c r="G7210" s="181">
        <v>741.31199130197479</v>
      </c>
      <c r="H7210" s="181">
        <v>754.57630376840666</v>
      </c>
      <c r="I7210" s="181">
        <v>768.92946963268969</v>
      </c>
      <c r="J7210" s="182">
        <v>784.23834665137531</v>
      </c>
      <c r="K7210" s="181">
        <v>800.40840178884093</v>
      </c>
      <c r="L7210" s="181">
        <v>817.36648182830902</v>
      </c>
      <c r="M7210" s="181">
        <v>835.05118025944523</v>
      </c>
      <c r="N7210" s="181">
        <v>853.39770710202197</v>
      </c>
      <c r="O7210" s="181">
        <v>872.36628982276886</v>
      </c>
      <c r="P7210" s="181">
        <v>891.95115189836611</v>
      </c>
      <c r="Q7210" s="181">
        <v>912.15382046379943</v>
      </c>
      <c r="R7210" s="181">
        <v>932.95842390387827</v>
      </c>
      <c r="S7210" s="181">
        <v>954.37515995752176</v>
      </c>
      <c r="T7210" s="181">
        <v>976.47025200261555</v>
      </c>
      <c r="U7210" s="181">
        <v>999.05824500974086</v>
      </c>
      <c r="V7210" s="181">
        <v>1021.9008820967505</v>
      </c>
      <c r="W7210" s="181">
        <v>1045.0126371718773</v>
      </c>
      <c r="X7210" s="181">
        <v>1068.4197055933473</v>
      </c>
      <c r="Y7210" s="181">
        <v>1092.2044542464303</v>
      </c>
    </row>
    <row r="7211" spans="1:25" x14ac:dyDescent="0.25">
      <c r="A7211" s="178" t="s">
        <v>5627</v>
      </c>
      <c r="B7211" s="178" t="s">
        <v>893</v>
      </c>
      <c r="C7211" s="178" t="s">
        <v>218</v>
      </c>
      <c r="D7211" s="178" t="s">
        <v>5712</v>
      </c>
      <c r="E7211" s="181">
        <v>3533.4390291485406</v>
      </c>
      <c r="F7211" s="181">
        <v>3560.1355582438914</v>
      </c>
      <c r="G7211" s="181">
        <v>3586.3678120770201</v>
      </c>
      <c r="H7211" s="181">
        <v>3613.1786181834764</v>
      </c>
      <c r="I7211" s="181">
        <v>3640.2641618019375</v>
      </c>
      <c r="J7211" s="182">
        <v>3667.3944619606841</v>
      </c>
      <c r="K7211" s="181">
        <v>3694.4101402660845</v>
      </c>
      <c r="L7211" s="181">
        <v>3721.1929038961975</v>
      </c>
      <c r="M7211" s="181">
        <v>3747.6735949307335</v>
      </c>
      <c r="N7211" s="181">
        <v>3773.7360991074074</v>
      </c>
      <c r="O7211" s="181">
        <v>3799.3249452526748</v>
      </c>
      <c r="P7211" s="181">
        <v>3824.5247958105156</v>
      </c>
      <c r="Q7211" s="181">
        <v>3849.4375686264984</v>
      </c>
      <c r="R7211" s="181">
        <v>3874.0732690097598</v>
      </c>
      <c r="S7211" s="181">
        <v>3898.4951704739333</v>
      </c>
      <c r="T7211" s="181">
        <v>3922.9273736556538</v>
      </c>
      <c r="U7211" s="181">
        <v>3947.4297443983223</v>
      </c>
      <c r="V7211" s="181">
        <v>3971.9245137220723</v>
      </c>
      <c r="W7211" s="181">
        <v>3996.4731460517487</v>
      </c>
      <c r="X7211" s="181">
        <v>4021.1409515463974</v>
      </c>
      <c r="Y7211" s="181">
        <v>4046.1419620375991</v>
      </c>
    </row>
    <row r="7212" spans="1:25" x14ac:dyDescent="0.25">
      <c r="A7212" s="178" t="s">
        <v>5627</v>
      </c>
      <c r="B7212" s="178" t="s">
        <v>893</v>
      </c>
      <c r="C7212" s="178" t="s">
        <v>240</v>
      </c>
      <c r="D7212" s="178" t="s">
        <v>241</v>
      </c>
      <c r="E7212" s="181">
        <v>117.34295086780153</v>
      </c>
      <c r="F7212" s="181">
        <v>118.78679681665278</v>
      </c>
      <c r="G7212" s="181">
        <v>120.22608292844104</v>
      </c>
      <c r="H7212" s="181">
        <v>121.69578434457959</v>
      </c>
      <c r="I7212" s="181">
        <v>123.18596661746754</v>
      </c>
      <c r="J7212" s="182">
        <v>124.68901478629348</v>
      </c>
      <c r="K7212" s="181">
        <v>126.19957990022235</v>
      </c>
      <c r="L7212" s="181">
        <v>127.71362109062488</v>
      </c>
      <c r="M7212" s="181">
        <v>129.22871515776291</v>
      </c>
      <c r="N7212" s="181">
        <v>130.74076652434755</v>
      </c>
      <c r="O7212" s="181">
        <v>132.24771370439089</v>
      </c>
      <c r="P7212" s="181">
        <v>133.75235811427012</v>
      </c>
      <c r="Q7212" s="181">
        <v>135.25816154328825</v>
      </c>
      <c r="R7212" s="181">
        <v>136.76540715831467</v>
      </c>
      <c r="S7212" s="181">
        <v>138.27627325295441</v>
      </c>
      <c r="T7212" s="181">
        <v>139.79871085020696</v>
      </c>
      <c r="U7212" s="181">
        <v>141.33494065222879</v>
      </c>
      <c r="V7212" s="181">
        <v>142.88227310749926</v>
      </c>
      <c r="W7212" s="181">
        <v>144.44299894639215</v>
      </c>
      <c r="X7212" s="181">
        <v>146.01959083314506</v>
      </c>
      <c r="Y7212" s="181">
        <v>147.61999282621406</v>
      </c>
    </row>
    <row r="7213" spans="1:25" x14ac:dyDescent="0.25">
      <c r="A7213" s="178" t="s">
        <v>5627</v>
      </c>
      <c r="B7213" s="178" t="s">
        <v>896</v>
      </c>
      <c r="C7213" s="178" t="s">
        <v>218</v>
      </c>
      <c r="D7213" s="178" t="s">
        <v>5713</v>
      </c>
      <c r="E7213" s="181">
        <v>6196.6152787842466</v>
      </c>
      <c r="F7213" s="181">
        <v>6303.0368196988393</v>
      </c>
      <c r="G7213" s="181">
        <v>6403.6422876693287</v>
      </c>
      <c r="H7213" s="181">
        <v>6502.4448811913753</v>
      </c>
      <c r="I7213" s="181">
        <v>6600.3587354688407</v>
      </c>
      <c r="J7213" s="182">
        <v>6698.0255122456101</v>
      </c>
      <c r="K7213" s="181">
        <v>6795.8661853863314</v>
      </c>
      <c r="L7213" s="181">
        <v>6894.1071052642264</v>
      </c>
      <c r="M7213" s="181">
        <v>6992.8141983946207</v>
      </c>
      <c r="N7213" s="181">
        <v>7091.9966499623788</v>
      </c>
      <c r="O7213" s="181">
        <v>7191.5655619363297</v>
      </c>
      <c r="P7213" s="181">
        <v>7291.5646424971856</v>
      </c>
      <c r="Q7213" s="181">
        <v>7391.9734022089333</v>
      </c>
      <c r="R7213" s="181">
        <v>7492.5344715583087</v>
      </c>
      <c r="S7213" s="181">
        <v>7593.1646477765871</v>
      </c>
      <c r="T7213" s="181">
        <v>7693.9089942549699</v>
      </c>
      <c r="U7213" s="181">
        <v>7794.4475147496396</v>
      </c>
      <c r="V7213" s="181">
        <v>7894.3907756125418</v>
      </c>
      <c r="W7213" s="181">
        <v>7993.6841419146349</v>
      </c>
      <c r="X7213" s="181">
        <v>8092.3461952868702</v>
      </c>
      <c r="Y7213" s="181">
        <v>8190.512856771149</v>
      </c>
    </row>
    <row r="7214" spans="1:25" x14ac:dyDescent="0.25">
      <c r="A7214" s="178" t="s">
        <v>5627</v>
      </c>
      <c r="B7214" s="178" t="s">
        <v>896</v>
      </c>
      <c r="C7214" s="178" t="s">
        <v>240</v>
      </c>
      <c r="D7214" s="178" t="s">
        <v>241</v>
      </c>
      <c r="E7214" s="181">
        <v>91.201206065508131</v>
      </c>
      <c r="F7214" s="181">
        <v>91.930072259081186</v>
      </c>
      <c r="G7214" s="181">
        <v>92.55428509588225</v>
      </c>
      <c r="H7214" s="181">
        <v>93.13391416298235</v>
      </c>
      <c r="I7214" s="181">
        <v>93.68292151526488</v>
      </c>
      <c r="J7214" s="182">
        <v>94.210951932929632</v>
      </c>
      <c r="K7214" s="181">
        <v>94.724238524857782</v>
      </c>
      <c r="L7214" s="181">
        <v>95.226109078687358</v>
      </c>
      <c r="M7214" s="181">
        <v>95.717580371564452</v>
      </c>
      <c r="N7214" s="181">
        <v>96.198866248030527</v>
      </c>
      <c r="O7214" s="181">
        <v>96.668857377454984</v>
      </c>
      <c r="P7214" s="181">
        <v>97.128253786256977</v>
      </c>
      <c r="Q7214" s="181">
        <v>97.576886261081455</v>
      </c>
      <c r="R7214" s="181">
        <v>98.011496176604254</v>
      </c>
      <c r="S7214" s="181">
        <v>98.431203589209986</v>
      </c>
      <c r="T7214" s="181">
        <v>98.836812941743048</v>
      </c>
      <c r="U7214" s="181">
        <v>99.224457726499338</v>
      </c>
      <c r="V7214" s="181">
        <v>99.589540090238572</v>
      </c>
      <c r="W7214" s="181">
        <v>99.931820575286793</v>
      </c>
      <c r="X7214" s="181">
        <v>100.25198464831125</v>
      </c>
      <c r="Y7214" s="181">
        <v>100.55214297623908</v>
      </c>
    </row>
    <row r="7215" spans="1:25" x14ac:dyDescent="0.25">
      <c r="A7215" s="178" t="s">
        <v>5627</v>
      </c>
      <c r="B7215" s="178" t="s">
        <v>898</v>
      </c>
      <c r="C7215" s="178" t="s">
        <v>218</v>
      </c>
      <c r="D7215" s="178" t="s">
        <v>5714</v>
      </c>
      <c r="E7215" s="181">
        <v>9259.107638116986</v>
      </c>
      <c r="F7215" s="181">
        <v>9360.795270910854</v>
      </c>
      <c r="G7215" s="181">
        <v>9467.0266029931736</v>
      </c>
      <c r="H7215" s="181">
        <v>9580.084109419362</v>
      </c>
      <c r="I7215" s="181">
        <v>9698.2743314903928</v>
      </c>
      <c r="J7215" s="182">
        <v>9820.2224177802836</v>
      </c>
      <c r="K7215" s="181">
        <v>9944.8120298957947</v>
      </c>
      <c r="L7215" s="181">
        <v>10071.137379902517</v>
      </c>
      <c r="M7215" s="181">
        <v>10198.460487991411</v>
      </c>
      <c r="N7215" s="181">
        <v>10326.185231343574</v>
      </c>
      <c r="O7215" s="181">
        <v>10453.786650508478</v>
      </c>
      <c r="P7215" s="181">
        <v>10581.175582684831</v>
      </c>
      <c r="Q7215" s="181">
        <v>10708.362981881168</v>
      </c>
      <c r="R7215" s="181">
        <v>10835.125297578299</v>
      </c>
      <c r="S7215" s="181">
        <v>10961.437271633466</v>
      </c>
      <c r="T7215" s="181">
        <v>11087.411808225124</v>
      </c>
      <c r="U7215" s="181">
        <v>11212.921856222732</v>
      </c>
      <c r="V7215" s="181">
        <v>11337.795879213892</v>
      </c>
      <c r="W7215" s="181">
        <v>11462.155747782714</v>
      </c>
      <c r="X7215" s="181">
        <v>11586.111755211276</v>
      </c>
      <c r="Y7215" s="181">
        <v>11709.862046887278</v>
      </c>
    </row>
    <row r="7216" spans="1:25" x14ac:dyDescent="0.25">
      <c r="A7216" s="178" t="s">
        <v>5627</v>
      </c>
      <c r="B7216" s="178" t="s">
        <v>898</v>
      </c>
      <c r="C7216" s="178" t="s">
        <v>240</v>
      </c>
      <c r="D7216" s="178" t="s">
        <v>241</v>
      </c>
      <c r="E7216" s="181">
        <v>7162.7824141596911</v>
      </c>
      <c r="F7216" s="181">
        <v>7229.9703905612505</v>
      </c>
      <c r="G7216" s="181">
        <v>7300.5435458545126</v>
      </c>
      <c r="H7216" s="181">
        <v>7376.2464889153698</v>
      </c>
      <c r="I7216" s="181">
        <v>7455.7567752032464</v>
      </c>
      <c r="J7216" s="182">
        <v>7538.0049890293194</v>
      </c>
      <c r="K7216" s="181">
        <v>7622.1266069231297</v>
      </c>
      <c r="L7216" s="181">
        <v>7707.4236246089677</v>
      </c>
      <c r="M7216" s="181">
        <v>7793.3305523855324</v>
      </c>
      <c r="N7216" s="181">
        <v>7879.3935532361538</v>
      </c>
      <c r="O7216" s="181">
        <v>7965.2156961472629</v>
      </c>
      <c r="P7216" s="181">
        <v>8050.7339216770533</v>
      </c>
      <c r="Q7216" s="181">
        <v>8135.9615825267601</v>
      </c>
      <c r="R7216" s="181">
        <v>8220.7340181049076</v>
      </c>
      <c r="S7216" s="181">
        <v>8305.0377024719019</v>
      </c>
      <c r="T7216" s="181">
        <v>8388.9636900601927</v>
      </c>
      <c r="U7216" s="181">
        <v>8472.4212005157824</v>
      </c>
      <c r="V7216" s="181">
        <v>8555.2863474514616</v>
      </c>
      <c r="W7216" s="181">
        <v>8637.6569743149921</v>
      </c>
      <c r="X7216" s="181">
        <v>8719.6216549549827</v>
      </c>
      <c r="Y7216" s="181">
        <v>8801.3344989509023</v>
      </c>
    </row>
    <row r="7217" spans="1:25" x14ac:dyDescent="0.25">
      <c r="A7217" s="178" t="s">
        <v>5627</v>
      </c>
      <c r="B7217" s="178" t="s">
        <v>901</v>
      </c>
      <c r="C7217" s="178" t="s">
        <v>218</v>
      </c>
      <c r="D7217" s="178" t="s">
        <v>5715</v>
      </c>
      <c r="E7217" s="181">
        <v>2598.1376382411613</v>
      </c>
      <c r="F7217" s="181">
        <v>2625.8426104644413</v>
      </c>
      <c r="G7217" s="181">
        <v>2653.3270850227359</v>
      </c>
      <c r="H7217" s="181">
        <v>2681.4996328713896</v>
      </c>
      <c r="I7217" s="181">
        <v>2710.2433897934161</v>
      </c>
      <c r="J7217" s="182">
        <v>2739.4763802269299</v>
      </c>
      <c r="K7217" s="181">
        <v>2769.1129140794751</v>
      </c>
      <c r="L7217" s="181">
        <v>2799.0567360215678</v>
      </c>
      <c r="M7217" s="181">
        <v>2829.1974147290093</v>
      </c>
      <c r="N7217" s="181">
        <v>2859.4644715395571</v>
      </c>
      <c r="O7217" s="181">
        <v>2889.7834888475409</v>
      </c>
      <c r="P7217" s="181">
        <v>2920.1505343866465</v>
      </c>
      <c r="Q7217" s="181">
        <v>2950.5488032190842</v>
      </c>
      <c r="R7217" s="181">
        <v>2980.8896832073133</v>
      </c>
      <c r="S7217" s="181">
        <v>3011.1859865332603</v>
      </c>
      <c r="T7217" s="181">
        <v>3041.5697316677879</v>
      </c>
      <c r="U7217" s="181">
        <v>3071.9669675471719</v>
      </c>
      <c r="V7217" s="181">
        <v>3102.1914300081685</v>
      </c>
      <c r="W7217" s="181">
        <v>3132.2488197669186</v>
      </c>
      <c r="X7217" s="181">
        <v>3162.1833984188625</v>
      </c>
      <c r="Y7217" s="181">
        <v>3192.1559101152002</v>
      </c>
    </row>
    <row r="7218" spans="1:25" x14ac:dyDescent="0.25">
      <c r="A7218" s="178" t="s">
        <v>5627</v>
      </c>
      <c r="B7218" s="178" t="s">
        <v>901</v>
      </c>
      <c r="C7218" s="178" t="s">
        <v>240</v>
      </c>
      <c r="D7218" s="178" t="s">
        <v>241</v>
      </c>
      <c r="E7218" s="181">
        <v>44.620630789465686</v>
      </c>
      <c r="F7218" s="181">
        <v>45.088958941486631</v>
      </c>
      <c r="G7218" s="181">
        <v>45.553344930696177</v>
      </c>
      <c r="H7218" s="181">
        <v>46.029386789947992</v>
      </c>
      <c r="I7218" s="181">
        <v>46.515072976687044</v>
      </c>
      <c r="J7218" s="182">
        <v>47.008991964837328</v>
      </c>
      <c r="K7218" s="181">
        <v>47.509669432940072</v>
      </c>
      <c r="L7218" s="181">
        <v>48.015450798540492</v>
      </c>
      <c r="M7218" s="181">
        <v>48.524439438854884</v>
      </c>
      <c r="N7218" s="181">
        <v>49.035425115289719</v>
      </c>
      <c r="O7218" s="181">
        <v>49.547130855965776</v>
      </c>
      <c r="P7218" s="181">
        <v>50.059488850258816</v>
      </c>
      <c r="Q7218" s="181">
        <v>50.572210695667607</v>
      </c>
      <c r="R7218" s="181">
        <v>51.083777614389369</v>
      </c>
      <c r="S7218" s="181">
        <v>51.594409665638132</v>
      </c>
      <c r="T7218" s="181">
        <v>52.10636893427057</v>
      </c>
      <c r="U7218" s="181">
        <v>52.618388041897262</v>
      </c>
      <c r="V7218" s="181">
        <v>53.127277007444512</v>
      </c>
      <c r="W7218" s="181">
        <v>53.633134958547622</v>
      </c>
      <c r="X7218" s="181">
        <v>54.136721121564236</v>
      </c>
      <c r="Y7218" s="181">
        <v>54.640788075487393</v>
      </c>
    </row>
    <row r="7219" spans="1:25" x14ac:dyDescent="0.25">
      <c r="A7219" s="178" t="s">
        <v>5627</v>
      </c>
      <c r="B7219" s="178" t="s">
        <v>904</v>
      </c>
      <c r="C7219" s="178" t="s">
        <v>218</v>
      </c>
      <c r="D7219" s="178" t="s">
        <v>5716</v>
      </c>
      <c r="E7219" s="181">
        <v>3138.3595562801179</v>
      </c>
      <c r="F7219" s="181">
        <v>3139.335177019881</v>
      </c>
      <c r="G7219" s="181">
        <v>3146.7024214224425</v>
      </c>
      <c r="H7219" s="181">
        <v>3159.9085911520656</v>
      </c>
      <c r="I7219" s="181">
        <v>3177.6087790393876</v>
      </c>
      <c r="J7219" s="182">
        <v>3198.8127110653122</v>
      </c>
      <c r="K7219" s="181">
        <v>3222.7513873818516</v>
      </c>
      <c r="L7219" s="181">
        <v>3248.8208623719761</v>
      </c>
      <c r="M7219" s="181">
        <v>3276.5370468649653</v>
      </c>
      <c r="N7219" s="181">
        <v>3305.5418871219745</v>
      </c>
      <c r="O7219" s="181">
        <v>3335.5194854844822</v>
      </c>
      <c r="P7219" s="181">
        <v>3366.2919049748275</v>
      </c>
      <c r="Q7219" s="181">
        <v>3397.7169017271526</v>
      </c>
      <c r="R7219" s="181">
        <v>3429.5796702048747</v>
      </c>
      <c r="S7219" s="181">
        <v>3461.704629718356</v>
      </c>
      <c r="T7219" s="181">
        <v>3493.8405456431406</v>
      </c>
      <c r="U7219" s="181">
        <v>3525.9192492595271</v>
      </c>
      <c r="V7219" s="181">
        <v>3558.0029435579581</v>
      </c>
      <c r="W7219" s="181">
        <v>3590.0210083785987</v>
      </c>
      <c r="X7219" s="181">
        <v>3621.8761061564087</v>
      </c>
      <c r="Y7219" s="181">
        <v>3653.3818463178491</v>
      </c>
    </row>
    <row r="7220" spans="1:25" x14ac:dyDescent="0.25">
      <c r="A7220" s="178" t="s">
        <v>5627</v>
      </c>
      <c r="B7220" s="178" t="s">
        <v>904</v>
      </c>
      <c r="C7220" s="178" t="s">
        <v>240</v>
      </c>
      <c r="D7220" s="178" t="s">
        <v>241</v>
      </c>
      <c r="E7220" s="181">
        <v>584.20992706277229</v>
      </c>
      <c r="F7220" s="181">
        <v>579.77745987821959</v>
      </c>
      <c r="G7220" s="181">
        <v>576.54966207131986</v>
      </c>
      <c r="H7220" s="181">
        <v>574.39807280350476</v>
      </c>
      <c r="I7220" s="181">
        <v>573.05497597778697</v>
      </c>
      <c r="J7220" s="182">
        <v>572.32416224068027</v>
      </c>
      <c r="K7220" s="181">
        <v>572.05459581455762</v>
      </c>
      <c r="L7220" s="181">
        <v>572.1288489812797</v>
      </c>
      <c r="M7220" s="181">
        <v>572.45396981931185</v>
      </c>
      <c r="N7220" s="181">
        <v>572.96165791313047</v>
      </c>
      <c r="O7220" s="181">
        <v>573.59292309025955</v>
      </c>
      <c r="P7220" s="181">
        <v>574.31410416704523</v>
      </c>
      <c r="Q7220" s="181">
        <v>575.09859503165978</v>
      </c>
      <c r="R7220" s="181">
        <v>575.90840790924733</v>
      </c>
      <c r="S7220" s="181">
        <v>576.71326221338859</v>
      </c>
      <c r="T7220" s="181">
        <v>577.47131615006424</v>
      </c>
      <c r="U7220" s="181">
        <v>578.17206612576183</v>
      </c>
      <c r="V7220" s="181">
        <v>578.82656321484615</v>
      </c>
      <c r="W7220" s="181">
        <v>579.42408971511782</v>
      </c>
      <c r="X7220" s="181">
        <v>579.95000198548951</v>
      </c>
      <c r="Y7220" s="181">
        <v>580.37598968081102</v>
      </c>
    </row>
    <row r="7221" spans="1:25" x14ac:dyDescent="0.25">
      <c r="A7221" s="178" t="s">
        <v>5627</v>
      </c>
      <c r="B7221" s="178" t="s">
        <v>907</v>
      </c>
      <c r="C7221" s="178" t="s">
        <v>218</v>
      </c>
      <c r="D7221" s="178" t="s">
        <v>5717</v>
      </c>
      <c r="E7221" s="181">
        <v>26130.490295030741</v>
      </c>
      <c r="F7221" s="181">
        <v>26521.545268405654</v>
      </c>
      <c r="G7221" s="181">
        <v>26913.406337015669</v>
      </c>
      <c r="H7221" s="181">
        <v>27316.170782862893</v>
      </c>
      <c r="I7221" s="181">
        <v>27728.081032245955</v>
      </c>
      <c r="J7221" s="182">
        <v>28147.61095743312</v>
      </c>
      <c r="K7221" s="181">
        <v>28573.488869801964</v>
      </c>
      <c r="L7221" s="181">
        <v>29004.61028361649</v>
      </c>
      <c r="M7221" s="181">
        <v>29439.937460850364</v>
      </c>
      <c r="N7221" s="181">
        <v>29878.628382361796</v>
      </c>
      <c r="O7221" s="181">
        <v>30319.793129816553</v>
      </c>
      <c r="P7221" s="181">
        <v>30763.568192891391</v>
      </c>
      <c r="Q7221" s="181">
        <v>31210.225898694905</v>
      </c>
      <c r="R7221" s="181">
        <v>31659.237170893946</v>
      </c>
      <c r="S7221" s="181">
        <v>32110.698329758718</v>
      </c>
      <c r="T7221" s="181">
        <v>32564.672509454373</v>
      </c>
      <c r="U7221" s="181">
        <v>33019.572320329498</v>
      </c>
      <c r="V7221" s="181">
        <v>33474.046199190569</v>
      </c>
      <c r="W7221" s="181">
        <v>33928.364429713525</v>
      </c>
      <c r="X7221" s="181">
        <v>34382.88892538505</v>
      </c>
      <c r="Y7221" s="181">
        <v>34837.790901194945</v>
      </c>
    </row>
    <row r="7222" spans="1:25" x14ac:dyDescent="0.25">
      <c r="A7222" s="178" t="s">
        <v>5627</v>
      </c>
      <c r="B7222" s="178" t="s">
        <v>907</v>
      </c>
      <c r="C7222" s="178" t="s">
        <v>508</v>
      </c>
      <c r="D7222" s="178" t="s">
        <v>5718</v>
      </c>
      <c r="E7222" s="181">
        <v>2860.5433630418879</v>
      </c>
      <c r="F7222" s="181">
        <v>2882.4380278541726</v>
      </c>
      <c r="G7222" s="181">
        <v>2903.9557874199877</v>
      </c>
      <c r="H7222" s="181">
        <v>2926.1819573016369</v>
      </c>
      <c r="I7222" s="181">
        <v>2948.9098810186074</v>
      </c>
      <c r="J7222" s="182">
        <v>2971.963033503203</v>
      </c>
      <c r="K7222" s="181">
        <v>2995.1964503070508</v>
      </c>
      <c r="L7222" s="181">
        <v>3018.4866016126971</v>
      </c>
      <c r="M7222" s="181">
        <v>3041.7203148630347</v>
      </c>
      <c r="N7222" s="181">
        <v>3064.8076940228439</v>
      </c>
      <c r="O7222" s="181">
        <v>3087.6565301746027</v>
      </c>
      <c r="P7222" s="181">
        <v>3110.2810467150371</v>
      </c>
      <c r="Q7222" s="181">
        <v>3132.7087233643329</v>
      </c>
      <c r="R7222" s="181">
        <v>3154.8864144996132</v>
      </c>
      <c r="S7222" s="181">
        <v>3176.8243976952431</v>
      </c>
      <c r="T7222" s="181">
        <v>3198.5294307383861</v>
      </c>
      <c r="U7222" s="181">
        <v>3219.8471617214786</v>
      </c>
      <c r="V7222" s="181">
        <v>3240.6505481069339</v>
      </c>
      <c r="W7222" s="181">
        <v>3260.972168908223</v>
      </c>
      <c r="X7222" s="181">
        <v>3280.8525274599592</v>
      </c>
      <c r="Y7222" s="181">
        <v>3300.3130046592109</v>
      </c>
    </row>
    <row r="7223" spans="1:25" x14ac:dyDescent="0.25">
      <c r="A7223" s="178" t="s">
        <v>5627</v>
      </c>
      <c r="B7223" s="178" t="s">
        <v>907</v>
      </c>
      <c r="C7223" s="178" t="s">
        <v>240</v>
      </c>
      <c r="D7223" s="178" t="s">
        <v>241</v>
      </c>
      <c r="E7223" s="181">
        <v>12153.504029497231</v>
      </c>
      <c r="F7223" s="181">
        <v>12288.295965067502</v>
      </c>
      <c r="G7223" s="181">
        <v>12422.293758827565</v>
      </c>
      <c r="H7223" s="181">
        <v>12560.144468933837</v>
      </c>
      <c r="I7223" s="181">
        <v>12700.994235580161</v>
      </c>
      <c r="J7223" s="182">
        <v>12844.107534693561</v>
      </c>
      <c r="K7223" s="181">
        <v>12988.875476215228</v>
      </c>
      <c r="L7223" s="181">
        <v>13134.773976154684</v>
      </c>
      <c r="M7223" s="181">
        <v>13281.316896575678</v>
      </c>
      <c r="N7223" s="181">
        <v>13428.113346960225</v>
      </c>
      <c r="O7223" s="181">
        <v>13574.756861445303</v>
      </c>
      <c r="P7223" s="181">
        <v>13721.304904369044</v>
      </c>
      <c r="Q7223" s="181">
        <v>13867.874428005773</v>
      </c>
      <c r="R7223" s="181">
        <v>14014.225864703705</v>
      </c>
      <c r="S7223" s="181">
        <v>14160.39904497699</v>
      </c>
      <c r="T7223" s="181">
        <v>14306.41862293648</v>
      </c>
      <c r="U7223" s="181">
        <v>14451.586502189715</v>
      </c>
      <c r="V7223" s="181">
        <v>14595.317927788185</v>
      </c>
      <c r="W7223" s="181">
        <v>14737.741487362418</v>
      </c>
      <c r="X7223" s="181">
        <v>14879.023571341128</v>
      </c>
      <c r="Y7223" s="181">
        <v>15019.245931930333</v>
      </c>
    </row>
    <row r="7224" spans="1:25" x14ac:dyDescent="0.25">
      <c r="A7224" s="178" t="s">
        <v>5627</v>
      </c>
      <c r="B7224" s="178" t="s">
        <v>911</v>
      </c>
      <c r="C7224" s="178" t="s">
        <v>218</v>
      </c>
      <c r="D7224" s="178" t="s">
        <v>5719</v>
      </c>
      <c r="E7224" s="181">
        <v>9982.6755331338991</v>
      </c>
      <c r="F7224" s="181">
        <v>10132.444772294251</v>
      </c>
      <c r="G7224" s="181">
        <v>10281.037595262474</v>
      </c>
      <c r="H7224" s="181">
        <v>10432.475064449223</v>
      </c>
      <c r="I7224" s="181">
        <v>10586.041117778479</v>
      </c>
      <c r="J7224" s="182">
        <v>10741.103231978625</v>
      </c>
      <c r="K7224" s="181">
        <v>10897.117327793514</v>
      </c>
      <c r="L7224" s="181">
        <v>11053.625661622347</v>
      </c>
      <c r="M7224" s="181">
        <v>11210.203702143372</v>
      </c>
      <c r="N7224" s="181">
        <v>11366.454664410383</v>
      </c>
      <c r="O7224" s="181">
        <v>11521.934138477111</v>
      </c>
      <c r="P7224" s="181">
        <v>11676.611971301305</v>
      </c>
      <c r="Q7224" s="181">
        <v>11830.517227108528</v>
      </c>
      <c r="R7224" s="181">
        <v>11983.385431332146</v>
      </c>
      <c r="S7224" s="181">
        <v>12135.183093728725</v>
      </c>
      <c r="T7224" s="181">
        <v>12285.87052717286</v>
      </c>
      <c r="U7224" s="181">
        <v>12435.346201507493</v>
      </c>
      <c r="V7224" s="181">
        <v>12583.607185410456</v>
      </c>
      <c r="W7224" s="181">
        <v>12730.737584753953</v>
      </c>
      <c r="X7224" s="181">
        <v>12876.870698942006</v>
      </c>
      <c r="Y7224" s="181">
        <v>13022.087794161296</v>
      </c>
    </row>
    <row r="7225" spans="1:25" x14ac:dyDescent="0.25">
      <c r="A7225" s="178" t="s">
        <v>5627</v>
      </c>
      <c r="B7225" s="178" t="s">
        <v>911</v>
      </c>
      <c r="C7225" s="178" t="s">
        <v>240</v>
      </c>
      <c r="D7225" s="178" t="s">
        <v>241</v>
      </c>
      <c r="E7225" s="181">
        <v>50.755926037898604</v>
      </c>
      <c r="F7225" s="181">
        <v>51.265112196916633</v>
      </c>
      <c r="G7225" s="181">
        <v>51.762170712861625</v>
      </c>
      <c r="H7225" s="181">
        <v>52.267382953498007</v>
      </c>
      <c r="I7225" s="181">
        <v>52.777017387977423</v>
      </c>
      <c r="J7225" s="182">
        <v>53.287828593515783</v>
      </c>
      <c r="K7225" s="181">
        <v>53.797070452057795</v>
      </c>
      <c r="L7225" s="181">
        <v>54.302474337823384</v>
      </c>
      <c r="M7225" s="181">
        <v>54.801978382751003</v>
      </c>
      <c r="N7225" s="181">
        <v>55.293696368330146</v>
      </c>
      <c r="O7225" s="181">
        <v>55.775549063033019</v>
      </c>
      <c r="P7225" s="181">
        <v>56.247494341089165</v>
      </c>
      <c r="Q7225" s="181">
        <v>56.709775918008326</v>
      </c>
      <c r="R7225" s="181">
        <v>57.161233710636836</v>
      </c>
      <c r="S7225" s="181">
        <v>57.601827906780244</v>
      </c>
      <c r="T7225" s="181">
        <v>58.031491511643004</v>
      </c>
      <c r="U7225" s="181">
        <v>58.449869480571607</v>
      </c>
      <c r="V7225" s="181">
        <v>58.857076231697746</v>
      </c>
      <c r="W7225" s="181">
        <v>59.253630434585418</v>
      </c>
      <c r="X7225" s="181">
        <v>59.640269819778645</v>
      </c>
      <c r="Y7225" s="181">
        <v>60.017479158225669</v>
      </c>
    </row>
    <row r="7226" spans="1:25" x14ac:dyDescent="0.25">
      <c r="A7226" s="178" t="s">
        <v>5627</v>
      </c>
      <c r="B7226" s="178" t="s">
        <v>913</v>
      </c>
      <c r="C7226" s="178" t="s">
        <v>218</v>
      </c>
      <c r="D7226" s="178" t="s">
        <v>5720</v>
      </c>
      <c r="E7226" s="181">
        <v>2571.1296713728925</v>
      </c>
      <c r="F7226" s="181">
        <v>2600.3622752086803</v>
      </c>
      <c r="G7226" s="181">
        <v>2631.9496459357142</v>
      </c>
      <c r="H7226" s="181">
        <v>2666.4859875870129</v>
      </c>
      <c r="I7226" s="181">
        <v>2703.5207905507541</v>
      </c>
      <c r="J7226" s="182">
        <v>2742.6943395936237</v>
      </c>
      <c r="K7226" s="181">
        <v>2783.7165979386973</v>
      </c>
      <c r="L7226" s="181">
        <v>2826.3421847555369</v>
      </c>
      <c r="M7226" s="181">
        <v>2870.3548628525232</v>
      </c>
      <c r="N7226" s="181">
        <v>2915.5758557051554</v>
      </c>
      <c r="O7226" s="181">
        <v>2961.8255813004234</v>
      </c>
      <c r="P7226" s="181">
        <v>3009.0289678026838</v>
      </c>
      <c r="Q7226" s="181">
        <v>3057.1237113977691</v>
      </c>
      <c r="R7226" s="181">
        <v>3105.9741829843629</v>
      </c>
      <c r="S7226" s="181">
        <v>3155.5040550697126</v>
      </c>
      <c r="T7226" s="181">
        <v>3205.7266052479886</v>
      </c>
      <c r="U7226" s="181">
        <v>3256.3756536659394</v>
      </c>
      <c r="V7226" s="181">
        <v>3307.1309754530448</v>
      </c>
      <c r="W7226" s="181">
        <v>3357.9747395603631</v>
      </c>
      <c r="X7226" s="181">
        <v>3408.895875053945</v>
      </c>
      <c r="Y7226" s="181">
        <v>3459.9691673060502</v>
      </c>
    </row>
    <row r="7227" spans="1:25" x14ac:dyDescent="0.25">
      <c r="A7227" s="178" t="s">
        <v>5627</v>
      </c>
      <c r="B7227" s="178" t="s">
        <v>913</v>
      </c>
      <c r="C7227" s="178" t="s">
        <v>240</v>
      </c>
      <c r="D7227" s="178" t="s">
        <v>241</v>
      </c>
      <c r="E7227" s="181">
        <v>566.86323463339363</v>
      </c>
      <c r="F7227" s="181">
        <v>559.96010040925353</v>
      </c>
      <c r="G7227" s="181">
        <v>553.56639459824044</v>
      </c>
      <c r="H7227" s="181">
        <v>547.77267301072084</v>
      </c>
      <c r="I7227" s="181">
        <v>542.44996561331789</v>
      </c>
      <c r="J7227" s="182">
        <v>537.49731356731877</v>
      </c>
      <c r="K7227" s="181">
        <v>532.83509549026337</v>
      </c>
      <c r="L7227" s="181">
        <v>528.39835797336696</v>
      </c>
      <c r="M7227" s="181">
        <v>524.13266443791326</v>
      </c>
      <c r="N7227" s="181">
        <v>519.99467319469488</v>
      </c>
      <c r="O7227" s="181">
        <v>515.94444976575585</v>
      </c>
      <c r="P7227" s="181">
        <v>511.96320512583304</v>
      </c>
      <c r="Q7227" s="181">
        <v>508.03579130581363</v>
      </c>
      <c r="R7227" s="181">
        <v>504.13639683067163</v>
      </c>
      <c r="S7227" s="181">
        <v>500.25088960579205</v>
      </c>
      <c r="T7227" s="181">
        <v>496.38028497187179</v>
      </c>
      <c r="U7227" s="181">
        <v>492.48324191401662</v>
      </c>
      <c r="V7227" s="181">
        <v>488.51428578811436</v>
      </c>
      <c r="W7227" s="181">
        <v>484.47593966211417</v>
      </c>
      <c r="X7227" s="181">
        <v>480.37172901845486</v>
      </c>
      <c r="Y7227" s="181">
        <v>476.21694928656217</v>
      </c>
    </row>
    <row r="7228" spans="1:25" x14ac:dyDescent="0.25">
      <c r="A7228" s="178" t="s">
        <v>5627</v>
      </c>
      <c r="B7228" s="178" t="s">
        <v>917</v>
      </c>
      <c r="C7228" s="178" t="s">
        <v>218</v>
      </c>
      <c r="D7228" s="178" t="s">
        <v>5721</v>
      </c>
      <c r="E7228" s="181">
        <v>3555.9860812661263</v>
      </c>
      <c r="F7228" s="181">
        <v>3591.0077495726241</v>
      </c>
      <c r="G7228" s="181">
        <v>3622.0842705986297</v>
      </c>
      <c r="H7228" s="181">
        <v>3651.2610882662871</v>
      </c>
      <c r="I7228" s="181">
        <v>3679.0814014639723</v>
      </c>
      <c r="J7228" s="182">
        <v>3705.9857624618758</v>
      </c>
      <c r="K7228" s="181">
        <v>3732.281341228972</v>
      </c>
      <c r="L7228" s="181">
        <v>3758.1730528433968</v>
      </c>
      <c r="M7228" s="181">
        <v>3783.7993034860356</v>
      </c>
      <c r="N7228" s="181">
        <v>3809.2379650636085</v>
      </c>
      <c r="O7228" s="181">
        <v>3834.5437944647711</v>
      </c>
      <c r="P7228" s="181">
        <v>3859.8227779456511</v>
      </c>
      <c r="Q7228" s="181">
        <v>3885.1452668142938</v>
      </c>
      <c r="R7228" s="181">
        <v>3910.4325969773154</v>
      </c>
      <c r="S7228" s="181">
        <v>3935.6111955555325</v>
      </c>
      <c r="T7228" s="181">
        <v>3960.3601953468469</v>
      </c>
      <c r="U7228" s="181">
        <v>3984.7168857845691</v>
      </c>
      <c r="V7228" s="181">
        <v>4008.9760126091701</v>
      </c>
      <c r="W7228" s="181">
        <v>4033.0696618910565</v>
      </c>
      <c r="X7228" s="181">
        <v>4056.8840948989823</v>
      </c>
      <c r="Y7228" s="181">
        <v>4080.0492045191295</v>
      </c>
    </row>
    <row r="7229" spans="1:25" x14ac:dyDescent="0.25">
      <c r="A7229" s="178" t="s">
        <v>5627</v>
      </c>
      <c r="B7229" s="178" t="s">
        <v>917</v>
      </c>
      <c r="C7229" s="178" t="s">
        <v>240</v>
      </c>
      <c r="D7229" s="178" t="s">
        <v>241</v>
      </c>
      <c r="E7229" s="181">
        <v>40.443401549799553</v>
      </c>
      <c r="F7229" s="181">
        <v>40.992563039093476</v>
      </c>
      <c r="G7229" s="181">
        <v>41.500027928618032</v>
      </c>
      <c r="H7229" s="181">
        <v>41.988835995021162</v>
      </c>
      <c r="I7229" s="181">
        <v>42.465031569146625</v>
      </c>
      <c r="J7229" s="182">
        <v>42.933560749105716</v>
      </c>
      <c r="K7229" s="181">
        <v>43.397892898634353</v>
      </c>
      <c r="L7229" s="181">
        <v>43.860355971434345</v>
      </c>
      <c r="M7229" s="181">
        <v>44.322533674818246</v>
      </c>
      <c r="N7229" s="181">
        <v>44.785321649091259</v>
      </c>
      <c r="O7229" s="181">
        <v>45.249356107507417</v>
      </c>
      <c r="P7229" s="181">
        <v>45.715889460347611</v>
      </c>
      <c r="Q7229" s="181">
        <v>46.185768983378914</v>
      </c>
      <c r="R7229" s="181">
        <v>46.65807634480683</v>
      </c>
      <c r="S7229" s="181">
        <v>47.13194042831946</v>
      </c>
      <c r="T7229" s="181">
        <v>47.603504659028026</v>
      </c>
      <c r="U7229" s="181">
        <v>48.073176385453849</v>
      </c>
      <c r="V7229" s="181">
        <v>48.544486774676344</v>
      </c>
      <c r="W7229" s="181">
        <v>49.016611757076227</v>
      </c>
      <c r="X7229" s="181">
        <v>49.488156043204704</v>
      </c>
      <c r="Y7229" s="181">
        <v>49.954564872417961</v>
      </c>
    </row>
    <row r="7230" spans="1:25" x14ac:dyDescent="0.25">
      <c r="A7230" s="178" t="s">
        <v>5627</v>
      </c>
      <c r="B7230" s="178" t="s">
        <v>918</v>
      </c>
      <c r="C7230" s="178" t="s">
        <v>565</v>
      </c>
      <c r="D7230" s="178" t="s">
        <v>566</v>
      </c>
      <c r="E7230" s="181">
        <v>1747.2458180111</v>
      </c>
      <c r="F7230" s="181">
        <v>1772.3899808276376</v>
      </c>
      <c r="G7230" s="181">
        <v>1795.8657589345482</v>
      </c>
      <c r="H7230" s="181">
        <v>1818.6677938676073</v>
      </c>
      <c r="I7230" s="181">
        <v>1840.9671493808225</v>
      </c>
      <c r="J7230" s="182">
        <v>1862.8728446552425</v>
      </c>
      <c r="K7230" s="181">
        <v>1884.4426414472475</v>
      </c>
      <c r="L7230" s="181">
        <v>1905.6965317093266</v>
      </c>
      <c r="M7230" s="181">
        <v>1926.6383611030312</v>
      </c>
      <c r="N7230" s="181">
        <v>1947.242249328064</v>
      </c>
      <c r="O7230" s="181">
        <v>1967.4900701883228</v>
      </c>
      <c r="P7230" s="181">
        <v>1987.3944506021635</v>
      </c>
      <c r="Q7230" s="181">
        <v>2006.9530408157639</v>
      </c>
      <c r="R7230" s="181">
        <v>2026.1003677247913</v>
      </c>
      <c r="S7230" s="181">
        <v>2044.8282320260942</v>
      </c>
      <c r="T7230" s="181">
        <v>2063.0135970260667</v>
      </c>
      <c r="U7230" s="181">
        <v>2080.6736050994618</v>
      </c>
      <c r="V7230" s="181">
        <v>2097.9615344966596</v>
      </c>
      <c r="W7230" s="181">
        <v>2114.8741332173254</v>
      </c>
      <c r="X7230" s="181">
        <v>2131.4278935873299</v>
      </c>
      <c r="Y7230" s="181">
        <v>2147.5022333423167</v>
      </c>
    </row>
    <row r="7231" spans="1:25" x14ac:dyDescent="0.25">
      <c r="A7231" s="178" t="s">
        <v>5627</v>
      </c>
      <c r="B7231" s="178" t="s">
        <v>920</v>
      </c>
      <c r="C7231" s="178" t="s">
        <v>218</v>
      </c>
      <c r="D7231" s="178" t="s">
        <v>5722</v>
      </c>
      <c r="E7231" s="181">
        <v>6322.2059747498251</v>
      </c>
      <c r="F7231" s="181">
        <v>6349.6213049880571</v>
      </c>
      <c r="G7231" s="181">
        <v>6385.2559178166339</v>
      </c>
      <c r="H7231" s="181">
        <v>6429.3977315728498</v>
      </c>
      <c r="I7231" s="181">
        <v>6480.2008610620251</v>
      </c>
      <c r="J7231" s="182">
        <v>6536.2698996173112</v>
      </c>
      <c r="K7231" s="181">
        <v>6596.521560803275</v>
      </c>
      <c r="L7231" s="181">
        <v>6660.0855978897634</v>
      </c>
      <c r="M7231" s="181">
        <v>6726.2458510371025</v>
      </c>
      <c r="N7231" s="181">
        <v>6794.4298257251503</v>
      </c>
      <c r="O7231" s="181">
        <v>6864.152946429308</v>
      </c>
      <c r="P7231" s="181">
        <v>6935.2047862083327</v>
      </c>
      <c r="Q7231" s="181">
        <v>7007.4241888488386</v>
      </c>
      <c r="R7231" s="181">
        <v>7080.5019452874485</v>
      </c>
      <c r="S7231" s="181">
        <v>7154.3102572642993</v>
      </c>
      <c r="T7231" s="181">
        <v>7228.9494803523739</v>
      </c>
      <c r="U7231" s="181">
        <v>7304.0867227340013</v>
      </c>
      <c r="V7231" s="181">
        <v>7379.2488072355645</v>
      </c>
      <c r="W7231" s="181">
        <v>7454.4172770649311</v>
      </c>
      <c r="X7231" s="181">
        <v>7529.6284354827576</v>
      </c>
      <c r="Y7231" s="181">
        <v>7605.1319229555938</v>
      </c>
    </row>
    <row r="7232" spans="1:25" x14ac:dyDescent="0.25">
      <c r="A7232" s="178" t="s">
        <v>5627</v>
      </c>
      <c r="B7232" s="178" t="s">
        <v>920</v>
      </c>
      <c r="C7232" s="178" t="s">
        <v>240</v>
      </c>
      <c r="D7232" s="178" t="s">
        <v>241</v>
      </c>
      <c r="E7232" s="181">
        <v>585.70845542641428</v>
      </c>
      <c r="F7232" s="181">
        <v>577.82592435267179</v>
      </c>
      <c r="G7232" s="181">
        <v>570.77356637582227</v>
      </c>
      <c r="H7232" s="181">
        <v>564.53670191582023</v>
      </c>
      <c r="I7232" s="181">
        <v>558.91620558293255</v>
      </c>
      <c r="J7232" s="182">
        <v>553.76379339706318</v>
      </c>
      <c r="K7232" s="181">
        <v>548.96658676992934</v>
      </c>
      <c r="L7232" s="181">
        <v>544.43630983481592</v>
      </c>
      <c r="M7232" s="181">
        <v>540.10270624700388</v>
      </c>
      <c r="N7232" s="181">
        <v>535.91137978216943</v>
      </c>
      <c r="O7232" s="181">
        <v>531.81827731973533</v>
      </c>
      <c r="P7232" s="181">
        <v>527.80310664399792</v>
      </c>
      <c r="Q7232" s="181">
        <v>523.85055198627924</v>
      </c>
      <c r="R7232" s="181">
        <v>519.93540266528532</v>
      </c>
      <c r="S7232" s="181">
        <v>516.04723901295381</v>
      </c>
      <c r="T7232" s="181">
        <v>512.19251065479909</v>
      </c>
      <c r="U7232" s="181">
        <v>508.34704179397664</v>
      </c>
      <c r="V7232" s="181">
        <v>504.47875173623805</v>
      </c>
      <c r="W7232" s="181">
        <v>500.58838678247878</v>
      </c>
      <c r="X7232" s="181">
        <v>496.68033056738221</v>
      </c>
      <c r="Y7232" s="181">
        <v>492.77255672720173</v>
      </c>
    </row>
    <row r="7233" spans="1:25" x14ac:dyDescent="0.25">
      <c r="A7233" s="178" t="s">
        <v>5627</v>
      </c>
      <c r="B7233" s="178" t="s">
        <v>921</v>
      </c>
      <c r="C7233" s="178" t="s">
        <v>218</v>
      </c>
      <c r="D7233" s="178" t="s">
        <v>5723</v>
      </c>
      <c r="E7233" s="181">
        <v>6650.0782059808353</v>
      </c>
      <c r="F7233" s="181">
        <v>6717.9497739568151</v>
      </c>
      <c r="G7233" s="181">
        <v>6792.8502564681658</v>
      </c>
      <c r="H7233" s="181">
        <v>6875.9438993453059</v>
      </c>
      <c r="I7233" s="181">
        <v>6965.5907775621981</v>
      </c>
      <c r="J7233" s="182">
        <v>7060.4620068809745</v>
      </c>
      <c r="K7233" s="181">
        <v>7159.4837524696777</v>
      </c>
      <c r="L7233" s="181">
        <v>7261.7753909689418</v>
      </c>
      <c r="M7233" s="181">
        <v>7366.5997836623219</v>
      </c>
      <c r="N7233" s="181">
        <v>7473.3840313661176</v>
      </c>
      <c r="O7233" s="181">
        <v>7581.592731000761</v>
      </c>
      <c r="P7233" s="181">
        <v>7691.0136483274528</v>
      </c>
      <c r="Q7233" s="181">
        <v>7801.5285711201195</v>
      </c>
      <c r="R7233" s="181">
        <v>7912.8446733518022</v>
      </c>
      <c r="S7233" s="181">
        <v>8024.8190458455892</v>
      </c>
      <c r="T7233" s="181">
        <v>8137.2295445212494</v>
      </c>
      <c r="U7233" s="181">
        <v>8249.4847887653505</v>
      </c>
      <c r="V7233" s="181">
        <v>8361.1792125842749</v>
      </c>
      <c r="W7233" s="181">
        <v>8472.333981121843</v>
      </c>
      <c r="X7233" s="181">
        <v>8582.9448653266209</v>
      </c>
      <c r="Y7233" s="181">
        <v>8692.8619156862242</v>
      </c>
    </row>
    <row r="7234" spans="1:25" x14ac:dyDescent="0.25">
      <c r="A7234" s="178" t="s">
        <v>5627</v>
      </c>
      <c r="B7234" s="178" t="s">
        <v>921</v>
      </c>
      <c r="C7234" s="178" t="s">
        <v>252</v>
      </c>
      <c r="D7234" s="178" t="s">
        <v>5724</v>
      </c>
      <c r="E7234" s="181">
        <v>3015.0133297679022</v>
      </c>
      <c r="F7234" s="181">
        <v>3071.1352646507544</v>
      </c>
      <c r="G7234" s="181">
        <v>3131.2225917314263</v>
      </c>
      <c r="H7234" s="181">
        <v>3195.9055347414883</v>
      </c>
      <c r="I7234" s="181">
        <v>3264.5195527140172</v>
      </c>
      <c r="J7234" s="182">
        <v>3336.5231810901605</v>
      </c>
      <c r="K7234" s="181">
        <v>3411.4769593631427</v>
      </c>
      <c r="L7234" s="181">
        <v>3489.0183614762323</v>
      </c>
      <c r="M7234" s="181">
        <v>3568.8412291528157</v>
      </c>
      <c r="N7234" s="181">
        <v>3650.7085228656642</v>
      </c>
      <c r="O7234" s="181">
        <v>3734.392994778309</v>
      </c>
      <c r="P7234" s="181">
        <v>3819.8196541178454</v>
      </c>
      <c r="Q7234" s="181">
        <v>3906.9575155269217</v>
      </c>
      <c r="R7234" s="181">
        <v>3995.6858400946562</v>
      </c>
      <c r="S7234" s="181">
        <v>4085.9556694692078</v>
      </c>
      <c r="T7234" s="181">
        <v>4177.6752575220298</v>
      </c>
      <c r="U7234" s="181">
        <v>4270.5582040538829</v>
      </c>
      <c r="V7234" s="181">
        <v>4364.4051527034308</v>
      </c>
      <c r="W7234" s="181">
        <v>4459.234419395465</v>
      </c>
      <c r="X7234" s="181">
        <v>4555.051246377644</v>
      </c>
      <c r="Y7234" s="181">
        <v>4651.7828591600683</v>
      </c>
    </row>
    <row r="7235" spans="1:25" x14ac:dyDescent="0.25">
      <c r="A7235" s="178" t="s">
        <v>5627</v>
      </c>
      <c r="B7235" s="178" t="s">
        <v>921</v>
      </c>
      <c r="C7235" s="178" t="s">
        <v>240</v>
      </c>
      <c r="D7235" s="178" t="s">
        <v>241</v>
      </c>
      <c r="E7235" s="181">
        <v>5355.1751400825378</v>
      </c>
      <c r="F7235" s="181">
        <v>5353.9832688649385</v>
      </c>
      <c r="G7235" s="181">
        <v>5358.2783418524687</v>
      </c>
      <c r="H7235" s="181">
        <v>5368.809894180562</v>
      </c>
      <c r="I7235" s="181">
        <v>5384.1293561064031</v>
      </c>
      <c r="J7235" s="182">
        <v>5403.0834931595218</v>
      </c>
      <c r="K7235" s="181">
        <v>5424.7576120877384</v>
      </c>
      <c r="L7235" s="181">
        <v>5448.4176412825454</v>
      </c>
      <c r="M7235" s="181">
        <v>5473.464526314161</v>
      </c>
      <c r="N7235" s="181">
        <v>5499.4430826250373</v>
      </c>
      <c r="O7235" s="181">
        <v>5525.9428096848842</v>
      </c>
      <c r="P7235" s="181">
        <v>5552.8020582225308</v>
      </c>
      <c r="Q7235" s="181">
        <v>5579.9325153453174</v>
      </c>
      <c r="R7235" s="181">
        <v>5607.1254507287185</v>
      </c>
      <c r="S7235" s="181">
        <v>5634.2850952358149</v>
      </c>
      <c r="T7235" s="181">
        <v>5661.2640729219756</v>
      </c>
      <c r="U7235" s="181">
        <v>5687.6657739211178</v>
      </c>
      <c r="V7235" s="181">
        <v>5713.2347319463952</v>
      </c>
      <c r="W7235" s="181">
        <v>5738.0135239629062</v>
      </c>
      <c r="X7235" s="181">
        <v>5762.0261681954935</v>
      </c>
      <c r="Y7235" s="181">
        <v>5785.1988401017534</v>
      </c>
    </row>
    <row r="7236" spans="1:25" x14ac:dyDescent="0.25">
      <c r="A7236" s="178" t="s">
        <v>5627</v>
      </c>
      <c r="B7236" s="178" t="s">
        <v>924</v>
      </c>
      <c r="C7236" s="178" t="s">
        <v>218</v>
      </c>
      <c r="D7236" s="178" t="s">
        <v>514</v>
      </c>
      <c r="E7236" s="181">
        <v>2084.5116125295003</v>
      </c>
      <c r="F7236" s="181">
        <v>2113.4356760303112</v>
      </c>
      <c r="G7236" s="181">
        <v>2139.7832835653799</v>
      </c>
      <c r="H7236" s="181">
        <v>2164.8682504568828</v>
      </c>
      <c r="I7236" s="181">
        <v>2189.0208019355914</v>
      </c>
      <c r="J7236" s="182">
        <v>2212.4796210295412</v>
      </c>
      <c r="K7236" s="181">
        <v>2235.4006095372479</v>
      </c>
      <c r="L7236" s="181">
        <v>2257.864863402956</v>
      </c>
      <c r="M7236" s="181">
        <v>2279.86118755191</v>
      </c>
      <c r="N7236" s="181">
        <v>2301.4185224067951</v>
      </c>
      <c r="O7236" s="181">
        <v>2322.5052016323516</v>
      </c>
      <c r="P7236" s="181">
        <v>2343.1376748022285</v>
      </c>
      <c r="Q7236" s="181">
        <v>2363.303760805853</v>
      </c>
      <c r="R7236" s="181">
        <v>2382.904639157287</v>
      </c>
      <c r="S7236" s="181">
        <v>2401.8905684126298</v>
      </c>
      <c r="T7236" s="181">
        <v>2420.4704983619085</v>
      </c>
      <c r="U7236" s="181">
        <v>2438.7579746372553</v>
      </c>
      <c r="V7236" s="181">
        <v>2456.6433110868479</v>
      </c>
      <c r="W7236" s="181">
        <v>2474.1292178988647</v>
      </c>
      <c r="X7236" s="181">
        <v>2491.2383912639098</v>
      </c>
      <c r="Y7236" s="181">
        <v>2508.2727604267466</v>
      </c>
    </row>
    <row r="7237" spans="1:25" x14ac:dyDescent="0.25">
      <c r="A7237" s="178" t="s">
        <v>5627</v>
      </c>
      <c r="B7237" s="178" t="s">
        <v>924</v>
      </c>
      <c r="C7237" s="178" t="s">
        <v>240</v>
      </c>
      <c r="D7237" s="178" t="s">
        <v>241</v>
      </c>
      <c r="E7237" s="181">
        <v>163.60992307644329</v>
      </c>
      <c r="F7237" s="181">
        <v>162.36387985901104</v>
      </c>
      <c r="G7237" s="181">
        <v>160.90340758996115</v>
      </c>
      <c r="H7237" s="181">
        <v>159.33896331519065</v>
      </c>
      <c r="I7237" s="181">
        <v>157.70137119686021</v>
      </c>
      <c r="J7237" s="182">
        <v>156.01268989983606</v>
      </c>
      <c r="K7237" s="181">
        <v>154.28761848773823</v>
      </c>
      <c r="L7237" s="181">
        <v>152.53472398270597</v>
      </c>
      <c r="M7237" s="181">
        <v>150.75587486795291</v>
      </c>
      <c r="N7237" s="181">
        <v>148.95548813698164</v>
      </c>
      <c r="O7237" s="181">
        <v>147.13387235202924</v>
      </c>
      <c r="P7237" s="181">
        <v>145.29438854746329</v>
      </c>
      <c r="Q7237" s="181">
        <v>143.43847045223009</v>
      </c>
      <c r="R7237" s="181">
        <v>141.56237070185207</v>
      </c>
      <c r="S7237" s="181">
        <v>139.66559821178322</v>
      </c>
      <c r="T7237" s="181">
        <v>137.76252288604263</v>
      </c>
      <c r="U7237" s="181">
        <v>135.86107957251261</v>
      </c>
      <c r="V7237" s="181">
        <v>133.95641856440284</v>
      </c>
      <c r="W7237" s="181">
        <v>132.05014012766858</v>
      </c>
      <c r="X7237" s="181">
        <v>130.14480623429907</v>
      </c>
      <c r="Y7237" s="181">
        <v>128.25708932191932</v>
      </c>
    </row>
    <row r="7238" spans="1:25" x14ac:dyDescent="0.25">
      <c r="A7238" s="178" t="s">
        <v>5627</v>
      </c>
      <c r="B7238" s="178" t="s">
        <v>927</v>
      </c>
      <c r="C7238" s="178" t="s">
        <v>218</v>
      </c>
      <c r="D7238" s="178" t="s">
        <v>5725</v>
      </c>
      <c r="E7238" s="181">
        <v>3994.602883065334</v>
      </c>
      <c r="F7238" s="181">
        <v>4037.8563668703641</v>
      </c>
      <c r="G7238" s="181">
        <v>4083.3463940695765</v>
      </c>
      <c r="H7238" s="181">
        <v>4131.8899396864772</v>
      </c>
      <c r="I7238" s="181">
        <v>4182.7254086732109</v>
      </c>
      <c r="J7238" s="182">
        <v>4235.2329461266545</v>
      </c>
      <c r="K7238" s="181">
        <v>4288.8871966686165</v>
      </c>
      <c r="L7238" s="181">
        <v>4343.2400267548664</v>
      </c>
      <c r="M7238" s="181">
        <v>4397.9064491668541</v>
      </c>
      <c r="N7238" s="181">
        <v>4452.5494393743766</v>
      </c>
      <c r="O7238" s="181">
        <v>4506.8870168883996</v>
      </c>
      <c r="P7238" s="181">
        <v>4560.8191753787314</v>
      </c>
      <c r="Q7238" s="181">
        <v>4614.2788081983708</v>
      </c>
      <c r="R7238" s="181">
        <v>4667.0869603049396</v>
      </c>
      <c r="S7238" s="181">
        <v>4719.1641043922409</v>
      </c>
      <c r="T7238" s="181">
        <v>4770.5655073741082</v>
      </c>
      <c r="U7238" s="181">
        <v>4821.2860639924211</v>
      </c>
      <c r="V7238" s="181">
        <v>4871.2523954405951</v>
      </c>
      <c r="W7238" s="181">
        <v>4920.4871706047452</v>
      </c>
      <c r="X7238" s="181">
        <v>4969.0232234830655</v>
      </c>
      <c r="Y7238" s="181">
        <v>5017.0084714003933</v>
      </c>
    </row>
    <row r="7239" spans="1:25" x14ac:dyDescent="0.25">
      <c r="A7239" s="178" t="s">
        <v>5627</v>
      </c>
      <c r="B7239" s="178" t="s">
        <v>927</v>
      </c>
      <c r="C7239" s="178" t="s">
        <v>240</v>
      </c>
      <c r="D7239" s="178" t="s">
        <v>241</v>
      </c>
      <c r="E7239" s="181">
        <v>797.09516783177276</v>
      </c>
      <c r="F7239" s="181">
        <v>812.05548689427326</v>
      </c>
      <c r="G7239" s="181">
        <v>827.65498562285438</v>
      </c>
      <c r="H7239" s="181">
        <v>844.07323788301426</v>
      </c>
      <c r="I7239" s="181">
        <v>861.17024182454918</v>
      </c>
      <c r="J7239" s="182">
        <v>878.83073220921221</v>
      </c>
      <c r="K7239" s="181">
        <v>896.95536243862421</v>
      </c>
      <c r="L7239" s="181">
        <v>915.45776218031165</v>
      </c>
      <c r="M7239" s="181">
        <v>934.2621206727963</v>
      </c>
      <c r="N7239" s="181">
        <v>953.30040586789767</v>
      </c>
      <c r="O7239" s="181">
        <v>972.51424629683027</v>
      </c>
      <c r="P7239" s="181">
        <v>991.88295828498531</v>
      </c>
      <c r="Q7239" s="181">
        <v>1011.3923877930155</v>
      </c>
      <c r="R7239" s="181">
        <v>1031.0032039592845</v>
      </c>
      <c r="S7239" s="181">
        <v>1050.6969588786026</v>
      </c>
      <c r="T7239" s="181">
        <v>1070.4848684628494</v>
      </c>
      <c r="U7239" s="181">
        <v>1090.3648509617003</v>
      </c>
      <c r="V7239" s="181">
        <v>1110.3191968163637</v>
      </c>
      <c r="W7239" s="181">
        <v>1130.3517046909576</v>
      </c>
      <c r="X7239" s="181">
        <v>1150.4686530587221</v>
      </c>
      <c r="Y7239" s="181">
        <v>1170.7033776128869</v>
      </c>
    </row>
    <row r="7240" spans="1:25" x14ac:dyDescent="0.25">
      <c r="A7240" s="178" t="s">
        <v>5627</v>
      </c>
      <c r="B7240" s="178" t="s">
        <v>930</v>
      </c>
      <c r="C7240" s="178" t="s">
        <v>565</v>
      </c>
      <c r="D7240" s="178" t="s">
        <v>566</v>
      </c>
      <c r="E7240" s="181">
        <v>2010.4267614740061</v>
      </c>
      <c r="F7240" s="181">
        <v>2017.5971902536955</v>
      </c>
      <c r="G7240" s="181">
        <v>2027.1441336846158</v>
      </c>
      <c r="H7240" s="181">
        <v>2039.0684590276978</v>
      </c>
      <c r="I7240" s="181">
        <v>2052.8216132271259</v>
      </c>
      <c r="J7240" s="182">
        <v>2067.9878438313881</v>
      </c>
      <c r="K7240" s="181">
        <v>2084.2274041607998</v>
      </c>
      <c r="L7240" s="181">
        <v>2101.2410683849625</v>
      </c>
      <c r="M7240" s="181">
        <v>2118.7465665145642</v>
      </c>
      <c r="N7240" s="181">
        <v>2136.585197472471</v>
      </c>
      <c r="O7240" s="181">
        <v>2154.5806192442587</v>
      </c>
      <c r="P7240" s="181">
        <v>2172.6272197082862</v>
      </c>
      <c r="Q7240" s="181">
        <v>2190.6370879766791</v>
      </c>
      <c r="R7240" s="181">
        <v>2208.4944001025656</v>
      </c>
      <c r="S7240" s="181">
        <v>2226.1910950312199</v>
      </c>
      <c r="T7240" s="181">
        <v>2243.7718070103151</v>
      </c>
      <c r="U7240" s="181">
        <v>2261.2034786382906</v>
      </c>
      <c r="V7240" s="181">
        <v>2278.4389659564522</v>
      </c>
      <c r="W7240" s="181">
        <v>2295.5126226356729</v>
      </c>
      <c r="X7240" s="181">
        <v>2312.5072688658593</v>
      </c>
      <c r="Y7240" s="181">
        <v>2329.5350051532855</v>
      </c>
    </row>
    <row r="7241" spans="1:25" x14ac:dyDescent="0.25">
      <c r="A7241" s="178" t="s">
        <v>5627</v>
      </c>
      <c r="B7241" s="178" t="s">
        <v>931</v>
      </c>
      <c r="C7241" s="178" t="s">
        <v>218</v>
      </c>
      <c r="D7241" s="178" t="s">
        <v>5726</v>
      </c>
      <c r="E7241" s="181">
        <v>33247.684415724354</v>
      </c>
      <c r="F7241" s="181">
        <v>33607.211930729056</v>
      </c>
      <c r="G7241" s="181">
        <v>33978.280595323587</v>
      </c>
      <c r="H7241" s="181">
        <v>34370.037130569952</v>
      </c>
      <c r="I7241" s="181">
        <v>34777.146858334512</v>
      </c>
      <c r="J7241" s="182">
        <v>35195.067737470483</v>
      </c>
      <c r="K7241" s="181">
        <v>35620.021539495436</v>
      </c>
      <c r="L7241" s="181">
        <v>36048.895395106971</v>
      </c>
      <c r="M7241" s="181">
        <v>36479.051509838813</v>
      </c>
      <c r="N7241" s="181">
        <v>36908.309722665246</v>
      </c>
      <c r="O7241" s="181">
        <v>37334.636639243821</v>
      </c>
      <c r="P7241" s="181">
        <v>37757.566275659425</v>
      </c>
      <c r="Q7241" s="181">
        <v>38177.015272100572</v>
      </c>
      <c r="R7241" s="181">
        <v>38592.041332733002</v>
      </c>
      <c r="S7241" s="181">
        <v>39002.36206029536</v>
      </c>
      <c r="T7241" s="181">
        <v>39408.133109263996</v>
      </c>
      <c r="U7241" s="181">
        <v>39809.019849021155</v>
      </c>
      <c r="V7241" s="181">
        <v>40204.676025647525</v>
      </c>
      <c r="W7241" s="181">
        <v>40595.544243133947</v>
      </c>
      <c r="X7241" s="181">
        <v>40982.00821109629</v>
      </c>
      <c r="Y7241" s="181">
        <v>41364.725413921929</v>
      </c>
    </row>
    <row r="7242" spans="1:25" x14ac:dyDescent="0.25">
      <c r="A7242" s="178" t="s">
        <v>5627</v>
      </c>
      <c r="B7242" s="178" t="s">
        <v>931</v>
      </c>
      <c r="C7242" s="178" t="s">
        <v>276</v>
      </c>
      <c r="D7242" s="178" t="s">
        <v>5727</v>
      </c>
      <c r="E7242" s="181">
        <v>2514.1559138613366</v>
      </c>
      <c r="F7242" s="181">
        <v>2548.5916148518422</v>
      </c>
      <c r="G7242" s="181">
        <v>2584.0810174892713</v>
      </c>
      <c r="H7242" s="181">
        <v>2621.3299570384934</v>
      </c>
      <c r="I7242" s="181">
        <v>2659.9446574040498</v>
      </c>
      <c r="J7242" s="182">
        <v>2699.5875651959782</v>
      </c>
      <c r="K7242" s="181">
        <v>2739.9759667393305</v>
      </c>
      <c r="L7242" s="181">
        <v>2780.8752030542732</v>
      </c>
      <c r="M7242" s="181">
        <v>2822.0846576702502</v>
      </c>
      <c r="N7242" s="181">
        <v>2863.4369082230269</v>
      </c>
      <c r="O7242" s="181">
        <v>2904.7740296806828</v>
      </c>
      <c r="P7242" s="181">
        <v>2946.0585901171967</v>
      </c>
      <c r="Q7242" s="181">
        <v>2987.2826745794405</v>
      </c>
      <c r="R7242" s="181">
        <v>3028.3708821266973</v>
      </c>
      <c r="S7242" s="181">
        <v>3069.2988890080819</v>
      </c>
      <c r="T7242" s="181">
        <v>3110.0766751214301</v>
      </c>
      <c r="U7242" s="181">
        <v>3150.6755421630655</v>
      </c>
      <c r="V7242" s="181">
        <v>3191.0655527917634</v>
      </c>
      <c r="W7242" s="181">
        <v>3231.2792310634418</v>
      </c>
      <c r="X7242" s="181">
        <v>3271.3447846807244</v>
      </c>
      <c r="Y7242" s="181">
        <v>3311.3126714278219</v>
      </c>
    </row>
    <row r="7243" spans="1:25" x14ac:dyDescent="0.25">
      <c r="A7243" s="178" t="s">
        <v>5627</v>
      </c>
      <c r="B7243" s="178" t="s">
        <v>931</v>
      </c>
      <c r="C7243" s="178" t="s">
        <v>462</v>
      </c>
      <c r="D7243" s="178" t="s">
        <v>5728</v>
      </c>
      <c r="E7243" s="181">
        <v>2298.2223615821167</v>
      </c>
      <c r="F7243" s="181">
        <v>2349.4143520061316</v>
      </c>
      <c r="G7243" s="181">
        <v>2402.2877214141399</v>
      </c>
      <c r="H7243" s="181">
        <v>2457.5372803521977</v>
      </c>
      <c r="I7243" s="181">
        <v>2514.8411210768681</v>
      </c>
      <c r="J7243" s="182">
        <v>2573.9191406439845</v>
      </c>
      <c r="K7243" s="181">
        <v>2634.5337235423872</v>
      </c>
      <c r="L7243" s="181">
        <v>2696.4851719175244</v>
      </c>
      <c r="M7243" s="181">
        <v>2759.5997874589239</v>
      </c>
      <c r="N7243" s="181">
        <v>2823.7302856982328</v>
      </c>
      <c r="O7243" s="181">
        <v>2888.733478693428</v>
      </c>
      <c r="P7243" s="181">
        <v>2954.5818762865729</v>
      </c>
      <c r="Q7243" s="181">
        <v>3021.2766770453541</v>
      </c>
      <c r="R7243" s="181">
        <v>3088.7500685372106</v>
      </c>
      <c r="S7243" s="181">
        <v>3156.9842605546123</v>
      </c>
      <c r="T7243" s="181">
        <v>3225.9962549436545</v>
      </c>
      <c r="U7243" s="181">
        <v>3295.762990888978</v>
      </c>
      <c r="V7243" s="181">
        <v>3366.2591353261228</v>
      </c>
      <c r="W7243" s="181">
        <v>3437.5247727084457</v>
      </c>
      <c r="X7243" s="181">
        <v>3509.59655272697</v>
      </c>
      <c r="Y7243" s="181">
        <v>3582.5362614976998</v>
      </c>
    </row>
    <row r="7244" spans="1:25" x14ac:dyDescent="0.25">
      <c r="A7244" s="178" t="s">
        <v>5627</v>
      </c>
      <c r="B7244" s="178" t="s">
        <v>931</v>
      </c>
      <c r="C7244" s="178" t="s">
        <v>240</v>
      </c>
      <c r="D7244" s="178" t="s">
        <v>241</v>
      </c>
      <c r="E7244" s="181">
        <v>143.95570151947973</v>
      </c>
      <c r="F7244" s="181">
        <v>145.55442609233148</v>
      </c>
      <c r="G7244" s="181">
        <v>147.20406221097048</v>
      </c>
      <c r="H7244" s="181">
        <v>148.94429138647115</v>
      </c>
      <c r="I7244" s="181">
        <v>150.75206695909014</v>
      </c>
      <c r="J7244" s="182">
        <v>152.6077525055297</v>
      </c>
      <c r="K7244" s="181">
        <v>154.49500176492558</v>
      </c>
      <c r="L7244" s="181">
        <v>156.40033626201665</v>
      </c>
      <c r="M7244" s="181">
        <v>158.31232366503397</v>
      </c>
      <c r="N7244" s="181">
        <v>160.22150503868107</v>
      </c>
      <c r="O7244" s="181">
        <v>162.11904782076132</v>
      </c>
      <c r="P7244" s="181">
        <v>164.00291741126313</v>
      </c>
      <c r="Q7244" s="181">
        <v>165.87273930238351</v>
      </c>
      <c r="R7244" s="181">
        <v>167.72440554902357</v>
      </c>
      <c r="S7244" s="181">
        <v>169.55667227147174</v>
      </c>
      <c r="T7244" s="181">
        <v>171.37019907337825</v>
      </c>
      <c r="U7244" s="181">
        <v>173.16351366093997</v>
      </c>
      <c r="V7244" s="181">
        <v>174.93509147402636</v>
      </c>
      <c r="W7244" s="181">
        <v>176.6868396025186</v>
      </c>
      <c r="X7244" s="181">
        <v>178.42041094727065</v>
      </c>
      <c r="Y7244" s="181">
        <v>180.13865258741134</v>
      </c>
    </row>
    <row r="7245" spans="1:25" x14ac:dyDescent="0.25">
      <c r="A7245" s="178" t="s">
        <v>5627</v>
      </c>
      <c r="B7245" s="178" t="s">
        <v>948</v>
      </c>
      <c r="C7245" s="178" t="s">
        <v>218</v>
      </c>
      <c r="D7245" s="178" t="s">
        <v>5729</v>
      </c>
      <c r="E7245" s="181">
        <v>3918.2712033268863</v>
      </c>
      <c r="F7245" s="181">
        <v>3973.0969312631669</v>
      </c>
      <c r="G7245" s="181">
        <v>4028.0509087931432</v>
      </c>
      <c r="H7245" s="181">
        <v>4084.580573226619</v>
      </c>
      <c r="I7245" s="181">
        <v>4142.2599768465361</v>
      </c>
      <c r="J7245" s="182">
        <v>4200.7221991134256</v>
      </c>
      <c r="K7245" s="181">
        <v>4259.6661627661852</v>
      </c>
      <c r="L7245" s="181">
        <v>4318.8537392286544</v>
      </c>
      <c r="M7245" s="181">
        <v>4378.0960656561529</v>
      </c>
      <c r="N7245" s="181">
        <v>4437.2197225579066</v>
      </c>
      <c r="O7245" s="181">
        <v>4496.0344111745435</v>
      </c>
      <c r="P7245" s="181">
        <v>4554.5289293977239</v>
      </c>
      <c r="Q7245" s="181">
        <v>4612.726227539345</v>
      </c>
      <c r="R7245" s="181">
        <v>4670.5226373425839</v>
      </c>
      <c r="S7245" s="181">
        <v>4727.8558532486304</v>
      </c>
      <c r="T7245" s="181">
        <v>4784.6348568364665</v>
      </c>
      <c r="U7245" s="181">
        <v>4840.8128640291507</v>
      </c>
      <c r="V7245" s="181">
        <v>4896.4064313895451</v>
      </c>
      <c r="W7245" s="181">
        <v>4951.4317934025439</v>
      </c>
      <c r="X7245" s="181">
        <v>5005.8732722031727</v>
      </c>
      <c r="Y7245" s="181">
        <v>5059.6811980974044</v>
      </c>
    </row>
    <row r="7246" spans="1:25" x14ac:dyDescent="0.25">
      <c r="A7246" s="178" t="s">
        <v>5627</v>
      </c>
      <c r="B7246" s="178" t="s">
        <v>948</v>
      </c>
      <c r="C7246" s="178" t="s">
        <v>240</v>
      </c>
      <c r="D7246" s="178" t="s">
        <v>241</v>
      </c>
      <c r="E7246" s="181">
        <v>2996.3845643209997</v>
      </c>
      <c r="F7246" s="181">
        <v>3034.9223624546617</v>
      </c>
      <c r="G7246" s="181">
        <v>3073.6231896649597</v>
      </c>
      <c r="H7246" s="181">
        <v>3113.5967752188603</v>
      </c>
      <c r="I7246" s="181">
        <v>3154.521976540459</v>
      </c>
      <c r="J7246" s="182">
        <v>3196.124140337582</v>
      </c>
      <c r="K7246" s="181">
        <v>3238.1799235713233</v>
      </c>
      <c r="L7246" s="181">
        <v>3280.5147478830168</v>
      </c>
      <c r="M7246" s="181">
        <v>3322.9921144542163</v>
      </c>
      <c r="N7246" s="181">
        <v>3365.4877250106601</v>
      </c>
      <c r="O7246" s="181">
        <v>3407.8648694965405</v>
      </c>
      <c r="P7246" s="181">
        <v>3450.1228508038425</v>
      </c>
      <c r="Q7246" s="181">
        <v>3492.2867993276523</v>
      </c>
      <c r="R7246" s="181">
        <v>3534.2859457991226</v>
      </c>
      <c r="S7246" s="181">
        <v>3576.0809025124117</v>
      </c>
      <c r="T7246" s="181">
        <v>3617.6105775364749</v>
      </c>
      <c r="U7246" s="181">
        <v>3658.8473227072836</v>
      </c>
      <c r="V7246" s="181">
        <v>3699.8112866387655</v>
      </c>
      <c r="W7246" s="181">
        <v>3740.5222470865147</v>
      </c>
      <c r="X7246" s="181">
        <v>3780.9757577052005</v>
      </c>
      <c r="Y7246" s="181">
        <v>3821.1415994029103</v>
      </c>
    </row>
    <row r="7247" spans="1:25" x14ac:dyDescent="0.25">
      <c r="A7247" s="178" t="s">
        <v>5627</v>
      </c>
      <c r="B7247" s="178" t="s">
        <v>949</v>
      </c>
      <c r="C7247" s="178" t="s">
        <v>530</v>
      </c>
      <c r="D7247" s="178" t="s">
        <v>5730</v>
      </c>
      <c r="E7247" s="181">
        <v>5601.9504120932443</v>
      </c>
      <c r="F7247" s="181">
        <v>5802.8859897024831</v>
      </c>
      <c r="G7247" s="181">
        <v>5995.3129107987243</v>
      </c>
      <c r="H7247" s="181">
        <v>6183.9110543602264</v>
      </c>
      <c r="I7247" s="181">
        <v>6370.2576888539907</v>
      </c>
      <c r="J7247" s="182">
        <v>6555.5680961053058</v>
      </c>
      <c r="K7247" s="181">
        <v>6740.7694507306178</v>
      </c>
      <c r="L7247" s="181">
        <v>6926.5512309269971</v>
      </c>
      <c r="M7247" s="181">
        <v>7113.4296702191914</v>
      </c>
      <c r="N7247" s="181">
        <v>7301.7764158976197</v>
      </c>
      <c r="O7247" s="181">
        <v>7491.8310901148579</v>
      </c>
      <c r="P7247" s="181">
        <v>7683.9898515718151</v>
      </c>
      <c r="Q7247" s="181">
        <v>7878.6222926858982</v>
      </c>
      <c r="R7247" s="181">
        <v>8075.8075132094727</v>
      </c>
      <c r="S7247" s="181">
        <v>8275.6395186340396</v>
      </c>
      <c r="T7247" s="181">
        <v>8477.9436544022119</v>
      </c>
      <c r="U7247" s="181">
        <v>8682.2338035235207</v>
      </c>
      <c r="V7247" s="181">
        <v>8888.2632119821774</v>
      </c>
      <c r="W7247" s="181">
        <v>9096.052002829967</v>
      </c>
      <c r="X7247" s="181">
        <v>9305.5113928061655</v>
      </c>
      <c r="Y7247" s="181">
        <v>9516.2374104780101</v>
      </c>
    </row>
    <row r="7248" spans="1:25" x14ac:dyDescent="0.25">
      <c r="A7248" s="178" t="s">
        <v>5627</v>
      </c>
      <c r="B7248" s="178" t="s">
        <v>949</v>
      </c>
      <c r="C7248" s="178" t="s">
        <v>240</v>
      </c>
      <c r="D7248" s="178" t="s">
        <v>241</v>
      </c>
      <c r="E7248" s="181">
        <v>5971.8331726601818</v>
      </c>
      <c r="F7248" s="181">
        <v>6018.8978577388498</v>
      </c>
      <c r="G7248" s="181">
        <v>6050.5569365963611</v>
      </c>
      <c r="H7248" s="181">
        <v>6072.4415193415925</v>
      </c>
      <c r="I7248" s="181">
        <v>6086.6703224884486</v>
      </c>
      <c r="J7248" s="182">
        <v>6094.8336999978847</v>
      </c>
      <c r="K7248" s="181">
        <v>6098.118232427847</v>
      </c>
      <c r="L7248" s="181">
        <v>6097.3954488027603</v>
      </c>
      <c r="M7248" s="181">
        <v>6093.3120178901936</v>
      </c>
      <c r="N7248" s="181">
        <v>6086.3385045194937</v>
      </c>
      <c r="O7248" s="181">
        <v>6076.7993075214827</v>
      </c>
      <c r="P7248" s="181">
        <v>6065.1172838008706</v>
      </c>
      <c r="Q7248" s="181">
        <v>6051.6580488076133</v>
      </c>
      <c r="R7248" s="181">
        <v>6036.5378049283245</v>
      </c>
      <c r="S7248" s="181">
        <v>6019.8767260088252</v>
      </c>
      <c r="T7248" s="181">
        <v>6001.5971478230585</v>
      </c>
      <c r="U7248" s="181">
        <v>5981.4200200664418</v>
      </c>
      <c r="V7248" s="181">
        <v>5959.2619928845215</v>
      </c>
      <c r="W7248" s="181">
        <v>5935.2293888712984</v>
      </c>
      <c r="X7248" s="181">
        <v>5909.3550816710922</v>
      </c>
      <c r="Y7248" s="181">
        <v>5881.4804202717951</v>
      </c>
    </row>
    <row r="7249" spans="1:25" x14ac:dyDescent="0.25">
      <c r="A7249" s="178" t="s">
        <v>5627</v>
      </c>
      <c r="B7249" s="178" t="s">
        <v>951</v>
      </c>
      <c r="C7249" s="178" t="s">
        <v>218</v>
      </c>
      <c r="D7249" s="178" t="s">
        <v>5731</v>
      </c>
      <c r="E7249" s="181">
        <v>3542.9928046932209</v>
      </c>
      <c r="F7249" s="181">
        <v>3578.4514277040803</v>
      </c>
      <c r="G7249" s="181">
        <v>3617.3868230415296</v>
      </c>
      <c r="H7249" s="181">
        <v>3660.5620287822912</v>
      </c>
      <c r="I7249" s="181">
        <v>3707.2630325281543</v>
      </c>
      <c r="J7249" s="182">
        <v>3756.9599419586689</v>
      </c>
      <c r="K7249" s="181">
        <v>3809.2481851892289</v>
      </c>
      <c r="L7249" s="181">
        <v>3863.8224118036837</v>
      </c>
      <c r="M7249" s="181">
        <v>3920.4397052737686</v>
      </c>
      <c r="N7249" s="181">
        <v>3978.9332913489993</v>
      </c>
      <c r="O7249" s="181">
        <v>4039.12599599753</v>
      </c>
      <c r="P7249" s="181">
        <v>4101.0016181423571</v>
      </c>
      <c r="Q7249" s="181">
        <v>4164.5938152222197</v>
      </c>
      <c r="R7249" s="181">
        <v>4229.8053626330948</v>
      </c>
      <c r="S7249" s="181">
        <v>4296.5180762571599</v>
      </c>
      <c r="T7249" s="181">
        <v>4364.2268363884559</v>
      </c>
      <c r="U7249" s="181">
        <v>4432.4410803304982</v>
      </c>
      <c r="V7249" s="181">
        <v>4501.0873369811106</v>
      </c>
      <c r="W7249" s="181">
        <v>4570.1390376954378</v>
      </c>
      <c r="X7249" s="181">
        <v>4639.4659451291218</v>
      </c>
      <c r="Y7249" s="181">
        <v>4708.5133052728388</v>
      </c>
    </row>
    <row r="7250" spans="1:25" x14ac:dyDescent="0.25">
      <c r="A7250" s="178" t="s">
        <v>5627</v>
      </c>
      <c r="B7250" s="178" t="s">
        <v>951</v>
      </c>
      <c r="C7250" s="178" t="s">
        <v>240</v>
      </c>
      <c r="D7250" s="178" t="s">
        <v>241</v>
      </c>
      <c r="E7250" s="181">
        <v>3219.3345272885422</v>
      </c>
      <c r="F7250" s="181">
        <v>3243.0644982040258</v>
      </c>
      <c r="G7250" s="181">
        <v>3269.9116348871466</v>
      </c>
      <c r="H7250" s="181">
        <v>3300.5433925266366</v>
      </c>
      <c r="I7250" s="181">
        <v>3334.2926836593028</v>
      </c>
      <c r="J7250" s="182">
        <v>3370.6648987389171</v>
      </c>
      <c r="K7250" s="181">
        <v>3409.282991669947</v>
      </c>
      <c r="L7250" s="181">
        <v>3449.8626263085016</v>
      </c>
      <c r="M7250" s="181">
        <v>3492.17820499963</v>
      </c>
      <c r="N7250" s="181">
        <v>3536.0742864153417</v>
      </c>
      <c r="O7250" s="181">
        <v>3581.3879840521058</v>
      </c>
      <c r="P7250" s="181">
        <v>3628.1006144217445</v>
      </c>
      <c r="Q7250" s="181">
        <v>3676.2379732144782</v>
      </c>
      <c r="R7250" s="181">
        <v>3725.7106490002661</v>
      </c>
      <c r="S7250" s="181">
        <v>3776.4118766923566</v>
      </c>
      <c r="T7250" s="181">
        <v>3827.896691354013</v>
      </c>
      <c r="U7250" s="181">
        <v>3879.7367987799612</v>
      </c>
      <c r="V7250" s="181">
        <v>3931.8718903661111</v>
      </c>
      <c r="W7250" s="181">
        <v>3984.2831220142762</v>
      </c>
      <c r="X7250" s="181">
        <v>4036.8616759961606</v>
      </c>
      <c r="Y7250" s="181">
        <v>4089.1309690225435</v>
      </c>
    </row>
    <row r="7251" spans="1:25" x14ac:dyDescent="0.25">
      <c r="A7251" s="178" t="s">
        <v>5627</v>
      </c>
      <c r="B7251" s="178" t="s">
        <v>955</v>
      </c>
      <c r="C7251" s="178" t="s">
        <v>218</v>
      </c>
      <c r="D7251" s="178" t="s">
        <v>5732</v>
      </c>
      <c r="E7251" s="181">
        <v>11105.227891950588</v>
      </c>
      <c r="F7251" s="181">
        <v>11246.494759300296</v>
      </c>
      <c r="G7251" s="181">
        <v>11381.166800363802</v>
      </c>
      <c r="H7251" s="181">
        <v>11514.235596011044</v>
      </c>
      <c r="I7251" s="181">
        <v>11645.703107693285</v>
      </c>
      <c r="J7251" s="182">
        <v>11775.456579331123</v>
      </c>
      <c r="K7251" s="181">
        <v>11903.34088006288</v>
      </c>
      <c r="L7251" s="181">
        <v>12029.207106049429</v>
      </c>
      <c r="M7251" s="181">
        <v>12152.903850534987</v>
      </c>
      <c r="N7251" s="181">
        <v>12274.288513855605</v>
      </c>
      <c r="O7251" s="181">
        <v>12393.121120636783</v>
      </c>
      <c r="P7251" s="181">
        <v>12509.59380418018</v>
      </c>
      <c r="Q7251" s="181">
        <v>12623.955509312455</v>
      </c>
      <c r="R7251" s="181">
        <v>12736.116168285434</v>
      </c>
      <c r="S7251" s="181">
        <v>12846.129142267984</v>
      </c>
      <c r="T7251" s="181">
        <v>12953.831867431087</v>
      </c>
      <c r="U7251" s="181">
        <v>13059.339614815624</v>
      </c>
      <c r="V7251" s="181">
        <v>13163.032327844532</v>
      </c>
      <c r="W7251" s="181">
        <v>13265.05268162328</v>
      </c>
      <c r="X7251" s="181">
        <v>13365.492638621099</v>
      </c>
      <c r="Y7251" s="181">
        <v>13464.199730415301</v>
      </c>
    </row>
    <row r="7252" spans="1:25" x14ac:dyDescent="0.25">
      <c r="A7252" s="178" t="s">
        <v>5627</v>
      </c>
      <c r="B7252" s="178" t="s">
        <v>955</v>
      </c>
      <c r="C7252" s="178" t="s">
        <v>503</v>
      </c>
      <c r="D7252" s="178" t="s">
        <v>5733</v>
      </c>
      <c r="E7252" s="181">
        <v>2195.1252798822829</v>
      </c>
      <c r="F7252" s="181">
        <v>2230.6257264164155</v>
      </c>
      <c r="G7252" s="181">
        <v>2265.030191554295</v>
      </c>
      <c r="H7252" s="181">
        <v>2299.3231072319104</v>
      </c>
      <c r="I7252" s="181">
        <v>2333.5026152370965</v>
      </c>
      <c r="J7252" s="182">
        <v>2367.5437801276889</v>
      </c>
      <c r="K7252" s="181">
        <v>2401.4127907368088</v>
      </c>
      <c r="L7252" s="181">
        <v>2435.0766502277388</v>
      </c>
      <c r="M7252" s="181">
        <v>2468.5014205943453</v>
      </c>
      <c r="N7252" s="181">
        <v>2501.6545154872942</v>
      </c>
      <c r="O7252" s="181">
        <v>2534.4830119356657</v>
      </c>
      <c r="P7252" s="181">
        <v>2567.0219599030083</v>
      </c>
      <c r="Q7252" s="181">
        <v>2599.3186124370427</v>
      </c>
      <c r="R7252" s="181">
        <v>2631.3508499954687</v>
      </c>
      <c r="S7252" s="181">
        <v>2663.1260073681074</v>
      </c>
      <c r="T7252" s="181">
        <v>2694.6066266456473</v>
      </c>
      <c r="U7252" s="181">
        <v>2725.8127530169163</v>
      </c>
      <c r="V7252" s="181">
        <v>2756.82016222844</v>
      </c>
      <c r="W7252" s="181">
        <v>2787.6558248216511</v>
      </c>
      <c r="X7252" s="181">
        <v>2818.336403857897</v>
      </c>
      <c r="Y7252" s="181">
        <v>2848.8270880921818</v>
      </c>
    </row>
    <row r="7253" spans="1:25" x14ac:dyDescent="0.25">
      <c r="A7253" s="178" t="s">
        <v>5627</v>
      </c>
      <c r="B7253" s="178" t="s">
        <v>955</v>
      </c>
      <c r="C7253" s="178" t="s">
        <v>240</v>
      </c>
      <c r="D7253" s="178" t="s">
        <v>241</v>
      </c>
      <c r="E7253" s="181">
        <v>4090.5471082677213</v>
      </c>
      <c r="F7253" s="181">
        <v>4146.2592990212033</v>
      </c>
      <c r="G7253" s="181">
        <v>4199.9259550742199</v>
      </c>
      <c r="H7253" s="181">
        <v>4253.3967602714329</v>
      </c>
      <c r="I7253" s="181">
        <v>4306.6833997386702</v>
      </c>
      <c r="J7253" s="182">
        <v>4359.7549847057344</v>
      </c>
      <c r="K7253" s="181">
        <v>4412.5646069129816</v>
      </c>
      <c r="L7253" s="181">
        <v>4465.0672451109112</v>
      </c>
      <c r="M7253" s="181">
        <v>4517.2164932095329</v>
      </c>
      <c r="N7253" s="181">
        <v>4568.9687215914155</v>
      </c>
      <c r="O7253" s="181">
        <v>4620.2434730518426</v>
      </c>
      <c r="P7253" s="181">
        <v>4671.1208420412222</v>
      </c>
      <c r="Q7253" s="181">
        <v>4721.702381909321</v>
      </c>
      <c r="R7253" s="181">
        <v>4771.9630344609832</v>
      </c>
      <c r="S7253" s="181">
        <v>4821.9311336149694</v>
      </c>
      <c r="T7253" s="181">
        <v>4871.5537439394484</v>
      </c>
      <c r="U7253" s="181">
        <v>4920.8819292882363</v>
      </c>
      <c r="V7253" s="181">
        <v>4970.0668000544874</v>
      </c>
      <c r="W7253" s="181">
        <v>5019.1706780826216</v>
      </c>
      <c r="X7253" s="181">
        <v>5068.2369678912073</v>
      </c>
      <c r="Y7253" s="181">
        <v>5117.2163555276411</v>
      </c>
    </row>
    <row r="7254" spans="1:25" x14ac:dyDescent="0.25">
      <c r="A7254" s="178" t="s">
        <v>5627</v>
      </c>
      <c r="B7254" s="178" t="s">
        <v>958</v>
      </c>
      <c r="C7254" s="178" t="s">
        <v>218</v>
      </c>
      <c r="D7254" s="178" t="s">
        <v>5734</v>
      </c>
      <c r="E7254" s="181">
        <v>2433.661974473247</v>
      </c>
      <c r="F7254" s="181">
        <v>2451.3363336679586</v>
      </c>
      <c r="G7254" s="181">
        <v>2469.781693536434</v>
      </c>
      <c r="H7254" s="181">
        <v>2489.7678886884219</v>
      </c>
      <c r="I7254" s="181">
        <v>2511.0070175724504</v>
      </c>
      <c r="J7254" s="182">
        <v>2533.2659733560081</v>
      </c>
      <c r="K7254" s="181">
        <v>2556.3784056046834</v>
      </c>
      <c r="L7254" s="181">
        <v>2580.2080816412649</v>
      </c>
      <c r="M7254" s="181">
        <v>2604.6369056774934</v>
      </c>
      <c r="N7254" s="181">
        <v>2629.5869407698847</v>
      </c>
      <c r="O7254" s="181">
        <v>2654.9741328730129</v>
      </c>
      <c r="P7254" s="181">
        <v>2680.8226500272658</v>
      </c>
      <c r="Q7254" s="181">
        <v>2707.1713045250144</v>
      </c>
      <c r="R7254" s="181">
        <v>2734.0020764273677</v>
      </c>
      <c r="S7254" s="181">
        <v>2761.3842968451454</v>
      </c>
      <c r="T7254" s="181">
        <v>2789.6608517812128</v>
      </c>
      <c r="U7254" s="181">
        <v>2818.4827656206235</v>
      </c>
      <c r="V7254" s="181">
        <v>2847.2423551631055</v>
      </c>
      <c r="W7254" s="181">
        <v>2875.998462619666</v>
      </c>
      <c r="X7254" s="181">
        <v>2904.8510367504664</v>
      </c>
      <c r="Y7254" s="181">
        <v>2934.1694750769288</v>
      </c>
    </row>
    <row r="7255" spans="1:25" x14ac:dyDescent="0.25">
      <c r="A7255" s="178" t="s">
        <v>5627</v>
      </c>
      <c r="B7255" s="178" t="s">
        <v>958</v>
      </c>
      <c r="C7255" s="178" t="s">
        <v>240</v>
      </c>
      <c r="D7255" s="178" t="s">
        <v>241</v>
      </c>
      <c r="E7255" s="181">
        <v>2395.0001203637225</v>
      </c>
      <c r="F7255" s="181">
        <v>2423.5722685100181</v>
      </c>
      <c r="G7255" s="181">
        <v>2453.1235869359571</v>
      </c>
      <c r="H7255" s="181">
        <v>2484.4342707399696</v>
      </c>
      <c r="I7255" s="181">
        <v>2517.2384991255558</v>
      </c>
      <c r="J7255" s="182">
        <v>2551.3204934650767</v>
      </c>
      <c r="K7255" s="181">
        <v>2586.5278382466995</v>
      </c>
      <c r="L7255" s="181">
        <v>2622.7357543597136</v>
      </c>
      <c r="M7255" s="181">
        <v>2659.8355385591776</v>
      </c>
      <c r="N7255" s="181">
        <v>2697.7575566306741</v>
      </c>
      <c r="O7255" s="181">
        <v>2736.4244772245274</v>
      </c>
      <c r="P7255" s="181">
        <v>2775.8695022925231</v>
      </c>
      <c r="Q7255" s="181">
        <v>2816.1416008096685</v>
      </c>
      <c r="R7255" s="181">
        <v>2857.2311694836744</v>
      </c>
      <c r="S7255" s="181">
        <v>2899.2200461227271</v>
      </c>
      <c r="T7255" s="181">
        <v>2942.4800352308926</v>
      </c>
      <c r="U7255" s="181">
        <v>2986.6565882267305</v>
      </c>
      <c r="V7255" s="181">
        <v>3031.1130219858419</v>
      </c>
      <c r="W7255" s="181">
        <v>3075.9136067448644</v>
      </c>
      <c r="X7255" s="181">
        <v>3121.1679518214924</v>
      </c>
      <c r="Y7255" s="181">
        <v>3167.2785256271954</v>
      </c>
    </row>
    <row r="7256" spans="1:25" x14ac:dyDescent="0.25">
      <c r="A7256" s="178" t="s">
        <v>5627</v>
      </c>
      <c r="B7256" s="178" t="s">
        <v>2100</v>
      </c>
      <c r="C7256" s="178" t="s">
        <v>218</v>
      </c>
      <c r="D7256" s="178" t="s">
        <v>5735</v>
      </c>
      <c r="E7256" s="181">
        <v>3514.9610468996498</v>
      </c>
      <c r="F7256" s="181">
        <v>3549.9344558835996</v>
      </c>
      <c r="G7256" s="181">
        <v>3579.6174643188906</v>
      </c>
      <c r="H7256" s="181">
        <v>3606.1623268431399</v>
      </c>
      <c r="I7256" s="181">
        <v>3630.0197176996394</v>
      </c>
      <c r="J7256" s="182">
        <v>3651.5086195655222</v>
      </c>
      <c r="K7256" s="181">
        <v>3670.8601461909984</v>
      </c>
      <c r="L7256" s="181">
        <v>3688.245008926333</v>
      </c>
      <c r="M7256" s="181">
        <v>3703.7941548728281</v>
      </c>
      <c r="N7256" s="181">
        <v>3717.6202264669896</v>
      </c>
      <c r="O7256" s="181">
        <v>3729.8006957697053</v>
      </c>
      <c r="P7256" s="181">
        <v>3740.519401680026</v>
      </c>
      <c r="Q7256" s="181">
        <v>3749.9535010377481</v>
      </c>
      <c r="R7256" s="181">
        <v>3758.1713452956392</v>
      </c>
      <c r="S7256" s="181">
        <v>3765.3167115043134</v>
      </c>
      <c r="T7256" s="181">
        <v>3771.5319100552738</v>
      </c>
      <c r="U7256" s="181">
        <v>3776.8963793030666</v>
      </c>
      <c r="V7256" s="181">
        <v>3781.4768948843043</v>
      </c>
      <c r="W7256" s="181">
        <v>3785.3566369206305</v>
      </c>
      <c r="X7256" s="181">
        <v>3788.6283258257249</v>
      </c>
      <c r="Y7256" s="181">
        <v>3791.3675300223649</v>
      </c>
    </row>
    <row r="7257" spans="1:25" x14ac:dyDescent="0.25">
      <c r="A7257" s="178" t="s">
        <v>5627</v>
      </c>
      <c r="B7257" s="178" t="s">
        <v>2100</v>
      </c>
      <c r="C7257" s="178" t="s">
        <v>240</v>
      </c>
      <c r="D7257" s="178" t="s">
        <v>241</v>
      </c>
      <c r="E7257" s="181">
        <v>1942.8516679981351</v>
      </c>
      <c r="F7257" s="181">
        <v>1994.5197325177871</v>
      </c>
      <c r="G7257" s="181">
        <v>2044.3417393887505</v>
      </c>
      <c r="H7257" s="181">
        <v>2093.442439660982</v>
      </c>
      <c r="I7257" s="181">
        <v>2142.0204411637701</v>
      </c>
      <c r="J7257" s="182">
        <v>2190.2103744206224</v>
      </c>
      <c r="K7257" s="181">
        <v>2238.1037516792449</v>
      </c>
      <c r="L7257" s="181">
        <v>2285.7620314533901</v>
      </c>
      <c r="M7257" s="181">
        <v>2333.2268619246029</v>
      </c>
      <c r="N7257" s="181">
        <v>2380.5319945809256</v>
      </c>
      <c r="O7257" s="181">
        <v>2427.6915171588407</v>
      </c>
      <c r="P7257" s="181">
        <v>2474.7917616070704</v>
      </c>
      <c r="Q7257" s="181">
        <v>2521.921169186322</v>
      </c>
      <c r="R7257" s="181">
        <v>2569.1003967780021</v>
      </c>
      <c r="S7257" s="181">
        <v>2616.4044905982792</v>
      </c>
      <c r="T7257" s="181">
        <v>2663.9129880530618</v>
      </c>
      <c r="U7257" s="181">
        <v>2711.6659851559421</v>
      </c>
      <c r="V7257" s="181">
        <v>2759.6973042117556</v>
      </c>
      <c r="W7257" s="181">
        <v>2808.0554254368308</v>
      </c>
      <c r="X7257" s="181">
        <v>2856.7994236041786</v>
      </c>
      <c r="Y7257" s="181">
        <v>2905.9792485512535</v>
      </c>
    </row>
    <row r="7258" spans="1:25" x14ac:dyDescent="0.25">
      <c r="A7258" s="178" t="s">
        <v>5627</v>
      </c>
      <c r="B7258" s="178" t="s">
        <v>960</v>
      </c>
      <c r="C7258" s="178" t="s">
        <v>218</v>
      </c>
      <c r="D7258" s="178" t="s">
        <v>5736</v>
      </c>
      <c r="E7258" s="181">
        <v>47614.206805184585</v>
      </c>
      <c r="F7258" s="181">
        <v>48045.550267081926</v>
      </c>
      <c r="G7258" s="181">
        <v>48518.3800089098</v>
      </c>
      <c r="H7258" s="181">
        <v>49042.251213312811</v>
      </c>
      <c r="I7258" s="181">
        <v>49607.572678927747</v>
      </c>
      <c r="J7258" s="182">
        <v>50206.759439213456</v>
      </c>
      <c r="K7258" s="181">
        <v>50833.632816600446</v>
      </c>
      <c r="L7258" s="181">
        <v>51483.007601860503</v>
      </c>
      <c r="M7258" s="181">
        <v>52150.362967603476</v>
      </c>
      <c r="N7258" s="181">
        <v>52832.181010252018</v>
      </c>
      <c r="O7258" s="181">
        <v>53525.200787234615</v>
      </c>
      <c r="P7258" s="181">
        <v>54228.100792517929</v>
      </c>
      <c r="Q7258" s="181">
        <v>54939.904403990324</v>
      </c>
      <c r="R7258" s="181">
        <v>55658.253877015537</v>
      </c>
      <c r="S7258" s="181">
        <v>56381.838409309006</v>
      </c>
      <c r="T7258" s="181">
        <v>57109.360106638174</v>
      </c>
      <c r="U7258" s="181">
        <v>57836.95093743335</v>
      </c>
      <c r="V7258" s="181">
        <v>58561.363090966275</v>
      </c>
      <c r="W7258" s="181">
        <v>59282.250943788786</v>
      </c>
      <c r="X7258" s="181">
        <v>59999.238871382899</v>
      </c>
      <c r="Y7258" s="181">
        <v>60711.687313739363</v>
      </c>
    </row>
    <row r="7259" spans="1:25" x14ac:dyDescent="0.25">
      <c r="A7259" s="178" t="s">
        <v>5627</v>
      </c>
      <c r="B7259" s="178" t="s">
        <v>960</v>
      </c>
      <c r="C7259" s="178" t="s">
        <v>867</v>
      </c>
      <c r="D7259" s="178" t="s">
        <v>5737</v>
      </c>
      <c r="E7259" s="181">
        <v>3320.8605627681909</v>
      </c>
      <c r="F7259" s="181">
        <v>3320.1082284782965</v>
      </c>
      <c r="G7259" s="181">
        <v>3321.9289805486428</v>
      </c>
      <c r="H7259" s="181">
        <v>3326.8975856821075</v>
      </c>
      <c r="I7259" s="181">
        <v>3334.2794369065859</v>
      </c>
      <c r="J7259" s="182">
        <v>3343.4989430990977</v>
      </c>
      <c r="K7259" s="181">
        <v>3354.0932241935511</v>
      </c>
      <c r="L7259" s="181">
        <v>3365.6804054104859</v>
      </c>
      <c r="M7259" s="181">
        <v>3377.9349513331231</v>
      </c>
      <c r="N7259" s="181">
        <v>3390.6071123459801</v>
      </c>
      <c r="O7259" s="181">
        <v>3403.4722718903772</v>
      </c>
      <c r="P7259" s="181">
        <v>3416.4359937050253</v>
      </c>
      <c r="Q7259" s="181">
        <v>3429.4286840279183</v>
      </c>
      <c r="R7259" s="181">
        <v>3442.2977779684793</v>
      </c>
      <c r="S7259" s="181">
        <v>3454.96040132697</v>
      </c>
      <c r="T7259" s="181">
        <v>3467.3375119410239</v>
      </c>
      <c r="U7259" s="181">
        <v>3479.1984099815036</v>
      </c>
      <c r="V7259" s="181">
        <v>3490.3579346512033</v>
      </c>
      <c r="W7259" s="181">
        <v>3500.809323292829</v>
      </c>
      <c r="X7259" s="181">
        <v>3510.5446013487704</v>
      </c>
      <c r="Y7259" s="181">
        <v>3519.541087156601</v>
      </c>
    </row>
    <row r="7260" spans="1:25" x14ac:dyDescent="0.25">
      <c r="A7260" s="178" t="s">
        <v>5627</v>
      </c>
      <c r="B7260" s="178" t="s">
        <v>960</v>
      </c>
      <c r="C7260" s="178" t="s">
        <v>691</v>
      </c>
      <c r="D7260" s="178" t="s">
        <v>5738</v>
      </c>
      <c r="E7260" s="181">
        <v>2194.6468615363656</v>
      </c>
      <c r="F7260" s="181">
        <v>2234.8878877672696</v>
      </c>
      <c r="G7260" s="181">
        <v>2277.6308543810433</v>
      </c>
      <c r="H7260" s="181">
        <v>2323.3889474966677</v>
      </c>
      <c r="I7260" s="181">
        <v>2371.7776619687716</v>
      </c>
      <c r="J7260" s="182">
        <v>2422.4937421083728</v>
      </c>
      <c r="K7260" s="181">
        <v>2475.2900498569602</v>
      </c>
      <c r="L7260" s="181">
        <v>2529.9581329950884</v>
      </c>
      <c r="M7260" s="181">
        <v>2586.3139083230039</v>
      </c>
      <c r="N7260" s="181">
        <v>2644.2159163518181</v>
      </c>
      <c r="O7260" s="181">
        <v>2703.5297708432081</v>
      </c>
      <c r="P7260" s="181">
        <v>2764.2143770735893</v>
      </c>
      <c r="Q7260" s="181">
        <v>2826.244316276171</v>
      </c>
      <c r="R7260" s="181">
        <v>2889.5210037073407</v>
      </c>
      <c r="S7260" s="181">
        <v>2953.9965684211957</v>
      </c>
      <c r="T7260" s="181">
        <v>3019.6216023486663</v>
      </c>
      <c r="U7260" s="181">
        <v>3086.207305219682</v>
      </c>
      <c r="V7260" s="181">
        <v>3153.5909301437396</v>
      </c>
      <c r="W7260" s="181">
        <v>3221.7611636783558</v>
      </c>
      <c r="X7260" s="181">
        <v>3290.7044116463762</v>
      </c>
      <c r="Y7260" s="181">
        <v>3360.3917596083056</v>
      </c>
    </row>
    <row r="7261" spans="1:25" x14ac:dyDescent="0.25">
      <c r="A7261" s="178" t="s">
        <v>5627</v>
      </c>
      <c r="B7261" s="178" t="s">
        <v>960</v>
      </c>
      <c r="C7261" s="178" t="s">
        <v>240</v>
      </c>
      <c r="D7261" s="178" t="s">
        <v>241</v>
      </c>
      <c r="E7261" s="181">
        <v>21009.815636121344</v>
      </c>
      <c r="F7261" s="181">
        <v>21124.629231809817</v>
      </c>
      <c r="G7261" s="181">
        <v>21259.936712473798</v>
      </c>
      <c r="H7261" s="181">
        <v>21419.751549352379</v>
      </c>
      <c r="I7261" s="181">
        <v>21599.71645630589</v>
      </c>
      <c r="J7261" s="182">
        <v>21796.415005441275</v>
      </c>
      <c r="K7261" s="181">
        <v>22007.092377604979</v>
      </c>
      <c r="L7261" s="181">
        <v>22229.463376090916</v>
      </c>
      <c r="M7261" s="181">
        <v>22461.560811206939</v>
      </c>
      <c r="N7261" s="181">
        <v>22701.873917735815</v>
      </c>
      <c r="O7261" s="181">
        <v>22949.020657046101</v>
      </c>
      <c r="P7261" s="181">
        <v>23202.464093974915</v>
      </c>
      <c r="Q7261" s="181">
        <v>23461.821362931318</v>
      </c>
      <c r="R7261" s="181">
        <v>23726.125723660032</v>
      </c>
      <c r="S7261" s="181">
        <v>23994.864130938706</v>
      </c>
      <c r="T7261" s="181">
        <v>24267.53306292577</v>
      </c>
      <c r="U7261" s="181">
        <v>24542.541646563826</v>
      </c>
      <c r="V7261" s="181">
        <v>24818.569920251604</v>
      </c>
      <c r="W7261" s="181">
        <v>25095.531280482512</v>
      </c>
      <c r="X7261" s="181">
        <v>25373.324597528408</v>
      </c>
      <c r="Y7261" s="181">
        <v>25651.735344139426</v>
      </c>
    </row>
    <row r="7262" spans="1:25" x14ac:dyDescent="0.25">
      <c r="A7262" s="178" t="s">
        <v>5627</v>
      </c>
      <c r="B7262" s="178" t="s">
        <v>969</v>
      </c>
      <c r="C7262" s="178" t="s">
        <v>218</v>
      </c>
      <c r="D7262" s="178" t="s">
        <v>5739</v>
      </c>
      <c r="E7262" s="181">
        <v>2862.0857192787407</v>
      </c>
      <c r="F7262" s="181">
        <v>2858.3835260135661</v>
      </c>
      <c r="G7262" s="181">
        <v>2857.403919547336</v>
      </c>
      <c r="H7262" s="181">
        <v>2859.2514908263361</v>
      </c>
      <c r="I7262" s="181">
        <v>2863.2004656016447</v>
      </c>
      <c r="J7262" s="182">
        <v>2868.7483679223169</v>
      </c>
      <c r="K7262" s="181">
        <v>2875.5083119925048</v>
      </c>
      <c r="L7262" s="181">
        <v>2883.1637155811572</v>
      </c>
      <c r="M7262" s="181">
        <v>2891.4419325195413</v>
      </c>
      <c r="N7262" s="181">
        <v>2900.1487395216363</v>
      </c>
      <c r="O7262" s="181">
        <v>2909.1297132150812</v>
      </c>
      <c r="P7262" s="181">
        <v>2918.3324469973036</v>
      </c>
      <c r="Q7262" s="181">
        <v>2927.7184636138099</v>
      </c>
      <c r="R7262" s="181">
        <v>2937.1602818279821</v>
      </c>
      <c r="S7262" s="181">
        <v>2946.5665651966015</v>
      </c>
      <c r="T7262" s="181">
        <v>2955.8519161327599</v>
      </c>
      <c r="U7262" s="181">
        <v>2964.9302459738824</v>
      </c>
      <c r="V7262" s="181">
        <v>2973.7440651502802</v>
      </c>
      <c r="W7262" s="181">
        <v>2982.2540606119369</v>
      </c>
      <c r="X7262" s="181">
        <v>2990.3975008779225</v>
      </c>
      <c r="Y7262" s="181">
        <v>2998.1090148344338</v>
      </c>
    </row>
    <row r="7263" spans="1:25" x14ac:dyDescent="0.25">
      <c r="A7263" s="178" t="s">
        <v>5627</v>
      </c>
      <c r="B7263" s="178" t="s">
        <v>969</v>
      </c>
      <c r="C7263" s="178" t="s">
        <v>240</v>
      </c>
      <c r="D7263" s="178" t="s">
        <v>241</v>
      </c>
      <c r="E7263" s="181">
        <v>643.66567095519054</v>
      </c>
      <c r="F7263" s="181">
        <v>655.95789040020065</v>
      </c>
      <c r="G7263" s="181">
        <v>669.12128655781021</v>
      </c>
      <c r="H7263" s="181">
        <v>683.22431839460717</v>
      </c>
      <c r="I7263" s="181">
        <v>698.13669482462046</v>
      </c>
      <c r="J7263" s="182">
        <v>713.77102671727084</v>
      </c>
      <c r="K7263" s="181">
        <v>730.06047463782954</v>
      </c>
      <c r="L7263" s="181">
        <v>746.94953744605539</v>
      </c>
      <c r="M7263" s="181">
        <v>764.38856873845646</v>
      </c>
      <c r="N7263" s="181">
        <v>782.34395370868947</v>
      </c>
      <c r="O7263" s="181">
        <v>800.78936045953355</v>
      </c>
      <c r="P7263" s="181">
        <v>819.72413429429992</v>
      </c>
      <c r="Q7263" s="181">
        <v>839.15081234393347</v>
      </c>
      <c r="R7263" s="181">
        <v>859.04537554830245</v>
      </c>
      <c r="S7263" s="181">
        <v>879.39190566043601</v>
      </c>
      <c r="T7263" s="181">
        <v>900.17434169803539</v>
      </c>
      <c r="U7263" s="181">
        <v>921.37449727892863</v>
      </c>
      <c r="V7263" s="181">
        <v>942.98122273999809</v>
      </c>
      <c r="W7263" s="181">
        <v>964.98784926605731</v>
      </c>
      <c r="X7263" s="181">
        <v>987.37897946119551</v>
      </c>
      <c r="Y7263" s="181">
        <v>1010.1366443499073</v>
      </c>
    </row>
    <row r="7264" spans="1:25" x14ac:dyDescent="0.25">
      <c r="A7264" s="178" t="s">
        <v>5627</v>
      </c>
      <c r="B7264" s="178" t="s">
        <v>976</v>
      </c>
      <c r="C7264" s="178" t="s">
        <v>218</v>
      </c>
      <c r="D7264" s="178" t="s">
        <v>5740</v>
      </c>
      <c r="E7264" s="181">
        <v>10106.073821982674</v>
      </c>
      <c r="F7264" s="181">
        <v>10166.885371635271</v>
      </c>
      <c r="G7264" s="181">
        <v>10247.079114598911</v>
      </c>
      <c r="H7264" s="181">
        <v>10346.298739130752</v>
      </c>
      <c r="I7264" s="181">
        <v>10460.662854591175</v>
      </c>
      <c r="J7264" s="182">
        <v>10587.21010533289</v>
      </c>
      <c r="K7264" s="181">
        <v>10723.638388699854</v>
      </c>
      <c r="L7264" s="181">
        <v>10868.107299914705</v>
      </c>
      <c r="M7264" s="181">
        <v>11019.099135858369</v>
      </c>
      <c r="N7264" s="181">
        <v>11175.459214492765</v>
      </c>
      <c r="O7264" s="181">
        <v>11336.208980452513</v>
      </c>
      <c r="P7264" s="181">
        <v>11500.865543938782</v>
      </c>
      <c r="Q7264" s="181">
        <v>11669.076341359674</v>
      </c>
      <c r="R7264" s="181">
        <v>11840.22730099368</v>
      </c>
      <c r="S7264" s="181">
        <v>12013.948109504299</v>
      </c>
      <c r="T7264" s="181">
        <v>12190.085596569241</v>
      </c>
      <c r="U7264" s="181">
        <v>12367.66432470059</v>
      </c>
      <c r="V7264" s="181">
        <v>12545.670237077888</v>
      </c>
      <c r="W7264" s="181">
        <v>12724.030012532325</v>
      </c>
      <c r="X7264" s="181">
        <v>12902.650569614931</v>
      </c>
      <c r="Y7264" s="181">
        <v>13081.591477000791</v>
      </c>
    </row>
    <row r="7265" spans="1:25" x14ac:dyDescent="0.25">
      <c r="A7265" s="178" t="s">
        <v>5627</v>
      </c>
      <c r="B7265" s="178" t="s">
        <v>976</v>
      </c>
      <c r="C7265" s="178" t="s">
        <v>240</v>
      </c>
      <c r="D7265" s="178" t="s">
        <v>241</v>
      </c>
      <c r="E7265" s="181">
        <v>4100.4276649039757</v>
      </c>
      <c r="F7265" s="181">
        <v>4099.2550811854853</v>
      </c>
      <c r="G7265" s="181">
        <v>4105.7020909200764</v>
      </c>
      <c r="H7265" s="181">
        <v>4119.4827307489168</v>
      </c>
      <c r="I7265" s="181">
        <v>4138.9216527862191</v>
      </c>
      <c r="J7265" s="182">
        <v>4162.7455023721377</v>
      </c>
      <c r="K7265" s="181">
        <v>4189.9690705704288</v>
      </c>
      <c r="L7265" s="181">
        <v>4219.8100473445484</v>
      </c>
      <c r="M7265" s="181">
        <v>4251.6294103880073</v>
      </c>
      <c r="N7265" s="181">
        <v>4284.9426941899737</v>
      </c>
      <c r="O7265" s="181">
        <v>4319.3441813964555</v>
      </c>
      <c r="P7265" s="181">
        <v>4354.6256093254069</v>
      </c>
      <c r="Q7265" s="181">
        <v>4390.6326760282982</v>
      </c>
      <c r="R7265" s="181">
        <v>4427.1169198858188</v>
      </c>
      <c r="S7265" s="181">
        <v>4463.9264653737791</v>
      </c>
      <c r="T7265" s="181">
        <v>4500.9932653618989</v>
      </c>
      <c r="U7265" s="181">
        <v>4537.9491522040453</v>
      </c>
      <c r="V7265" s="181">
        <v>4574.4210003323269</v>
      </c>
      <c r="W7265" s="181">
        <v>4610.385881624763</v>
      </c>
      <c r="X7265" s="181">
        <v>4645.8143982901029</v>
      </c>
      <c r="Y7265" s="181">
        <v>4680.732585689374</v>
      </c>
    </row>
    <row r="7266" spans="1:25" x14ac:dyDescent="0.25">
      <c r="A7266" s="178" t="s">
        <v>5627</v>
      </c>
      <c r="B7266" s="178" t="s">
        <v>978</v>
      </c>
      <c r="C7266" s="178" t="s">
        <v>218</v>
      </c>
      <c r="D7266" s="178" t="s">
        <v>5741</v>
      </c>
      <c r="E7266" s="181">
        <v>3173.8262518212223</v>
      </c>
      <c r="F7266" s="181">
        <v>3289.3831270627284</v>
      </c>
      <c r="G7266" s="181">
        <v>3391.5803951918647</v>
      </c>
      <c r="H7266" s="181">
        <v>3484.6678098648695</v>
      </c>
      <c r="I7266" s="181">
        <v>3570.7773811959783</v>
      </c>
      <c r="J7266" s="182">
        <v>3651.5809441772499</v>
      </c>
      <c r="K7266" s="181">
        <v>3728.385315595297</v>
      </c>
      <c r="L7266" s="181">
        <v>3802.21653264213</v>
      </c>
      <c r="M7266" s="181">
        <v>3873.8718842239346</v>
      </c>
      <c r="N7266" s="181">
        <v>3943.9798850870716</v>
      </c>
      <c r="O7266" s="181">
        <v>4013.0199060981572</v>
      </c>
      <c r="P7266" s="181">
        <v>4081.5145154440588</v>
      </c>
      <c r="Q7266" s="181">
        <v>4149.9455157664279</v>
      </c>
      <c r="R7266" s="181">
        <v>4218.6103941461852</v>
      </c>
      <c r="S7266" s="181">
        <v>4287.7733550566991</v>
      </c>
      <c r="T7266" s="181">
        <v>4357.3966071972754</v>
      </c>
      <c r="U7266" s="181">
        <v>4427.1829588255978</v>
      </c>
      <c r="V7266" s="181">
        <v>4497.0820086183612</v>
      </c>
      <c r="W7266" s="181">
        <v>4567.2768380930729</v>
      </c>
      <c r="X7266" s="181">
        <v>4637.8680002863857</v>
      </c>
      <c r="Y7266" s="181">
        <v>4708.639862658998</v>
      </c>
    </row>
    <row r="7267" spans="1:25" x14ac:dyDescent="0.25">
      <c r="A7267" s="178" t="s">
        <v>5627</v>
      </c>
      <c r="B7267" s="178" t="s">
        <v>978</v>
      </c>
      <c r="C7267" s="178" t="s">
        <v>240</v>
      </c>
      <c r="D7267" s="178" t="s">
        <v>241</v>
      </c>
      <c r="E7267" s="181">
        <v>666.03647511027566</v>
      </c>
      <c r="F7267" s="181">
        <v>677.46028693543337</v>
      </c>
      <c r="G7267" s="181">
        <v>685.52928680843968</v>
      </c>
      <c r="H7267" s="181">
        <v>691.25740428701715</v>
      </c>
      <c r="I7267" s="181">
        <v>695.17749375554763</v>
      </c>
      <c r="J7267" s="182">
        <v>697.69944267497124</v>
      </c>
      <c r="K7267" s="181">
        <v>699.13774352748783</v>
      </c>
      <c r="L7267" s="181">
        <v>699.73455506140567</v>
      </c>
      <c r="M7267" s="181">
        <v>699.67482002780889</v>
      </c>
      <c r="N7267" s="181">
        <v>699.10144210608144</v>
      </c>
      <c r="O7267" s="181">
        <v>698.12201955151681</v>
      </c>
      <c r="P7267" s="181">
        <v>696.84451083242084</v>
      </c>
      <c r="Q7267" s="181">
        <v>695.36279234332051</v>
      </c>
      <c r="R7267" s="181">
        <v>693.73401256612362</v>
      </c>
      <c r="S7267" s="181">
        <v>692.00607359518222</v>
      </c>
      <c r="T7267" s="181">
        <v>690.17574322505038</v>
      </c>
      <c r="U7267" s="181">
        <v>688.19987033296411</v>
      </c>
      <c r="V7267" s="181">
        <v>686.07633511931965</v>
      </c>
      <c r="W7267" s="181">
        <v>683.83839967278266</v>
      </c>
      <c r="X7267" s="181">
        <v>681.50500121103596</v>
      </c>
      <c r="Y7267" s="181">
        <v>679.04828075849173</v>
      </c>
    </row>
    <row r="7268" spans="1:25" x14ac:dyDescent="0.25">
      <c r="A7268" s="178" t="s">
        <v>5627</v>
      </c>
      <c r="B7268" s="178" t="s">
        <v>987</v>
      </c>
      <c r="C7268" s="178" t="s">
        <v>218</v>
      </c>
      <c r="D7268" s="178" t="s">
        <v>5742</v>
      </c>
      <c r="E7268" s="181">
        <v>2635.8263582747595</v>
      </c>
      <c r="F7268" s="181">
        <v>2676.8864480254365</v>
      </c>
      <c r="G7268" s="181">
        <v>2711.5838970653963</v>
      </c>
      <c r="H7268" s="181">
        <v>2742.149119367104</v>
      </c>
      <c r="I7268" s="181">
        <v>2769.4019146336573</v>
      </c>
      <c r="J7268" s="182">
        <v>2793.9354205805898</v>
      </c>
      <c r="K7268" s="181">
        <v>2816.1882538890486</v>
      </c>
      <c r="L7268" s="181">
        <v>2836.4777927108589</v>
      </c>
      <c r="M7268" s="181">
        <v>2855.0293456415284</v>
      </c>
      <c r="N7268" s="181">
        <v>2871.9821661579635</v>
      </c>
      <c r="O7268" s="181">
        <v>2887.4155670535824</v>
      </c>
      <c r="P7268" s="181">
        <v>2901.4674887103192</v>
      </c>
      <c r="Q7268" s="181">
        <v>2914.2415632345214</v>
      </c>
      <c r="R7268" s="181">
        <v>2925.7340347661225</v>
      </c>
      <c r="S7268" s="181">
        <v>2935.9753711218564</v>
      </c>
      <c r="T7268" s="181">
        <v>2945.2052132192694</v>
      </c>
      <c r="U7268" s="181">
        <v>2953.4368177308056</v>
      </c>
      <c r="V7268" s="181">
        <v>2960.484582234556</v>
      </c>
      <c r="W7268" s="181">
        <v>2966.3774649069201</v>
      </c>
      <c r="X7268" s="181">
        <v>2971.1536644187863</v>
      </c>
      <c r="Y7268" s="181">
        <v>2975.0642488040244</v>
      </c>
    </row>
    <row r="7269" spans="1:25" x14ac:dyDescent="0.25">
      <c r="A7269" s="178" t="s">
        <v>5627</v>
      </c>
      <c r="B7269" s="178" t="s">
        <v>987</v>
      </c>
      <c r="C7269" s="178" t="s">
        <v>240</v>
      </c>
      <c r="D7269" s="178" t="s">
        <v>241</v>
      </c>
      <c r="E7269" s="181">
        <v>879.62217569492145</v>
      </c>
      <c r="F7269" s="181">
        <v>916.47569157014061</v>
      </c>
      <c r="G7269" s="181">
        <v>952.41379163149713</v>
      </c>
      <c r="H7269" s="181">
        <v>988.11007166563331</v>
      </c>
      <c r="I7269" s="181">
        <v>1023.7923360615152</v>
      </c>
      <c r="J7269" s="182">
        <v>1059.6291031586991</v>
      </c>
      <c r="K7269" s="181">
        <v>1095.7483499431942</v>
      </c>
      <c r="L7269" s="181">
        <v>1132.2443406355442</v>
      </c>
      <c r="M7269" s="181">
        <v>1169.1843019137991</v>
      </c>
      <c r="N7269" s="181">
        <v>1206.606793507081</v>
      </c>
      <c r="O7269" s="181">
        <v>1244.5287943821734</v>
      </c>
      <c r="P7269" s="181">
        <v>1282.9950846584438</v>
      </c>
      <c r="Q7269" s="181">
        <v>1322.0395877389926</v>
      </c>
      <c r="R7269" s="181">
        <v>1361.6496673625891</v>
      </c>
      <c r="S7269" s="181">
        <v>1401.8275046768342</v>
      </c>
      <c r="T7269" s="181">
        <v>1442.6778286852284</v>
      </c>
      <c r="U7269" s="181">
        <v>1484.2023325544501</v>
      </c>
      <c r="V7269" s="181">
        <v>1526.2998348009078</v>
      </c>
      <c r="W7269" s="181">
        <v>1568.9716452708365</v>
      </c>
      <c r="X7269" s="181">
        <v>1612.2241549541154</v>
      </c>
      <c r="Y7269" s="181">
        <v>1656.182866303936</v>
      </c>
    </row>
    <row r="7270" spans="1:25" x14ac:dyDescent="0.25">
      <c r="A7270" s="178" t="s">
        <v>5627</v>
      </c>
      <c r="B7270" s="178" t="s">
        <v>991</v>
      </c>
      <c r="C7270" s="178" t="s">
        <v>218</v>
      </c>
      <c r="D7270" s="178" t="s">
        <v>5743</v>
      </c>
      <c r="E7270" s="181">
        <v>40146.537818866374</v>
      </c>
      <c r="F7270" s="181">
        <v>40219.225682902979</v>
      </c>
      <c r="G7270" s="181">
        <v>40448.813696575162</v>
      </c>
      <c r="H7270" s="181">
        <v>40809.862974761578</v>
      </c>
      <c r="I7270" s="181">
        <v>41269.496333486852</v>
      </c>
      <c r="J7270" s="182">
        <v>41803.084011024439</v>
      </c>
      <c r="K7270" s="181">
        <v>42392.10001839717</v>
      </c>
      <c r="L7270" s="181">
        <v>43022.566710862091</v>
      </c>
      <c r="M7270" s="181">
        <v>43683.813042267917</v>
      </c>
      <c r="N7270" s="181">
        <v>44367.702678211033</v>
      </c>
      <c r="O7270" s="181">
        <v>45067.67986880953</v>
      </c>
      <c r="P7270" s="181">
        <v>45780.119433876011</v>
      </c>
      <c r="Q7270" s="181">
        <v>46502.644801859751</v>
      </c>
      <c r="R7270" s="181">
        <v>47232.258822321382</v>
      </c>
      <c r="S7270" s="181">
        <v>47967.055525627198</v>
      </c>
      <c r="T7270" s="181">
        <v>48704.229672128524</v>
      </c>
      <c r="U7270" s="181">
        <v>49442.254025207527</v>
      </c>
      <c r="V7270" s="181">
        <v>50181.357364588199</v>
      </c>
      <c r="W7270" s="181">
        <v>50921.020805034364</v>
      </c>
      <c r="X7270" s="181">
        <v>51660.579770917553</v>
      </c>
      <c r="Y7270" s="181">
        <v>52397.861905941376</v>
      </c>
    </row>
    <row r="7271" spans="1:25" x14ac:dyDescent="0.25">
      <c r="A7271" s="178" t="s">
        <v>5627</v>
      </c>
      <c r="B7271" s="178" t="s">
        <v>991</v>
      </c>
      <c r="C7271" s="178" t="s">
        <v>240</v>
      </c>
      <c r="D7271" s="178" t="s">
        <v>241</v>
      </c>
      <c r="E7271" s="181">
        <v>11535.883806375428</v>
      </c>
      <c r="F7271" s="181">
        <v>11309.956497503155</v>
      </c>
      <c r="G7271" s="181">
        <v>11131.596943196997</v>
      </c>
      <c r="H7271" s="181">
        <v>10991.102932724774</v>
      </c>
      <c r="I7271" s="181">
        <v>10877.516775966631</v>
      </c>
      <c r="J7271" s="182">
        <v>10782.845204181285</v>
      </c>
      <c r="K7271" s="181">
        <v>10701.248113068554</v>
      </c>
      <c r="L7271" s="181">
        <v>10628.458315423995</v>
      </c>
      <c r="M7271" s="181">
        <v>10561.338229885387</v>
      </c>
      <c r="N7271" s="181">
        <v>10497.594865644089</v>
      </c>
      <c r="O7271" s="181">
        <v>10435.482194676992</v>
      </c>
      <c r="P7271" s="181">
        <v>10374.058594672955</v>
      </c>
      <c r="Q7271" s="181">
        <v>10312.735606570755</v>
      </c>
      <c r="R7271" s="181">
        <v>10250.838707370369</v>
      </c>
      <c r="S7271" s="181">
        <v>10187.98270507031</v>
      </c>
      <c r="T7271" s="181">
        <v>10123.630193405428</v>
      </c>
      <c r="U7271" s="181">
        <v>10057.552537544007</v>
      </c>
      <c r="V7271" s="181">
        <v>9989.8946265103823</v>
      </c>
      <c r="W7271" s="181">
        <v>9920.6484177739931</v>
      </c>
      <c r="X7271" s="181">
        <v>9849.783571177506</v>
      </c>
      <c r="Y7271" s="181">
        <v>9776.9958898415443</v>
      </c>
    </row>
    <row r="7272" spans="1:25" x14ac:dyDescent="0.25">
      <c r="A7272" s="178" t="s">
        <v>5627</v>
      </c>
      <c r="B7272" s="178" t="s">
        <v>995</v>
      </c>
      <c r="C7272" s="178" t="s">
        <v>218</v>
      </c>
      <c r="D7272" s="178" t="s">
        <v>5744</v>
      </c>
      <c r="E7272" s="181">
        <v>49643.075859195676</v>
      </c>
      <c r="F7272" s="181">
        <v>50122.736514984128</v>
      </c>
      <c r="G7272" s="181">
        <v>50614.023293334496</v>
      </c>
      <c r="H7272" s="181">
        <v>51132.529601568334</v>
      </c>
      <c r="I7272" s="181">
        <v>51671.792743766171</v>
      </c>
      <c r="J7272" s="182">
        <v>52226.32297820488</v>
      </c>
      <c r="K7272" s="181">
        <v>52791.531890704791</v>
      </c>
      <c r="L7272" s="181">
        <v>53363.583802521884</v>
      </c>
      <c r="M7272" s="181">
        <v>53939.140156805508</v>
      </c>
      <c r="N7272" s="181">
        <v>54515.31086290277</v>
      </c>
      <c r="O7272" s="181">
        <v>55089.189583686944</v>
      </c>
      <c r="P7272" s="181">
        <v>55660.062198358115</v>
      </c>
      <c r="Q7272" s="181">
        <v>56227.723108448052</v>
      </c>
      <c r="R7272" s="181">
        <v>56790.535017281763</v>
      </c>
      <c r="S7272" s="181">
        <v>57347.518931058781</v>
      </c>
      <c r="T7272" s="181">
        <v>57896.689288447757</v>
      </c>
      <c r="U7272" s="181">
        <v>58435.424070023197</v>
      </c>
      <c r="V7272" s="181">
        <v>58962.738460205015</v>
      </c>
      <c r="W7272" s="181">
        <v>59478.849034217812</v>
      </c>
      <c r="X7272" s="181">
        <v>59983.699331782598</v>
      </c>
      <c r="Y7272" s="181">
        <v>60475.985130171168</v>
      </c>
    </row>
    <row r="7273" spans="1:25" x14ac:dyDescent="0.25">
      <c r="A7273" s="178" t="s">
        <v>5627</v>
      </c>
      <c r="B7273" s="178" t="s">
        <v>995</v>
      </c>
      <c r="C7273" s="178" t="s">
        <v>254</v>
      </c>
      <c r="D7273" s="178" t="s">
        <v>5745</v>
      </c>
      <c r="E7273" s="181">
        <v>3168.7716728778241</v>
      </c>
      <c r="F7273" s="181">
        <v>3230.1559103261084</v>
      </c>
      <c r="G7273" s="181">
        <v>3293.184162770438</v>
      </c>
      <c r="H7273" s="181">
        <v>3358.9139838119249</v>
      </c>
      <c r="I7273" s="181">
        <v>3426.9800796815957</v>
      </c>
      <c r="J7273" s="182">
        <v>3497.0669516461016</v>
      </c>
      <c r="K7273" s="181">
        <v>3568.9068074593774</v>
      </c>
      <c r="L7273" s="181">
        <v>3642.2720232265638</v>
      </c>
      <c r="M7273" s="181">
        <v>3716.9597233923541</v>
      </c>
      <c r="N7273" s="181">
        <v>3792.7898089607579</v>
      </c>
      <c r="O7273" s="181">
        <v>3869.5736087087485</v>
      </c>
      <c r="P7273" s="181">
        <v>3947.2702610530578</v>
      </c>
      <c r="Q7273" s="181">
        <v>4025.8734513162676</v>
      </c>
      <c r="R7273" s="181">
        <v>4105.2728615468122</v>
      </c>
      <c r="S7273" s="181">
        <v>4185.4017155906768</v>
      </c>
      <c r="T7273" s="181">
        <v>4266.1163038303484</v>
      </c>
      <c r="U7273" s="181">
        <v>4347.2198835854151</v>
      </c>
      <c r="V7273" s="181">
        <v>4428.6310378930057</v>
      </c>
      <c r="W7273" s="181">
        <v>4510.3563564744127</v>
      </c>
      <c r="X7273" s="181">
        <v>4592.3818601563089</v>
      </c>
      <c r="Y7273" s="181">
        <v>4674.5966621714433</v>
      </c>
    </row>
    <row r="7274" spans="1:25" x14ac:dyDescent="0.25">
      <c r="A7274" s="178" t="s">
        <v>5627</v>
      </c>
      <c r="B7274" s="178" t="s">
        <v>995</v>
      </c>
      <c r="C7274" s="178" t="s">
        <v>516</v>
      </c>
      <c r="D7274" s="178" t="s">
        <v>5746</v>
      </c>
      <c r="E7274" s="181">
        <v>4233.138357625653</v>
      </c>
      <c r="F7274" s="181">
        <v>4298.9996834788208</v>
      </c>
      <c r="G7274" s="181">
        <v>4366.4888769745858</v>
      </c>
      <c r="H7274" s="181">
        <v>4436.9816670952778</v>
      </c>
      <c r="I7274" s="181">
        <v>4509.960557195338</v>
      </c>
      <c r="J7274" s="182">
        <v>4584.9808125142272</v>
      </c>
      <c r="K7274" s="181">
        <v>4661.6664420243924</v>
      </c>
      <c r="L7274" s="181">
        <v>4739.6991641586455</v>
      </c>
      <c r="M7274" s="181">
        <v>4818.7973878781104</v>
      </c>
      <c r="N7274" s="181">
        <v>4898.7130233045445</v>
      </c>
      <c r="O7274" s="181">
        <v>4979.1905555720332</v>
      </c>
      <c r="P7274" s="181">
        <v>5060.1676901054179</v>
      </c>
      <c r="Q7274" s="181">
        <v>5141.627121002377</v>
      </c>
      <c r="R7274" s="181">
        <v>5223.4194110713706</v>
      </c>
      <c r="S7274" s="181">
        <v>5305.4524946386055</v>
      </c>
      <c r="T7274" s="181">
        <v>5387.5384808305043</v>
      </c>
      <c r="U7274" s="181">
        <v>5469.4255285679092</v>
      </c>
      <c r="V7274" s="181">
        <v>5551.0100958505236</v>
      </c>
      <c r="W7274" s="181">
        <v>5632.3000866136135</v>
      </c>
      <c r="X7274" s="181">
        <v>5713.2777044313843</v>
      </c>
      <c r="Y7274" s="181">
        <v>5793.8053161813059</v>
      </c>
    </row>
    <row r="7275" spans="1:25" x14ac:dyDescent="0.25">
      <c r="A7275" s="178" t="s">
        <v>5627</v>
      </c>
      <c r="B7275" s="178" t="s">
        <v>995</v>
      </c>
      <c r="C7275" s="178" t="s">
        <v>4270</v>
      </c>
      <c r="D7275" s="178" t="s">
        <v>5747</v>
      </c>
      <c r="E7275" s="181">
        <v>1380.6356425014703</v>
      </c>
      <c r="F7275" s="181">
        <v>1433.0402912635636</v>
      </c>
      <c r="G7275" s="181">
        <v>1487.6395526406945</v>
      </c>
      <c r="H7275" s="181">
        <v>1544.9960135623535</v>
      </c>
      <c r="I7275" s="181">
        <v>1605.0436324608816</v>
      </c>
      <c r="J7275" s="182">
        <v>1667.7309645691935</v>
      </c>
      <c r="K7275" s="181">
        <v>1733.0218377469096</v>
      </c>
      <c r="L7275" s="181">
        <v>1800.8933229810309</v>
      </c>
      <c r="M7275" s="181">
        <v>1871.3294284800834</v>
      </c>
      <c r="N7275" s="181">
        <v>1944.3209238751001</v>
      </c>
      <c r="O7275" s="181">
        <v>2019.8497699202924</v>
      </c>
      <c r="P7275" s="181">
        <v>2097.9715844379998</v>
      </c>
      <c r="Q7275" s="181">
        <v>2178.761239854925</v>
      </c>
      <c r="R7275" s="181">
        <v>2262.2382017945829</v>
      </c>
      <c r="S7275" s="181">
        <v>2348.4441366966244</v>
      </c>
      <c r="T7275" s="181">
        <v>2437.3761619608322</v>
      </c>
      <c r="U7275" s="181">
        <v>2528.996672855119</v>
      </c>
      <c r="V7275" s="181">
        <v>2623.330038952201</v>
      </c>
      <c r="W7275" s="181">
        <v>2720.4520232238624</v>
      </c>
      <c r="X7275" s="181">
        <v>2820.4278225333092</v>
      </c>
      <c r="Y7275" s="181">
        <v>2923.2632328110026</v>
      </c>
    </row>
    <row r="7276" spans="1:25" x14ac:dyDescent="0.25">
      <c r="A7276" s="178" t="s">
        <v>5627</v>
      </c>
      <c r="B7276" s="178" t="s">
        <v>995</v>
      </c>
      <c r="C7276" s="178" t="s">
        <v>1282</v>
      </c>
      <c r="D7276" s="178" t="s">
        <v>5748</v>
      </c>
      <c r="E7276" s="181">
        <v>2439.9339144647865</v>
      </c>
      <c r="F7276" s="181">
        <v>2513.4864425299943</v>
      </c>
      <c r="G7276" s="181">
        <v>2589.6139487565256</v>
      </c>
      <c r="H7276" s="181">
        <v>2669.2167125472224</v>
      </c>
      <c r="I7276" s="181">
        <v>2752.0890249519466</v>
      </c>
      <c r="J7276" s="182">
        <v>2838.0548907923276</v>
      </c>
      <c r="K7276" s="181">
        <v>2926.9681523875511</v>
      </c>
      <c r="L7276" s="181">
        <v>3018.7080492808764</v>
      </c>
      <c r="M7276" s="181">
        <v>3113.1678401656441</v>
      </c>
      <c r="N7276" s="181">
        <v>3210.2540394775024</v>
      </c>
      <c r="O7276" s="181">
        <v>3309.8604509687088</v>
      </c>
      <c r="P7276" s="181">
        <v>3412.0028030026283</v>
      </c>
      <c r="Q7276" s="181">
        <v>3516.7263972169058</v>
      </c>
      <c r="R7276" s="181">
        <v>3623.985370798765</v>
      </c>
      <c r="S7276" s="181">
        <v>3733.7694764651574</v>
      </c>
      <c r="T7276" s="181">
        <v>3845.9974292314878</v>
      </c>
      <c r="U7276" s="181">
        <v>3960.5349622026756</v>
      </c>
      <c r="V7276" s="181">
        <v>4077.3471455174613</v>
      </c>
      <c r="W7276" s="181">
        <v>4196.4783903551288</v>
      </c>
      <c r="X7276" s="181">
        <v>4317.9546140419452</v>
      </c>
      <c r="Y7276" s="181">
        <v>4441.709697827433</v>
      </c>
    </row>
    <row r="7277" spans="1:25" x14ac:dyDescent="0.25">
      <c r="A7277" s="178" t="s">
        <v>5627</v>
      </c>
      <c r="B7277" s="178" t="s">
        <v>995</v>
      </c>
      <c r="C7277" s="178" t="s">
        <v>2094</v>
      </c>
      <c r="D7277" s="178" t="s">
        <v>5749</v>
      </c>
      <c r="E7277" s="181">
        <v>2846.4206197827671</v>
      </c>
      <c r="F7277" s="181">
        <v>2862.6842810182861</v>
      </c>
      <c r="G7277" s="181">
        <v>2879.4386186515644</v>
      </c>
      <c r="H7277" s="181">
        <v>2897.5606014778559</v>
      </c>
      <c r="I7277" s="181">
        <v>2916.6684507005671</v>
      </c>
      <c r="J7277" s="182">
        <v>2936.440934050353</v>
      </c>
      <c r="K7277" s="181">
        <v>2956.6122279611359</v>
      </c>
      <c r="L7277" s="181">
        <v>2976.962593236502</v>
      </c>
      <c r="M7277" s="181">
        <v>2997.303310179504</v>
      </c>
      <c r="N7277" s="181">
        <v>3017.4734122594914</v>
      </c>
      <c r="O7277" s="181">
        <v>3037.3135504828288</v>
      </c>
      <c r="P7277" s="181">
        <v>3056.7872726247811</v>
      </c>
      <c r="Q7277" s="181">
        <v>3075.8865396758274</v>
      </c>
      <c r="R7277" s="181">
        <v>3094.52545308147</v>
      </c>
      <c r="S7277" s="181">
        <v>3112.655217714519</v>
      </c>
      <c r="T7277" s="181">
        <v>3130.1734188130663</v>
      </c>
      <c r="U7277" s="181">
        <v>3146.94500978205</v>
      </c>
      <c r="V7277" s="181">
        <v>3162.924931735226</v>
      </c>
      <c r="W7277" s="181">
        <v>3178.133088129443</v>
      </c>
      <c r="X7277" s="181">
        <v>3192.5746069254183</v>
      </c>
      <c r="Y7277" s="181">
        <v>3206.1884508848188</v>
      </c>
    </row>
    <row r="7278" spans="1:25" x14ac:dyDescent="0.25">
      <c r="A7278" s="178" t="s">
        <v>5627</v>
      </c>
      <c r="B7278" s="178" t="s">
        <v>995</v>
      </c>
      <c r="C7278" s="178" t="s">
        <v>240</v>
      </c>
      <c r="D7278" s="178" t="s">
        <v>241</v>
      </c>
      <c r="E7278" s="181">
        <v>11520.502259199126</v>
      </c>
      <c r="F7278" s="181">
        <v>11711.978895980536</v>
      </c>
      <c r="G7278" s="181">
        <v>11908.504909311885</v>
      </c>
      <c r="H7278" s="181">
        <v>12113.861413031109</v>
      </c>
      <c r="I7278" s="181">
        <v>12326.67202103309</v>
      </c>
      <c r="J7278" s="182">
        <v>12545.7540865918</v>
      </c>
      <c r="K7278" s="181">
        <v>12770.108550570681</v>
      </c>
      <c r="L7278" s="181">
        <v>12998.89052984388</v>
      </c>
      <c r="M7278" s="181">
        <v>13231.352332157221</v>
      </c>
      <c r="N7278" s="181">
        <v>13466.835118783385</v>
      </c>
      <c r="O7278" s="181">
        <v>13704.656666829862</v>
      </c>
      <c r="P7278" s="181">
        <v>13944.664043004548</v>
      </c>
      <c r="Q7278" s="181">
        <v>14186.827786423864</v>
      </c>
      <c r="R7278" s="181">
        <v>14430.753331592783</v>
      </c>
      <c r="S7278" s="181">
        <v>14676.202868612379</v>
      </c>
      <c r="T7278" s="181">
        <v>14922.671964135987</v>
      </c>
      <c r="U7278" s="181">
        <v>15169.476166627634</v>
      </c>
      <c r="V7278" s="181">
        <v>15416.339181013718</v>
      </c>
      <c r="W7278" s="181">
        <v>15663.293035488445</v>
      </c>
      <c r="X7278" s="181">
        <v>15910.298228880929</v>
      </c>
      <c r="Y7278" s="181">
        <v>16156.980723274117</v>
      </c>
    </row>
    <row r="7279" spans="1:25" x14ac:dyDescent="0.25">
      <c r="A7279" s="178" t="s">
        <v>5627</v>
      </c>
      <c r="B7279" s="178" t="s">
        <v>1000</v>
      </c>
      <c r="C7279" s="178" t="s">
        <v>218</v>
      </c>
      <c r="D7279" s="178" t="s">
        <v>5750</v>
      </c>
      <c r="E7279" s="181">
        <v>3273.2663487125487</v>
      </c>
      <c r="F7279" s="181">
        <v>3330.8051895277472</v>
      </c>
      <c r="G7279" s="181">
        <v>3383.6533367290367</v>
      </c>
      <c r="H7279" s="181">
        <v>3434.2567017410984</v>
      </c>
      <c r="I7279" s="181">
        <v>3483.2290757158089</v>
      </c>
      <c r="J7279" s="182">
        <v>3531.0278560972192</v>
      </c>
      <c r="K7279" s="181">
        <v>3577.9640896443184</v>
      </c>
      <c r="L7279" s="181">
        <v>3624.236563093456</v>
      </c>
      <c r="M7279" s="181">
        <v>3669.9465401274952</v>
      </c>
      <c r="N7279" s="181">
        <v>3715.1030400705222</v>
      </c>
      <c r="O7279" s="181">
        <v>3759.6573340250352</v>
      </c>
      <c r="P7279" s="181">
        <v>3803.6584707271668</v>
      </c>
      <c r="Q7279" s="181">
        <v>3847.1442580088228</v>
      </c>
      <c r="R7279" s="181">
        <v>3890.0203031647302</v>
      </c>
      <c r="S7279" s="181">
        <v>3932.2183825421339</v>
      </c>
      <c r="T7279" s="181">
        <v>3973.7058369115607</v>
      </c>
      <c r="U7279" s="181">
        <v>4014.4952029358546</v>
      </c>
      <c r="V7279" s="181">
        <v>4054.602928857099</v>
      </c>
      <c r="W7279" s="181">
        <v>4094.04057424347</v>
      </c>
      <c r="X7279" s="181">
        <v>4132.8132031768328</v>
      </c>
      <c r="Y7279" s="181">
        <v>4170.9717551172425</v>
      </c>
    </row>
    <row r="7280" spans="1:25" x14ac:dyDescent="0.25">
      <c r="A7280" s="178" t="s">
        <v>5627</v>
      </c>
      <c r="B7280" s="178" t="s">
        <v>1000</v>
      </c>
      <c r="C7280" s="178" t="s">
        <v>240</v>
      </c>
      <c r="D7280" s="178" t="s">
        <v>241</v>
      </c>
      <c r="E7280" s="181">
        <v>7.0959629733626013</v>
      </c>
      <c r="F7280" s="181">
        <v>7.1612848318543492</v>
      </c>
      <c r="G7280" s="181">
        <v>7.2150492036726499</v>
      </c>
      <c r="H7280" s="181">
        <v>7.2626967267693718</v>
      </c>
      <c r="I7280" s="181">
        <v>7.3056508373604423</v>
      </c>
      <c r="J7280" s="182">
        <v>7.3449651362958441</v>
      </c>
      <c r="K7280" s="181">
        <v>7.3813583922560477</v>
      </c>
      <c r="L7280" s="181">
        <v>7.4152973791879475</v>
      </c>
      <c r="M7280" s="181">
        <v>7.4470366802834507</v>
      </c>
      <c r="N7280" s="181">
        <v>7.4766377402369448</v>
      </c>
      <c r="O7280" s="181">
        <v>7.5040455036057754</v>
      </c>
      <c r="P7280" s="181">
        <v>7.5294010432335536</v>
      </c>
      <c r="Q7280" s="181">
        <v>7.5528195112423466</v>
      </c>
      <c r="R7280" s="181">
        <v>7.5741556038933382</v>
      </c>
      <c r="S7280" s="181">
        <v>7.5933200296537828</v>
      </c>
      <c r="T7280" s="181">
        <v>7.6102953067492454</v>
      </c>
      <c r="U7280" s="181">
        <v>7.6251511741016298</v>
      </c>
      <c r="V7280" s="181">
        <v>7.6379632557137498</v>
      </c>
      <c r="W7280" s="181">
        <v>7.6487963415043083</v>
      </c>
      <c r="X7280" s="181">
        <v>7.6577018157005465</v>
      </c>
      <c r="Y7280" s="181">
        <v>7.664814414932545</v>
      </c>
    </row>
    <row r="7281" spans="1:25" x14ac:dyDescent="0.25">
      <c r="A7281" s="178" t="s">
        <v>5627</v>
      </c>
      <c r="B7281" s="178" t="s">
        <v>1004</v>
      </c>
      <c r="C7281" s="178" t="s">
        <v>218</v>
      </c>
      <c r="D7281" s="178" t="s">
        <v>5751</v>
      </c>
      <c r="E7281" s="181">
        <v>3051.0059778799159</v>
      </c>
      <c r="F7281" s="181">
        <v>3071.5289936065774</v>
      </c>
      <c r="G7281" s="181">
        <v>3095.9329046818343</v>
      </c>
      <c r="H7281" s="181">
        <v>3124.6451383531808</v>
      </c>
      <c r="I7281" s="181">
        <v>3156.9135906292649</v>
      </c>
      <c r="J7281" s="182">
        <v>3192.1599908386029</v>
      </c>
      <c r="K7281" s="181">
        <v>3229.924552565868</v>
      </c>
      <c r="L7281" s="181">
        <v>3269.824231788175</v>
      </c>
      <c r="M7281" s="181">
        <v>3311.517407595446</v>
      </c>
      <c r="N7281" s="181">
        <v>3354.7538670447511</v>
      </c>
      <c r="O7281" s="181">
        <v>3399.2927443365083</v>
      </c>
      <c r="P7281" s="181">
        <v>3445.0167422106547</v>
      </c>
      <c r="Q7281" s="181">
        <v>3491.8210072003499</v>
      </c>
      <c r="R7281" s="181">
        <v>3539.508368763753</v>
      </c>
      <c r="S7281" s="181">
        <v>3587.981276710666</v>
      </c>
      <c r="T7281" s="181">
        <v>3637.2398061117788</v>
      </c>
      <c r="U7281" s="181">
        <v>3686.8379096085682</v>
      </c>
      <c r="V7281" s="181">
        <v>3736.2599315921611</v>
      </c>
      <c r="W7281" s="181">
        <v>3785.4574913331403</v>
      </c>
      <c r="X7281" s="181">
        <v>3834.4046258647868</v>
      </c>
      <c r="Y7281" s="181">
        <v>3883.1726771082599</v>
      </c>
    </row>
    <row r="7282" spans="1:25" x14ac:dyDescent="0.25">
      <c r="A7282" s="178" t="s">
        <v>5627</v>
      </c>
      <c r="B7282" s="178" t="s">
        <v>1004</v>
      </c>
      <c r="C7282" s="178" t="s">
        <v>1206</v>
      </c>
      <c r="D7282" s="178" t="s">
        <v>5752</v>
      </c>
      <c r="E7282" s="181">
        <v>2177.4056629631859</v>
      </c>
      <c r="F7282" s="181">
        <v>2214.3473835550376</v>
      </c>
      <c r="G7282" s="181">
        <v>2254.6416158228567</v>
      </c>
      <c r="H7282" s="181">
        <v>2298.6959239728922</v>
      </c>
      <c r="I7282" s="181">
        <v>2346.0559376912161</v>
      </c>
      <c r="J7282" s="182">
        <v>2396.3771112647355</v>
      </c>
      <c r="K7282" s="181">
        <v>2449.3888427791885</v>
      </c>
      <c r="L7282" s="181">
        <v>2504.8666469949594</v>
      </c>
      <c r="M7282" s="181">
        <v>2562.6074776684632</v>
      </c>
      <c r="N7282" s="181">
        <v>2622.4701499539992</v>
      </c>
      <c r="O7282" s="181">
        <v>2684.3139189076096</v>
      </c>
      <c r="P7282" s="181">
        <v>2748.0897834230404</v>
      </c>
      <c r="Q7282" s="181">
        <v>2813.7557711159325</v>
      </c>
      <c r="R7282" s="181">
        <v>2881.1920880731645</v>
      </c>
      <c r="S7282" s="181">
        <v>2950.3550499116013</v>
      </c>
      <c r="T7282" s="181">
        <v>3021.2794357462435</v>
      </c>
      <c r="U7282" s="181">
        <v>3093.6262802322649</v>
      </c>
      <c r="V7282" s="181">
        <v>3166.9829923285429</v>
      </c>
      <c r="W7282" s="181">
        <v>3241.3196861606611</v>
      </c>
      <c r="X7282" s="181">
        <v>3316.6242959037218</v>
      </c>
      <c r="Y7282" s="181">
        <v>3392.9689535379566</v>
      </c>
    </row>
    <row r="7283" spans="1:25" x14ac:dyDescent="0.25">
      <c r="A7283" s="178" t="s">
        <v>5627</v>
      </c>
      <c r="B7283" s="178" t="s">
        <v>1004</v>
      </c>
      <c r="C7283" s="178" t="s">
        <v>240</v>
      </c>
      <c r="D7283" s="178" t="s">
        <v>241</v>
      </c>
      <c r="E7283" s="181">
        <v>9790.2084072375474</v>
      </c>
      <c r="F7283" s="181">
        <v>9816.540416560827</v>
      </c>
      <c r="G7283" s="181">
        <v>9855.6527702961193</v>
      </c>
      <c r="H7283" s="181">
        <v>9908.7565613343068</v>
      </c>
      <c r="I7283" s="181">
        <v>9973.322868530453</v>
      </c>
      <c r="J7283" s="182">
        <v>10047.412345275952</v>
      </c>
      <c r="K7283" s="181">
        <v>10129.489350759064</v>
      </c>
      <c r="L7283" s="181">
        <v>10218.283116343351</v>
      </c>
      <c r="M7283" s="181">
        <v>10312.672185349051</v>
      </c>
      <c r="N7283" s="181">
        <v>10411.836208668065</v>
      </c>
      <c r="O7283" s="181">
        <v>10514.99639969736</v>
      </c>
      <c r="P7283" s="181">
        <v>10621.766516144355</v>
      </c>
      <c r="Q7283" s="181">
        <v>10731.804598918116</v>
      </c>
      <c r="R7283" s="181">
        <v>10844.491069229058</v>
      </c>
      <c r="S7283" s="181">
        <v>10959.519017671118</v>
      </c>
      <c r="T7283" s="181">
        <v>11076.883099465687</v>
      </c>
      <c r="U7283" s="181">
        <v>11195.223845428491</v>
      </c>
      <c r="V7283" s="181">
        <v>11312.986974950418</v>
      </c>
      <c r="W7283" s="181">
        <v>11430.046432183713</v>
      </c>
      <c r="X7283" s="181">
        <v>11546.344516334648</v>
      </c>
      <c r="Y7283" s="181">
        <v>11662.115812296517</v>
      </c>
    </row>
    <row r="7284" spans="1:25" x14ac:dyDescent="0.25">
      <c r="A7284" s="178" t="s">
        <v>5627</v>
      </c>
      <c r="B7284" s="178" t="s">
        <v>1007</v>
      </c>
      <c r="C7284" s="178" t="s">
        <v>218</v>
      </c>
      <c r="D7284" s="178" t="s">
        <v>5753</v>
      </c>
      <c r="E7284" s="181">
        <v>2858.7538609788708</v>
      </c>
      <c r="F7284" s="181">
        <v>2900.9705487328702</v>
      </c>
      <c r="G7284" s="181">
        <v>2940.53627347676</v>
      </c>
      <c r="H7284" s="181">
        <v>2979.0557426337514</v>
      </c>
      <c r="I7284" s="181">
        <v>3016.7483677072987</v>
      </c>
      <c r="J7284" s="182">
        <v>3053.7750590029041</v>
      </c>
      <c r="K7284" s="181">
        <v>3090.2679598875902</v>
      </c>
      <c r="L7284" s="181">
        <v>3126.333789970643</v>
      </c>
      <c r="M7284" s="181">
        <v>3162.051290901049</v>
      </c>
      <c r="N7284" s="181">
        <v>3197.4414767255548</v>
      </c>
      <c r="O7284" s="181">
        <v>3232.4880129215348</v>
      </c>
      <c r="P7284" s="181">
        <v>3267.2660996887794</v>
      </c>
      <c r="Q7284" s="181">
        <v>3301.8338976982732</v>
      </c>
      <c r="R7284" s="181">
        <v>3336.1333015749988</v>
      </c>
      <c r="S7284" s="181">
        <v>3370.1384485671419</v>
      </c>
      <c r="T7284" s="181">
        <v>3403.9315935005161</v>
      </c>
      <c r="U7284" s="181">
        <v>3437.4819388001292</v>
      </c>
      <c r="V7284" s="181">
        <v>3470.6495868323768</v>
      </c>
      <c r="W7284" s="181">
        <v>3503.4011814984256</v>
      </c>
      <c r="X7284" s="181">
        <v>3535.7139066843283</v>
      </c>
      <c r="Y7284" s="181">
        <v>3567.6994921146893</v>
      </c>
    </row>
    <row r="7285" spans="1:25" x14ac:dyDescent="0.25">
      <c r="A7285" s="178" t="s">
        <v>5627</v>
      </c>
      <c r="B7285" s="178" t="s">
        <v>1007</v>
      </c>
      <c r="C7285" s="178" t="s">
        <v>240</v>
      </c>
      <c r="D7285" s="178" t="s">
        <v>241</v>
      </c>
      <c r="E7285" s="181">
        <v>43.513775583041216</v>
      </c>
      <c r="F7285" s="181">
        <v>43.667825611557866</v>
      </c>
      <c r="G7285" s="181">
        <v>43.773677368990576</v>
      </c>
      <c r="H7285" s="181">
        <v>43.856438976179469</v>
      </c>
      <c r="I7285" s="181">
        <v>43.919973169537819</v>
      </c>
      <c r="J7285" s="182">
        <v>43.96714519014877</v>
      </c>
      <c r="K7285" s="181">
        <v>44.000296900356943</v>
      </c>
      <c r="L7285" s="181">
        <v>44.021319551063563</v>
      </c>
      <c r="M7285" s="181">
        <v>44.031640484835314</v>
      </c>
      <c r="N7285" s="181">
        <v>44.031836981896362</v>
      </c>
      <c r="O7285" s="181">
        <v>44.021959226200877</v>
      </c>
      <c r="P7285" s="181">
        <v>44.003294683979853</v>
      </c>
      <c r="Q7285" s="181">
        <v>43.976853634203799</v>
      </c>
      <c r="R7285" s="181">
        <v>43.942076087637034</v>
      </c>
      <c r="S7285" s="181">
        <v>43.898851977559531</v>
      </c>
      <c r="T7285" s="181">
        <v>43.848474454733932</v>
      </c>
      <c r="U7285" s="181">
        <v>43.79074497766694</v>
      </c>
      <c r="V7285" s="181">
        <v>43.724104151410401</v>
      </c>
      <c r="W7285" s="181">
        <v>43.648393993937489</v>
      </c>
      <c r="X7285" s="181">
        <v>43.563599578846961</v>
      </c>
      <c r="Y7285" s="181">
        <v>43.471352407026245</v>
      </c>
    </row>
    <row r="7286" spans="1:25" x14ac:dyDescent="0.25">
      <c r="A7286" s="178" t="s">
        <v>5627</v>
      </c>
      <c r="B7286" s="178" t="s">
        <v>1010</v>
      </c>
      <c r="C7286" s="178" t="s">
        <v>565</v>
      </c>
      <c r="D7286" s="178" t="s">
        <v>566</v>
      </c>
      <c r="E7286" s="181">
        <v>2161.9782959810145</v>
      </c>
      <c r="F7286" s="181">
        <v>2175.9558715611302</v>
      </c>
      <c r="G7286" s="181">
        <v>2189.6324947799176</v>
      </c>
      <c r="H7286" s="181">
        <v>2203.8473704168532</v>
      </c>
      <c r="I7286" s="181">
        <v>2218.6011607762648</v>
      </c>
      <c r="J7286" s="182">
        <v>2233.9121998166329</v>
      </c>
      <c r="K7286" s="181">
        <v>2249.7744599160064</v>
      </c>
      <c r="L7286" s="181">
        <v>2266.1563357570503</v>
      </c>
      <c r="M7286" s="181">
        <v>2283.0099520752588</v>
      </c>
      <c r="N7286" s="181">
        <v>2300.2722851554163</v>
      </c>
      <c r="O7286" s="181">
        <v>2317.869319906803</v>
      </c>
      <c r="P7286" s="181">
        <v>2335.7792109652446</v>
      </c>
      <c r="Q7286" s="181">
        <v>2353.9607334631582</v>
      </c>
      <c r="R7286" s="181">
        <v>2372.2963474860071</v>
      </c>
      <c r="S7286" s="181">
        <v>2390.6979412564619</v>
      </c>
      <c r="T7286" s="181">
        <v>2409.1502429327247</v>
      </c>
      <c r="U7286" s="181">
        <v>2427.5622324144983</v>
      </c>
      <c r="V7286" s="181">
        <v>2445.7833233950009</v>
      </c>
      <c r="W7286" s="181">
        <v>2463.7614688883086</v>
      </c>
      <c r="X7286" s="181">
        <v>2481.448548862415</v>
      </c>
      <c r="Y7286" s="181">
        <v>2498.8863813332991</v>
      </c>
    </row>
    <row r="7287" spans="1:25" x14ac:dyDescent="0.25">
      <c r="A7287" s="178" t="s">
        <v>5754</v>
      </c>
      <c r="B7287" s="178" t="s">
        <v>217</v>
      </c>
      <c r="C7287" s="178" t="s">
        <v>218</v>
      </c>
      <c r="D7287" s="178" t="s">
        <v>5755</v>
      </c>
      <c r="E7287" s="181">
        <v>2657.6724132370655</v>
      </c>
      <c r="F7287" s="181">
        <v>2713.7489621875916</v>
      </c>
      <c r="G7287" s="181">
        <v>2769.9538424172388</v>
      </c>
      <c r="H7287" s="181">
        <v>2825.3419978677248</v>
      </c>
      <c r="I7287" s="181">
        <v>2880.1449494364851</v>
      </c>
      <c r="J7287" s="182">
        <v>2934.416240191279</v>
      </c>
      <c r="K7287" s="181">
        <v>2988.2804405944462</v>
      </c>
      <c r="L7287" s="181">
        <v>3041.9071806218913</v>
      </c>
      <c r="M7287" s="181">
        <v>3095.3289199105329</v>
      </c>
      <c r="N7287" s="181">
        <v>3148.5704068546088</v>
      </c>
      <c r="O7287" s="181">
        <v>3201.63506743065</v>
      </c>
      <c r="P7287" s="181">
        <v>3254.8718457649416</v>
      </c>
      <c r="Q7287" s="181">
        <v>3308.6172725910333</v>
      </c>
      <c r="R7287" s="181">
        <v>3362.7606491815523</v>
      </c>
      <c r="S7287" s="181">
        <v>3417.3341339412545</v>
      </c>
      <c r="T7287" s="181">
        <v>3472.2389937497969</v>
      </c>
      <c r="U7287" s="181">
        <v>3527.4133369649294</v>
      </c>
      <c r="V7287" s="181">
        <v>3582.8924993699725</v>
      </c>
      <c r="W7287" s="181">
        <v>3638.6311406716313</v>
      </c>
      <c r="X7287" s="181">
        <v>3694.5451958194581</v>
      </c>
      <c r="Y7287" s="181">
        <v>3750.3679533687873</v>
      </c>
    </row>
    <row r="7288" spans="1:25" x14ac:dyDescent="0.25">
      <c r="A7288" s="178" t="s">
        <v>5754</v>
      </c>
      <c r="B7288" s="178" t="s">
        <v>217</v>
      </c>
      <c r="C7288" s="178" t="s">
        <v>240</v>
      </c>
      <c r="D7288" s="178" t="s">
        <v>241</v>
      </c>
      <c r="E7288" s="181">
        <v>3732.4812871356803</v>
      </c>
      <c r="F7288" s="181">
        <v>3709.2317335881921</v>
      </c>
      <c r="G7288" s="181">
        <v>3684.7237540572164</v>
      </c>
      <c r="H7288" s="181">
        <v>3657.8132834663402</v>
      </c>
      <c r="I7288" s="181">
        <v>3628.9664931007187</v>
      </c>
      <c r="J7288" s="182">
        <v>3598.3917002591443</v>
      </c>
      <c r="K7288" s="181">
        <v>3566.3681834011868</v>
      </c>
      <c r="L7288" s="181">
        <v>3533.2054215721123</v>
      </c>
      <c r="M7288" s="181">
        <v>3499.0314106377127</v>
      </c>
      <c r="N7288" s="181">
        <v>3463.9574657754606</v>
      </c>
      <c r="O7288" s="181">
        <v>3428.0652141885048</v>
      </c>
      <c r="P7288" s="181">
        <v>3391.7922727700566</v>
      </c>
      <c r="Q7288" s="181">
        <v>3355.5212306128965</v>
      </c>
      <c r="R7288" s="181">
        <v>3319.1548992486087</v>
      </c>
      <c r="S7288" s="181">
        <v>3282.7447401722407</v>
      </c>
      <c r="T7288" s="181">
        <v>3246.215785042245</v>
      </c>
      <c r="U7288" s="181">
        <v>3209.5358682458314</v>
      </c>
      <c r="V7288" s="181">
        <v>3172.7639652980379</v>
      </c>
      <c r="W7288" s="181">
        <v>3135.8849745430011</v>
      </c>
      <c r="X7288" s="181">
        <v>3098.8544726250097</v>
      </c>
      <c r="Y7288" s="181">
        <v>3061.4853281398837</v>
      </c>
    </row>
    <row r="7289" spans="1:25" x14ac:dyDescent="0.25">
      <c r="A7289" s="178" t="s">
        <v>5754</v>
      </c>
      <c r="B7289" s="178" t="s">
        <v>242</v>
      </c>
      <c r="C7289" s="178" t="s">
        <v>565</v>
      </c>
      <c r="D7289" s="178" t="s">
        <v>566</v>
      </c>
      <c r="E7289" s="181">
        <v>5072.7506943525341</v>
      </c>
      <c r="F7289" s="181">
        <v>5083.0657690734088</v>
      </c>
      <c r="G7289" s="181">
        <v>5100.6354595703142</v>
      </c>
      <c r="H7289" s="181">
        <v>5121.8974347055746</v>
      </c>
      <c r="I7289" s="181">
        <v>5145.9837859893087</v>
      </c>
      <c r="J7289" s="182">
        <v>5172.0069251857631</v>
      </c>
      <c r="K7289" s="181">
        <v>5199.3621759434354</v>
      </c>
      <c r="L7289" s="181">
        <v>5227.665704877083</v>
      </c>
      <c r="M7289" s="181">
        <v>5256.3946899963848</v>
      </c>
      <c r="N7289" s="181">
        <v>5285.2349304235249</v>
      </c>
      <c r="O7289" s="181">
        <v>5313.8713630663915</v>
      </c>
      <c r="P7289" s="181">
        <v>5342.6165729171316</v>
      </c>
      <c r="Q7289" s="181">
        <v>5371.7808299369754</v>
      </c>
      <c r="R7289" s="181">
        <v>5401.0229528929294</v>
      </c>
      <c r="S7289" s="181">
        <v>5430.4211811781952</v>
      </c>
      <c r="T7289" s="181">
        <v>5460.1713456347343</v>
      </c>
      <c r="U7289" s="181">
        <v>5489.9525084543229</v>
      </c>
      <c r="V7289" s="181">
        <v>5519.3151255675239</v>
      </c>
      <c r="W7289" s="181">
        <v>5548.2691098547248</v>
      </c>
      <c r="X7289" s="181">
        <v>5576.8748735156259</v>
      </c>
      <c r="Y7289" s="181">
        <v>5605.1408516852734</v>
      </c>
    </row>
    <row r="7290" spans="1:25" x14ac:dyDescent="0.25">
      <c r="A7290" s="178" t="s">
        <v>5754</v>
      </c>
      <c r="B7290" s="178" t="s">
        <v>250</v>
      </c>
      <c r="C7290" s="178" t="s">
        <v>565</v>
      </c>
      <c r="D7290" s="178" t="s">
        <v>566</v>
      </c>
      <c r="E7290" s="181">
        <v>2723.4324114234964</v>
      </c>
      <c r="F7290" s="181">
        <v>2712.4197236885266</v>
      </c>
      <c r="G7290" s="181">
        <v>2705.6100883469358</v>
      </c>
      <c r="H7290" s="181">
        <v>2701.1942266268379</v>
      </c>
      <c r="I7290" s="181">
        <v>2698.691278204692</v>
      </c>
      <c r="J7290" s="182">
        <v>2697.6001899658113</v>
      </c>
      <c r="K7290" s="181">
        <v>2697.5844496682985</v>
      </c>
      <c r="L7290" s="181">
        <v>2698.4080961280788</v>
      </c>
      <c r="M7290" s="181">
        <v>2699.7717317304987</v>
      </c>
      <c r="N7290" s="181">
        <v>2701.4066065638413</v>
      </c>
      <c r="O7290" s="181">
        <v>2703.0865060662031</v>
      </c>
      <c r="P7290" s="181">
        <v>2704.9046059506668</v>
      </c>
      <c r="Q7290" s="181">
        <v>2706.9565750772481</v>
      </c>
      <c r="R7290" s="181">
        <v>2708.9882634873393</v>
      </c>
      <c r="S7290" s="181">
        <v>2710.8857039706281</v>
      </c>
      <c r="T7290" s="181">
        <v>2712.4344460696716</v>
      </c>
      <c r="U7290" s="181">
        <v>2713.7167121679681</v>
      </c>
      <c r="V7290" s="181">
        <v>2714.9391969404232</v>
      </c>
      <c r="W7290" s="181">
        <v>2716.0405294803509</v>
      </c>
      <c r="X7290" s="181">
        <v>2716.9411157953609</v>
      </c>
      <c r="Y7290" s="181">
        <v>2717.4363280550483</v>
      </c>
    </row>
    <row r="7291" spans="1:25" x14ac:dyDescent="0.25">
      <c r="A7291" s="178" t="s">
        <v>5754</v>
      </c>
      <c r="B7291" s="178" t="s">
        <v>256</v>
      </c>
      <c r="C7291" s="178" t="s">
        <v>218</v>
      </c>
      <c r="D7291" s="178" t="s">
        <v>5756</v>
      </c>
      <c r="E7291" s="181">
        <v>2796.6680251652101</v>
      </c>
      <c r="F7291" s="181">
        <v>2852.3156325488517</v>
      </c>
      <c r="G7291" s="181">
        <v>2903.8607012253651</v>
      </c>
      <c r="H7291" s="181">
        <v>2951.32701869107</v>
      </c>
      <c r="I7291" s="181">
        <v>2995.6969674082675</v>
      </c>
      <c r="J7291" s="182">
        <v>3037.5742325411416</v>
      </c>
      <c r="K7291" s="181">
        <v>3077.486341690832</v>
      </c>
      <c r="L7291" s="181">
        <v>3115.8828086817607</v>
      </c>
      <c r="M7291" s="181">
        <v>3152.9614860200895</v>
      </c>
      <c r="N7291" s="181">
        <v>3188.8324354844026</v>
      </c>
      <c r="O7291" s="181">
        <v>3223.561695669423</v>
      </c>
      <c r="P7291" s="181">
        <v>3257.5440089381696</v>
      </c>
      <c r="Q7291" s="181">
        <v>3291.120400905631</v>
      </c>
      <c r="R7291" s="181">
        <v>3324.1549455352088</v>
      </c>
      <c r="S7291" s="181">
        <v>3356.7092202033728</v>
      </c>
      <c r="T7291" s="181">
        <v>3389.1155974902854</v>
      </c>
      <c r="U7291" s="181">
        <v>3421.3567897120438</v>
      </c>
      <c r="V7291" s="181">
        <v>3453.1359938093287</v>
      </c>
      <c r="W7291" s="181">
        <v>3484.4530154492745</v>
      </c>
      <c r="X7291" s="181">
        <v>3515.3204408693346</v>
      </c>
      <c r="Y7291" s="181">
        <v>3545.8849487573793</v>
      </c>
    </row>
    <row r="7292" spans="1:25" x14ac:dyDescent="0.25">
      <c r="A7292" s="178" t="s">
        <v>5754</v>
      </c>
      <c r="B7292" s="178" t="s">
        <v>256</v>
      </c>
      <c r="C7292" s="178" t="s">
        <v>240</v>
      </c>
      <c r="D7292" s="178" t="s">
        <v>241</v>
      </c>
      <c r="E7292" s="181">
        <v>1620.6125405942905</v>
      </c>
      <c r="F7292" s="181">
        <v>1618.1745919429675</v>
      </c>
      <c r="G7292" s="181">
        <v>1612.8467088936472</v>
      </c>
      <c r="H7292" s="181">
        <v>1604.8120037449705</v>
      </c>
      <c r="I7292" s="181">
        <v>1594.7559370150043</v>
      </c>
      <c r="J7292" s="182">
        <v>1583.1160990301889</v>
      </c>
      <c r="K7292" s="181">
        <v>1570.2598156699771</v>
      </c>
      <c r="L7292" s="181">
        <v>1556.4888545543881</v>
      </c>
      <c r="M7292" s="181">
        <v>1541.9599130981328</v>
      </c>
      <c r="N7292" s="181">
        <v>1526.777087474268</v>
      </c>
      <c r="O7292" s="181">
        <v>1511.0173078859764</v>
      </c>
      <c r="P7292" s="181">
        <v>1494.9038538492282</v>
      </c>
      <c r="Q7292" s="181">
        <v>1478.6189161148936</v>
      </c>
      <c r="R7292" s="181">
        <v>1462.120827606778</v>
      </c>
      <c r="S7292" s="181">
        <v>1445.4572227876372</v>
      </c>
      <c r="T7292" s="181">
        <v>1428.7867750981447</v>
      </c>
      <c r="U7292" s="181">
        <v>1412.1112827991515</v>
      </c>
      <c r="V7292" s="181">
        <v>1395.319799017137</v>
      </c>
      <c r="W7292" s="181">
        <v>1378.4283754130795</v>
      </c>
      <c r="X7292" s="181">
        <v>1361.4573118912426</v>
      </c>
      <c r="Y7292" s="181">
        <v>1344.4766585084012</v>
      </c>
    </row>
    <row r="7293" spans="1:25" x14ac:dyDescent="0.25">
      <c r="A7293" s="178" t="s">
        <v>5754</v>
      </c>
      <c r="B7293" s="178" t="s">
        <v>260</v>
      </c>
      <c r="C7293" s="178" t="s">
        <v>218</v>
      </c>
      <c r="D7293" s="178" t="s">
        <v>5757</v>
      </c>
      <c r="E7293" s="181">
        <v>33140.797651251363</v>
      </c>
      <c r="F7293" s="181">
        <v>33419.865131681348</v>
      </c>
      <c r="G7293" s="181">
        <v>33724.126159137486</v>
      </c>
      <c r="H7293" s="181">
        <v>34033.055488830498</v>
      </c>
      <c r="I7293" s="181">
        <v>34344.343398256984</v>
      </c>
      <c r="J7293" s="182">
        <v>34653.918550658884</v>
      </c>
      <c r="K7293" s="181">
        <v>34959.509542032472</v>
      </c>
      <c r="L7293" s="181">
        <v>35260.212567865688</v>
      </c>
      <c r="M7293" s="181">
        <v>35553.906090471326</v>
      </c>
      <c r="N7293" s="181">
        <v>35838.583664345751</v>
      </c>
      <c r="O7293" s="181">
        <v>36112.36510204184</v>
      </c>
      <c r="P7293" s="181">
        <v>36378.267696094699</v>
      </c>
      <c r="Q7293" s="181">
        <v>36639.493430162329</v>
      </c>
      <c r="R7293" s="181">
        <v>36894.228583041746</v>
      </c>
      <c r="S7293" s="181">
        <v>37142.708424508586</v>
      </c>
      <c r="T7293" s="181">
        <v>37385.208055859628</v>
      </c>
      <c r="U7293" s="181">
        <v>37620.016438719955</v>
      </c>
      <c r="V7293" s="181">
        <v>37845.537489337388</v>
      </c>
      <c r="W7293" s="181">
        <v>38062.222464653947</v>
      </c>
      <c r="X7293" s="181">
        <v>38270.410290700434</v>
      </c>
      <c r="Y7293" s="181">
        <v>38469.520658576039</v>
      </c>
    </row>
    <row r="7294" spans="1:25" x14ac:dyDescent="0.25">
      <c r="A7294" s="178" t="s">
        <v>5754</v>
      </c>
      <c r="B7294" s="178" t="s">
        <v>260</v>
      </c>
      <c r="C7294" s="178" t="s">
        <v>638</v>
      </c>
      <c r="D7294" s="178" t="s">
        <v>5758</v>
      </c>
      <c r="E7294" s="181">
        <v>4567.8615386798574</v>
      </c>
      <c r="F7294" s="181">
        <v>4585.27701562946</v>
      </c>
      <c r="G7294" s="181">
        <v>4605.8787617974758</v>
      </c>
      <c r="H7294" s="181">
        <v>4626.8311412071043</v>
      </c>
      <c r="I7294" s="181">
        <v>4647.8150446418322</v>
      </c>
      <c r="J7294" s="182">
        <v>4668.2798322437802</v>
      </c>
      <c r="K7294" s="181">
        <v>4687.926278528289</v>
      </c>
      <c r="L7294" s="181">
        <v>4706.6432338025625</v>
      </c>
      <c r="M7294" s="181">
        <v>4724.1598686343723</v>
      </c>
      <c r="N7294" s="181">
        <v>4740.225633590926</v>
      </c>
      <c r="O7294" s="181">
        <v>4754.6113233873612</v>
      </c>
      <c r="P7294" s="181">
        <v>4767.7339587396691</v>
      </c>
      <c r="Q7294" s="181">
        <v>4780.0272352351403</v>
      </c>
      <c r="R7294" s="181">
        <v>4791.2657078665488</v>
      </c>
      <c r="S7294" s="181">
        <v>4801.4930253059847</v>
      </c>
      <c r="T7294" s="181">
        <v>4810.757289334425</v>
      </c>
      <c r="U7294" s="181">
        <v>4818.8514327281819</v>
      </c>
      <c r="V7294" s="181">
        <v>4825.5869453313453</v>
      </c>
      <c r="W7294" s="181">
        <v>4831.0387618452569</v>
      </c>
      <c r="X7294" s="181">
        <v>4835.2664198995326</v>
      </c>
      <c r="Y7294" s="181">
        <v>4838.2129152158914</v>
      </c>
    </row>
    <row r="7295" spans="1:25" x14ac:dyDescent="0.25">
      <c r="A7295" s="178" t="s">
        <v>5754</v>
      </c>
      <c r="B7295" s="178" t="s">
        <v>260</v>
      </c>
      <c r="C7295" s="178" t="s">
        <v>240</v>
      </c>
      <c r="D7295" s="178" t="s">
        <v>241</v>
      </c>
      <c r="E7295" s="181">
        <v>2720.4603310186471</v>
      </c>
      <c r="F7295" s="181">
        <v>2798.6630676351988</v>
      </c>
      <c r="G7295" s="181">
        <v>2881.0653700800085</v>
      </c>
      <c r="H7295" s="181">
        <v>2966.0593176495945</v>
      </c>
      <c r="I7295" s="181">
        <v>3053.518752650275</v>
      </c>
      <c r="J7295" s="182">
        <v>3143.1434859385408</v>
      </c>
      <c r="K7295" s="181">
        <v>3234.771971031977</v>
      </c>
      <c r="L7295" s="181">
        <v>3328.3558274996826</v>
      </c>
      <c r="M7295" s="181">
        <v>3423.7230580356095</v>
      </c>
      <c r="N7295" s="181">
        <v>3520.6968209008851</v>
      </c>
      <c r="O7295" s="181">
        <v>3619.0968544279035</v>
      </c>
      <c r="P7295" s="181">
        <v>3719.227728757653</v>
      </c>
      <c r="Q7295" s="181">
        <v>3821.4369669575713</v>
      </c>
      <c r="R7295" s="181">
        <v>3925.56485978621</v>
      </c>
      <c r="S7295" s="181">
        <v>4031.6588459437339</v>
      </c>
      <c r="T7295" s="181">
        <v>4139.7726565444555</v>
      </c>
      <c r="U7295" s="181">
        <v>4249.737978221805</v>
      </c>
      <c r="V7295" s="181">
        <v>4361.3840789279384</v>
      </c>
      <c r="W7295" s="181">
        <v>4474.7655188316157</v>
      </c>
      <c r="X7295" s="181">
        <v>4589.9266061637854</v>
      </c>
      <c r="Y7295" s="181">
        <v>4706.8014771678663</v>
      </c>
    </row>
    <row r="7296" spans="1:25" x14ac:dyDescent="0.25">
      <c r="A7296" s="178" t="s">
        <v>5754</v>
      </c>
      <c r="B7296" s="178" t="s">
        <v>274</v>
      </c>
      <c r="C7296" s="178" t="s">
        <v>218</v>
      </c>
      <c r="D7296" s="178" t="s">
        <v>5759</v>
      </c>
      <c r="E7296" s="181">
        <v>6240.4861226192224</v>
      </c>
      <c r="F7296" s="181">
        <v>6229.1429636222347</v>
      </c>
      <c r="G7296" s="181">
        <v>6225.0605561083867</v>
      </c>
      <c r="H7296" s="181">
        <v>6224.2243265287398</v>
      </c>
      <c r="I7296" s="181">
        <v>6225.7108538172242</v>
      </c>
      <c r="J7296" s="182">
        <v>6228.4628649264278</v>
      </c>
      <c r="K7296" s="181">
        <v>6231.8259722645944</v>
      </c>
      <c r="L7296" s="181">
        <v>6235.4315844560278</v>
      </c>
      <c r="M7296" s="181">
        <v>6238.7493625358948</v>
      </c>
      <c r="N7296" s="181">
        <v>6241.3421976354039</v>
      </c>
      <c r="O7296" s="181">
        <v>6242.844479163874</v>
      </c>
      <c r="P7296" s="181">
        <v>6243.6872051966757</v>
      </c>
      <c r="Q7296" s="181">
        <v>6244.3264999824369</v>
      </c>
      <c r="R7296" s="181">
        <v>6244.3646797320862</v>
      </c>
      <c r="S7296" s="181">
        <v>6243.7006247189347</v>
      </c>
      <c r="T7296" s="181">
        <v>6241.9798601765269</v>
      </c>
      <c r="U7296" s="181">
        <v>6239.0524005400666</v>
      </c>
      <c r="V7296" s="181">
        <v>6235.0655410905783</v>
      </c>
      <c r="W7296" s="181">
        <v>6230.0185475510752</v>
      </c>
      <c r="X7296" s="181">
        <v>6223.8481315305144</v>
      </c>
      <c r="Y7296" s="181">
        <v>6216.1638995155872</v>
      </c>
    </row>
    <row r="7297" spans="1:25" x14ac:dyDescent="0.25">
      <c r="A7297" s="178" t="s">
        <v>5754</v>
      </c>
      <c r="B7297" s="178" t="s">
        <v>274</v>
      </c>
      <c r="C7297" s="178" t="s">
        <v>240</v>
      </c>
      <c r="D7297" s="178" t="s">
        <v>241</v>
      </c>
      <c r="E7297" s="181">
        <v>2098.0421232873255</v>
      </c>
      <c r="F7297" s="181">
        <v>2127.2288926208357</v>
      </c>
      <c r="G7297" s="181">
        <v>2159.333130685588</v>
      </c>
      <c r="H7297" s="181">
        <v>2193.0647142751964</v>
      </c>
      <c r="I7297" s="181">
        <v>2228.1544931904177</v>
      </c>
      <c r="J7297" s="182">
        <v>2264.2656393432917</v>
      </c>
      <c r="K7297" s="181">
        <v>2301.1872363256298</v>
      </c>
      <c r="L7297" s="181">
        <v>2338.8011629159892</v>
      </c>
      <c r="M7297" s="181">
        <v>2376.919448261604</v>
      </c>
      <c r="N7297" s="181">
        <v>2415.3777600395051</v>
      </c>
      <c r="O7297" s="181">
        <v>2454.0292088941592</v>
      </c>
      <c r="P7297" s="181">
        <v>2493.0356697765133</v>
      </c>
      <c r="Q7297" s="181">
        <v>2532.5795790875682</v>
      </c>
      <c r="R7297" s="181">
        <v>2572.5030545178452</v>
      </c>
      <c r="S7297" s="181">
        <v>2612.7620220457216</v>
      </c>
      <c r="T7297" s="181">
        <v>2653.2018387989856</v>
      </c>
      <c r="U7297" s="181">
        <v>2693.7463728533226</v>
      </c>
      <c r="V7297" s="181">
        <v>2734.4452709065722</v>
      </c>
      <c r="W7297" s="181">
        <v>2775.2856820448706</v>
      </c>
      <c r="X7297" s="181">
        <v>2816.2258812683085</v>
      </c>
      <c r="Y7297" s="181">
        <v>2857.0714297096551</v>
      </c>
    </row>
    <row r="7298" spans="1:25" x14ac:dyDescent="0.25">
      <c r="A7298" s="178" t="s">
        <v>5754</v>
      </c>
      <c r="B7298" s="178" t="s">
        <v>278</v>
      </c>
      <c r="C7298" s="178" t="s">
        <v>218</v>
      </c>
      <c r="D7298" s="178" t="s">
        <v>5760</v>
      </c>
      <c r="E7298" s="181">
        <v>7290.2413973471112</v>
      </c>
      <c r="F7298" s="181">
        <v>7309.4663103257944</v>
      </c>
      <c r="G7298" s="181">
        <v>7328.6895896920096</v>
      </c>
      <c r="H7298" s="181">
        <v>7344.9355186052317</v>
      </c>
      <c r="I7298" s="181">
        <v>7358.6664040621781</v>
      </c>
      <c r="J7298" s="182">
        <v>7369.8218860198258</v>
      </c>
      <c r="K7298" s="181">
        <v>7378.5769314322206</v>
      </c>
      <c r="L7298" s="181">
        <v>7385.2586827070536</v>
      </c>
      <c r="M7298" s="181">
        <v>7389.8621645043131</v>
      </c>
      <c r="N7298" s="181">
        <v>7392.3609220183671</v>
      </c>
      <c r="O7298" s="181">
        <v>7392.6780720321212</v>
      </c>
      <c r="P7298" s="181">
        <v>7391.6066458376044</v>
      </c>
      <c r="Q7298" s="181">
        <v>7389.8883693225753</v>
      </c>
      <c r="R7298" s="181">
        <v>7387.2498412649938</v>
      </c>
      <c r="S7298" s="181">
        <v>7383.7641381093727</v>
      </c>
      <c r="T7298" s="181">
        <v>7379.4752895141955</v>
      </c>
      <c r="U7298" s="181">
        <v>7374.2867116257348</v>
      </c>
      <c r="V7298" s="181">
        <v>7368.1184454753156</v>
      </c>
      <c r="W7298" s="181">
        <v>7361.0066903972684</v>
      </c>
      <c r="X7298" s="181">
        <v>7352.9396383093608</v>
      </c>
      <c r="Y7298" s="181">
        <v>7343.7389343198965</v>
      </c>
    </row>
    <row r="7299" spans="1:25" x14ac:dyDescent="0.25">
      <c r="A7299" s="178" t="s">
        <v>5754</v>
      </c>
      <c r="B7299" s="178" t="s">
        <v>278</v>
      </c>
      <c r="C7299" s="178" t="s">
        <v>240</v>
      </c>
      <c r="D7299" s="178" t="s">
        <v>241</v>
      </c>
      <c r="E7299" s="181">
        <v>5655.2455111459631</v>
      </c>
      <c r="F7299" s="181">
        <v>5714.2177831358249</v>
      </c>
      <c r="G7299" s="181">
        <v>5773.7637833619692</v>
      </c>
      <c r="H7299" s="181">
        <v>5831.5262809566648</v>
      </c>
      <c r="I7299" s="181">
        <v>5887.8254974740676</v>
      </c>
      <c r="J7299" s="182">
        <v>5942.5708978466655</v>
      </c>
      <c r="K7299" s="181">
        <v>5995.8609781638534</v>
      </c>
      <c r="L7299" s="181">
        <v>6047.922562436318</v>
      </c>
      <c r="M7299" s="181">
        <v>6098.7160425347711</v>
      </c>
      <c r="N7299" s="181">
        <v>6148.183238298504</v>
      </c>
      <c r="O7299" s="181">
        <v>6196.2224295779406</v>
      </c>
      <c r="P7299" s="181">
        <v>6243.4640785536794</v>
      </c>
      <c r="Q7299" s="181">
        <v>6290.515158062216</v>
      </c>
      <c r="R7299" s="181">
        <v>6337.1310392292926</v>
      </c>
      <c r="S7299" s="181">
        <v>6383.3591593062283</v>
      </c>
      <c r="T7299" s="181">
        <v>6429.2233467067435</v>
      </c>
      <c r="U7299" s="181">
        <v>6474.6249167978403</v>
      </c>
      <c r="V7299" s="181">
        <v>6519.4770232648661</v>
      </c>
      <c r="W7299" s="181">
        <v>6563.7939289985043</v>
      </c>
      <c r="X7299" s="181">
        <v>6607.5474602717495</v>
      </c>
      <c r="Y7299" s="181">
        <v>6650.5579958017352</v>
      </c>
    </row>
    <row r="7300" spans="1:25" x14ac:dyDescent="0.25">
      <c r="A7300" s="178" t="s">
        <v>5754</v>
      </c>
      <c r="B7300" s="178" t="s">
        <v>286</v>
      </c>
      <c r="C7300" s="178" t="s">
        <v>218</v>
      </c>
      <c r="D7300" s="178" t="s">
        <v>5761</v>
      </c>
      <c r="E7300" s="181">
        <v>8405.67071979516</v>
      </c>
      <c r="F7300" s="181">
        <v>8456.5223048026473</v>
      </c>
      <c r="G7300" s="181">
        <v>8520.4289280832691</v>
      </c>
      <c r="H7300" s="181">
        <v>8591.1665703672752</v>
      </c>
      <c r="I7300" s="181">
        <v>8666.9949365604498</v>
      </c>
      <c r="J7300" s="182">
        <v>8746.0393934630829</v>
      </c>
      <c r="K7300" s="181">
        <v>8827.0817368726021</v>
      </c>
      <c r="L7300" s="181">
        <v>8909.3805537359258</v>
      </c>
      <c r="M7300" s="181">
        <v>8991.9899463690363</v>
      </c>
      <c r="N7300" s="181">
        <v>9074.1345014924027</v>
      </c>
      <c r="O7300" s="181">
        <v>9155.1370881176099</v>
      </c>
      <c r="P7300" s="181">
        <v>9235.5613826000317</v>
      </c>
      <c r="Q7300" s="181">
        <v>9316.0548949205931</v>
      </c>
      <c r="R7300" s="181">
        <v>9396.0334683650999</v>
      </c>
      <c r="S7300" s="181">
        <v>9475.4598155655585</v>
      </c>
      <c r="T7300" s="181">
        <v>9554.2427077531884</v>
      </c>
      <c r="U7300" s="181">
        <v>9631.9113911317581</v>
      </c>
      <c r="V7300" s="181">
        <v>9708.1257405156121</v>
      </c>
      <c r="W7300" s="181">
        <v>9782.9384166335858</v>
      </c>
      <c r="X7300" s="181">
        <v>9856.3722365828216</v>
      </c>
      <c r="Y7300" s="181">
        <v>9928.1422218336193</v>
      </c>
    </row>
    <row r="7301" spans="1:25" x14ac:dyDescent="0.25">
      <c r="A7301" s="178" t="s">
        <v>5754</v>
      </c>
      <c r="B7301" s="178" t="s">
        <v>286</v>
      </c>
      <c r="C7301" s="178" t="s">
        <v>240</v>
      </c>
      <c r="D7301" s="178" t="s">
        <v>241</v>
      </c>
      <c r="E7301" s="181">
        <v>3665.3870874073623</v>
      </c>
      <c r="F7301" s="181">
        <v>3651.6308399924164</v>
      </c>
      <c r="G7301" s="181">
        <v>3644.0675246542323</v>
      </c>
      <c r="H7301" s="181">
        <v>3639.8997351685202</v>
      </c>
      <c r="I7301" s="181">
        <v>3638.3183162809946</v>
      </c>
      <c r="J7301" s="182">
        <v>3638.489092657233</v>
      </c>
      <c r="K7301" s="181">
        <v>3639.8792895696306</v>
      </c>
      <c r="L7301" s="181">
        <v>3642.1702636671516</v>
      </c>
      <c r="M7301" s="181">
        <v>3644.9717545546914</v>
      </c>
      <c r="N7301" s="181">
        <v>3647.9752255878248</v>
      </c>
      <c r="O7301" s="181">
        <v>3650.921318058382</v>
      </c>
      <c r="P7301" s="181">
        <v>3654.0495696797962</v>
      </c>
      <c r="Q7301" s="181">
        <v>3657.6246894191581</v>
      </c>
      <c r="R7301" s="181">
        <v>3661.4232853569165</v>
      </c>
      <c r="S7301" s="181">
        <v>3665.4400062454424</v>
      </c>
      <c r="T7301" s="181">
        <v>3669.6487237414303</v>
      </c>
      <c r="U7301" s="181">
        <v>3673.8790464496628</v>
      </c>
      <c r="V7301" s="181">
        <v>3678.0144066834791</v>
      </c>
      <c r="W7301" s="181">
        <v>3682.088716702393</v>
      </c>
      <c r="X7301" s="181">
        <v>3686.1233430759239</v>
      </c>
      <c r="Y7301" s="181">
        <v>3690.024219919701</v>
      </c>
    </row>
    <row r="7302" spans="1:25" x14ac:dyDescent="0.25">
      <c r="A7302" s="178" t="s">
        <v>5754</v>
      </c>
      <c r="B7302" s="178" t="s">
        <v>288</v>
      </c>
      <c r="C7302" s="178" t="s">
        <v>218</v>
      </c>
      <c r="D7302" s="178" t="s">
        <v>5762</v>
      </c>
      <c r="E7302" s="181">
        <v>3845.4782031994228</v>
      </c>
      <c r="F7302" s="181">
        <v>3831.9057676878715</v>
      </c>
      <c r="G7302" s="181">
        <v>3827.7153768320036</v>
      </c>
      <c r="H7302" s="181">
        <v>3829.2752185325235</v>
      </c>
      <c r="I7302" s="181">
        <v>3835.1655008437256</v>
      </c>
      <c r="J7302" s="182">
        <v>3844.1139291941813</v>
      </c>
      <c r="K7302" s="181">
        <v>3855.2452526224297</v>
      </c>
      <c r="L7302" s="181">
        <v>3867.9671593808989</v>
      </c>
      <c r="M7302" s="181">
        <v>3881.675194155222</v>
      </c>
      <c r="N7302" s="181">
        <v>3895.8883283515256</v>
      </c>
      <c r="O7302" s="181">
        <v>3910.1961316983652</v>
      </c>
      <c r="P7302" s="181">
        <v>3924.7271990546051</v>
      </c>
      <c r="Q7302" s="181">
        <v>3939.657050645153</v>
      </c>
      <c r="R7302" s="181">
        <v>3954.677014185811</v>
      </c>
      <c r="S7302" s="181">
        <v>3969.7185872468208</v>
      </c>
      <c r="T7302" s="181">
        <v>3984.6863573454616</v>
      </c>
      <c r="U7302" s="181">
        <v>3999.4216509906223</v>
      </c>
      <c r="V7302" s="181">
        <v>4013.8372703003947</v>
      </c>
      <c r="W7302" s="181">
        <v>4027.9337336902618</v>
      </c>
      <c r="X7302" s="181">
        <v>4041.7026830712998</v>
      </c>
      <c r="Y7302" s="181">
        <v>4055.0136709327217</v>
      </c>
    </row>
    <row r="7303" spans="1:25" x14ac:dyDescent="0.25">
      <c r="A7303" s="178" t="s">
        <v>5754</v>
      </c>
      <c r="B7303" s="178" t="s">
        <v>288</v>
      </c>
      <c r="C7303" s="178" t="s">
        <v>240</v>
      </c>
      <c r="D7303" s="178" t="s">
        <v>241</v>
      </c>
      <c r="E7303" s="181">
        <v>6848.7774474459848</v>
      </c>
      <c r="F7303" s="181">
        <v>6824.6050076799529</v>
      </c>
      <c r="G7303" s="181">
        <v>6817.1419425231225</v>
      </c>
      <c r="H7303" s="181">
        <v>6819.9200127904878</v>
      </c>
      <c r="I7303" s="181">
        <v>6830.410576127575</v>
      </c>
      <c r="J7303" s="182">
        <v>6846.3476822658167</v>
      </c>
      <c r="K7303" s="181">
        <v>6866.1725136202604</v>
      </c>
      <c r="L7303" s="181">
        <v>6888.8301659308181</v>
      </c>
      <c r="M7303" s="181">
        <v>6913.2441073056734</v>
      </c>
      <c r="N7303" s="181">
        <v>6938.557628224914</v>
      </c>
      <c r="O7303" s="181">
        <v>6964.0397544277885</v>
      </c>
      <c r="P7303" s="181">
        <v>6989.9195127147914</v>
      </c>
      <c r="Q7303" s="181">
        <v>7016.509503728651</v>
      </c>
      <c r="R7303" s="181">
        <v>7043.2599836749787</v>
      </c>
      <c r="S7303" s="181">
        <v>7070.0489500689764</v>
      </c>
      <c r="T7303" s="181">
        <v>7096.7064737561077</v>
      </c>
      <c r="U7303" s="181">
        <v>7122.9499580422817</v>
      </c>
      <c r="V7303" s="181">
        <v>7148.624103935922</v>
      </c>
      <c r="W7303" s="181">
        <v>7173.7298347324104</v>
      </c>
      <c r="X7303" s="181">
        <v>7198.2522647171754</v>
      </c>
      <c r="Y7303" s="181">
        <v>7221.9590675259151</v>
      </c>
    </row>
    <row r="7304" spans="1:25" x14ac:dyDescent="0.25">
      <c r="A7304" s="178" t="s">
        <v>5754</v>
      </c>
      <c r="B7304" s="178" t="s">
        <v>291</v>
      </c>
      <c r="C7304" s="178" t="s">
        <v>218</v>
      </c>
      <c r="D7304" s="178" t="s">
        <v>5763</v>
      </c>
      <c r="E7304" s="181">
        <v>122456.46675299264</v>
      </c>
      <c r="F7304" s="181">
        <v>123512.41335044106</v>
      </c>
      <c r="G7304" s="181">
        <v>124637.78291972431</v>
      </c>
      <c r="H7304" s="181">
        <v>125767.31102809179</v>
      </c>
      <c r="I7304" s="181">
        <v>126895.70298691725</v>
      </c>
      <c r="J7304" s="182">
        <v>128010.37677446096</v>
      </c>
      <c r="K7304" s="181">
        <v>129104.37093896045</v>
      </c>
      <c r="L7304" s="181">
        <v>130174.88442184481</v>
      </c>
      <c r="M7304" s="181">
        <v>131214.11933720578</v>
      </c>
      <c r="N7304" s="181">
        <v>132214.82373256746</v>
      </c>
      <c r="O7304" s="181">
        <v>133169.725260935</v>
      </c>
      <c r="P7304" s="181">
        <v>134088.89765692662</v>
      </c>
      <c r="Q7304" s="181">
        <v>134982.77442285419</v>
      </c>
      <c r="R7304" s="181">
        <v>135843.24830373266</v>
      </c>
      <c r="S7304" s="181">
        <v>136669.50879090355</v>
      </c>
      <c r="T7304" s="181">
        <v>137459.97246115308</v>
      </c>
      <c r="U7304" s="181">
        <v>138211.16151487728</v>
      </c>
      <c r="V7304" s="181">
        <v>138921.00907284411</v>
      </c>
      <c r="W7304" s="181">
        <v>139589.74570202126</v>
      </c>
      <c r="X7304" s="181">
        <v>140217.12103040292</v>
      </c>
      <c r="Y7304" s="181">
        <v>140799.13477241073</v>
      </c>
    </row>
    <row r="7305" spans="1:25" x14ac:dyDescent="0.25">
      <c r="A7305" s="178" t="s">
        <v>5754</v>
      </c>
      <c r="B7305" s="178" t="s">
        <v>291</v>
      </c>
      <c r="C7305" s="178" t="s">
        <v>1824</v>
      </c>
      <c r="D7305" s="178" t="s">
        <v>5764</v>
      </c>
      <c r="E7305" s="181">
        <v>3530.6067235057981</v>
      </c>
      <c r="F7305" s="181">
        <v>3485.9007765917472</v>
      </c>
      <c r="G7305" s="181">
        <v>3443.4273345922088</v>
      </c>
      <c r="H7305" s="181">
        <v>3401.3065643041978</v>
      </c>
      <c r="I7305" s="181">
        <v>3359.3999528870063</v>
      </c>
      <c r="J7305" s="182">
        <v>3317.391791466725</v>
      </c>
      <c r="K7305" s="181">
        <v>3275.1359329518932</v>
      </c>
      <c r="L7305" s="181">
        <v>3232.6030533568633</v>
      </c>
      <c r="M7305" s="181">
        <v>3189.6464124365184</v>
      </c>
      <c r="N7305" s="181">
        <v>3146.146318564478</v>
      </c>
      <c r="O7305" s="181">
        <v>3101.9947904236274</v>
      </c>
      <c r="P7305" s="181">
        <v>3057.4909125723711</v>
      </c>
      <c r="Q7305" s="181">
        <v>3012.9192964178865</v>
      </c>
      <c r="R7305" s="181">
        <v>2968.1373951645628</v>
      </c>
      <c r="S7305" s="181">
        <v>2923.1720011009197</v>
      </c>
      <c r="T7305" s="181">
        <v>2878.0330932905499</v>
      </c>
      <c r="U7305" s="181">
        <v>2832.692558700166</v>
      </c>
      <c r="V7305" s="181">
        <v>2787.1545299257177</v>
      </c>
      <c r="W7305" s="181">
        <v>2741.4695673040164</v>
      </c>
      <c r="X7305" s="181">
        <v>2695.6763785585331</v>
      </c>
      <c r="Y7305" s="181">
        <v>2649.7413759424931</v>
      </c>
    </row>
    <row r="7306" spans="1:25" x14ac:dyDescent="0.25">
      <c r="A7306" s="178" t="s">
        <v>5754</v>
      </c>
      <c r="B7306" s="178" t="s">
        <v>291</v>
      </c>
      <c r="C7306" s="178" t="s">
        <v>1164</v>
      </c>
      <c r="D7306" s="178" t="s">
        <v>5765</v>
      </c>
      <c r="E7306" s="181">
        <v>3678.4325283901826</v>
      </c>
      <c r="F7306" s="181">
        <v>3743.1007948543506</v>
      </c>
      <c r="G7306" s="181">
        <v>3810.7501379551227</v>
      </c>
      <c r="H7306" s="181">
        <v>3879.4341012880218</v>
      </c>
      <c r="I7306" s="181">
        <v>3949.0020940719705</v>
      </c>
      <c r="J7306" s="182">
        <v>4019.0690564753831</v>
      </c>
      <c r="K7306" s="181">
        <v>4089.4140335421748</v>
      </c>
      <c r="L7306" s="181">
        <v>4159.9411078137109</v>
      </c>
      <c r="M7306" s="181">
        <v>4230.3898952360059</v>
      </c>
      <c r="N7306" s="181">
        <v>4300.5086054217636</v>
      </c>
      <c r="O7306" s="181">
        <v>4370.0360435560588</v>
      </c>
      <c r="P7306" s="181">
        <v>4439.2763401742322</v>
      </c>
      <c r="Q7306" s="181">
        <v>4508.556895987922</v>
      </c>
      <c r="R7306" s="181">
        <v>4577.59226677485</v>
      </c>
      <c r="S7306" s="181">
        <v>4646.3350827193626</v>
      </c>
      <c r="T7306" s="181">
        <v>4714.7100637632011</v>
      </c>
      <c r="U7306" s="181">
        <v>4782.5740076406291</v>
      </c>
      <c r="V7306" s="181">
        <v>4849.8282194845924</v>
      </c>
      <c r="W7306" s="181">
        <v>4916.4518206871817</v>
      </c>
      <c r="X7306" s="181">
        <v>4982.406550852138</v>
      </c>
      <c r="Y7306" s="181">
        <v>5047.518816604902</v>
      </c>
    </row>
    <row r="7307" spans="1:25" x14ac:dyDescent="0.25">
      <c r="A7307" s="178" t="s">
        <v>5754</v>
      </c>
      <c r="B7307" s="178" t="s">
        <v>291</v>
      </c>
      <c r="C7307" s="178" t="s">
        <v>1278</v>
      </c>
      <c r="D7307" s="178" t="s">
        <v>5766</v>
      </c>
      <c r="E7307" s="181">
        <v>1708.0968002736686</v>
      </c>
      <c r="F7307" s="181">
        <v>1747.895231720662</v>
      </c>
      <c r="G7307" s="181">
        <v>1789.4869699894716</v>
      </c>
      <c r="H7307" s="181">
        <v>1831.9796128849678</v>
      </c>
      <c r="I7307" s="181">
        <v>1875.3132069747232</v>
      </c>
      <c r="J7307" s="182">
        <v>1919.3143367854407</v>
      </c>
      <c r="K7307" s="181">
        <v>1963.8843660821301</v>
      </c>
      <c r="L7307" s="181">
        <v>2008.9827284722462</v>
      </c>
      <c r="M7307" s="181">
        <v>2054.4879938989166</v>
      </c>
      <c r="N7307" s="181">
        <v>2100.2801287981506</v>
      </c>
      <c r="O7307" s="181">
        <v>2146.2317351285947</v>
      </c>
      <c r="P7307" s="181">
        <v>2192.4917322167939</v>
      </c>
      <c r="Q7307" s="181">
        <v>2239.2239451271075</v>
      </c>
      <c r="R7307" s="181">
        <v>2286.289767319061</v>
      </c>
      <c r="S7307" s="181">
        <v>2333.6669923989207</v>
      </c>
      <c r="T7307" s="181">
        <v>2381.3187854995572</v>
      </c>
      <c r="U7307" s="181">
        <v>2429.1729566144936</v>
      </c>
      <c r="V7307" s="181">
        <v>2477.1784053713359</v>
      </c>
      <c r="W7307" s="181">
        <v>2525.3228458017393</v>
      </c>
      <c r="X7307" s="181">
        <v>2573.5847403608964</v>
      </c>
      <c r="Y7307" s="181">
        <v>2621.8717755521134</v>
      </c>
    </row>
    <row r="7308" spans="1:25" x14ac:dyDescent="0.25">
      <c r="A7308" s="178" t="s">
        <v>5754</v>
      </c>
      <c r="B7308" s="178" t="s">
        <v>291</v>
      </c>
      <c r="C7308" s="178" t="s">
        <v>1280</v>
      </c>
      <c r="D7308" s="178" t="s">
        <v>5767</v>
      </c>
      <c r="E7308" s="181">
        <v>4963.3020242688335</v>
      </c>
      <c r="F7308" s="181">
        <v>4996.0440055018607</v>
      </c>
      <c r="G7308" s="181">
        <v>5031.436905066138</v>
      </c>
      <c r="H7308" s="181">
        <v>5066.8349772712399</v>
      </c>
      <c r="I7308" s="181">
        <v>5102.0248413398003</v>
      </c>
      <c r="J7308" s="182">
        <v>5136.5024206423695</v>
      </c>
      <c r="K7308" s="181">
        <v>5169.9927690018203</v>
      </c>
      <c r="L7308" s="181">
        <v>5202.389434143307</v>
      </c>
      <c r="M7308" s="181">
        <v>5233.3875467811285</v>
      </c>
      <c r="N7308" s="181">
        <v>5262.7064431978506</v>
      </c>
      <c r="O7308" s="181">
        <v>5290.0669375499274</v>
      </c>
      <c r="P7308" s="181">
        <v>5315.8798027520688</v>
      </c>
      <c r="Q7308" s="181">
        <v>5340.5667914353353</v>
      </c>
      <c r="R7308" s="181">
        <v>5363.8142159506378</v>
      </c>
      <c r="S7308" s="181">
        <v>5385.598471231162</v>
      </c>
      <c r="T7308" s="181">
        <v>5405.8657795776007</v>
      </c>
      <c r="U7308" s="181">
        <v>5424.4884798483008</v>
      </c>
      <c r="V7308" s="181">
        <v>5441.3952369950321</v>
      </c>
      <c r="W7308" s="181">
        <v>5456.6051361298732</v>
      </c>
      <c r="X7308" s="181">
        <v>5470.1183875809184</v>
      </c>
      <c r="Y7308" s="181">
        <v>5481.7892435466892</v>
      </c>
    </row>
    <row r="7309" spans="1:25" x14ac:dyDescent="0.25">
      <c r="A7309" s="178" t="s">
        <v>5754</v>
      </c>
      <c r="B7309" s="178" t="s">
        <v>291</v>
      </c>
      <c r="C7309" s="178" t="s">
        <v>4723</v>
      </c>
      <c r="D7309" s="178" t="s">
        <v>5768</v>
      </c>
      <c r="E7309" s="181">
        <v>3905.2337632812919</v>
      </c>
      <c r="F7309" s="181">
        <v>3922.0708222290677</v>
      </c>
      <c r="G7309" s="181">
        <v>3940.8876351723502</v>
      </c>
      <c r="H7309" s="181">
        <v>3959.6028283118303</v>
      </c>
      <c r="I7309" s="181">
        <v>3978.0503838532859</v>
      </c>
      <c r="J7309" s="182">
        <v>3995.839652843491</v>
      </c>
      <c r="K7309" s="181">
        <v>4012.7613841564571</v>
      </c>
      <c r="L7309" s="181">
        <v>4028.7387283642815</v>
      </c>
      <c r="M7309" s="181">
        <v>4043.5422542666606</v>
      </c>
      <c r="N7309" s="181">
        <v>4056.9633024118634</v>
      </c>
      <c r="O7309" s="181">
        <v>4068.7962804738868</v>
      </c>
      <c r="P7309" s="181">
        <v>4079.3669744806048</v>
      </c>
      <c r="Q7309" s="181">
        <v>4089.0066667702663</v>
      </c>
      <c r="R7309" s="181">
        <v>4097.4818578204204</v>
      </c>
      <c r="S7309" s="181">
        <v>4104.7822913101145</v>
      </c>
      <c r="T7309" s="181">
        <v>4110.874894830049</v>
      </c>
      <c r="U7309" s="181">
        <v>4115.6708752678178</v>
      </c>
      <c r="V7309" s="181">
        <v>4119.1249215468633</v>
      </c>
      <c r="W7309" s="181">
        <v>4121.2604662698568</v>
      </c>
      <c r="X7309" s="181">
        <v>4122.0865470368335</v>
      </c>
      <c r="Y7309" s="181">
        <v>4121.5024207495453</v>
      </c>
    </row>
    <row r="7310" spans="1:25" x14ac:dyDescent="0.25">
      <c r="A7310" s="178" t="s">
        <v>5754</v>
      </c>
      <c r="B7310" s="178" t="s">
        <v>291</v>
      </c>
      <c r="C7310" s="178" t="s">
        <v>2153</v>
      </c>
      <c r="D7310" s="178" t="s">
        <v>5769</v>
      </c>
      <c r="E7310" s="181">
        <v>4055.084579191489</v>
      </c>
      <c r="F7310" s="181">
        <v>4260.3320627273342</v>
      </c>
      <c r="G7310" s="181">
        <v>4478.135275593444</v>
      </c>
      <c r="H7310" s="181">
        <v>4706.8452466917161</v>
      </c>
      <c r="I7310" s="181">
        <v>4946.7926935639589</v>
      </c>
      <c r="J7310" s="182">
        <v>5198.0041397159621</v>
      </c>
      <c r="K7310" s="181">
        <v>5460.6839529282024</v>
      </c>
      <c r="L7310" s="181">
        <v>5735.1918081486128</v>
      </c>
      <c r="M7310" s="181">
        <v>6021.6563455979922</v>
      </c>
      <c r="N7310" s="181">
        <v>6320.1909218513829</v>
      </c>
      <c r="O7310" s="181">
        <v>6630.8652393245675</v>
      </c>
      <c r="P7310" s="181">
        <v>6954.6002044781981</v>
      </c>
      <c r="Q7310" s="181">
        <v>7292.4313499516975</v>
      </c>
      <c r="R7310" s="181">
        <v>7644.4581523591396</v>
      </c>
      <c r="S7310" s="181">
        <v>8011.1512947550382</v>
      </c>
      <c r="T7310" s="181">
        <v>8392.9416405839038</v>
      </c>
      <c r="U7310" s="181">
        <v>8790.138501105761</v>
      </c>
      <c r="V7310" s="181">
        <v>9203.1220386446694</v>
      </c>
      <c r="W7310" s="181">
        <v>9632.4201711541245</v>
      </c>
      <c r="X7310" s="181">
        <v>10078.539419845119</v>
      </c>
      <c r="Y7310" s="181">
        <v>10541.71302999758</v>
      </c>
    </row>
    <row r="7311" spans="1:25" x14ac:dyDescent="0.25">
      <c r="A7311" s="178" t="s">
        <v>5754</v>
      </c>
      <c r="B7311" s="178" t="s">
        <v>291</v>
      </c>
      <c r="C7311" s="178" t="s">
        <v>4775</v>
      </c>
      <c r="D7311" s="178" t="s">
        <v>1211</v>
      </c>
      <c r="E7311" s="181">
        <v>2163.7242810817006</v>
      </c>
      <c r="F7311" s="181">
        <v>2218.5000489525164</v>
      </c>
      <c r="G7311" s="181">
        <v>2275.7638314938513</v>
      </c>
      <c r="H7311" s="181">
        <v>2334.3925700252676</v>
      </c>
      <c r="I7311" s="181">
        <v>2394.3171348981714</v>
      </c>
      <c r="J7311" s="182">
        <v>2455.322673067396</v>
      </c>
      <c r="K7311" s="181">
        <v>2517.2884615845946</v>
      </c>
      <c r="L7311" s="181">
        <v>2580.167382953824</v>
      </c>
      <c r="M7311" s="181">
        <v>2643.8078689047884</v>
      </c>
      <c r="N7311" s="181">
        <v>2708.0589381774375</v>
      </c>
      <c r="O7311" s="181">
        <v>2772.7588897797423</v>
      </c>
      <c r="P7311" s="181">
        <v>2838.1024193636172</v>
      </c>
      <c r="Q7311" s="181">
        <v>2904.305081006717</v>
      </c>
      <c r="R7311" s="181">
        <v>2971.1910833742745</v>
      </c>
      <c r="S7311" s="181">
        <v>3038.7348000084426</v>
      </c>
      <c r="T7311" s="181">
        <v>3106.8913029398745</v>
      </c>
      <c r="U7311" s="181">
        <v>3175.5690784212643</v>
      </c>
      <c r="V7311" s="181">
        <v>3244.703503440754</v>
      </c>
      <c r="W7311" s="181">
        <v>3314.2803764687555</v>
      </c>
      <c r="X7311" s="181">
        <v>3384.2732096482637</v>
      </c>
      <c r="Y7311" s="181">
        <v>3454.5620442346362</v>
      </c>
    </row>
    <row r="7312" spans="1:25" x14ac:dyDescent="0.25">
      <c r="A7312" s="178" t="s">
        <v>5754</v>
      </c>
      <c r="B7312" s="178" t="s">
        <v>291</v>
      </c>
      <c r="C7312" s="178" t="s">
        <v>1425</v>
      </c>
      <c r="D7312" s="178" t="s">
        <v>5770</v>
      </c>
      <c r="E7312" s="181">
        <v>5405.7669334090788</v>
      </c>
      <c r="F7312" s="181">
        <v>5496.2485818092227</v>
      </c>
      <c r="G7312" s="181">
        <v>5590.9504085887174</v>
      </c>
      <c r="H7312" s="181">
        <v>5687.0083600075868</v>
      </c>
      <c r="I7312" s="181">
        <v>5784.1982963113451</v>
      </c>
      <c r="J7312" s="182">
        <v>5881.9536660207259</v>
      </c>
      <c r="K7312" s="181">
        <v>5979.9497593979204</v>
      </c>
      <c r="L7312" s="181">
        <v>6078.0456303525816</v>
      </c>
      <c r="M7312" s="181">
        <v>6175.8606968492613</v>
      </c>
      <c r="N7312" s="181">
        <v>6273.028171806809</v>
      </c>
      <c r="O7312" s="181">
        <v>6369.1687770366079</v>
      </c>
      <c r="P7312" s="181">
        <v>6464.7277517890352</v>
      </c>
      <c r="Q7312" s="181">
        <v>6560.1827242591353</v>
      </c>
      <c r="R7312" s="181">
        <v>6655.1187604340057</v>
      </c>
      <c r="S7312" s="181">
        <v>6749.4681377396673</v>
      </c>
      <c r="T7312" s="181">
        <v>6843.1228497055172</v>
      </c>
      <c r="U7312" s="181">
        <v>6935.8767462521255</v>
      </c>
      <c r="V7312" s="181">
        <v>7027.5888555263373</v>
      </c>
      <c r="W7312" s="181">
        <v>7118.2313414013252</v>
      </c>
      <c r="X7312" s="181">
        <v>7207.7513187968889</v>
      </c>
      <c r="Y7312" s="181">
        <v>7295.9004658440435</v>
      </c>
    </row>
    <row r="7313" spans="1:25" x14ac:dyDescent="0.25">
      <c r="A7313" s="178" t="s">
        <v>5754</v>
      </c>
      <c r="B7313" s="178" t="s">
        <v>291</v>
      </c>
      <c r="C7313" s="178" t="s">
        <v>4808</v>
      </c>
      <c r="D7313" s="178" t="s">
        <v>5771</v>
      </c>
      <c r="E7313" s="181">
        <v>2446.2133191826815</v>
      </c>
      <c r="F7313" s="181">
        <v>2489.0785431769618</v>
      </c>
      <c r="G7313" s="181">
        <v>2533.9211703356141</v>
      </c>
      <c r="H7313" s="181">
        <v>2579.4466618989104</v>
      </c>
      <c r="I7313" s="181">
        <v>2625.5547794996187</v>
      </c>
      <c r="J7313" s="182">
        <v>2671.9894257553933</v>
      </c>
      <c r="K7313" s="181">
        <v>2718.6036563141865</v>
      </c>
      <c r="L7313" s="181">
        <v>2765.3336789737432</v>
      </c>
      <c r="M7313" s="181">
        <v>2812.0063923745624</v>
      </c>
      <c r="N7313" s="181">
        <v>2858.454446163058</v>
      </c>
      <c r="O7313" s="181">
        <v>2904.5042771101175</v>
      </c>
      <c r="P7313" s="181">
        <v>2950.3580782207264</v>
      </c>
      <c r="Q7313" s="181">
        <v>2996.2334615377076</v>
      </c>
      <c r="R7313" s="181">
        <v>3041.9407371447455</v>
      </c>
      <c r="S7313" s="181">
        <v>3087.4484561778809</v>
      </c>
      <c r="T7313" s="181">
        <v>3132.706631794596</v>
      </c>
      <c r="U7313" s="181">
        <v>3177.6201597916606</v>
      </c>
      <c r="V7313" s="181">
        <v>3222.1235271659157</v>
      </c>
      <c r="W7313" s="181">
        <v>3266.2029322448334</v>
      </c>
      <c r="X7313" s="181">
        <v>3309.833029678975</v>
      </c>
      <c r="Y7313" s="181">
        <v>3352.89858264646</v>
      </c>
    </row>
    <row r="7314" spans="1:25" x14ac:dyDescent="0.25">
      <c r="A7314" s="178" t="s">
        <v>5754</v>
      </c>
      <c r="B7314" s="178" t="s">
        <v>291</v>
      </c>
      <c r="C7314" s="178" t="s">
        <v>4728</v>
      </c>
      <c r="D7314" s="178" t="s">
        <v>5772</v>
      </c>
      <c r="E7314" s="181">
        <v>1513.6957417955746</v>
      </c>
      <c r="F7314" s="181">
        <v>1572.9282372037999</v>
      </c>
      <c r="G7314" s="181">
        <v>1635.2699384553207</v>
      </c>
      <c r="H7314" s="181">
        <v>1700.0001129651068</v>
      </c>
      <c r="I7314" s="181">
        <v>1767.1341810171655</v>
      </c>
      <c r="J7314" s="182">
        <v>1836.5773494460332</v>
      </c>
      <c r="K7314" s="181">
        <v>1908.2990346473514</v>
      </c>
      <c r="L7314" s="181">
        <v>1982.3216405699641</v>
      </c>
      <c r="M7314" s="181">
        <v>2058.58558786608</v>
      </c>
      <c r="N7314" s="181">
        <v>2137.0266839978312</v>
      </c>
      <c r="O7314" s="181">
        <v>2217.5669231106922</v>
      </c>
      <c r="P7314" s="181">
        <v>2300.4112799725913</v>
      </c>
      <c r="Q7314" s="181">
        <v>2385.7913245509071</v>
      </c>
      <c r="R7314" s="181">
        <v>2473.6235064450389</v>
      </c>
      <c r="S7314" s="181">
        <v>2563.9444495921944</v>
      </c>
      <c r="T7314" s="181">
        <v>2656.7743351160384</v>
      </c>
      <c r="U7314" s="181">
        <v>2752.0921282012318</v>
      </c>
      <c r="V7314" s="181">
        <v>2849.8973482182414</v>
      </c>
      <c r="W7314" s="181">
        <v>2950.2324853626446</v>
      </c>
      <c r="X7314" s="181">
        <v>3053.1293712821644</v>
      </c>
      <c r="Y7314" s="181">
        <v>3158.534202460366</v>
      </c>
    </row>
    <row r="7315" spans="1:25" x14ac:dyDescent="0.25">
      <c r="A7315" s="178" t="s">
        <v>5754</v>
      </c>
      <c r="B7315" s="178" t="s">
        <v>291</v>
      </c>
      <c r="C7315" s="178" t="s">
        <v>240</v>
      </c>
      <c r="D7315" s="178" t="s">
        <v>241</v>
      </c>
      <c r="E7315" s="181">
        <v>59977.789068056496</v>
      </c>
      <c r="F7315" s="181">
        <v>60067.944458908874</v>
      </c>
      <c r="G7315" s="181">
        <v>60188.999284232159</v>
      </c>
      <c r="H7315" s="181">
        <v>60309.016238765849</v>
      </c>
      <c r="I7315" s="181">
        <v>60425.502489930899</v>
      </c>
      <c r="J7315" s="182">
        <v>60532.589265945237</v>
      </c>
      <c r="K7315" s="181">
        <v>60627.210796890038</v>
      </c>
      <c r="L7315" s="181">
        <v>60708.327907715051</v>
      </c>
      <c r="M7315" s="181">
        <v>60772.6177980867</v>
      </c>
      <c r="N7315" s="181">
        <v>60817.101954786056</v>
      </c>
      <c r="O7315" s="181">
        <v>60838.876313839297</v>
      </c>
      <c r="P7315" s="181">
        <v>60842.989323798036</v>
      </c>
      <c r="Q7315" s="181">
        <v>60834.518174661418</v>
      </c>
      <c r="R7315" s="181">
        <v>60810.106058170888</v>
      </c>
      <c r="S7315" s="181">
        <v>60769.732580242453</v>
      </c>
      <c r="T7315" s="181">
        <v>60713.038717204465</v>
      </c>
      <c r="U7315" s="181">
        <v>60638.846008686283</v>
      </c>
      <c r="V7315" s="181">
        <v>60546.624272923509</v>
      </c>
      <c r="W7315" s="181">
        <v>60436.854202914525</v>
      </c>
      <c r="X7315" s="181">
        <v>60309.799172870124</v>
      </c>
      <c r="Y7315" s="181">
        <v>60164.1153683874</v>
      </c>
    </row>
    <row r="7316" spans="1:25" x14ac:dyDescent="0.25">
      <c r="A7316" s="178" t="s">
        <v>5754</v>
      </c>
      <c r="B7316" s="178" t="s">
        <v>293</v>
      </c>
      <c r="C7316" s="178" t="s">
        <v>218</v>
      </c>
      <c r="D7316" s="178" t="s">
        <v>5773</v>
      </c>
      <c r="E7316" s="181">
        <v>2292.7590716250629</v>
      </c>
      <c r="F7316" s="181">
        <v>2305.2855259297426</v>
      </c>
      <c r="G7316" s="181">
        <v>2319.557801971243</v>
      </c>
      <c r="H7316" s="181">
        <v>2334.4429835828423</v>
      </c>
      <c r="I7316" s="181">
        <v>2349.7851893540037</v>
      </c>
      <c r="J7316" s="182">
        <v>2365.3449641751545</v>
      </c>
      <c r="K7316" s="181">
        <v>2381.0006902302994</v>
      </c>
      <c r="L7316" s="181">
        <v>2396.7001956368972</v>
      </c>
      <c r="M7316" s="181">
        <v>2412.3126359690359</v>
      </c>
      <c r="N7316" s="181">
        <v>2427.7091753000932</v>
      </c>
      <c r="O7316" s="181">
        <v>2442.7600821870124</v>
      </c>
      <c r="P7316" s="181">
        <v>2457.6234223319552</v>
      </c>
      <c r="Q7316" s="181">
        <v>2472.4645169639739</v>
      </c>
      <c r="R7316" s="181">
        <v>2487.126416668897</v>
      </c>
      <c r="S7316" s="181">
        <v>2501.5387942115744</v>
      </c>
      <c r="T7316" s="181">
        <v>2515.538765440208</v>
      </c>
      <c r="U7316" s="181">
        <v>2529.1574155270519</v>
      </c>
      <c r="V7316" s="181">
        <v>2542.5427323878785</v>
      </c>
      <c r="W7316" s="181">
        <v>2555.6635708583708</v>
      </c>
      <c r="X7316" s="181">
        <v>2568.4604161625557</v>
      </c>
      <c r="Y7316" s="181">
        <v>2580.7474780544349</v>
      </c>
    </row>
    <row r="7317" spans="1:25" x14ac:dyDescent="0.25">
      <c r="A7317" s="178" t="s">
        <v>5754</v>
      </c>
      <c r="B7317" s="178" t="s">
        <v>293</v>
      </c>
      <c r="C7317" s="178" t="s">
        <v>240</v>
      </c>
      <c r="D7317" s="178" t="s">
        <v>241</v>
      </c>
      <c r="E7317" s="181">
        <v>751.79054618292059</v>
      </c>
      <c r="F7317" s="181">
        <v>737.69781711563542</v>
      </c>
      <c r="G7317" s="181">
        <v>724.39310748464754</v>
      </c>
      <c r="H7317" s="181">
        <v>711.48822411525612</v>
      </c>
      <c r="I7317" s="181">
        <v>698.92076336427783</v>
      </c>
      <c r="J7317" s="182">
        <v>686.60917620197824</v>
      </c>
      <c r="K7317" s="181">
        <v>674.51245304084796</v>
      </c>
      <c r="L7317" s="181">
        <v>662.61230609039808</v>
      </c>
      <c r="M7317" s="181">
        <v>650.87068719680406</v>
      </c>
      <c r="N7317" s="181">
        <v>639.25350237370492</v>
      </c>
      <c r="O7317" s="181">
        <v>627.72959741653312</v>
      </c>
      <c r="P7317" s="181">
        <v>616.34299477000945</v>
      </c>
      <c r="Q7317" s="181">
        <v>605.13535828839133</v>
      </c>
      <c r="R7317" s="181">
        <v>594.06731360476795</v>
      </c>
      <c r="S7317" s="181">
        <v>583.12327290689257</v>
      </c>
      <c r="T7317" s="181">
        <v>572.2680266412691</v>
      </c>
      <c r="U7317" s="181">
        <v>561.51280379322122</v>
      </c>
      <c r="V7317" s="181">
        <v>550.89318375189748</v>
      </c>
      <c r="W7317" s="181">
        <v>540.40350316629213</v>
      </c>
      <c r="X7317" s="181">
        <v>530.03272620841653</v>
      </c>
      <c r="Y7317" s="181">
        <v>519.74540110887938</v>
      </c>
    </row>
    <row r="7318" spans="1:25" x14ac:dyDescent="0.25">
      <c r="A7318" s="178" t="s">
        <v>5754</v>
      </c>
      <c r="B7318" s="178" t="s">
        <v>580</v>
      </c>
      <c r="C7318" s="178" t="s">
        <v>565</v>
      </c>
      <c r="D7318" s="178" t="s">
        <v>566</v>
      </c>
      <c r="E7318" s="181">
        <v>8208.4687905500978</v>
      </c>
      <c r="F7318" s="181">
        <v>8268.0169134273947</v>
      </c>
      <c r="G7318" s="181">
        <v>8332.2704909865952</v>
      </c>
      <c r="H7318" s="181">
        <v>8397.1926379605102</v>
      </c>
      <c r="I7318" s="181">
        <v>8462.7145205724592</v>
      </c>
      <c r="J7318" s="182">
        <v>8528.2468196855043</v>
      </c>
      <c r="K7318" s="181">
        <v>8593.513496423433</v>
      </c>
      <c r="L7318" s="181">
        <v>8658.4973253964254</v>
      </c>
      <c r="M7318" s="181">
        <v>8722.8335637864602</v>
      </c>
      <c r="N7318" s="181">
        <v>8786.2324103069077</v>
      </c>
      <c r="O7318" s="181">
        <v>8848.4075101219769</v>
      </c>
      <c r="P7318" s="181">
        <v>8910.1830444700136</v>
      </c>
      <c r="Q7318" s="181">
        <v>8972.4058759799864</v>
      </c>
      <c r="R7318" s="181">
        <v>9034.6971751736055</v>
      </c>
      <c r="S7318" s="181">
        <v>9097.1957773873328</v>
      </c>
      <c r="T7318" s="181">
        <v>9159.9134631302641</v>
      </c>
      <c r="U7318" s="181">
        <v>9222.258713223564</v>
      </c>
      <c r="V7318" s="181">
        <v>9283.7841600679112</v>
      </c>
      <c r="W7318" s="181">
        <v>9344.6241462939579</v>
      </c>
      <c r="X7318" s="181">
        <v>9404.862833331792</v>
      </c>
      <c r="Y7318" s="181">
        <v>9464.2347159384699</v>
      </c>
    </row>
    <row r="7319" spans="1:25" x14ac:dyDescent="0.25">
      <c r="A7319" s="178" t="s">
        <v>5754</v>
      </c>
      <c r="B7319" s="178" t="s">
        <v>581</v>
      </c>
      <c r="C7319" s="178" t="s">
        <v>218</v>
      </c>
      <c r="D7319" s="178" t="s">
        <v>5774</v>
      </c>
      <c r="E7319" s="181">
        <v>3934.6229690234809</v>
      </c>
      <c r="F7319" s="181">
        <v>3961.1490113092655</v>
      </c>
      <c r="G7319" s="181">
        <v>3993.3365662775682</v>
      </c>
      <c r="H7319" s="181">
        <v>4028.4993368112764</v>
      </c>
      <c r="I7319" s="181">
        <v>4065.9653147241174</v>
      </c>
      <c r="J7319" s="182">
        <v>4104.966112894248</v>
      </c>
      <c r="K7319" s="181">
        <v>4145.025323268168</v>
      </c>
      <c r="L7319" s="181">
        <v>4185.8764539333015</v>
      </c>
      <c r="M7319" s="181">
        <v>4227.1615142942528</v>
      </c>
      <c r="N7319" s="181">
        <v>4268.5643424677592</v>
      </c>
      <c r="O7319" s="181">
        <v>4309.7919661472324</v>
      </c>
      <c r="P7319" s="181">
        <v>4351.1126069675875</v>
      </c>
      <c r="Q7319" s="181">
        <v>4392.8233756151503</v>
      </c>
      <c r="R7319" s="181">
        <v>4434.6195639282751</v>
      </c>
      <c r="S7319" s="181">
        <v>4476.394294709894</v>
      </c>
      <c r="T7319" s="181">
        <v>4517.8504960654309</v>
      </c>
      <c r="U7319" s="181">
        <v>4558.8588837357647</v>
      </c>
      <c r="V7319" s="181">
        <v>4599.5078412569528</v>
      </c>
      <c r="W7319" s="181">
        <v>4639.7374159480787</v>
      </c>
      <c r="X7319" s="181">
        <v>4679.4429716315626</v>
      </c>
      <c r="Y7319" s="181">
        <v>4718.2686079006116</v>
      </c>
    </row>
    <row r="7320" spans="1:25" x14ac:dyDescent="0.25">
      <c r="A7320" s="178" t="s">
        <v>5754</v>
      </c>
      <c r="B7320" s="178" t="s">
        <v>581</v>
      </c>
      <c r="C7320" s="178" t="s">
        <v>240</v>
      </c>
      <c r="D7320" s="178" t="s">
        <v>241</v>
      </c>
      <c r="E7320" s="181">
        <v>2031.5894774453629</v>
      </c>
      <c r="F7320" s="181">
        <v>2019.6128229746084</v>
      </c>
      <c r="G7320" s="181">
        <v>2010.4670596293367</v>
      </c>
      <c r="H7320" s="181">
        <v>2002.7117732710508</v>
      </c>
      <c r="I7320" s="181">
        <v>1995.9650456920056</v>
      </c>
      <c r="J7320" s="182">
        <v>1989.8161240537981</v>
      </c>
      <c r="K7320" s="181">
        <v>1984.0136926540961</v>
      </c>
      <c r="L7320" s="181">
        <v>1978.4177076720343</v>
      </c>
      <c r="M7320" s="181">
        <v>1972.8521250932783</v>
      </c>
      <c r="N7320" s="181">
        <v>1967.1688180350745</v>
      </c>
      <c r="O7320" s="181">
        <v>1961.237615991432</v>
      </c>
      <c r="P7320" s="181">
        <v>1955.1871648095148</v>
      </c>
      <c r="Q7320" s="181">
        <v>1949.1526999179362</v>
      </c>
      <c r="R7320" s="181">
        <v>1942.9990945790109</v>
      </c>
      <c r="S7320" s="181">
        <v>1936.6835810296539</v>
      </c>
      <c r="T7320" s="181">
        <v>1930.0843970266874</v>
      </c>
      <c r="U7320" s="181">
        <v>1923.1568285559672</v>
      </c>
      <c r="V7320" s="181">
        <v>1915.9493472260451</v>
      </c>
      <c r="W7320" s="181">
        <v>1908.4472908680266</v>
      </c>
      <c r="X7320" s="181">
        <v>1900.6188561908773</v>
      </c>
      <c r="Y7320" s="181">
        <v>1892.333351135921</v>
      </c>
    </row>
    <row r="7321" spans="1:25" x14ac:dyDescent="0.25">
      <c r="A7321" s="178" t="s">
        <v>5754</v>
      </c>
      <c r="B7321" s="178" t="s">
        <v>582</v>
      </c>
      <c r="C7321" s="178" t="s">
        <v>218</v>
      </c>
      <c r="D7321" s="178" t="s">
        <v>5775</v>
      </c>
      <c r="E7321" s="181">
        <v>5721.4750857896643</v>
      </c>
      <c r="F7321" s="181">
        <v>5672.3172055898867</v>
      </c>
      <c r="G7321" s="181">
        <v>5630.6034660051628</v>
      </c>
      <c r="H7321" s="181">
        <v>5592.1368830849442</v>
      </c>
      <c r="I7321" s="181">
        <v>5555.8706029308396</v>
      </c>
      <c r="J7321" s="182">
        <v>5520.7475007006442</v>
      </c>
      <c r="K7321" s="181">
        <v>5486.1211918746949</v>
      </c>
      <c r="L7321" s="181">
        <v>5451.6413526593797</v>
      </c>
      <c r="M7321" s="181">
        <v>5416.8419461042113</v>
      </c>
      <c r="N7321" s="181">
        <v>5381.3573925834262</v>
      </c>
      <c r="O7321" s="181">
        <v>5344.891697836867</v>
      </c>
      <c r="P7321" s="181">
        <v>5307.8549968508651</v>
      </c>
      <c r="Q7321" s="181">
        <v>5270.6645762451262</v>
      </c>
      <c r="R7321" s="181">
        <v>5233.0414521869689</v>
      </c>
      <c r="S7321" s="181">
        <v>5195.0126970146694</v>
      </c>
      <c r="T7321" s="181">
        <v>5156.6559952656853</v>
      </c>
      <c r="U7321" s="181">
        <v>5117.8826897327754</v>
      </c>
      <c r="V7321" s="181">
        <v>5078.5836851191871</v>
      </c>
      <c r="W7321" s="181">
        <v>5038.8276811586529</v>
      </c>
      <c r="X7321" s="181">
        <v>4998.6609010213151</v>
      </c>
      <c r="Y7321" s="181">
        <v>4958.0473297835642</v>
      </c>
    </row>
    <row r="7322" spans="1:25" x14ac:dyDescent="0.25">
      <c r="A7322" s="178" t="s">
        <v>5754</v>
      </c>
      <c r="B7322" s="178" t="s">
        <v>582</v>
      </c>
      <c r="C7322" s="178" t="s">
        <v>240</v>
      </c>
      <c r="D7322" s="178" t="s">
        <v>241</v>
      </c>
      <c r="E7322" s="181">
        <v>16518.697129873184</v>
      </c>
      <c r="F7322" s="181">
        <v>16615.174981741111</v>
      </c>
      <c r="G7322" s="181">
        <v>16733.434799561146</v>
      </c>
      <c r="H7322" s="181">
        <v>16861.750301814332</v>
      </c>
      <c r="I7322" s="181">
        <v>16997.322370457252</v>
      </c>
      <c r="J7322" s="182">
        <v>17137.145353254582</v>
      </c>
      <c r="K7322" s="181">
        <v>17279.323589453998</v>
      </c>
      <c r="L7322" s="181">
        <v>17422.792388798342</v>
      </c>
      <c r="M7322" s="181">
        <v>17566.047576632776</v>
      </c>
      <c r="N7322" s="181">
        <v>17707.826613890731</v>
      </c>
      <c r="O7322" s="181">
        <v>17847.026311696485</v>
      </c>
      <c r="P7322" s="181">
        <v>17984.873915769931</v>
      </c>
      <c r="Q7322" s="181">
        <v>18122.698038649974</v>
      </c>
      <c r="R7322" s="181">
        <v>18259.479194691889</v>
      </c>
      <c r="S7322" s="181">
        <v>18395.222391882453</v>
      </c>
      <c r="T7322" s="181">
        <v>18530.117201909587</v>
      </c>
      <c r="U7322" s="181">
        <v>18663.760225624301</v>
      </c>
      <c r="V7322" s="181">
        <v>18795.650594007639</v>
      </c>
      <c r="W7322" s="181">
        <v>18925.928074930638</v>
      </c>
      <c r="X7322" s="181">
        <v>19054.658331899402</v>
      </c>
      <c r="Y7322" s="181">
        <v>19181.595849662808</v>
      </c>
    </row>
    <row r="7323" spans="1:25" x14ac:dyDescent="0.25">
      <c r="A7323" s="178" t="s">
        <v>5754</v>
      </c>
      <c r="B7323" s="178" t="s">
        <v>585</v>
      </c>
      <c r="C7323" s="178" t="s">
        <v>565</v>
      </c>
      <c r="D7323" s="178" t="s">
        <v>566</v>
      </c>
      <c r="E7323" s="181">
        <v>1625.5463575873848</v>
      </c>
      <c r="F7323" s="181">
        <v>1613.890187864004</v>
      </c>
      <c r="G7323" s="181">
        <v>1604.2643705160062</v>
      </c>
      <c r="H7323" s="181">
        <v>1595.6699081670729</v>
      </c>
      <c r="I7323" s="181">
        <v>1587.8666051125927</v>
      </c>
      <c r="J7323" s="182">
        <v>1580.6078907871608</v>
      </c>
      <c r="K7323" s="181">
        <v>1573.7594839919441</v>
      </c>
      <c r="L7323" s="181">
        <v>1567.2618646697629</v>
      </c>
      <c r="M7323" s="181">
        <v>1561.0231222889602</v>
      </c>
      <c r="N7323" s="181">
        <v>1554.9807362184754</v>
      </c>
      <c r="O7323" s="181">
        <v>1549.0793209794449</v>
      </c>
      <c r="P7323" s="181">
        <v>1543.450804267964</v>
      </c>
      <c r="Q7323" s="181">
        <v>1538.2436771334915</v>
      </c>
      <c r="R7323" s="181">
        <v>1533.417252376076</v>
      </c>
      <c r="S7323" s="181">
        <v>1528.986102098203</v>
      </c>
      <c r="T7323" s="181">
        <v>1524.8482268179268</v>
      </c>
      <c r="U7323" s="181">
        <v>1520.9473810181021</v>
      </c>
      <c r="V7323" s="181">
        <v>1517.3417210348541</v>
      </c>
      <c r="W7323" s="181">
        <v>1514.0532360584998</v>
      </c>
      <c r="X7323" s="181">
        <v>1511.0691197123979</v>
      </c>
      <c r="Y7323" s="181">
        <v>1508.2565816448</v>
      </c>
    </row>
    <row r="7324" spans="1:25" x14ac:dyDescent="0.25">
      <c r="A7324" s="178" t="s">
        <v>5754</v>
      </c>
      <c r="B7324" s="178" t="s">
        <v>586</v>
      </c>
      <c r="C7324" s="178" t="s">
        <v>218</v>
      </c>
      <c r="D7324" s="178" t="s">
        <v>5776</v>
      </c>
      <c r="E7324" s="181">
        <v>4653.4781119407116</v>
      </c>
      <c r="F7324" s="181">
        <v>4668.3197442659748</v>
      </c>
      <c r="G7324" s="181">
        <v>4692.102640415198</v>
      </c>
      <c r="H7324" s="181">
        <v>4720.9998252137948</v>
      </c>
      <c r="I7324" s="181">
        <v>4753.7362956665329</v>
      </c>
      <c r="J7324" s="182">
        <v>4789.0795321516989</v>
      </c>
      <c r="K7324" s="181">
        <v>4826.1835248866191</v>
      </c>
      <c r="L7324" s="181">
        <v>4864.499028283507</v>
      </c>
      <c r="M7324" s="181">
        <v>4903.3883230981528</v>
      </c>
      <c r="N7324" s="181">
        <v>4942.3343138631526</v>
      </c>
      <c r="O7324" s="181">
        <v>4980.9001667705825</v>
      </c>
      <c r="P7324" s="181">
        <v>5019.3157032939844</v>
      </c>
      <c r="Q7324" s="181">
        <v>5057.8472576038093</v>
      </c>
      <c r="R7324" s="181">
        <v>5096.1087592664389</v>
      </c>
      <c r="S7324" s="181">
        <v>5134.0423741464238</v>
      </c>
      <c r="T7324" s="181">
        <v>5171.8011261804168</v>
      </c>
      <c r="U7324" s="181">
        <v>5209.0676904562988</v>
      </c>
      <c r="V7324" s="181">
        <v>5245.3515304308703</v>
      </c>
      <c r="W7324" s="181">
        <v>5280.644370822838</v>
      </c>
      <c r="X7324" s="181">
        <v>5314.9439404455215</v>
      </c>
      <c r="Y7324" s="181">
        <v>5348.2736962209974</v>
      </c>
    </row>
    <row r="7325" spans="1:25" x14ac:dyDescent="0.25">
      <c r="A7325" s="178" t="s">
        <v>5754</v>
      </c>
      <c r="B7325" s="178" t="s">
        <v>586</v>
      </c>
      <c r="C7325" s="178" t="s">
        <v>972</v>
      </c>
      <c r="D7325" s="178" t="s">
        <v>5777</v>
      </c>
      <c r="E7325" s="181">
        <v>2750.1964575461743</v>
      </c>
      <c r="F7325" s="181">
        <v>2701.3368810222614</v>
      </c>
      <c r="G7325" s="181">
        <v>2658.3843310289171</v>
      </c>
      <c r="H7325" s="181">
        <v>2618.8845885224878</v>
      </c>
      <c r="I7325" s="181">
        <v>2581.9603750650358</v>
      </c>
      <c r="J7325" s="182">
        <v>2546.8223174278769</v>
      </c>
      <c r="K7325" s="181">
        <v>2512.9424407341471</v>
      </c>
      <c r="L7325" s="181">
        <v>2479.9843503379939</v>
      </c>
      <c r="M7325" s="181">
        <v>2447.593091563288</v>
      </c>
      <c r="N7325" s="181">
        <v>2415.5006580856325</v>
      </c>
      <c r="O7325" s="181">
        <v>2383.4990832880962</v>
      </c>
      <c r="P7325" s="181">
        <v>2351.7100528339834</v>
      </c>
      <c r="Q7325" s="181">
        <v>2320.2623011907035</v>
      </c>
      <c r="R7325" s="181">
        <v>2288.9809211983711</v>
      </c>
      <c r="S7325" s="181">
        <v>2257.8497834491659</v>
      </c>
      <c r="T7325" s="181">
        <v>2226.9451635952278</v>
      </c>
      <c r="U7325" s="181">
        <v>2196.138970769729</v>
      </c>
      <c r="V7325" s="181">
        <v>2165.2424223230055</v>
      </c>
      <c r="W7325" s="181">
        <v>2134.2778638987816</v>
      </c>
      <c r="X7325" s="181">
        <v>2103.2690857380758</v>
      </c>
      <c r="Y7325" s="181">
        <v>2072.2487452950909</v>
      </c>
    </row>
    <row r="7326" spans="1:25" x14ac:dyDescent="0.25">
      <c r="A7326" s="178" t="s">
        <v>5754</v>
      </c>
      <c r="B7326" s="178" t="s">
        <v>586</v>
      </c>
      <c r="C7326" s="178" t="s">
        <v>246</v>
      </c>
      <c r="D7326" s="178" t="s">
        <v>5778</v>
      </c>
      <c r="E7326" s="181">
        <v>3227.787601019977</v>
      </c>
      <c r="F7326" s="181">
        <v>3244.635181007613</v>
      </c>
      <c r="G7326" s="181">
        <v>3267.7647791897616</v>
      </c>
      <c r="H7326" s="181">
        <v>3294.5437048390941</v>
      </c>
      <c r="I7326" s="181">
        <v>3324.1022965468965</v>
      </c>
      <c r="J7326" s="182">
        <v>3355.5935311994517</v>
      </c>
      <c r="K7326" s="181">
        <v>3388.4348279049309</v>
      </c>
      <c r="L7326" s="181">
        <v>3422.2476213056025</v>
      </c>
      <c r="M7326" s="181">
        <v>3456.5878809074534</v>
      </c>
      <c r="N7326" s="181">
        <v>3491.0931634345234</v>
      </c>
      <c r="O7326" s="181">
        <v>3525.4548885490499</v>
      </c>
      <c r="P7326" s="181">
        <v>3559.834785011034</v>
      </c>
      <c r="Q7326" s="181">
        <v>3594.4218435737553</v>
      </c>
      <c r="R7326" s="181">
        <v>3628.9420077894201</v>
      </c>
      <c r="S7326" s="181">
        <v>3663.353209018042</v>
      </c>
      <c r="T7326" s="181">
        <v>3697.7638013130322</v>
      </c>
      <c r="U7326" s="181">
        <v>3731.9460463443042</v>
      </c>
      <c r="V7326" s="181">
        <v>3765.546017759305</v>
      </c>
      <c r="W7326" s="181">
        <v>3798.5538384390916</v>
      </c>
      <c r="X7326" s="181">
        <v>3830.9638943871873</v>
      </c>
      <c r="Y7326" s="181">
        <v>3862.789123883555</v>
      </c>
    </row>
    <row r="7327" spans="1:25" x14ac:dyDescent="0.25">
      <c r="A7327" s="178" t="s">
        <v>5754</v>
      </c>
      <c r="B7327" s="178" t="s">
        <v>586</v>
      </c>
      <c r="C7327" s="178" t="s">
        <v>240</v>
      </c>
      <c r="D7327" s="178" t="s">
        <v>241</v>
      </c>
      <c r="E7327" s="181">
        <v>11979.240566920222</v>
      </c>
      <c r="F7327" s="181">
        <v>12006.646856151372</v>
      </c>
      <c r="G7327" s="181">
        <v>12058.038772903243</v>
      </c>
      <c r="H7327" s="181">
        <v>12123.543337275907</v>
      </c>
      <c r="I7327" s="181">
        <v>12199.874080631418</v>
      </c>
      <c r="J7327" s="182">
        <v>12283.867628588081</v>
      </c>
      <c r="K7327" s="181">
        <v>12373.362539751375</v>
      </c>
      <c r="L7327" s="181">
        <v>12466.964661231976</v>
      </c>
      <c r="M7327" s="181">
        <v>12563.057111862719</v>
      </c>
      <c r="N7327" s="181">
        <v>12660.334899746391</v>
      </c>
      <c r="O7327" s="181">
        <v>12757.699952661807</v>
      </c>
      <c r="P7327" s="181">
        <v>12855.761858572801</v>
      </c>
      <c r="Q7327" s="181">
        <v>12955.22336836893</v>
      </c>
      <c r="R7327" s="181">
        <v>13055.116117488131</v>
      </c>
      <c r="S7327" s="181">
        <v>13155.312056601859</v>
      </c>
      <c r="T7327" s="181">
        <v>13256.223079269304</v>
      </c>
      <c r="U7327" s="181">
        <v>13357.055233161107</v>
      </c>
      <c r="V7327" s="181">
        <v>13456.56843689117</v>
      </c>
      <c r="W7327" s="181">
        <v>13554.757070315152</v>
      </c>
      <c r="X7327" s="181">
        <v>13651.629659042506</v>
      </c>
      <c r="Y7327" s="181">
        <v>13747.259623367585</v>
      </c>
    </row>
    <row r="7328" spans="1:25" x14ac:dyDescent="0.25">
      <c r="A7328" s="178" t="s">
        <v>5754</v>
      </c>
      <c r="B7328" s="178" t="s">
        <v>587</v>
      </c>
      <c r="C7328" s="178" t="s">
        <v>218</v>
      </c>
      <c r="D7328" s="178" t="s">
        <v>1106</v>
      </c>
      <c r="E7328" s="181">
        <v>126210.46443211041</v>
      </c>
      <c r="F7328" s="181">
        <v>130279.81175963828</v>
      </c>
      <c r="G7328" s="181">
        <v>133898.5175244587</v>
      </c>
      <c r="H7328" s="181">
        <v>137104.11070134578</v>
      </c>
      <c r="I7328" s="181">
        <v>139980.2142804114</v>
      </c>
      <c r="J7328" s="182">
        <v>142583.22905492323</v>
      </c>
      <c r="K7328" s="181">
        <v>144961.18052345203</v>
      </c>
      <c r="L7328" s="181">
        <v>147154.7214987324</v>
      </c>
      <c r="M7328" s="181">
        <v>149189.22941785032</v>
      </c>
      <c r="N7328" s="181">
        <v>151082.90540961846</v>
      </c>
      <c r="O7328" s="181">
        <v>152847.36985096015</v>
      </c>
      <c r="P7328" s="181">
        <v>154510.39384626076</v>
      </c>
      <c r="Q7328" s="181">
        <v>156096.82745247235</v>
      </c>
      <c r="R7328" s="181">
        <v>157606.74839664396</v>
      </c>
      <c r="S7328" s="181">
        <v>159046.1133964849</v>
      </c>
      <c r="T7328" s="181">
        <v>160416.67349463442</v>
      </c>
      <c r="U7328" s="181">
        <v>161723.52762440292</v>
      </c>
      <c r="V7328" s="181">
        <v>162974.27990144512</v>
      </c>
      <c r="W7328" s="181">
        <v>164171.88583292969</v>
      </c>
      <c r="X7328" s="181">
        <v>165317.83179098796</v>
      </c>
      <c r="Y7328" s="181">
        <v>166407.65910501595</v>
      </c>
    </row>
    <row r="7329" spans="1:25" x14ac:dyDescent="0.25">
      <c r="A7329" s="178" t="s">
        <v>5754</v>
      </c>
      <c r="B7329" s="178" t="s">
        <v>587</v>
      </c>
      <c r="C7329" s="178" t="s">
        <v>755</v>
      </c>
      <c r="D7329" s="178" t="s">
        <v>5779</v>
      </c>
      <c r="E7329" s="181">
        <v>2817.4374878644485</v>
      </c>
      <c r="F7329" s="181">
        <v>2948.5487066068586</v>
      </c>
      <c r="G7329" s="181">
        <v>3072.4102997074965</v>
      </c>
      <c r="H7329" s="181">
        <v>3189.5262414833865</v>
      </c>
      <c r="I7329" s="181">
        <v>3301.5252057320477</v>
      </c>
      <c r="J7329" s="182">
        <v>3409.4840960906286</v>
      </c>
      <c r="K7329" s="181">
        <v>3514.3434341631728</v>
      </c>
      <c r="L7329" s="181">
        <v>3616.9203399752155</v>
      </c>
      <c r="M7329" s="181">
        <v>3717.7011290000078</v>
      </c>
      <c r="N7329" s="181">
        <v>3817.0213606266148</v>
      </c>
      <c r="O7329" s="181">
        <v>3915.0696450311966</v>
      </c>
      <c r="P7329" s="181">
        <v>4012.4670731348338</v>
      </c>
      <c r="Q7329" s="181">
        <v>4109.7946103809427</v>
      </c>
      <c r="R7329" s="181">
        <v>4207.005800268973</v>
      </c>
      <c r="S7329" s="181">
        <v>4304.2116851554674</v>
      </c>
      <c r="T7329" s="181">
        <v>4401.4150847759765</v>
      </c>
      <c r="U7329" s="181">
        <v>4498.7129916750664</v>
      </c>
      <c r="V7329" s="181">
        <v>4596.2793032946229</v>
      </c>
      <c r="W7329" s="181">
        <v>4694.1653963033195</v>
      </c>
      <c r="X7329" s="181">
        <v>4792.3834669867774</v>
      </c>
      <c r="Y7329" s="181">
        <v>4890.7721633450992</v>
      </c>
    </row>
    <row r="7330" spans="1:25" x14ac:dyDescent="0.25">
      <c r="A7330" s="178" t="s">
        <v>5754</v>
      </c>
      <c r="B7330" s="178" t="s">
        <v>587</v>
      </c>
      <c r="C7330" s="178" t="s">
        <v>741</v>
      </c>
      <c r="D7330" s="178" t="s">
        <v>2256</v>
      </c>
      <c r="E7330" s="181">
        <v>3119.2334516975206</v>
      </c>
      <c r="F7330" s="181">
        <v>3153.892447646158</v>
      </c>
      <c r="G7330" s="181">
        <v>3175.1391826150552</v>
      </c>
      <c r="H7330" s="181">
        <v>3184.5987241893295</v>
      </c>
      <c r="I7330" s="181">
        <v>3184.8437944289249</v>
      </c>
      <c r="J7330" s="182">
        <v>3177.6581210008062</v>
      </c>
      <c r="K7330" s="181">
        <v>3164.5188249600487</v>
      </c>
      <c r="L7330" s="181">
        <v>3146.6425384281638</v>
      </c>
      <c r="M7330" s="181">
        <v>3124.8409770964868</v>
      </c>
      <c r="N7330" s="181">
        <v>3099.7239590141862</v>
      </c>
      <c r="O7330" s="181">
        <v>3071.7290435290693</v>
      </c>
      <c r="P7330" s="181">
        <v>3041.5844245836142</v>
      </c>
      <c r="Q7330" s="181">
        <v>3009.9098930377941</v>
      </c>
      <c r="R7330" s="181">
        <v>2976.8124202520612</v>
      </c>
      <c r="S7330" s="181">
        <v>2942.5033269527758</v>
      </c>
      <c r="T7330" s="181">
        <v>2907.1045444551864</v>
      </c>
      <c r="U7330" s="181">
        <v>2870.7911026096076</v>
      </c>
      <c r="V7330" s="181">
        <v>2833.7706531996141</v>
      </c>
      <c r="W7330" s="181">
        <v>2796.1576677315566</v>
      </c>
      <c r="X7330" s="181">
        <v>2758.0352476157345</v>
      </c>
      <c r="Y7330" s="181">
        <v>2719.3847934867645</v>
      </c>
    </row>
    <row r="7331" spans="1:25" x14ac:dyDescent="0.25">
      <c r="A7331" s="178" t="s">
        <v>5754</v>
      </c>
      <c r="B7331" s="178" t="s">
        <v>587</v>
      </c>
      <c r="C7331" s="178" t="s">
        <v>1319</v>
      </c>
      <c r="D7331" s="178" t="s">
        <v>5780</v>
      </c>
      <c r="E7331" s="181">
        <v>8721.70080714904</v>
      </c>
      <c r="F7331" s="181">
        <v>8740.4289230364066</v>
      </c>
      <c r="G7331" s="181">
        <v>8721.2993883790823</v>
      </c>
      <c r="H7331" s="181">
        <v>8669.732673352235</v>
      </c>
      <c r="I7331" s="181">
        <v>8593.5317897854002</v>
      </c>
      <c r="J7331" s="182">
        <v>8498.1282964111924</v>
      </c>
      <c r="K7331" s="181">
        <v>8387.9601436611811</v>
      </c>
      <c r="L7331" s="181">
        <v>8266.6327788982089</v>
      </c>
      <c r="M7331" s="181">
        <v>8136.5766313655686</v>
      </c>
      <c r="N7331" s="181">
        <v>7999.6204110148274</v>
      </c>
      <c r="O7331" s="181">
        <v>7857.0917644924793</v>
      </c>
      <c r="P7331" s="181">
        <v>7711.0116380576856</v>
      </c>
      <c r="Q7331" s="181">
        <v>7563.0598833955401</v>
      </c>
      <c r="R7331" s="181">
        <v>7413.5816557594217</v>
      </c>
      <c r="S7331" s="181">
        <v>7263.1686838725054</v>
      </c>
      <c r="T7331" s="181">
        <v>7112.1741075811706</v>
      </c>
      <c r="U7331" s="181">
        <v>6961.0681071591234</v>
      </c>
      <c r="V7331" s="181">
        <v>6810.3832370207674</v>
      </c>
      <c r="W7331" s="181">
        <v>6660.4116402983118</v>
      </c>
      <c r="X7331" s="181">
        <v>6511.3612179936827</v>
      </c>
      <c r="Y7331" s="181">
        <v>6363.1945654748788</v>
      </c>
    </row>
    <row r="7332" spans="1:25" x14ac:dyDescent="0.25">
      <c r="A7332" s="178" t="s">
        <v>5754</v>
      </c>
      <c r="B7332" s="178" t="s">
        <v>587</v>
      </c>
      <c r="C7332" s="178" t="s">
        <v>752</v>
      </c>
      <c r="D7332" s="178" t="s">
        <v>5781</v>
      </c>
      <c r="E7332" s="181">
        <v>3250.8894090743638</v>
      </c>
      <c r="F7332" s="181">
        <v>3366.2044431666868</v>
      </c>
      <c r="G7332" s="181">
        <v>3470.5289456490309</v>
      </c>
      <c r="H7332" s="181">
        <v>3564.7322414964938</v>
      </c>
      <c r="I7332" s="181">
        <v>3650.8973955387232</v>
      </c>
      <c r="J7332" s="182">
        <v>3730.4219286609882</v>
      </c>
      <c r="K7332" s="181">
        <v>3804.5015237724238</v>
      </c>
      <c r="L7332" s="181">
        <v>3874.1531251098204</v>
      </c>
      <c r="M7332" s="181">
        <v>3940.0033177159976</v>
      </c>
      <c r="N7332" s="181">
        <v>4002.4966811055679</v>
      </c>
      <c r="O7332" s="181">
        <v>4061.9087064713513</v>
      </c>
      <c r="P7332" s="181">
        <v>4118.9490844743696</v>
      </c>
      <c r="Q7332" s="181">
        <v>4174.258461743987</v>
      </c>
      <c r="R7332" s="181">
        <v>4227.8211270144775</v>
      </c>
      <c r="S7332" s="181">
        <v>4279.7794787001749</v>
      </c>
      <c r="T7332" s="181">
        <v>4330.1642813373664</v>
      </c>
      <c r="U7332" s="181">
        <v>4379.0974379111176</v>
      </c>
      <c r="V7332" s="181">
        <v>4426.7705219565023</v>
      </c>
      <c r="W7332" s="181">
        <v>4473.2509329829754</v>
      </c>
      <c r="X7332" s="181">
        <v>4518.5668382025851</v>
      </c>
      <c r="Y7332" s="181">
        <v>4562.5838309111914</v>
      </c>
    </row>
    <row r="7333" spans="1:25" x14ac:dyDescent="0.25">
      <c r="A7333" s="178" t="s">
        <v>5754</v>
      </c>
      <c r="B7333" s="178" t="s">
        <v>587</v>
      </c>
      <c r="C7333" s="178" t="s">
        <v>600</v>
      </c>
      <c r="D7333" s="178" t="s">
        <v>5782</v>
      </c>
      <c r="E7333" s="181">
        <v>3836.2520503344836</v>
      </c>
      <c r="F7333" s="181">
        <v>3881.2668555123164</v>
      </c>
      <c r="G7333" s="181">
        <v>3909.81998684072</v>
      </c>
      <c r="H7333" s="181">
        <v>3923.8832978806531</v>
      </c>
      <c r="I7333" s="181">
        <v>3926.6019026024883</v>
      </c>
      <c r="J7333" s="182">
        <v>3920.1553432151513</v>
      </c>
      <c r="K7333" s="181">
        <v>3906.3500748977481</v>
      </c>
      <c r="L7333" s="181">
        <v>3886.675272422729</v>
      </c>
      <c r="M7333" s="181">
        <v>3862.123342263204</v>
      </c>
      <c r="N7333" s="181">
        <v>3833.4394613415689</v>
      </c>
      <c r="O7333" s="181">
        <v>3801.1574891463224</v>
      </c>
      <c r="P7333" s="181">
        <v>3766.1724812703142</v>
      </c>
      <c r="Q7333" s="181">
        <v>3729.2473959816261</v>
      </c>
      <c r="R7333" s="181">
        <v>3690.5113077164519</v>
      </c>
      <c r="S7333" s="181">
        <v>3650.2230603250082</v>
      </c>
      <c r="T7333" s="181">
        <v>3608.5311820596462</v>
      </c>
      <c r="U7333" s="181">
        <v>3565.6505212898946</v>
      </c>
      <c r="V7333" s="181">
        <v>3521.8370016315466</v>
      </c>
      <c r="W7333" s="181">
        <v>3477.2313031432413</v>
      </c>
      <c r="X7333" s="181">
        <v>3431.935419421236</v>
      </c>
      <c r="Y7333" s="181">
        <v>3385.9249687220931</v>
      </c>
    </row>
    <row r="7334" spans="1:25" x14ac:dyDescent="0.25">
      <c r="A7334" s="178" t="s">
        <v>5754</v>
      </c>
      <c r="B7334" s="178" t="s">
        <v>587</v>
      </c>
      <c r="C7334" s="178" t="s">
        <v>240</v>
      </c>
      <c r="D7334" s="178" t="s">
        <v>241</v>
      </c>
      <c r="E7334" s="181">
        <v>14073.009105450892</v>
      </c>
      <c r="F7334" s="181">
        <v>14506.45980533486</v>
      </c>
      <c r="G7334" s="181">
        <v>14891.764803081831</v>
      </c>
      <c r="H7334" s="181">
        <v>15233.471565286614</v>
      </c>
      <c r="I7334" s="181">
        <v>15541.164196453237</v>
      </c>
      <c r="J7334" s="182">
        <v>15821.324551512273</v>
      </c>
      <c r="K7334" s="181">
        <v>16079.448792847643</v>
      </c>
      <c r="L7334" s="181">
        <v>16320.173202691158</v>
      </c>
      <c r="M7334" s="181">
        <v>16546.409123778078</v>
      </c>
      <c r="N7334" s="181">
        <v>16760.249080608337</v>
      </c>
      <c r="O7334" s="181">
        <v>16963.037279248227</v>
      </c>
      <c r="P7334" s="181">
        <v>17157.896047804803</v>
      </c>
      <c r="Q7334" s="181">
        <v>17347.61622228226</v>
      </c>
      <c r="R7334" s="181">
        <v>17532.230840148841</v>
      </c>
      <c r="S7334" s="181">
        <v>17712.418266902871</v>
      </c>
      <c r="T7334" s="181">
        <v>17888.382202561905</v>
      </c>
      <c r="U7334" s="181">
        <v>18060.693171998675</v>
      </c>
      <c r="V7334" s="181">
        <v>18230.197884446683</v>
      </c>
      <c r="W7334" s="181">
        <v>18397.221251595896</v>
      </c>
      <c r="X7334" s="181">
        <v>18561.919848428803</v>
      </c>
      <c r="Y7334" s="181">
        <v>18723.777243769604</v>
      </c>
    </row>
    <row r="7335" spans="1:25" x14ac:dyDescent="0.25">
      <c r="A7335" s="178" t="s">
        <v>5754</v>
      </c>
      <c r="B7335" s="178" t="s">
        <v>594</v>
      </c>
      <c r="C7335" s="178" t="s">
        <v>565</v>
      </c>
      <c r="D7335" s="178" t="s">
        <v>566</v>
      </c>
      <c r="E7335" s="181">
        <v>4350.0832574624983</v>
      </c>
      <c r="F7335" s="181">
        <v>4343.720308856763</v>
      </c>
      <c r="G7335" s="181">
        <v>4341.8839611667336</v>
      </c>
      <c r="H7335" s="181">
        <v>4342.1004556313837</v>
      </c>
      <c r="I7335" s="181">
        <v>4343.8213722342862</v>
      </c>
      <c r="J7335" s="182">
        <v>4346.4165659640621</v>
      </c>
      <c r="K7335" s="181">
        <v>4349.5083528326059</v>
      </c>
      <c r="L7335" s="181">
        <v>4352.8831302311155</v>
      </c>
      <c r="M7335" s="181">
        <v>4356.1962768881685</v>
      </c>
      <c r="N7335" s="181">
        <v>4359.1669500753987</v>
      </c>
      <c r="O7335" s="181">
        <v>4361.5598833815047</v>
      </c>
      <c r="P7335" s="181">
        <v>4363.6810834005082</v>
      </c>
      <c r="Q7335" s="181">
        <v>4365.8457816383643</v>
      </c>
      <c r="R7335" s="181">
        <v>4367.8147054125247</v>
      </c>
      <c r="S7335" s="181">
        <v>4369.6084856601719</v>
      </c>
      <c r="T7335" s="181">
        <v>4371.4198068189216</v>
      </c>
      <c r="U7335" s="181">
        <v>4373.3011342589489</v>
      </c>
      <c r="V7335" s="181">
        <v>4375.1395885373131</v>
      </c>
      <c r="W7335" s="181">
        <v>4376.9424909095214</v>
      </c>
      <c r="X7335" s="181">
        <v>4378.7120024775268</v>
      </c>
      <c r="Y7335" s="181">
        <v>4380.4817258739677</v>
      </c>
    </row>
    <row r="7336" spans="1:25" x14ac:dyDescent="0.25">
      <c r="A7336" s="178" t="s">
        <v>5754</v>
      </c>
      <c r="B7336" s="178" t="s">
        <v>596</v>
      </c>
      <c r="C7336" s="178" t="s">
        <v>218</v>
      </c>
      <c r="D7336" s="178" t="s">
        <v>5783</v>
      </c>
      <c r="E7336" s="181">
        <v>14361.134413766194</v>
      </c>
      <c r="F7336" s="181">
        <v>14264.23553986582</v>
      </c>
      <c r="G7336" s="181">
        <v>14192.859533255629</v>
      </c>
      <c r="H7336" s="181">
        <v>14135.679063987052</v>
      </c>
      <c r="I7336" s="181">
        <v>14088.924033869715</v>
      </c>
      <c r="J7336" s="182">
        <v>14048.960843097497</v>
      </c>
      <c r="K7336" s="181">
        <v>14013.366977583853</v>
      </c>
      <c r="L7336" s="181">
        <v>13980.604609801407</v>
      </c>
      <c r="M7336" s="181">
        <v>13948.956482818754</v>
      </c>
      <c r="N7336" s="181">
        <v>13917.039755133093</v>
      </c>
      <c r="O7336" s="181">
        <v>13883.659220667021</v>
      </c>
      <c r="P7336" s="181">
        <v>13849.462661795656</v>
      </c>
      <c r="Q7336" s="181">
        <v>13815.193450677883</v>
      </c>
      <c r="R7336" s="181">
        <v>13779.84602048373</v>
      </c>
      <c r="S7336" s="181">
        <v>13743.244413407541</v>
      </c>
      <c r="T7336" s="181">
        <v>13705.180077630332</v>
      </c>
      <c r="U7336" s="181">
        <v>13665.235441195258</v>
      </c>
      <c r="V7336" s="181">
        <v>13623.147286328849</v>
      </c>
      <c r="W7336" s="181">
        <v>13578.947472867936</v>
      </c>
      <c r="X7336" s="181">
        <v>13532.649165398825</v>
      </c>
      <c r="Y7336" s="181">
        <v>13483.920430949049</v>
      </c>
    </row>
    <row r="7337" spans="1:25" x14ac:dyDescent="0.25">
      <c r="A7337" s="178" t="s">
        <v>5754</v>
      </c>
      <c r="B7337" s="178" t="s">
        <v>596</v>
      </c>
      <c r="C7337" s="178" t="s">
        <v>240</v>
      </c>
      <c r="D7337" s="178" t="s">
        <v>241</v>
      </c>
      <c r="E7337" s="181">
        <v>9464.8563873529165</v>
      </c>
      <c r="F7337" s="181">
        <v>9546.4024288646397</v>
      </c>
      <c r="G7337" s="181">
        <v>9645.5522067885813</v>
      </c>
      <c r="H7337" s="181">
        <v>9755.2818756311171</v>
      </c>
      <c r="I7337" s="181">
        <v>9873.4044729096386</v>
      </c>
      <c r="J7337" s="182">
        <v>9997.680601293494</v>
      </c>
      <c r="K7337" s="181">
        <v>10126.596515120791</v>
      </c>
      <c r="L7337" s="181">
        <v>10259.186368252573</v>
      </c>
      <c r="M7337" s="181">
        <v>10394.285467941441</v>
      </c>
      <c r="N7337" s="181">
        <v>10530.906174276775</v>
      </c>
      <c r="O7337" s="181">
        <v>10668.141702056</v>
      </c>
      <c r="P7337" s="181">
        <v>10806.466440283006</v>
      </c>
      <c r="Q7337" s="181">
        <v>10946.460413335286</v>
      </c>
      <c r="R7337" s="181">
        <v>11087.332191420175</v>
      </c>
      <c r="S7337" s="181">
        <v>11228.918252360709</v>
      </c>
      <c r="T7337" s="181">
        <v>11371.018107713184</v>
      </c>
      <c r="U7337" s="181">
        <v>11513.243194458835</v>
      </c>
      <c r="V7337" s="181">
        <v>11655.313691102376</v>
      </c>
      <c r="W7337" s="181">
        <v>11797.190103722964</v>
      </c>
      <c r="X7337" s="181">
        <v>11938.815677785269</v>
      </c>
      <c r="Y7337" s="181">
        <v>12079.822707768675</v>
      </c>
    </row>
    <row r="7338" spans="1:25" x14ac:dyDescent="0.25">
      <c r="A7338" s="178" t="s">
        <v>5754</v>
      </c>
      <c r="B7338" s="178" t="s">
        <v>598</v>
      </c>
      <c r="C7338" s="178" t="s">
        <v>218</v>
      </c>
      <c r="D7338" s="178" t="s">
        <v>5784</v>
      </c>
      <c r="E7338" s="181">
        <v>43567.817243901445</v>
      </c>
      <c r="F7338" s="181">
        <v>44171.389362982969</v>
      </c>
      <c r="G7338" s="181">
        <v>44736.006015488943</v>
      </c>
      <c r="H7338" s="181">
        <v>45256.007753653947</v>
      </c>
      <c r="I7338" s="181">
        <v>45741.72994541379</v>
      </c>
      <c r="J7338" s="182">
        <v>46198.246979113988</v>
      </c>
      <c r="K7338" s="181">
        <v>46630.405521092616</v>
      </c>
      <c r="L7338" s="181">
        <v>47042.730496722841</v>
      </c>
      <c r="M7338" s="181">
        <v>47436.708081267978</v>
      </c>
      <c r="N7338" s="181">
        <v>47813.023704072584</v>
      </c>
      <c r="O7338" s="181">
        <v>48171.553148615116</v>
      </c>
      <c r="P7338" s="181">
        <v>48517.600748235207</v>
      </c>
      <c r="Q7338" s="181">
        <v>48856.095288750053</v>
      </c>
      <c r="R7338" s="181">
        <v>49185.068922624181</v>
      </c>
      <c r="S7338" s="181">
        <v>49504.780405592297</v>
      </c>
      <c r="T7338" s="181">
        <v>49814.717268423738</v>
      </c>
      <c r="U7338" s="181">
        <v>50115.586709498202</v>
      </c>
      <c r="V7338" s="181">
        <v>50408.788495008288</v>
      </c>
      <c r="W7338" s="181">
        <v>50694.422592077433</v>
      </c>
      <c r="X7338" s="181">
        <v>50972.278540220694</v>
      </c>
      <c r="Y7338" s="181">
        <v>51240.622494191739</v>
      </c>
    </row>
    <row r="7339" spans="1:25" x14ac:dyDescent="0.25">
      <c r="A7339" s="178" t="s">
        <v>5754</v>
      </c>
      <c r="B7339" s="178" t="s">
        <v>598</v>
      </c>
      <c r="C7339" s="178" t="s">
        <v>240</v>
      </c>
      <c r="D7339" s="178" t="s">
        <v>241</v>
      </c>
      <c r="E7339" s="181">
        <v>14716.177541096751</v>
      </c>
      <c r="F7339" s="181">
        <v>14731.470802936483</v>
      </c>
      <c r="G7339" s="181">
        <v>14731.20158963239</v>
      </c>
      <c r="H7339" s="181">
        <v>14714.082997117315</v>
      </c>
      <c r="I7339" s="181">
        <v>14684.042250208437</v>
      </c>
      <c r="J7339" s="182">
        <v>14643.156256337737</v>
      </c>
      <c r="K7339" s="181">
        <v>14593.337795210857</v>
      </c>
      <c r="L7339" s="181">
        <v>14536.313782030717</v>
      </c>
      <c r="M7339" s="181">
        <v>14472.805226198327</v>
      </c>
      <c r="N7339" s="181">
        <v>14403.262398322513</v>
      </c>
      <c r="O7339" s="181">
        <v>14327.878286926923</v>
      </c>
      <c r="P7339" s="181">
        <v>14248.436276073204</v>
      </c>
      <c r="Q7339" s="181">
        <v>14166.526489704509</v>
      </c>
      <c r="R7339" s="181">
        <v>14081.688292550596</v>
      </c>
      <c r="S7339" s="181">
        <v>13994.11639224083</v>
      </c>
      <c r="T7339" s="181">
        <v>13903.78349859541</v>
      </c>
      <c r="U7339" s="181">
        <v>13811.002760279935</v>
      </c>
      <c r="V7339" s="181">
        <v>13716.262935870214</v>
      </c>
      <c r="W7339" s="181">
        <v>13619.681587461828</v>
      </c>
      <c r="X7339" s="181">
        <v>13521.290257585715</v>
      </c>
      <c r="Y7339" s="181">
        <v>13420.722070545649</v>
      </c>
    </row>
    <row r="7340" spans="1:25" x14ac:dyDescent="0.25">
      <c r="A7340" s="178" t="s">
        <v>5754</v>
      </c>
      <c r="B7340" s="178" t="s">
        <v>606</v>
      </c>
      <c r="C7340" s="178" t="s">
        <v>565</v>
      </c>
      <c r="D7340" s="178" t="s">
        <v>566</v>
      </c>
      <c r="E7340" s="181">
        <v>4636.749538691517</v>
      </c>
      <c r="F7340" s="181">
        <v>4561.4698585151391</v>
      </c>
      <c r="G7340" s="181">
        <v>4511.8422966850412</v>
      </c>
      <c r="H7340" s="181">
        <v>4480.0231776040928</v>
      </c>
      <c r="I7340" s="181">
        <v>4461.7740230624013</v>
      </c>
      <c r="J7340" s="182">
        <v>4453.7951098668227</v>
      </c>
      <c r="K7340" s="181">
        <v>4453.7180782070145</v>
      </c>
      <c r="L7340" s="181">
        <v>4459.8315053932747</v>
      </c>
      <c r="M7340" s="181">
        <v>4470.6308259197012</v>
      </c>
      <c r="N7340" s="181">
        <v>4484.9793878257578</v>
      </c>
      <c r="O7340" s="181">
        <v>4501.9754337822396</v>
      </c>
      <c r="P7340" s="181">
        <v>4521.4026483287225</v>
      </c>
      <c r="Q7340" s="181">
        <v>4543.1645965803691</v>
      </c>
      <c r="R7340" s="181">
        <v>4566.665843154954</v>
      </c>
      <c r="S7340" s="181">
        <v>4591.7014484106312</v>
      </c>
      <c r="T7340" s="181">
        <v>4618.2074256150181</v>
      </c>
      <c r="U7340" s="181">
        <v>4645.4790516827725</v>
      </c>
      <c r="V7340" s="181">
        <v>4672.7641145435909</v>
      </c>
      <c r="W7340" s="181">
        <v>4700.0031910841826</v>
      </c>
      <c r="X7340" s="181">
        <v>4727.1750231049373</v>
      </c>
      <c r="Y7340" s="181">
        <v>4754.213601236198</v>
      </c>
    </row>
    <row r="7341" spans="1:25" x14ac:dyDescent="0.25">
      <c r="A7341" s="178" t="s">
        <v>5754</v>
      </c>
      <c r="B7341" s="178" t="s">
        <v>608</v>
      </c>
      <c r="C7341" s="178" t="s">
        <v>218</v>
      </c>
      <c r="D7341" s="178" t="s">
        <v>1077</v>
      </c>
      <c r="E7341" s="181">
        <v>15624.118160856409</v>
      </c>
      <c r="F7341" s="181">
        <v>15828.538823318597</v>
      </c>
      <c r="G7341" s="181">
        <v>16020.640097287078</v>
      </c>
      <c r="H7341" s="181">
        <v>16197.904375244858</v>
      </c>
      <c r="I7341" s="181">
        <v>16363.738083111359</v>
      </c>
      <c r="J7341" s="182">
        <v>16519.693159967017</v>
      </c>
      <c r="K7341" s="181">
        <v>16667.274169300661</v>
      </c>
      <c r="L7341" s="181">
        <v>16807.914584741517</v>
      </c>
      <c r="M7341" s="181">
        <v>16941.974671675762</v>
      </c>
      <c r="N7341" s="181">
        <v>17069.652503688987</v>
      </c>
      <c r="O7341" s="181">
        <v>17190.963708484705</v>
      </c>
      <c r="P7341" s="181">
        <v>17307.876274437978</v>
      </c>
      <c r="Q7341" s="181">
        <v>17422.221389570055</v>
      </c>
      <c r="R7341" s="181">
        <v>17533.354688808256</v>
      </c>
      <c r="S7341" s="181">
        <v>17641.554809281712</v>
      </c>
      <c r="T7341" s="181">
        <v>17747.279904000097</v>
      </c>
      <c r="U7341" s="181">
        <v>17850.190810535154</v>
      </c>
      <c r="V7341" s="181">
        <v>17949.762568787759</v>
      </c>
      <c r="W7341" s="181">
        <v>18046.159616701563</v>
      </c>
      <c r="X7341" s="181">
        <v>18139.470291972215</v>
      </c>
      <c r="Y7341" s="181">
        <v>18229.500488440699</v>
      </c>
    </row>
    <row r="7342" spans="1:25" x14ac:dyDescent="0.25">
      <c r="A7342" s="178" t="s">
        <v>5754</v>
      </c>
      <c r="B7342" s="178" t="s">
        <v>608</v>
      </c>
      <c r="C7342" s="178" t="s">
        <v>240</v>
      </c>
      <c r="D7342" s="178" t="s">
        <v>241</v>
      </c>
      <c r="E7342" s="181">
        <v>5175.9764136023559</v>
      </c>
      <c r="F7342" s="181">
        <v>5229.0534558086838</v>
      </c>
      <c r="G7342" s="181">
        <v>5278.4915658322334</v>
      </c>
      <c r="H7342" s="181">
        <v>5323.5077254073567</v>
      </c>
      <c r="I7342" s="181">
        <v>5365.2651587411328</v>
      </c>
      <c r="J7342" s="182">
        <v>5404.3059175904282</v>
      </c>
      <c r="K7342" s="181">
        <v>5441.1489048544136</v>
      </c>
      <c r="L7342" s="181">
        <v>5476.2831148395762</v>
      </c>
      <c r="M7342" s="181">
        <v>5509.8426997042861</v>
      </c>
      <c r="N7342" s="181">
        <v>5541.9064182727152</v>
      </c>
      <c r="O7342" s="181">
        <v>5572.4917050825143</v>
      </c>
      <c r="P7342" s="181">
        <v>5602.2462413765115</v>
      </c>
      <c r="Q7342" s="181">
        <v>5631.7684972196294</v>
      </c>
      <c r="R7342" s="181">
        <v>5660.8537427989795</v>
      </c>
      <c r="S7342" s="181">
        <v>5689.595217336082</v>
      </c>
      <c r="T7342" s="181">
        <v>5718.1429118164788</v>
      </c>
      <c r="U7342" s="181">
        <v>5746.3889885701847</v>
      </c>
      <c r="V7342" s="181">
        <v>5774.1656395682439</v>
      </c>
      <c r="W7342" s="181">
        <v>5801.5265312320807</v>
      </c>
      <c r="X7342" s="181">
        <v>5828.5000977316486</v>
      </c>
      <c r="Y7342" s="181">
        <v>5855.0233976934223</v>
      </c>
    </row>
    <row r="7343" spans="1:25" x14ac:dyDescent="0.25">
      <c r="A7343" s="178" t="s">
        <v>5754</v>
      </c>
      <c r="B7343" s="178" t="s">
        <v>612</v>
      </c>
      <c r="C7343" s="178" t="s">
        <v>218</v>
      </c>
      <c r="D7343" s="178" t="s">
        <v>5785</v>
      </c>
      <c r="E7343" s="181">
        <v>6103.6148530152905</v>
      </c>
      <c r="F7343" s="181">
        <v>6065.3853376174829</v>
      </c>
      <c r="G7343" s="181">
        <v>6025.54876133172</v>
      </c>
      <c r="H7343" s="181">
        <v>5982.4783284731757</v>
      </c>
      <c r="I7343" s="181">
        <v>5936.8853209406107</v>
      </c>
      <c r="J7343" s="182">
        <v>5888.9801906861849</v>
      </c>
      <c r="K7343" s="181">
        <v>5839.0715396896185</v>
      </c>
      <c r="L7343" s="181">
        <v>5787.5180528844321</v>
      </c>
      <c r="M7343" s="181">
        <v>5734.375831744891</v>
      </c>
      <c r="N7343" s="181">
        <v>5679.6664885075816</v>
      </c>
      <c r="O7343" s="181">
        <v>5623.349196272281</v>
      </c>
      <c r="P7343" s="181">
        <v>5566.0320706381244</v>
      </c>
      <c r="Q7343" s="181">
        <v>5508.272025689158</v>
      </c>
      <c r="R7343" s="181">
        <v>5449.8519715146813</v>
      </c>
      <c r="S7343" s="181">
        <v>5390.7912479044289</v>
      </c>
      <c r="T7343" s="181">
        <v>5330.9553493415588</v>
      </c>
      <c r="U7343" s="181">
        <v>5270.4392508069059</v>
      </c>
      <c r="V7343" s="181">
        <v>5209.4719367238804</v>
      </c>
      <c r="W7343" s="181">
        <v>5148.0763996361375</v>
      </c>
      <c r="X7343" s="181">
        <v>5086.2301225877545</v>
      </c>
      <c r="Y7343" s="181">
        <v>5023.7221810247465</v>
      </c>
    </row>
    <row r="7344" spans="1:25" x14ac:dyDescent="0.25">
      <c r="A7344" s="178" t="s">
        <v>5754</v>
      </c>
      <c r="B7344" s="178" t="s">
        <v>612</v>
      </c>
      <c r="C7344" s="178" t="s">
        <v>240</v>
      </c>
      <c r="D7344" s="178" t="s">
        <v>241</v>
      </c>
      <c r="E7344" s="181">
        <v>6320.0479231967765</v>
      </c>
      <c r="F7344" s="181">
        <v>6424.0102373095588</v>
      </c>
      <c r="G7344" s="181">
        <v>6527.6823052354339</v>
      </c>
      <c r="H7344" s="181">
        <v>6629.1541123009083</v>
      </c>
      <c r="I7344" s="181">
        <v>6728.9951995866995</v>
      </c>
      <c r="J7344" s="182">
        <v>6827.2566472671624</v>
      </c>
      <c r="K7344" s="181">
        <v>6924.1187705957154</v>
      </c>
      <c r="L7344" s="181">
        <v>7019.8470277743427</v>
      </c>
      <c r="M7344" s="181">
        <v>7114.362988518169</v>
      </c>
      <c r="N7344" s="181">
        <v>7207.5436019744129</v>
      </c>
      <c r="O7344" s="181">
        <v>7299.1800028632933</v>
      </c>
      <c r="P7344" s="181">
        <v>7389.912602735877</v>
      </c>
      <c r="Q7344" s="181">
        <v>7480.3781786547461</v>
      </c>
      <c r="R7344" s="181">
        <v>7570.2018250930423</v>
      </c>
      <c r="S7344" s="181">
        <v>7659.3134620135215</v>
      </c>
      <c r="T7344" s="181">
        <v>7747.4173367077892</v>
      </c>
      <c r="U7344" s="181">
        <v>7834.5362616843495</v>
      </c>
      <c r="V7344" s="181">
        <v>7920.9042427602235</v>
      </c>
      <c r="W7344" s="181">
        <v>8006.4615190637205</v>
      </c>
      <c r="X7344" s="181">
        <v>8091.0748708064657</v>
      </c>
      <c r="Y7344" s="181">
        <v>8174.2968611651686</v>
      </c>
    </row>
    <row r="7345" spans="1:25" x14ac:dyDescent="0.25">
      <c r="A7345" s="178" t="s">
        <v>5754</v>
      </c>
      <c r="B7345" s="178" t="s">
        <v>618</v>
      </c>
      <c r="C7345" s="178" t="s">
        <v>218</v>
      </c>
      <c r="D7345" s="178" t="s">
        <v>499</v>
      </c>
      <c r="E7345" s="181">
        <v>24564.808546183714</v>
      </c>
      <c r="F7345" s="181">
        <v>24762.563392173539</v>
      </c>
      <c r="G7345" s="181">
        <v>24958.068725357371</v>
      </c>
      <c r="H7345" s="181">
        <v>25142.262367940322</v>
      </c>
      <c r="I7345" s="181">
        <v>25317.022073368105</v>
      </c>
      <c r="J7345" s="182">
        <v>25482.112880320718</v>
      </c>
      <c r="K7345" s="181">
        <v>25637.862001968333</v>
      </c>
      <c r="L7345" s="181">
        <v>25785.064822242563</v>
      </c>
      <c r="M7345" s="181">
        <v>25923.201173208996</v>
      </c>
      <c r="N7345" s="181">
        <v>26051.612614859077</v>
      </c>
      <c r="O7345" s="181">
        <v>26169.467634745928</v>
      </c>
      <c r="P7345" s="181">
        <v>26279.220946135851</v>
      </c>
      <c r="Q7345" s="181">
        <v>26383.31183763847</v>
      </c>
      <c r="R7345" s="181">
        <v>26480.454655026919</v>
      </c>
      <c r="S7345" s="181">
        <v>26570.674049356538</v>
      </c>
      <c r="T7345" s="181">
        <v>26653.710684540645</v>
      </c>
      <c r="U7345" s="181">
        <v>26728.741916543739</v>
      </c>
      <c r="V7345" s="181">
        <v>26795.306411382167</v>
      </c>
      <c r="W7345" s="181">
        <v>26853.672627566342</v>
      </c>
      <c r="X7345" s="181">
        <v>26903.936968476806</v>
      </c>
      <c r="Y7345" s="181">
        <v>26945.389009886723</v>
      </c>
    </row>
    <row r="7346" spans="1:25" x14ac:dyDescent="0.25">
      <c r="A7346" s="178" t="s">
        <v>5754</v>
      </c>
      <c r="B7346" s="178" t="s">
        <v>618</v>
      </c>
      <c r="C7346" s="178" t="s">
        <v>541</v>
      </c>
      <c r="D7346" s="178" t="s">
        <v>1650</v>
      </c>
      <c r="E7346" s="181">
        <v>2630.6419044923859</v>
      </c>
      <c r="F7346" s="181">
        <v>2653.6349886779954</v>
      </c>
      <c r="G7346" s="181">
        <v>2676.4170938441775</v>
      </c>
      <c r="H7346" s="181">
        <v>2698.0152931858624</v>
      </c>
      <c r="I7346" s="181">
        <v>2718.6287634782975</v>
      </c>
      <c r="J7346" s="182">
        <v>2738.2302044225567</v>
      </c>
      <c r="K7346" s="181">
        <v>2756.85269466926</v>
      </c>
      <c r="L7346" s="181">
        <v>2774.5797834424052</v>
      </c>
      <c r="M7346" s="181">
        <v>2791.3535958016109</v>
      </c>
      <c r="N7346" s="181">
        <v>2807.1012018257143</v>
      </c>
      <c r="O7346" s="181">
        <v>2821.7308129849771</v>
      </c>
      <c r="P7346" s="181">
        <v>2835.504973170202</v>
      </c>
      <c r="Q7346" s="181">
        <v>2848.6852829833106</v>
      </c>
      <c r="R7346" s="181">
        <v>2861.1315932561583</v>
      </c>
      <c r="S7346" s="181">
        <v>2872.8450440792039</v>
      </c>
      <c r="T7346" s="181">
        <v>2883.796054780038</v>
      </c>
      <c r="U7346" s="181">
        <v>2893.8939769695985</v>
      </c>
      <c r="V7346" s="181">
        <v>2903.0870616287666</v>
      </c>
      <c r="W7346" s="181">
        <v>2911.402542560983</v>
      </c>
      <c r="X7346" s="181">
        <v>2918.849064185471</v>
      </c>
      <c r="Y7346" s="181">
        <v>2925.3477031897778</v>
      </c>
    </row>
    <row r="7347" spans="1:25" x14ac:dyDescent="0.25">
      <c r="A7347" s="178" t="s">
        <v>5754</v>
      </c>
      <c r="B7347" s="178" t="s">
        <v>618</v>
      </c>
      <c r="C7347" s="178" t="s">
        <v>240</v>
      </c>
      <c r="D7347" s="178" t="s">
        <v>241</v>
      </c>
      <c r="E7347" s="181">
        <v>21777.219183956022</v>
      </c>
      <c r="F7347" s="181">
        <v>22105.983665615375</v>
      </c>
      <c r="G7347" s="181">
        <v>22439.916805612211</v>
      </c>
      <c r="H7347" s="181">
        <v>22770.915401907674</v>
      </c>
      <c r="I7347" s="181">
        <v>23100.613003642207</v>
      </c>
      <c r="J7347" s="182">
        <v>23428.742475946841</v>
      </c>
      <c r="K7347" s="181">
        <v>23755.542414636766</v>
      </c>
      <c r="L7347" s="181">
        <v>24081.68947893806</v>
      </c>
      <c r="M7347" s="181">
        <v>24406.637260076997</v>
      </c>
      <c r="N7347" s="181">
        <v>24729.684274703894</v>
      </c>
      <c r="O7347" s="181">
        <v>25049.933991647529</v>
      </c>
      <c r="P7347" s="181">
        <v>25369.625859850348</v>
      </c>
      <c r="Q7347" s="181">
        <v>25691.056029317115</v>
      </c>
      <c r="R7347" s="181">
        <v>26012.937628398038</v>
      </c>
      <c r="S7347" s="181">
        <v>26335.232631346298</v>
      </c>
      <c r="T7347" s="181">
        <v>26657.613529418824</v>
      </c>
      <c r="U7347" s="181">
        <v>26979.168242777905</v>
      </c>
      <c r="V7347" s="181">
        <v>27299.314863585125</v>
      </c>
      <c r="W7347" s="181">
        <v>27618.196146587048</v>
      </c>
      <c r="X7347" s="181">
        <v>27935.777958386756</v>
      </c>
      <c r="Y7347" s="181">
        <v>28251.175482801878</v>
      </c>
    </row>
    <row r="7348" spans="1:25" x14ac:dyDescent="0.25">
      <c r="A7348" s="178" t="s">
        <v>5754</v>
      </c>
      <c r="B7348" s="178" t="s">
        <v>620</v>
      </c>
      <c r="C7348" s="178" t="s">
        <v>218</v>
      </c>
      <c r="D7348" s="178" t="s">
        <v>5786</v>
      </c>
      <c r="E7348" s="181">
        <v>6414.2177498202755</v>
      </c>
      <c r="F7348" s="181">
        <v>6500.1261041861753</v>
      </c>
      <c r="G7348" s="181">
        <v>6583.6192444909766</v>
      </c>
      <c r="H7348" s="181">
        <v>6662.9314515311462</v>
      </c>
      <c r="I7348" s="181">
        <v>6738.9985989305305</v>
      </c>
      <c r="J7348" s="182">
        <v>6812.1057059807699</v>
      </c>
      <c r="K7348" s="181">
        <v>6882.5756163153537</v>
      </c>
      <c r="L7348" s="181">
        <v>6950.8088084644014</v>
      </c>
      <c r="M7348" s="181">
        <v>7016.8339053180425</v>
      </c>
      <c r="N7348" s="181">
        <v>7080.6325106874656</v>
      </c>
      <c r="O7348" s="181">
        <v>7142.1193746593217</v>
      </c>
      <c r="P7348" s="181">
        <v>7202.0674433504537</v>
      </c>
      <c r="Q7348" s="181">
        <v>7261.2612844214091</v>
      </c>
      <c r="R7348" s="181">
        <v>7319.4811419593989</v>
      </c>
      <c r="S7348" s="181">
        <v>7376.8231259829299</v>
      </c>
      <c r="T7348" s="181">
        <v>7432.9460951194696</v>
      </c>
      <c r="U7348" s="181">
        <v>7487.73782661936</v>
      </c>
      <c r="V7348" s="181">
        <v>7541.4889123275298</v>
      </c>
      <c r="W7348" s="181">
        <v>7594.3313336671381</v>
      </c>
      <c r="X7348" s="181">
        <v>7646.2988006874521</v>
      </c>
      <c r="Y7348" s="181">
        <v>7696.9341441190354</v>
      </c>
    </row>
    <row r="7349" spans="1:25" x14ac:dyDescent="0.25">
      <c r="A7349" s="178" t="s">
        <v>5754</v>
      </c>
      <c r="B7349" s="178" t="s">
        <v>620</v>
      </c>
      <c r="C7349" s="178" t="s">
        <v>240</v>
      </c>
      <c r="D7349" s="178" t="s">
        <v>241</v>
      </c>
      <c r="E7349" s="181">
        <v>5972.7656679068359</v>
      </c>
      <c r="F7349" s="181">
        <v>6021.8621551933093</v>
      </c>
      <c r="G7349" s="181">
        <v>6068.2349655557082</v>
      </c>
      <c r="H7349" s="181">
        <v>6110.308938880904</v>
      </c>
      <c r="I7349" s="181">
        <v>6149.0057560196337</v>
      </c>
      <c r="J7349" s="182">
        <v>6184.637838527372</v>
      </c>
      <c r="K7349" s="181">
        <v>6217.5456307330287</v>
      </c>
      <c r="L7349" s="181">
        <v>6248.1326854268182</v>
      </c>
      <c r="M7349" s="181">
        <v>6276.4620449684053</v>
      </c>
      <c r="N7349" s="181">
        <v>6302.5537100206948</v>
      </c>
      <c r="O7349" s="181">
        <v>6326.3681086655251</v>
      </c>
      <c r="P7349" s="181">
        <v>6348.6229583939639</v>
      </c>
      <c r="Q7349" s="181">
        <v>6370.0323833687526</v>
      </c>
      <c r="R7349" s="181">
        <v>6390.4200356642323</v>
      </c>
      <c r="S7349" s="181">
        <v>6409.8874220977204</v>
      </c>
      <c r="T7349" s="181">
        <v>6428.1560185663411</v>
      </c>
      <c r="U7349" s="181">
        <v>6445.1496024715225</v>
      </c>
      <c r="V7349" s="181">
        <v>6461.1384950484062</v>
      </c>
      <c r="W7349" s="181">
        <v>6476.2527491362034</v>
      </c>
      <c r="X7349" s="181">
        <v>6490.5366130962348</v>
      </c>
      <c r="Y7349" s="181">
        <v>6503.6187609763729</v>
      </c>
    </row>
    <row r="7350" spans="1:25" x14ac:dyDescent="0.25">
      <c r="A7350" s="178" t="s">
        <v>5754</v>
      </c>
      <c r="B7350" s="178" t="s">
        <v>622</v>
      </c>
      <c r="C7350" s="178" t="s">
        <v>565</v>
      </c>
      <c r="D7350" s="178" t="s">
        <v>566</v>
      </c>
      <c r="E7350" s="181">
        <v>18037.869854087065</v>
      </c>
      <c r="F7350" s="181">
        <v>18285.95618504029</v>
      </c>
      <c r="G7350" s="181">
        <v>18503.341387556127</v>
      </c>
      <c r="H7350" s="181">
        <v>18690.767051932191</v>
      </c>
      <c r="I7350" s="181">
        <v>18855.305408411117</v>
      </c>
      <c r="J7350" s="182">
        <v>19001.138897664216</v>
      </c>
      <c r="K7350" s="181">
        <v>19131.890597523969</v>
      </c>
      <c r="L7350" s="181">
        <v>19250.748645311876</v>
      </c>
      <c r="M7350" s="181">
        <v>19359.378758967221</v>
      </c>
      <c r="N7350" s="181">
        <v>19459.269927781337</v>
      </c>
      <c r="O7350" s="181">
        <v>19551.448652081112</v>
      </c>
      <c r="P7350" s="181">
        <v>19638.975634501166</v>
      </c>
      <c r="Q7350" s="181">
        <v>19724.616234565954</v>
      </c>
      <c r="R7350" s="181">
        <v>19808.266812361759</v>
      </c>
      <c r="S7350" s="181">
        <v>19891.017104454542</v>
      </c>
      <c r="T7350" s="181">
        <v>19973.737028958742</v>
      </c>
      <c r="U7350" s="181">
        <v>20055.64422407774</v>
      </c>
      <c r="V7350" s="181">
        <v>20135.979944106806</v>
      </c>
      <c r="W7350" s="181">
        <v>20215.264840905351</v>
      </c>
      <c r="X7350" s="181">
        <v>20293.954977919646</v>
      </c>
      <c r="Y7350" s="181">
        <v>20371.849041642901</v>
      </c>
    </row>
    <row r="7351" spans="1:25" x14ac:dyDescent="0.25">
      <c r="A7351" s="178" t="s">
        <v>5754</v>
      </c>
      <c r="B7351" s="178" t="s">
        <v>623</v>
      </c>
      <c r="C7351" s="178" t="s">
        <v>565</v>
      </c>
      <c r="D7351" s="178" t="s">
        <v>566</v>
      </c>
      <c r="E7351" s="181">
        <v>2699.2797484002099</v>
      </c>
      <c r="F7351" s="181">
        <v>2714.5388085641434</v>
      </c>
      <c r="G7351" s="181">
        <v>2730.1690013864777</v>
      </c>
      <c r="H7351" s="181">
        <v>2745.147427213647</v>
      </c>
      <c r="I7351" s="181">
        <v>2759.6127470964716</v>
      </c>
      <c r="J7351" s="182">
        <v>2773.4932866103759</v>
      </c>
      <c r="K7351" s="181">
        <v>2786.7918460141968</v>
      </c>
      <c r="L7351" s="181">
        <v>2799.5579035430405</v>
      </c>
      <c r="M7351" s="181">
        <v>2811.7191437133069</v>
      </c>
      <c r="N7351" s="181">
        <v>2823.2219373144867</v>
      </c>
      <c r="O7351" s="181">
        <v>2834.0163741728475</v>
      </c>
      <c r="P7351" s="181">
        <v>2844.3798057866247</v>
      </c>
      <c r="Q7351" s="181">
        <v>2854.565937561501</v>
      </c>
      <c r="R7351" s="181">
        <v>2864.4314870176659</v>
      </c>
      <c r="S7351" s="181">
        <v>2874.0274700401683</v>
      </c>
      <c r="T7351" s="181">
        <v>2883.4440459311395</v>
      </c>
      <c r="U7351" s="181">
        <v>2892.6416946177774</v>
      </c>
      <c r="V7351" s="181">
        <v>2901.5356080051106</v>
      </c>
      <c r="W7351" s="181">
        <v>2910.1265241544343</v>
      </c>
      <c r="X7351" s="181">
        <v>2918.4251509745745</v>
      </c>
      <c r="Y7351" s="181">
        <v>2926.4032150526418</v>
      </c>
    </row>
    <row r="7352" spans="1:25" x14ac:dyDescent="0.25">
      <c r="A7352" s="178" t="s">
        <v>5754</v>
      </c>
      <c r="B7352" s="178" t="s">
        <v>625</v>
      </c>
      <c r="C7352" s="178" t="s">
        <v>565</v>
      </c>
      <c r="D7352" s="178" t="s">
        <v>566</v>
      </c>
      <c r="E7352" s="181">
        <v>2613.7686268617895</v>
      </c>
      <c r="F7352" s="181">
        <v>2626.2161399937868</v>
      </c>
      <c r="G7352" s="181">
        <v>2639.3890987788309</v>
      </c>
      <c r="H7352" s="181">
        <v>2652.4151011314102</v>
      </c>
      <c r="I7352" s="181">
        <v>2665.4886925791561</v>
      </c>
      <c r="J7352" s="182">
        <v>2678.6224201667119</v>
      </c>
      <c r="K7352" s="181">
        <v>2691.8719418527453</v>
      </c>
      <c r="L7352" s="181">
        <v>2705.2991031902066</v>
      </c>
      <c r="M7352" s="181">
        <v>2718.8162566202095</v>
      </c>
      <c r="N7352" s="181">
        <v>2732.329393386708</v>
      </c>
      <c r="O7352" s="181">
        <v>2745.740130190175</v>
      </c>
      <c r="P7352" s="181">
        <v>2759.2471099299</v>
      </c>
      <c r="Q7352" s="181">
        <v>2773.0309923487794</v>
      </c>
      <c r="R7352" s="181">
        <v>2786.9001918893009</v>
      </c>
      <c r="S7352" s="181">
        <v>2800.8207315154468</v>
      </c>
      <c r="T7352" s="181">
        <v>2814.7048811346658</v>
      </c>
      <c r="U7352" s="181">
        <v>2828.4404507605277</v>
      </c>
      <c r="V7352" s="181">
        <v>2841.9735311367012</v>
      </c>
      <c r="W7352" s="181">
        <v>2855.2509334752749</v>
      </c>
      <c r="X7352" s="181">
        <v>2868.2193319173275</v>
      </c>
      <c r="Y7352" s="181">
        <v>2880.7208750634954</v>
      </c>
    </row>
    <row r="7353" spans="1:25" x14ac:dyDescent="0.25">
      <c r="A7353" s="178" t="s">
        <v>5754</v>
      </c>
      <c r="B7353" s="178" t="s">
        <v>628</v>
      </c>
      <c r="C7353" s="178" t="s">
        <v>218</v>
      </c>
      <c r="D7353" s="178" t="s">
        <v>5787</v>
      </c>
      <c r="E7353" s="181">
        <v>13725.267726842472</v>
      </c>
      <c r="F7353" s="181">
        <v>13928.52449863644</v>
      </c>
      <c r="G7353" s="181">
        <v>14152.990085679878</v>
      </c>
      <c r="H7353" s="181">
        <v>14389.306579183289</v>
      </c>
      <c r="I7353" s="181">
        <v>14635.33415305332</v>
      </c>
      <c r="J7353" s="182">
        <v>14888.478185806938</v>
      </c>
      <c r="K7353" s="181">
        <v>15146.919057506833</v>
      </c>
      <c r="L7353" s="181">
        <v>15409.501205509398</v>
      </c>
      <c r="M7353" s="181">
        <v>15674.623488130928</v>
      </c>
      <c r="N7353" s="181">
        <v>15940.924100807084</v>
      </c>
      <c r="O7353" s="181">
        <v>16207.118376859748</v>
      </c>
      <c r="P7353" s="181">
        <v>16474.013419617346</v>
      </c>
      <c r="Q7353" s="181">
        <v>16742.558294874299</v>
      </c>
      <c r="R7353" s="181">
        <v>17011.55922966326</v>
      </c>
      <c r="S7353" s="181">
        <v>17280.894419209639</v>
      </c>
      <c r="T7353" s="181">
        <v>17550.631555753695</v>
      </c>
      <c r="U7353" s="181">
        <v>17819.338769091795</v>
      </c>
      <c r="V7353" s="181">
        <v>18085.499070072132</v>
      </c>
      <c r="W7353" s="181">
        <v>18349.147434825943</v>
      </c>
      <c r="X7353" s="181">
        <v>18610.333733318013</v>
      </c>
      <c r="Y7353" s="181">
        <v>18868.753683872626</v>
      </c>
    </row>
    <row r="7354" spans="1:25" x14ac:dyDescent="0.25">
      <c r="A7354" s="178" t="s">
        <v>5754</v>
      </c>
      <c r="B7354" s="178" t="s">
        <v>628</v>
      </c>
      <c r="C7354" s="178" t="s">
        <v>240</v>
      </c>
      <c r="D7354" s="178" t="s">
        <v>241</v>
      </c>
      <c r="E7354" s="181">
        <v>8857.4619047477972</v>
      </c>
      <c r="F7354" s="181">
        <v>8756.1636048734526</v>
      </c>
      <c r="G7354" s="181">
        <v>8667.1728903847252</v>
      </c>
      <c r="H7354" s="181">
        <v>8584.0026059795309</v>
      </c>
      <c r="I7354" s="181">
        <v>8504.9849703383297</v>
      </c>
      <c r="J7354" s="182">
        <v>8428.3461665554132</v>
      </c>
      <c r="K7354" s="181">
        <v>8352.9084738742022</v>
      </c>
      <c r="L7354" s="181">
        <v>8277.964817203625</v>
      </c>
      <c r="M7354" s="181">
        <v>8202.6447707052066</v>
      </c>
      <c r="N7354" s="181">
        <v>8126.2894216119676</v>
      </c>
      <c r="O7354" s="181">
        <v>8048.3492783905094</v>
      </c>
      <c r="P7354" s="181">
        <v>7969.3492460850439</v>
      </c>
      <c r="Q7354" s="181">
        <v>7889.8348090194049</v>
      </c>
      <c r="R7354" s="181">
        <v>7809.317352882229</v>
      </c>
      <c r="S7354" s="181">
        <v>7727.842102094668</v>
      </c>
      <c r="T7354" s="181">
        <v>7645.5381135290945</v>
      </c>
      <c r="U7354" s="181">
        <v>7561.8906188650908</v>
      </c>
      <c r="V7354" s="181">
        <v>7476.40836627713</v>
      </c>
      <c r="W7354" s="181">
        <v>7389.2835146992766</v>
      </c>
      <c r="X7354" s="181">
        <v>7300.7039150525288</v>
      </c>
      <c r="Y7354" s="181">
        <v>7210.7117673386401</v>
      </c>
    </row>
    <row r="7355" spans="1:25" x14ac:dyDescent="0.25">
      <c r="A7355" s="178" t="s">
        <v>5754</v>
      </c>
      <c r="B7355" s="178" t="s">
        <v>630</v>
      </c>
      <c r="C7355" s="178" t="s">
        <v>565</v>
      </c>
      <c r="D7355" s="178" t="s">
        <v>566</v>
      </c>
      <c r="E7355" s="181">
        <v>2554.1254267378254</v>
      </c>
      <c r="F7355" s="181">
        <v>2524.7159412820811</v>
      </c>
      <c r="G7355" s="181">
        <v>2504.9017550375829</v>
      </c>
      <c r="H7355" s="181">
        <v>2491.432762317269</v>
      </c>
      <c r="I7355" s="181">
        <v>2482.747735287674</v>
      </c>
      <c r="J7355" s="182">
        <v>2477.5792062106566</v>
      </c>
      <c r="K7355" s="181">
        <v>2475.0446751353425</v>
      </c>
      <c r="L7355" s="181">
        <v>2474.523972387221</v>
      </c>
      <c r="M7355" s="181">
        <v>2475.437988418465</v>
      </c>
      <c r="N7355" s="181">
        <v>2477.3230421050298</v>
      </c>
      <c r="O7355" s="181">
        <v>2479.7895714205861</v>
      </c>
      <c r="P7355" s="181">
        <v>2482.7955953962783</v>
      </c>
      <c r="Q7355" s="181">
        <v>2486.3172221622563</v>
      </c>
      <c r="R7355" s="181">
        <v>2490.0065505989842</v>
      </c>
      <c r="S7355" s="181">
        <v>2493.6579381345409</v>
      </c>
      <c r="T7355" s="181">
        <v>2497.2034827780944</v>
      </c>
      <c r="U7355" s="181">
        <v>2500.6866981876392</v>
      </c>
      <c r="V7355" s="181">
        <v>2504.0701800306488</v>
      </c>
      <c r="W7355" s="181">
        <v>2507.2518448457545</v>
      </c>
      <c r="X7355" s="181">
        <v>2510.124580088825</v>
      </c>
      <c r="Y7355" s="181">
        <v>2512.6345525466818</v>
      </c>
    </row>
    <row r="7356" spans="1:25" x14ac:dyDescent="0.25">
      <c r="A7356" s="178" t="s">
        <v>5754</v>
      </c>
      <c r="B7356" s="178" t="s">
        <v>632</v>
      </c>
      <c r="C7356" s="178" t="s">
        <v>218</v>
      </c>
      <c r="D7356" s="178" t="s">
        <v>5788</v>
      </c>
      <c r="E7356" s="181">
        <v>3982.0512184563649</v>
      </c>
      <c r="F7356" s="181">
        <v>3966.2907381820869</v>
      </c>
      <c r="G7356" s="181">
        <v>3956.1525387369002</v>
      </c>
      <c r="H7356" s="181">
        <v>3949.1215294479002</v>
      </c>
      <c r="I7356" s="181">
        <v>3944.5485086721023</v>
      </c>
      <c r="J7356" s="182">
        <v>3941.7460355332564</v>
      </c>
      <c r="K7356" s="181">
        <v>3940.2888251301088</v>
      </c>
      <c r="L7356" s="181">
        <v>3939.92655952121</v>
      </c>
      <c r="M7356" s="181">
        <v>3940.3149177859218</v>
      </c>
      <c r="N7356" s="181">
        <v>3941.1658643928054</v>
      </c>
      <c r="O7356" s="181">
        <v>3942.2221534550963</v>
      </c>
      <c r="P7356" s="181">
        <v>3943.7010874843286</v>
      </c>
      <c r="Q7356" s="181">
        <v>3945.8284137947539</v>
      </c>
      <c r="R7356" s="181">
        <v>3948.3312008357698</v>
      </c>
      <c r="S7356" s="181">
        <v>3951.1490176054335</v>
      </c>
      <c r="T7356" s="181">
        <v>3954.1703717623459</v>
      </c>
      <c r="U7356" s="181">
        <v>3957.2932984012323</v>
      </c>
      <c r="V7356" s="181">
        <v>3960.4864927769045</v>
      </c>
      <c r="W7356" s="181">
        <v>3963.7126846568622</v>
      </c>
      <c r="X7356" s="181">
        <v>3966.9175050701219</v>
      </c>
      <c r="Y7356" s="181">
        <v>3969.9229129838113</v>
      </c>
    </row>
    <row r="7357" spans="1:25" x14ac:dyDescent="0.25">
      <c r="A7357" s="178" t="s">
        <v>5754</v>
      </c>
      <c r="B7357" s="178" t="s">
        <v>632</v>
      </c>
      <c r="C7357" s="178" t="s">
        <v>240</v>
      </c>
      <c r="D7357" s="178" t="s">
        <v>241</v>
      </c>
      <c r="E7357" s="181">
        <v>5049.1236176109151</v>
      </c>
      <c r="F7357" s="181">
        <v>5029.1397929908489</v>
      </c>
      <c r="G7357" s="181">
        <v>5016.2848548068569</v>
      </c>
      <c r="H7357" s="181">
        <v>5007.3697421904753</v>
      </c>
      <c r="I7357" s="181">
        <v>5001.5712865865162</v>
      </c>
      <c r="J7357" s="182">
        <v>4998.0178332186924</v>
      </c>
      <c r="K7357" s="181">
        <v>4996.1701333628334</v>
      </c>
      <c r="L7357" s="181">
        <v>4995.7107912445636</v>
      </c>
      <c r="M7357" s="181">
        <v>4996.203218081605</v>
      </c>
      <c r="N7357" s="181">
        <v>4997.2821933067908</v>
      </c>
      <c r="O7357" s="181">
        <v>4998.6215367152108</v>
      </c>
      <c r="P7357" s="181">
        <v>5000.4967814888751</v>
      </c>
      <c r="Q7357" s="181">
        <v>5003.1941685708234</v>
      </c>
      <c r="R7357" s="181">
        <v>5006.3676287965645</v>
      </c>
      <c r="S7357" s="181">
        <v>5009.9405374361768</v>
      </c>
      <c r="T7357" s="181">
        <v>5013.771525485784</v>
      </c>
      <c r="U7357" s="181">
        <v>5017.7313044497987</v>
      </c>
      <c r="V7357" s="181">
        <v>5021.7801808336844</v>
      </c>
      <c r="W7357" s="181">
        <v>5025.8708970807647</v>
      </c>
      <c r="X7357" s="181">
        <v>5029.9345149377623</v>
      </c>
      <c r="Y7357" s="181">
        <v>5033.7452836208049</v>
      </c>
    </row>
    <row r="7358" spans="1:25" x14ac:dyDescent="0.25">
      <c r="A7358" s="178" t="s">
        <v>5754</v>
      </c>
      <c r="B7358" s="178" t="s">
        <v>634</v>
      </c>
      <c r="C7358" s="178" t="s">
        <v>218</v>
      </c>
      <c r="D7358" s="178" t="s">
        <v>597</v>
      </c>
      <c r="E7358" s="181">
        <v>6671.1626016583014</v>
      </c>
      <c r="F7358" s="181">
        <v>6757.5304404975341</v>
      </c>
      <c r="G7358" s="181">
        <v>6845.6037563716327</v>
      </c>
      <c r="H7358" s="181">
        <v>6932.3983063886562</v>
      </c>
      <c r="I7358" s="181">
        <v>7018.182794674929</v>
      </c>
      <c r="J7358" s="182">
        <v>7102.71406645764</v>
      </c>
      <c r="K7358" s="181">
        <v>7185.9732125589026</v>
      </c>
      <c r="L7358" s="181">
        <v>7268.0799007034775</v>
      </c>
      <c r="M7358" s="181">
        <v>7348.8131448910808</v>
      </c>
      <c r="N7358" s="181">
        <v>7427.8684030371687</v>
      </c>
      <c r="O7358" s="181">
        <v>7504.8717419289105</v>
      </c>
      <c r="P7358" s="181">
        <v>7580.4063345501772</v>
      </c>
      <c r="Q7358" s="181">
        <v>7655.0377401738269</v>
      </c>
      <c r="R7358" s="181">
        <v>7728.2426589001025</v>
      </c>
      <c r="S7358" s="181">
        <v>7799.8402146512744</v>
      </c>
      <c r="T7358" s="181">
        <v>7869.8741108449558</v>
      </c>
      <c r="U7358" s="181">
        <v>7938.3967779525419</v>
      </c>
      <c r="V7358" s="181">
        <v>8005.2878735040531</v>
      </c>
      <c r="W7358" s="181">
        <v>8070.4656945547513</v>
      </c>
      <c r="X7358" s="181">
        <v>8133.8111707378466</v>
      </c>
      <c r="Y7358" s="181">
        <v>8195.2193734029861</v>
      </c>
    </row>
    <row r="7359" spans="1:25" x14ac:dyDescent="0.25">
      <c r="A7359" s="178" t="s">
        <v>5754</v>
      </c>
      <c r="B7359" s="178" t="s">
        <v>634</v>
      </c>
      <c r="C7359" s="178" t="s">
        <v>244</v>
      </c>
      <c r="D7359" s="178" t="s">
        <v>5789</v>
      </c>
      <c r="E7359" s="181">
        <v>3464.9222297919291</v>
      </c>
      <c r="F7359" s="181">
        <v>3481.1739514391279</v>
      </c>
      <c r="G7359" s="181">
        <v>3497.8019944022135</v>
      </c>
      <c r="H7359" s="181">
        <v>3513.2796534381582</v>
      </c>
      <c r="I7359" s="181">
        <v>3527.7649256114883</v>
      </c>
      <c r="J7359" s="182">
        <v>3541.1558697794512</v>
      </c>
      <c r="K7359" s="181">
        <v>3553.4651043982826</v>
      </c>
      <c r="L7359" s="181">
        <v>3564.773193621495</v>
      </c>
      <c r="M7359" s="181">
        <v>3574.9927430751036</v>
      </c>
      <c r="N7359" s="181">
        <v>3583.9992479956313</v>
      </c>
      <c r="O7359" s="181">
        <v>3591.6394476483279</v>
      </c>
      <c r="P7359" s="181">
        <v>3598.2198367677365</v>
      </c>
      <c r="Q7359" s="181">
        <v>3604.0291343562571</v>
      </c>
      <c r="R7359" s="181">
        <v>3608.8385746830336</v>
      </c>
      <c r="S7359" s="181">
        <v>3612.5857250786821</v>
      </c>
      <c r="T7359" s="181">
        <v>3615.3137271752958</v>
      </c>
      <c r="U7359" s="181">
        <v>3617.0686896010175</v>
      </c>
      <c r="V7359" s="181">
        <v>3617.8175189073431</v>
      </c>
      <c r="W7359" s="181">
        <v>3617.545886534203</v>
      </c>
      <c r="X7359" s="181">
        <v>3616.2236991041918</v>
      </c>
      <c r="Y7359" s="181">
        <v>3613.8284695566267</v>
      </c>
    </row>
    <row r="7360" spans="1:25" x14ac:dyDescent="0.25">
      <c r="A7360" s="178" t="s">
        <v>5754</v>
      </c>
      <c r="B7360" s="178" t="s">
        <v>634</v>
      </c>
      <c r="C7360" s="178" t="s">
        <v>240</v>
      </c>
      <c r="D7360" s="178" t="s">
        <v>241</v>
      </c>
      <c r="E7360" s="181">
        <v>1477.3159229967339</v>
      </c>
      <c r="F7360" s="181">
        <v>1484.764846543766</v>
      </c>
      <c r="G7360" s="181">
        <v>1492.4010633083924</v>
      </c>
      <c r="H7360" s="181">
        <v>1499.5735480800377</v>
      </c>
      <c r="I7360" s="181">
        <v>1506.349631305344</v>
      </c>
      <c r="J7360" s="182">
        <v>1512.6856747846487</v>
      </c>
      <c r="K7360" s="181">
        <v>1518.5868892590029</v>
      </c>
      <c r="L7360" s="181">
        <v>1524.087505471537</v>
      </c>
      <c r="M7360" s="181">
        <v>1529.1499359396244</v>
      </c>
      <c r="N7360" s="181">
        <v>1533.7206060782082</v>
      </c>
      <c r="O7360" s="181">
        <v>1537.7334865760843</v>
      </c>
      <c r="P7360" s="181">
        <v>1541.3193109053466</v>
      </c>
      <c r="Q7360" s="181">
        <v>1544.6014123559628</v>
      </c>
      <c r="R7360" s="181">
        <v>1547.4814470108013</v>
      </c>
      <c r="S7360" s="181">
        <v>1549.9321912737844</v>
      </c>
      <c r="T7360" s="181">
        <v>1551.9716436684998</v>
      </c>
      <c r="U7360" s="181">
        <v>1553.6190783397278</v>
      </c>
      <c r="V7360" s="181">
        <v>1554.8597368594069</v>
      </c>
      <c r="W7360" s="181">
        <v>1555.6868573100983</v>
      </c>
      <c r="X7360" s="181">
        <v>1556.0868383462266</v>
      </c>
      <c r="Y7360" s="181">
        <v>1556.0492793056692</v>
      </c>
    </row>
    <row r="7361" spans="1:25" x14ac:dyDescent="0.25">
      <c r="A7361" s="178" t="s">
        <v>5754</v>
      </c>
      <c r="B7361" s="178" t="s">
        <v>636</v>
      </c>
      <c r="C7361" s="178" t="s">
        <v>565</v>
      </c>
      <c r="D7361" s="178" t="s">
        <v>566</v>
      </c>
      <c r="E7361" s="181">
        <v>4612.6385597084573</v>
      </c>
      <c r="F7361" s="181">
        <v>4586.7662104688034</v>
      </c>
      <c r="G7361" s="181">
        <v>4567.8928954852381</v>
      </c>
      <c r="H7361" s="181">
        <v>4552.7060215677429</v>
      </c>
      <c r="I7361" s="181">
        <v>4540.2622208177636</v>
      </c>
      <c r="J7361" s="182">
        <v>4529.6915985892956</v>
      </c>
      <c r="K7361" s="181">
        <v>4520.4636045262232</v>
      </c>
      <c r="L7361" s="181">
        <v>4512.2728834748659</v>
      </c>
      <c r="M7361" s="181">
        <v>4504.7433288014945</v>
      </c>
      <c r="N7361" s="181">
        <v>4497.5944608371974</v>
      </c>
      <c r="O7361" s="181">
        <v>4490.5879176966955</v>
      </c>
      <c r="P7361" s="181">
        <v>4484.0260969334267</v>
      </c>
      <c r="Q7361" s="181">
        <v>4478.2242194024875</v>
      </c>
      <c r="R7361" s="181">
        <v>4472.9397011851852</v>
      </c>
      <c r="S7361" s="181">
        <v>4468.1449579471418</v>
      </c>
      <c r="T7361" s="181">
        <v>4463.6661719407657</v>
      </c>
      <c r="U7361" s="181">
        <v>4459.478057462652</v>
      </c>
      <c r="V7361" s="181">
        <v>4455.7109781475883</v>
      </c>
      <c r="W7361" s="181">
        <v>4452.3507772038574</v>
      </c>
      <c r="X7361" s="181">
        <v>4449.346949968276</v>
      </c>
      <c r="Y7361" s="181">
        <v>4446.4448634693927</v>
      </c>
    </row>
    <row r="7362" spans="1:25" x14ac:dyDescent="0.25">
      <c r="A7362" s="178" t="s">
        <v>5754</v>
      </c>
      <c r="B7362" s="178" t="s">
        <v>641</v>
      </c>
      <c r="C7362" s="178" t="s">
        <v>218</v>
      </c>
      <c r="D7362" s="178" t="s">
        <v>5790</v>
      </c>
      <c r="E7362" s="181">
        <v>16750.855258941632</v>
      </c>
      <c r="F7362" s="181">
        <v>16897.436352926223</v>
      </c>
      <c r="G7362" s="181">
        <v>17042.202478847939</v>
      </c>
      <c r="H7362" s="181">
        <v>17180.28469449098</v>
      </c>
      <c r="I7362" s="181">
        <v>17313.478729321709</v>
      </c>
      <c r="J7362" s="182">
        <v>17442.196659074165</v>
      </c>
      <c r="K7362" s="181">
        <v>17567.060844782525</v>
      </c>
      <c r="L7362" s="181">
        <v>17688.817015324199</v>
      </c>
      <c r="M7362" s="181">
        <v>17807.304894429755</v>
      </c>
      <c r="N7362" s="181">
        <v>17922.228397434828</v>
      </c>
      <c r="O7362" s="181">
        <v>18033.134748135981</v>
      </c>
      <c r="P7362" s="181">
        <v>18141.582863391184</v>
      </c>
      <c r="Q7362" s="181">
        <v>18249.069562955767</v>
      </c>
      <c r="R7362" s="181">
        <v>18354.647159008418</v>
      </c>
      <c r="S7362" s="181">
        <v>18458.201250276259</v>
      </c>
      <c r="T7362" s="181">
        <v>18559.164088087316</v>
      </c>
      <c r="U7362" s="181">
        <v>18657.604092832145</v>
      </c>
      <c r="V7362" s="181">
        <v>18754.051616898359</v>
      </c>
      <c r="W7362" s="181">
        <v>18848.430762325279</v>
      </c>
      <c r="X7362" s="181">
        <v>18940.543620221004</v>
      </c>
      <c r="Y7362" s="181">
        <v>19029.471232074749</v>
      </c>
    </row>
    <row r="7363" spans="1:25" x14ac:dyDescent="0.25">
      <c r="A7363" s="178" t="s">
        <v>5754</v>
      </c>
      <c r="B7363" s="178" t="s">
        <v>641</v>
      </c>
      <c r="C7363" s="178" t="s">
        <v>240</v>
      </c>
      <c r="D7363" s="178" t="s">
        <v>241</v>
      </c>
      <c r="E7363" s="181">
        <v>11499.651267610574</v>
      </c>
      <c r="F7363" s="181">
        <v>11535.553375722446</v>
      </c>
      <c r="G7363" s="181">
        <v>11569.8682517939</v>
      </c>
      <c r="H7363" s="181">
        <v>11599.3347666228</v>
      </c>
      <c r="I7363" s="181">
        <v>11625.238176490671</v>
      </c>
      <c r="J7363" s="182">
        <v>11647.911584962751</v>
      </c>
      <c r="K7363" s="181">
        <v>11667.820424440775</v>
      </c>
      <c r="L7363" s="181">
        <v>11685.501492714362</v>
      </c>
      <c r="M7363" s="181">
        <v>11700.884679557461</v>
      </c>
      <c r="N7363" s="181">
        <v>11713.812507885999</v>
      </c>
      <c r="O7363" s="181">
        <v>11724.02886496974</v>
      </c>
      <c r="P7363" s="181">
        <v>11732.583935412416</v>
      </c>
      <c r="Q7363" s="181">
        <v>11740.465923425072</v>
      </c>
      <c r="R7363" s="181">
        <v>11747.077938995648</v>
      </c>
      <c r="S7363" s="181">
        <v>11752.365920171263</v>
      </c>
      <c r="T7363" s="181">
        <v>11755.989689342554</v>
      </c>
      <c r="U7363" s="181">
        <v>11758.016869482552</v>
      </c>
      <c r="V7363" s="181">
        <v>11758.803280756145</v>
      </c>
      <c r="W7363" s="181">
        <v>11758.319300253426</v>
      </c>
      <c r="X7363" s="181">
        <v>11756.460117448489</v>
      </c>
      <c r="Y7363" s="181">
        <v>11752.677644307849</v>
      </c>
    </row>
    <row r="7364" spans="1:25" x14ac:dyDescent="0.25">
      <c r="A7364" s="178" t="s">
        <v>5754</v>
      </c>
      <c r="B7364" s="178" t="s">
        <v>643</v>
      </c>
      <c r="C7364" s="178" t="s">
        <v>530</v>
      </c>
      <c r="D7364" s="178" t="s">
        <v>5791</v>
      </c>
      <c r="E7364" s="181">
        <v>1330.4678073576724</v>
      </c>
      <c r="F7364" s="181">
        <v>1391.6145273108152</v>
      </c>
      <c r="G7364" s="181">
        <v>1451.3647746121726</v>
      </c>
      <c r="H7364" s="181">
        <v>1509.7797000804301</v>
      </c>
      <c r="I7364" s="181">
        <v>1567.4005104767139</v>
      </c>
      <c r="J7364" s="182">
        <v>1624.5641997871173</v>
      </c>
      <c r="K7364" s="181">
        <v>1681.5679608311618</v>
      </c>
      <c r="L7364" s="181">
        <v>1738.6812986405614</v>
      </c>
      <c r="M7364" s="181">
        <v>1796.0417131864788</v>
      </c>
      <c r="N7364" s="181">
        <v>1853.7477534040304</v>
      </c>
      <c r="O7364" s="181">
        <v>1911.8526508230586</v>
      </c>
      <c r="P7364" s="181">
        <v>1970.6147624228538</v>
      </c>
      <c r="Q7364" s="181">
        <v>2030.2857681083046</v>
      </c>
      <c r="R7364" s="181">
        <v>2090.8281316056141</v>
      </c>
      <c r="S7364" s="181">
        <v>2152.2934771240189</v>
      </c>
      <c r="T7364" s="181">
        <v>2214.7126339164092</v>
      </c>
      <c r="U7364" s="181">
        <v>2278.0084376140303</v>
      </c>
      <c r="V7364" s="181">
        <v>2342.1019276489737</v>
      </c>
      <c r="W7364" s="181">
        <v>2407.0044412707971</v>
      </c>
      <c r="X7364" s="181">
        <v>2472.7070074895928</v>
      </c>
      <c r="Y7364" s="181">
        <v>2539.1260081899873</v>
      </c>
    </row>
    <row r="7365" spans="1:25" x14ac:dyDescent="0.25">
      <c r="A7365" s="178" t="s">
        <v>5754</v>
      </c>
      <c r="B7365" s="178" t="s">
        <v>643</v>
      </c>
      <c r="C7365" s="178" t="s">
        <v>240</v>
      </c>
      <c r="D7365" s="178" t="s">
        <v>241</v>
      </c>
      <c r="E7365" s="181">
        <v>14472.128135892855</v>
      </c>
      <c r="F7365" s="181">
        <v>14720.392906433994</v>
      </c>
      <c r="G7365" s="181">
        <v>14933.170222566194</v>
      </c>
      <c r="H7365" s="181">
        <v>15113.528311739092</v>
      </c>
      <c r="I7365" s="181">
        <v>15268.987463644815</v>
      </c>
      <c r="J7365" s="182">
        <v>15404.42495940576</v>
      </c>
      <c r="K7365" s="181">
        <v>15523.906695239264</v>
      </c>
      <c r="L7365" s="181">
        <v>15630.880077857233</v>
      </c>
      <c r="M7365" s="181">
        <v>15727.322659746636</v>
      </c>
      <c r="N7365" s="181">
        <v>15814.710076210478</v>
      </c>
      <c r="O7365" s="181">
        <v>15894.018749404941</v>
      </c>
      <c r="P7365" s="181">
        <v>15967.812252694388</v>
      </c>
      <c r="Q7365" s="181">
        <v>16038.365006919634</v>
      </c>
      <c r="R7365" s="181">
        <v>16105.511419569222</v>
      </c>
      <c r="S7365" s="181">
        <v>16169.780546378483</v>
      </c>
      <c r="T7365" s="181">
        <v>16231.505929028175</v>
      </c>
      <c r="U7365" s="181">
        <v>16290.223739379118</v>
      </c>
      <c r="V7365" s="181">
        <v>16345.508632623423</v>
      </c>
      <c r="W7365" s="181">
        <v>16397.598288921599</v>
      </c>
      <c r="X7365" s="181">
        <v>16446.580871887054</v>
      </c>
      <c r="Y7365" s="181">
        <v>16492.058803811426</v>
      </c>
    </row>
    <row r="7366" spans="1:25" x14ac:dyDescent="0.25">
      <c r="A7366" s="178" t="s">
        <v>5754</v>
      </c>
      <c r="B7366" s="178" t="s">
        <v>652</v>
      </c>
      <c r="C7366" s="178" t="s">
        <v>218</v>
      </c>
      <c r="D7366" s="178" t="s">
        <v>255</v>
      </c>
      <c r="E7366" s="181">
        <v>21099.729409951044</v>
      </c>
      <c r="F7366" s="181">
        <v>21290.099911384939</v>
      </c>
      <c r="G7366" s="181">
        <v>21500.042817411584</v>
      </c>
      <c r="H7366" s="181">
        <v>21717.873591096326</v>
      </c>
      <c r="I7366" s="181">
        <v>21942.142159486262</v>
      </c>
      <c r="J7366" s="182">
        <v>22170.392982212459</v>
      </c>
      <c r="K7366" s="181">
        <v>22401.161464410456</v>
      </c>
      <c r="L7366" s="181">
        <v>22633.755357740414</v>
      </c>
      <c r="M7366" s="181">
        <v>22866.648389587997</v>
      </c>
      <c r="N7366" s="181">
        <v>23098.417858895154</v>
      </c>
      <c r="O7366" s="181">
        <v>23327.667758139658</v>
      </c>
      <c r="P7366" s="181">
        <v>23555.934406453187</v>
      </c>
      <c r="Q7366" s="181">
        <v>23784.833144479704</v>
      </c>
      <c r="R7366" s="181">
        <v>24012.752508552694</v>
      </c>
      <c r="S7366" s="181">
        <v>24239.31078340406</v>
      </c>
      <c r="T7366" s="181">
        <v>24464.278935644859</v>
      </c>
      <c r="U7366" s="181">
        <v>24686.247303326552</v>
      </c>
      <c r="V7366" s="181">
        <v>24903.80345484172</v>
      </c>
      <c r="W7366" s="181">
        <v>25116.847698991278</v>
      </c>
      <c r="X7366" s="181">
        <v>25325.170009077327</v>
      </c>
      <c r="Y7366" s="181">
        <v>25528.065591956281</v>
      </c>
    </row>
    <row r="7367" spans="1:25" x14ac:dyDescent="0.25">
      <c r="A7367" s="178" t="s">
        <v>5754</v>
      </c>
      <c r="B7367" s="178" t="s">
        <v>652</v>
      </c>
      <c r="C7367" s="178" t="s">
        <v>240</v>
      </c>
      <c r="D7367" s="178" t="s">
        <v>241</v>
      </c>
      <c r="E7367" s="181">
        <v>20126.253812024184</v>
      </c>
      <c r="F7367" s="181">
        <v>20200.585574484696</v>
      </c>
      <c r="G7367" s="181">
        <v>20294.097235885267</v>
      </c>
      <c r="H7367" s="181">
        <v>20395.578752192458</v>
      </c>
      <c r="I7367" s="181">
        <v>20503.616024501753</v>
      </c>
      <c r="J7367" s="182">
        <v>20615.891854230355</v>
      </c>
      <c r="K7367" s="181">
        <v>20731.054064003343</v>
      </c>
      <c r="L7367" s="181">
        <v>20848.489824241293</v>
      </c>
      <c r="M7367" s="181">
        <v>20966.834794946939</v>
      </c>
      <c r="N7367" s="181">
        <v>21084.845259318092</v>
      </c>
      <c r="O7367" s="181">
        <v>21201.324468121842</v>
      </c>
      <c r="P7367" s="181">
        <v>21317.750095616724</v>
      </c>
      <c r="Q7367" s="181">
        <v>21435.646205743833</v>
      </c>
      <c r="R7367" s="181">
        <v>21553.616293510524</v>
      </c>
      <c r="S7367" s="181">
        <v>21671.386494812155</v>
      </c>
      <c r="T7367" s="181">
        <v>21788.82352852331</v>
      </c>
      <c r="U7367" s="181">
        <v>21904.748705238715</v>
      </c>
      <c r="V7367" s="181">
        <v>22017.998000707117</v>
      </c>
      <c r="W7367" s="181">
        <v>22128.579617541836</v>
      </c>
      <c r="X7367" s="181">
        <v>22236.403386161019</v>
      </c>
      <c r="Y7367" s="181">
        <v>22340.945866588889</v>
      </c>
    </row>
    <row r="7368" spans="1:25" x14ac:dyDescent="0.25">
      <c r="A7368" s="178" t="s">
        <v>5754</v>
      </c>
      <c r="B7368" s="178" t="s">
        <v>654</v>
      </c>
      <c r="C7368" s="178" t="s">
        <v>703</v>
      </c>
      <c r="D7368" s="178" t="s">
        <v>5792</v>
      </c>
      <c r="E7368" s="181">
        <v>5291.8048765012873</v>
      </c>
      <c r="F7368" s="181">
        <v>5340.5937093642005</v>
      </c>
      <c r="G7368" s="181">
        <v>5385.7609347817051</v>
      </c>
      <c r="H7368" s="181">
        <v>5425.7366100872732</v>
      </c>
      <c r="I7368" s="181">
        <v>5461.3549743627309</v>
      </c>
      <c r="J7368" s="182">
        <v>5492.9059189147301</v>
      </c>
      <c r="K7368" s="181">
        <v>5520.7372561342099</v>
      </c>
      <c r="L7368" s="181">
        <v>5545.2417494284064</v>
      </c>
      <c r="M7368" s="181">
        <v>5566.4888346173657</v>
      </c>
      <c r="N7368" s="181">
        <v>5584.4908433476512</v>
      </c>
      <c r="O7368" s="181">
        <v>5599.2145677156295</v>
      </c>
      <c r="P7368" s="181">
        <v>5611.3076612406212</v>
      </c>
      <c r="Q7368" s="181">
        <v>5621.3886326628899</v>
      </c>
      <c r="R7368" s="181">
        <v>5629.2711108265867</v>
      </c>
      <c r="S7368" s="181">
        <v>5635.0564019260391</v>
      </c>
      <c r="T7368" s="181">
        <v>5638.7492253843939</v>
      </c>
      <c r="U7368" s="181">
        <v>5640.1620710021061</v>
      </c>
      <c r="V7368" s="181">
        <v>5639.2024881309608</v>
      </c>
      <c r="W7368" s="181">
        <v>5635.9608998543299</v>
      </c>
      <c r="X7368" s="181">
        <v>5630.5025744124578</v>
      </c>
      <c r="Y7368" s="181">
        <v>5622.6936394510958</v>
      </c>
    </row>
    <row r="7369" spans="1:25" x14ac:dyDescent="0.25">
      <c r="A7369" s="178" t="s">
        <v>5754</v>
      </c>
      <c r="B7369" s="178" t="s">
        <v>654</v>
      </c>
      <c r="C7369" s="178" t="s">
        <v>252</v>
      </c>
      <c r="D7369" s="178" t="s">
        <v>5793</v>
      </c>
      <c r="E7369" s="181">
        <v>3383.2684692130429</v>
      </c>
      <c r="F7369" s="181">
        <v>3387.8899536975887</v>
      </c>
      <c r="G7369" s="181">
        <v>3389.9550769431644</v>
      </c>
      <c r="H7369" s="181">
        <v>3388.540607625036</v>
      </c>
      <c r="I7369" s="181">
        <v>3384.2427618561869</v>
      </c>
      <c r="J7369" s="182">
        <v>3377.3057533293349</v>
      </c>
      <c r="K7369" s="181">
        <v>3368.0025673698156</v>
      </c>
      <c r="L7369" s="181">
        <v>3356.6258560653532</v>
      </c>
      <c r="M7369" s="181">
        <v>3343.2658298496322</v>
      </c>
      <c r="N7369" s="181">
        <v>3327.9766194705762</v>
      </c>
      <c r="O7369" s="181">
        <v>3310.7844731579316</v>
      </c>
      <c r="P7369" s="181">
        <v>3292.1149925803693</v>
      </c>
      <c r="Q7369" s="181">
        <v>3272.3642733603151</v>
      </c>
      <c r="R7369" s="181">
        <v>3251.4517420601319</v>
      </c>
      <c r="S7369" s="181">
        <v>3229.4646178387379</v>
      </c>
      <c r="T7369" s="181">
        <v>3206.4329288647691</v>
      </c>
      <c r="U7369" s="181">
        <v>3182.2777271693376</v>
      </c>
      <c r="V7369" s="181">
        <v>3156.9761482105537</v>
      </c>
      <c r="W7369" s="181">
        <v>3130.6080598760332</v>
      </c>
      <c r="X7369" s="181">
        <v>3103.2374302233602</v>
      </c>
      <c r="Y7369" s="181">
        <v>3074.8177579411354</v>
      </c>
    </row>
    <row r="7370" spans="1:25" x14ac:dyDescent="0.25">
      <c r="A7370" s="178" t="s">
        <v>5754</v>
      </c>
      <c r="B7370" s="178" t="s">
        <v>654</v>
      </c>
      <c r="C7370" s="178" t="s">
        <v>240</v>
      </c>
      <c r="D7370" s="178" t="s">
        <v>241</v>
      </c>
      <c r="E7370" s="181">
        <v>8428.777887949569</v>
      </c>
      <c r="F7370" s="181">
        <v>8594.7813420416551</v>
      </c>
      <c r="G7370" s="181">
        <v>8759.7104696689839</v>
      </c>
      <c r="H7370" s="181">
        <v>8920.9446034951798</v>
      </c>
      <c r="I7370" s="181">
        <v>9079.7355576629816</v>
      </c>
      <c r="J7370" s="182">
        <v>9236.4675355164218</v>
      </c>
      <c r="K7370" s="181">
        <v>9391.6330702139403</v>
      </c>
      <c r="L7370" s="181">
        <v>9545.8180027408252</v>
      </c>
      <c r="M7370" s="181">
        <v>9699.0663828235065</v>
      </c>
      <c r="N7370" s="181">
        <v>9851.3173740569473</v>
      </c>
      <c r="O7370" s="181">
        <v>10002.419630307595</v>
      </c>
      <c r="P7370" s="181">
        <v>10153.440131936348</v>
      </c>
      <c r="Q7370" s="181">
        <v>10305.442917060525</v>
      </c>
      <c r="R7370" s="181">
        <v>10458.048754278156</v>
      </c>
      <c r="S7370" s="181">
        <v>10611.395078594249</v>
      </c>
      <c r="T7370" s="181">
        <v>10765.438170495319</v>
      </c>
      <c r="U7370" s="181">
        <v>10919.755511547726</v>
      </c>
      <c r="V7370" s="181">
        <v>11074.083079164788</v>
      </c>
      <c r="W7370" s="181">
        <v>11228.501994179844</v>
      </c>
      <c r="X7370" s="181">
        <v>11383.043681296112</v>
      </c>
      <c r="Y7370" s="181">
        <v>11537.329463598411</v>
      </c>
    </row>
    <row r="7371" spans="1:25" x14ac:dyDescent="0.25">
      <c r="A7371" s="178" t="s">
        <v>5754</v>
      </c>
      <c r="B7371" s="178" t="s">
        <v>656</v>
      </c>
      <c r="C7371" s="178" t="s">
        <v>218</v>
      </c>
      <c r="D7371" s="178" t="s">
        <v>5794</v>
      </c>
      <c r="E7371" s="181">
        <v>5682.769564495492</v>
      </c>
      <c r="F7371" s="181">
        <v>5744.0421677802542</v>
      </c>
      <c r="G7371" s="181">
        <v>5815.2964316639573</v>
      </c>
      <c r="H7371" s="181">
        <v>5892.1969677426678</v>
      </c>
      <c r="I7371" s="181">
        <v>5973.5190023176419</v>
      </c>
      <c r="J7371" s="182">
        <v>6057.9790100881637</v>
      </c>
      <c r="K7371" s="181">
        <v>6144.7188091548605</v>
      </c>
      <c r="L7371" s="181">
        <v>6233.2026047195031</v>
      </c>
      <c r="M7371" s="181">
        <v>6322.7663968860252</v>
      </c>
      <c r="N7371" s="181">
        <v>6412.8608003066338</v>
      </c>
      <c r="O7371" s="181">
        <v>6502.9875310523175</v>
      </c>
      <c r="P7371" s="181">
        <v>6593.4936943898192</v>
      </c>
      <c r="Q7371" s="181">
        <v>6684.8001820930085</v>
      </c>
      <c r="R7371" s="181">
        <v>6776.4828979769709</v>
      </c>
      <c r="S7371" s="181">
        <v>6868.4872361783928</v>
      </c>
      <c r="T7371" s="181">
        <v>6960.6002544854391</v>
      </c>
      <c r="U7371" s="181">
        <v>7052.4722442778893</v>
      </c>
      <c r="V7371" s="181">
        <v>7143.9427158243861</v>
      </c>
      <c r="W7371" s="181">
        <v>7235.0040593826025</v>
      </c>
      <c r="X7371" s="181">
        <v>7325.6171536889988</v>
      </c>
      <c r="Y7371" s="181">
        <v>7415.4266319379703</v>
      </c>
    </row>
    <row r="7372" spans="1:25" x14ac:dyDescent="0.25">
      <c r="A7372" s="178" t="s">
        <v>5754</v>
      </c>
      <c r="B7372" s="178" t="s">
        <v>656</v>
      </c>
      <c r="C7372" s="178" t="s">
        <v>872</v>
      </c>
      <c r="D7372" s="178" t="s">
        <v>5503</v>
      </c>
      <c r="E7372" s="181">
        <v>2228.1399112261779</v>
      </c>
      <c r="F7372" s="181">
        <v>2284.8100748425782</v>
      </c>
      <c r="G7372" s="181">
        <v>2346.6829435630311</v>
      </c>
      <c r="H7372" s="181">
        <v>2412.1809814188341</v>
      </c>
      <c r="I7372" s="181">
        <v>2480.9211175982482</v>
      </c>
      <c r="J7372" s="182">
        <v>2552.4693985359463</v>
      </c>
      <c r="K7372" s="181">
        <v>2626.5451284315614</v>
      </c>
      <c r="L7372" s="181">
        <v>2702.9883281525722</v>
      </c>
      <c r="M7372" s="181">
        <v>2781.5709173265382</v>
      </c>
      <c r="N7372" s="181">
        <v>2862.1005494408068</v>
      </c>
      <c r="O7372" s="181">
        <v>2944.3949811392231</v>
      </c>
      <c r="P7372" s="181">
        <v>3028.6481058541517</v>
      </c>
      <c r="Q7372" s="181">
        <v>3115.0980769596363</v>
      </c>
      <c r="R7372" s="181">
        <v>3203.5957934883122</v>
      </c>
      <c r="S7372" s="181">
        <v>3294.158845567244</v>
      </c>
      <c r="T7372" s="181">
        <v>3386.7271415151222</v>
      </c>
      <c r="U7372" s="181">
        <v>3481.1679330986199</v>
      </c>
      <c r="V7372" s="181">
        <v>3577.4339631482153</v>
      </c>
      <c r="W7372" s="181">
        <v>3675.5515227313554</v>
      </c>
      <c r="X7372" s="181">
        <v>3775.530886636785</v>
      </c>
      <c r="Y7372" s="181">
        <v>3877.2162587305061</v>
      </c>
    </row>
    <row r="7373" spans="1:25" x14ac:dyDescent="0.25">
      <c r="A7373" s="178" t="s">
        <v>5754</v>
      </c>
      <c r="B7373" s="178" t="s">
        <v>656</v>
      </c>
      <c r="C7373" s="178" t="s">
        <v>769</v>
      </c>
      <c r="D7373" s="178" t="s">
        <v>5795</v>
      </c>
      <c r="E7373" s="181">
        <v>2662.6271939152825</v>
      </c>
      <c r="F7373" s="181">
        <v>2637.4033620557848</v>
      </c>
      <c r="G7373" s="181">
        <v>2616.6125025622196</v>
      </c>
      <c r="H7373" s="181">
        <v>2598.085442517217</v>
      </c>
      <c r="I7373" s="181">
        <v>2581.1606843374161</v>
      </c>
      <c r="J7373" s="182">
        <v>2565.1996659959696</v>
      </c>
      <c r="K7373" s="181">
        <v>2549.7878235551252</v>
      </c>
      <c r="L7373" s="181">
        <v>2534.6727228953682</v>
      </c>
      <c r="M7373" s="181">
        <v>2519.5698500444996</v>
      </c>
      <c r="N7373" s="181">
        <v>2504.2616221000544</v>
      </c>
      <c r="O7373" s="181">
        <v>2488.5674984944922</v>
      </c>
      <c r="P7373" s="181">
        <v>2472.63901361135</v>
      </c>
      <c r="Q7373" s="181">
        <v>2456.6436877714664</v>
      </c>
      <c r="R7373" s="181">
        <v>2440.4319716400819</v>
      </c>
      <c r="S7373" s="181">
        <v>2423.9969747914297</v>
      </c>
      <c r="T7373" s="181">
        <v>2407.2782370421655</v>
      </c>
      <c r="U7373" s="181">
        <v>2390.174456301846</v>
      </c>
      <c r="V7373" s="181">
        <v>2372.6561133899809</v>
      </c>
      <c r="W7373" s="181">
        <v>2354.7468875402269</v>
      </c>
      <c r="X7373" s="181">
        <v>2336.4596707400615</v>
      </c>
      <c r="Y7373" s="181">
        <v>2317.708598591491</v>
      </c>
    </row>
    <row r="7374" spans="1:25" x14ac:dyDescent="0.25">
      <c r="A7374" s="178" t="s">
        <v>5754</v>
      </c>
      <c r="B7374" s="178" t="s">
        <v>656</v>
      </c>
      <c r="C7374" s="178" t="s">
        <v>1172</v>
      </c>
      <c r="D7374" s="178" t="s">
        <v>5796</v>
      </c>
      <c r="E7374" s="181">
        <v>2518.8108905543204</v>
      </c>
      <c r="F7374" s="181">
        <v>2494.9494718268306</v>
      </c>
      <c r="G7374" s="181">
        <v>2475.2815876273262</v>
      </c>
      <c r="H7374" s="181">
        <v>2457.7552284291814</v>
      </c>
      <c r="I7374" s="181">
        <v>2441.7446260734696</v>
      </c>
      <c r="J7374" s="182">
        <v>2426.6457091411075</v>
      </c>
      <c r="K7374" s="181">
        <v>2412.0663055084033</v>
      </c>
      <c r="L7374" s="181">
        <v>2397.767615762943</v>
      </c>
      <c r="M7374" s="181">
        <v>2383.4804933665528</v>
      </c>
      <c r="N7374" s="181">
        <v>2368.9991077074296</v>
      </c>
      <c r="O7374" s="181">
        <v>2354.152669743552</v>
      </c>
      <c r="P7374" s="181">
        <v>2339.0845290420011</v>
      </c>
      <c r="Q7374" s="181">
        <v>2323.9531576598047</v>
      </c>
      <c r="R7374" s="181">
        <v>2308.6170838603539</v>
      </c>
      <c r="S7374" s="181">
        <v>2293.0697893899846</v>
      </c>
      <c r="T7374" s="181">
        <v>2277.2540796971653</v>
      </c>
      <c r="U7374" s="181">
        <v>2261.074124314443</v>
      </c>
      <c r="V7374" s="181">
        <v>2244.5019984788355</v>
      </c>
      <c r="W7374" s="181">
        <v>2227.5601024391467</v>
      </c>
      <c r="X7374" s="181">
        <v>2210.2606318488024</v>
      </c>
      <c r="Y7374" s="181">
        <v>2192.5223600977565</v>
      </c>
    </row>
    <row r="7375" spans="1:25" x14ac:dyDescent="0.25">
      <c r="A7375" s="178" t="s">
        <v>5754</v>
      </c>
      <c r="B7375" s="178" t="s">
        <v>656</v>
      </c>
      <c r="C7375" s="178" t="s">
        <v>240</v>
      </c>
      <c r="D7375" s="178" t="s">
        <v>241</v>
      </c>
      <c r="E7375" s="181">
        <v>57645.01787602745</v>
      </c>
      <c r="F7375" s="181">
        <v>57792.072678698525</v>
      </c>
      <c r="G7375" s="181">
        <v>58035.404602025585</v>
      </c>
      <c r="H7375" s="181">
        <v>58329.815344472532</v>
      </c>
      <c r="I7375" s="181">
        <v>58662.092659377384</v>
      </c>
      <c r="J7375" s="182">
        <v>59018.869733377134</v>
      </c>
      <c r="K7375" s="181">
        <v>59391.312436420143</v>
      </c>
      <c r="L7375" s="181">
        <v>59773.95617078842</v>
      </c>
      <c r="M7375" s="181">
        <v>60160.288448203362</v>
      </c>
      <c r="N7375" s="181">
        <v>60545.082683344233</v>
      </c>
      <c r="O7375" s="181">
        <v>60923.754412245122</v>
      </c>
      <c r="P7375" s="181">
        <v>61299.721731842663</v>
      </c>
      <c r="Q7375" s="181">
        <v>61676.982834784481</v>
      </c>
      <c r="R7375" s="181">
        <v>62051.680820917107</v>
      </c>
      <c r="S7375" s="181">
        <v>62423.435147307377</v>
      </c>
      <c r="T7375" s="181">
        <v>62790.45119447686</v>
      </c>
      <c r="U7375" s="181">
        <v>63149.765612841627</v>
      </c>
      <c r="V7375" s="181">
        <v>63500.186744950966</v>
      </c>
      <c r="W7375" s="181">
        <v>63841.909539305852</v>
      </c>
      <c r="X7375" s="181">
        <v>64174.850118861745</v>
      </c>
      <c r="Y7375" s="181">
        <v>64496.179226894164</v>
      </c>
    </row>
    <row r="7376" spans="1:25" x14ac:dyDescent="0.25">
      <c r="A7376" s="178" t="s">
        <v>5754</v>
      </c>
      <c r="B7376" s="178" t="s">
        <v>777</v>
      </c>
      <c r="C7376" s="178" t="s">
        <v>218</v>
      </c>
      <c r="D7376" s="178" t="s">
        <v>5797</v>
      </c>
      <c r="E7376" s="181">
        <v>33352.940926337615</v>
      </c>
      <c r="F7376" s="181">
        <v>33905.597960317733</v>
      </c>
      <c r="G7376" s="181">
        <v>34460.795618866381</v>
      </c>
      <c r="H7376" s="181">
        <v>35005.540705866559</v>
      </c>
      <c r="I7376" s="181">
        <v>35541.79922900175</v>
      </c>
      <c r="J7376" s="182">
        <v>36068.837938511351</v>
      </c>
      <c r="K7376" s="181">
        <v>36586.810001170226</v>
      </c>
      <c r="L7376" s="181">
        <v>37096.481466387544</v>
      </c>
      <c r="M7376" s="181">
        <v>37596.817174933756</v>
      </c>
      <c r="N7376" s="181">
        <v>38086.632584002087</v>
      </c>
      <c r="O7376" s="181">
        <v>38564.454724962525</v>
      </c>
      <c r="P7376" s="181">
        <v>39033.495992816046</v>
      </c>
      <c r="Q7376" s="181">
        <v>39496.945499748857</v>
      </c>
      <c r="R7376" s="181">
        <v>39952.583179674963</v>
      </c>
      <c r="S7376" s="181">
        <v>40400.153262351567</v>
      </c>
      <c r="T7376" s="181">
        <v>40839.092240593505</v>
      </c>
      <c r="U7376" s="181">
        <v>41268.998373559472</v>
      </c>
      <c r="V7376" s="181">
        <v>41689.832603963405</v>
      </c>
      <c r="W7376" s="181">
        <v>42101.392798161447</v>
      </c>
      <c r="X7376" s="181">
        <v>42503.303681379177</v>
      </c>
      <c r="Y7376" s="181">
        <v>42894.061702993553</v>
      </c>
    </row>
    <row r="7377" spans="1:25" x14ac:dyDescent="0.25">
      <c r="A7377" s="178" t="s">
        <v>5754</v>
      </c>
      <c r="B7377" s="178" t="s">
        <v>777</v>
      </c>
      <c r="C7377" s="178" t="s">
        <v>583</v>
      </c>
      <c r="D7377" s="178" t="s">
        <v>499</v>
      </c>
      <c r="E7377" s="181">
        <v>2669.7336456639232</v>
      </c>
      <c r="F7377" s="181">
        <v>2759.1888006178187</v>
      </c>
      <c r="G7377" s="181">
        <v>2851.0938985656849</v>
      </c>
      <c r="H7377" s="181">
        <v>2944.4163521086484</v>
      </c>
      <c r="I7377" s="181">
        <v>3039.3313518635287</v>
      </c>
      <c r="J7377" s="182">
        <v>3135.7902200132307</v>
      </c>
      <c r="K7377" s="181">
        <v>3233.8182371077669</v>
      </c>
      <c r="L7377" s="181">
        <v>3333.4963998867029</v>
      </c>
      <c r="M7377" s="181">
        <v>3434.7454862090067</v>
      </c>
      <c r="N7377" s="181">
        <v>3537.4659430256338</v>
      </c>
      <c r="O7377" s="181">
        <v>3641.5233258597696</v>
      </c>
      <c r="P7377" s="181">
        <v>3747.2231916646183</v>
      </c>
      <c r="Q7377" s="181">
        <v>3854.8885975987405</v>
      </c>
      <c r="R7377" s="181">
        <v>3964.3263176627543</v>
      </c>
      <c r="S7377" s="181">
        <v>4075.5268057329226</v>
      </c>
      <c r="T7377" s="181">
        <v>4188.4470692364457</v>
      </c>
      <c r="U7377" s="181">
        <v>4303.0569090819536</v>
      </c>
      <c r="V7377" s="181">
        <v>4419.3614474608075</v>
      </c>
      <c r="W7377" s="181">
        <v>4537.3475337708123</v>
      </c>
      <c r="X7377" s="181">
        <v>4656.9811452688682</v>
      </c>
      <c r="Y7377" s="181">
        <v>4778.099329064039</v>
      </c>
    </row>
    <row r="7378" spans="1:25" x14ac:dyDescent="0.25">
      <c r="A7378" s="178" t="s">
        <v>5754</v>
      </c>
      <c r="B7378" s="178" t="s">
        <v>777</v>
      </c>
      <c r="C7378" s="178" t="s">
        <v>590</v>
      </c>
      <c r="D7378" s="178" t="s">
        <v>1384</v>
      </c>
      <c r="E7378" s="181">
        <v>2204.0235671635805</v>
      </c>
      <c r="F7378" s="181">
        <v>2240.0337722558243</v>
      </c>
      <c r="G7378" s="181">
        <v>2276.1952696958019</v>
      </c>
      <c r="H7378" s="181">
        <v>2311.6499228397765</v>
      </c>
      <c r="I7378" s="181">
        <v>2346.5280081391247</v>
      </c>
      <c r="J7378" s="182">
        <v>2380.7815147398037</v>
      </c>
      <c r="K7378" s="181">
        <v>2414.4209717296208</v>
      </c>
      <c r="L7378" s="181">
        <v>2447.4973346682805</v>
      </c>
      <c r="M7378" s="181">
        <v>2479.9427024397919</v>
      </c>
      <c r="N7378" s="181">
        <v>2511.679384651</v>
      </c>
      <c r="O7378" s="181">
        <v>2542.6107455585948</v>
      </c>
      <c r="P7378" s="181">
        <v>2572.9490801798834</v>
      </c>
      <c r="Q7378" s="181">
        <v>2602.9049559711889</v>
      </c>
      <c r="R7378" s="181">
        <v>2632.3323573581351</v>
      </c>
      <c r="S7378" s="181">
        <v>2661.2147928547338</v>
      </c>
      <c r="T7378" s="181">
        <v>2689.5155197182598</v>
      </c>
      <c r="U7378" s="181">
        <v>2717.2084797755815</v>
      </c>
      <c r="V7378" s="181">
        <v>2744.2915129291155</v>
      </c>
      <c r="W7378" s="181">
        <v>2770.7517289534971</v>
      </c>
      <c r="X7378" s="181">
        <v>2796.5648574922266</v>
      </c>
      <c r="Y7378" s="181">
        <v>2821.6324309049342</v>
      </c>
    </row>
    <row r="7379" spans="1:25" x14ac:dyDescent="0.25">
      <c r="A7379" s="178" t="s">
        <v>5754</v>
      </c>
      <c r="B7379" s="178" t="s">
        <v>777</v>
      </c>
      <c r="C7379" s="178" t="s">
        <v>240</v>
      </c>
      <c r="D7379" s="178" t="s">
        <v>241</v>
      </c>
      <c r="E7379" s="181">
        <v>25244.52349436099</v>
      </c>
      <c r="F7379" s="181">
        <v>25157.847719443722</v>
      </c>
      <c r="G7379" s="181">
        <v>25067.72610042867</v>
      </c>
      <c r="H7379" s="181">
        <v>24965.057643590077</v>
      </c>
      <c r="I7379" s="181">
        <v>24851.920506551091</v>
      </c>
      <c r="J7379" s="182">
        <v>24728.406119088362</v>
      </c>
      <c r="K7379" s="181">
        <v>24595.216617947019</v>
      </c>
      <c r="L7379" s="181">
        <v>24453.425439744631</v>
      </c>
      <c r="M7379" s="181">
        <v>24302.879021037941</v>
      </c>
      <c r="N7379" s="181">
        <v>24143.359465094039</v>
      </c>
      <c r="O7379" s="181">
        <v>23974.50524679487</v>
      </c>
      <c r="P7379" s="181">
        <v>23798.85872751995</v>
      </c>
      <c r="Q7379" s="181">
        <v>23618.773109462472</v>
      </c>
      <c r="R7379" s="181">
        <v>23433.263774371124</v>
      </c>
      <c r="S7379" s="181">
        <v>23242.562229057508</v>
      </c>
      <c r="T7379" s="181">
        <v>23046.721293109236</v>
      </c>
      <c r="U7379" s="181">
        <v>22845.891552513887</v>
      </c>
      <c r="V7379" s="181">
        <v>22640.421278840869</v>
      </c>
      <c r="W7379" s="181">
        <v>22430.557363873559</v>
      </c>
      <c r="X7379" s="181">
        <v>22216.44879719599</v>
      </c>
      <c r="Y7379" s="181">
        <v>21997.665533616808</v>
      </c>
    </row>
    <row r="7380" spans="1:25" x14ac:dyDescent="0.25">
      <c r="A7380" s="178" t="s">
        <v>5754</v>
      </c>
      <c r="B7380" s="178" t="s">
        <v>779</v>
      </c>
      <c r="C7380" s="178" t="s">
        <v>218</v>
      </c>
      <c r="D7380" s="178" t="s">
        <v>5798</v>
      </c>
      <c r="E7380" s="181">
        <v>5102.5618423137148</v>
      </c>
      <c r="F7380" s="181">
        <v>5147.2252806121251</v>
      </c>
      <c r="G7380" s="181">
        <v>5191.0040997284877</v>
      </c>
      <c r="H7380" s="181">
        <v>5232.2637168541296</v>
      </c>
      <c r="I7380" s="181">
        <v>5271.5905324116802</v>
      </c>
      <c r="J7380" s="182">
        <v>5309.1106614321752</v>
      </c>
      <c r="K7380" s="181">
        <v>5345.0065971741933</v>
      </c>
      <c r="L7380" s="181">
        <v>5379.5239686718214</v>
      </c>
      <c r="M7380" s="181">
        <v>5412.6356120975952</v>
      </c>
      <c r="N7380" s="181">
        <v>5444.310806401827</v>
      </c>
      <c r="O7380" s="181">
        <v>5474.4731132417319</v>
      </c>
      <c r="P7380" s="181">
        <v>5503.6895215575769</v>
      </c>
      <c r="Q7380" s="181">
        <v>5532.5201182642368</v>
      </c>
      <c r="R7380" s="181">
        <v>5560.7744620384383</v>
      </c>
      <c r="S7380" s="181">
        <v>5588.5535013201015</v>
      </c>
      <c r="T7380" s="181">
        <v>5615.8009658149322</v>
      </c>
      <c r="U7380" s="181">
        <v>5642.1803401722455</v>
      </c>
      <c r="V7380" s="181">
        <v>5667.503582162637</v>
      </c>
      <c r="W7380" s="181">
        <v>5691.8633761586598</v>
      </c>
      <c r="X7380" s="181">
        <v>5715.3147873311736</v>
      </c>
      <c r="Y7380" s="181">
        <v>5737.6585867968261</v>
      </c>
    </row>
    <row r="7381" spans="1:25" x14ac:dyDescent="0.25">
      <c r="A7381" s="178" t="s">
        <v>5754</v>
      </c>
      <c r="B7381" s="178" t="s">
        <v>779</v>
      </c>
      <c r="C7381" s="178" t="s">
        <v>703</v>
      </c>
      <c r="D7381" s="178" t="s">
        <v>5799</v>
      </c>
      <c r="E7381" s="181">
        <v>1855.8454030412399</v>
      </c>
      <c r="F7381" s="181">
        <v>1889.9902649202945</v>
      </c>
      <c r="G7381" s="181">
        <v>1924.2904945546984</v>
      </c>
      <c r="H7381" s="181">
        <v>1958.1310768456526</v>
      </c>
      <c r="I7381" s="181">
        <v>1991.7126249640144</v>
      </c>
      <c r="J7381" s="182">
        <v>2025.0682133064383</v>
      </c>
      <c r="K7381" s="181">
        <v>2058.2541357218361</v>
      </c>
      <c r="L7381" s="181">
        <v>2091.3536089131712</v>
      </c>
      <c r="M7381" s="181">
        <v>2124.3461599336943</v>
      </c>
      <c r="N7381" s="181">
        <v>2157.2092698650481</v>
      </c>
      <c r="O7381" s="181">
        <v>2189.9014278468271</v>
      </c>
      <c r="P7381" s="181">
        <v>2222.6395493823097</v>
      </c>
      <c r="Q7381" s="181">
        <v>2255.6462232424692</v>
      </c>
      <c r="R7381" s="181">
        <v>2288.8437012624195</v>
      </c>
      <c r="S7381" s="181">
        <v>2322.2722948618261</v>
      </c>
      <c r="T7381" s="181">
        <v>2355.9078939348296</v>
      </c>
      <c r="U7381" s="181">
        <v>2389.6067457864406</v>
      </c>
      <c r="V7381" s="181">
        <v>2423.2830672396062</v>
      </c>
      <c r="W7381" s="181">
        <v>2456.9690370838921</v>
      </c>
      <c r="X7381" s="181">
        <v>2490.6817812470499</v>
      </c>
      <c r="Y7381" s="181">
        <v>2524.3272945242416</v>
      </c>
    </row>
    <row r="7382" spans="1:25" x14ac:dyDescent="0.25">
      <c r="A7382" s="178" t="s">
        <v>5754</v>
      </c>
      <c r="B7382" s="178" t="s">
        <v>779</v>
      </c>
      <c r="C7382" s="178" t="s">
        <v>264</v>
      </c>
      <c r="D7382" s="178" t="s">
        <v>5800</v>
      </c>
      <c r="E7382" s="181">
        <v>2145.5679932540097</v>
      </c>
      <c r="F7382" s="181">
        <v>2187.9678493337615</v>
      </c>
      <c r="G7382" s="181">
        <v>2230.657463935574</v>
      </c>
      <c r="H7382" s="181">
        <v>2272.9238917249659</v>
      </c>
      <c r="I7382" s="181">
        <v>2314.9983851054162</v>
      </c>
      <c r="J7382" s="182">
        <v>2356.9184459445664</v>
      </c>
      <c r="K7382" s="181">
        <v>2398.7488399656941</v>
      </c>
      <c r="L7382" s="181">
        <v>2440.586100352094</v>
      </c>
      <c r="M7382" s="181">
        <v>2482.4061118467343</v>
      </c>
      <c r="N7382" s="181">
        <v>2524.1822363850201</v>
      </c>
      <c r="O7382" s="181">
        <v>2565.8654413752542</v>
      </c>
      <c r="P7382" s="181">
        <v>2607.7096310577354</v>
      </c>
      <c r="Q7382" s="181">
        <v>2649.976735456863</v>
      </c>
      <c r="R7382" s="181">
        <v>2692.5767716706659</v>
      </c>
      <c r="S7382" s="181">
        <v>2735.5583411065454</v>
      </c>
      <c r="T7382" s="181">
        <v>2778.8943142381222</v>
      </c>
      <c r="U7382" s="181">
        <v>2822.4161001506109</v>
      </c>
      <c r="V7382" s="181">
        <v>2866.0227626271362</v>
      </c>
      <c r="W7382" s="181">
        <v>2909.7525241109679</v>
      </c>
      <c r="X7382" s="181">
        <v>2953.6259604290121</v>
      </c>
      <c r="Y7382" s="181">
        <v>2997.5317931359787</v>
      </c>
    </row>
    <row r="7383" spans="1:25" x14ac:dyDescent="0.25">
      <c r="A7383" s="178" t="s">
        <v>5754</v>
      </c>
      <c r="B7383" s="178" t="s">
        <v>779</v>
      </c>
      <c r="C7383" s="178" t="s">
        <v>240</v>
      </c>
      <c r="D7383" s="178" t="s">
        <v>241</v>
      </c>
      <c r="E7383" s="181">
        <v>12709.299359473469</v>
      </c>
      <c r="F7383" s="181">
        <v>12802.730227366668</v>
      </c>
      <c r="G7383" s="181">
        <v>12894.113878533997</v>
      </c>
      <c r="H7383" s="181">
        <v>12979.418083255052</v>
      </c>
      <c r="I7383" s="181">
        <v>13060.133527576869</v>
      </c>
      <c r="J7383" s="182">
        <v>13136.603466650904</v>
      </c>
      <c r="K7383" s="181">
        <v>13209.308032862809</v>
      </c>
      <c r="L7383" s="181">
        <v>13278.880200142796</v>
      </c>
      <c r="M7383" s="181">
        <v>13345.276791528493</v>
      </c>
      <c r="N7383" s="181">
        <v>13408.445522040663</v>
      </c>
      <c r="O7383" s="181">
        <v>13468.221295238016</v>
      </c>
      <c r="P7383" s="181">
        <v>13526.020416161024</v>
      </c>
      <c r="Q7383" s="181">
        <v>13583.23592045367</v>
      </c>
      <c r="R7383" s="181">
        <v>13639.414220316099</v>
      </c>
      <c r="S7383" s="181">
        <v>13694.817409280555</v>
      </c>
      <c r="T7383" s="181">
        <v>13749.321559970913</v>
      </c>
      <c r="U7383" s="181">
        <v>13802.11750963447</v>
      </c>
      <c r="V7383" s="181">
        <v>13852.761492397165</v>
      </c>
      <c r="W7383" s="181">
        <v>13901.496415553425</v>
      </c>
      <c r="X7383" s="181">
        <v>13948.472209471898</v>
      </c>
      <c r="Y7383" s="181">
        <v>13993.217799559474</v>
      </c>
    </row>
    <row r="7384" spans="1:25" x14ac:dyDescent="0.25">
      <c r="A7384" s="178" t="s">
        <v>5754</v>
      </c>
      <c r="B7384" s="178" t="s">
        <v>783</v>
      </c>
      <c r="C7384" s="178" t="s">
        <v>565</v>
      </c>
      <c r="D7384" s="178" t="s">
        <v>566</v>
      </c>
      <c r="E7384" s="181">
        <v>2734.6184624976822</v>
      </c>
      <c r="F7384" s="181">
        <v>2693.2201293545763</v>
      </c>
      <c r="G7384" s="181">
        <v>2663.8503515589118</v>
      </c>
      <c r="H7384" s="181">
        <v>2642.3999986745298</v>
      </c>
      <c r="I7384" s="181">
        <v>2626.8585248464842</v>
      </c>
      <c r="J7384" s="182">
        <v>2615.6829134653417</v>
      </c>
      <c r="K7384" s="181">
        <v>2607.8192013933422</v>
      </c>
      <c r="L7384" s="181">
        <v>2602.5491873941246</v>
      </c>
      <c r="M7384" s="181">
        <v>2599.2348468541841</v>
      </c>
      <c r="N7384" s="181">
        <v>2597.3892833227919</v>
      </c>
      <c r="O7384" s="181">
        <v>2596.6175840871269</v>
      </c>
      <c r="P7384" s="181">
        <v>2596.8806186453567</v>
      </c>
      <c r="Q7384" s="181">
        <v>2598.1869125148946</v>
      </c>
      <c r="R7384" s="181">
        <v>2600.2389049783278</v>
      </c>
      <c r="S7384" s="181">
        <v>2602.8652301371808</v>
      </c>
      <c r="T7384" s="181">
        <v>2605.8460964204887</v>
      </c>
      <c r="U7384" s="181">
        <v>2609.0669753307066</v>
      </c>
      <c r="V7384" s="181">
        <v>2612.4962523819868</v>
      </c>
      <c r="W7384" s="181">
        <v>2616.061089606219</v>
      </c>
      <c r="X7384" s="181">
        <v>2619.6551297480473</v>
      </c>
      <c r="Y7384" s="181">
        <v>2623.0787939330144</v>
      </c>
    </row>
    <row r="7385" spans="1:25" x14ac:dyDescent="0.25">
      <c r="A7385" s="178" t="s">
        <v>5754</v>
      </c>
      <c r="B7385" s="178" t="s">
        <v>790</v>
      </c>
      <c r="C7385" s="178" t="s">
        <v>218</v>
      </c>
      <c r="D7385" s="178" t="s">
        <v>5801</v>
      </c>
      <c r="E7385" s="181">
        <v>21975.363928096911</v>
      </c>
      <c r="F7385" s="181">
        <v>22326.55143229687</v>
      </c>
      <c r="G7385" s="181">
        <v>22708.470447157186</v>
      </c>
      <c r="H7385" s="181">
        <v>23106.729054071948</v>
      </c>
      <c r="I7385" s="181">
        <v>23518.103868973216</v>
      </c>
      <c r="J7385" s="182">
        <v>23938.632282757415</v>
      </c>
      <c r="K7385" s="181">
        <v>24365.702065682694</v>
      </c>
      <c r="L7385" s="181">
        <v>24797.719382413943</v>
      </c>
      <c r="M7385" s="181">
        <v>25232.330603396411</v>
      </c>
      <c r="N7385" s="181">
        <v>25667.43550800081</v>
      </c>
      <c r="O7385" s="181">
        <v>26101.031643343304</v>
      </c>
      <c r="P7385" s="181">
        <v>26534.493567590911</v>
      </c>
      <c r="Q7385" s="181">
        <v>26969.387091784789</v>
      </c>
      <c r="R7385" s="181">
        <v>27403.74826748082</v>
      </c>
      <c r="S7385" s="181">
        <v>27837.08068974004</v>
      </c>
      <c r="T7385" s="181">
        <v>28268.838452158059</v>
      </c>
      <c r="U7385" s="181">
        <v>28698.136033644932</v>
      </c>
      <c r="V7385" s="181">
        <v>29124.293069081181</v>
      </c>
      <c r="W7385" s="181">
        <v>29547.074041891698</v>
      </c>
      <c r="X7385" s="181">
        <v>29966.157677174957</v>
      </c>
      <c r="Y7385" s="181">
        <v>30380.491650924265</v>
      </c>
    </row>
    <row r="7386" spans="1:25" x14ac:dyDescent="0.25">
      <c r="A7386" s="178" t="s">
        <v>5754</v>
      </c>
      <c r="B7386" s="178" t="s">
        <v>790</v>
      </c>
      <c r="C7386" s="178" t="s">
        <v>752</v>
      </c>
      <c r="D7386" s="178" t="s">
        <v>5802</v>
      </c>
      <c r="E7386" s="181">
        <v>4155.6950309146487</v>
      </c>
      <c r="F7386" s="181">
        <v>4166.4181517839916</v>
      </c>
      <c r="G7386" s="181">
        <v>4181.794674892586</v>
      </c>
      <c r="H7386" s="181">
        <v>4199.0100011375489</v>
      </c>
      <c r="I7386" s="181">
        <v>4217.3957492837408</v>
      </c>
      <c r="J7386" s="182">
        <v>4236.1858013815827</v>
      </c>
      <c r="K7386" s="181">
        <v>4254.8887646051126</v>
      </c>
      <c r="L7386" s="181">
        <v>4273.2139464572547</v>
      </c>
      <c r="M7386" s="181">
        <v>4290.7565790094177</v>
      </c>
      <c r="N7386" s="181">
        <v>4307.1758678763781</v>
      </c>
      <c r="O7386" s="181">
        <v>4322.1657083484679</v>
      </c>
      <c r="P7386" s="181">
        <v>4335.98886358245</v>
      </c>
      <c r="Q7386" s="181">
        <v>4348.9262853798891</v>
      </c>
      <c r="R7386" s="181">
        <v>4360.6833716301453</v>
      </c>
      <c r="S7386" s="181">
        <v>4371.2121761022981</v>
      </c>
      <c r="T7386" s="181">
        <v>4380.4605936558946</v>
      </c>
      <c r="U7386" s="181">
        <v>4388.3283791393724</v>
      </c>
      <c r="V7386" s="181">
        <v>4394.752641463645</v>
      </c>
      <c r="W7386" s="181">
        <v>4399.7412722774561</v>
      </c>
      <c r="X7386" s="181">
        <v>4403.2904473600111</v>
      </c>
      <c r="Y7386" s="181">
        <v>4405.2918460046358</v>
      </c>
    </row>
    <row r="7387" spans="1:25" x14ac:dyDescent="0.25">
      <c r="A7387" s="178" t="s">
        <v>5754</v>
      </c>
      <c r="B7387" s="178" t="s">
        <v>790</v>
      </c>
      <c r="C7387" s="178" t="s">
        <v>577</v>
      </c>
      <c r="D7387" s="178" t="s">
        <v>5803</v>
      </c>
      <c r="E7387" s="181">
        <v>2678.3170947293484</v>
      </c>
      <c r="F7387" s="181">
        <v>2716.2329644103243</v>
      </c>
      <c r="G7387" s="181">
        <v>2757.7360906079871</v>
      </c>
      <c r="H7387" s="181">
        <v>2801.0621379960216</v>
      </c>
      <c r="I7387" s="181">
        <v>2845.8108233530475</v>
      </c>
      <c r="J7387" s="182">
        <v>2891.4954129133494</v>
      </c>
      <c r="K7387" s="181">
        <v>2937.7954569012163</v>
      </c>
      <c r="L7387" s="181">
        <v>2984.5153563287495</v>
      </c>
      <c r="M7387" s="181">
        <v>3031.3696237394388</v>
      </c>
      <c r="N7387" s="181">
        <v>3078.1052024648861</v>
      </c>
      <c r="O7387" s="181">
        <v>3124.4825532524428</v>
      </c>
      <c r="P7387" s="181">
        <v>3170.6673853409238</v>
      </c>
      <c r="Q7387" s="181">
        <v>3216.8470357592269</v>
      </c>
      <c r="R7387" s="181">
        <v>3262.7872329222723</v>
      </c>
      <c r="S7387" s="181">
        <v>3308.429804100866</v>
      </c>
      <c r="T7387" s="181">
        <v>3353.7111252589998</v>
      </c>
      <c r="U7387" s="181">
        <v>3398.5278157212897</v>
      </c>
      <c r="V7387" s="181">
        <v>3442.8014948785126</v>
      </c>
      <c r="W7387" s="181">
        <v>3486.5068444159269</v>
      </c>
      <c r="X7387" s="181">
        <v>3529.6086361316807</v>
      </c>
      <c r="Y7387" s="181">
        <v>3571.9859517006498</v>
      </c>
    </row>
    <row r="7388" spans="1:25" x14ac:dyDescent="0.25">
      <c r="A7388" s="178" t="s">
        <v>5754</v>
      </c>
      <c r="B7388" s="178" t="s">
        <v>790</v>
      </c>
      <c r="C7388" s="178" t="s">
        <v>240</v>
      </c>
      <c r="D7388" s="178" t="s">
        <v>241</v>
      </c>
      <c r="E7388" s="181">
        <v>33149.363603083053</v>
      </c>
      <c r="F7388" s="181">
        <v>32944.836286186015</v>
      </c>
      <c r="G7388" s="181">
        <v>32780.997581899734</v>
      </c>
      <c r="H7388" s="181">
        <v>32635.053883454111</v>
      </c>
      <c r="I7388" s="181">
        <v>32501.528405223573</v>
      </c>
      <c r="J7388" s="182">
        <v>32374.385063484962</v>
      </c>
      <c r="K7388" s="181">
        <v>32249.873233541115</v>
      </c>
      <c r="L7388" s="181">
        <v>32125.876474717363</v>
      </c>
      <c r="M7388" s="181">
        <v>31999.498087553562</v>
      </c>
      <c r="N7388" s="181">
        <v>31868.40825169854</v>
      </c>
      <c r="O7388" s="181">
        <v>31730.605347593308</v>
      </c>
      <c r="P7388" s="181">
        <v>31588.293352336692</v>
      </c>
      <c r="Q7388" s="181">
        <v>31443.740176338444</v>
      </c>
      <c r="R7388" s="181">
        <v>31295.015250708686</v>
      </c>
      <c r="S7388" s="181">
        <v>31142.00146085666</v>
      </c>
      <c r="T7388" s="181">
        <v>30984.554378519249</v>
      </c>
      <c r="U7388" s="181">
        <v>30822.19382292607</v>
      </c>
      <c r="V7388" s="181">
        <v>30654.711230179786</v>
      </c>
      <c r="W7388" s="181">
        <v>30482.391208837689</v>
      </c>
      <c r="X7388" s="181">
        <v>30305.426774731626</v>
      </c>
      <c r="Y7388" s="181">
        <v>30123.287665516069</v>
      </c>
    </row>
    <row r="7389" spans="1:25" x14ac:dyDescent="0.25">
      <c r="A7389" s="178" t="s">
        <v>5754</v>
      </c>
      <c r="B7389" s="178" t="s">
        <v>792</v>
      </c>
      <c r="C7389" s="178" t="s">
        <v>565</v>
      </c>
      <c r="D7389" s="178" t="s">
        <v>566</v>
      </c>
      <c r="E7389" s="181">
        <v>1375.2513096158721</v>
      </c>
      <c r="F7389" s="181">
        <v>1391.3119245437269</v>
      </c>
      <c r="G7389" s="181">
        <v>1404.5418424484328</v>
      </c>
      <c r="H7389" s="181">
        <v>1415.2822416013933</v>
      </c>
      <c r="I7389" s="181">
        <v>1424.2250544242465</v>
      </c>
      <c r="J7389" s="182">
        <v>1431.8454921591808</v>
      </c>
      <c r="K7389" s="181">
        <v>1438.5327235050452</v>
      </c>
      <c r="L7389" s="181">
        <v>1444.6003963903092</v>
      </c>
      <c r="M7389" s="181">
        <v>1450.2141585315358</v>
      </c>
      <c r="N7389" s="181">
        <v>1455.4985154317062</v>
      </c>
      <c r="O7389" s="181">
        <v>1460.5137510607906</v>
      </c>
      <c r="P7389" s="181">
        <v>1465.4455300526331</v>
      </c>
      <c r="Q7389" s="181">
        <v>1470.4383718656798</v>
      </c>
      <c r="R7389" s="181">
        <v>1475.4151275771508</v>
      </c>
      <c r="S7389" s="181">
        <v>1480.3555291726555</v>
      </c>
      <c r="T7389" s="181">
        <v>1485.2238809077492</v>
      </c>
      <c r="U7389" s="181">
        <v>1489.9860617331149</v>
      </c>
      <c r="V7389" s="181">
        <v>1494.6076140527825</v>
      </c>
      <c r="W7389" s="181">
        <v>1499.0506882175009</v>
      </c>
      <c r="X7389" s="181">
        <v>1503.2759485071795</v>
      </c>
      <c r="Y7389" s="181">
        <v>1507.2190717656827</v>
      </c>
    </row>
    <row r="7390" spans="1:25" x14ac:dyDescent="0.25">
      <c r="A7390" s="178" t="s">
        <v>5754</v>
      </c>
      <c r="B7390" s="178" t="s">
        <v>794</v>
      </c>
      <c r="C7390" s="178" t="s">
        <v>218</v>
      </c>
      <c r="D7390" s="178" t="s">
        <v>5804</v>
      </c>
      <c r="E7390" s="181">
        <v>7406.272763226485</v>
      </c>
      <c r="F7390" s="181">
        <v>7465.0669672255362</v>
      </c>
      <c r="G7390" s="181">
        <v>7529.0282934889283</v>
      </c>
      <c r="H7390" s="181">
        <v>7594.2489440713089</v>
      </c>
      <c r="I7390" s="181">
        <v>7660.1550251098279</v>
      </c>
      <c r="J7390" s="182">
        <v>7725.8734096547751</v>
      </c>
      <c r="K7390" s="181">
        <v>7790.9091926314268</v>
      </c>
      <c r="L7390" s="181">
        <v>7855.0424765579864</v>
      </c>
      <c r="M7390" s="181">
        <v>7917.7865275891863</v>
      </c>
      <c r="N7390" s="181">
        <v>7978.7189643783167</v>
      </c>
      <c r="O7390" s="181">
        <v>8037.4311670754851</v>
      </c>
      <c r="P7390" s="181">
        <v>8094.4806970827285</v>
      </c>
      <c r="Q7390" s="181">
        <v>8150.4459160942506</v>
      </c>
      <c r="R7390" s="181">
        <v>8204.8151055641101</v>
      </c>
      <c r="S7390" s="181">
        <v>8257.4959346411742</v>
      </c>
      <c r="T7390" s="181">
        <v>8308.0376811353308</v>
      </c>
      <c r="U7390" s="181">
        <v>8356.2738952158707</v>
      </c>
      <c r="V7390" s="181">
        <v>8402.4123798495239</v>
      </c>
      <c r="W7390" s="181">
        <v>8446.3730249431665</v>
      </c>
      <c r="X7390" s="181">
        <v>8488.0208458462603</v>
      </c>
      <c r="Y7390" s="181">
        <v>8526.7607352955947</v>
      </c>
    </row>
    <row r="7391" spans="1:25" x14ac:dyDescent="0.25">
      <c r="A7391" s="178" t="s">
        <v>5754</v>
      </c>
      <c r="B7391" s="178" t="s">
        <v>794</v>
      </c>
      <c r="C7391" s="178" t="s">
        <v>1449</v>
      </c>
      <c r="D7391" s="178" t="s">
        <v>5805</v>
      </c>
      <c r="E7391" s="181">
        <v>2186.3535832402913</v>
      </c>
      <c r="F7391" s="181">
        <v>2251.8917647675453</v>
      </c>
      <c r="G7391" s="181">
        <v>2320.8434277089418</v>
      </c>
      <c r="H7391" s="181">
        <v>2392.1304054176335</v>
      </c>
      <c r="I7391" s="181">
        <v>2465.6458036767526</v>
      </c>
      <c r="J7391" s="182">
        <v>2541.1706267815739</v>
      </c>
      <c r="K7391" s="181">
        <v>2618.5899084279008</v>
      </c>
      <c r="L7391" s="181">
        <v>2697.8698444734591</v>
      </c>
      <c r="M7391" s="181">
        <v>2778.8771841154139</v>
      </c>
      <c r="N7391" s="181">
        <v>2861.4874215553623</v>
      </c>
      <c r="O7391" s="181">
        <v>2945.5679670452591</v>
      </c>
      <c r="P7391" s="181">
        <v>3031.3346368795537</v>
      </c>
      <c r="Q7391" s="181">
        <v>3119.0286832139018</v>
      </c>
      <c r="R7391" s="181">
        <v>3208.4842075568999</v>
      </c>
      <c r="S7391" s="181">
        <v>3299.6857738353769</v>
      </c>
      <c r="T7391" s="181">
        <v>3392.4681732552081</v>
      </c>
      <c r="U7391" s="181">
        <v>3486.7683841006574</v>
      </c>
      <c r="V7391" s="181">
        <v>3582.6759949110806</v>
      </c>
      <c r="W7391" s="181">
        <v>3680.1617544638066</v>
      </c>
      <c r="X7391" s="181">
        <v>3779.1679780537893</v>
      </c>
      <c r="Y7391" s="181">
        <v>3879.4212804259523</v>
      </c>
    </row>
    <row r="7392" spans="1:25" x14ac:dyDescent="0.25">
      <c r="A7392" s="178" t="s">
        <v>5754</v>
      </c>
      <c r="B7392" s="178" t="s">
        <v>794</v>
      </c>
      <c r="C7392" s="178" t="s">
        <v>240</v>
      </c>
      <c r="D7392" s="178" t="s">
        <v>241</v>
      </c>
      <c r="E7392" s="181">
        <v>6254.3883290934054</v>
      </c>
      <c r="F7392" s="181">
        <v>6190.4115718940902</v>
      </c>
      <c r="G7392" s="181">
        <v>6130.916783669476</v>
      </c>
      <c r="H7392" s="181">
        <v>6072.5625606917683</v>
      </c>
      <c r="I7392" s="181">
        <v>6014.8583358339183</v>
      </c>
      <c r="J7392" s="182">
        <v>5957.1167008141119</v>
      </c>
      <c r="K7392" s="181">
        <v>5898.9856361599486</v>
      </c>
      <c r="L7392" s="181">
        <v>5840.3437581548769</v>
      </c>
      <c r="M7392" s="181">
        <v>5780.8850904208875</v>
      </c>
      <c r="N7392" s="181">
        <v>5720.3735831496597</v>
      </c>
      <c r="O7392" s="181">
        <v>5658.6022368359563</v>
      </c>
      <c r="P7392" s="181">
        <v>5596.0497658585973</v>
      </c>
      <c r="Q7392" s="181">
        <v>5533.1777542576538</v>
      </c>
      <c r="R7392" s="181">
        <v>5469.6901772558112</v>
      </c>
      <c r="S7392" s="181">
        <v>5405.5883865540009</v>
      </c>
      <c r="T7392" s="181">
        <v>5340.6453340735643</v>
      </c>
      <c r="U7392" s="181">
        <v>5274.8318864259609</v>
      </c>
      <c r="V7392" s="181">
        <v>5208.3555606418331</v>
      </c>
      <c r="W7392" s="181">
        <v>5141.2363092462283</v>
      </c>
      <c r="X7392" s="181">
        <v>5073.4621166023417</v>
      </c>
      <c r="Y7392" s="181">
        <v>5004.7540195144429</v>
      </c>
    </row>
    <row r="7393" spans="1:25" x14ac:dyDescent="0.25">
      <c r="A7393" s="178" t="s">
        <v>5754</v>
      </c>
      <c r="B7393" s="178" t="s">
        <v>799</v>
      </c>
      <c r="C7393" s="178" t="s">
        <v>218</v>
      </c>
      <c r="D7393" s="178" t="s">
        <v>5806</v>
      </c>
      <c r="E7393" s="181">
        <v>4653.5648958533529</v>
      </c>
      <c r="F7393" s="181">
        <v>4642.7144970907484</v>
      </c>
      <c r="G7393" s="181">
        <v>4636.0457656504532</v>
      </c>
      <c r="H7393" s="181">
        <v>4630.8700702702736</v>
      </c>
      <c r="I7393" s="181">
        <v>4626.7147966026123</v>
      </c>
      <c r="J7393" s="182">
        <v>4622.9757668765196</v>
      </c>
      <c r="K7393" s="181">
        <v>4619.3052395116993</v>
      </c>
      <c r="L7393" s="181">
        <v>4615.5225161713961</v>
      </c>
      <c r="M7393" s="181">
        <v>4611.3023776651971</v>
      </c>
      <c r="N7393" s="181">
        <v>4606.369195109346</v>
      </c>
      <c r="O7393" s="181">
        <v>4600.4797592667983</v>
      </c>
      <c r="P7393" s="181">
        <v>4593.969305541802</v>
      </c>
      <c r="Q7393" s="181">
        <v>4587.1804597849041</v>
      </c>
      <c r="R7393" s="181">
        <v>4579.8577263247944</v>
      </c>
      <c r="S7393" s="181">
        <v>4571.9938050480623</v>
      </c>
      <c r="T7393" s="181">
        <v>4563.5201306148274</v>
      </c>
      <c r="U7393" s="181">
        <v>4554.4860902279188</v>
      </c>
      <c r="V7393" s="181">
        <v>4545.0131920938802</v>
      </c>
      <c r="W7393" s="181">
        <v>4535.1081028192912</v>
      </c>
      <c r="X7393" s="181">
        <v>4524.7545280094555</v>
      </c>
      <c r="Y7393" s="181">
        <v>4513.7894739133844</v>
      </c>
    </row>
    <row r="7394" spans="1:25" x14ac:dyDescent="0.25">
      <c r="A7394" s="178" t="s">
        <v>5754</v>
      </c>
      <c r="B7394" s="178" t="s">
        <v>799</v>
      </c>
      <c r="C7394" s="178" t="s">
        <v>240</v>
      </c>
      <c r="D7394" s="178" t="s">
        <v>241</v>
      </c>
      <c r="E7394" s="181">
        <v>3657.0950214151894</v>
      </c>
      <c r="F7394" s="181">
        <v>3685.5592319384464</v>
      </c>
      <c r="G7394" s="181">
        <v>3717.5779189287018</v>
      </c>
      <c r="H7394" s="181">
        <v>3751.0763949294728</v>
      </c>
      <c r="I7394" s="181">
        <v>3785.7069297405369</v>
      </c>
      <c r="J7394" s="182">
        <v>3820.9981328561112</v>
      </c>
      <c r="K7394" s="181">
        <v>3856.6729984805784</v>
      </c>
      <c r="L7394" s="181">
        <v>3892.5838632506252</v>
      </c>
      <c r="M7394" s="181">
        <v>3928.4538259350188</v>
      </c>
      <c r="N7394" s="181">
        <v>3964.0373938020953</v>
      </c>
      <c r="O7394" s="181">
        <v>3999.1074342953257</v>
      </c>
      <c r="P7394" s="181">
        <v>4033.9358173389123</v>
      </c>
      <c r="Q7394" s="181">
        <v>4068.812417168489</v>
      </c>
      <c r="R7394" s="181">
        <v>4103.5032065497362</v>
      </c>
      <c r="S7394" s="181">
        <v>4137.9893758145317</v>
      </c>
      <c r="T7394" s="181">
        <v>4172.1955581475959</v>
      </c>
      <c r="U7394" s="181">
        <v>4206.1524894736276</v>
      </c>
      <c r="V7394" s="181">
        <v>4239.9597056355606</v>
      </c>
      <c r="W7394" s="181">
        <v>4273.6128118592569</v>
      </c>
      <c r="X7394" s="181">
        <v>4307.0855685152947</v>
      </c>
      <c r="Y7394" s="181">
        <v>4340.209805408128</v>
      </c>
    </row>
    <row r="7395" spans="1:25" x14ac:dyDescent="0.25">
      <c r="A7395" s="178" t="s">
        <v>5754</v>
      </c>
      <c r="B7395" s="178" t="s">
        <v>800</v>
      </c>
      <c r="C7395" s="178" t="s">
        <v>565</v>
      </c>
      <c r="D7395" s="178" t="s">
        <v>566</v>
      </c>
      <c r="E7395" s="181">
        <v>7171.2044563990339</v>
      </c>
      <c r="F7395" s="181">
        <v>7147.5272205087331</v>
      </c>
      <c r="G7395" s="181">
        <v>7131.3863281591639</v>
      </c>
      <c r="H7395" s="181">
        <v>7118.727697497734</v>
      </c>
      <c r="I7395" s="181">
        <v>7108.6464135972128</v>
      </c>
      <c r="J7395" s="182">
        <v>7100.1196207397616</v>
      </c>
      <c r="K7395" s="181">
        <v>7092.5907157872834</v>
      </c>
      <c r="L7395" s="181">
        <v>7085.783496649201</v>
      </c>
      <c r="M7395" s="181">
        <v>7079.2739722737915</v>
      </c>
      <c r="N7395" s="181">
        <v>7072.6984604626496</v>
      </c>
      <c r="O7395" s="181">
        <v>7065.7423831059505</v>
      </c>
      <c r="P7395" s="181">
        <v>7058.9414310988022</v>
      </c>
      <c r="Q7395" s="181">
        <v>7052.8604630332866</v>
      </c>
      <c r="R7395" s="181">
        <v>7047.1839425420849</v>
      </c>
      <c r="S7395" s="181">
        <v>7041.9010741999973</v>
      </c>
      <c r="T7395" s="181">
        <v>7036.6077570354983</v>
      </c>
      <c r="U7395" s="181">
        <v>7031.3333936125027</v>
      </c>
      <c r="V7395" s="181">
        <v>7026.5241326367886</v>
      </c>
      <c r="W7395" s="181">
        <v>7022.1790904791196</v>
      </c>
      <c r="X7395" s="181">
        <v>7018.2228901486278</v>
      </c>
      <c r="Y7395" s="181">
        <v>7014.1306479134309</v>
      </c>
    </row>
    <row r="7396" spans="1:25" x14ac:dyDescent="0.25">
      <c r="A7396" s="178" t="s">
        <v>5754</v>
      </c>
      <c r="B7396" s="178" t="s">
        <v>804</v>
      </c>
      <c r="C7396" s="178" t="s">
        <v>218</v>
      </c>
      <c r="D7396" s="178" t="s">
        <v>5807</v>
      </c>
      <c r="E7396" s="181">
        <v>3407.2772514496346</v>
      </c>
      <c r="F7396" s="181">
        <v>3427.2574306762708</v>
      </c>
      <c r="G7396" s="181">
        <v>3450.2312374456083</v>
      </c>
      <c r="H7396" s="181">
        <v>3474.4912023180545</v>
      </c>
      <c r="I7396" s="181">
        <v>3499.8801471834481</v>
      </c>
      <c r="J7396" s="182">
        <v>3526.1140297052289</v>
      </c>
      <c r="K7396" s="181">
        <v>3553.0437908023623</v>
      </c>
      <c r="L7396" s="181">
        <v>3580.6198959740518</v>
      </c>
      <c r="M7396" s="181">
        <v>3608.6595770745494</v>
      </c>
      <c r="N7396" s="181">
        <v>3636.9995319044033</v>
      </c>
      <c r="O7396" s="181">
        <v>3665.4576999010346</v>
      </c>
      <c r="P7396" s="181">
        <v>3694.2848801116206</v>
      </c>
      <c r="Q7396" s="181">
        <v>3723.7366132273537</v>
      </c>
      <c r="R7396" s="181">
        <v>3753.5685644269952</v>
      </c>
      <c r="S7396" s="181">
        <v>3783.6722058796654</v>
      </c>
      <c r="T7396" s="181">
        <v>3813.9139014463617</v>
      </c>
      <c r="U7396" s="181">
        <v>3844.1570730620938</v>
      </c>
      <c r="V7396" s="181">
        <v>3874.2927033734254</v>
      </c>
      <c r="W7396" s="181">
        <v>3904.2588471946888</v>
      </c>
      <c r="X7396" s="181">
        <v>3933.9361932589732</v>
      </c>
      <c r="Y7396" s="181">
        <v>3963.1102900331357</v>
      </c>
    </row>
    <row r="7397" spans="1:25" x14ac:dyDescent="0.25">
      <c r="A7397" s="178" t="s">
        <v>5754</v>
      </c>
      <c r="B7397" s="178" t="s">
        <v>804</v>
      </c>
      <c r="C7397" s="178" t="s">
        <v>240</v>
      </c>
      <c r="D7397" s="178" t="s">
        <v>241</v>
      </c>
      <c r="E7397" s="181">
        <v>2153.0275933878543</v>
      </c>
      <c r="F7397" s="181">
        <v>2139.5618578910166</v>
      </c>
      <c r="G7397" s="181">
        <v>2127.9544211245388</v>
      </c>
      <c r="H7397" s="181">
        <v>2117.099810747618</v>
      </c>
      <c r="I7397" s="181">
        <v>2106.8775113644215</v>
      </c>
      <c r="J7397" s="182">
        <v>2097.0967454307984</v>
      </c>
      <c r="K7397" s="181">
        <v>2087.6547213546946</v>
      </c>
      <c r="L7397" s="181">
        <v>2078.5110164516536</v>
      </c>
      <c r="M7397" s="181">
        <v>2069.5504761433972</v>
      </c>
      <c r="N7397" s="181">
        <v>2060.6742864244266</v>
      </c>
      <c r="O7397" s="181">
        <v>2051.7777554708332</v>
      </c>
      <c r="P7397" s="181">
        <v>2043.0005605634262</v>
      </c>
      <c r="Q7397" s="181">
        <v>2034.4782746674516</v>
      </c>
      <c r="R7397" s="181">
        <v>2026.0700336455081</v>
      </c>
      <c r="S7397" s="181">
        <v>2017.7139794799652</v>
      </c>
      <c r="T7397" s="181">
        <v>2009.3379242162264</v>
      </c>
      <c r="U7397" s="181">
        <v>2000.8715979211568</v>
      </c>
      <c r="V7397" s="181">
        <v>1992.2623226309365</v>
      </c>
      <c r="W7397" s="181">
        <v>1983.4839677730006</v>
      </c>
      <c r="X7397" s="181">
        <v>1974.4830107755195</v>
      </c>
      <c r="Y7397" s="181">
        <v>1965.1614970853</v>
      </c>
    </row>
    <row r="7398" spans="1:25" x14ac:dyDescent="0.25">
      <c r="A7398" s="178" t="s">
        <v>5754</v>
      </c>
      <c r="B7398" s="178" t="s">
        <v>808</v>
      </c>
      <c r="C7398" s="178" t="s">
        <v>218</v>
      </c>
      <c r="D7398" s="178" t="s">
        <v>5808</v>
      </c>
      <c r="E7398" s="181">
        <v>16597.188875497708</v>
      </c>
      <c r="F7398" s="181">
        <v>16791.842507705354</v>
      </c>
      <c r="G7398" s="181">
        <v>16937.136283779273</v>
      </c>
      <c r="H7398" s="181">
        <v>17036.977053975592</v>
      </c>
      <c r="I7398" s="181">
        <v>17100.576610477601</v>
      </c>
      <c r="J7398" s="182">
        <v>17133.930705862491</v>
      </c>
      <c r="K7398" s="181">
        <v>17142.11075576656</v>
      </c>
      <c r="L7398" s="181">
        <v>17129.404812101588</v>
      </c>
      <c r="M7398" s="181">
        <v>17098.446936502329</v>
      </c>
      <c r="N7398" s="181">
        <v>17051.172090282525</v>
      </c>
      <c r="O7398" s="181">
        <v>16988.918073078428</v>
      </c>
      <c r="P7398" s="181">
        <v>16914.829135401411</v>
      </c>
      <c r="Q7398" s="181">
        <v>16831.743360651355</v>
      </c>
      <c r="R7398" s="181">
        <v>16739.903957545921</v>
      </c>
      <c r="S7398" s="181">
        <v>16640.164754181867</v>
      </c>
      <c r="T7398" s="181">
        <v>16532.939803114281</v>
      </c>
      <c r="U7398" s="181">
        <v>16418.782179051515</v>
      </c>
      <c r="V7398" s="181">
        <v>16298.524277833179</v>
      </c>
      <c r="W7398" s="181">
        <v>16172.768890100397</v>
      </c>
      <c r="X7398" s="181">
        <v>16041.900983973863</v>
      </c>
      <c r="Y7398" s="181">
        <v>15905.688436537423</v>
      </c>
    </row>
    <row r="7399" spans="1:25" x14ac:dyDescent="0.25">
      <c r="A7399" s="178" t="s">
        <v>5754</v>
      </c>
      <c r="B7399" s="178" t="s">
        <v>808</v>
      </c>
      <c r="C7399" s="178" t="s">
        <v>240</v>
      </c>
      <c r="D7399" s="178" t="s">
        <v>241</v>
      </c>
      <c r="E7399" s="181">
        <v>9208.625713613239</v>
      </c>
      <c r="F7399" s="181">
        <v>9558.2915555820837</v>
      </c>
      <c r="G7399" s="181">
        <v>9892.0484544695137</v>
      </c>
      <c r="H7399" s="181">
        <v>10210.447284306709</v>
      </c>
      <c r="I7399" s="181">
        <v>10517.428566766144</v>
      </c>
      <c r="J7399" s="182">
        <v>10815.385578802097</v>
      </c>
      <c r="K7399" s="181">
        <v>11106.419740198149</v>
      </c>
      <c r="L7399" s="181">
        <v>11392.380091377854</v>
      </c>
      <c r="M7399" s="181">
        <v>11674.221483486641</v>
      </c>
      <c r="N7399" s="181">
        <v>11952.542411104907</v>
      </c>
      <c r="O7399" s="181">
        <v>12227.604109708205</v>
      </c>
      <c r="P7399" s="181">
        <v>12501.057381411165</v>
      </c>
      <c r="Q7399" s="181">
        <v>12774.52408501088</v>
      </c>
      <c r="R7399" s="181">
        <v>13047.798083173409</v>
      </c>
      <c r="S7399" s="181">
        <v>13321.152975559909</v>
      </c>
      <c r="T7399" s="181">
        <v>13594.544695387607</v>
      </c>
      <c r="U7399" s="181">
        <v>13868.055126578565</v>
      </c>
      <c r="V7399" s="181">
        <v>14142.031118474448</v>
      </c>
      <c r="W7399" s="181">
        <v>14416.66627090096</v>
      </c>
      <c r="X7399" s="181">
        <v>14691.988115051337</v>
      </c>
      <c r="Y7399" s="181">
        <v>14967.458045980813</v>
      </c>
    </row>
    <row r="7400" spans="1:25" x14ac:dyDescent="0.25">
      <c r="A7400" s="178" t="s">
        <v>5754</v>
      </c>
      <c r="B7400" s="178" t="s">
        <v>810</v>
      </c>
      <c r="C7400" s="178" t="s">
        <v>218</v>
      </c>
      <c r="D7400" s="178" t="s">
        <v>5809</v>
      </c>
      <c r="E7400" s="181">
        <v>13068.63854401398</v>
      </c>
      <c r="F7400" s="181">
        <v>13189.509636073253</v>
      </c>
      <c r="G7400" s="181">
        <v>13332.375146201837</v>
      </c>
      <c r="H7400" s="181">
        <v>13488.719163617598</v>
      </c>
      <c r="I7400" s="181">
        <v>13656.249268000902</v>
      </c>
      <c r="J7400" s="182">
        <v>13832.474917201091</v>
      </c>
      <c r="K7400" s="181">
        <v>14015.738456655215</v>
      </c>
      <c r="L7400" s="181">
        <v>14205.012980236326</v>
      </c>
      <c r="M7400" s="181">
        <v>14398.918873362882</v>
      </c>
      <c r="N7400" s="181">
        <v>14596.336703297651</v>
      </c>
      <c r="O7400" s="181">
        <v>14796.22929012633</v>
      </c>
      <c r="P7400" s="181">
        <v>14999.354984995887</v>
      </c>
      <c r="Q7400" s="181">
        <v>15206.586369650999</v>
      </c>
      <c r="R7400" s="181">
        <v>15416.885842441483</v>
      </c>
      <c r="S7400" s="181">
        <v>15630.066943558684</v>
      </c>
      <c r="T7400" s="181">
        <v>15845.643732014858</v>
      </c>
      <c r="U7400" s="181">
        <v>16062.726689302173</v>
      </c>
      <c r="V7400" s="181">
        <v>16280.768801416245</v>
      </c>
      <c r="W7400" s="181">
        <v>16499.665003647446</v>
      </c>
      <c r="X7400" s="181">
        <v>16719.234711447498</v>
      </c>
      <c r="Y7400" s="181">
        <v>16938.661131772653</v>
      </c>
    </row>
    <row r="7401" spans="1:25" x14ac:dyDescent="0.25">
      <c r="A7401" s="178" t="s">
        <v>5754</v>
      </c>
      <c r="B7401" s="178" t="s">
        <v>810</v>
      </c>
      <c r="C7401" s="178" t="s">
        <v>240</v>
      </c>
      <c r="D7401" s="178" t="s">
        <v>241</v>
      </c>
      <c r="E7401" s="181">
        <v>20640.336005268306</v>
      </c>
      <c r="F7401" s="181">
        <v>20442.302522086957</v>
      </c>
      <c r="G7401" s="181">
        <v>20278.031621933569</v>
      </c>
      <c r="H7401" s="181">
        <v>20132.99742027709</v>
      </c>
      <c r="I7401" s="181">
        <v>20002.806877686737</v>
      </c>
      <c r="J7401" s="182">
        <v>19883.072120262648</v>
      </c>
      <c r="K7401" s="181">
        <v>19770.878219508937</v>
      </c>
      <c r="L7401" s="181">
        <v>19664.380230870374</v>
      </c>
      <c r="M7401" s="181">
        <v>19561.37680241933</v>
      </c>
      <c r="N7401" s="181">
        <v>19460.166360473562</v>
      </c>
      <c r="O7401" s="181">
        <v>19359.274964394954</v>
      </c>
      <c r="P7401" s="181">
        <v>19259.640635931686</v>
      </c>
      <c r="Q7401" s="181">
        <v>19162.275159872323</v>
      </c>
      <c r="R7401" s="181">
        <v>19065.750462798114</v>
      </c>
      <c r="S7401" s="181">
        <v>18969.77340309694</v>
      </c>
      <c r="T7401" s="181">
        <v>18873.714468000104</v>
      </c>
      <c r="U7401" s="181">
        <v>18776.518327464553</v>
      </c>
      <c r="V7401" s="181">
        <v>18677.601461118666</v>
      </c>
      <c r="W7401" s="181">
        <v>18576.923895725857</v>
      </c>
      <c r="X7401" s="181">
        <v>18474.368989754079</v>
      </c>
      <c r="Y7401" s="181">
        <v>18369.142774149524</v>
      </c>
    </row>
    <row r="7402" spans="1:25" x14ac:dyDescent="0.25">
      <c r="A7402" s="178" t="s">
        <v>5754</v>
      </c>
      <c r="B7402" s="178" t="s">
        <v>811</v>
      </c>
      <c r="C7402" s="178" t="s">
        <v>508</v>
      </c>
      <c r="D7402" s="178" t="s">
        <v>1958</v>
      </c>
      <c r="E7402" s="181">
        <v>1338.4360272504407</v>
      </c>
      <c r="F7402" s="181">
        <v>1407.4636931821562</v>
      </c>
      <c r="G7402" s="181">
        <v>1479.0269341698847</v>
      </c>
      <c r="H7402" s="181">
        <v>1552.636725180291</v>
      </c>
      <c r="I7402" s="181">
        <v>1628.4653167082968</v>
      </c>
      <c r="J7402" s="182">
        <v>1706.5386113953434</v>
      </c>
      <c r="K7402" s="181">
        <v>1786.9064457763832</v>
      </c>
      <c r="L7402" s="181">
        <v>1869.637424517116</v>
      </c>
      <c r="M7402" s="181">
        <v>1954.7005162303628</v>
      </c>
      <c r="N7402" s="181">
        <v>2042.029447696779</v>
      </c>
      <c r="O7402" s="181">
        <v>2131.5322762284841</v>
      </c>
      <c r="P7402" s="181">
        <v>2223.3789168699941</v>
      </c>
      <c r="Q7402" s="181">
        <v>2317.7560472541663</v>
      </c>
      <c r="R7402" s="181">
        <v>2414.543751578577</v>
      </c>
      <c r="S7402" s="181">
        <v>2513.7425402389731</v>
      </c>
      <c r="T7402" s="181">
        <v>2615.4110490077405</v>
      </c>
      <c r="U7402" s="181">
        <v>2719.4654892797757</v>
      </c>
      <c r="V7402" s="181">
        <v>2825.7576804706105</v>
      </c>
      <c r="W7402" s="181">
        <v>2934.2683111848623</v>
      </c>
      <c r="X7402" s="181">
        <v>3044.9791612051999</v>
      </c>
      <c r="Y7402" s="181">
        <v>3157.8462076393043</v>
      </c>
    </row>
    <row r="7403" spans="1:25" x14ac:dyDescent="0.25">
      <c r="A7403" s="178" t="s">
        <v>5754</v>
      </c>
      <c r="B7403" s="178" t="s">
        <v>811</v>
      </c>
      <c r="C7403" s="178" t="s">
        <v>244</v>
      </c>
      <c r="D7403" s="178" t="s">
        <v>5810</v>
      </c>
      <c r="E7403" s="181">
        <v>3219.3442322122346</v>
      </c>
      <c r="F7403" s="181">
        <v>3261.5633051170034</v>
      </c>
      <c r="G7403" s="181">
        <v>3302.0489566676702</v>
      </c>
      <c r="H7403" s="181">
        <v>3339.6126142725925</v>
      </c>
      <c r="I7403" s="181">
        <v>3374.6098117885281</v>
      </c>
      <c r="J7403" s="182">
        <v>3407.061584456736</v>
      </c>
      <c r="K7403" s="181">
        <v>3437.0392650295312</v>
      </c>
      <c r="L7403" s="181">
        <v>3464.6461354198286</v>
      </c>
      <c r="M7403" s="181">
        <v>3489.7999523753929</v>
      </c>
      <c r="N7403" s="181">
        <v>3512.3769520328201</v>
      </c>
      <c r="O7403" s="181">
        <v>3532.2370740375404</v>
      </c>
      <c r="P7403" s="181">
        <v>3549.6883706515623</v>
      </c>
      <c r="Q7403" s="181">
        <v>3565.0307545308847</v>
      </c>
      <c r="R7403" s="181">
        <v>3578.0750891838602</v>
      </c>
      <c r="S7403" s="181">
        <v>3588.8390288841233</v>
      </c>
      <c r="T7403" s="181">
        <v>3597.4266850812951</v>
      </c>
      <c r="U7403" s="181">
        <v>3603.7475729069029</v>
      </c>
      <c r="V7403" s="181">
        <v>3607.6511931829818</v>
      </c>
      <c r="W7403" s="181">
        <v>3609.1776645163104</v>
      </c>
      <c r="X7403" s="181">
        <v>3608.3742562214966</v>
      </c>
      <c r="Y7403" s="181">
        <v>3605.2637303705965</v>
      </c>
    </row>
    <row r="7404" spans="1:25" x14ac:dyDescent="0.25">
      <c r="A7404" s="178" t="s">
        <v>5754</v>
      </c>
      <c r="B7404" s="178" t="s">
        <v>811</v>
      </c>
      <c r="C7404" s="178" t="s">
        <v>240</v>
      </c>
      <c r="D7404" s="178" t="s">
        <v>241</v>
      </c>
      <c r="E7404" s="181">
        <v>4925.8501669565467</v>
      </c>
      <c r="F7404" s="181">
        <v>4931.8807931493566</v>
      </c>
      <c r="G7404" s="181">
        <v>4935.116197431088</v>
      </c>
      <c r="H7404" s="181">
        <v>4933.9104670019524</v>
      </c>
      <c r="I7404" s="181">
        <v>4928.9480762338499</v>
      </c>
      <c r="J7404" s="182">
        <v>4920.3998309645795</v>
      </c>
      <c r="K7404" s="181">
        <v>4908.5008152969494</v>
      </c>
      <c r="L7404" s="181">
        <v>4893.5208290143455</v>
      </c>
      <c r="M7404" s="181">
        <v>4875.4585756004035</v>
      </c>
      <c r="N7404" s="181">
        <v>4854.2551685346207</v>
      </c>
      <c r="O7404" s="181">
        <v>4829.8315882152656</v>
      </c>
      <c r="P7404" s="181">
        <v>4802.7179851153523</v>
      </c>
      <c r="Q7404" s="181">
        <v>4773.4110626237907</v>
      </c>
      <c r="R7404" s="181">
        <v>4741.738476594538</v>
      </c>
      <c r="S7404" s="181">
        <v>4707.8055490727256</v>
      </c>
      <c r="T7404" s="181">
        <v>4671.8249985747907</v>
      </c>
      <c r="U7404" s="181">
        <v>4633.7502068993845</v>
      </c>
      <c r="V7404" s="181">
        <v>4593.459235656167</v>
      </c>
      <c r="W7404" s="181">
        <v>4551.0744334463625</v>
      </c>
      <c r="X7404" s="181">
        <v>4506.7215702594367</v>
      </c>
      <c r="Y7404" s="181">
        <v>4460.4904940724555</v>
      </c>
    </row>
    <row r="7405" spans="1:25" x14ac:dyDescent="0.25">
      <c r="A7405" s="178" t="s">
        <v>5754</v>
      </c>
      <c r="B7405" s="178" t="s">
        <v>812</v>
      </c>
      <c r="C7405" s="178" t="s">
        <v>218</v>
      </c>
      <c r="D7405" s="178" t="s">
        <v>5811</v>
      </c>
      <c r="E7405" s="181">
        <v>5822.3381924396635</v>
      </c>
      <c r="F7405" s="181">
        <v>5888.6851175417751</v>
      </c>
      <c r="G7405" s="181">
        <v>5950.0924596541317</v>
      </c>
      <c r="H7405" s="181">
        <v>6005.5377008076503</v>
      </c>
      <c r="I7405" s="181">
        <v>6056.3826279898858</v>
      </c>
      <c r="J7405" s="182">
        <v>6103.3086277322345</v>
      </c>
      <c r="K7405" s="181">
        <v>6146.9541328080941</v>
      </c>
      <c r="L7405" s="181">
        <v>6187.9279116344924</v>
      </c>
      <c r="M7405" s="181">
        <v>6226.4261473764909</v>
      </c>
      <c r="N7405" s="181">
        <v>6262.5418879638746</v>
      </c>
      <c r="O7405" s="181">
        <v>6296.2802939009425</v>
      </c>
      <c r="P7405" s="181">
        <v>6328.3575481473217</v>
      </c>
      <c r="Q7405" s="181">
        <v>6359.4359868961665</v>
      </c>
      <c r="R7405" s="181">
        <v>6389.2584914522304</v>
      </c>
      <c r="S7405" s="181">
        <v>6417.8511644155287</v>
      </c>
      <c r="T7405" s="181">
        <v>6445.2123863831266</v>
      </c>
      <c r="U7405" s="181">
        <v>6471.2040796613128</v>
      </c>
      <c r="V7405" s="181">
        <v>6495.7030814293385</v>
      </c>
      <c r="W7405" s="181">
        <v>6518.7419985845681</v>
      </c>
      <c r="X7405" s="181">
        <v>6540.2998855641235</v>
      </c>
      <c r="Y7405" s="181">
        <v>6560.2103321697459</v>
      </c>
    </row>
    <row r="7406" spans="1:25" x14ac:dyDescent="0.25">
      <c r="A7406" s="178" t="s">
        <v>5754</v>
      </c>
      <c r="B7406" s="178" t="s">
        <v>812</v>
      </c>
      <c r="C7406" s="178" t="s">
        <v>506</v>
      </c>
      <c r="D7406" s="178" t="s">
        <v>5812</v>
      </c>
      <c r="E7406" s="181">
        <v>5061.0566055483514</v>
      </c>
      <c r="F7406" s="181">
        <v>5055.6065070212608</v>
      </c>
      <c r="G7406" s="181">
        <v>5045.332721033461</v>
      </c>
      <c r="H7406" s="181">
        <v>5029.5503504871294</v>
      </c>
      <c r="I7406" s="181">
        <v>5009.5848034774417</v>
      </c>
      <c r="J7406" s="182">
        <v>4986.1452383760043</v>
      </c>
      <c r="K7406" s="181">
        <v>4959.8749931681969</v>
      </c>
      <c r="L7406" s="181">
        <v>4931.3652349949389</v>
      </c>
      <c r="M7406" s="181">
        <v>4900.8558653666823</v>
      </c>
      <c r="N7406" s="181">
        <v>4868.4969001486224</v>
      </c>
      <c r="O7406" s="181">
        <v>4834.3653979871897</v>
      </c>
      <c r="P7406" s="181">
        <v>4799.0756189288777</v>
      </c>
      <c r="Q7406" s="181">
        <v>4763.1729396378996</v>
      </c>
      <c r="R7406" s="181">
        <v>4726.4968626736854</v>
      </c>
      <c r="S7406" s="181">
        <v>4689.1024506806752</v>
      </c>
      <c r="T7406" s="181">
        <v>4651.0229093707085</v>
      </c>
      <c r="U7406" s="181">
        <v>4612.1933695838834</v>
      </c>
      <c r="V7406" s="181">
        <v>4572.5634573570815</v>
      </c>
      <c r="W7406" s="181">
        <v>4532.1944448243703</v>
      </c>
      <c r="X7406" s="181">
        <v>4491.1087222300339</v>
      </c>
      <c r="Y7406" s="181">
        <v>4449.2297841321315</v>
      </c>
    </row>
    <row r="7407" spans="1:25" x14ac:dyDescent="0.25">
      <c r="A7407" s="178" t="s">
        <v>5754</v>
      </c>
      <c r="B7407" s="178" t="s">
        <v>812</v>
      </c>
      <c r="C7407" s="178" t="s">
        <v>797</v>
      </c>
      <c r="D7407" s="178" t="s">
        <v>5813</v>
      </c>
      <c r="E7407" s="181">
        <v>2722.6179462128862</v>
      </c>
      <c r="F7407" s="181">
        <v>2759.0633760698151</v>
      </c>
      <c r="G7407" s="181">
        <v>2793.3228112819647</v>
      </c>
      <c r="H7407" s="181">
        <v>2824.9019646114375</v>
      </c>
      <c r="I7407" s="181">
        <v>2854.4264526108341</v>
      </c>
      <c r="J7407" s="182">
        <v>2882.2055712818419</v>
      </c>
      <c r="K7407" s="181">
        <v>2908.5307764529807</v>
      </c>
      <c r="L7407" s="181">
        <v>2933.6817965167161</v>
      </c>
      <c r="M7407" s="181">
        <v>2957.7446063281122</v>
      </c>
      <c r="N7407" s="181">
        <v>2980.7567969069719</v>
      </c>
      <c r="O7407" s="181">
        <v>3002.7143675211769</v>
      </c>
      <c r="P7407" s="181">
        <v>3023.9530672257133</v>
      </c>
      <c r="Q7407" s="181">
        <v>3044.7855330645257</v>
      </c>
      <c r="R7407" s="181">
        <v>3065.0857958087986</v>
      </c>
      <c r="S7407" s="181">
        <v>3084.8630401329051</v>
      </c>
      <c r="T7407" s="181">
        <v>3104.1131846533826</v>
      </c>
      <c r="U7407" s="181">
        <v>3122.7662788062635</v>
      </c>
      <c r="V7407" s="181">
        <v>3140.7590455886029</v>
      </c>
      <c r="W7407" s="181">
        <v>3158.1031891729212</v>
      </c>
      <c r="X7407" s="181">
        <v>3174.7845263946265</v>
      </c>
      <c r="Y7407" s="181">
        <v>3190.7180277260582</v>
      </c>
    </row>
    <row r="7408" spans="1:25" x14ac:dyDescent="0.25">
      <c r="A7408" s="178" t="s">
        <v>5754</v>
      </c>
      <c r="B7408" s="178" t="s">
        <v>812</v>
      </c>
      <c r="C7408" s="178" t="s">
        <v>246</v>
      </c>
      <c r="D7408" s="178" t="s">
        <v>5814</v>
      </c>
      <c r="E7408" s="181">
        <v>3826.6278969237933</v>
      </c>
      <c r="F7408" s="181">
        <v>3907.3310424309989</v>
      </c>
      <c r="G7408" s="181">
        <v>3985.9207551331106</v>
      </c>
      <c r="H7408" s="181">
        <v>4061.6258430319458</v>
      </c>
      <c r="I7408" s="181">
        <v>4135.2749567579276</v>
      </c>
      <c r="J7408" s="182">
        <v>4207.2613249336018</v>
      </c>
      <c r="K7408" s="181">
        <v>4277.9647260854017</v>
      </c>
      <c r="L7408" s="181">
        <v>4347.759799134612</v>
      </c>
      <c r="M7408" s="181">
        <v>4416.7438040204761</v>
      </c>
      <c r="N7408" s="181">
        <v>4484.9445833820819</v>
      </c>
      <c r="O7408" s="181">
        <v>4552.3281600329747</v>
      </c>
      <c r="P7408" s="181">
        <v>4619.3789023403133</v>
      </c>
      <c r="Q7408" s="181">
        <v>4686.5607214950742</v>
      </c>
      <c r="R7408" s="181">
        <v>4753.6716152831004</v>
      </c>
      <c r="S7408" s="181">
        <v>4820.7147011880434</v>
      </c>
      <c r="T7408" s="181">
        <v>4887.672430250328</v>
      </c>
      <c r="U7408" s="181">
        <v>4954.4223409805454</v>
      </c>
      <c r="V7408" s="181">
        <v>5020.8490480578212</v>
      </c>
      <c r="W7408" s="181">
        <v>5086.9546080425525</v>
      </c>
      <c r="X7408" s="181">
        <v>5152.6993377271783</v>
      </c>
      <c r="Y7408" s="181">
        <v>5217.9267004729372</v>
      </c>
    </row>
    <row r="7409" spans="1:25" x14ac:dyDescent="0.25">
      <c r="A7409" s="178" t="s">
        <v>5754</v>
      </c>
      <c r="B7409" s="178" t="s">
        <v>812</v>
      </c>
      <c r="C7409" s="178" t="s">
        <v>240</v>
      </c>
      <c r="D7409" s="178" t="s">
        <v>241</v>
      </c>
      <c r="E7409" s="181">
        <v>17272.902937633557</v>
      </c>
      <c r="F7409" s="181">
        <v>17518.961871210435</v>
      </c>
      <c r="G7409" s="181">
        <v>17751.95094906622</v>
      </c>
      <c r="H7409" s="181">
        <v>17968.700384998388</v>
      </c>
      <c r="I7409" s="181">
        <v>18173.156744868764</v>
      </c>
      <c r="J7409" s="182">
        <v>18367.263219180506</v>
      </c>
      <c r="K7409" s="181">
        <v>18552.854834385984</v>
      </c>
      <c r="L7409" s="181">
        <v>18731.697410612876</v>
      </c>
      <c r="M7409" s="181">
        <v>18904.324221943181</v>
      </c>
      <c r="N7409" s="181">
        <v>19070.960143381297</v>
      </c>
      <c r="O7409" s="181">
        <v>19231.563673515204</v>
      </c>
      <c r="P7409" s="181">
        <v>19388.270580227192</v>
      </c>
      <c r="Q7409" s="181">
        <v>19543.076720003741</v>
      </c>
      <c r="R7409" s="181">
        <v>19695.167867678825</v>
      </c>
      <c r="S7409" s="181">
        <v>19844.595199215968</v>
      </c>
      <c r="T7409" s="181">
        <v>19991.324252867984</v>
      </c>
      <c r="U7409" s="181">
        <v>20134.895279563589</v>
      </c>
      <c r="V7409" s="181">
        <v>20274.889025225104</v>
      </c>
      <c r="W7409" s="181">
        <v>20411.368393380173</v>
      </c>
      <c r="X7409" s="181">
        <v>20544.228606186683</v>
      </c>
      <c r="Y7409" s="181">
        <v>20672.90489912749</v>
      </c>
    </row>
    <row r="7410" spans="1:25" x14ac:dyDescent="0.25">
      <c r="A7410" s="178" t="s">
        <v>5754</v>
      </c>
      <c r="B7410" s="178" t="s">
        <v>814</v>
      </c>
      <c r="C7410" s="178" t="s">
        <v>218</v>
      </c>
      <c r="D7410" s="178" t="s">
        <v>5815</v>
      </c>
      <c r="E7410" s="181">
        <v>6614.4720685506099</v>
      </c>
      <c r="F7410" s="181">
        <v>6701.9546447497787</v>
      </c>
      <c r="G7410" s="181">
        <v>6791.5748104154563</v>
      </c>
      <c r="H7410" s="181">
        <v>6880.3106307082317</v>
      </c>
      <c r="I7410" s="181">
        <v>6968.3606823920736</v>
      </c>
      <c r="J7410" s="182">
        <v>7055.4343685595841</v>
      </c>
      <c r="K7410" s="181">
        <v>7141.4833840397332</v>
      </c>
      <c r="L7410" s="181">
        <v>7226.6484760848598</v>
      </c>
      <c r="M7410" s="181">
        <v>7310.7397133233935</v>
      </c>
      <c r="N7410" s="181">
        <v>7393.5483087331068</v>
      </c>
      <c r="O7410" s="181">
        <v>7474.8184125136813</v>
      </c>
      <c r="P7410" s="181">
        <v>7555.2425205161217</v>
      </c>
      <c r="Q7410" s="181">
        <v>7635.5241845926948</v>
      </c>
      <c r="R7410" s="181">
        <v>7715.2780740950175</v>
      </c>
      <c r="S7410" s="181">
        <v>7794.4680998336707</v>
      </c>
      <c r="T7410" s="181">
        <v>7872.8255717421353</v>
      </c>
      <c r="U7410" s="181">
        <v>7950.1580220004098</v>
      </c>
      <c r="V7410" s="181">
        <v>8026.5137322430364</v>
      </c>
      <c r="W7410" s="181">
        <v>8101.8970650806768</v>
      </c>
      <c r="X7410" s="181">
        <v>8176.2348814950383</v>
      </c>
      <c r="Y7410" s="181">
        <v>8249.0992316455486</v>
      </c>
    </row>
    <row r="7411" spans="1:25" x14ac:dyDescent="0.25">
      <c r="A7411" s="178" t="s">
        <v>5754</v>
      </c>
      <c r="B7411" s="178" t="s">
        <v>814</v>
      </c>
      <c r="C7411" s="178" t="s">
        <v>240</v>
      </c>
      <c r="D7411" s="178" t="s">
        <v>241</v>
      </c>
      <c r="E7411" s="181">
        <v>11876.697054685977</v>
      </c>
      <c r="F7411" s="181">
        <v>11962.277603444692</v>
      </c>
      <c r="G7411" s="181">
        <v>12050.84454534044</v>
      </c>
      <c r="H7411" s="181">
        <v>12137.021826189835</v>
      </c>
      <c r="I7411" s="181">
        <v>12221.20636280319</v>
      </c>
      <c r="J7411" s="182">
        <v>12302.932757785769</v>
      </c>
      <c r="K7411" s="181">
        <v>12382.166124101104</v>
      </c>
      <c r="L7411" s="181">
        <v>12459.198078288506</v>
      </c>
      <c r="M7411" s="181">
        <v>12533.746565796431</v>
      </c>
      <c r="N7411" s="181">
        <v>12605.503434157845</v>
      </c>
      <c r="O7411" s="181">
        <v>12674.087268652245</v>
      </c>
      <c r="P7411" s="181">
        <v>12740.723926337323</v>
      </c>
      <c r="Q7411" s="181">
        <v>12806.631038828909</v>
      </c>
      <c r="R7411" s="181">
        <v>12871.183452784273</v>
      </c>
      <c r="S7411" s="181">
        <v>12934.348763912056</v>
      </c>
      <c r="T7411" s="181">
        <v>12995.711175136934</v>
      </c>
      <c r="U7411" s="181">
        <v>13054.988596961157</v>
      </c>
      <c r="V7411" s="181">
        <v>13112.297891985552</v>
      </c>
      <c r="W7411" s="181">
        <v>13167.681947675703</v>
      </c>
      <c r="X7411" s="181">
        <v>13221.057269479486</v>
      </c>
      <c r="Y7411" s="181">
        <v>13271.771009942478</v>
      </c>
    </row>
    <row r="7412" spans="1:25" x14ac:dyDescent="0.25">
      <c r="A7412" s="178" t="s">
        <v>5754</v>
      </c>
      <c r="B7412" s="178" t="s">
        <v>821</v>
      </c>
      <c r="C7412" s="178" t="s">
        <v>218</v>
      </c>
      <c r="D7412" s="178" t="s">
        <v>5816</v>
      </c>
      <c r="E7412" s="181">
        <v>6260.4981326360712</v>
      </c>
      <c r="F7412" s="181">
        <v>6342.4964161566213</v>
      </c>
      <c r="G7412" s="181">
        <v>6428.9859306492426</v>
      </c>
      <c r="H7412" s="181">
        <v>6516.7233067936941</v>
      </c>
      <c r="I7412" s="181">
        <v>6605.461388068481</v>
      </c>
      <c r="J7412" s="182">
        <v>6694.6037794176054</v>
      </c>
      <c r="K7412" s="181">
        <v>6783.790165231414</v>
      </c>
      <c r="L7412" s="181">
        <v>6872.852278108363</v>
      </c>
      <c r="M7412" s="181">
        <v>6961.3605635933227</v>
      </c>
      <c r="N7412" s="181">
        <v>7048.9030126589487</v>
      </c>
      <c r="O7412" s="181">
        <v>7135.1011408739496</v>
      </c>
      <c r="P7412" s="181">
        <v>7220.4678377499295</v>
      </c>
      <c r="Q7412" s="181">
        <v>7305.5434614331843</v>
      </c>
      <c r="R7412" s="181">
        <v>7389.9458838542187</v>
      </c>
      <c r="S7412" s="181">
        <v>7473.7773445025414</v>
      </c>
      <c r="T7412" s="181">
        <v>7557.4010603066026</v>
      </c>
      <c r="U7412" s="181">
        <v>7640.3582613558137</v>
      </c>
      <c r="V7412" s="181">
        <v>7721.9414925773999</v>
      </c>
      <c r="W7412" s="181">
        <v>7802.2305190124134</v>
      </c>
      <c r="X7412" s="181">
        <v>7881.3490631867298</v>
      </c>
      <c r="Y7412" s="181">
        <v>7959.4212135299585</v>
      </c>
    </row>
    <row r="7413" spans="1:25" x14ac:dyDescent="0.25">
      <c r="A7413" s="178" t="s">
        <v>5754</v>
      </c>
      <c r="B7413" s="178" t="s">
        <v>821</v>
      </c>
      <c r="C7413" s="178" t="s">
        <v>464</v>
      </c>
      <c r="D7413" s="178" t="s">
        <v>5817</v>
      </c>
      <c r="E7413" s="181">
        <v>2638.5047137222077</v>
      </c>
      <c r="F7413" s="181">
        <v>2605.7260451806069</v>
      </c>
      <c r="G7413" s="181">
        <v>2574.7231516125394</v>
      </c>
      <c r="H7413" s="181">
        <v>2544.1158514503027</v>
      </c>
      <c r="I7413" s="181">
        <v>2513.7975570494682</v>
      </c>
      <c r="J7413" s="182">
        <v>2483.5422884595009</v>
      </c>
      <c r="K7413" s="181">
        <v>2453.2320300143942</v>
      </c>
      <c r="L7413" s="181">
        <v>2422.8290330833729</v>
      </c>
      <c r="M7413" s="181">
        <v>2392.2106954177852</v>
      </c>
      <c r="N7413" s="181">
        <v>2361.2739372220549</v>
      </c>
      <c r="O7413" s="181">
        <v>2329.9387888152742</v>
      </c>
      <c r="P7413" s="181">
        <v>2298.4192752807267</v>
      </c>
      <c r="Q7413" s="181">
        <v>2266.9189109807617</v>
      </c>
      <c r="R7413" s="181">
        <v>2235.343420438548</v>
      </c>
      <c r="S7413" s="181">
        <v>2203.7518548449016</v>
      </c>
      <c r="T7413" s="181">
        <v>2172.2737043418078</v>
      </c>
      <c r="U7413" s="181">
        <v>2140.796261243232</v>
      </c>
      <c r="V7413" s="181">
        <v>2109.1509375854048</v>
      </c>
      <c r="W7413" s="181">
        <v>2077.3968583651799</v>
      </c>
      <c r="X7413" s="181">
        <v>2045.600377264911</v>
      </c>
      <c r="Y7413" s="181">
        <v>2013.8228299869752</v>
      </c>
    </row>
    <row r="7414" spans="1:25" x14ac:dyDescent="0.25">
      <c r="A7414" s="178" t="s">
        <v>5754</v>
      </c>
      <c r="B7414" s="178" t="s">
        <v>821</v>
      </c>
      <c r="C7414" s="178" t="s">
        <v>240</v>
      </c>
      <c r="D7414" s="178" t="s">
        <v>241</v>
      </c>
      <c r="E7414" s="181">
        <v>4159.8229786015763</v>
      </c>
      <c r="F7414" s="181">
        <v>4205.3493020248379</v>
      </c>
      <c r="G7414" s="181">
        <v>4253.6828809663875</v>
      </c>
      <c r="H7414" s="181">
        <v>4302.6656664103321</v>
      </c>
      <c r="I7414" s="181">
        <v>4352.1318976431949</v>
      </c>
      <c r="J7414" s="182">
        <v>4401.687602104048</v>
      </c>
      <c r="K7414" s="181">
        <v>4451.09699437777</v>
      </c>
      <c r="L7414" s="181">
        <v>4500.2519900144234</v>
      </c>
      <c r="M7414" s="181">
        <v>4548.8746517783393</v>
      </c>
      <c r="N7414" s="181">
        <v>4596.7007421525386</v>
      </c>
      <c r="O7414" s="181">
        <v>4643.4899642085156</v>
      </c>
      <c r="P7414" s="181">
        <v>4689.5828617112265</v>
      </c>
      <c r="Q7414" s="181">
        <v>4735.3350157694667</v>
      </c>
      <c r="R7414" s="181">
        <v>4780.5023996391519</v>
      </c>
      <c r="S7414" s="181">
        <v>4825.1556228135596</v>
      </c>
      <c r="T7414" s="181">
        <v>4869.5328755018809</v>
      </c>
      <c r="U7414" s="181">
        <v>4913.3418620867296</v>
      </c>
      <c r="V7414" s="181">
        <v>4956.1329438224438</v>
      </c>
      <c r="W7414" s="181">
        <v>4997.9642234380872</v>
      </c>
      <c r="X7414" s="181">
        <v>5038.9214195138484</v>
      </c>
      <c r="Y7414" s="181">
        <v>5079.0897889583903</v>
      </c>
    </row>
    <row r="7415" spans="1:25" x14ac:dyDescent="0.25">
      <c r="A7415" s="178" t="s">
        <v>5754</v>
      </c>
      <c r="B7415" s="178" t="s">
        <v>822</v>
      </c>
      <c r="C7415" s="178" t="s">
        <v>218</v>
      </c>
      <c r="D7415" s="178" t="s">
        <v>1046</v>
      </c>
      <c r="E7415" s="181">
        <v>4676.6895104861751</v>
      </c>
      <c r="F7415" s="181">
        <v>4711.2765879924937</v>
      </c>
      <c r="G7415" s="181">
        <v>4751.6402372913581</v>
      </c>
      <c r="H7415" s="181">
        <v>4794.7730392629028</v>
      </c>
      <c r="I7415" s="181">
        <v>4840.0852109717362</v>
      </c>
      <c r="J7415" s="182">
        <v>4886.8234070762983</v>
      </c>
      <c r="K7415" s="181">
        <v>4934.4962241500161</v>
      </c>
      <c r="L7415" s="181">
        <v>4982.8185179379252</v>
      </c>
      <c r="M7415" s="181">
        <v>5031.3503595996372</v>
      </c>
      <c r="N7415" s="181">
        <v>5079.7297656892579</v>
      </c>
      <c r="O7415" s="181">
        <v>5127.6206320195879</v>
      </c>
      <c r="P7415" s="181">
        <v>5175.3400155711497</v>
      </c>
      <c r="Q7415" s="181">
        <v>5223.234905079762</v>
      </c>
      <c r="R7415" s="181">
        <v>5270.9660422210554</v>
      </c>
      <c r="S7415" s="181">
        <v>5318.5105452261932</v>
      </c>
      <c r="T7415" s="181">
        <v>5365.7471777629407</v>
      </c>
      <c r="U7415" s="181">
        <v>5412.381609220959</v>
      </c>
      <c r="V7415" s="181">
        <v>5458.2406737003785</v>
      </c>
      <c r="W7415" s="181">
        <v>5503.3425067006465</v>
      </c>
      <c r="X7415" s="181">
        <v>5547.691738400049</v>
      </c>
      <c r="Y7415" s="181">
        <v>5591.0773919739559</v>
      </c>
    </row>
    <row r="7416" spans="1:25" x14ac:dyDescent="0.25">
      <c r="A7416" s="178" t="s">
        <v>5754</v>
      </c>
      <c r="B7416" s="178" t="s">
        <v>822</v>
      </c>
      <c r="C7416" s="178" t="s">
        <v>240</v>
      </c>
      <c r="D7416" s="178" t="s">
        <v>241</v>
      </c>
      <c r="E7416" s="181">
        <v>14052.352951911351</v>
      </c>
      <c r="F7416" s="181">
        <v>14117.615779856729</v>
      </c>
      <c r="G7416" s="181">
        <v>14200.215112172789</v>
      </c>
      <c r="H7416" s="181">
        <v>14291.055603786621</v>
      </c>
      <c r="I7416" s="181">
        <v>14388.32733272179</v>
      </c>
      <c r="J7416" s="182">
        <v>14489.755580176934</v>
      </c>
      <c r="K7416" s="181">
        <v>14593.864642369284</v>
      </c>
      <c r="L7416" s="181">
        <v>14699.802856115008</v>
      </c>
      <c r="M7416" s="181">
        <v>14806.271961270622</v>
      </c>
      <c r="N7416" s="181">
        <v>14912.215497564306</v>
      </c>
      <c r="O7416" s="181">
        <v>15016.663033832767</v>
      </c>
      <c r="P7416" s="181">
        <v>15120.561536721842</v>
      </c>
      <c r="Q7416" s="181">
        <v>15224.936123605203</v>
      </c>
      <c r="R7416" s="181">
        <v>15328.8066865172</v>
      </c>
      <c r="S7416" s="181">
        <v>15432.120055087487</v>
      </c>
      <c r="T7416" s="181">
        <v>15534.538691978691</v>
      </c>
      <c r="U7416" s="181">
        <v>15635.227884485228</v>
      </c>
      <c r="V7416" s="181">
        <v>15733.709223471991</v>
      </c>
      <c r="W7416" s="181">
        <v>15830.058320110567</v>
      </c>
      <c r="X7416" s="181">
        <v>15924.3109955403</v>
      </c>
      <c r="Y7416" s="181">
        <v>16015.884782555293</v>
      </c>
    </row>
    <row r="7417" spans="1:25" x14ac:dyDescent="0.25">
      <c r="A7417" s="178" t="s">
        <v>5754</v>
      </c>
      <c r="B7417" s="178" t="s">
        <v>824</v>
      </c>
      <c r="C7417" s="178" t="s">
        <v>218</v>
      </c>
      <c r="D7417" s="178" t="s">
        <v>5818</v>
      </c>
      <c r="E7417" s="181">
        <v>12419.95353737153</v>
      </c>
      <c r="F7417" s="181">
        <v>12652.91844009311</v>
      </c>
      <c r="G7417" s="181">
        <v>12905.453521779689</v>
      </c>
      <c r="H7417" s="181">
        <v>13169.37827820961</v>
      </c>
      <c r="I7417" s="181">
        <v>13442.456717191269</v>
      </c>
      <c r="J7417" s="182">
        <v>13722.21539315024</v>
      </c>
      <c r="K7417" s="181">
        <v>14007.042378892531</v>
      </c>
      <c r="L7417" s="181">
        <v>14295.943279253914</v>
      </c>
      <c r="M7417" s="181">
        <v>14587.55121554037</v>
      </c>
      <c r="N7417" s="181">
        <v>14880.688749689954</v>
      </c>
      <c r="O7417" s="181">
        <v>15174.259766280065</v>
      </c>
      <c r="P7417" s="181">
        <v>15469.066102486669</v>
      </c>
      <c r="Q7417" s="181">
        <v>15766.065793411495</v>
      </c>
      <c r="R7417" s="181">
        <v>16064.246082562146</v>
      </c>
      <c r="S7417" s="181">
        <v>16363.420185383839</v>
      </c>
      <c r="T7417" s="181">
        <v>16663.018932838098</v>
      </c>
      <c r="U7417" s="181">
        <v>16962.493704825854</v>
      </c>
      <c r="V7417" s="181">
        <v>17261.732761641633</v>
      </c>
      <c r="W7417" s="181">
        <v>17560.575694483294</v>
      </c>
      <c r="X7417" s="181">
        <v>17858.79207945606</v>
      </c>
      <c r="Y7417" s="181">
        <v>18155.41591777447</v>
      </c>
    </row>
    <row r="7418" spans="1:25" x14ac:dyDescent="0.25">
      <c r="A7418" s="178" t="s">
        <v>5754</v>
      </c>
      <c r="B7418" s="178" t="s">
        <v>824</v>
      </c>
      <c r="C7418" s="178" t="s">
        <v>752</v>
      </c>
      <c r="D7418" s="178" t="s">
        <v>5819</v>
      </c>
      <c r="E7418" s="181">
        <v>3246.4578200628002</v>
      </c>
      <c r="F7418" s="181">
        <v>3188.6618111510443</v>
      </c>
      <c r="G7418" s="181">
        <v>3135.5879108292415</v>
      </c>
      <c r="H7418" s="181">
        <v>3084.8847333532622</v>
      </c>
      <c r="I7418" s="181">
        <v>3035.8497515663626</v>
      </c>
      <c r="J7418" s="182">
        <v>2987.8157864134409</v>
      </c>
      <c r="K7418" s="181">
        <v>2940.3835647074811</v>
      </c>
      <c r="L7418" s="181">
        <v>2893.3323227702172</v>
      </c>
      <c r="M7418" s="181">
        <v>2846.3995011052093</v>
      </c>
      <c r="N7418" s="181">
        <v>2799.3967374567178</v>
      </c>
      <c r="O7418" s="181">
        <v>2752.1803645769605</v>
      </c>
      <c r="P7418" s="181">
        <v>2704.9636376379099</v>
      </c>
      <c r="Q7418" s="181">
        <v>2657.9611514972221</v>
      </c>
      <c r="R7418" s="181">
        <v>2611.0404576509422</v>
      </c>
      <c r="S7418" s="181">
        <v>2564.2200624505067</v>
      </c>
      <c r="T7418" s="181">
        <v>2517.4616156479474</v>
      </c>
      <c r="U7418" s="181">
        <v>2470.7387559484418</v>
      </c>
      <c r="V7418" s="181">
        <v>2424.0941043552989</v>
      </c>
      <c r="W7418" s="181">
        <v>2377.5616905618717</v>
      </c>
      <c r="X7418" s="181">
        <v>2331.1653779604935</v>
      </c>
      <c r="Y7418" s="181">
        <v>2284.8366911762923</v>
      </c>
    </row>
    <row r="7419" spans="1:25" x14ac:dyDescent="0.25">
      <c r="A7419" s="178" t="s">
        <v>5754</v>
      </c>
      <c r="B7419" s="178" t="s">
        <v>824</v>
      </c>
      <c r="C7419" s="178" t="s">
        <v>240</v>
      </c>
      <c r="D7419" s="178" t="s">
        <v>241</v>
      </c>
      <c r="E7419" s="181">
        <v>14090.254567338357</v>
      </c>
      <c r="F7419" s="181">
        <v>13891.473899353959</v>
      </c>
      <c r="G7419" s="181">
        <v>13711.744082094234</v>
      </c>
      <c r="H7419" s="181">
        <v>13540.963889701756</v>
      </c>
      <c r="I7419" s="181">
        <v>13376.143382138829</v>
      </c>
      <c r="J7419" s="182">
        <v>13214.403233960331</v>
      </c>
      <c r="K7419" s="181">
        <v>13054.009504850865</v>
      </c>
      <c r="L7419" s="181">
        <v>12893.997248245636</v>
      </c>
      <c r="M7419" s="181">
        <v>12733.199772310778</v>
      </c>
      <c r="N7419" s="181">
        <v>12570.765727744365</v>
      </c>
      <c r="O7419" s="181">
        <v>12406.032239508015</v>
      </c>
      <c r="P7419" s="181">
        <v>12239.94140952524</v>
      </c>
      <c r="Q7419" s="181">
        <v>12073.456001885681</v>
      </c>
      <c r="R7419" s="181">
        <v>11905.971193788322</v>
      </c>
      <c r="S7419" s="181">
        <v>11737.563837367221</v>
      </c>
      <c r="T7419" s="181">
        <v>11568.050753667267</v>
      </c>
      <c r="U7419" s="181">
        <v>11397.301272716999</v>
      </c>
      <c r="V7419" s="181">
        <v>11225.502190700368</v>
      </c>
      <c r="W7419" s="181">
        <v>11052.803324171549</v>
      </c>
      <c r="X7419" s="181">
        <v>10879.309425793143</v>
      </c>
      <c r="Y7419" s="181">
        <v>10704.694307648972</v>
      </c>
    </row>
    <row r="7420" spans="1:25" x14ac:dyDescent="0.25">
      <c r="A7420" s="178" t="s">
        <v>5754</v>
      </c>
      <c r="B7420" s="178" t="s">
        <v>826</v>
      </c>
      <c r="C7420" s="178" t="s">
        <v>218</v>
      </c>
      <c r="D7420" s="178" t="s">
        <v>5820</v>
      </c>
      <c r="E7420" s="181">
        <v>130611.71309908872</v>
      </c>
      <c r="F7420" s="181">
        <v>131314.53335755583</v>
      </c>
      <c r="G7420" s="181">
        <v>132155.4399819742</v>
      </c>
      <c r="H7420" s="181">
        <v>133040.84997099501</v>
      </c>
      <c r="I7420" s="181">
        <v>133950.16146034852</v>
      </c>
      <c r="J7420" s="182">
        <v>134859.25963005412</v>
      </c>
      <c r="K7420" s="181">
        <v>135753.40080472626</v>
      </c>
      <c r="L7420" s="181">
        <v>136624.00927307719</v>
      </c>
      <c r="M7420" s="181">
        <v>137459.12096449381</v>
      </c>
      <c r="N7420" s="181">
        <v>138248.44985129175</v>
      </c>
      <c r="O7420" s="181">
        <v>138981.35387383628</v>
      </c>
      <c r="P7420" s="181">
        <v>139666.73656489214</v>
      </c>
      <c r="Q7420" s="181">
        <v>140314.56459285173</v>
      </c>
      <c r="R7420" s="181">
        <v>140916.10328816914</v>
      </c>
      <c r="S7420" s="181">
        <v>141469.84608363354</v>
      </c>
      <c r="T7420" s="181">
        <v>141973.41021824258</v>
      </c>
      <c r="U7420" s="181">
        <v>142432.62733700048</v>
      </c>
      <c r="V7420" s="181">
        <v>142855.17593154556</v>
      </c>
      <c r="W7420" s="181">
        <v>143241.71770464705</v>
      </c>
      <c r="X7420" s="181">
        <v>143592.23218659329</v>
      </c>
      <c r="Y7420" s="181">
        <v>143903.26048591972</v>
      </c>
    </row>
    <row r="7421" spans="1:25" x14ac:dyDescent="0.25">
      <c r="A7421" s="178" t="s">
        <v>5754</v>
      </c>
      <c r="B7421" s="178" t="s">
        <v>826</v>
      </c>
      <c r="C7421" s="178" t="s">
        <v>240</v>
      </c>
      <c r="D7421" s="178" t="s">
        <v>241</v>
      </c>
      <c r="E7421" s="181">
        <v>9278.7153851465991</v>
      </c>
      <c r="F7421" s="181">
        <v>9407.4504889290783</v>
      </c>
      <c r="G7421" s="181">
        <v>9549.4907020693863</v>
      </c>
      <c r="H7421" s="181">
        <v>9698.3276186093117</v>
      </c>
      <c r="I7421" s="181">
        <v>9852.5916921534899</v>
      </c>
      <c r="J7421" s="182">
        <v>10010.603006529953</v>
      </c>
      <c r="K7421" s="181">
        <v>10171.320528854676</v>
      </c>
      <c r="L7421" s="181">
        <v>10334.128696750911</v>
      </c>
      <c r="M7421" s="181">
        <v>10498.127371922006</v>
      </c>
      <c r="N7421" s="181">
        <v>10662.508174905688</v>
      </c>
      <c r="O7421" s="181">
        <v>10826.400175144496</v>
      </c>
      <c r="P7421" s="181">
        <v>10990.432507313639</v>
      </c>
      <c r="Q7421" s="181">
        <v>11155.342185914591</v>
      </c>
      <c r="R7421" s="181">
        <v>11320.39248581466</v>
      </c>
      <c r="S7421" s="181">
        <v>11485.400348937806</v>
      </c>
      <c r="T7421" s="181">
        <v>11650.10108261859</v>
      </c>
      <c r="U7421" s="181">
        <v>11814.898168070953</v>
      </c>
      <c r="V7421" s="181">
        <v>11980.366207610849</v>
      </c>
      <c r="W7421" s="181">
        <v>12146.509075590049</v>
      </c>
      <c r="X7421" s="181">
        <v>12313.27118064046</v>
      </c>
      <c r="Y7421" s="181">
        <v>12480.29519034505</v>
      </c>
    </row>
    <row r="7422" spans="1:25" x14ac:dyDescent="0.25">
      <c r="A7422" s="178" t="s">
        <v>5754</v>
      </c>
      <c r="B7422" s="178" t="s">
        <v>827</v>
      </c>
      <c r="C7422" s="178" t="s">
        <v>218</v>
      </c>
      <c r="D7422" s="178" t="s">
        <v>5821</v>
      </c>
      <c r="E7422" s="181">
        <v>14190.218029444082</v>
      </c>
      <c r="F7422" s="181">
        <v>14288.983312621362</v>
      </c>
      <c r="G7422" s="181">
        <v>14402.21258899235</v>
      </c>
      <c r="H7422" s="181">
        <v>14520.583283942377</v>
      </c>
      <c r="I7422" s="181">
        <v>14642.558879715498</v>
      </c>
      <c r="J7422" s="182">
        <v>14766.076763038029</v>
      </c>
      <c r="K7422" s="181">
        <v>14889.891420532354</v>
      </c>
      <c r="L7422" s="181">
        <v>15013.413133398219</v>
      </c>
      <c r="M7422" s="181">
        <v>15135.592701667574</v>
      </c>
      <c r="N7422" s="181">
        <v>15255.372335502518</v>
      </c>
      <c r="O7422" s="181">
        <v>15371.798042040877</v>
      </c>
      <c r="P7422" s="181">
        <v>15486.009729117834</v>
      </c>
      <c r="Q7422" s="181">
        <v>15599.248846639572</v>
      </c>
      <c r="R7422" s="181">
        <v>15710.634674781604</v>
      </c>
      <c r="S7422" s="181">
        <v>15820.065702650874</v>
      </c>
      <c r="T7422" s="181">
        <v>15927.490280503491</v>
      </c>
      <c r="U7422" s="181">
        <v>16032.157639015317</v>
      </c>
      <c r="V7422" s="181">
        <v>16133.356236507054</v>
      </c>
      <c r="W7422" s="181">
        <v>16231.241696800307</v>
      </c>
      <c r="X7422" s="181">
        <v>16325.879091769184</v>
      </c>
      <c r="Y7422" s="181">
        <v>16416.989308517121</v>
      </c>
    </row>
    <row r="7423" spans="1:25" x14ac:dyDescent="0.25">
      <c r="A7423" s="178" t="s">
        <v>5754</v>
      </c>
      <c r="B7423" s="178" t="s">
        <v>827</v>
      </c>
      <c r="C7423" s="178" t="s">
        <v>240</v>
      </c>
      <c r="D7423" s="178" t="s">
        <v>241</v>
      </c>
      <c r="E7423" s="181">
        <v>2948.1567020733623</v>
      </c>
      <c r="F7423" s="181">
        <v>2984.9320677700316</v>
      </c>
      <c r="G7423" s="181">
        <v>3025.0598206733357</v>
      </c>
      <c r="H7423" s="181">
        <v>3066.6233596309903</v>
      </c>
      <c r="I7423" s="181">
        <v>3109.3168750414175</v>
      </c>
      <c r="J7423" s="182">
        <v>3152.71529742338</v>
      </c>
      <c r="K7423" s="181">
        <v>3196.5594830543537</v>
      </c>
      <c r="L7423" s="181">
        <v>3240.7260673782357</v>
      </c>
      <c r="M7423" s="181">
        <v>3284.9892046821155</v>
      </c>
      <c r="N7423" s="181">
        <v>3329.1161959260712</v>
      </c>
      <c r="O7423" s="181">
        <v>3372.8920291821828</v>
      </c>
      <c r="P7423" s="181">
        <v>3416.5589948892116</v>
      </c>
      <c r="Q7423" s="181">
        <v>3460.3873047524539</v>
      </c>
      <c r="R7423" s="181">
        <v>3504.1797948128392</v>
      </c>
      <c r="S7423" s="181">
        <v>3547.9097296085656</v>
      </c>
      <c r="T7423" s="181">
        <v>3591.5610636551992</v>
      </c>
      <c r="U7423" s="181">
        <v>3634.958926072693</v>
      </c>
      <c r="V7423" s="181">
        <v>3677.9335982076341</v>
      </c>
      <c r="W7423" s="181">
        <v>3720.510485985867</v>
      </c>
      <c r="X7423" s="181">
        <v>3762.6947833208164</v>
      </c>
      <c r="Y7423" s="181">
        <v>3804.4121343090246</v>
      </c>
    </row>
    <row r="7424" spans="1:25" x14ac:dyDescent="0.25">
      <c r="A7424" s="178" t="s">
        <v>5754</v>
      </c>
      <c r="B7424" s="178" t="s">
        <v>829</v>
      </c>
      <c r="C7424" s="178" t="s">
        <v>565</v>
      </c>
      <c r="D7424" s="178" t="s">
        <v>566</v>
      </c>
      <c r="E7424" s="181">
        <v>2852.0732952226999</v>
      </c>
      <c r="F7424" s="181">
        <v>2868.7667293332406</v>
      </c>
      <c r="G7424" s="181">
        <v>2884.2371020677119</v>
      </c>
      <c r="H7424" s="181">
        <v>2897.6495355691786</v>
      </c>
      <c r="I7424" s="181">
        <v>2909.4365228078104</v>
      </c>
      <c r="J7424" s="182">
        <v>2919.804051060727</v>
      </c>
      <c r="K7424" s="181">
        <v>2928.9804134044011</v>
      </c>
      <c r="L7424" s="181">
        <v>2937.1952585787712</v>
      </c>
      <c r="M7424" s="181">
        <v>2944.4938115612117</v>
      </c>
      <c r="N7424" s="181">
        <v>2950.895461766434</v>
      </c>
      <c r="O7424" s="181">
        <v>2956.3936901673924</v>
      </c>
      <c r="P7424" s="181">
        <v>2961.2903822892426</v>
      </c>
      <c r="Q7424" s="181">
        <v>2965.8485830778918</v>
      </c>
      <c r="R7424" s="181">
        <v>2969.9413742893184</v>
      </c>
      <c r="S7424" s="181">
        <v>2973.6427435237483</v>
      </c>
      <c r="T7424" s="181">
        <v>2977.2150660806383</v>
      </c>
      <c r="U7424" s="181">
        <v>2980.6875472159741</v>
      </c>
      <c r="V7424" s="181">
        <v>2983.895403107274</v>
      </c>
      <c r="W7424" s="181">
        <v>2986.8616304170173</v>
      </c>
      <c r="X7424" s="181">
        <v>2989.6347233456459</v>
      </c>
      <c r="Y7424" s="181">
        <v>2992.3446828051851</v>
      </c>
    </row>
    <row r="7425" spans="1:25" x14ac:dyDescent="0.25">
      <c r="E7425" s="181"/>
      <c r="F7425" s="181"/>
      <c r="G7425" s="181"/>
      <c r="H7425" s="181"/>
      <c r="I7425" s="181"/>
      <c r="J7425" s="182"/>
      <c r="K7425" s="181"/>
      <c r="L7425" s="181"/>
      <c r="M7425" s="181"/>
      <c r="N7425" s="181"/>
      <c r="O7425" s="181"/>
      <c r="P7425" s="181"/>
      <c r="Q7425" s="181"/>
      <c r="R7425" s="181"/>
      <c r="S7425" s="181"/>
      <c r="T7425" s="181"/>
      <c r="U7425" s="181"/>
      <c r="V7425" s="181"/>
      <c r="W7425" s="181"/>
      <c r="X7425" s="181"/>
      <c r="Y7425" s="181"/>
    </row>
    <row r="7426" spans="1:25" ht="18.75" customHeight="1" x14ac:dyDescent="0.25">
      <c r="A7426" s="301" t="s">
        <v>5822</v>
      </c>
      <c r="B7426" s="301"/>
      <c r="C7426" s="301"/>
      <c r="D7426" s="301"/>
      <c r="E7426" s="301"/>
      <c r="F7426" s="301"/>
      <c r="G7426" s="301"/>
      <c r="H7426" s="301"/>
      <c r="I7426" s="301"/>
      <c r="J7426" s="302"/>
      <c r="K7426" s="301"/>
      <c r="L7426" s="301"/>
      <c r="M7426" s="301"/>
      <c r="N7426" s="301"/>
      <c r="O7426" s="301"/>
      <c r="P7426" s="301"/>
      <c r="Q7426" s="301"/>
      <c r="R7426" s="301"/>
      <c r="S7426" s="301"/>
      <c r="T7426" s="301"/>
      <c r="U7426" s="301"/>
      <c r="V7426" s="301"/>
      <c r="W7426" s="301"/>
      <c r="X7426" s="301"/>
      <c r="Y7426" s="301"/>
    </row>
    <row r="7427" spans="1:25" ht="18.75" customHeight="1" x14ac:dyDescent="0.25">
      <c r="A7427" s="301" t="s">
        <v>5823</v>
      </c>
      <c r="B7427" s="301"/>
      <c r="C7427" s="301"/>
      <c r="D7427" s="301"/>
      <c r="E7427" s="301"/>
      <c r="F7427" s="301"/>
      <c r="G7427" s="301"/>
      <c r="H7427" s="301"/>
      <c r="I7427" s="301"/>
      <c r="J7427" s="302"/>
      <c r="K7427" s="301"/>
      <c r="L7427" s="301"/>
      <c r="M7427" s="301"/>
      <c r="N7427" s="301"/>
      <c r="O7427" s="301"/>
      <c r="P7427" s="301"/>
      <c r="Q7427" s="301"/>
      <c r="R7427" s="301"/>
      <c r="S7427" s="301"/>
      <c r="T7427" s="301"/>
      <c r="U7427" s="301"/>
      <c r="V7427" s="301"/>
      <c r="W7427" s="301"/>
      <c r="X7427" s="301"/>
      <c r="Y7427" s="301"/>
    </row>
  </sheetData>
  <mergeCells count="2">
    <mergeCell ref="A7426:Y7426"/>
    <mergeCell ref="A7427:Y742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89"/>
  <sheetViews>
    <sheetView view="pageBreakPreview" topLeftCell="A19" zoomScaleNormal="100" zoomScaleSheetLayoutView="100" workbookViewId="0">
      <selection activeCell="B2" sqref="B2:C5"/>
    </sheetView>
  </sheetViews>
  <sheetFormatPr baseColWidth="10" defaultRowHeight="15" x14ac:dyDescent="0.25"/>
  <cols>
    <col min="1" max="1" width="5.7109375" customWidth="1"/>
    <col min="2" max="2" width="12.28515625" customWidth="1"/>
    <col min="3" max="3" width="13.42578125" customWidth="1"/>
    <col min="4" max="4" width="13.85546875" customWidth="1"/>
    <col min="5" max="6" width="13.42578125" customWidth="1"/>
    <col min="7" max="7" width="12.28515625" customWidth="1"/>
  </cols>
  <sheetData>
    <row r="1" spans="1:11" ht="10.5" customHeight="1" thickTop="1" x14ac:dyDescent="0.25">
      <c r="A1" s="24"/>
      <c r="B1" s="6"/>
      <c r="C1" s="6"/>
      <c r="D1" s="6"/>
      <c r="E1" s="6"/>
      <c r="F1" s="6"/>
      <c r="G1" s="25"/>
      <c r="H1" s="2"/>
      <c r="I1" s="2"/>
      <c r="J1" s="2"/>
      <c r="K1" s="2"/>
    </row>
    <row r="2" spans="1:11" x14ac:dyDescent="0.25">
      <c r="A2" s="26"/>
      <c r="B2" s="199" t="s">
        <v>13</v>
      </c>
      <c r="C2" s="200" t="str">
        <f>'Población de Proyecto'!$C$2</f>
        <v>PROYECCCIÓN DE LA POBLACIÓN FUTURA</v>
      </c>
      <c r="D2" s="5"/>
      <c r="E2" s="5"/>
      <c r="F2" s="5"/>
      <c r="G2" s="27"/>
      <c r="H2" s="2"/>
      <c r="I2" s="2"/>
      <c r="J2" s="2"/>
      <c r="K2" s="2"/>
    </row>
    <row r="3" spans="1:11" x14ac:dyDescent="0.25">
      <c r="A3" s="26"/>
      <c r="B3" s="199" t="s">
        <v>11</v>
      </c>
      <c r="C3" s="264" t="str">
        <f>'Población de Proyecto'!$C$3</f>
        <v>PLANTA DE TRATAMIENTO DE AGUAS RESIDUALES</v>
      </c>
      <c r="D3" s="5"/>
      <c r="E3" s="5"/>
      <c r="F3" s="5"/>
      <c r="G3" s="27"/>
      <c r="H3" s="2"/>
      <c r="I3" s="2"/>
      <c r="J3" s="2"/>
      <c r="K3" s="2"/>
    </row>
    <row r="4" spans="1:11" x14ac:dyDescent="0.25">
      <c r="A4" s="26"/>
      <c r="B4" s="199" t="s">
        <v>9</v>
      </c>
      <c r="C4" s="200" t="str">
        <f>'Población de Proyecto'!C4</f>
        <v>PEGUEROS</v>
      </c>
      <c r="D4" s="5"/>
      <c r="E4" s="5"/>
      <c r="F4" s="5"/>
      <c r="G4" s="27"/>
      <c r="H4" s="2"/>
      <c r="I4" s="2"/>
      <c r="J4" s="2"/>
      <c r="K4" s="2"/>
    </row>
    <row r="5" spans="1:11" x14ac:dyDescent="0.25">
      <c r="A5" s="26"/>
      <c r="B5" s="199" t="s">
        <v>10</v>
      </c>
      <c r="C5" s="200" t="str">
        <f>'Población de Proyecto'!C5</f>
        <v>TEPATITLÁN DE MORELOS, JALISCO</v>
      </c>
      <c r="D5" s="5"/>
      <c r="E5" s="5"/>
      <c r="F5" s="5"/>
      <c r="G5" s="27"/>
      <c r="H5" s="2"/>
      <c r="I5" s="2"/>
      <c r="J5" s="2"/>
      <c r="K5" s="2"/>
    </row>
    <row r="6" spans="1:11" ht="11.25" customHeight="1" thickBot="1" x14ac:dyDescent="0.3">
      <c r="A6" s="28"/>
      <c r="B6" s="29"/>
      <c r="C6" s="29"/>
      <c r="D6" s="29"/>
      <c r="E6" s="29"/>
      <c r="F6" s="29"/>
      <c r="G6" s="30"/>
      <c r="H6" s="2"/>
      <c r="I6" s="2"/>
      <c r="J6" s="2"/>
      <c r="K6" s="2"/>
    </row>
    <row r="7" spans="1:11" ht="15.75" thickTop="1" x14ac:dyDescent="0.25">
      <c r="A7" s="2"/>
      <c r="B7" s="2"/>
      <c r="C7" s="2"/>
      <c r="D7" s="2"/>
      <c r="E7" s="2"/>
      <c r="F7" s="2"/>
      <c r="G7" s="2"/>
      <c r="H7" s="2"/>
      <c r="I7" s="2"/>
      <c r="J7" s="2"/>
      <c r="K7" s="2"/>
    </row>
    <row r="8" spans="1:11" x14ac:dyDescent="0.25">
      <c r="A8" s="2"/>
      <c r="B8" s="2"/>
      <c r="C8" s="2"/>
      <c r="D8" s="62" t="s">
        <v>68</v>
      </c>
      <c r="E8" s="63">
        <f>'Población de Proyecto'!$E$8</f>
        <v>2019</v>
      </c>
      <c r="F8" s="2"/>
      <c r="G8" s="2"/>
      <c r="H8" s="2"/>
      <c r="I8" s="2"/>
      <c r="J8" s="2"/>
      <c r="K8" s="2"/>
    </row>
    <row r="9" spans="1:11" ht="15.75" x14ac:dyDescent="0.25">
      <c r="A9" s="8"/>
      <c r="B9" s="8"/>
      <c r="C9" s="2"/>
      <c r="D9" s="64" t="s">
        <v>69</v>
      </c>
      <c r="E9" s="63">
        <f>'Población de Proyecto'!$E$9</f>
        <v>20</v>
      </c>
      <c r="F9" s="8"/>
      <c r="G9" s="8"/>
      <c r="H9" s="2"/>
      <c r="I9" s="2"/>
      <c r="J9" s="2"/>
      <c r="K9" s="2"/>
    </row>
    <row r="10" spans="1:11" ht="15.75" x14ac:dyDescent="0.25">
      <c r="A10" s="8"/>
      <c r="B10" s="8"/>
      <c r="C10" s="2"/>
      <c r="D10" s="62" t="s">
        <v>70</v>
      </c>
      <c r="E10" s="63">
        <f>+E8+E9</f>
        <v>2039</v>
      </c>
      <c r="F10" s="8"/>
      <c r="G10" s="8"/>
      <c r="H10" s="2"/>
      <c r="I10" s="2"/>
      <c r="J10" s="2"/>
      <c r="K10" s="2"/>
    </row>
    <row r="11" spans="1:11" ht="15.75" x14ac:dyDescent="0.25">
      <c r="A11" s="8"/>
      <c r="B11" s="8"/>
      <c r="C11" s="8"/>
      <c r="D11" s="8"/>
      <c r="E11" s="8"/>
      <c r="F11" s="8"/>
      <c r="G11" s="8"/>
      <c r="H11" s="2"/>
      <c r="I11" s="2"/>
      <c r="J11" s="2"/>
      <c r="K11" s="2"/>
    </row>
    <row r="12" spans="1:11" ht="15" customHeight="1" x14ac:dyDescent="0.25">
      <c r="A12" s="12" t="s">
        <v>5825</v>
      </c>
      <c r="B12" s="2"/>
      <c r="C12" s="2"/>
      <c r="D12" s="2"/>
      <c r="E12" s="2"/>
      <c r="F12" s="2"/>
      <c r="G12" s="2"/>
      <c r="H12" s="2"/>
      <c r="I12" s="2"/>
      <c r="J12" s="2"/>
      <c r="K12" s="2"/>
    </row>
    <row r="13" spans="1:11" ht="15" customHeight="1" x14ac:dyDescent="0.25">
      <c r="A13" s="2"/>
      <c r="B13" s="2"/>
      <c r="C13" s="2"/>
      <c r="D13" s="2"/>
      <c r="E13" s="2"/>
      <c r="F13" s="2"/>
      <c r="G13" s="2"/>
      <c r="H13" s="2"/>
      <c r="I13" s="2"/>
      <c r="J13" s="2"/>
      <c r="K13" s="2"/>
    </row>
    <row r="14" spans="1:11" ht="15" customHeight="1" x14ac:dyDescent="0.25">
      <c r="A14" s="2"/>
      <c r="B14" s="283" t="s">
        <v>72</v>
      </c>
      <c r="C14" s="283"/>
      <c r="D14" s="283"/>
      <c r="E14" s="283"/>
      <c r="F14" s="283"/>
      <c r="G14" s="283"/>
      <c r="H14" s="2"/>
      <c r="I14" s="2"/>
      <c r="J14" s="2"/>
      <c r="K14" s="2"/>
    </row>
    <row r="15" spans="1:11" ht="14.25" customHeight="1" x14ac:dyDescent="0.25">
      <c r="A15" s="2"/>
      <c r="B15" s="283"/>
      <c r="C15" s="283"/>
      <c r="D15" s="283"/>
      <c r="E15" s="283"/>
      <c r="F15" s="283"/>
      <c r="G15" s="283"/>
      <c r="H15" s="2"/>
      <c r="I15" s="2"/>
      <c r="J15" s="2"/>
      <c r="K15" s="2"/>
    </row>
    <row r="16" spans="1:11" ht="11.25" customHeight="1" x14ac:dyDescent="0.25">
      <c r="A16" s="2"/>
      <c r="B16" s="13"/>
      <c r="C16" s="13"/>
      <c r="D16" s="13"/>
      <c r="E16" s="13"/>
      <c r="F16" s="13"/>
      <c r="G16" s="13"/>
      <c r="H16" s="2"/>
      <c r="I16" s="2"/>
      <c r="J16" s="2"/>
      <c r="K16" s="2"/>
    </row>
    <row r="17" spans="1:11" ht="15" customHeight="1" x14ac:dyDescent="0.25">
      <c r="A17" s="2"/>
      <c r="B17" s="2"/>
      <c r="C17" s="2"/>
      <c r="D17" s="2"/>
      <c r="E17" s="2"/>
      <c r="F17" s="2"/>
      <c r="G17" s="2"/>
      <c r="H17" s="2"/>
      <c r="I17" s="2"/>
      <c r="J17" s="2"/>
      <c r="K17" s="2"/>
    </row>
    <row r="18" spans="1:11" ht="15" customHeight="1" x14ac:dyDescent="0.25">
      <c r="A18" s="2"/>
      <c r="B18" s="2"/>
      <c r="C18" s="2"/>
      <c r="D18" s="2"/>
      <c r="E18" s="2"/>
      <c r="F18" s="2"/>
      <c r="G18" s="2"/>
      <c r="H18" s="2"/>
      <c r="I18" s="2"/>
      <c r="J18" s="2"/>
      <c r="K18" s="2"/>
    </row>
    <row r="19" spans="1:11" ht="6.75" customHeight="1" x14ac:dyDescent="0.25">
      <c r="A19" s="2"/>
      <c r="B19" s="2"/>
      <c r="C19" s="2"/>
      <c r="D19" s="2"/>
      <c r="E19" s="2"/>
      <c r="F19" s="2"/>
      <c r="G19" s="2"/>
      <c r="H19" s="2"/>
      <c r="I19" s="2"/>
      <c r="J19" s="2"/>
      <c r="K19" s="2"/>
    </row>
    <row r="20" spans="1:11" ht="15" customHeight="1" x14ac:dyDescent="0.25">
      <c r="A20" s="2"/>
      <c r="B20" s="283" t="s">
        <v>73</v>
      </c>
      <c r="C20" s="283"/>
      <c r="D20" s="283"/>
      <c r="E20" s="283"/>
      <c r="F20" s="283"/>
      <c r="G20" s="283"/>
      <c r="H20" s="2"/>
      <c r="I20" s="2"/>
      <c r="J20" s="2"/>
      <c r="K20" s="2"/>
    </row>
    <row r="21" spans="1:11" ht="15" customHeight="1" x14ac:dyDescent="0.25">
      <c r="A21" s="2"/>
      <c r="B21" s="283"/>
      <c r="C21" s="283"/>
      <c r="D21" s="283"/>
      <c r="E21" s="283"/>
      <c r="F21" s="283"/>
      <c r="G21" s="283"/>
      <c r="H21" s="2"/>
      <c r="I21" s="2"/>
      <c r="J21" s="2"/>
      <c r="K21" s="2"/>
    </row>
    <row r="22" spans="1:11" ht="15" customHeight="1" x14ac:dyDescent="0.25">
      <c r="A22" s="2"/>
      <c r="B22" s="283"/>
      <c r="C22" s="283"/>
      <c r="D22" s="283"/>
      <c r="E22" s="283"/>
      <c r="F22" s="283"/>
      <c r="G22" s="283"/>
      <c r="H22" s="2"/>
      <c r="I22" s="2"/>
      <c r="J22" s="2"/>
      <c r="K22" s="2"/>
    </row>
    <row r="23" spans="1:11" ht="15" customHeight="1" x14ac:dyDescent="0.25">
      <c r="A23" s="2"/>
      <c r="B23" s="2"/>
      <c r="C23" s="2"/>
      <c r="D23" s="2"/>
      <c r="E23" s="2"/>
      <c r="F23" s="2"/>
      <c r="G23" s="2"/>
      <c r="H23" s="2"/>
      <c r="I23" s="2"/>
      <c r="J23" s="2"/>
      <c r="K23" s="2"/>
    </row>
    <row r="24" spans="1:11" ht="15" customHeight="1" x14ac:dyDescent="0.25">
      <c r="A24" s="2"/>
      <c r="B24" s="2"/>
      <c r="C24" s="2"/>
      <c r="D24" s="2"/>
      <c r="E24" s="2"/>
      <c r="F24" s="2"/>
      <c r="G24" s="2"/>
      <c r="H24" s="2"/>
      <c r="I24" s="2"/>
      <c r="J24" s="2"/>
      <c r="K24" s="2"/>
    </row>
    <row r="25" spans="1:11" ht="15" customHeight="1" x14ac:dyDescent="0.25">
      <c r="A25" s="2"/>
      <c r="B25" s="2"/>
      <c r="C25" s="2"/>
      <c r="D25" s="2"/>
      <c r="E25" s="2"/>
      <c r="F25" s="2"/>
      <c r="G25" s="2"/>
      <c r="H25" s="2"/>
      <c r="I25" s="2"/>
      <c r="J25" s="2"/>
      <c r="K25" s="2"/>
    </row>
    <row r="26" spans="1:11" ht="15" customHeight="1" x14ac:dyDescent="0.25">
      <c r="A26" s="2"/>
      <c r="B26" s="2"/>
      <c r="C26" s="2"/>
      <c r="D26" s="2"/>
      <c r="E26" s="2"/>
      <c r="F26" s="2"/>
      <c r="G26" s="2"/>
      <c r="H26" s="2"/>
      <c r="I26" s="2"/>
      <c r="J26" s="2"/>
      <c r="K26" s="2"/>
    </row>
    <row r="27" spans="1:11" ht="12" customHeight="1" x14ac:dyDescent="0.25">
      <c r="A27" s="2"/>
      <c r="B27" s="2"/>
      <c r="C27" s="2"/>
      <c r="D27" s="2"/>
      <c r="E27" s="2"/>
      <c r="F27" s="2"/>
      <c r="G27" s="2"/>
      <c r="H27" s="2"/>
      <c r="I27" s="2"/>
      <c r="J27" s="2"/>
      <c r="K27" s="2"/>
    </row>
    <row r="28" spans="1:11" ht="15" customHeight="1" x14ac:dyDescent="0.25">
      <c r="A28" s="2"/>
      <c r="B28" s="2"/>
      <c r="C28" s="2"/>
      <c r="D28" s="2"/>
      <c r="E28" s="2"/>
      <c r="F28" s="2"/>
      <c r="G28" s="2"/>
      <c r="H28" s="2"/>
      <c r="I28" s="2"/>
      <c r="J28" s="2"/>
      <c r="K28" s="2"/>
    </row>
    <row r="29" spans="1:11" ht="15" customHeight="1" x14ac:dyDescent="0.25">
      <c r="A29" s="2"/>
      <c r="B29" s="2"/>
      <c r="C29" s="2"/>
      <c r="D29" s="2"/>
      <c r="E29" s="2"/>
      <c r="F29" s="2"/>
      <c r="G29" s="2"/>
      <c r="H29" s="2"/>
      <c r="I29" s="2"/>
      <c r="J29" s="2"/>
      <c r="K29" s="2"/>
    </row>
    <row r="30" spans="1:11" ht="10.5" customHeight="1" x14ac:dyDescent="0.25">
      <c r="A30" s="2"/>
      <c r="B30" s="2"/>
      <c r="C30" s="2"/>
      <c r="D30" s="2"/>
      <c r="E30" s="2"/>
      <c r="F30" s="2"/>
      <c r="G30" s="2"/>
      <c r="H30" s="2"/>
      <c r="I30" s="2"/>
      <c r="J30" s="2"/>
      <c r="K30" s="2"/>
    </row>
    <row r="31" spans="1:11" ht="21" customHeight="1" x14ac:dyDescent="0.25">
      <c r="A31" s="2"/>
      <c r="B31" s="46" t="s">
        <v>7</v>
      </c>
      <c r="C31" s="47" t="s">
        <v>105</v>
      </c>
      <c r="D31" s="47" t="s">
        <v>106</v>
      </c>
      <c r="E31" s="47" t="s">
        <v>107</v>
      </c>
      <c r="F31" s="47" t="s">
        <v>108</v>
      </c>
      <c r="H31" s="2"/>
      <c r="I31" s="2"/>
      <c r="J31" s="2"/>
      <c r="K31" s="2"/>
    </row>
    <row r="32" spans="1:11" ht="15" hidden="1" customHeight="1" x14ac:dyDescent="0.25">
      <c r="A32" s="2"/>
      <c r="B32" s="40">
        <v>1</v>
      </c>
      <c r="C32" s="41">
        <f>'Población de Proyecto'!F25</f>
        <v>657</v>
      </c>
      <c r="D32" s="41">
        <f>'Población de Proyecto'!B25</f>
        <v>1940</v>
      </c>
      <c r="E32" s="41">
        <f t="shared" ref="E32:E36" si="0">POWER(D32,2)</f>
        <v>3763600</v>
      </c>
      <c r="F32" s="41">
        <f t="shared" ref="F32:F36" si="1">D32*C32</f>
        <v>1274580</v>
      </c>
      <c r="G32" s="2"/>
      <c r="H32" s="2"/>
      <c r="I32" s="2"/>
      <c r="J32" s="2"/>
      <c r="K32" s="2"/>
    </row>
    <row r="33" spans="1:11" ht="15" hidden="1" customHeight="1" x14ac:dyDescent="0.25">
      <c r="A33" s="2"/>
      <c r="B33" s="40">
        <f>B32+1</f>
        <v>2</v>
      </c>
      <c r="C33" s="41">
        <f>'Población de Proyecto'!F26</f>
        <v>1038</v>
      </c>
      <c r="D33" s="41">
        <f>'Población de Proyecto'!B26</f>
        <v>1950</v>
      </c>
      <c r="E33" s="41">
        <f t="shared" si="0"/>
        <v>3802500</v>
      </c>
      <c r="F33" s="41">
        <f t="shared" si="1"/>
        <v>2024100</v>
      </c>
      <c r="G33" s="2"/>
      <c r="H33" s="2"/>
      <c r="I33" s="2"/>
      <c r="J33" s="2"/>
      <c r="K33" s="2"/>
    </row>
    <row r="34" spans="1:11" ht="15" hidden="1" customHeight="1" x14ac:dyDescent="0.25">
      <c r="A34" s="2"/>
      <c r="B34" s="40">
        <f t="shared" ref="B34:B43" si="2">B33+1</f>
        <v>3</v>
      </c>
      <c r="C34" s="41">
        <f>'Población de Proyecto'!F27</f>
        <v>1171</v>
      </c>
      <c r="D34" s="41">
        <f>'Población de Proyecto'!B27</f>
        <v>1960</v>
      </c>
      <c r="E34" s="41">
        <f t="shared" si="0"/>
        <v>3841600</v>
      </c>
      <c r="F34" s="41">
        <f t="shared" si="1"/>
        <v>2295160</v>
      </c>
      <c r="G34" s="2"/>
      <c r="H34" s="2"/>
      <c r="I34" s="2"/>
      <c r="J34" s="2"/>
      <c r="K34" s="2"/>
    </row>
    <row r="35" spans="1:11" ht="15" hidden="1" customHeight="1" x14ac:dyDescent="0.25">
      <c r="A35" s="2"/>
      <c r="B35" s="40">
        <f t="shared" si="2"/>
        <v>4</v>
      </c>
      <c r="C35" s="41">
        <f>'Población de Proyecto'!F28</f>
        <v>1789</v>
      </c>
      <c r="D35" s="41">
        <f>'Población de Proyecto'!B28</f>
        <v>1970</v>
      </c>
      <c r="E35" s="41">
        <f t="shared" si="0"/>
        <v>3880900</v>
      </c>
      <c r="F35" s="41">
        <f t="shared" si="1"/>
        <v>3524330</v>
      </c>
      <c r="G35" s="2"/>
      <c r="H35" s="2"/>
      <c r="I35" s="2"/>
      <c r="J35" s="2"/>
      <c r="K35" s="2"/>
    </row>
    <row r="36" spans="1:11" ht="15" hidden="1" customHeight="1" x14ac:dyDescent="0.25">
      <c r="A36" s="2"/>
      <c r="B36" s="40">
        <f t="shared" si="2"/>
        <v>5</v>
      </c>
      <c r="C36" s="41">
        <f>'Población de Proyecto'!F29</f>
        <v>2768</v>
      </c>
      <c r="D36" s="41">
        <f>'Población de Proyecto'!B29</f>
        <v>1980</v>
      </c>
      <c r="E36" s="41">
        <f t="shared" si="0"/>
        <v>3920400</v>
      </c>
      <c r="F36" s="41">
        <f t="shared" si="1"/>
        <v>5480640</v>
      </c>
      <c r="G36" s="2"/>
      <c r="H36" s="2"/>
      <c r="I36" s="2"/>
      <c r="J36" s="2"/>
      <c r="K36" s="2"/>
    </row>
    <row r="37" spans="1:11" ht="15" hidden="1" customHeight="1" x14ac:dyDescent="0.25">
      <c r="A37" s="2"/>
      <c r="B37" s="40">
        <f t="shared" si="2"/>
        <v>6</v>
      </c>
      <c r="C37" s="41">
        <f>'Población de Proyecto'!F30</f>
        <v>3010</v>
      </c>
      <c r="D37" s="41">
        <f>'Población de Proyecto'!B30</f>
        <v>1990</v>
      </c>
      <c r="E37" s="41">
        <f>POWER(D37,2)</f>
        <v>3960100</v>
      </c>
      <c r="F37" s="41">
        <f>D37*C37</f>
        <v>5989900</v>
      </c>
      <c r="G37" s="2"/>
      <c r="H37" s="2"/>
      <c r="I37" s="2"/>
      <c r="J37" s="2"/>
      <c r="K37" s="2"/>
    </row>
    <row r="38" spans="1:11" ht="15" customHeight="1" x14ac:dyDescent="0.25">
      <c r="A38" s="2"/>
      <c r="B38" s="40">
        <v>1</v>
      </c>
      <c r="C38" s="100">
        <f>'Población de Proyecto'!F29</f>
        <v>2768</v>
      </c>
      <c r="D38" s="41">
        <f>'Población de Proyecto'!B29</f>
        <v>1980</v>
      </c>
      <c r="E38" s="41">
        <f t="shared" ref="E38:E42" si="3">POWER(D38,2)</f>
        <v>3920400</v>
      </c>
      <c r="F38" s="41">
        <f t="shared" ref="F38:F42" si="4">D38*C38</f>
        <v>5480640</v>
      </c>
      <c r="G38" s="2"/>
      <c r="H38" s="2"/>
      <c r="I38" s="2"/>
      <c r="J38" s="2"/>
      <c r="K38" s="2"/>
    </row>
    <row r="39" spans="1:11" ht="15" customHeight="1" x14ac:dyDescent="0.25">
      <c r="A39" s="2"/>
      <c r="B39" s="40">
        <v>2</v>
      </c>
      <c r="C39" s="100">
        <f>'Población de Proyecto'!F30</f>
        <v>3010</v>
      </c>
      <c r="D39" s="41">
        <f>'Población de Proyecto'!B30</f>
        <v>1990</v>
      </c>
      <c r="E39" s="41">
        <f t="shared" si="3"/>
        <v>3960100</v>
      </c>
      <c r="F39" s="41">
        <f t="shared" si="4"/>
        <v>5989900</v>
      </c>
      <c r="G39" s="2"/>
      <c r="H39" s="2"/>
      <c r="I39" s="2"/>
      <c r="J39" s="2"/>
      <c r="K39" s="2"/>
    </row>
    <row r="40" spans="1:11" ht="15" customHeight="1" x14ac:dyDescent="0.25">
      <c r="A40" s="2"/>
      <c r="B40" s="40">
        <v>3</v>
      </c>
      <c r="C40" s="100">
        <f>'Población de Proyecto'!F31</f>
        <v>3359</v>
      </c>
      <c r="D40" s="41">
        <f>'Población de Proyecto'!B31</f>
        <v>1995</v>
      </c>
      <c r="E40" s="41">
        <f t="shared" si="3"/>
        <v>3980025</v>
      </c>
      <c r="F40" s="41">
        <f t="shared" si="4"/>
        <v>6701205</v>
      </c>
      <c r="G40" s="2"/>
      <c r="H40" s="2"/>
      <c r="I40" s="2"/>
      <c r="J40" s="2"/>
      <c r="K40" s="2"/>
    </row>
    <row r="41" spans="1:11" ht="15" customHeight="1" x14ac:dyDescent="0.25">
      <c r="A41" s="2"/>
      <c r="B41" s="40">
        <f t="shared" si="2"/>
        <v>4</v>
      </c>
      <c r="C41" s="100">
        <f>'Población de Proyecto'!F32</f>
        <v>3552</v>
      </c>
      <c r="D41" s="41">
        <f>'Población de Proyecto'!B32</f>
        <v>2000</v>
      </c>
      <c r="E41" s="41">
        <f t="shared" si="3"/>
        <v>4000000</v>
      </c>
      <c r="F41" s="41">
        <f t="shared" si="4"/>
        <v>7104000</v>
      </c>
      <c r="G41" s="2"/>
      <c r="H41" s="2"/>
      <c r="I41" s="2"/>
      <c r="J41" s="2"/>
      <c r="K41" s="2"/>
    </row>
    <row r="42" spans="1:11" ht="15" customHeight="1" x14ac:dyDescent="0.25">
      <c r="A42" s="19"/>
      <c r="B42" s="40">
        <f t="shared" si="2"/>
        <v>5</v>
      </c>
      <c r="C42" s="100">
        <f>'Población de Proyecto'!F33</f>
        <v>3187</v>
      </c>
      <c r="D42" s="41">
        <f>'Población de Proyecto'!B33</f>
        <v>2005</v>
      </c>
      <c r="E42" s="41">
        <f t="shared" si="3"/>
        <v>4020025</v>
      </c>
      <c r="F42" s="41">
        <f t="shared" si="4"/>
        <v>6389935</v>
      </c>
      <c r="G42" s="2"/>
      <c r="H42" s="2"/>
      <c r="I42" s="2"/>
      <c r="J42" s="2"/>
      <c r="K42" s="2"/>
    </row>
    <row r="43" spans="1:11" ht="15" customHeight="1" x14ac:dyDescent="0.25">
      <c r="A43" s="19"/>
      <c r="B43" s="40">
        <f t="shared" si="2"/>
        <v>6</v>
      </c>
      <c r="C43" s="100">
        <f>'Población de Proyecto'!F34</f>
        <v>4063</v>
      </c>
      <c r="D43" s="41">
        <f>'Población de Proyecto'!B34</f>
        <v>2010</v>
      </c>
      <c r="E43" s="41">
        <f t="shared" ref="E43" si="5">POWER(D43,2)</f>
        <v>4040100</v>
      </c>
      <c r="F43" s="41">
        <f t="shared" ref="F43" si="6">D43*C43</f>
        <v>8166630</v>
      </c>
      <c r="G43" s="2"/>
      <c r="H43" s="2"/>
      <c r="I43" s="2"/>
      <c r="J43" s="2"/>
      <c r="K43" s="2"/>
    </row>
    <row r="44" spans="1:11" ht="15" customHeight="1" x14ac:dyDescent="0.25">
      <c r="A44" s="19"/>
      <c r="B44" s="40"/>
      <c r="C44" s="100">
        <f>D55</f>
        <v>4831</v>
      </c>
      <c r="D44" s="41">
        <f>E10</f>
        <v>2039</v>
      </c>
      <c r="E44" s="41"/>
      <c r="F44" s="41"/>
      <c r="G44" s="2"/>
      <c r="H44" s="2"/>
      <c r="I44" s="2"/>
      <c r="J44" s="2"/>
      <c r="K44" s="2"/>
    </row>
    <row r="45" spans="1:11" ht="15" customHeight="1" x14ac:dyDescent="0.3">
      <c r="A45" s="2"/>
      <c r="B45" s="48" t="s">
        <v>109</v>
      </c>
      <c r="C45" s="44">
        <f>SUM(C38:C43)</f>
        <v>19939</v>
      </c>
      <c r="D45" s="44">
        <f>SUM(D38:D43)</f>
        <v>11980</v>
      </c>
      <c r="E45" s="44">
        <f>SUM(E38:E43)</f>
        <v>23920650</v>
      </c>
      <c r="F45" s="44">
        <f>SUM(F38:F43)</f>
        <v>39832310</v>
      </c>
      <c r="G45" s="2"/>
      <c r="H45" s="2"/>
      <c r="I45" s="2"/>
      <c r="J45" s="2"/>
      <c r="K45" s="2"/>
    </row>
    <row r="46" spans="1:11" ht="15" customHeight="1" x14ac:dyDescent="0.25">
      <c r="A46" s="2"/>
      <c r="B46" s="2"/>
      <c r="C46" s="18"/>
      <c r="D46" s="2"/>
      <c r="E46" s="2"/>
      <c r="F46" s="2"/>
      <c r="G46" s="2"/>
      <c r="H46" s="2"/>
      <c r="I46" s="2"/>
      <c r="J46" s="2"/>
      <c r="K46" s="2"/>
    </row>
    <row r="47" spans="1:11" ht="15" customHeight="1" x14ac:dyDescent="0.3">
      <c r="A47" s="2"/>
      <c r="B47" s="2"/>
      <c r="C47" s="20" t="s">
        <v>54</v>
      </c>
      <c r="D47" s="21">
        <f>C45</f>
        <v>19939</v>
      </c>
      <c r="E47" s="20" t="s">
        <v>55</v>
      </c>
      <c r="F47" s="21">
        <f>D45</f>
        <v>11980</v>
      </c>
      <c r="G47" s="2"/>
      <c r="H47" s="2"/>
      <c r="I47" s="2"/>
      <c r="J47" s="2"/>
      <c r="K47" s="2"/>
    </row>
    <row r="48" spans="1:11" ht="15" customHeight="1" x14ac:dyDescent="0.3">
      <c r="A48" s="2"/>
      <c r="B48" s="2"/>
      <c r="C48" s="20" t="s">
        <v>56</v>
      </c>
      <c r="D48" s="21">
        <f>F45</f>
        <v>39832310</v>
      </c>
      <c r="E48" s="20" t="s">
        <v>57</v>
      </c>
      <c r="F48" s="21">
        <f>E45</f>
        <v>23920650</v>
      </c>
      <c r="G48" s="2"/>
      <c r="H48" s="2"/>
      <c r="I48" s="2"/>
      <c r="J48" s="2"/>
      <c r="K48" s="2"/>
    </row>
    <row r="49" spans="1:11" ht="15" customHeight="1" x14ac:dyDescent="0.3">
      <c r="A49" s="2"/>
      <c r="B49" s="2"/>
      <c r="C49" s="19" t="s">
        <v>58</v>
      </c>
      <c r="D49" s="21">
        <f>COUNT(B38:B43)</f>
        <v>6</v>
      </c>
      <c r="E49" s="20" t="s">
        <v>59</v>
      </c>
      <c r="F49" s="21">
        <f>POWER(F47,2)</f>
        <v>143520400</v>
      </c>
      <c r="G49" s="2"/>
      <c r="H49" s="2"/>
      <c r="I49" s="2"/>
      <c r="J49" s="2"/>
      <c r="K49" s="2"/>
    </row>
    <row r="50" spans="1:11" ht="8.25" customHeight="1" x14ac:dyDescent="0.25">
      <c r="A50" s="2"/>
      <c r="B50" s="2"/>
      <c r="C50" s="18"/>
      <c r="D50" s="2"/>
      <c r="E50" s="20"/>
      <c r="F50" s="21"/>
      <c r="G50" s="2"/>
      <c r="H50" s="2"/>
      <c r="I50" s="2"/>
      <c r="J50" s="2"/>
      <c r="K50" s="2"/>
    </row>
    <row r="51" spans="1:11" ht="15" customHeight="1" x14ac:dyDescent="0.25">
      <c r="A51" s="2"/>
      <c r="B51" s="2"/>
      <c r="C51" s="20" t="s">
        <v>60</v>
      </c>
      <c r="D51" s="2">
        <f>((D47*F48)-(D48*F47))/(D49*(F48)-F49)</f>
        <v>-67780.985714285707</v>
      </c>
      <c r="E51" s="2"/>
      <c r="F51" s="2"/>
      <c r="G51" s="2"/>
      <c r="H51" s="2"/>
      <c r="I51" s="2"/>
      <c r="J51" s="2"/>
      <c r="K51" s="2"/>
    </row>
    <row r="52" spans="1:11" ht="15" customHeight="1" x14ac:dyDescent="0.25">
      <c r="A52" s="2"/>
      <c r="B52" s="2"/>
      <c r="C52" s="20" t="s">
        <v>61</v>
      </c>
      <c r="D52" s="2">
        <f>((B43*F45)-(D45*C45))/((B43*E45)-POWER(D45,2))</f>
        <v>35.611428571428569</v>
      </c>
      <c r="E52" s="2"/>
      <c r="F52" s="2"/>
      <c r="G52" s="2"/>
      <c r="H52" s="2"/>
      <c r="I52" s="2"/>
      <c r="J52" s="2"/>
      <c r="K52" s="2"/>
    </row>
    <row r="53" spans="1:11" ht="15" customHeight="1" x14ac:dyDescent="0.25">
      <c r="A53" s="2"/>
      <c r="B53" s="2"/>
      <c r="C53" s="20" t="s">
        <v>62</v>
      </c>
      <c r="D53" s="2">
        <f>E10</f>
        <v>2039</v>
      </c>
      <c r="E53" s="2"/>
      <c r="F53" s="2"/>
      <c r="G53" s="2"/>
      <c r="H53" s="2"/>
      <c r="I53" s="2"/>
      <c r="J53" s="2"/>
      <c r="K53" s="2"/>
    </row>
    <row r="54" spans="1:11" ht="7.5" customHeight="1" x14ac:dyDescent="0.25">
      <c r="A54" s="2"/>
      <c r="B54" s="2"/>
      <c r="C54" s="18"/>
      <c r="D54" s="2"/>
      <c r="E54" s="2"/>
      <c r="F54" s="2"/>
      <c r="G54" s="2"/>
      <c r="H54" s="2"/>
      <c r="I54" s="2"/>
      <c r="J54" s="2"/>
      <c r="K54" s="2"/>
    </row>
    <row r="55" spans="1:11" ht="15" customHeight="1" x14ac:dyDescent="0.25">
      <c r="A55" s="2"/>
      <c r="B55" s="2"/>
      <c r="C55" s="7" t="s">
        <v>45</v>
      </c>
      <c r="D55" s="94">
        <f>ROUND(D51+(D52*D53),0)</f>
        <v>4831</v>
      </c>
      <c r="E55" s="1" t="s">
        <v>3</v>
      </c>
      <c r="F55" s="2"/>
      <c r="G55" s="2"/>
      <c r="H55" s="2"/>
      <c r="I55" s="2"/>
      <c r="J55" s="2"/>
      <c r="K55" s="2"/>
    </row>
    <row r="56" spans="1:11" ht="15" customHeight="1" x14ac:dyDescent="0.25">
      <c r="A56" s="2"/>
      <c r="B56" s="2"/>
      <c r="C56" s="18"/>
      <c r="D56" s="2"/>
      <c r="E56" s="2"/>
      <c r="F56" s="2"/>
      <c r="G56" s="2"/>
      <c r="H56" s="2"/>
      <c r="I56" s="2"/>
      <c r="J56" s="2"/>
      <c r="K56" s="2"/>
    </row>
    <row r="57" spans="1:11" ht="15" customHeight="1" x14ac:dyDescent="0.25">
      <c r="A57" s="2"/>
      <c r="B57" s="2"/>
      <c r="C57" s="18"/>
      <c r="D57" s="2"/>
      <c r="E57" s="2"/>
      <c r="F57" s="2"/>
      <c r="G57" s="2"/>
      <c r="H57" s="2"/>
      <c r="I57" s="2"/>
      <c r="J57" s="2"/>
      <c r="K57" s="2"/>
    </row>
    <row r="58" spans="1:11" ht="15" customHeight="1" x14ac:dyDescent="0.25">
      <c r="A58" s="2"/>
      <c r="B58" s="2"/>
      <c r="C58" s="18"/>
      <c r="D58" s="2"/>
      <c r="E58" s="2"/>
      <c r="F58" s="2"/>
      <c r="G58" s="2"/>
      <c r="H58" s="2"/>
      <c r="I58" s="2"/>
      <c r="J58" s="2"/>
      <c r="K58" s="2"/>
    </row>
    <row r="59" spans="1:11" ht="15" customHeight="1" x14ac:dyDescent="0.25">
      <c r="A59" s="2"/>
      <c r="B59" s="2"/>
      <c r="C59" s="18"/>
      <c r="D59" s="2"/>
      <c r="E59" s="2"/>
      <c r="F59" s="2"/>
      <c r="G59" s="2"/>
      <c r="H59" s="2"/>
      <c r="I59" s="2"/>
      <c r="J59" s="2"/>
      <c r="K59" s="2"/>
    </row>
    <row r="60" spans="1:11" ht="15" customHeight="1" x14ac:dyDescent="0.25">
      <c r="A60" s="2"/>
      <c r="B60" s="2"/>
      <c r="C60" s="18"/>
      <c r="D60" s="2"/>
      <c r="E60" s="2"/>
      <c r="F60" s="2"/>
      <c r="G60" s="2"/>
      <c r="H60" s="2"/>
      <c r="I60" s="2"/>
      <c r="J60" s="2"/>
      <c r="K60" s="2"/>
    </row>
    <row r="61" spans="1:11" ht="15" customHeight="1" x14ac:dyDescent="0.25">
      <c r="A61" s="2"/>
      <c r="B61" s="2"/>
      <c r="C61" s="18"/>
      <c r="D61" s="2"/>
      <c r="E61" s="2"/>
      <c r="F61" s="2"/>
      <c r="G61" s="2"/>
      <c r="H61" s="2"/>
      <c r="I61" s="2"/>
      <c r="J61" s="2"/>
      <c r="K61" s="2"/>
    </row>
    <row r="62" spans="1:11" ht="15" customHeight="1" x14ac:dyDescent="0.25">
      <c r="A62" s="2"/>
      <c r="B62" s="2"/>
      <c r="C62" s="18"/>
      <c r="D62" s="2"/>
      <c r="E62" s="2"/>
      <c r="F62" s="2"/>
      <c r="G62" s="2"/>
      <c r="H62" s="2"/>
      <c r="I62" s="2"/>
      <c r="J62" s="2"/>
      <c r="K62" s="2"/>
    </row>
    <row r="63" spans="1:11" ht="15" customHeight="1" x14ac:dyDescent="0.25">
      <c r="A63" s="2"/>
      <c r="B63" s="2"/>
      <c r="C63" s="18"/>
      <c r="D63" s="2"/>
      <c r="E63" s="2"/>
      <c r="F63" s="2"/>
      <c r="G63" s="2"/>
      <c r="H63" s="2"/>
      <c r="I63" s="2"/>
      <c r="J63" s="2"/>
      <c r="K63" s="2"/>
    </row>
    <row r="64" spans="1:11" ht="15" customHeight="1" x14ac:dyDescent="0.25">
      <c r="A64" s="2"/>
      <c r="B64" s="2"/>
      <c r="C64" s="18"/>
      <c r="D64" s="2"/>
      <c r="E64" s="2"/>
      <c r="F64" s="2"/>
      <c r="G64" s="2"/>
      <c r="H64" s="2"/>
      <c r="I64" s="2"/>
      <c r="J64" s="2"/>
      <c r="K64" s="2"/>
    </row>
    <row r="65" spans="1:11" ht="15" customHeight="1" x14ac:dyDescent="0.25">
      <c r="A65" s="2"/>
      <c r="B65" s="2"/>
      <c r="C65" s="18"/>
      <c r="D65" s="2"/>
      <c r="E65" s="2"/>
      <c r="F65" s="2"/>
      <c r="G65" s="2"/>
      <c r="H65" s="2"/>
      <c r="I65" s="2"/>
      <c r="J65" s="2"/>
      <c r="K65" s="2"/>
    </row>
    <row r="66" spans="1:11" ht="15" customHeight="1" x14ac:dyDescent="0.25">
      <c r="A66" s="2"/>
      <c r="B66" s="2"/>
      <c r="C66" s="18"/>
      <c r="D66" s="2"/>
      <c r="E66" s="2"/>
      <c r="F66" s="2"/>
      <c r="G66" s="2"/>
      <c r="H66" s="2"/>
      <c r="I66" s="2"/>
      <c r="J66" s="2"/>
      <c r="K66" s="2"/>
    </row>
    <row r="67" spans="1:11" ht="15" customHeight="1" x14ac:dyDescent="0.25">
      <c r="A67" s="2"/>
      <c r="B67" s="2"/>
      <c r="C67" s="18"/>
      <c r="D67" s="2"/>
      <c r="E67" s="2"/>
      <c r="F67" s="2"/>
      <c r="G67" s="2"/>
      <c r="H67" s="2"/>
      <c r="I67" s="2"/>
      <c r="J67" s="2"/>
      <c r="K67" s="2"/>
    </row>
    <row r="68" spans="1:11" ht="15" customHeight="1" x14ac:dyDescent="0.25">
      <c r="A68" s="2"/>
      <c r="B68" s="2"/>
      <c r="C68" s="18"/>
      <c r="D68" s="2"/>
      <c r="E68" s="2"/>
      <c r="F68" s="2"/>
      <c r="G68" s="2"/>
      <c r="H68" s="2"/>
      <c r="I68" s="2"/>
      <c r="J68" s="2"/>
      <c r="K68" s="2"/>
    </row>
    <row r="69" spans="1:11" ht="15" customHeight="1" x14ac:dyDescent="0.25">
      <c r="A69" s="2"/>
      <c r="B69" s="2"/>
      <c r="C69" s="18"/>
      <c r="D69" s="2"/>
      <c r="E69" s="2"/>
      <c r="F69" s="2"/>
      <c r="G69" s="2"/>
      <c r="H69" s="2"/>
      <c r="I69" s="2"/>
      <c r="J69" s="2"/>
      <c r="K69" s="2"/>
    </row>
    <row r="70" spans="1:11" ht="15" customHeight="1" x14ac:dyDescent="0.25">
      <c r="A70" s="2"/>
      <c r="B70" s="2"/>
      <c r="C70" s="18"/>
      <c r="D70" s="2"/>
      <c r="E70" s="2"/>
      <c r="F70" s="2"/>
      <c r="G70" s="2"/>
      <c r="H70" s="2"/>
      <c r="I70" s="2"/>
      <c r="J70" s="2"/>
      <c r="K70" s="2"/>
    </row>
    <row r="71" spans="1:11" ht="15" customHeight="1" x14ac:dyDescent="0.25">
      <c r="A71" s="2"/>
      <c r="B71" s="2"/>
      <c r="C71" s="18"/>
      <c r="D71" s="2"/>
      <c r="E71" s="2"/>
      <c r="F71" s="2"/>
      <c r="G71" s="2"/>
      <c r="H71" s="2"/>
      <c r="I71" s="2"/>
      <c r="J71" s="2"/>
      <c r="K71" s="2"/>
    </row>
    <row r="72" spans="1:11" ht="15" customHeight="1" x14ac:dyDescent="0.25">
      <c r="A72" s="2"/>
      <c r="B72" s="2"/>
      <c r="C72" s="18"/>
      <c r="D72" s="2"/>
      <c r="E72" s="2"/>
      <c r="F72" s="2"/>
      <c r="G72" s="2"/>
      <c r="H72" s="2"/>
      <c r="I72" s="2"/>
      <c r="J72" s="2"/>
      <c r="K72" s="2"/>
    </row>
    <row r="73" spans="1:11" ht="15" customHeight="1" x14ac:dyDescent="0.25">
      <c r="A73" s="2"/>
      <c r="B73" s="2"/>
      <c r="C73" s="18"/>
      <c r="D73" s="2"/>
      <c r="E73" s="2"/>
      <c r="F73" s="2"/>
      <c r="G73" s="2"/>
      <c r="H73" s="2"/>
      <c r="I73" s="2"/>
      <c r="J73" s="2"/>
      <c r="K73" s="2"/>
    </row>
    <row r="74" spans="1:11" ht="15" customHeight="1" x14ac:dyDescent="0.25">
      <c r="A74" s="2"/>
      <c r="B74" s="2"/>
      <c r="C74" s="18"/>
      <c r="D74" s="2"/>
      <c r="E74" s="2"/>
      <c r="F74" s="2"/>
      <c r="G74" s="2"/>
      <c r="H74" s="2"/>
      <c r="I74" s="2"/>
      <c r="J74" s="2"/>
      <c r="K74" s="2"/>
    </row>
    <row r="75" spans="1:11" ht="15" customHeight="1" x14ac:dyDescent="0.25">
      <c r="A75" s="2"/>
      <c r="B75" s="2"/>
      <c r="C75" s="18"/>
      <c r="D75" s="2"/>
      <c r="E75" s="2"/>
      <c r="F75" s="2"/>
      <c r="G75" s="2"/>
      <c r="H75" s="2"/>
      <c r="I75" s="2"/>
      <c r="J75" s="2"/>
      <c r="K75" s="2"/>
    </row>
    <row r="76" spans="1:11" x14ac:dyDescent="0.25">
      <c r="A76" s="2"/>
      <c r="B76" s="2"/>
      <c r="C76" s="2"/>
      <c r="D76" s="2"/>
      <c r="E76" s="2"/>
      <c r="F76" s="2"/>
      <c r="G76" s="2"/>
      <c r="H76" s="2"/>
      <c r="I76" s="2"/>
      <c r="J76" s="2"/>
      <c r="K76" s="2"/>
    </row>
    <row r="77" spans="1:11" x14ac:dyDescent="0.25">
      <c r="A77" s="2"/>
      <c r="B77" s="2"/>
      <c r="C77" s="2"/>
      <c r="D77" s="2"/>
      <c r="E77" s="2"/>
      <c r="F77" s="2"/>
      <c r="G77" s="2"/>
      <c r="H77" s="2"/>
      <c r="I77" s="2"/>
      <c r="J77" s="2"/>
      <c r="K77" s="2"/>
    </row>
    <row r="78" spans="1:11" x14ac:dyDescent="0.25">
      <c r="A78" s="2"/>
      <c r="B78" s="2"/>
      <c r="C78" s="2"/>
      <c r="D78" s="2"/>
      <c r="E78" s="2"/>
      <c r="F78" s="2"/>
      <c r="G78" s="2"/>
      <c r="H78" s="2"/>
      <c r="I78" s="2"/>
      <c r="J78" s="2"/>
      <c r="K78" s="2"/>
    </row>
    <row r="79" spans="1:11" x14ac:dyDescent="0.25">
      <c r="A79" s="2"/>
      <c r="B79" s="2"/>
      <c r="C79" s="2"/>
      <c r="D79" s="2"/>
      <c r="E79" s="2"/>
      <c r="F79" s="2"/>
      <c r="G79" s="2"/>
      <c r="H79" s="2"/>
      <c r="I79" s="2"/>
      <c r="J79" s="2"/>
      <c r="K79" s="2"/>
    </row>
    <row r="80" spans="1:11" x14ac:dyDescent="0.25">
      <c r="A80" s="2"/>
      <c r="B80" s="2"/>
      <c r="C80" s="2"/>
      <c r="D80" s="2"/>
      <c r="E80" s="2"/>
      <c r="F80" s="2"/>
      <c r="G80" s="2"/>
      <c r="H80" s="2"/>
      <c r="I80" s="2"/>
      <c r="J80" s="2"/>
      <c r="K80" s="2"/>
    </row>
    <row r="81" spans="1:11" x14ac:dyDescent="0.25">
      <c r="A81" s="2"/>
      <c r="B81" s="2"/>
      <c r="C81" s="2"/>
      <c r="D81" s="2"/>
      <c r="E81" s="2"/>
      <c r="F81" s="2"/>
      <c r="G81" s="2"/>
      <c r="H81" s="2"/>
      <c r="I81" s="2"/>
      <c r="J81" s="2"/>
      <c r="K81" s="2"/>
    </row>
    <row r="82" spans="1:11" x14ac:dyDescent="0.25">
      <c r="A82" s="2"/>
      <c r="B82" s="2"/>
      <c r="C82" s="2"/>
      <c r="D82" s="2"/>
      <c r="E82" s="2"/>
      <c r="F82" s="2"/>
      <c r="G82" s="2"/>
      <c r="H82" s="2"/>
      <c r="I82" s="2"/>
      <c r="J82" s="2"/>
      <c r="K82" s="2"/>
    </row>
    <row r="83" spans="1:11" x14ac:dyDescent="0.25">
      <c r="A83" s="2"/>
      <c r="B83" s="2"/>
      <c r="C83" s="2"/>
      <c r="D83" s="2"/>
      <c r="E83" s="2"/>
      <c r="F83" s="2"/>
      <c r="G83" s="2"/>
      <c r="H83" s="2"/>
      <c r="I83" s="2"/>
      <c r="J83" s="2"/>
      <c r="K83" s="2"/>
    </row>
    <row r="84" spans="1:11" x14ac:dyDescent="0.25">
      <c r="A84" s="2"/>
      <c r="B84" s="2"/>
      <c r="C84" s="2"/>
      <c r="D84" s="2"/>
      <c r="E84" s="2"/>
      <c r="F84" s="2"/>
      <c r="G84" s="2"/>
      <c r="H84" s="2"/>
      <c r="I84" s="2"/>
      <c r="J84" s="2"/>
      <c r="K84" s="2"/>
    </row>
    <row r="85" spans="1:11" x14ac:dyDescent="0.25">
      <c r="A85" s="2"/>
      <c r="B85" s="2"/>
      <c r="C85" s="2"/>
      <c r="D85" s="2"/>
      <c r="E85" s="2"/>
      <c r="F85" s="2"/>
      <c r="G85" s="2"/>
      <c r="H85" s="2"/>
      <c r="I85" s="2"/>
      <c r="J85" s="2"/>
      <c r="K85" s="2"/>
    </row>
    <row r="86" spans="1:11" x14ac:dyDescent="0.25">
      <c r="A86" s="2"/>
      <c r="B86" s="2"/>
      <c r="C86" s="2"/>
      <c r="D86" s="2"/>
      <c r="E86" s="2"/>
      <c r="F86" s="2"/>
      <c r="G86" s="2"/>
      <c r="H86" s="2"/>
      <c r="I86" s="2"/>
      <c r="J86" s="2"/>
      <c r="K86" s="2"/>
    </row>
    <row r="87" spans="1:11" x14ac:dyDescent="0.25">
      <c r="A87" s="2"/>
      <c r="B87" s="2"/>
      <c r="C87" s="2"/>
      <c r="D87" s="2"/>
      <c r="E87" s="2"/>
      <c r="F87" s="2"/>
      <c r="G87" s="2"/>
      <c r="H87" s="2"/>
      <c r="I87" s="2"/>
      <c r="J87" s="2"/>
      <c r="K87" s="2"/>
    </row>
    <row r="88" spans="1:11" x14ac:dyDescent="0.25">
      <c r="A88" s="2"/>
      <c r="B88" s="2"/>
      <c r="C88" s="2"/>
      <c r="D88" s="2"/>
      <c r="E88" s="2"/>
      <c r="F88" s="2"/>
      <c r="G88" s="2"/>
    </row>
    <row r="89" spans="1:11" x14ac:dyDescent="0.25">
      <c r="B89" s="2"/>
    </row>
  </sheetData>
  <mergeCells count="2">
    <mergeCell ref="B20:G22"/>
    <mergeCell ref="B14:G15"/>
  </mergeCells>
  <printOptions horizontalCentered="1"/>
  <pageMargins left="0.70866141732283472" right="0.70866141732283472" top="0.74803149606299213" bottom="0.6692913385826772" header="0.31496062992125984" footer="0.31496062992125984"/>
  <pageSetup orientation="portrait" r:id="rId1"/>
  <headerFooter>
    <oddFooter>&amp;C&amp;9&amp;P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90"/>
  <sheetViews>
    <sheetView showGridLines="0" view="pageBreakPreview" topLeftCell="A25" zoomScaleNormal="100" zoomScaleSheetLayoutView="100" workbookViewId="0">
      <selection activeCell="B2" sqref="B2:C5"/>
    </sheetView>
  </sheetViews>
  <sheetFormatPr baseColWidth="10" defaultRowHeight="15" x14ac:dyDescent="0.25"/>
  <cols>
    <col min="1" max="1" width="5.7109375" customWidth="1"/>
    <col min="2" max="2" width="12.28515625" customWidth="1"/>
    <col min="3" max="3" width="13.42578125" customWidth="1"/>
    <col min="4" max="4" width="13.85546875" customWidth="1"/>
    <col min="5" max="6" width="13.42578125" customWidth="1"/>
    <col min="7" max="7" width="14.5703125" customWidth="1"/>
  </cols>
  <sheetData>
    <row r="1" spans="1:11" ht="12" customHeight="1" thickTop="1" x14ac:dyDescent="0.25">
      <c r="A1" s="24"/>
      <c r="B1" s="6"/>
      <c r="C1" s="6"/>
      <c r="D1" s="6"/>
      <c r="E1" s="6"/>
      <c r="F1" s="6"/>
      <c r="G1" s="25"/>
      <c r="H1" s="2"/>
      <c r="I1" s="2"/>
      <c r="J1" s="2"/>
      <c r="K1" s="2"/>
    </row>
    <row r="2" spans="1:11" x14ac:dyDescent="0.25">
      <c r="A2" s="26"/>
      <c r="B2" s="199" t="s">
        <v>13</v>
      </c>
      <c r="C2" s="200" t="str">
        <f>'Población de Proyecto'!$C$2</f>
        <v>PROYECCCIÓN DE LA POBLACIÓN FUTURA</v>
      </c>
      <c r="D2" s="5"/>
      <c r="E2" s="5"/>
      <c r="F2" s="5"/>
      <c r="G2" s="27"/>
      <c r="H2" s="2"/>
      <c r="I2" s="2"/>
      <c r="J2" s="2"/>
      <c r="K2" s="2"/>
    </row>
    <row r="3" spans="1:11" x14ac:dyDescent="0.25">
      <c r="A3" s="26"/>
      <c r="B3" s="199" t="s">
        <v>11</v>
      </c>
      <c r="C3" s="264" t="str">
        <f>'Población de Proyecto'!$C$3</f>
        <v>PLANTA DE TRATAMIENTO DE AGUAS RESIDUALES</v>
      </c>
      <c r="D3" s="5"/>
      <c r="E3" s="5"/>
      <c r="F3" s="5"/>
      <c r="G3" s="27"/>
      <c r="H3" s="2"/>
      <c r="I3" s="2"/>
      <c r="J3" s="2"/>
      <c r="K3" s="2"/>
    </row>
    <row r="4" spans="1:11" x14ac:dyDescent="0.25">
      <c r="A4" s="26"/>
      <c r="B4" s="199" t="s">
        <v>9</v>
      </c>
      <c r="C4" s="200" t="str">
        <f>'Población de Proyecto'!C4</f>
        <v>PEGUEROS</v>
      </c>
      <c r="D4" s="5"/>
      <c r="E4" s="5"/>
      <c r="F4" s="5"/>
      <c r="G4" s="27"/>
      <c r="H4" s="2"/>
      <c r="I4" s="2"/>
      <c r="J4" s="2"/>
      <c r="K4" s="2"/>
    </row>
    <row r="5" spans="1:11" x14ac:dyDescent="0.25">
      <c r="A5" s="26"/>
      <c r="B5" s="199" t="s">
        <v>10</v>
      </c>
      <c r="C5" s="200" t="str">
        <f>'Población de Proyecto'!C5</f>
        <v>TEPATITLÁN DE MORELOS, JALISCO</v>
      </c>
      <c r="D5" s="5"/>
      <c r="E5" s="5"/>
      <c r="F5" s="5"/>
      <c r="G5" s="27"/>
      <c r="H5" s="2"/>
      <c r="I5" s="2"/>
      <c r="J5" s="2"/>
      <c r="K5" s="2"/>
    </row>
    <row r="6" spans="1:11" ht="8.25" customHeight="1" thickBot="1" x14ac:dyDescent="0.3">
      <c r="A6" s="28"/>
      <c r="B6" s="29"/>
      <c r="C6" s="29"/>
      <c r="D6" s="29"/>
      <c r="E6" s="29"/>
      <c r="F6" s="29"/>
      <c r="G6" s="30"/>
      <c r="H6" s="2"/>
      <c r="I6" s="2"/>
      <c r="J6" s="2"/>
      <c r="K6" s="2"/>
    </row>
    <row r="7" spans="1:11" ht="14.25" customHeight="1" thickTop="1" x14ac:dyDescent="0.25">
      <c r="A7" s="2"/>
      <c r="B7" s="2"/>
      <c r="C7" s="2"/>
      <c r="D7" s="2"/>
      <c r="E7" s="2"/>
      <c r="F7" s="2"/>
      <c r="G7" s="2"/>
      <c r="H7" s="2"/>
      <c r="I7" s="2"/>
      <c r="J7" s="2"/>
      <c r="K7" s="2"/>
    </row>
    <row r="8" spans="1:11" x14ac:dyDescent="0.25">
      <c r="A8" s="2"/>
      <c r="B8" s="2"/>
      <c r="C8" s="61"/>
      <c r="D8" s="62" t="s">
        <v>68</v>
      </c>
      <c r="E8" s="63">
        <f>'Población de Proyecto'!$E$8</f>
        <v>2019</v>
      </c>
      <c r="F8" s="2"/>
      <c r="G8" s="2"/>
      <c r="H8" s="2"/>
      <c r="I8" s="2"/>
      <c r="J8" s="2"/>
      <c r="K8" s="2"/>
    </row>
    <row r="9" spans="1:11" ht="15.75" x14ac:dyDescent="0.25">
      <c r="A9" s="8"/>
      <c r="B9" s="8"/>
      <c r="C9" s="61"/>
      <c r="D9" s="64" t="s">
        <v>69</v>
      </c>
      <c r="E9" s="63">
        <f>'Población de Proyecto'!$E$9</f>
        <v>20</v>
      </c>
      <c r="F9" s="8"/>
      <c r="G9" s="8"/>
      <c r="H9" s="2"/>
      <c r="I9" s="2"/>
      <c r="J9" s="2"/>
      <c r="K9" s="2"/>
    </row>
    <row r="10" spans="1:11" ht="15.75" x14ac:dyDescent="0.25">
      <c r="A10" s="8"/>
      <c r="B10" s="8"/>
      <c r="C10" s="61"/>
      <c r="D10" s="62" t="s">
        <v>70</v>
      </c>
      <c r="E10" s="63">
        <f>+E8+E9</f>
        <v>2039</v>
      </c>
      <c r="F10" s="8"/>
      <c r="G10" s="8"/>
      <c r="H10" s="2"/>
      <c r="I10" s="2"/>
      <c r="J10" s="2"/>
      <c r="K10" s="2"/>
    </row>
    <row r="11" spans="1:11" ht="12.75" customHeight="1" x14ac:dyDescent="0.25">
      <c r="A11" s="8"/>
      <c r="B11" s="8"/>
      <c r="C11" s="8"/>
      <c r="D11" s="8"/>
      <c r="E11" s="8"/>
      <c r="F11" s="8"/>
      <c r="G11" s="8"/>
      <c r="H11" s="2"/>
      <c r="I11" s="2"/>
      <c r="J11" s="2"/>
      <c r="K11" s="2"/>
    </row>
    <row r="12" spans="1:11" ht="15" customHeight="1" x14ac:dyDescent="0.25">
      <c r="A12" s="12" t="s">
        <v>5826</v>
      </c>
      <c r="B12" s="2"/>
      <c r="C12" s="2"/>
      <c r="D12" s="2"/>
      <c r="E12" s="2"/>
      <c r="F12" s="2"/>
      <c r="G12" s="2"/>
      <c r="H12" s="2"/>
      <c r="I12" s="2"/>
      <c r="J12" s="2"/>
      <c r="K12" s="2"/>
    </row>
    <row r="13" spans="1:11" ht="9.75" customHeight="1" x14ac:dyDescent="0.25">
      <c r="A13" s="2"/>
      <c r="B13" s="2"/>
      <c r="C13" s="2"/>
      <c r="D13" s="2"/>
      <c r="E13" s="2"/>
      <c r="F13" s="2"/>
      <c r="G13" s="2"/>
      <c r="H13" s="2"/>
      <c r="I13" s="2"/>
      <c r="J13" s="2"/>
      <c r="K13" s="2"/>
    </row>
    <row r="14" spans="1:11" ht="15" customHeight="1" x14ac:dyDescent="0.25">
      <c r="A14" s="2"/>
      <c r="B14" s="283" t="s">
        <v>94</v>
      </c>
      <c r="C14" s="283"/>
      <c r="D14" s="283"/>
      <c r="E14" s="283"/>
      <c r="F14" s="283"/>
      <c r="G14" s="283"/>
      <c r="H14" s="2"/>
      <c r="I14" s="2"/>
      <c r="J14" s="2"/>
      <c r="K14" s="2"/>
    </row>
    <row r="15" spans="1:11" ht="15" customHeight="1" x14ac:dyDescent="0.25">
      <c r="A15" s="2"/>
      <c r="B15" s="283"/>
      <c r="C15" s="283"/>
      <c r="D15" s="283"/>
      <c r="E15" s="283"/>
      <c r="F15" s="283"/>
      <c r="G15" s="283"/>
      <c r="H15" s="2"/>
      <c r="I15" s="2"/>
      <c r="J15" s="2"/>
      <c r="K15" s="2"/>
    </row>
    <row r="16" spans="1:11" ht="15" customHeight="1" x14ac:dyDescent="0.25">
      <c r="A16" s="2"/>
      <c r="B16" s="283"/>
      <c r="C16" s="283"/>
      <c r="D16" s="283"/>
      <c r="E16" s="283"/>
      <c r="F16" s="283"/>
      <c r="G16" s="283"/>
      <c r="H16" s="2"/>
      <c r="I16" s="2"/>
      <c r="J16" s="2"/>
      <c r="K16" s="2"/>
    </row>
    <row r="17" spans="1:11" ht="14.25" customHeight="1" x14ac:dyDescent="0.25">
      <c r="A17" s="2"/>
      <c r="B17" s="283"/>
      <c r="C17" s="283"/>
      <c r="D17" s="283"/>
      <c r="E17" s="283"/>
      <c r="F17" s="283"/>
      <c r="G17" s="283"/>
      <c r="H17" s="2"/>
      <c r="I17" s="2"/>
      <c r="J17" s="2"/>
      <c r="K17" s="2"/>
    </row>
    <row r="18" spans="1:11" ht="14.25" customHeight="1" x14ac:dyDescent="0.25">
      <c r="A18" s="2"/>
      <c r="B18" s="13"/>
      <c r="C18" s="13"/>
      <c r="D18" s="13"/>
      <c r="E18" s="13"/>
      <c r="F18" s="13"/>
      <c r="G18" s="13"/>
      <c r="H18" s="2"/>
      <c r="I18" s="2"/>
      <c r="J18" s="2"/>
      <c r="K18" s="2"/>
    </row>
    <row r="19" spans="1:11" ht="15" customHeight="1" x14ac:dyDescent="0.25">
      <c r="A19" s="2"/>
      <c r="B19" s="2"/>
      <c r="C19" s="2"/>
      <c r="D19" s="2"/>
      <c r="E19" s="2"/>
      <c r="F19" s="2"/>
      <c r="G19" s="2"/>
      <c r="H19" s="2"/>
      <c r="I19" s="2"/>
      <c r="J19" s="2"/>
      <c r="K19" s="2"/>
    </row>
    <row r="20" spans="1:11" ht="15" customHeight="1" x14ac:dyDescent="0.25">
      <c r="A20" s="2"/>
      <c r="B20" s="2"/>
      <c r="C20" s="2"/>
      <c r="D20" s="2"/>
      <c r="E20" s="2"/>
      <c r="F20" s="2"/>
      <c r="G20" s="2"/>
      <c r="H20" s="2"/>
      <c r="I20" s="2"/>
      <c r="J20" s="2"/>
      <c r="K20" s="2"/>
    </row>
    <row r="21" spans="1:11" ht="15" customHeight="1" x14ac:dyDescent="0.25">
      <c r="A21" s="2"/>
      <c r="B21" s="283" t="s">
        <v>73</v>
      </c>
      <c r="C21" s="283"/>
      <c r="D21" s="283"/>
      <c r="E21" s="283"/>
      <c r="F21" s="283"/>
      <c r="G21" s="283"/>
      <c r="H21" s="2"/>
      <c r="I21" s="2"/>
      <c r="J21" s="2"/>
      <c r="K21" s="2"/>
    </row>
    <row r="22" spans="1:11" ht="15" customHeight="1" x14ac:dyDescent="0.25">
      <c r="A22" s="2"/>
      <c r="B22" s="283"/>
      <c r="C22" s="283"/>
      <c r="D22" s="283"/>
      <c r="E22" s="283"/>
      <c r="F22" s="283"/>
      <c r="G22" s="283"/>
      <c r="H22" s="2"/>
      <c r="I22" s="2"/>
      <c r="J22" s="2"/>
      <c r="K22" s="2"/>
    </row>
    <row r="23" spans="1:11" ht="15" customHeight="1" x14ac:dyDescent="0.25">
      <c r="A23" s="2"/>
      <c r="B23" s="283"/>
      <c r="C23" s="283"/>
      <c r="D23" s="283"/>
      <c r="E23" s="283"/>
      <c r="F23" s="283"/>
      <c r="G23" s="283"/>
      <c r="H23" s="2"/>
      <c r="I23" s="2"/>
      <c r="J23" s="2"/>
      <c r="K23" s="2"/>
    </row>
    <row r="24" spans="1:11" ht="15" customHeight="1" x14ac:dyDescent="0.25">
      <c r="A24" s="2"/>
      <c r="B24" s="2"/>
      <c r="C24" s="2"/>
      <c r="D24" s="2"/>
      <c r="E24" s="2"/>
      <c r="F24" s="2"/>
      <c r="G24" s="2"/>
      <c r="H24" s="2"/>
      <c r="I24" s="2"/>
      <c r="J24" s="2"/>
      <c r="K24" s="2"/>
    </row>
    <row r="25" spans="1:11" ht="15" customHeight="1" x14ac:dyDescent="0.25">
      <c r="A25" s="2"/>
      <c r="B25" s="2"/>
      <c r="C25" s="2"/>
      <c r="D25" s="2"/>
      <c r="E25" s="2"/>
      <c r="F25" s="2"/>
      <c r="G25" s="2"/>
      <c r="H25" s="2"/>
      <c r="I25" s="2"/>
      <c r="J25" s="2"/>
      <c r="K25" s="2"/>
    </row>
    <row r="26" spans="1:11" ht="15" customHeight="1" x14ac:dyDescent="0.25">
      <c r="A26" s="2"/>
      <c r="B26" s="2"/>
      <c r="C26" s="2"/>
      <c r="D26" s="2"/>
      <c r="E26" s="2"/>
      <c r="F26" s="2"/>
      <c r="G26" s="2"/>
      <c r="H26" s="2"/>
      <c r="I26" s="2"/>
      <c r="J26" s="2"/>
      <c r="K26" s="2"/>
    </row>
    <row r="27" spans="1:11" ht="15" customHeight="1" x14ac:dyDescent="0.25">
      <c r="A27" s="2"/>
      <c r="B27" s="2"/>
      <c r="C27" s="2"/>
      <c r="D27" s="2"/>
      <c r="E27" s="2"/>
      <c r="F27" s="2"/>
      <c r="G27" s="2"/>
      <c r="H27" s="2"/>
      <c r="I27" s="2"/>
      <c r="J27" s="2"/>
      <c r="K27" s="2"/>
    </row>
    <row r="28" spans="1:11" ht="15" customHeight="1" x14ac:dyDescent="0.25">
      <c r="A28" s="2"/>
      <c r="B28" s="2"/>
      <c r="C28" s="2"/>
      <c r="D28" s="2"/>
      <c r="E28" s="2"/>
      <c r="F28" s="2"/>
      <c r="G28" s="2"/>
      <c r="H28" s="2"/>
      <c r="I28" s="2"/>
      <c r="J28" s="2"/>
      <c r="K28" s="2"/>
    </row>
    <row r="29" spans="1:11" ht="15" customHeight="1" x14ac:dyDescent="0.25">
      <c r="A29" s="2"/>
      <c r="B29" s="2"/>
      <c r="C29" s="2"/>
      <c r="D29" s="2"/>
      <c r="E29" s="2"/>
      <c r="F29" s="2"/>
      <c r="G29" s="2"/>
      <c r="H29" s="2"/>
      <c r="I29" s="2"/>
      <c r="J29" s="2"/>
      <c r="K29" s="2"/>
    </row>
    <row r="30" spans="1:11" ht="8.25" customHeight="1" x14ac:dyDescent="0.25">
      <c r="A30" s="2"/>
      <c r="B30" s="2"/>
      <c r="C30" s="2"/>
      <c r="D30" s="2"/>
      <c r="E30" s="2"/>
      <c r="F30" s="2"/>
      <c r="G30" s="2"/>
      <c r="H30" s="2"/>
      <c r="I30" s="2"/>
      <c r="J30" s="2"/>
      <c r="K30" s="2"/>
    </row>
    <row r="31" spans="1:11" ht="21.75" customHeight="1" x14ac:dyDescent="0.25">
      <c r="A31" s="38" t="s">
        <v>7</v>
      </c>
      <c r="B31" s="39" t="s">
        <v>96</v>
      </c>
      <c r="C31" s="39" t="s">
        <v>97</v>
      </c>
      <c r="D31" s="39" t="s">
        <v>101</v>
      </c>
      <c r="E31" s="39" t="s">
        <v>102</v>
      </c>
      <c r="F31" s="39" t="s">
        <v>103</v>
      </c>
      <c r="G31" s="39" t="s">
        <v>104</v>
      </c>
      <c r="H31" s="2"/>
      <c r="I31" s="2"/>
      <c r="J31" s="2"/>
      <c r="K31" s="2"/>
    </row>
    <row r="32" spans="1:11" ht="15" hidden="1" customHeight="1" x14ac:dyDescent="0.25">
      <c r="A32" s="40">
        <v>1</v>
      </c>
      <c r="B32" s="41">
        <f>'Población de Proyecto'!F25</f>
        <v>657</v>
      </c>
      <c r="C32" s="41">
        <f>'Población de Proyecto'!B25</f>
        <v>1940</v>
      </c>
      <c r="D32" s="42">
        <f t="shared" ref="D32:D36" si="0">LN(C32)</f>
        <v>7.5704432520573741</v>
      </c>
      <c r="E32" s="42">
        <f t="shared" ref="E32:E36" si="1">POWER(D32,2)</f>
        <v>57.31161103262103</v>
      </c>
      <c r="F32" s="42">
        <f t="shared" ref="F32:F36" si="2">D32*B32</f>
        <v>4973.7812166016947</v>
      </c>
      <c r="G32" s="45">
        <f t="shared" ref="G32:G36" si="3">POWER(B32,2)</f>
        <v>431649</v>
      </c>
      <c r="H32" s="2"/>
      <c r="I32" s="2"/>
      <c r="J32" s="2"/>
      <c r="K32" s="2"/>
    </row>
    <row r="33" spans="1:11" ht="15" hidden="1" customHeight="1" x14ac:dyDescent="0.25">
      <c r="A33" s="40">
        <f>A32+1</f>
        <v>2</v>
      </c>
      <c r="B33" s="41">
        <f>'Población de Proyecto'!F26</f>
        <v>1038</v>
      </c>
      <c r="C33" s="41">
        <f>'Población de Proyecto'!B26</f>
        <v>1950</v>
      </c>
      <c r="D33" s="42">
        <f t="shared" si="0"/>
        <v>7.5755846515577927</v>
      </c>
      <c r="E33" s="42">
        <f t="shared" si="1"/>
        <v>57.389482812918004</v>
      </c>
      <c r="F33" s="42">
        <f t="shared" si="2"/>
        <v>7863.4568683169891</v>
      </c>
      <c r="G33" s="45">
        <f t="shared" si="3"/>
        <v>1077444</v>
      </c>
      <c r="H33" s="2"/>
      <c r="I33" s="2"/>
      <c r="J33" s="2"/>
      <c r="K33" s="2"/>
    </row>
    <row r="34" spans="1:11" ht="15" hidden="1" customHeight="1" x14ac:dyDescent="0.25">
      <c r="A34" s="40">
        <f t="shared" ref="A34:A43" si="4">A33+1</f>
        <v>3</v>
      </c>
      <c r="B34" s="41">
        <f>'Población de Proyecto'!F27</f>
        <v>1171</v>
      </c>
      <c r="C34" s="41">
        <f>'Población de Proyecto'!B27</f>
        <v>1960</v>
      </c>
      <c r="D34" s="42">
        <f t="shared" si="0"/>
        <v>7.5806997522245627</v>
      </c>
      <c r="E34" s="42">
        <f t="shared" si="1"/>
        <v>57.467008733377547</v>
      </c>
      <c r="F34" s="42">
        <f t="shared" si="2"/>
        <v>8876.9994098549632</v>
      </c>
      <c r="G34" s="45">
        <f t="shared" si="3"/>
        <v>1371241</v>
      </c>
      <c r="H34" s="2"/>
      <c r="I34" s="2"/>
      <c r="J34" s="2"/>
      <c r="K34" s="2"/>
    </row>
    <row r="35" spans="1:11" ht="15" hidden="1" customHeight="1" x14ac:dyDescent="0.25">
      <c r="A35" s="40">
        <f t="shared" si="4"/>
        <v>4</v>
      </c>
      <c r="B35" s="41">
        <f>'Población de Proyecto'!F28</f>
        <v>1789</v>
      </c>
      <c r="C35" s="41">
        <f>'Población de Proyecto'!B28</f>
        <v>1970</v>
      </c>
      <c r="D35" s="42">
        <f t="shared" si="0"/>
        <v>7.5857888217320344</v>
      </c>
      <c r="E35" s="42">
        <f t="shared" si="1"/>
        <v>57.544192047914684</v>
      </c>
      <c r="F35" s="42">
        <f t="shared" si="2"/>
        <v>13570.976202078609</v>
      </c>
      <c r="G35" s="45">
        <f t="shared" si="3"/>
        <v>3200521</v>
      </c>
      <c r="H35" s="2"/>
      <c r="I35" s="2"/>
      <c r="J35" s="2"/>
      <c r="K35" s="2"/>
    </row>
    <row r="36" spans="1:11" ht="15" hidden="1" customHeight="1" x14ac:dyDescent="0.25">
      <c r="A36" s="40">
        <f t="shared" si="4"/>
        <v>5</v>
      </c>
      <c r="B36" s="41">
        <f>'Población de Proyecto'!F29</f>
        <v>2768</v>
      </c>
      <c r="C36" s="41">
        <f>'Población de Proyecto'!B29</f>
        <v>1980</v>
      </c>
      <c r="D36" s="42">
        <f t="shared" si="0"/>
        <v>7.5908521236885811</v>
      </c>
      <c r="E36" s="42">
        <f t="shared" si="1"/>
        <v>57.621035963707442</v>
      </c>
      <c r="F36" s="42">
        <f t="shared" si="2"/>
        <v>21011.478678369993</v>
      </c>
      <c r="G36" s="45">
        <f t="shared" si="3"/>
        <v>7661824</v>
      </c>
      <c r="H36" s="2"/>
      <c r="I36" s="2"/>
      <c r="J36" s="2"/>
      <c r="K36" s="2"/>
    </row>
    <row r="37" spans="1:11" ht="15" hidden="1" customHeight="1" x14ac:dyDescent="0.25">
      <c r="A37" s="40">
        <f t="shared" si="4"/>
        <v>6</v>
      </c>
      <c r="B37" s="41">
        <f>'Población de Proyecto'!F30</f>
        <v>3010</v>
      </c>
      <c r="C37" s="41">
        <f>'Población de Proyecto'!B30</f>
        <v>1990</v>
      </c>
      <c r="D37" s="42">
        <f>LN(C37)</f>
        <v>7.5958899177185382</v>
      </c>
      <c r="E37" s="42">
        <f>POWER(D37,2)</f>
        <v>57.69754364209814</v>
      </c>
      <c r="F37" s="42">
        <f>D37*B37</f>
        <v>22863.628652332798</v>
      </c>
      <c r="G37" s="45">
        <f>POWER(B37,2)</f>
        <v>9060100</v>
      </c>
      <c r="H37" s="2"/>
      <c r="I37" s="2"/>
      <c r="J37" s="2"/>
      <c r="K37" s="2"/>
    </row>
    <row r="38" spans="1:11" ht="15" customHeight="1" x14ac:dyDescent="0.25">
      <c r="A38" s="168">
        <v>1</v>
      </c>
      <c r="B38" s="169">
        <f>'Población de Proyecto'!F29</f>
        <v>2768</v>
      </c>
      <c r="C38" s="170">
        <f>'Población de Proyecto'!B29</f>
        <v>1980</v>
      </c>
      <c r="D38" s="171">
        <f t="shared" ref="D38:D43" si="5">LN(C38)</f>
        <v>7.5908521236885811</v>
      </c>
      <c r="E38" s="171">
        <f t="shared" ref="E38" si="6">POWER(D38,2)</f>
        <v>57.621035963707442</v>
      </c>
      <c r="F38" s="171">
        <f t="shared" ref="F38" si="7">D38*B38</f>
        <v>21011.478678369993</v>
      </c>
      <c r="G38" s="172">
        <f t="shared" ref="G38" si="8">POWER(B38,2)</f>
        <v>7661824</v>
      </c>
      <c r="H38" s="2"/>
      <c r="I38" s="2"/>
      <c r="J38" s="2"/>
      <c r="K38" s="2"/>
    </row>
    <row r="39" spans="1:11" ht="15" customHeight="1" x14ac:dyDescent="0.25">
      <c r="A39" s="168">
        <v>2</v>
      </c>
      <c r="B39" s="169">
        <f>'Población de Proyecto'!F30</f>
        <v>3010</v>
      </c>
      <c r="C39" s="170">
        <f>'Población de Proyecto'!B30</f>
        <v>1990</v>
      </c>
      <c r="D39" s="171">
        <f t="shared" si="5"/>
        <v>7.5958899177185382</v>
      </c>
      <c r="E39" s="171">
        <f t="shared" ref="E39:E42" si="9">POWER(D39,2)</f>
        <v>57.69754364209814</v>
      </c>
      <c r="F39" s="171">
        <f t="shared" ref="F39:F42" si="10">D39*B39</f>
        <v>22863.628652332798</v>
      </c>
      <c r="G39" s="172">
        <f t="shared" ref="G39:G42" si="11">POWER(B39,2)</f>
        <v>9060100</v>
      </c>
      <c r="H39" s="2"/>
      <c r="I39" s="2"/>
      <c r="J39" s="2"/>
      <c r="K39" s="2"/>
    </row>
    <row r="40" spans="1:11" ht="15" customHeight="1" x14ac:dyDescent="0.25">
      <c r="A40" s="168">
        <v>3</v>
      </c>
      <c r="B40" s="169">
        <f>'Población de Proyecto'!F31</f>
        <v>3359</v>
      </c>
      <c r="C40" s="170">
        <f>'Población de Proyecto'!B31</f>
        <v>1995</v>
      </c>
      <c r="D40" s="171">
        <f t="shared" si="5"/>
        <v>7.5983993293239642</v>
      </c>
      <c r="E40" s="171">
        <f t="shared" si="9"/>
        <v>57.735672367870869</v>
      </c>
      <c r="F40" s="171">
        <f t="shared" si="10"/>
        <v>25523.023347199196</v>
      </c>
      <c r="G40" s="172">
        <f t="shared" si="11"/>
        <v>11282881</v>
      </c>
      <c r="H40" s="2"/>
      <c r="I40" s="2"/>
      <c r="J40" s="2"/>
      <c r="K40" s="2"/>
    </row>
    <row r="41" spans="1:11" ht="15" customHeight="1" x14ac:dyDescent="0.25">
      <c r="A41" s="168">
        <f t="shared" si="4"/>
        <v>4</v>
      </c>
      <c r="B41" s="169">
        <f>'Población de Proyecto'!F32</f>
        <v>3552</v>
      </c>
      <c r="C41" s="170">
        <f>'Población de Proyecto'!B32</f>
        <v>2000</v>
      </c>
      <c r="D41" s="171">
        <f t="shared" si="5"/>
        <v>7.6009024595420822</v>
      </c>
      <c r="E41" s="171">
        <f t="shared" si="9"/>
        <v>57.773718199472874</v>
      </c>
      <c r="F41" s="171">
        <f t="shared" si="10"/>
        <v>26998.405536293478</v>
      </c>
      <c r="G41" s="172">
        <f t="shared" si="11"/>
        <v>12616704</v>
      </c>
      <c r="H41" s="2"/>
      <c r="I41" s="2"/>
      <c r="J41" s="2"/>
      <c r="K41" s="2"/>
    </row>
    <row r="42" spans="1:11" ht="15" customHeight="1" x14ac:dyDescent="0.25">
      <c r="A42" s="168">
        <f t="shared" si="4"/>
        <v>5</v>
      </c>
      <c r="B42" s="169">
        <f>'Población de Proyecto'!F33</f>
        <v>3187</v>
      </c>
      <c r="C42" s="170">
        <f>'Población de Proyecto'!B33</f>
        <v>2005</v>
      </c>
      <c r="D42" s="171">
        <f t="shared" si="5"/>
        <v>7.6033993397406698</v>
      </c>
      <c r="E42" s="171">
        <f t="shared" si="9"/>
        <v>57.811681519568857</v>
      </c>
      <c r="F42" s="171">
        <f t="shared" si="10"/>
        <v>24232.033695753515</v>
      </c>
      <c r="G42" s="172">
        <f t="shared" si="11"/>
        <v>10156969</v>
      </c>
      <c r="H42" s="2"/>
      <c r="I42" s="2"/>
      <c r="J42" s="2"/>
      <c r="K42" s="2"/>
    </row>
    <row r="43" spans="1:11" ht="15" customHeight="1" x14ac:dyDescent="0.25">
      <c r="A43" s="168">
        <f t="shared" si="4"/>
        <v>6</v>
      </c>
      <c r="B43" s="169">
        <f>'Población de Proyecto'!F34</f>
        <v>4063</v>
      </c>
      <c r="C43" s="170">
        <f>'Población de Proyecto'!B34</f>
        <v>2010</v>
      </c>
      <c r="D43" s="171">
        <f t="shared" si="5"/>
        <v>7.6058900010531216</v>
      </c>
      <c r="E43" s="171">
        <f t="shared" ref="E43" si="12">POWER(D43,2)</f>
        <v>57.849562708119855</v>
      </c>
      <c r="F43" s="171">
        <f t="shared" ref="F43" si="13">D43*B43</f>
        <v>30902.731074278832</v>
      </c>
      <c r="G43" s="172">
        <f t="shared" ref="G43" si="14">POWER(B43,2)</f>
        <v>16507969</v>
      </c>
      <c r="H43" s="2"/>
      <c r="I43" s="2"/>
      <c r="J43" s="2"/>
      <c r="K43" s="2"/>
    </row>
    <row r="44" spans="1:11" ht="15" customHeight="1" x14ac:dyDescent="0.25">
      <c r="A44" s="168"/>
      <c r="B44" s="169">
        <f>D56</f>
        <v>4814.0852587294066</v>
      </c>
      <c r="C44" s="170">
        <f>D54</f>
        <v>2039</v>
      </c>
      <c r="D44" s="171"/>
      <c r="E44" s="171"/>
      <c r="F44" s="171"/>
      <c r="G44" s="172"/>
      <c r="H44" s="2"/>
      <c r="I44" s="2"/>
      <c r="J44" s="2"/>
      <c r="K44" s="2"/>
    </row>
    <row r="45" spans="1:11" ht="15" customHeight="1" x14ac:dyDescent="0.25">
      <c r="A45" s="173" t="s">
        <v>74</v>
      </c>
      <c r="B45" s="174">
        <f>SUM(B38:B43)</f>
        <v>19939</v>
      </c>
      <c r="C45" s="175">
        <f>SUM(C38:C43)</f>
        <v>11980</v>
      </c>
      <c r="D45" s="176">
        <f>SUM(D38:D43)</f>
        <v>45.595333171066954</v>
      </c>
      <c r="E45" s="176">
        <f t="shared" ref="E45:G45" si="15">SUM(E38:E43)</f>
        <v>346.48921440083802</v>
      </c>
      <c r="F45" s="176">
        <f t="shared" si="15"/>
        <v>151531.30098422783</v>
      </c>
      <c r="G45" s="176">
        <f t="shared" si="15"/>
        <v>67286447</v>
      </c>
      <c r="H45" s="2"/>
      <c r="I45" s="2"/>
      <c r="J45" s="2"/>
      <c r="K45" s="2"/>
    </row>
    <row r="46" spans="1:11" ht="15" customHeight="1" x14ac:dyDescent="0.25">
      <c r="A46" s="2"/>
      <c r="B46" s="2"/>
      <c r="C46" s="18"/>
      <c r="D46" s="2"/>
      <c r="E46" s="2"/>
      <c r="F46" s="2"/>
      <c r="G46" s="2"/>
      <c r="H46" s="2"/>
      <c r="I46" s="2"/>
      <c r="J46" s="2"/>
      <c r="K46" s="2"/>
    </row>
    <row r="47" spans="1:11" ht="15" customHeight="1" x14ac:dyDescent="0.3">
      <c r="A47" s="2"/>
      <c r="B47" s="2"/>
      <c r="C47" s="20" t="s">
        <v>75</v>
      </c>
      <c r="D47" s="32">
        <f>D45</f>
        <v>45.595333171066954</v>
      </c>
      <c r="E47" s="20" t="s">
        <v>78</v>
      </c>
      <c r="F47" s="21">
        <f>F45</f>
        <v>151531.30098422783</v>
      </c>
      <c r="G47" s="2"/>
      <c r="H47" s="2"/>
      <c r="I47" s="2"/>
      <c r="J47" s="2"/>
      <c r="K47" s="2"/>
    </row>
    <row r="48" spans="1:11" ht="15" customHeight="1" x14ac:dyDescent="0.3">
      <c r="A48" s="2"/>
      <c r="B48" s="2"/>
      <c r="C48" s="20" t="s">
        <v>76</v>
      </c>
      <c r="D48" s="21">
        <f>B45/D50</f>
        <v>3323.1666666666665</v>
      </c>
      <c r="E48" s="20" t="s">
        <v>79</v>
      </c>
      <c r="F48" s="21">
        <f>D47/D50</f>
        <v>7.599222195177826</v>
      </c>
      <c r="G48" s="2"/>
      <c r="H48" s="2"/>
      <c r="I48" s="2"/>
      <c r="J48" s="2"/>
      <c r="K48" s="2"/>
    </row>
    <row r="49" spans="1:11" ht="15" customHeight="1" x14ac:dyDescent="0.3">
      <c r="A49" s="2"/>
      <c r="B49" s="2"/>
      <c r="C49" s="20" t="s">
        <v>77</v>
      </c>
      <c r="D49" s="32">
        <f>E45</f>
        <v>346.48921440083802</v>
      </c>
      <c r="E49" s="20"/>
      <c r="F49" s="21"/>
      <c r="G49" s="2"/>
      <c r="H49" s="2"/>
      <c r="I49" s="2"/>
      <c r="J49" s="2"/>
      <c r="K49" s="2"/>
    </row>
    <row r="50" spans="1:11" ht="15" customHeight="1" x14ac:dyDescent="0.25">
      <c r="A50" s="2"/>
      <c r="B50" s="2"/>
      <c r="C50" s="19" t="s">
        <v>58</v>
      </c>
      <c r="D50" s="21">
        <f>COUNT(A38:A43)</f>
        <v>6</v>
      </c>
      <c r="E50" s="20"/>
      <c r="F50" s="21"/>
      <c r="G50" s="2"/>
      <c r="H50" s="2"/>
      <c r="I50" s="2"/>
      <c r="J50" s="2"/>
      <c r="K50" s="2"/>
    </row>
    <row r="51" spans="1:11" ht="10.5" customHeight="1" x14ac:dyDescent="0.25">
      <c r="A51" s="2"/>
      <c r="B51" s="2"/>
      <c r="C51" s="19"/>
      <c r="D51" s="21"/>
      <c r="E51" s="20"/>
      <c r="F51" s="21"/>
      <c r="G51" s="2"/>
      <c r="H51" s="2"/>
      <c r="I51" s="2"/>
      <c r="J51" s="2"/>
      <c r="K51" s="2"/>
    </row>
    <row r="52" spans="1:11" ht="15" customHeight="1" x14ac:dyDescent="0.25">
      <c r="A52" s="2"/>
      <c r="B52" s="2"/>
      <c r="C52" s="35" t="s">
        <v>60</v>
      </c>
      <c r="D52" s="2">
        <f>(F47-(D48*D47))/(D49-(F48*D47))</f>
        <v>71021.233169048239</v>
      </c>
      <c r="E52" s="2"/>
      <c r="F52" s="2"/>
      <c r="G52" s="2"/>
      <c r="H52" s="2"/>
      <c r="I52" s="2"/>
      <c r="J52" s="2"/>
      <c r="K52" s="2"/>
    </row>
    <row r="53" spans="1:11" ht="15" customHeight="1" x14ac:dyDescent="0.25">
      <c r="A53" s="2"/>
      <c r="B53" s="2"/>
      <c r="C53" s="35" t="s">
        <v>61</v>
      </c>
      <c r="D53" s="2">
        <f>D48-(D52*F48)</f>
        <v>-536382.96476046438</v>
      </c>
      <c r="E53" s="2"/>
      <c r="F53" s="2"/>
      <c r="G53" s="2"/>
      <c r="H53" s="2"/>
      <c r="I53" s="2"/>
      <c r="J53" s="2"/>
      <c r="K53" s="2"/>
    </row>
    <row r="54" spans="1:11" ht="15" customHeight="1" x14ac:dyDescent="0.25">
      <c r="A54" s="2"/>
      <c r="B54" s="2"/>
      <c r="C54" s="35" t="s">
        <v>62</v>
      </c>
      <c r="D54" s="2">
        <f>E10</f>
        <v>2039</v>
      </c>
      <c r="E54" s="2"/>
      <c r="F54" s="2"/>
      <c r="G54" s="2"/>
      <c r="H54" s="2"/>
      <c r="I54" s="2"/>
      <c r="J54" s="2"/>
      <c r="K54" s="2"/>
    </row>
    <row r="55" spans="1:11" ht="9.75" customHeight="1" x14ac:dyDescent="0.25">
      <c r="A55" s="2"/>
      <c r="B55" s="2"/>
      <c r="C55" s="18"/>
      <c r="D55" s="2"/>
      <c r="E55" s="2"/>
      <c r="F55" s="2"/>
      <c r="G55" s="2"/>
      <c r="H55" s="2"/>
      <c r="I55" s="2"/>
      <c r="J55" s="2"/>
      <c r="K55" s="2"/>
    </row>
    <row r="56" spans="1:11" ht="15" customHeight="1" x14ac:dyDescent="0.25">
      <c r="A56" s="2"/>
      <c r="B56" s="2"/>
      <c r="C56" s="7" t="s">
        <v>45</v>
      </c>
      <c r="D56" s="94">
        <f>D53+(D52*LN(D54))</f>
        <v>4814.0852587294066</v>
      </c>
      <c r="E56" s="1" t="s">
        <v>3</v>
      </c>
      <c r="F56" s="2"/>
      <c r="G56" s="2"/>
      <c r="H56" s="2"/>
      <c r="I56" s="2"/>
      <c r="J56" s="2"/>
      <c r="K56" s="2"/>
    </row>
    <row r="57" spans="1:11" ht="15" customHeight="1" x14ac:dyDescent="0.25">
      <c r="A57" s="2"/>
      <c r="B57" s="2"/>
      <c r="C57" s="18"/>
      <c r="D57" s="2"/>
      <c r="E57" s="2"/>
      <c r="F57" s="2"/>
      <c r="G57" s="2"/>
      <c r="H57" s="2"/>
      <c r="I57" s="2"/>
      <c r="J57" s="2"/>
      <c r="K57" s="2"/>
    </row>
    <row r="58" spans="1:11" ht="15" customHeight="1" x14ac:dyDescent="0.25">
      <c r="A58" s="2"/>
      <c r="B58" s="2"/>
      <c r="C58" s="18"/>
      <c r="D58" s="2"/>
      <c r="E58" s="2"/>
      <c r="F58" s="2"/>
      <c r="G58" s="2"/>
      <c r="H58" s="2"/>
      <c r="I58" s="2"/>
      <c r="J58" s="2"/>
      <c r="K58" s="2"/>
    </row>
    <row r="59" spans="1:11" ht="15" customHeight="1" x14ac:dyDescent="0.25">
      <c r="A59" s="2"/>
      <c r="B59" s="2"/>
      <c r="C59" s="18"/>
      <c r="D59" s="2"/>
      <c r="E59" s="2"/>
      <c r="F59" s="2"/>
      <c r="G59" s="2"/>
      <c r="H59" s="2"/>
      <c r="I59" s="2"/>
      <c r="J59" s="2"/>
      <c r="K59" s="2"/>
    </row>
    <row r="60" spans="1:11" ht="15" customHeight="1" x14ac:dyDescent="0.25">
      <c r="A60" s="2"/>
      <c r="B60" s="2"/>
      <c r="C60" s="18"/>
      <c r="D60" s="2"/>
      <c r="E60" s="2"/>
      <c r="F60" s="2"/>
      <c r="G60" s="2"/>
      <c r="H60" s="2"/>
      <c r="I60" s="2"/>
      <c r="J60" s="2"/>
      <c r="K60" s="2"/>
    </row>
    <row r="61" spans="1:11" ht="15" customHeight="1" x14ac:dyDescent="0.25">
      <c r="A61" s="2"/>
      <c r="B61" s="2"/>
      <c r="C61" s="18"/>
      <c r="D61" s="2"/>
      <c r="E61" s="2"/>
      <c r="F61" s="2"/>
      <c r="G61" s="2"/>
      <c r="H61" s="2"/>
      <c r="I61" s="2"/>
      <c r="J61" s="2"/>
      <c r="K61" s="2"/>
    </row>
    <row r="62" spans="1:11" ht="15" customHeight="1" x14ac:dyDescent="0.25">
      <c r="A62" s="2"/>
      <c r="B62" s="2"/>
      <c r="C62" s="18"/>
      <c r="D62" s="2"/>
      <c r="E62" s="2"/>
      <c r="F62" s="2"/>
      <c r="G62" s="2"/>
      <c r="H62" s="2"/>
      <c r="I62" s="2"/>
      <c r="J62" s="2"/>
      <c r="K62" s="2"/>
    </row>
    <row r="63" spans="1:11" ht="15" customHeight="1" x14ac:dyDescent="0.25">
      <c r="A63" s="2"/>
      <c r="B63" s="2"/>
      <c r="C63" s="18"/>
      <c r="D63" s="2"/>
      <c r="E63" s="2"/>
      <c r="F63" s="2"/>
      <c r="G63" s="2"/>
      <c r="H63" s="2"/>
      <c r="I63" s="2"/>
      <c r="J63" s="2"/>
      <c r="K63" s="2"/>
    </row>
    <row r="64" spans="1:11" ht="15" customHeight="1" x14ac:dyDescent="0.25">
      <c r="A64" s="2"/>
      <c r="B64" s="2"/>
      <c r="C64" s="18"/>
      <c r="D64" s="2"/>
      <c r="E64" s="2"/>
      <c r="F64" s="2"/>
      <c r="G64" s="2"/>
      <c r="H64" s="2"/>
      <c r="I64" s="2"/>
      <c r="J64" s="2"/>
      <c r="K64" s="2"/>
    </row>
    <row r="65" spans="1:11" ht="15" customHeight="1" x14ac:dyDescent="0.25">
      <c r="A65" s="2"/>
      <c r="B65" s="2"/>
      <c r="C65" s="18"/>
      <c r="D65" s="2"/>
      <c r="E65" s="2"/>
      <c r="F65" s="2"/>
      <c r="G65" s="2"/>
      <c r="H65" s="2"/>
      <c r="I65" s="2"/>
      <c r="J65" s="2"/>
      <c r="K65" s="2"/>
    </row>
    <row r="66" spans="1:11" ht="15" customHeight="1" x14ac:dyDescent="0.25">
      <c r="A66" s="2"/>
      <c r="B66" s="2"/>
      <c r="C66" s="18"/>
      <c r="D66" s="2"/>
      <c r="E66" s="2"/>
      <c r="F66" s="2"/>
      <c r="G66" s="2"/>
      <c r="H66" s="2"/>
      <c r="I66" s="2"/>
      <c r="J66" s="2"/>
      <c r="K66" s="2"/>
    </row>
    <row r="67" spans="1:11" ht="15" customHeight="1" x14ac:dyDescent="0.25">
      <c r="A67" s="2"/>
      <c r="B67" s="2"/>
      <c r="C67" s="18"/>
      <c r="D67" s="2"/>
      <c r="E67" s="2"/>
      <c r="F67" s="2"/>
      <c r="G67" s="2"/>
      <c r="H67" s="2"/>
      <c r="I67" s="2"/>
      <c r="J67" s="2"/>
      <c r="K67" s="2"/>
    </row>
    <row r="68" spans="1:11" ht="15" customHeight="1" x14ac:dyDescent="0.25">
      <c r="A68" s="2"/>
      <c r="B68" s="2"/>
      <c r="C68" s="18"/>
      <c r="D68" s="2"/>
      <c r="E68" s="2"/>
      <c r="F68" s="2"/>
      <c r="G68" s="2"/>
      <c r="H68" s="2"/>
      <c r="I68" s="2"/>
      <c r="J68" s="2"/>
      <c r="K68" s="2"/>
    </row>
    <row r="69" spans="1:11" ht="15" customHeight="1" x14ac:dyDescent="0.25">
      <c r="A69" s="2"/>
      <c r="B69" s="2"/>
      <c r="C69" s="18"/>
      <c r="D69" s="2"/>
      <c r="E69" s="2"/>
      <c r="F69" s="2"/>
      <c r="G69" s="2"/>
      <c r="H69" s="2"/>
      <c r="I69" s="2"/>
      <c r="J69" s="2"/>
      <c r="K69" s="2"/>
    </row>
    <row r="70" spans="1:11" ht="15" customHeight="1" x14ac:dyDescent="0.25">
      <c r="A70" s="2"/>
      <c r="B70" s="2"/>
      <c r="C70" s="18"/>
      <c r="D70" s="2"/>
      <c r="E70" s="2"/>
      <c r="F70" s="2"/>
      <c r="G70" s="2"/>
      <c r="H70" s="2"/>
      <c r="I70" s="2"/>
      <c r="J70" s="2"/>
      <c r="K70" s="2"/>
    </row>
    <row r="71" spans="1:11" ht="15" customHeight="1" x14ac:dyDescent="0.25">
      <c r="A71" s="2"/>
      <c r="B71" s="2"/>
      <c r="C71" s="18"/>
      <c r="D71" s="2"/>
      <c r="E71" s="2"/>
      <c r="F71" s="2"/>
      <c r="G71" s="2"/>
      <c r="H71" s="2"/>
      <c r="I71" s="2"/>
      <c r="J71" s="2"/>
      <c r="K71" s="2"/>
    </row>
    <row r="72" spans="1:11" ht="15" customHeight="1" x14ac:dyDescent="0.25">
      <c r="A72" s="2"/>
      <c r="B72" s="2"/>
      <c r="C72" s="18"/>
      <c r="D72" s="2"/>
      <c r="E72" s="2"/>
      <c r="F72" s="2"/>
      <c r="G72" s="2"/>
      <c r="H72" s="2"/>
      <c r="I72" s="2"/>
      <c r="J72" s="2"/>
      <c r="K72" s="2"/>
    </row>
    <row r="73" spans="1:11" ht="15" customHeight="1" x14ac:dyDescent="0.25">
      <c r="A73" s="2"/>
      <c r="B73" s="2"/>
      <c r="C73" s="18"/>
      <c r="D73" s="2"/>
      <c r="E73" s="2"/>
      <c r="F73" s="2"/>
      <c r="G73" s="2"/>
      <c r="H73" s="2"/>
      <c r="I73" s="2"/>
      <c r="J73" s="2"/>
      <c r="K73" s="2"/>
    </row>
    <row r="74" spans="1:11" ht="15" customHeight="1" x14ac:dyDescent="0.25">
      <c r="A74" s="2"/>
      <c r="B74" s="2"/>
      <c r="C74" s="18"/>
      <c r="D74" s="2"/>
      <c r="E74" s="2"/>
      <c r="F74" s="2"/>
      <c r="G74" s="2"/>
      <c r="H74" s="2"/>
      <c r="I74" s="2"/>
      <c r="J74" s="2"/>
      <c r="K74" s="2"/>
    </row>
    <row r="75" spans="1:11" ht="15" customHeight="1" x14ac:dyDescent="0.25">
      <c r="A75" s="2"/>
      <c r="B75" s="2"/>
      <c r="C75" s="18"/>
      <c r="D75" s="2"/>
      <c r="E75" s="2"/>
      <c r="F75" s="2"/>
      <c r="G75" s="2"/>
      <c r="H75" s="2"/>
      <c r="I75" s="2"/>
      <c r="J75" s="2"/>
      <c r="K75" s="2"/>
    </row>
    <row r="76" spans="1:11" ht="15" customHeight="1" x14ac:dyDescent="0.25">
      <c r="A76" s="2"/>
      <c r="B76" s="2"/>
      <c r="C76" s="18"/>
      <c r="D76" s="2"/>
      <c r="E76" s="2"/>
      <c r="F76" s="2"/>
      <c r="G76" s="2"/>
      <c r="H76" s="2"/>
      <c r="I76" s="2"/>
      <c r="J76" s="2"/>
      <c r="K76" s="2"/>
    </row>
    <row r="77" spans="1:11" x14ac:dyDescent="0.25">
      <c r="A77" s="2"/>
      <c r="B77" s="2"/>
      <c r="C77" s="2"/>
      <c r="D77" s="2"/>
      <c r="E77" s="2"/>
      <c r="F77" s="2"/>
      <c r="G77" s="2"/>
      <c r="H77" s="2"/>
      <c r="I77" s="2"/>
      <c r="J77" s="2"/>
      <c r="K77" s="2"/>
    </row>
    <row r="78" spans="1:11" x14ac:dyDescent="0.25">
      <c r="A78" s="2"/>
      <c r="B78" s="2"/>
      <c r="C78" s="2"/>
      <c r="D78" s="2"/>
      <c r="E78" s="2"/>
      <c r="F78" s="2"/>
      <c r="G78" s="2"/>
      <c r="H78" s="2"/>
      <c r="I78" s="2"/>
      <c r="J78" s="2"/>
      <c r="K78" s="2"/>
    </row>
    <row r="79" spans="1:11" x14ac:dyDescent="0.25">
      <c r="A79" s="2"/>
      <c r="B79" s="2"/>
      <c r="C79" s="2"/>
      <c r="D79" s="2"/>
      <c r="E79" s="2"/>
      <c r="F79" s="2"/>
      <c r="G79" s="2"/>
      <c r="H79" s="2"/>
      <c r="I79" s="2"/>
      <c r="J79" s="2"/>
      <c r="K79" s="2"/>
    </row>
    <row r="80" spans="1:11" x14ac:dyDescent="0.25">
      <c r="A80" s="2"/>
      <c r="B80" s="2"/>
      <c r="C80" s="2"/>
      <c r="D80" s="2"/>
      <c r="E80" s="2"/>
      <c r="F80" s="2"/>
      <c r="G80" s="2"/>
      <c r="H80" s="2"/>
      <c r="I80" s="2"/>
      <c r="J80" s="2"/>
      <c r="K80" s="2"/>
    </row>
    <row r="81" spans="1:11" x14ac:dyDescent="0.25">
      <c r="A81" s="2"/>
      <c r="B81" s="2"/>
      <c r="C81" s="2"/>
      <c r="D81" s="2"/>
      <c r="E81" s="2"/>
      <c r="F81" s="2"/>
      <c r="G81" s="2"/>
      <c r="H81" s="2"/>
      <c r="I81" s="2"/>
      <c r="J81" s="2"/>
      <c r="K81" s="2"/>
    </row>
    <row r="82" spans="1:11" x14ac:dyDescent="0.25">
      <c r="A82" s="2"/>
      <c r="B82" s="2"/>
      <c r="C82" s="2"/>
      <c r="D82" s="2"/>
      <c r="E82" s="2"/>
      <c r="F82" s="2"/>
      <c r="G82" s="2"/>
      <c r="H82" s="2"/>
      <c r="I82" s="2"/>
      <c r="J82" s="2"/>
      <c r="K82" s="2"/>
    </row>
    <row r="83" spans="1:11" x14ac:dyDescent="0.25">
      <c r="A83" s="2"/>
      <c r="B83" s="2"/>
      <c r="C83" s="2"/>
      <c r="D83" s="2"/>
      <c r="E83" s="2"/>
      <c r="F83" s="2"/>
      <c r="G83" s="2"/>
      <c r="H83" s="2"/>
      <c r="I83" s="2"/>
      <c r="J83" s="2"/>
      <c r="K83" s="2"/>
    </row>
    <row r="84" spans="1:11" x14ac:dyDescent="0.25">
      <c r="A84" s="2"/>
      <c r="B84" s="2"/>
      <c r="C84" s="2"/>
      <c r="D84" s="2"/>
      <c r="E84" s="2"/>
      <c r="F84" s="2"/>
      <c r="G84" s="2"/>
      <c r="H84" s="2"/>
      <c r="I84" s="2"/>
      <c r="J84" s="2"/>
      <c r="K84" s="2"/>
    </row>
    <row r="85" spans="1:11" x14ac:dyDescent="0.25">
      <c r="A85" s="2"/>
      <c r="B85" s="2"/>
      <c r="C85" s="2"/>
      <c r="D85" s="2"/>
      <c r="E85" s="2"/>
      <c r="F85" s="2"/>
      <c r="G85" s="2"/>
      <c r="H85" s="2"/>
      <c r="I85" s="2"/>
      <c r="J85" s="2"/>
      <c r="K85" s="2"/>
    </row>
    <row r="86" spans="1:11" x14ac:dyDescent="0.25">
      <c r="A86" s="2"/>
      <c r="B86" s="2"/>
      <c r="C86" s="2"/>
      <c r="D86" s="2"/>
      <c r="E86" s="2"/>
      <c r="F86" s="2"/>
      <c r="G86" s="2"/>
      <c r="H86" s="2"/>
      <c r="I86" s="2"/>
      <c r="J86" s="2"/>
      <c r="K86" s="2"/>
    </row>
    <row r="87" spans="1:11" x14ac:dyDescent="0.25">
      <c r="A87" s="2"/>
      <c r="B87" s="2"/>
      <c r="C87" s="2"/>
      <c r="D87" s="2"/>
      <c r="E87" s="2"/>
      <c r="F87" s="2"/>
      <c r="G87" s="2"/>
      <c r="H87" s="2"/>
      <c r="I87" s="2"/>
      <c r="J87" s="2"/>
      <c r="K87" s="2"/>
    </row>
    <row r="88" spans="1:11" x14ac:dyDescent="0.25">
      <c r="A88" s="2"/>
      <c r="B88" s="2"/>
      <c r="C88" s="2"/>
      <c r="D88" s="2"/>
      <c r="E88" s="2"/>
      <c r="F88" s="2"/>
      <c r="G88" s="2"/>
      <c r="H88" s="2"/>
      <c r="I88" s="2"/>
      <c r="J88" s="2"/>
      <c r="K88" s="2"/>
    </row>
    <row r="89" spans="1:11" x14ac:dyDescent="0.25">
      <c r="A89" s="2"/>
      <c r="B89" s="2"/>
      <c r="C89" s="2"/>
      <c r="D89" s="2"/>
      <c r="E89" s="2"/>
      <c r="F89" s="2"/>
      <c r="G89" s="2"/>
    </row>
    <row r="90" spans="1:11" x14ac:dyDescent="0.25">
      <c r="B90" s="2"/>
    </row>
  </sheetData>
  <mergeCells count="2">
    <mergeCell ref="B14:G17"/>
    <mergeCell ref="B21:G23"/>
  </mergeCells>
  <printOptions horizontalCentered="1"/>
  <pageMargins left="0.70866141732283472" right="0.70866141732283472" top="0.74803149606299213" bottom="0.51181102362204722" header="0.31496062992125984" footer="0.31496062992125984"/>
  <pageSetup orientation="portrait" r:id="rId1"/>
  <headerFooter>
    <oddFooter>&amp;C&amp;9&amp;P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24</vt:i4>
      </vt:variant>
    </vt:vector>
  </HeadingPairs>
  <TitlesOfParts>
    <vt:vector size="37" baseType="lpstr">
      <vt:lpstr>INEGI</vt:lpstr>
      <vt:lpstr>Población de Proyecto</vt:lpstr>
      <vt:lpstr>M. Aritmético</vt:lpstr>
      <vt:lpstr>M. Geométrico</vt:lpstr>
      <vt:lpstr>M. Interes C</vt:lpstr>
      <vt:lpstr>Conapo</vt:lpstr>
      <vt:lpstr>ProyCONAPO</vt:lpstr>
      <vt:lpstr>M. Mínimos C. (Lineal)</vt:lpstr>
      <vt:lpstr>M.Mínimos C. (Logarítmico)</vt:lpstr>
      <vt:lpstr>M.Mínimos C. (Exponencial)</vt:lpstr>
      <vt:lpstr>Resumen Población</vt:lpstr>
      <vt:lpstr>Gastos Proy Drenaje</vt:lpstr>
      <vt:lpstr>Proyec Gastos</vt:lpstr>
      <vt:lpstr>Conapo!Área_de_impresión</vt:lpstr>
      <vt:lpstr>'Gastos Proy Drenaje'!Área_de_impresión</vt:lpstr>
      <vt:lpstr>INEGI!Área_de_impresión</vt:lpstr>
      <vt:lpstr>'M. Aritmético'!Área_de_impresión</vt:lpstr>
      <vt:lpstr>'M. Geométrico'!Área_de_impresión</vt:lpstr>
      <vt:lpstr>'M. Interes C'!Área_de_impresión</vt:lpstr>
      <vt:lpstr>'M. Mínimos C. (Lineal)'!Área_de_impresión</vt:lpstr>
      <vt:lpstr>'M.Mínimos C. (Exponencial)'!Área_de_impresión</vt:lpstr>
      <vt:lpstr>'M.Mínimos C. (Logarítmico)'!Área_de_impresión</vt:lpstr>
      <vt:lpstr>'Población de Proyecto'!Área_de_impresión</vt:lpstr>
      <vt:lpstr>'Proyec Gastos'!Área_de_impresión</vt:lpstr>
      <vt:lpstr>'Resumen Población'!Área_de_impresión</vt:lpstr>
      <vt:lpstr>basefin</vt:lpstr>
      <vt:lpstr>Conapo!Títulos_a_imprimir</vt:lpstr>
      <vt:lpstr>'Gastos Proy Drenaje'!Títulos_a_imprimir</vt:lpstr>
      <vt:lpstr>'M. Aritmético'!Títulos_a_imprimir</vt:lpstr>
      <vt:lpstr>'M. Geométrico'!Títulos_a_imprimir</vt:lpstr>
      <vt:lpstr>'M. Interes C'!Títulos_a_imprimir</vt:lpstr>
      <vt:lpstr>'M. Mínimos C. (Lineal)'!Títulos_a_imprimir</vt:lpstr>
      <vt:lpstr>'M.Mínimos C. (Exponencial)'!Títulos_a_imprimir</vt:lpstr>
      <vt:lpstr>'M.Mínimos C. (Logarítmico)'!Títulos_a_imprimir</vt:lpstr>
      <vt:lpstr>'Población de Proyecto'!Títulos_a_imprimir</vt:lpstr>
      <vt:lpstr>'Proyec Gastos'!Títulos_a_imprimir</vt:lpstr>
      <vt:lpstr>'Resumen Población'!Títulos_a_imprimir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Blanca-V</dc:creator>
  <cp:lastModifiedBy>BLANCA</cp:lastModifiedBy>
  <cp:lastPrinted>2020-02-28T02:39:58Z</cp:lastPrinted>
  <dcterms:created xsi:type="dcterms:W3CDTF">2013-06-29T16:14:41Z</dcterms:created>
  <dcterms:modified xsi:type="dcterms:W3CDTF">2020-02-28T02:42:25Z</dcterms:modified>
</cp:coreProperties>
</file>